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digvi\Downloads\"/>
    </mc:Choice>
  </mc:AlternateContent>
  <xr:revisionPtr revIDLastSave="0" documentId="13_ncr:1_{42A1C79B-179F-4CA3-A625-DB382350CE6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2" r:id="rId1"/>
    <sheet name="Pumpkin_Seeds_Dataset" sheetId="1" r:id="rId2"/>
  </sheets>
  <externalReferences>
    <externalReference r:id="rId3"/>
  </externalReferences>
  <definedNames>
    <definedName name="_xlnm._FilterDatabase" localSheetId="1" hidden="1">Pumpkin_Seeds_Dataset!$A$1:$M$2501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E2505" i="2" l="1"/>
  <c r="BC5" i="2"/>
  <c r="BD5" i="2"/>
  <c r="BE5" i="2"/>
  <c r="BC6" i="2"/>
  <c r="BD6" i="2"/>
  <c r="BC7" i="2"/>
  <c r="BE7" i="2" s="1"/>
  <c r="BD7" i="2"/>
  <c r="BC8" i="2"/>
  <c r="BE8" i="2" s="1"/>
  <c r="BD8" i="2"/>
  <c r="BC9" i="2"/>
  <c r="BD9" i="2"/>
  <c r="BE9" i="2"/>
  <c r="BC10" i="2"/>
  <c r="BD10" i="2"/>
  <c r="BC11" i="2"/>
  <c r="BE10" i="2" s="1"/>
  <c r="BD11" i="2"/>
  <c r="BC12" i="2"/>
  <c r="BE12" i="2" s="1"/>
  <c r="BD12" i="2"/>
  <c r="BC13" i="2"/>
  <c r="BD13" i="2"/>
  <c r="BE13" i="2"/>
  <c r="BC14" i="2"/>
  <c r="BD14" i="2"/>
  <c r="BC15" i="2"/>
  <c r="BE15" i="2" s="1"/>
  <c r="BD15" i="2"/>
  <c r="BC16" i="2"/>
  <c r="BE16" i="2" s="1"/>
  <c r="BD16" i="2"/>
  <c r="BC17" i="2"/>
  <c r="BD17" i="2"/>
  <c r="BE17" i="2"/>
  <c r="BC18" i="2"/>
  <c r="BD18" i="2"/>
  <c r="BC19" i="2"/>
  <c r="BE18" i="2" s="1"/>
  <c r="BD19" i="2"/>
  <c r="BC20" i="2"/>
  <c r="BE20" i="2" s="1"/>
  <c r="BD20" i="2"/>
  <c r="BC21" i="2"/>
  <c r="BD21" i="2"/>
  <c r="BE21" i="2"/>
  <c r="BC22" i="2"/>
  <c r="BD22" i="2"/>
  <c r="BC23" i="2"/>
  <c r="BE23" i="2" s="1"/>
  <c r="BD23" i="2"/>
  <c r="BC24" i="2"/>
  <c r="BE24" i="2" s="1"/>
  <c r="BD24" i="2"/>
  <c r="BC25" i="2"/>
  <c r="BD25" i="2"/>
  <c r="BE25" i="2"/>
  <c r="BC26" i="2"/>
  <c r="BD26" i="2"/>
  <c r="BC27" i="2"/>
  <c r="BE26" i="2" s="1"/>
  <c r="BD27" i="2"/>
  <c r="BC28" i="2"/>
  <c r="BE28" i="2" s="1"/>
  <c r="BD28" i="2"/>
  <c r="BC29" i="2"/>
  <c r="BD29" i="2"/>
  <c r="BE29" i="2"/>
  <c r="BC30" i="2"/>
  <c r="BD30" i="2"/>
  <c r="BC31" i="2"/>
  <c r="BE31" i="2" s="1"/>
  <c r="BD31" i="2"/>
  <c r="BC32" i="2"/>
  <c r="BE32" i="2" s="1"/>
  <c r="BD32" i="2"/>
  <c r="BC33" i="2"/>
  <c r="BD33" i="2"/>
  <c r="BE33" i="2"/>
  <c r="BC34" i="2"/>
  <c r="BD34" i="2"/>
  <c r="BC35" i="2"/>
  <c r="BE34" i="2" s="1"/>
  <c r="BD35" i="2"/>
  <c r="BC36" i="2"/>
  <c r="BE36" i="2" s="1"/>
  <c r="BD36" i="2"/>
  <c r="BC37" i="2"/>
  <c r="BD37" i="2"/>
  <c r="BE37" i="2"/>
  <c r="BC38" i="2"/>
  <c r="BD38" i="2"/>
  <c r="BC39" i="2"/>
  <c r="BE39" i="2" s="1"/>
  <c r="BD39" i="2"/>
  <c r="BC40" i="2"/>
  <c r="BE40" i="2" s="1"/>
  <c r="BD40" i="2"/>
  <c r="BC41" i="2"/>
  <c r="BD41" i="2"/>
  <c r="BE41" i="2"/>
  <c r="BC42" i="2"/>
  <c r="BD42" i="2"/>
  <c r="BC43" i="2"/>
  <c r="BE42" i="2" s="1"/>
  <c r="BD43" i="2"/>
  <c r="BC44" i="2"/>
  <c r="BE44" i="2" s="1"/>
  <c r="BD44" i="2"/>
  <c r="BC45" i="2"/>
  <c r="BD45" i="2"/>
  <c r="BE45" i="2"/>
  <c r="BC46" i="2"/>
  <c r="BD46" i="2"/>
  <c r="BC47" i="2"/>
  <c r="BE47" i="2" s="1"/>
  <c r="BD47" i="2"/>
  <c r="BC48" i="2"/>
  <c r="BE48" i="2" s="1"/>
  <c r="BD48" i="2"/>
  <c r="BC49" i="2"/>
  <c r="BD49" i="2"/>
  <c r="BE49" i="2"/>
  <c r="BC50" i="2"/>
  <c r="BD50" i="2"/>
  <c r="BC51" i="2"/>
  <c r="BE50" i="2" s="1"/>
  <c r="BD51" i="2"/>
  <c r="BC52" i="2"/>
  <c r="BE52" i="2" s="1"/>
  <c r="BD52" i="2"/>
  <c r="BC53" i="2"/>
  <c r="BD53" i="2"/>
  <c r="BE53" i="2"/>
  <c r="BC54" i="2"/>
  <c r="BD54" i="2"/>
  <c r="BC55" i="2"/>
  <c r="BE55" i="2" s="1"/>
  <c r="BD55" i="2"/>
  <c r="BC56" i="2"/>
  <c r="BE56" i="2" s="1"/>
  <c r="BD56" i="2"/>
  <c r="BC57" i="2"/>
  <c r="BD57" i="2"/>
  <c r="BE57" i="2"/>
  <c r="BC58" i="2"/>
  <c r="BD58" i="2"/>
  <c r="BC59" i="2"/>
  <c r="BE58" i="2" s="1"/>
  <c r="BD59" i="2"/>
  <c r="BC60" i="2"/>
  <c r="BE60" i="2" s="1"/>
  <c r="BD60" i="2"/>
  <c r="BC61" i="2"/>
  <c r="BD61" i="2"/>
  <c r="BE61" i="2"/>
  <c r="BC62" i="2"/>
  <c r="BD62" i="2"/>
  <c r="BC63" i="2"/>
  <c r="BE63" i="2" s="1"/>
  <c r="BD63" i="2"/>
  <c r="BC64" i="2"/>
  <c r="BE64" i="2" s="1"/>
  <c r="BD64" i="2"/>
  <c r="BC65" i="2"/>
  <c r="BD65" i="2"/>
  <c r="BE65" i="2"/>
  <c r="BC66" i="2"/>
  <c r="BD66" i="2"/>
  <c r="BC67" i="2"/>
  <c r="BE66" i="2" s="1"/>
  <c r="BD67" i="2"/>
  <c r="BC68" i="2"/>
  <c r="BE68" i="2" s="1"/>
  <c r="BD68" i="2"/>
  <c r="BC69" i="2"/>
  <c r="BD69" i="2"/>
  <c r="BE69" i="2"/>
  <c r="BC70" i="2"/>
  <c r="BD70" i="2"/>
  <c r="BC71" i="2"/>
  <c r="BE71" i="2" s="1"/>
  <c r="BD71" i="2"/>
  <c r="BC72" i="2"/>
  <c r="BE72" i="2" s="1"/>
  <c r="BD72" i="2"/>
  <c r="BC73" i="2"/>
  <c r="BD73" i="2"/>
  <c r="BE73" i="2"/>
  <c r="BC74" i="2"/>
  <c r="BD74" i="2"/>
  <c r="BC75" i="2"/>
  <c r="BE74" i="2" s="1"/>
  <c r="BD75" i="2"/>
  <c r="BC76" i="2"/>
  <c r="BE76" i="2" s="1"/>
  <c r="BD76" i="2"/>
  <c r="BC77" i="2"/>
  <c r="BD77" i="2"/>
  <c r="BE77" i="2"/>
  <c r="BC78" i="2"/>
  <c r="BD78" i="2"/>
  <c r="BC79" i="2"/>
  <c r="BE79" i="2" s="1"/>
  <c r="BD79" i="2"/>
  <c r="BC80" i="2"/>
  <c r="BE80" i="2" s="1"/>
  <c r="BD80" i="2"/>
  <c r="BC81" i="2"/>
  <c r="BD81" i="2"/>
  <c r="BE81" i="2"/>
  <c r="BC82" i="2"/>
  <c r="BD82" i="2"/>
  <c r="BC83" i="2"/>
  <c r="BE82" i="2" s="1"/>
  <c r="BD83" i="2"/>
  <c r="BC84" i="2"/>
  <c r="BE84" i="2" s="1"/>
  <c r="BD84" i="2"/>
  <c r="BC85" i="2"/>
  <c r="BD85" i="2"/>
  <c r="BE85" i="2"/>
  <c r="BC86" i="2"/>
  <c r="BD86" i="2"/>
  <c r="BC87" i="2"/>
  <c r="BE87" i="2" s="1"/>
  <c r="BD87" i="2"/>
  <c r="BC88" i="2"/>
  <c r="BE88" i="2" s="1"/>
  <c r="BD88" i="2"/>
  <c r="BC89" i="2"/>
  <c r="BD89" i="2"/>
  <c r="BE89" i="2"/>
  <c r="BC90" i="2"/>
  <c r="BD90" i="2"/>
  <c r="BC91" i="2"/>
  <c r="BE90" i="2" s="1"/>
  <c r="BD91" i="2"/>
  <c r="BC92" i="2"/>
  <c r="BE92" i="2" s="1"/>
  <c r="BD92" i="2"/>
  <c r="BC93" i="2"/>
  <c r="BD93" i="2"/>
  <c r="BE93" i="2"/>
  <c r="BC94" i="2"/>
  <c r="BD94" i="2"/>
  <c r="BC95" i="2"/>
  <c r="BE95" i="2" s="1"/>
  <c r="BD95" i="2"/>
  <c r="BC96" i="2"/>
  <c r="BE96" i="2" s="1"/>
  <c r="BD96" i="2"/>
  <c r="BC97" i="2"/>
  <c r="BD97" i="2"/>
  <c r="BE97" i="2"/>
  <c r="BC98" i="2"/>
  <c r="BD98" i="2"/>
  <c r="BC99" i="2"/>
  <c r="BE98" i="2" s="1"/>
  <c r="BD99" i="2"/>
  <c r="BC100" i="2"/>
  <c r="BE100" i="2" s="1"/>
  <c r="BD100" i="2"/>
  <c r="BC101" i="2"/>
  <c r="BD101" i="2"/>
  <c r="BE101" i="2"/>
  <c r="BC102" i="2"/>
  <c r="BD102" i="2"/>
  <c r="BC103" i="2"/>
  <c r="BE103" i="2" s="1"/>
  <c r="BD103" i="2"/>
  <c r="BC104" i="2"/>
  <c r="BE104" i="2" s="1"/>
  <c r="BD104" i="2"/>
  <c r="BC105" i="2"/>
  <c r="BD105" i="2"/>
  <c r="BE105" i="2"/>
  <c r="BC106" i="2"/>
  <c r="BD106" i="2"/>
  <c r="BC107" i="2"/>
  <c r="BE106" i="2" s="1"/>
  <c r="BD107" i="2"/>
  <c r="BC108" i="2"/>
  <c r="BE108" i="2" s="1"/>
  <c r="BD108" i="2"/>
  <c r="BC109" i="2"/>
  <c r="BD109" i="2"/>
  <c r="BE109" i="2"/>
  <c r="BC110" i="2"/>
  <c r="BD110" i="2"/>
  <c r="BC111" i="2"/>
  <c r="BE111" i="2" s="1"/>
  <c r="BD111" i="2"/>
  <c r="BC112" i="2"/>
  <c r="BE112" i="2" s="1"/>
  <c r="BD112" i="2"/>
  <c r="BC113" i="2"/>
  <c r="BD113" i="2"/>
  <c r="BE113" i="2"/>
  <c r="BC114" i="2"/>
  <c r="BD114" i="2"/>
  <c r="BC115" i="2"/>
  <c r="BE114" i="2" s="1"/>
  <c r="BD115" i="2"/>
  <c r="BC116" i="2"/>
  <c r="BE116" i="2" s="1"/>
  <c r="BD116" i="2"/>
  <c r="BC117" i="2"/>
  <c r="BD117" i="2"/>
  <c r="BE117" i="2"/>
  <c r="BC118" i="2"/>
  <c r="BD118" i="2"/>
  <c r="BC119" i="2"/>
  <c r="BE119" i="2" s="1"/>
  <c r="BD119" i="2"/>
  <c r="BC120" i="2"/>
  <c r="BE120" i="2" s="1"/>
  <c r="BD120" i="2"/>
  <c r="BC121" i="2"/>
  <c r="BD121" i="2"/>
  <c r="BE121" i="2"/>
  <c r="BC122" i="2"/>
  <c r="BD122" i="2"/>
  <c r="BC123" i="2"/>
  <c r="BE122" i="2" s="1"/>
  <c r="BD123" i="2"/>
  <c r="BC124" i="2"/>
  <c r="BE124" i="2" s="1"/>
  <c r="BD124" i="2"/>
  <c r="BC125" i="2"/>
  <c r="BD125" i="2"/>
  <c r="BE125" i="2"/>
  <c r="BC126" i="2"/>
  <c r="BD126" i="2"/>
  <c r="BC127" i="2"/>
  <c r="BE127" i="2" s="1"/>
  <c r="BD127" i="2"/>
  <c r="BC128" i="2"/>
  <c r="BE128" i="2" s="1"/>
  <c r="BD128" i="2"/>
  <c r="BC129" i="2"/>
  <c r="BD129" i="2"/>
  <c r="BE129" i="2"/>
  <c r="BC130" i="2"/>
  <c r="BD130" i="2"/>
  <c r="BC131" i="2"/>
  <c r="BE130" i="2" s="1"/>
  <c r="BD131" i="2"/>
  <c r="BC132" i="2"/>
  <c r="BE132" i="2" s="1"/>
  <c r="BD132" i="2"/>
  <c r="BC133" i="2"/>
  <c r="BD133" i="2"/>
  <c r="BE133" i="2"/>
  <c r="BC134" i="2"/>
  <c r="BD134" i="2"/>
  <c r="BC135" i="2"/>
  <c r="BE135" i="2" s="1"/>
  <c r="BD135" i="2"/>
  <c r="BC136" i="2"/>
  <c r="BE136" i="2" s="1"/>
  <c r="BD136" i="2"/>
  <c r="BC137" i="2"/>
  <c r="BD137" i="2"/>
  <c r="BE137" i="2"/>
  <c r="BC138" i="2"/>
  <c r="BD138" i="2"/>
  <c r="BC139" i="2"/>
  <c r="BE138" i="2" s="1"/>
  <c r="BD139" i="2"/>
  <c r="BC140" i="2"/>
  <c r="BE140" i="2" s="1"/>
  <c r="BD140" i="2"/>
  <c r="BC141" i="2"/>
  <c r="BD141" i="2"/>
  <c r="BE141" i="2"/>
  <c r="BC142" i="2"/>
  <c r="BD142" i="2"/>
  <c r="BC143" i="2"/>
  <c r="BE143" i="2" s="1"/>
  <c r="BD143" i="2"/>
  <c r="BC144" i="2"/>
  <c r="BE144" i="2" s="1"/>
  <c r="BD144" i="2"/>
  <c r="BC145" i="2"/>
  <c r="BD145" i="2"/>
  <c r="BE145" i="2"/>
  <c r="BC146" i="2"/>
  <c r="BD146" i="2"/>
  <c r="BC147" i="2"/>
  <c r="BE146" i="2" s="1"/>
  <c r="BD147" i="2"/>
  <c r="BC148" i="2"/>
  <c r="BE148" i="2" s="1"/>
  <c r="BD148" i="2"/>
  <c r="BC149" i="2"/>
  <c r="BD149" i="2"/>
  <c r="BE149" i="2"/>
  <c r="BC150" i="2"/>
  <c r="BD150" i="2"/>
  <c r="BC151" i="2"/>
  <c r="BE151" i="2" s="1"/>
  <c r="BD151" i="2"/>
  <c r="BC152" i="2"/>
  <c r="BE152" i="2" s="1"/>
  <c r="BD152" i="2"/>
  <c r="BC153" i="2"/>
  <c r="BD153" i="2"/>
  <c r="BE153" i="2"/>
  <c r="BC154" i="2"/>
  <c r="BD154" i="2"/>
  <c r="BC155" i="2"/>
  <c r="BE154" i="2" s="1"/>
  <c r="BD155" i="2"/>
  <c r="BC156" i="2"/>
  <c r="BE156" i="2" s="1"/>
  <c r="BD156" i="2"/>
  <c r="BC157" i="2"/>
  <c r="BD157" i="2"/>
  <c r="BE157" i="2"/>
  <c r="BC158" i="2"/>
  <c r="BD158" i="2"/>
  <c r="BC159" i="2"/>
  <c r="BE159" i="2" s="1"/>
  <c r="BD159" i="2"/>
  <c r="BC160" i="2"/>
  <c r="BE160" i="2" s="1"/>
  <c r="BD160" i="2"/>
  <c r="BC161" i="2"/>
  <c r="BD161" i="2"/>
  <c r="BE161" i="2"/>
  <c r="BC162" i="2"/>
  <c r="BD162" i="2"/>
  <c r="BC163" i="2"/>
  <c r="BE162" i="2" s="1"/>
  <c r="BD163" i="2"/>
  <c r="BC164" i="2"/>
  <c r="BE164" i="2" s="1"/>
  <c r="BD164" i="2"/>
  <c r="BC165" i="2"/>
  <c r="BD165" i="2"/>
  <c r="BE165" i="2"/>
  <c r="BC166" i="2"/>
  <c r="BD166" i="2"/>
  <c r="BC167" i="2"/>
  <c r="BE167" i="2" s="1"/>
  <c r="BD167" i="2"/>
  <c r="BC168" i="2"/>
  <c r="BE168" i="2" s="1"/>
  <c r="BD168" i="2"/>
  <c r="BC169" i="2"/>
  <c r="BD169" i="2"/>
  <c r="BE169" i="2"/>
  <c r="BC170" i="2"/>
  <c r="BD170" i="2"/>
  <c r="BC171" i="2"/>
  <c r="BE170" i="2" s="1"/>
  <c r="BD171" i="2"/>
  <c r="BC172" i="2"/>
  <c r="BE172" i="2" s="1"/>
  <c r="BD172" i="2"/>
  <c r="BC173" i="2"/>
  <c r="BD173" i="2"/>
  <c r="BE173" i="2"/>
  <c r="BC174" i="2"/>
  <c r="BD174" i="2"/>
  <c r="BC175" i="2"/>
  <c r="BE175" i="2" s="1"/>
  <c r="BD175" i="2"/>
  <c r="BC176" i="2"/>
  <c r="BE176" i="2" s="1"/>
  <c r="BD176" i="2"/>
  <c r="BC177" i="2"/>
  <c r="BD177" i="2"/>
  <c r="BE177" i="2"/>
  <c r="BC178" i="2"/>
  <c r="BD178" i="2"/>
  <c r="BC179" i="2"/>
  <c r="BE178" i="2" s="1"/>
  <c r="BD179" i="2"/>
  <c r="BC180" i="2"/>
  <c r="BE180" i="2" s="1"/>
  <c r="BD180" i="2"/>
  <c r="BC181" i="2"/>
  <c r="BD181" i="2"/>
  <c r="BE181" i="2"/>
  <c r="BC182" i="2"/>
  <c r="BD182" i="2"/>
  <c r="BC183" i="2"/>
  <c r="BE183" i="2" s="1"/>
  <c r="BD183" i="2"/>
  <c r="BC184" i="2"/>
  <c r="BE184" i="2" s="1"/>
  <c r="BD184" i="2"/>
  <c r="BC185" i="2"/>
  <c r="BD185" i="2"/>
  <c r="BE185" i="2"/>
  <c r="BC186" i="2"/>
  <c r="BD186" i="2"/>
  <c r="BC187" i="2"/>
  <c r="BE186" i="2" s="1"/>
  <c r="BD187" i="2"/>
  <c r="BC188" i="2"/>
  <c r="BE188" i="2" s="1"/>
  <c r="BD188" i="2"/>
  <c r="BC189" i="2"/>
  <c r="BD189" i="2"/>
  <c r="BE189" i="2"/>
  <c r="BC190" i="2"/>
  <c r="BD190" i="2"/>
  <c r="BC191" i="2"/>
  <c r="BE191" i="2" s="1"/>
  <c r="BD191" i="2"/>
  <c r="BC192" i="2"/>
  <c r="BE192" i="2" s="1"/>
  <c r="BD192" i="2"/>
  <c r="BC193" i="2"/>
  <c r="BD193" i="2"/>
  <c r="BE193" i="2"/>
  <c r="BC194" i="2"/>
  <c r="BD194" i="2"/>
  <c r="BC195" i="2"/>
  <c r="BE194" i="2" s="1"/>
  <c r="BD195" i="2"/>
  <c r="BC196" i="2"/>
  <c r="BE196" i="2" s="1"/>
  <c r="BD196" i="2"/>
  <c r="BC197" i="2"/>
  <c r="BD197" i="2"/>
  <c r="BE197" i="2"/>
  <c r="BC198" i="2"/>
  <c r="BD198" i="2"/>
  <c r="BC199" i="2"/>
  <c r="BE199" i="2" s="1"/>
  <c r="BD199" i="2"/>
  <c r="BC200" i="2"/>
  <c r="BE200" i="2" s="1"/>
  <c r="BD200" i="2"/>
  <c r="BC201" i="2"/>
  <c r="BD201" i="2"/>
  <c r="BE201" i="2"/>
  <c r="BC202" i="2"/>
  <c r="BD202" i="2"/>
  <c r="BC203" i="2"/>
  <c r="BE202" i="2" s="1"/>
  <c r="BD203" i="2"/>
  <c r="BC204" i="2"/>
  <c r="BE204" i="2" s="1"/>
  <c r="BD204" i="2"/>
  <c r="BC205" i="2"/>
  <c r="BD205" i="2"/>
  <c r="BE205" i="2"/>
  <c r="BC206" i="2"/>
  <c r="BD206" i="2"/>
  <c r="BC207" i="2"/>
  <c r="BE207" i="2" s="1"/>
  <c r="BD207" i="2"/>
  <c r="BC208" i="2"/>
  <c r="BE208" i="2" s="1"/>
  <c r="BD208" i="2"/>
  <c r="BC209" i="2"/>
  <c r="BD209" i="2"/>
  <c r="BE209" i="2"/>
  <c r="BC210" i="2"/>
  <c r="BD210" i="2"/>
  <c r="BC211" i="2"/>
  <c r="BE210" i="2" s="1"/>
  <c r="BD211" i="2"/>
  <c r="BC212" i="2"/>
  <c r="BE212" i="2" s="1"/>
  <c r="BD212" i="2"/>
  <c r="BC213" i="2"/>
  <c r="BD213" i="2"/>
  <c r="BE213" i="2"/>
  <c r="BC214" i="2"/>
  <c r="BD214" i="2"/>
  <c r="BC215" i="2"/>
  <c r="BE215" i="2" s="1"/>
  <c r="BD215" i="2"/>
  <c r="BC216" i="2"/>
  <c r="BE216" i="2" s="1"/>
  <c r="BD216" i="2"/>
  <c r="BC217" i="2"/>
  <c r="BD217" i="2"/>
  <c r="BE217" i="2"/>
  <c r="BC218" i="2"/>
  <c r="BD218" i="2"/>
  <c r="BC219" i="2"/>
  <c r="BE218" i="2" s="1"/>
  <c r="BD219" i="2"/>
  <c r="BC220" i="2"/>
  <c r="BE220" i="2" s="1"/>
  <c r="BD220" i="2"/>
  <c r="BC221" i="2"/>
  <c r="BD221" i="2"/>
  <c r="BE221" i="2"/>
  <c r="BC222" i="2"/>
  <c r="BD222" i="2"/>
  <c r="BC223" i="2"/>
  <c r="BE223" i="2" s="1"/>
  <c r="BD223" i="2"/>
  <c r="BC224" i="2"/>
  <c r="BE224" i="2" s="1"/>
  <c r="BD224" i="2"/>
  <c r="BC225" i="2"/>
  <c r="BD225" i="2"/>
  <c r="BE225" i="2"/>
  <c r="BC226" i="2"/>
  <c r="BD226" i="2"/>
  <c r="BC227" i="2"/>
  <c r="BE226" i="2" s="1"/>
  <c r="BD227" i="2"/>
  <c r="BC228" i="2"/>
  <c r="BE228" i="2" s="1"/>
  <c r="BD228" i="2"/>
  <c r="BC229" i="2"/>
  <c r="BD229" i="2"/>
  <c r="BE229" i="2"/>
  <c r="BC230" i="2"/>
  <c r="BD230" i="2"/>
  <c r="BC231" i="2"/>
  <c r="BE231" i="2" s="1"/>
  <c r="BD231" i="2"/>
  <c r="BC232" i="2"/>
  <c r="BE232" i="2" s="1"/>
  <c r="BD232" i="2"/>
  <c r="BC233" i="2"/>
  <c r="BD233" i="2"/>
  <c r="BE233" i="2"/>
  <c r="BC234" i="2"/>
  <c r="BD234" i="2"/>
  <c r="BC235" i="2"/>
  <c r="BE234" i="2" s="1"/>
  <c r="BD235" i="2"/>
  <c r="BC236" i="2"/>
  <c r="BE236" i="2" s="1"/>
  <c r="BD236" i="2"/>
  <c r="BC237" i="2"/>
  <c r="BD237" i="2"/>
  <c r="BE237" i="2"/>
  <c r="BC238" i="2"/>
  <c r="BD238" i="2"/>
  <c r="BC239" i="2"/>
  <c r="BE239" i="2" s="1"/>
  <c r="BD239" i="2"/>
  <c r="BC240" i="2"/>
  <c r="BE240" i="2" s="1"/>
  <c r="BD240" i="2"/>
  <c r="BC241" i="2"/>
  <c r="BD241" i="2"/>
  <c r="BE241" i="2"/>
  <c r="BC242" i="2"/>
  <c r="BD242" i="2"/>
  <c r="BC243" i="2"/>
  <c r="BE242" i="2" s="1"/>
  <c r="BD243" i="2"/>
  <c r="BC244" i="2"/>
  <c r="BE244" i="2" s="1"/>
  <c r="BD244" i="2"/>
  <c r="BC245" i="2"/>
  <c r="BD245" i="2"/>
  <c r="BE245" i="2"/>
  <c r="BC246" i="2"/>
  <c r="BD246" i="2"/>
  <c r="BC247" i="2"/>
  <c r="BE247" i="2" s="1"/>
  <c r="BD247" i="2"/>
  <c r="BC248" i="2"/>
  <c r="BE248" i="2" s="1"/>
  <c r="BD248" i="2"/>
  <c r="BC249" i="2"/>
  <c r="BD249" i="2"/>
  <c r="BE249" i="2"/>
  <c r="BC250" i="2"/>
  <c r="BD250" i="2"/>
  <c r="BC251" i="2"/>
  <c r="BE250" i="2" s="1"/>
  <c r="BD251" i="2"/>
  <c r="BC252" i="2"/>
  <c r="BE252" i="2" s="1"/>
  <c r="BD252" i="2"/>
  <c r="BC253" i="2"/>
  <c r="BD253" i="2"/>
  <c r="BE253" i="2"/>
  <c r="BC254" i="2"/>
  <c r="BD254" i="2"/>
  <c r="BC255" i="2"/>
  <c r="BE255" i="2" s="1"/>
  <c r="BD255" i="2"/>
  <c r="BC256" i="2"/>
  <c r="BE256" i="2" s="1"/>
  <c r="BD256" i="2"/>
  <c r="BC257" i="2"/>
  <c r="BD257" i="2"/>
  <c r="BE257" i="2"/>
  <c r="BC258" i="2"/>
  <c r="BD258" i="2"/>
  <c r="BC259" i="2"/>
  <c r="BE258" i="2" s="1"/>
  <c r="BD259" i="2"/>
  <c r="BC260" i="2"/>
  <c r="BE260" i="2" s="1"/>
  <c r="BD260" i="2"/>
  <c r="BC261" i="2"/>
  <c r="BD261" i="2"/>
  <c r="BE261" i="2"/>
  <c r="BC262" i="2"/>
  <c r="BD262" i="2"/>
  <c r="BC263" i="2"/>
  <c r="BE263" i="2" s="1"/>
  <c r="BD263" i="2"/>
  <c r="BC264" i="2"/>
  <c r="BE264" i="2" s="1"/>
  <c r="BD264" i="2"/>
  <c r="BC265" i="2"/>
  <c r="BD265" i="2"/>
  <c r="BE265" i="2"/>
  <c r="BC266" i="2"/>
  <c r="BD266" i="2"/>
  <c r="BC267" i="2"/>
  <c r="BE266" i="2" s="1"/>
  <c r="BD267" i="2"/>
  <c r="BC268" i="2"/>
  <c r="BE268" i="2" s="1"/>
  <c r="BD268" i="2"/>
  <c r="BC269" i="2"/>
  <c r="BD269" i="2"/>
  <c r="BE269" i="2"/>
  <c r="BC270" i="2"/>
  <c r="BD270" i="2"/>
  <c r="BC271" i="2"/>
  <c r="BE271" i="2" s="1"/>
  <c r="BD271" i="2"/>
  <c r="BC272" i="2"/>
  <c r="BE272" i="2" s="1"/>
  <c r="BD272" i="2"/>
  <c r="BC273" i="2"/>
  <c r="BD273" i="2"/>
  <c r="BE273" i="2"/>
  <c r="BC274" i="2"/>
  <c r="BD274" i="2"/>
  <c r="BC275" i="2"/>
  <c r="BE274" i="2" s="1"/>
  <c r="BD275" i="2"/>
  <c r="BC276" i="2"/>
  <c r="BE276" i="2" s="1"/>
  <c r="BD276" i="2"/>
  <c r="BC277" i="2"/>
  <c r="BD277" i="2"/>
  <c r="BE277" i="2"/>
  <c r="BC278" i="2"/>
  <c r="BD278" i="2"/>
  <c r="BC279" i="2"/>
  <c r="BE279" i="2" s="1"/>
  <c r="BD279" i="2"/>
  <c r="BC280" i="2"/>
  <c r="BE280" i="2" s="1"/>
  <c r="BD280" i="2"/>
  <c r="BC281" i="2"/>
  <c r="BD281" i="2"/>
  <c r="BE281" i="2"/>
  <c r="BC282" i="2"/>
  <c r="BD282" i="2"/>
  <c r="BC283" i="2"/>
  <c r="BE282" i="2" s="1"/>
  <c r="BD283" i="2"/>
  <c r="BC284" i="2"/>
  <c r="BE284" i="2" s="1"/>
  <c r="BD284" i="2"/>
  <c r="BC285" i="2"/>
  <c r="BD285" i="2"/>
  <c r="BE285" i="2"/>
  <c r="BC286" i="2"/>
  <c r="BD286" i="2"/>
  <c r="BC287" i="2"/>
  <c r="BE287" i="2" s="1"/>
  <c r="BD287" i="2"/>
  <c r="BC288" i="2"/>
  <c r="BE288" i="2" s="1"/>
  <c r="BD288" i="2"/>
  <c r="BC289" i="2"/>
  <c r="BD289" i="2"/>
  <c r="BE289" i="2"/>
  <c r="BC290" i="2"/>
  <c r="BD290" i="2"/>
  <c r="BC291" i="2"/>
  <c r="BE290" i="2" s="1"/>
  <c r="BD291" i="2"/>
  <c r="BC292" i="2"/>
  <c r="BE292" i="2" s="1"/>
  <c r="BD292" i="2"/>
  <c r="BC293" i="2"/>
  <c r="BD293" i="2"/>
  <c r="BE293" i="2"/>
  <c r="BC294" i="2"/>
  <c r="BD294" i="2"/>
  <c r="BC295" i="2"/>
  <c r="BE295" i="2" s="1"/>
  <c r="BD295" i="2"/>
  <c r="BC296" i="2"/>
  <c r="BE296" i="2" s="1"/>
  <c r="BD296" i="2"/>
  <c r="BC297" i="2"/>
  <c r="BD297" i="2"/>
  <c r="BE297" i="2"/>
  <c r="BC298" i="2"/>
  <c r="BD298" i="2"/>
  <c r="BC299" i="2"/>
  <c r="BE298" i="2" s="1"/>
  <c r="BD299" i="2"/>
  <c r="BC300" i="2"/>
  <c r="BE300" i="2" s="1"/>
  <c r="BD300" i="2"/>
  <c r="BC301" i="2"/>
  <c r="BD301" i="2"/>
  <c r="BE301" i="2"/>
  <c r="BC302" i="2"/>
  <c r="BD302" i="2"/>
  <c r="BC303" i="2"/>
  <c r="BE303" i="2" s="1"/>
  <c r="BD303" i="2"/>
  <c r="BC304" i="2"/>
  <c r="BE304" i="2" s="1"/>
  <c r="BD304" i="2"/>
  <c r="BC305" i="2"/>
  <c r="BD305" i="2"/>
  <c r="BE305" i="2"/>
  <c r="BC306" i="2"/>
  <c r="BD306" i="2"/>
  <c r="BC307" i="2"/>
  <c r="BE306" i="2" s="1"/>
  <c r="BD307" i="2"/>
  <c r="BC308" i="2"/>
  <c r="BE308" i="2" s="1"/>
  <c r="BD308" i="2"/>
  <c r="BC309" i="2"/>
  <c r="BD309" i="2"/>
  <c r="BE309" i="2"/>
  <c r="BC310" i="2"/>
  <c r="BD310" i="2"/>
  <c r="BC311" i="2"/>
  <c r="BE311" i="2" s="1"/>
  <c r="BD311" i="2"/>
  <c r="BC312" i="2"/>
  <c r="BE312" i="2" s="1"/>
  <c r="BD312" i="2"/>
  <c r="BC313" i="2"/>
  <c r="BD313" i="2"/>
  <c r="BE313" i="2"/>
  <c r="BC314" i="2"/>
  <c r="BD314" i="2"/>
  <c r="BC315" i="2"/>
  <c r="BE314" i="2" s="1"/>
  <c r="BD315" i="2"/>
  <c r="BC316" i="2"/>
  <c r="BE316" i="2" s="1"/>
  <c r="BD316" i="2"/>
  <c r="BC317" i="2"/>
  <c r="BD317" i="2"/>
  <c r="BE317" i="2"/>
  <c r="BC318" i="2"/>
  <c r="BD318" i="2"/>
  <c r="BC319" i="2"/>
  <c r="BE319" i="2" s="1"/>
  <c r="BD319" i="2"/>
  <c r="BC320" i="2"/>
  <c r="BE320" i="2" s="1"/>
  <c r="BD320" i="2"/>
  <c r="BC321" i="2"/>
  <c r="BD321" i="2"/>
  <c r="BE321" i="2"/>
  <c r="BC322" i="2"/>
  <c r="BD322" i="2"/>
  <c r="BC323" i="2"/>
  <c r="BE322" i="2" s="1"/>
  <c r="BD323" i="2"/>
  <c r="BC324" i="2"/>
  <c r="BE324" i="2" s="1"/>
  <c r="BD324" i="2"/>
  <c r="BC325" i="2"/>
  <c r="BD325" i="2"/>
  <c r="BE325" i="2"/>
  <c r="BC326" i="2"/>
  <c r="BD326" i="2"/>
  <c r="BC327" i="2"/>
  <c r="BE327" i="2" s="1"/>
  <c r="BD327" i="2"/>
  <c r="BC328" i="2"/>
  <c r="BE328" i="2" s="1"/>
  <c r="BD328" i="2"/>
  <c r="BC329" i="2"/>
  <c r="BD329" i="2"/>
  <c r="BE329" i="2"/>
  <c r="BC330" i="2"/>
  <c r="BD330" i="2"/>
  <c r="BC331" i="2"/>
  <c r="BE330" i="2" s="1"/>
  <c r="BD331" i="2"/>
  <c r="BC332" i="2"/>
  <c r="BE332" i="2" s="1"/>
  <c r="BD332" i="2"/>
  <c r="BC333" i="2"/>
  <c r="BD333" i="2"/>
  <c r="BE333" i="2"/>
  <c r="BC334" i="2"/>
  <c r="BD334" i="2"/>
  <c r="BC335" i="2"/>
  <c r="BE335" i="2" s="1"/>
  <c r="BD335" i="2"/>
  <c r="BC336" i="2"/>
  <c r="BE336" i="2" s="1"/>
  <c r="BD336" i="2"/>
  <c r="BC337" i="2"/>
  <c r="BD337" i="2"/>
  <c r="BE337" i="2"/>
  <c r="BC338" i="2"/>
  <c r="BD338" i="2"/>
  <c r="BC339" i="2"/>
  <c r="BE338" i="2" s="1"/>
  <c r="BD339" i="2"/>
  <c r="BC340" i="2"/>
  <c r="BE340" i="2" s="1"/>
  <c r="BD340" i="2"/>
  <c r="BC341" i="2"/>
  <c r="BD341" i="2"/>
  <c r="BE341" i="2"/>
  <c r="BC342" i="2"/>
  <c r="BD342" i="2"/>
  <c r="BC343" i="2"/>
  <c r="BE343" i="2" s="1"/>
  <c r="BD343" i="2"/>
  <c r="BC344" i="2"/>
  <c r="BE344" i="2" s="1"/>
  <c r="BD344" i="2"/>
  <c r="BC345" i="2"/>
  <c r="BD345" i="2"/>
  <c r="BE345" i="2"/>
  <c r="BC346" i="2"/>
  <c r="BD346" i="2"/>
  <c r="BC347" i="2"/>
  <c r="BE346" i="2" s="1"/>
  <c r="BD347" i="2"/>
  <c r="BC348" i="2"/>
  <c r="BE348" i="2" s="1"/>
  <c r="BD348" i="2"/>
  <c r="BC349" i="2"/>
  <c r="BD349" i="2"/>
  <c r="BE349" i="2"/>
  <c r="BC350" i="2"/>
  <c r="BD350" i="2"/>
  <c r="BC351" i="2"/>
  <c r="BE351" i="2" s="1"/>
  <c r="BD351" i="2"/>
  <c r="BC352" i="2"/>
  <c r="BE352" i="2" s="1"/>
  <c r="BD352" i="2"/>
  <c r="BC353" i="2"/>
  <c r="BD353" i="2"/>
  <c r="BE353" i="2"/>
  <c r="BC354" i="2"/>
  <c r="BD354" i="2"/>
  <c r="BC355" i="2"/>
  <c r="BE354" i="2" s="1"/>
  <c r="BD355" i="2"/>
  <c r="BC356" i="2"/>
  <c r="BE356" i="2" s="1"/>
  <c r="BD356" i="2"/>
  <c r="BC357" i="2"/>
  <c r="BD357" i="2"/>
  <c r="BE357" i="2"/>
  <c r="BC358" i="2"/>
  <c r="BD358" i="2"/>
  <c r="BC359" i="2"/>
  <c r="BE359" i="2" s="1"/>
  <c r="BD359" i="2"/>
  <c r="BC360" i="2"/>
  <c r="BE360" i="2" s="1"/>
  <c r="BD360" i="2"/>
  <c r="BC361" i="2"/>
  <c r="BD361" i="2"/>
  <c r="BE361" i="2"/>
  <c r="BC362" i="2"/>
  <c r="BD362" i="2"/>
  <c r="BC363" i="2"/>
  <c r="BE362" i="2" s="1"/>
  <c r="BD363" i="2"/>
  <c r="BC364" i="2"/>
  <c r="BE364" i="2" s="1"/>
  <c r="BD364" i="2"/>
  <c r="BC365" i="2"/>
  <c r="BD365" i="2"/>
  <c r="BE365" i="2"/>
  <c r="BC366" i="2"/>
  <c r="BD366" i="2"/>
  <c r="BC367" i="2"/>
  <c r="BE367" i="2" s="1"/>
  <c r="BD367" i="2"/>
  <c r="BC368" i="2"/>
  <c r="BE368" i="2" s="1"/>
  <c r="BD368" i="2"/>
  <c r="BC369" i="2"/>
  <c r="BD369" i="2"/>
  <c r="BE369" i="2"/>
  <c r="BC370" i="2"/>
  <c r="BD370" i="2"/>
  <c r="BC371" i="2"/>
  <c r="BE370" i="2" s="1"/>
  <c r="BD371" i="2"/>
  <c r="BC372" i="2"/>
  <c r="BE372" i="2" s="1"/>
  <c r="BD372" i="2"/>
  <c r="BC373" i="2"/>
  <c r="BD373" i="2"/>
  <c r="BE373" i="2"/>
  <c r="BC374" i="2"/>
  <c r="BD374" i="2"/>
  <c r="BC375" i="2"/>
  <c r="BE375" i="2" s="1"/>
  <c r="BD375" i="2"/>
  <c r="BC376" i="2"/>
  <c r="BE376" i="2" s="1"/>
  <c r="BD376" i="2"/>
  <c r="BC377" i="2"/>
  <c r="BD377" i="2"/>
  <c r="BE377" i="2"/>
  <c r="BC378" i="2"/>
  <c r="BD378" i="2"/>
  <c r="BC379" i="2"/>
  <c r="BE378" i="2" s="1"/>
  <c r="BD379" i="2"/>
  <c r="BC380" i="2"/>
  <c r="BE380" i="2" s="1"/>
  <c r="BD380" i="2"/>
  <c r="BC381" i="2"/>
  <c r="BD381" i="2"/>
  <c r="BE381" i="2"/>
  <c r="BC382" i="2"/>
  <c r="BD382" i="2"/>
  <c r="BC383" i="2"/>
  <c r="BE383" i="2" s="1"/>
  <c r="BD383" i="2"/>
  <c r="BC384" i="2"/>
  <c r="BE384" i="2" s="1"/>
  <c r="BD384" i="2"/>
  <c r="BC385" i="2"/>
  <c r="BD385" i="2"/>
  <c r="BE385" i="2"/>
  <c r="BC386" i="2"/>
  <c r="BD386" i="2"/>
  <c r="BC387" i="2"/>
  <c r="BE386" i="2" s="1"/>
  <c r="BD387" i="2"/>
  <c r="BC388" i="2"/>
  <c r="BE388" i="2" s="1"/>
  <c r="BD388" i="2"/>
  <c r="BC389" i="2"/>
  <c r="BD389" i="2"/>
  <c r="BE389" i="2"/>
  <c r="BC390" i="2"/>
  <c r="BD390" i="2"/>
  <c r="BC391" i="2"/>
  <c r="BE391" i="2" s="1"/>
  <c r="BD391" i="2"/>
  <c r="BC392" i="2"/>
  <c r="BE392" i="2" s="1"/>
  <c r="BD392" i="2"/>
  <c r="BC393" i="2"/>
  <c r="BD393" i="2"/>
  <c r="BE393" i="2"/>
  <c r="BC394" i="2"/>
  <c r="BD394" i="2"/>
  <c r="BC395" i="2"/>
  <c r="BE394" i="2" s="1"/>
  <c r="BD395" i="2"/>
  <c r="BC396" i="2"/>
  <c r="BE396" i="2" s="1"/>
  <c r="BD396" i="2"/>
  <c r="BC397" i="2"/>
  <c r="BD397" i="2"/>
  <c r="BE397" i="2"/>
  <c r="BC398" i="2"/>
  <c r="BD398" i="2"/>
  <c r="BC399" i="2"/>
  <c r="BE399" i="2" s="1"/>
  <c r="BD399" i="2"/>
  <c r="BC400" i="2"/>
  <c r="BE400" i="2" s="1"/>
  <c r="BD400" i="2"/>
  <c r="BC401" i="2"/>
  <c r="BD401" i="2"/>
  <c r="BE401" i="2"/>
  <c r="BC402" i="2"/>
  <c r="BD402" i="2"/>
  <c r="BC403" i="2"/>
  <c r="BE402" i="2" s="1"/>
  <c r="BD403" i="2"/>
  <c r="BC404" i="2"/>
  <c r="BE404" i="2" s="1"/>
  <c r="BD404" i="2"/>
  <c r="BC405" i="2"/>
  <c r="BD405" i="2"/>
  <c r="BE405" i="2"/>
  <c r="BC406" i="2"/>
  <c r="BD406" i="2"/>
  <c r="BC407" i="2"/>
  <c r="BE407" i="2" s="1"/>
  <c r="BD407" i="2"/>
  <c r="BC408" i="2"/>
  <c r="BE408" i="2" s="1"/>
  <c r="BD408" i="2"/>
  <c r="BC409" i="2"/>
  <c r="BD409" i="2"/>
  <c r="BE409" i="2"/>
  <c r="BC410" i="2"/>
  <c r="BD410" i="2"/>
  <c r="BC411" i="2"/>
  <c r="BE410" i="2" s="1"/>
  <c r="BD411" i="2"/>
  <c r="BC412" i="2"/>
  <c r="BE412" i="2" s="1"/>
  <c r="BD412" i="2"/>
  <c r="BC413" i="2"/>
  <c r="BD413" i="2"/>
  <c r="BE413" i="2"/>
  <c r="BC414" i="2"/>
  <c r="BD414" i="2"/>
  <c r="BC415" i="2"/>
  <c r="BE415" i="2" s="1"/>
  <c r="BD415" i="2"/>
  <c r="BC416" i="2"/>
  <c r="BE416" i="2" s="1"/>
  <c r="BD416" i="2"/>
  <c r="BC417" i="2"/>
  <c r="BD417" i="2"/>
  <c r="BE417" i="2"/>
  <c r="BC418" i="2"/>
  <c r="BD418" i="2"/>
  <c r="BC419" i="2"/>
  <c r="BE418" i="2" s="1"/>
  <c r="BD419" i="2"/>
  <c r="BC420" i="2"/>
  <c r="BE420" i="2" s="1"/>
  <c r="BD420" i="2"/>
  <c r="BC421" i="2"/>
  <c r="BD421" i="2"/>
  <c r="BE421" i="2"/>
  <c r="BC422" i="2"/>
  <c r="BD422" i="2"/>
  <c r="BC423" i="2"/>
  <c r="BE423" i="2" s="1"/>
  <c r="BD423" i="2"/>
  <c r="BC424" i="2"/>
  <c r="BE424" i="2" s="1"/>
  <c r="BD424" i="2"/>
  <c r="BC425" i="2"/>
  <c r="BD425" i="2"/>
  <c r="BE425" i="2"/>
  <c r="BC426" i="2"/>
  <c r="BD426" i="2"/>
  <c r="BC427" i="2"/>
  <c r="BE426" i="2" s="1"/>
  <c r="BD427" i="2"/>
  <c r="BC428" i="2"/>
  <c r="BE428" i="2" s="1"/>
  <c r="BD428" i="2"/>
  <c r="BC429" i="2"/>
  <c r="BD429" i="2"/>
  <c r="BE429" i="2"/>
  <c r="BC430" i="2"/>
  <c r="BD430" i="2"/>
  <c r="BC431" i="2"/>
  <c r="BE431" i="2" s="1"/>
  <c r="BD431" i="2"/>
  <c r="BC432" i="2"/>
  <c r="BE432" i="2" s="1"/>
  <c r="BD432" i="2"/>
  <c r="BC433" i="2"/>
  <c r="BD433" i="2"/>
  <c r="BE433" i="2"/>
  <c r="BC434" i="2"/>
  <c r="BD434" i="2"/>
  <c r="BC435" i="2"/>
  <c r="BE434" i="2" s="1"/>
  <c r="BD435" i="2"/>
  <c r="BC436" i="2"/>
  <c r="BE436" i="2" s="1"/>
  <c r="BD436" i="2"/>
  <c r="BC437" i="2"/>
  <c r="BD437" i="2"/>
  <c r="BE437" i="2"/>
  <c r="BC438" i="2"/>
  <c r="BD438" i="2"/>
  <c r="BC439" i="2"/>
  <c r="BE439" i="2" s="1"/>
  <c r="BD439" i="2"/>
  <c r="BC440" i="2"/>
  <c r="BE440" i="2" s="1"/>
  <c r="BD440" i="2"/>
  <c r="BC441" i="2"/>
  <c r="BD441" i="2"/>
  <c r="BE441" i="2"/>
  <c r="BC442" i="2"/>
  <c r="BD442" i="2"/>
  <c r="BC443" i="2"/>
  <c r="BE442" i="2" s="1"/>
  <c r="BD443" i="2"/>
  <c r="BC444" i="2"/>
  <c r="BE444" i="2" s="1"/>
  <c r="BD444" i="2"/>
  <c r="BC445" i="2"/>
  <c r="BD445" i="2"/>
  <c r="BE445" i="2"/>
  <c r="BC446" i="2"/>
  <c r="BD446" i="2"/>
  <c r="BC447" i="2"/>
  <c r="BE447" i="2" s="1"/>
  <c r="BD447" i="2"/>
  <c r="BC448" i="2"/>
  <c r="BE448" i="2" s="1"/>
  <c r="BD448" i="2"/>
  <c r="BC449" i="2"/>
  <c r="BD449" i="2"/>
  <c r="BE449" i="2"/>
  <c r="BC450" i="2"/>
  <c r="BD450" i="2"/>
  <c r="BC451" i="2"/>
  <c r="BE450" i="2" s="1"/>
  <c r="BD451" i="2"/>
  <c r="BC452" i="2"/>
  <c r="BE452" i="2" s="1"/>
  <c r="BD452" i="2"/>
  <c r="BC453" i="2"/>
  <c r="BD453" i="2"/>
  <c r="BE453" i="2"/>
  <c r="BC454" i="2"/>
  <c r="BD454" i="2"/>
  <c r="BC455" i="2"/>
  <c r="BE455" i="2" s="1"/>
  <c r="BD455" i="2"/>
  <c r="BC456" i="2"/>
  <c r="BE456" i="2" s="1"/>
  <c r="BD456" i="2"/>
  <c r="BC457" i="2"/>
  <c r="BD457" i="2"/>
  <c r="BE457" i="2"/>
  <c r="BC458" i="2"/>
  <c r="BD458" i="2"/>
  <c r="BC459" i="2"/>
  <c r="BE458" i="2" s="1"/>
  <c r="BD459" i="2"/>
  <c r="BC460" i="2"/>
  <c r="BE460" i="2" s="1"/>
  <c r="BD460" i="2"/>
  <c r="BC461" i="2"/>
  <c r="BD461" i="2"/>
  <c r="BE461" i="2"/>
  <c r="BC462" i="2"/>
  <c r="BD462" i="2"/>
  <c r="BC463" i="2"/>
  <c r="BE463" i="2" s="1"/>
  <c r="BD463" i="2"/>
  <c r="BC464" i="2"/>
  <c r="BE464" i="2" s="1"/>
  <c r="BD464" i="2"/>
  <c r="BC465" i="2"/>
  <c r="BD465" i="2"/>
  <c r="BE465" i="2"/>
  <c r="BC466" i="2"/>
  <c r="BD466" i="2"/>
  <c r="BC467" i="2"/>
  <c r="BE466" i="2" s="1"/>
  <c r="BD467" i="2"/>
  <c r="BC468" i="2"/>
  <c r="BE468" i="2" s="1"/>
  <c r="BD468" i="2"/>
  <c r="BC469" i="2"/>
  <c r="BD469" i="2"/>
  <c r="BE469" i="2"/>
  <c r="BC470" i="2"/>
  <c r="BD470" i="2"/>
  <c r="BC471" i="2"/>
  <c r="BD471" i="2"/>
  <c r="BC472" i="2"/>
  <c r="BD472" i="2"/>
  <c r="BC473" i="2"/>
  <c r="BD473" i="2"/>
  <c r="BE473" i="2"/>
  <c r="BC474" i="2"/>
  <c r="BD474" i="2"/>
  <c r="BC475" i="2"/>
  <c r="BD475" i="2"/>
  <c r="BC476" i="2"/>
  <c r="BE476" i="2" s="1"/>
  <c r="BD476" i="2"/>
  <c r="BC477" i="2"/>
  <c r="BD477" i="2"/>
  <c r="BE477" i="2"/>
  <c r="BC478" i="2"/>
  <c r="BD478" i="2"/>
  <c r="BC479" i="2"/>
  <c r="BD479" i="2"/>
  <c r="BC480" i="2"/>
  <c r="BD480" i="2"/>
  <c r="BC481" i="2"/>
  <c r="BD481" i="2"/>
  <c r="BE481" i="2"/>
  <c r="BC482" i="2"/>
  <c r="BD482" i="2"/>
  <c r="BC483" i="2"/>
  <c r="BD483" i="2"/>
  <c r="BC484" i="2"/>
  <c r="BE484" i="2" s="1"/>
  <c r="BD484" i="2"/>
  <c r="BC485" i="2"/>
  <c r="BD485" i="2"/>
  <c r="BE485" i="2"/>
  <c r="BC486" i="2"/>
  <c r="BD486" i="2"/>
  <c r="BC487" i="2"/>
  <c r="BD487" i="2"/>
  <c r="BC488" i="2"/>
  <c r="BD488" i="2"/>
  <c r="BC489" i="2"/>
  <c r="BD489" i="2"/>
  <c r="BE489" i="2"/>
  <c r="BC490" i="2"/>
  <c r="BD490" i="2"/>
  <c r="BC491" i="2"/>
  <c r="BD491" i="2"/>
  <c r="BC492" i="2"/>
  <c r="BE492" i="2" s="1"/>
  <c r="BD492" i="2"/>
  <c r="BC493" i="2"/>
  <c r="BD493" i="2"/>
  <c r="BE493" i="2"/>
  <c r="BC494" i="2"/>
  <c r="BD494" i="2"/>
  <c r="BC495" i="2"/>
  <c r="BD495" i="2"/>
  <c r="BC496" i="2"/>
  <c r="BD496" i="2"/>
  <c r="BC497" i="2"/>
  <c r="BD497" i="2"/>
  <c r="BE497" i="2"/>
  <c r="BC498" i="2"/>
  <c r="BD498" i="2"/>
  <c r="BC499" i="2"/>
  <c r="BD499" i="2"/>
  <c r="BC500" i="2"/>
  <c r="BE500" i="2" s="1"/>
  <c r="BD500" i="2"/>
  <c r="BC501" i="2"/>
  <c r="BD501" i="2"/>
  <c r="BE501" i="2"/>
  <c r="BC502" i="2"/>
  <c r="BD502" i="2"/>
  <c r="BC503" i="2"/>
  <c r="BD503" i="2"/>
  <c r="BC504" i="2"/>
  <c r="BD504" i="2"/>
  <c r="BC505" i="2"/>
  <c r="BD505" i="2"/>
  <c r="BE505" i="2"/>
  <c r="BC506" i="2"/>
  <c r="BD506" i="2"/>
  <c r="BC507" i="2"/>
  <c r="BD507" i="2"/>
  <c r="BC508" i="2"/>
  <c r="BE508" i="2" s="1"/>
  <c r="BD508" i="2"/>
  <c r="BC509" i="2"/>
  <c r="BD509" i="2"/>
  <c r="BE509" i="2"/>
  <c r="BC510" i="2"/>
  <c r="BD510" i="2"/>
  <c r="BC511" i="2"/>
  <c r="BE511" i="2" s="1"/>
  <c r="BD511" i="2"/>
  <c r="BC512" i="2"/>
  <c r="BE512" i="2" s="1"/>
  <c r="BD512" i="2"/>
  <c r="BC513" i="2"/>
  <c r="BD513" i="2"/>
  <c r="BE513" i="2"/>
  <c r="BC514" i="2"/>
  <c r="BD514" i="2"/>
  <c r="BC515" i="2"/>
  <c r="BD515" i="2"/>
  <c r="BC516" i="2"/>
  <c r="BD516" i="2"/>
  <c r="BC517" i="2"/>
  <c r="BD517" i="2"/>
  <c r="BE517" i="2"/>
  <c r="BC518" i="2"/>
  <c r="BD518" i="2"/>
  <c r="BE518" i="2"/>
  <c r="BC519" i="2"/>
  <c r="BE519" i="2" s="1"/>
  <c r="BD519" i="2"/>
  <c r="BC520" i="2"/>
  <c r="BD520" i="2"/>
  <c r="BC521" i="2"/>
  <c r="BD521" i="2"/>
  <c r="BE521" i="2" s="1"/>
  <c r="BC522" i="2"/>
  <c r="BD522" i="2"/>
  <c r="BC523" i="2"/>
  <c r="BD523" i="2"/>
  <c r="BC524" i="2"/>
  <c r="BE524" i="2" s="1"/>
  <c r="BD524" i="2"/>
  <c r="BC525" i="2"/>
  <c r="BD525" i="2"/>
  <c r="BE525" i="2"/>
  <c r="BC526" i="2"/>
  <c r="BD526" i="2"/>
  <c r="BC527" i="2"/>
  <c r="BD527" i="2"/>
  <c r="BC528" i="2"/>
  <c r="BE528" i="2" s="1"/>
  <c r="BD528" i="2"/>
  <c r="BC529" i="2"/>
  <c r="BD529" i="2"/>
  <c r="BE529" i="2"/>
  <c r="BC530" i="2"/>
  <c r="BD530" i="2"/>
  <c r="BC531" i="2"/>
  <c r="BD531" i="2"/>
  <c r="BC532" i="2"/>
  <c r="BD532" i="2"/>
  <c r="BC533" i="2"/>
  <c r="BD533" i="2"/>
  <c r="BE533" i="2"/>
  <c r="BC534" i="2"/>
  <c r="BD534" i="2"/>
  <c r="BE534" i="2"/>
  <c r="BC535" i="2"/>
  <c r="BE535" i="2" s="1"/>
  <c r="BD535" i="2"/>
  <c r="BC536" i="2"/>
  <c r="BD536" i="2"/>
  <c r="BC537" i="2"/>
  <c r="BD537" i="2"/>
  <c r="BE537" i="2" s="1"/>
  <c r="BC538" i="2"/>
  <c r="BD538" i="2"/>
  <c r="BC539" i="2"/>
  <c r="BD539" i="2"/>
  <c r="BC540" i="2"/>
  <c r="BE540" i="2" s="1"/>
  <c r="BD540" i="2"/>
  <c r="BC541" i="2"/>
  <c r="BD541" i="2"/>
  <c r="BE541" i="2"/>
  <c r="BC542" i="2"/>
  <c r="BD542" i="2"/>
  <c r="BC543" i="2"/>
  <c r="BD543" i="2"/>
  <c r="BC544" i="2"/>
  <c r="BE544" i="2" s="1"/>
  <c r="BD544" i="2"/>
  <c r="BC545" i="2"/>
  <c r="BD545" i="2"/>
  <c r="BE545" i="2"/>
  <c r="BC546" i="2"/>
  <c r="BD546" i="2"/>
  <c r="BC547" i="2"/>
  <c r="BD547" i="2"/>
  <c r="BC548" i="2"/>
  <c r="BD548" i="2"/>
  <c r="BC549" i="2"/>
  <c r="BD549" i="2"/>
  <c r="BE549" i="2"/>
  <c r="BC550" i="2"/>
  <c r="BD550" i="2"/>
  <c r="BE550" i="2"/>
  <c r="BC551" i="2"/>
  <c r="BE551" i="2" s="1"/>
  <c r="BD551" i="2"/>
  <c r="BC552" i="2"/>
  <c r="BD552" i="2"/>
  <c r="BC553" i="2"/>
  <c r="BD553" i="2"/>
  <c r="BE553" i="2" s="1"/>
  <c r="BC554" i="2"/>
  <c r="BD554" i="2"/>
  <c r="BC555" i="2"/>
  <c r="BD555" i="2"/>
  <c r="BC556" i="2"/>
  <c r="BE556" i="2" s="1"/>
  <c r="BD556" i="2"/>
  <c r="BC557" i="2"/>
  <c r="BD557" i="2"/>
  <c r="BE557" i="2"/>
  <c r="BC558" i="2"/>
  <c r="BD558" i="2"/>
  <c r="BC559" i="2"/>
  <c r="BD559" i="2"/>
  <c r="BC560" i="2"/>
  <c r="BE560" i="2" s="1"/>
  <c r="BD560" i="2"/>
  <c r="BC561" i="2"/>
  <c r="BD561" i="2"/>
  <c r="BE561" i="2"/>
  <c r="BC562" i="2"/>
  <c r="BD562" i="2"/>
  <c r="BC563" i="2"/>
  <c r="BD563" i="2"/>
  <c r="BC564" i="2"/>
  <c r="BD564" i="2"/>
  <c r="BC565" i="2"/>
  <c r="BD565" i="2"/>
  <c r="BE565" i="2"/>
  <c r="BC566" i="2"/>
  <c r="BD566" i="2"/>
  <c r="BE566" i="2"/>
  <c r="BC567" i="2"/>
  <c r="BE567" i="2" s="1"/>
  <c r="BD567" i="2"/>
  <c r="BC568" i="2"/>
  <c r="BD568" i="2"/>
  <c r="BC569" i="2"/>
  <c r="BD569" i="2"/>
  <c r="BE569" i="2" s="1"/>
  <c r="BC570" i="2"/>
  <c r="BD570" i="2"/>
  <c r="BC571" i="2"/>
  <c r="BD571" i="2"/>
  <c r="BC572" i="2"/>
  <c r="BE572" i="2" s="1"/>
  <c r="BD572" i="2"/>
  <c r="BC573" i="2"/>
  <c r="BD573" i="2"/>
  <c r="BE573" i="2"/>
  <c r="BC574" i="2"/>
  <c r="BD574" i="2"/>
  <c r="BC575" i="2"/>
  <c r="BD575" i="2"/>
  <c r="BC576" i="2"/>
  <c r="BE576" i="2" s="1"/>
  <c r="BD576" i="2"/>
  <c r="BC577" i="2"/>
  <c r="BD577" i="2"/>
  <c r="BE577" i="2"/>
  <c r="BC578" i="2"/>
  <c r="BD578" i="2"/>
  <c r="BC579" i="2"/>
  <c r="BD579" i="2"/>
  <c r="BC580" i="2"/>
  <c r="BD580" i="2"/>
  <c r="BC581" i="2"/>
  <c r="BD581" i="2"/>
  <c r="BE581" i="2"/>
  <c r="BC582" i="2"/>
  <c r="BD582" i="2"/>
  <c r="BE582" i="2"/>
  <c r="BC583" i="2"/>
  <c r="BE583" i="2" s="1"/>
  <c r="BD583" i="2"/>
  <c r="BC584" i="2"/>
  <c r="BD584" i="2"/>
  <c r="BC585" i="2"/>
  <c r="BD585" i="2"/>
  <c r="BE585" i="2" s="1"/>
  <c r="BC586" i="2"/>
  <c r="BD586" i="2"/>
  <c r="BE586" i="2"/>
  <c r="BC587" i="2"/>
  <c r="BE587" i="2" s="1"/>
  <c r="BD587" i="2"/>
  <c r="BC588" i="2"/>
  <c r="BD588" i="2"/>
  <c r="BC589" i="2"/>
  <c r="BD589" i="2"/>
  <c r="BE589" i="2" s="1"/>
  <c r="BC590" i="2"/>
  <c r="BD590" i="2"/>
  <c r="BE590" i="2"/>
  <c r="BC591" i="2"/>
  <c r="BD591" i="2"/>
  <c r="BC592" i="2"/>
  <c r="BD592" i="2"/>
  <c r="BC593" i="2"/>
  <c r="BD593" i="2"/>
  <c r="BE593" i="2" s="1"/>
  <c r="BC594" i="2"/>
  <c r="BD594" i="2"/>
  <c r="BE594" i="2"/>
  <c r="BC595" i="2"/>
  <c r="BE595" i="2" s="1"/>
  <c r="BD595" i="2"/>
  <c r="BC596" i="2"/>
  <c r="BD596" i="2"/>
  <c r="BC597" i="2"/>
  <c r="BE597" i="2" s="1"/>
  <c r="BD597" i="2"/>
  <c r="BC598" i="2"/>
  <c r="BD598" i="2"/>
  <c r="BC599" i="2"/>
  <c r="BE599" i="2" s="1"/>
  <c r="BD599" i="2"/>
  <c r="BC600" i="2"/>
  <c r="BD600" i="2"/>
  <c r="BC601" i="2"/>
  <c r="BD601" i="2"/>
  <c r="BC602" i="2"/>
  <c r="BD602" i="2"/>
  <c r="BE602" i="2"/>
  <c r="BC603" i="2"/>
  <c r="BD603" i="2"/>
  <c r="BC604" i="2"/>
  <c r="BD604" i="2"/>
  <c r="BC605" i="2"/>
  <c r="BD605" i="2"/>
  <c r="BE605" i="2"/>
  <c r="BC606" i="2"/>
  <c r="BD606" i="2"/>
  <c r="BC607" i="2"/>
  <c r="BE606" i="2" s="1"/>
  <c r="BD607" i="2"/>
  <c r="BC608" i="2"/>
  <c r="BD608" i="2"/>
  <c r="BC609" i="2"/>
  <c r="BD609" i="2"/>
  <c r="BE609" i="2" s="1"/>
  <c r="BC610" i="2"/>
  <c r="BD610" i="2"/>
  <c r="BE610" i="2"/>
  <c r="BC611" i="2"/>
  <c r="BD611" i="2"/>
  <c r="BC612" i="2"/>
  <c r="BE612" i="2" s="1"/>
  <c r="BD612" i="2"/>
  <c r="BC613" i="2"/>
  <c r="BD613" i="2"/>
  <c r="BE613" i="2"/>
  <c r="BC614" i="2"/>
  <c r="BD614" i="2"/>
  <c r="BC615" i="2"/>
  <c r="BE614" i="2" s="1"/>
  <c r="BD615" i="2"/>
  <c r="BE615" i="2"/>
  <c r="BC616" i="2"/>
  <c r="BD616" i="2"/>
  <c r="BC617" i="2"/>
  <c r="BE617" i="2" s="1"/>
  <c r="BD617" i="2"/>
  <c r="BC618" i="2"/>
  <c r="BD618" i="2"/>
  <c r="BE618" i="2"/>
  <c r="BC619" i="2"/>
  <c r="BD619" i="2"/>
  <c r="BC620" i="2"/>
  <c r="BD620" i="2"/>
  <c r="BC621" i="2"/>
  <c r="BE621" i="2" s="1"/>
  <c r="BD621" i="2"/>
  <c r="BC622" i="2"/>
  <c r="BD622" i="2"/>
  <c r="BC623" i="2"/>
  <c r="BE622" i="2" s="1"/>
  <c r="BD623" i="2"/>
  <c r="BE623" i="2"/>
  <c r="BC624" i="2"/>
  <c r="BD624" i="2"/>
  <c r="BC625" i="2"/>
  <c r="BD625" i="2"/>
  <c r="BE625" i="2" s="1"/>
  <c r="BC626" i="2"/>
  <c r="BD626" i="2"/>
  <c r="BE626" i="2"/>
  <c r="BC627" i="2"/>
  <c r="BD627" i="2"/>
  <c r="BC628" i="2"/>
  <c r="BD628" i="2"/>
  <c r="BC629" i="2"/>
  <c r="BD629" i="2"/>
  <c r="BE629" i="2"/>
  <c r="BC630" i="2"/>
  <c r="BD630" i="2"/>
  <c r="BC631" i="2"/>
  <c r="BE630" i="2" s="1"/>
  <c r="BD631" i="2"/>
  <c r="BE631" i="2"/>
  <c r="BC632" i="2"/>
  <c r="BD632" i="2"/>
  <c r="BC633" i="2"/>
  <c r="BE633" i="2" s="1"/>
  <c r="BD633" i="2"/>
  <c r="BC634" i="2"/>
  <c r="BD634" i="2"/>
  <c r="BE634" i="2"/>
  <c r="BC635" i="2"/>
  <c r="BD635" i="2"/>
  <c r="BC636" i="2"/>
  <c r="BE636" i="2" s="1"/>
  <c r="BD636" i="2"/>
  <c r="BC637" i="2"/>
  <c r="BD637" i="2"/>
  <c r="BE637" i="2"/>
  <c r="BC638" i="2"/>
  <c r="BD638" i="2"/>
  <c r="BC639" i="2"/>
  <c r="BE638" i="2" s="1"/>
  <c r="BD639" i="2"/>
  <c r="BC640" i="2"/>
  <c r="BD640" i="2"/>
  <c r="BC641" i="2"/>
  <c r="BD641" i="2"/>
  <c r="BE641" i="2"/>
  <c r="BC642" i="2"/>
  <c r="BD642" i="2"/>
  <c r="BC643" i="2"/>
  <c r="BE642" i="2" s="1"/>
  <c r="BD643" i="2"/>
  <c r="BC644" i="2"/>
  <c r="BE644" i="2" s="1"/>
  <c r="BD644" i="2"/>
  <c r="BC645" i="2"/>
  <c r="BD645" i="2"/>
  <c r="BE645" i="2"/>
  <c r="BC646" i="2"/>
  <c r="BD646" i="2"/>
  <c r="BC647" i="2"/>
  <c r="BE646" i="2" s="1"/>
  <c r="BD647" i="2"/>
  <c r="BC648" i="2"/>
  <c r="BD648" i="2"/>
  <c r="BC649" i="2"/>
  <c r="BE649" i="2" s="1"/>
  <c r="BD649" i="2"/>
  <c r="BC650" i="2"/>
  <c r="BD650" i="2"/>
  <c r="BE650" i="2" s="1"/>
  <c r="BC651" i="2"/>
  <c r="BD651" i="2"/>
  <c r="BE651" i="2"/>
  <c r="BC652" i="2"/>
  <c r="BE652" i="2" s="1"/>
  <c r="BD652" i="2"/>
  <c r="BC653" i="2"/>
  <c r="BD653" i="2"/>
  <c r="BE653" i="2" s="1"/>
  <c r="BC654" i="2"/>
  <c r="BD654" i="2"/>
  <c r="BE654" i="2"/>
  <c r="BC655" i="2"/>
  <c r="BE655" i="2" s="1"/>
  <c r="BD655" i="2"/>
  <c r="BC656" i="2"/>
  <c r="BE656" i="2" s="1"/>
  <c r="BD656" i="2"/>
  <c r="BC657" i="2"/>
  <c r="BD657" i="2"/>
  <c r="BE657" i="2"/>
  <c r="BC658" i="2"/>
  <c r="BD658" i="2"/>
  <c r="BC659" i="2"/>
  <c r="BE659" i="2" s="1"/>
  <c r="BD659" i="2"/>
  <c r="BC660" i="2"/>
  <c r="BD660" i="2"/>
  <c r="BC661" i="2"/>
  <c r="BE661" i="2" s="1"/>
  <c r="BD661" i="2"/>
  <c r="BC662" i="2"/>
  <c r="BD662" i="2"/>
  <c r="BC663" i="2"/>
  <c r="BE663" i="2" s="1"/>
  <c r="BD663" i="2"/>
  <c r="BC664" i="2"/>
  <c r="BD664" i="2"/>
  <c r="BC665" i="2"/>
  <c r="BD665" i="2"/>
  <c r="BC666" i="2"/>
  <c r="BD666" i="2"/>
  <c r="BE666" i="2" s="1"/>
  <c r="BC667" i="2"/>
  <c r="BD667" i="2"/>
  <c r="BE667" i="2"/>
  <c r="BC668" i="2"/>
  <c r="BD668" i="2"/>
  <c r="BC669" i="2"/>
  <c r="BE669" i="2" s="1"/>
  <c r="BD669" i="2"/>
  <c r="BC670" i="2"/>
  <c r="BD670" i="2"/>
  <c r="BE670" i="2" s="1"/>
  <c r="BC671" i="2"/>
  <c r="BD671" i="2"/>
  <c r="BE671" i="2"/>
  <c r="BC672" i="2"/>
  <c r="BE672" i="2" s="1"/>
  <c r="BD672" i="2"/>
  <c r="BC673" i="2"/>
  <c r="BD673" i="2"/>
  <c r="BE673" i="2" s="1"/>
  <c r="BC674" i="2"/>
  <c r="BD674" i="2"/>
  <c r="BE674" i="2"/>
  <c r="BC675" i="2"/>
  <c r="BE675" i="2" s="1"/>
  <c r="BD675" i="2"/>
  <c r="BC676" i="2"/>
  <c r="BD676" i="2"/>
  <c r="BC677" i="2"/>
  <c r="BE677" i="2" s="1"/>
  <c r="BD677" i="2"/>
  <c r="BC678" i="2"/>
  <c r="BD678" i="2"/>
  <c r="BC679" i="2"/>
  <c r="BD679" i="2"/>
  <c r="BE679" i="2"/>
  <c r="BC680" i="2"/>
  <c r="BD680" i="2"/>
  <c r="BC681" i="2"/>
  <c r="BD681" i="2"/>
  <c r="BC682" i="2"/>
  <c r="BD682" i="2"/>
  <c r="BE682" i="2"/>
  <c r="BC683" i="2"/>
  <c r="BD683" i="2"/>
  <c r="BC684" i="2"/>
  <c r="BE683" i="2" s="1"/>
  <c r="BD684" i="2"/>
  <c r="BE684" i="2"/>
  <c r="BC685" i="2"/>
  <c r="BD685" i="2"/>
  <c r="BC686" i="2"/>
  <c r="BE686" i="2" s="1"/>
  <c r="BD686" i="2"/>
  <c r="BC687" i="2"/>
  <c r="BD687" i="2"/>
  <c r="BE687" i="2" s="1"/>
  <c r="BC688" i="2"/>
  <c r="BD688" i="2"/>
  <c r="BE688" i="2"/>
  <c r="BC689" i="2"/>
  <c r="BE689" i="2" s="1"/>
  <c r="BD689" i="2"/>
  <c r="BC690" i="2"/>
  <c r="BD690" i="2"/>
  <c r="BE690" i="2" s="1"/>
  <c r="BC691" i="2"/>
  <c r="BD691" i="2"/>
  <c r="BE691" i="2"/>
  <c r="BC692" i="2"/>
  <c r="BE692" i="2" s="1"/>
  <c r="BD692" i="2"/>
  <c r="BC693" i="2"/>
  <c r="BE693" i="2" s="1"/>
  <c r="BD693" i="2"/>
  <c r="BC694" i="2"/>
  <c r="BD694" i="2"/>
  <c r="BE694" i="2"/>
  <c r="BC695" i="2"/>
  <c r="BD695" i="2"/>
  <c r="BC696" i="2"/>
  <c r="BE695" i="2" s="1"/>
  <c r="BD696" i="2"/>
  <c r="BC697" i="2"/>
  <c r="BD697" i="2"/>
  <c r="BC698" i="2"/>
  <c r="BE698" i="2" s="1"/>
  <c r="BD698" i="2"/>
  <c r="BC699" i="2"/>
  <c r="BD699" i="2"/>
  <c r="BC700" i="2"/>
  <c r="BE699" i="2" s="1"/>
  <c r="BD700" i="2"/>
  <c r="BE700" i="2"/>
  <c r="BC701" i="2"/>
  <c r="BD701" i="2"/>
  <c r="BC702" i="2"/>
  <c r="BE702" i="2" s="1"/>
  <c r="BD702" i="2"/>
  <c r="BC703" i="2"/>
  <c r="BD703" i="2"/>
  <c r="BE703" i="2" s="1"/>
  <c r="BC704" i="2"/>
  <c r="BD704" i="2"/>
  <c r="BE704" i="2"/>
  <c r="BC705" i="2"/>
  <c r="BE705" i="2" s="1"/>
  <c r="BD705" i="2"/>
  <c r="BC706" i="2"/>
  <c r="BD706" i="2"/>
  <c r="BE706" i="2" s="1"/>
  <c r="BC707" i="2"/>
  <c r="BD707" i="2"/>
  <c r="BE707" i="2"/>
  <c r="BC708" i="2"/>
  <c r="BE708" i="2" s="1"/>
  <c r="BD708" i="2"/>
  <c r="BC709" i="2"/>
  <c r="BE709" i="2" s="1"/>
  <c r="BD709" i="2"/>
  <c r="BC710" i="2"/>
  <c r="BD710" i="2"/>
  <c r="BE710" i="2"/>
  <c r="BC711" i="2"/>
  <c r="BD711" i="2"/>
  <c r="BC712" i="2"/>
  <c r="BE711" i="2" s="1"/>
  <c r="BD712" i="2"/>
  <c r="BC713" i="2"/>
  <c r="BD713" i="2"/>
  <c r="BC714" i="2"/>
  <c r="BE714" i="2" s="1"/>
  <c r="BD714" i="2"/>
  <c r="BC715" i="2"/>
  <c r="BD715" i="2"/>
  <c r="BC716" i="2"/>
  <c r="BE715" i="2" s="1"/>
  <c r="BD716" i="2"/>
  <c r="BE716" i="2"/>
  <c r="BC717" i="2"/>
  <c r="BD717" i="2"/>
  <c r="BC718" i="2"/>
  <c r="BE718" i="2" s="1"/>
  <c r="BD718" i="2"/>
  <c r="BC719" i="2"/>
  <c r="BD719" i="2"/>
  <c r="BE719" i="2" s="1"/>
  <c r="BC720" i="2"/>
  <c r="BD720" i="2"/>
  <c r="BE720" i="2"/>
  <c r="BC721" i="2"/>
  <c r="BE721" i="2" s="1"/>
  <c r="BD721" i="2"/>
  <c r="BC722" i="2"/>
  <c r="BD722" i="2"/>
  <c r="BE722" i="2" s="1"/>
  <c r="BC723" i="2"/>
  <c r="BD723" i="2"/>
  <c r="BE723" i="2"/>
  <c r="BC724" i="2"/>
  <c r="BE724" i="2" s="1"/>
  <c r="BD724" i="2"/>
  <c r="BC725" i="2"/>
  <c r="BE725" i="2" s="1"/>
  <c r="BD725" i="2"/>
  <c r="BC726" i="2"/>
  <c r="BD726" i="2"/>
  <c r="BE726" i="2"/>
  <c r="BC727" i="2"/>
  <c r="BD727" i="2"/>
  <c r="BC728" i="2"/>
  <c r="BE727" i="2" s="1"/>
  <c r="BD728" i="2"/>
  <c r="BC729" i="2"/>
  <c r="BD729" i="2"/>
  <c r="BC730" i="2"/>
  <c r="BE730" i="2" s="1"/>
  <c r="BD730" i="2"/>
  <c r="BC731" i="2"/>
  <c r="BD731" i="2"/>
  <c r="BC732" i="2"/>
  <c r="BE731" i="2" s="1"/>
  <c r="BD732" i="2"/>
  <c r="BE732" i="2"/>
  <c r="BC733" i="2"/>
  <c r="BD733" i="2"/>
  <c r="BC734" i="2"/>
  <c r="BE734" i="2" s="1"/>
  <c r="BD734" i="2"/>
  <c r="BC735" i="2"/>
  <c r="BD735" i="2"/>
  <c r="BE735" i="2" s="1"/>
  <c r="BC736" i="2"/>
  <c r="BD736" i="2"/>
  <c r="BE736" i="2"/>
  <c r="BC737" i="2"/>
  <c r="BE737" i="2" s="1"/>
  <c r="BD737" i="2"/>
  <c r="BC738" i="2"/>
  <c r="BD738" i="2"/>
  <c r="BE738" i="2" s="1"/>
  <c r="BC739" i="2"/>
  <c r="BD739" i="2"/>
  <c r="BE739" i="2"/>
  <c r="BC740" i="2"/>
  <c r="BE740" i="2" s="1"/>
  <c r="BD740" i="2"/>
  <c r="BC741" i="2"/>
  <c r="BE741" i="2" s="1"/>
  <c r="BD741" i="2"/>
  <c r="BC742" i="2"/>
  <c r="BD742" i="2"/>
  <c r="BE742" i="2"/>
  <c r="BC743" i="2"/>
  <c r="BD743" i="2"/>
  <c r="BC744" i="2"/>
  <c r="BE743" i="2" s="1"/>
  <c r="BD744" i="2"/>
  <c r="BC745" i="2"/>
  <c r="BD745" i="2"/>
  <c r="BC746" i="2"/>
  <c r="BE746" i="2" s="1"/>
  <c r="BD746" i="2"/>
  <c r="BC747" i="2"/>
  <c r="BD747" i="2"/>
  <c r="BC748" i="2"/>
  <c r="BE747" i="2" s="1"/>
  <c r="BD748" i="2"/>
  <c r="BE748" i="2"/>
  <c r="BC749" i="2"/>
  <c r="BD749" i="2"/>
  <c r="BC750" i="2"/>
  <c r="BE750" i="2" s="1"/>
  <c r="BD750" i="2"/>
  <c r="BC751" i="2"/>
  <c r="BD751" i="2"/>
  <c r="BE751" i="2" s="1"/>
  <c r="BC752" i="2"/>
  <c r="BD752" i="2"/>
  <c r="BE752" i="2"/>
  <c r="BC753" i="2"/>
  <c r="BE753" i="2" s="1"/>
  <c r="BD753" i="2"/>
  <c r="BC754" i="2"/>
  <c r="BD754" i="2"/>
  <c r="BE754" i="2" s="1"/>
  <c r="BC755" i="2"/>
  <c r="BD755" i="2"/>
  <c r="BE755" i="2"/>
  <c r="BC756" i="2"/>
  <c r="BE756" i="2" s="1"/>
  <c r="BD756" i="2"/>
  <c r="BC757" i="2"/>
  <c r="BE757" i="2" s="1"/>
  <c r="BD757" i="2"/>
  <c r="BC758" i="2"/>
  <c r="BD758" i="2"/>
  <c r="BE758" i="2"/>
  <c r="BC759" i="2"/>
  <c r="BD759" i="2"/>
  <c r="BC760" i="2"/>
  <c r="BE759" i="2" s="1"/>
  <c r="BD760" i="2"/>
  <c r="BC761" i="2"/>
  <c r="BD761" i="2"/>
  <c r="BC762" i="2"/>
  <c r="BE762" i="2" s="1"/>
  <c r="BD762" i="2"/>
  <c r="BC763" i="2"/>
  <c r="BD763" i="2"/>
  <c r="BC764" i="2"/>
  <c r="BE763" i="2" s="1"/>
  <c r="BD764" i="2"/>
  <c r="BE764" i="2"/>
  <c r="BC765" i="2"/>
  <c r="BD765" i="2"/>
  <c r="BC766" i="2"/>
  <c r="BE766" i="2" s="1"/>
  <c r="BD766" i="2"/>
  <c r="BC767" i="2"/>
  <c r="BD767" i="2"/>
  <c r="BE767" i="2" s="1"/>
  <c r="BC768" i="2"/>
  <c r="BD768" i="2"/>
  <c r="BE768" i="2"/>
  <c r="BC769" i="2"/>
  <c r="BE769" i="2" s="1"/>
  <c r="BD769" i="2"/>
  <c r="BC770" i="2"/>
  <c r="BD770" i="2"/>
  <c r="BE770" i="2" s="1"/>
  <c r="BC771" i="2"/>
  <c r="BD771" i="2"/>
  <c r="BE771" i="2"/>
  <c r="BC772" i="2"/>
  <c r="BE772" i="2" s="1"/>
  <c r="BD772" i="2"/>
  <c r="BC773" i="2"/>
  <c r="BE773" i="2" s="1"/>
  <c r="BD773" i="2"/>
  <c r="BC774" i="2"/>
  <c r="BD774" i="2"/>
  <c r="BE774" i="2"/>
  <c r="BC775" i="2"/>
  <c r="BD775" i="2"/>
  <c r="BC776" i="2"/>
  <c r="BE775" i="2" s="1"/>
  <c r="BD776" i="2"/>
  <c r="BC777" i="2"/>
  <c r="BD777" i="2"/>
  <c r="BC778" i="2"/>
  <c r="BE778" i="2" s="1"/>
  <c r="BD778" i="2"/>
  <c r="BC779" i="2"/>
  <c r="BD779" i="2"/>
  <c r="BC780" i="2"/>
  <c r="BE779" i="2" s="1"/>
  <c r="BD780" i="2"/>
  <c r="BE780" i="2"/>
  <c r="BC781" i="2"/>
  <c r="BD781" i="2"/>
  <c r="BC782" i="2"/>
  <c r="BE782" i="2" s="1"/>
  <c r="BD782" i="2"/>
  <c r="BC783" i="2"/>
  <c r="BD783" i="2"/>
  <c r="BE783" i="2" s="1"/>
  <c r="BC784" i="2"/>
  <c r="BD784" i="2"/>
  <c r="BE784" i="2"/>
  <c r="BC785" i="2"/>
  <c r="BE785" i="2" s="1"/>
  <c r="BD785" i="2"/>
  <c r="BC786" i="2"/>
  <c r="BD786" i="2"/>
  <c r="BE786" i="2" s="1"/>
  <c r="BC787" i="2"/>
  <c r="BD787" i="2"/>
  <c r="BE787" i="2"/>
  <c r="BC788" i="2"/>
  <c r="BE788" i="2" s="1"/>
  <c r="BD788" i="2"/>
  <c r="BC789" i="2"/>
  <c r="BE789" i="2" s="1"/>
  <c r="BD789" i="2"/>
  <c r="BC790" i="2"/>
  <c r="BD790" i="2"/>
  <c r="BE790" i="2"/>
  <c r="BC791" i="2"/>
  <c r="BD791" i="2"/>
  <c r="BC792" i="2"/>
  <c r="BE791" i="2" s="1"/>
  <c r="BD792" i="2"/>
  <c r="BC793" i="2"/>
  <c r="BD793" i="2"/>
  <c r="BC794" i="2"/>
  <c r="BE794" i="2" s="1"/>
  <c r="BD794" i="2"/>
  <c r="BC795" i="2"/>
  <c r="BD795" i="2"/>
  <c r="BC796" i="2"/>
  <c r="BE795" i="2" s="1"/>
  <c r="BD796" i="2"/>
  <c r="BE796" i="2"/>
  <c r="BC797" i="2"/>
  <c r="BD797" i="2"/>
  <c r="BC798" i="2"/>
  <c r="BE798" i="2" s="1"/>
  <c r="BD798" i="2"/>
  <c r="BC799" i="2"/>
  <c r="BD799" i="2"/>
  <c r="BE799" i="2" s="1"/>
  <c r="BC800" i="2"/>
  <c r="BD800" i="2"/>
  <c r="BE800" i="2"/>
  <c r="BC801" i="2"/>
  <c r="BE801" i="2" s="1"/>
  <c r="BD801" i="2"/>
  <c r="BC802" i="2"/>
  <c r="BD802" i="2"/>
  <c r="BE802" i="2" s="1"/>
  <c r="BC803" i="2"/>
  <c r="BD803" i="2"/>
  <c r="BE803" i="2"/>
  <c r="BC804" i="2"/>
  <c r="BE804" i="2" s="1"/>
  <c r="BD804" i="2"/>
  <c r="BC805" i="2"/>
  <c r="BE805" i="2" s="1"/>
  <c r="BD805" i="2"/>
  <c r="BC806" i="2"/>
  <c r="BD806" i="2"/>
  <c r="BE806" i="2"/>
  <c r="BC807" i="2"/>
  <c r="BD807" i="2"/>
  <c r="BC808" i="2"/>
  <c r="BE807" i="2" s="1"/>
  <c r="BD808" i="2"/>
  <c r="BC809" i="2"/>
  <c r="BD809" i="2"/>
  <c r="BC810" i="2"/>
  <c r="BE810" i="2" s="1"/>
  <c r="BD810" i="2"/>
  <c r="BC811" i="2"/>
  <c r="BD811" i="2"/>
  <c r="BC812" i="2"/>
  <c r="BE811" i="2" s="1"/>
  <c r="BD812" i="2"/>
  <c r="BE812" i="2"/>
  <c r="BC813" i="2"/>
  <c r="BD813" i="2"/>
  <c r="BC814" i="2"/>
  <c r="BE814" i="2" s="1"/>
  <c r="BD814" i="2"/>
  <c r="BC815" i="2"/>
  <c r="BD815" i="2"/>
  <c r="BE815" i="2" s="1"/>
  <c r="BC816" i="2"/>
  <c r="BD816" i="2"/>
  <c r="BE816" i="2"/>
  <c r="BC817" i="2"/>
  <c r="BE817" i="2" s="1"/>
  <c r="BD817" i="2"/>
  <c r="BC818" i="2"/>
  <c r="BD818" i="2"/>
  <c r="BE818" i="2" s="1"/>
  <c r="BC819" i="2"/>
  <c r="BD819" i="2"/>
  <c r="BE819" i="2"/>
  <c r="BC820" i="2"/>
  <c r="BE820" i="2" s="1"/>
  <c r="BD820" i="2"/>
  <c r="BC821" i="2"/>
  <c r="BE821" i="2" s="1"/>
  <c r="BD821" i="2"/>
  <c r="BC822" i="2"/>
  <c r="BD822" i="2"/>
  <c r="BE822" i="2"/>
  <c r="BC823" i="2"/>
  <c r="BD823" i="2"/>
  <c r="BC824" i="2"/>
  <c r="BE823" i="2" s="1"/>
  <c r="BD824" i="2"/>
  <c r="BC825" i="2"/>
  <c r="BD825" i="2"/>
  <c r="BC826" i="2"/>
  <c r="BE826" i="2" s="1"/>
  <c r="BD826" i="2"/>
  <c r="BC827" i="2"/>
  <c r="BD827" i="2"/>
  <c r="BC828" i="2"/>
  <c r="BE827" i="2" s="1"/>
  <c r="BD828" i="2"/>
  <c r="BE828" i="2"/>
  <c r="BC829" i="2"/>
  <c r="BD829" i="2"/>
  <c r="BC830" i="2"/>
  <c r="BE830" i="2" s="1"/>
  <c r="BD830" i="2"/>
  <c r="BC831" i="2"/>
  <c r="BD831" i="2"/>
  <c r="BE831" i="2" s="1"/>
  <c r="BC832" i="2"/>
  <c r="BD832" i="2"/>
  <c r="BE832" i="2"/>
  <c r="BC833" i="2"/>
  <c r="BE833" i="2" s="1"/>
  <c r="BD833" i="2"/>
  <c r="BC834" i="2"/>
  <c r="BD834" i="2"/>
  <c r="BE834" i="2" s="1"/>
  <c r="BC835" i="2"/>
  <c r="BD835" i="2"/>
  <c r="BE835" i="2"/>
  <c r="BC836" i="2"/>
  <c r="BE836" i="2" s="1"/>
  <c r="BD836" i="2"/>
  <c r="BC837" i="2"/>
  <c r="BE837" i="2" s="1"/>
  <c r="BD837" i="2"/>
  <c r="BC838" i="2"/>
  <c r="BD838" i="2"/>
  <c r="BE838" i="2"/>
  <c r="BC839" i="2"/>
  <c r="BD839" i="2"/>
  <c r="BC840" i="2"/>
  <c r="BE839" i="2" s="1"/>
  <c r="BD840" i="2"/>
  <c r="BC841" i="2"/>
  <c r="BD841" i="2"/>
  <c r="BC842" i="2"/>
  <c r="BE842" i="2" s="1"/>
  <c r="BD842" i="2"/>
  <c r="BC843" i="2"/>
  <c r="BD843" i="2"/>
  <c r="BC844" i="2"/>
  <c r="BE843" i="2" s="1"/>
  <c r="BD844" i="2"/>
  <c r="BE844" i="2"/>
  <c r="BC845" i="2"/>
  <c r="BD845" i="2"/>
  <c r="BC846" i="2"/>
  <c r="BE846" i="2" s="1"/>
  <c r="BD846" i="2"/>
  <c r="BC847" i="2"/>
  <c r="BD847" i="2"/>
  <c r="BE847" i="2" s="1"/>
  <c r="BC848" i="2"/>
  <c r="BD848" i="2"/>
  <c r="BE848" i="2"/>
  <c r="BC849" i="2"/>
  <c r="BE849" i="2" s="1"/>
  <c r="BD849" i="2"/>
  <c r="BC850" i="2"/>
  <c r="BD850" i="2"/>
  <c r="BE850" i="2" s="1"/>
  <c r="BC851" i="2"/>
  <c r="BD851" i="2"/>
  <c r="BE851" i="2"/>
  <c r="BC852" i="2"/>
  <c r="BE852" i="2" s="1"/>
  <c r="BD852" i="2"/>
  <c r="BC853" i="2"/>
  <c r="BE853" i="2" s="1"/>
  <c r="BD853" i="2"/>
  <c r="BC854" i="2"/>
  <c r="BD854" i="2"/>
  <c r="BE854" i="2"/>
  <c r="BC855" i="2"/>
  <c r="BD855" i="2"/>
  <c r="BC856" i="2"/>
  <c r="BE855" i="2" s="1"/>
  <c r="BD856" i="2"/>
  <c r="BC857" i="2"/>
  <c r="BD857" i="2"/>
  <c r="BC858" i="2"/>
  <c r="BE858" i="2" s="1"/>
  <c r="BD858" i="2"/>
  <c r="BC859" i="2"/>
  <c r="BD859" i="2"/>
  <c r="BC860" i="2"/>
  <c r="BE859" i="2" s="1"/>
  <c r="BD860" i="2"/>
  <c r="BE860" i="2"/>
  <c r="BC861" i="2"/>
  <c r="BD861" i="2"/>
  <c r="BC862" i="2"/>
  <c r="BE862" i="2" s="1"/>
  <c r="BD862" i="2"/>
  <c r="BC863" i="2"/>
  <c r="BD863" i="2"/>
  <c r="BE863" i="2" s="1"/>
  <c r="BC864" i="2"/>
  <c r="BD864" i="2"/>
  <c r="BE864" i="2"/>
  <c r="BC865" i="2"/>
  <c r="BE865" i="2" s="1"/>
  <c r="BD865" i="2"/>
  <c r="BC866" i="2"/>
  <c r="BD866" i="2"/>
  <c r="BE866" i="2" s="1"/>
  <c r="BC867" i="2"/>
  <c r="BD867" i="2"/>
  <c r="BE867" i="2"/>
  <c r="BC868" i="2"/>
  <c r="BE868" i="2" s="1"/>
  <c r="BD868" i="2"/>
  <c r="BC869" i="2"/>
  <c r="BE869" i="2" s="1"/>
  <c r="BD869" i="2"/>
  <c r="BC870" i="2"/>
  <c r="BD870" i="2"/>
  <c r="BE870" i="2"/>
  <c r="BC871" i="2"/>
  <c r="BD871" i="2"/>
  <c r="BC872" i="2"/>
  <c r="BE871" i="2" s="1"/>
  <c r="BD872" i="2"/>
  <c r="BC873" i="2"/>
  <c r="BD873" i="2"/>
  <c r="BC874" i="2"/>
  <c r="BE874" i="2" s="1"/>
  <c r="BD874" i="2"/>
  <c r="BC875" i="2"/>
  <c r="BD875" i="2"/>
  <c r="BC876" i="2"/>
  <c r="BE875" i="2" s="1"/>
  <c r="BD876" i="2"/>
  <c r="BE876" i="2"/>
  <c r="BC877" i="2"/>
  <c r="BD877" i="2"/>
  <c r="BC878" i="2"/>
  <c r="BE878" i="2" s="1"/>
  <c r="BD878" i="2"/>
  <c r="BC879" i="2"/>
  <c r="BD879" i="2"/>
  <c r="BE879" i="2" s="1"/>
  <c r="BC880" i="2"/>
  <c r="BD880" i="2"/>
  <c r="BE880" i="2"/>
  <c r="BC881" i="2"/>
  <c r="BE881" i="2" s="1"/>
  <c r="BD881" i="2"/>
  <c r="BC882" i="2"/>
  <c r="BD882" i="2"/>
  <c r="BE882" i="2" s="1"/>
  <c r="BC883" i="2"/>
  <c r="BD883" i="2"/>
  <c r="BE883" i="2"/>
  <c r="BC884" i="2"/>
  <c r="BE884" i="2" s="1"/>
  <c r="BD884" i="2"/>
  <c r="BC885" i="2"/>
  <c r="BE885" i="2" s="1"/>
  <c r="BD885" i="2"/>
  <c r="BC886" i="2"/>
  <c r="BD886" i="2"/>
  <c r="BE886" i="2"/>
  <c r="BC887" i="2"/>
  <c r="BD887" i="2"/>
  <c r="BC888" i="2"/>
  <c r="BE887" i="2" s="1"/>
  <c r="BD888" i="2"/>
  <c r="BC889" i="2"/>
  <c r="BD889" i="2"/>
  <c r="BC890" i="2"/>
  <c r="BE890" i="2" s="1"/>
  <c r="BD890" i="2"/>
  <c r="BC891" i="2"/>
  <c r="BD891" i="2"/>
  <c r="BC892" i="2"/>
  <c r="BE891" i="2" s="1"/>
  <c r="BD892" i="2"/>
  <c r="BE892" i="2"/>
  <c r="BC893" i="2"/>
  <c r="BD893" i="2"/>
  <c r="BC894" i="2"/>
  <c r="BE894" i="2" s="1"/>
  <c r="BD894" i="2"/>
  <c r="BC895" i="2"/>
  <c r="BD895" i="2"/>
  <c r="BE895" i="2" s="1"/>
  <c r="BC896" i="2"/>
  <c r="BD896" i="2"/>
  <c r="BE896" i="2"/>
  <c r="BC897" i="2"/>
  <c r="BE897" i="2" s="1"/>
  <c r="BD897" i="2"/>
  <c r="BC898" i="2"/>
  <c r="BD898" i="2"/>
  <c r="BE898" i="2" s="1"/>
  <c r="BC899" i="2"/>
  <c r="BD899" i="2"/>
  <c r="BE899" i="2"/>
  <c r="BC900" i="2"/>
  <c r="BE900" i="2" s="1"/>
  <c r="BD900" i="2"/>
  <c r="BC901" i="2"/>
  <c r="BE901" i="2" s="1"/>
  <c r="BD901" i="2"/>
  <c r="BC902" i="2"/>
  <c r="BD902" i="2"/>
  <c r="BE902" i="2"/>
  <c r="BC903" i="2"/>
  <c r="BD903" i="2"/>
  <c r="BC904" i="2"/>
  <c r="BE903" i="2" s="1"/>
  <c r="BD904" i="2"/>
  <c r="BC905" i="2"/>
  <c r="BD905" i="2"/>
  <c r="BC906" i="2"/>
  <c r="BE906" i="2" s="1"/>
  <c r="BD906" i="2"/>
  <c r="BC907" i="2"/>
  <c r="BD907" i="2"/>
  <c r="BC908" i="2"/>
  <c r="BE907" i="2" s="1"/>
  <c r="BD908" i="2"/>
  <c r="BE908" i="2"/>
  <c r="BC909" i="2"/>
  <c r="BD909" i="2"/>
  <c r="BC910" i="2"/>
  <c r="BE910" i="2" s="1"/>
  <c r="BD910" i="2"/>
  <c r="BC911" i="2"/>
  <c r="BD911" i="2"/>
  <c r="BE911" i="2" s="1"/>
  <c r="BC912" i="2"/>
  <c r="BD912" i="2"/>
  <c r="BE912" i="2"/>
  <c r="BC913" i="2"/>
  <c r="BE913" i="2" s="1"/>
  <c r="BD913" i="2"/>
  <c r="BC914" i="2"/>
  <c r="BD914" i="2"/>
  <c r="BE914" i="2" s="1"/>
  <c r="BC915" i="2"/>
  <c r="BD915" i="2"/>
  <c r="BE915" i="2"/>
  <c r="BC916" i="2"/>
  <c r="BE916" i="2" s="1"/>
  <c r="BD916" i="2"/>
  <c r="BC917" i="2"/>
  <c r="BE917" i="2" s="1"/>
  <c r="BD917" i="2"/>
  <c r="BC918" i="2"/>
  <c r="BD918" i="2"/>
  <c r="BE918" i="2"/>
  <c r="BC919" i="2"/>
  <c r="BD919" i="2"/>
  <c r="BC920" i="2"/>
  <c r="BE919" i="2" s="1"/>
  <c r="BD920" i="2"/>
  <c r="BC921" i="2"/>
  <c r="BD921" i="2"/>
  <c r="BC922" i="2"/>
  <c r="BE922" i="2" s="1"/>
  <c r="BD922" i="2"/>
  <c r="BC923" i="2"/>
  <c r="BD923" i="2"/>
  <c r="BC924" i="2"/>
  <c r="BE923" i="2" s="1"/>
  <c r="BD924" i="2"/>
  <c r="BE924" i="2"/>
  <c r="BC925" i="2"/>
  <c r="BD925" i="2"/>
  <c r="BC926" i="2"/>
  <c r="BE926" i="2" s="1"/>
  <c r="BD926" i="2"/>
  <c r="BC927" i="2"/>
  <c r="BD927" i="2"/>
  <c r="BE927" i="2" s="1"/>
  <c r="BC928" i="2"/>
  <c r="BD928" i="2"/>
  <c r="BE928" i="2"/>
  <c r="BC929" i="2"/>
  <c r="BE929" i="2" s="1"/>
  <c r="BD929" i="2"/>
  <c r="BC930" i="2"/>
  <c r="BD930" i="2"/>
  <c r="BE930" i="2" s="1"/>
  <c r="BC931" i="2"/>
  <c r="BD931" i="2"/>
  <c r="BE931" i="2"/>
  <c r="BC932" i="2"/>
  <c r="BE932" i="2" s="1"/>
  <c r="BD932" i="2"/>
  <c r="BC933" i="2"/>
  <c r="BE933" i="2" s="1"/>
  <c r="BD933" i="2"/>
  <c r="BC934" i="2"/>
  <c r="BD934" i="2"/>
  <c r="BE934" i="2"/>
  <c r="BC935" i="2"/>
  <c r="BD935" i="2"/>
  <c r="BC936" i="2"/>
  <c r="BE935" i="2" s="1"/>
  <c r="BD936" i="2"/>
  <c r="BC937" i="2"/>
  <c r="BD937" i="2"/>
  <c r="BC938" i="2"/>
  <c r="BE938" i="2" s="1"/>
  <c r="BD938" i="2"/>
  <c r="BC939" i="2"/>
  <c r="BD939" i="2"/>
  <c r="BC940" i="2"/>
  <c r="BE939" i="2" s="1"/>
  <c r="BD940" i="2"/>
  <c r="BE940" i="2"/>
  <c r="BC941" i="2"/>
  <c r="BD941" i="2"/>
  <c r="BC942" i="2"/>
  <c r="BE942" i="2" s="1"/>
  <c r="BD942" i="2"/>
  <c r="BC943" i="2"/>
  <c r="BD943" i="2"/>
  <c r="BE943" i="2" s="1"/>
  <c r="BC944" i="2"/>
  <c r="BD944" i="2"/>
  <c r="BE944" i="2"/>
  <c r="BC945" i="2"/>
  <c r="BE945" i="2" s="1"/>
  <c r="BD945" i="2"/>
  <c r="BC946" i="2"/>
  <c r="BD946" i="2"/>
  <c r="BE946" i="2" s="1"/>
  <c r="BC947" i="2"/>
  <c r="BD947" i="2"/>
  <c r="BE947" i="2"/>
  <c r="BC948" i="2"/>
  <c r="BE948" i="2" s="1"/>
  <c r="BD948" i="2"/>
  <c r="BC949" i="2"/>
  <c r="BE949" i="2" s="1"/>
  <c r="BD949" i="2"/>
  <c r="BC950" i="2"/>
  <c r="BD950" i="2"/>
  <c r="BE950" i="2"/>
  <c r="BC951" i="2"/>
  <c r="BD951" i="2"/>
  <c r="BC952" i="2"/>
  <c r="BE951" i="2" s="1"/>
  <c r="BD952" i="2"/>
  <c r="BC953" i="2"/>
  <c r="BD953" i="2"/>
  <c r="BC954" i="2"/>
  <c r="BE954" i="2" s="1"/>
  <c r="BD954" i="2"/>
  <c r="BC955" i="2"/>
  <c r="BD955" i="2"/>
  <c r="BC956" i="2"/>
  <c r="BE955" i="2" s="1"/>
  <c r="BD956" i="2"/>
  <c r="BE956" i="2"/>
  <c r="BC957" i="2"/>
  <c r="BD957" i="2"/>
  <c r="BC958" i="2"/>
  <c r="BE958" i="2" s="1"/>
  <c r="BD958" i="2"/>
  <c r="BC959" i="2"/>
  <c r="BD959" i="2"/>
  <c r="BE959" i="2" s="1"/>
  <c r="BC960" i="2"/>
  <c r="BD960" i="2"/>
  <c r="BE960" i="2"/>
  <c r="BC961" i="2"/>
  <c r="BE961" i="2" s="1"/>
  <c r="BD961" i="2"/>
  <c r="BC962" i="2"/>
  <c r="BD962" i="2"/>
  <c r="BE962" i="2" s="1"/>
  <c r="BC963" i="2"/>
  <c r="BD963" i="2"/>
  <c r="BE963" i="2"/>
  <c r="BC964" i="2"/>
  <c r="BE964" i="2" s="1"/>
  <c r="BD964" i="2"/>
  <c r="BC965" i="2"/>
  <c r="BE965" i="2" s="1"/>
  <c r="BD965" i="2"/>
  <c r="BC966" i="2"/>
  <c r="BD966" i="2"/>
  <c r="BE966" i="2"/>
  <c r="BC967" i="2"/>
  <c r="BD967" i="2"/>
  <c r="BC968" i="2"/>
  <c r="BE967" i="2" s="1"/>
  <c r="BD968" i="2"/>
  <c r="BC969" i="2"/>
  <c r="BD969" i="2"/>
  <c r="BC970" i="2"/>
  <c r="BE970" i="2" s="1"/>
  <c r="BD970" i="2"/>
  <c r="BC971" i="2"/>
  <c r="BD971" i="2"/>
  <c r="BC972" i="2"/>
  <c r="BE971" i="2" s="1"/>
  <c r="BD972" i="2"/>
  <c r="BE972" i="2"/>
  <c r="BC973" i="2"/>
  <c r="BD973" i="2"/>
  <c r="BC974" i="2"/>
  <c r="BE974" i="2" s="1"/>
  <c r="BD974" i="2"/>
  <c r="BC975" i="2"/>
  <c r="BD975" i="2"/>
  <c r="BE975" i="2" s="1"/>
  <c r="BC976" i="2"/>
  <c r="BD976" i="2"/>
  <c r="BE976" i="2"/>
  <c r="BC977" i="2"/>
  <c r="BE977" i="2" s="1"/>
  <c r="BD977" i="2"/>
  <c r="BC978" i="2"/>
  <c r="BD978" i="2"/>
  <c r="BE978" i="2" s="1"/>
  <c r="BC979" i="2"/>
  <c r="BD979" i="2"/>
  <c r="BE979" i="2"/>
  <c r="BC980" i="2"/>
  <c r="BE980" i="2" s="1"/>
  <c r="BD980" i="2"/>
  <c r="BC981" i="2"/>
  <c r="BE981" i="2" s="1"/>
  <c r="BD981" i="2"/>
  <c r="BC982" i="2"/>
  <c r="BD982" i="2"/>
  <c r="BE982" i="2"/>
  <c r="BC983" i="2"/>
  <c r="BD983" i="2"/>
  <c r="BC984" i="2"/>
  <c r="BE983" i="2" s="1"/>
  <c r="BD984" i="2"/>
  <c r="BC985" i="2"/>
  <c r="BD985" i="2"/>
  <c r="BC986" i="2"/>
  <c r="BE986" i="2" s="1"/>
  <c r="BD986" i="2"/>
  <c r="BC987" i="2"/>
  <c r="BD987" i="2"/>
  <c r="BC988" i="2"/>
  <c r="BE987" i="2" s="1"/>
  <c r="BD988" i="2"/>
  <c r="BE988" i="2"/>
  <c r="BC989" i="2"/>
  <c r="BD989" i="2"/>
  <c r="BC990" i="2"/>
  <c r="BE990" i="2" s="1"/>
  <c r="BD990" i="2"/>
  <c r="BC991" i="2"/>
  <c r="BD991" i="2"/>
  <c r="BE991" i="2" s="1"/>
  <c r="BC992" i="2"/>
  <c r="BD992" i="2"/>
  <c r="BE992" i="2"/>
  <c r="BC993" i="2"/>
  <c r="BE993" i="2" s="1"/>
  <c r="BD993" i="2"/>
  <c r="BC994" i="2"/>
  <c r="BD994" i="2"/>
  <c r="BE994" i="2" s="1"/>
  <c r="BC995" i="2"/>
  <c r="BD995" i="2"/>
  <c r="BE995" i="2"/>
  <c r="BC996" i="2"/>
  <c r="BE996" i="2" s="1"/>
  <c r="BD996" i="2"/>
  <c r="BC997" i="2"/>
  <c r="BE997" i="2" s="1"/>
  <c r="BD997" i="2"/>
  <c r="BC998" i="2"/>
  <c r="BD998" i="2"/>
  <c r="BE998" i="2"/>
  <c r="BC999" i="2"/>
  <c r="BD999" i="2"/>
  <c r="BC1000" i="2"/>
  <c r="BE999" i="2" s="1"/>
  <c r="BD1000" i="2"/>
  <c r="BC1001" i="2"/>
  <c r="BD1001" i="2"/>
  <c r="BC1002" i="2"/>
  <c r="BE1002" i="2" s="1"/>
  <c r="BD1002" i="2"/>
  <c r="BC1003" i="2"/>
  <c r="BD1003" i="2"/>
  <c r="BC1004" i="2"/>
  <c r="BE1003" i="2" s="1"/>
  <c r="BD1004" i="2"/>
  <c r="BE1004" i="2"/>
  <c r="BC1005" i="2"/>
  <c r="BD1005" i="2"/>
  <c r="BC1006" i="2"/>
  <c r="BE1006" i="2" s="1"/>
  <c r="BD1006" i="2"/>
  <c r="BC1007" i="2"/>
  <c r="BD1007" i="2"/>
  <c r="BE1007" i="2" s="1"/>
  <c r="BC1008" i="2"/>
  <c r="BD1008" i="2"/>
  <c r="BE1008" i="2"/>
  <c r="BC1009" i="2"/>
  <c r="BE1009" i="2" s="1"/>
  <c r="BD1009" i="2"/>
  <c r="BC1010" i="2"/>
  <c r="BD1010" i="2"/>
  <c r="BE1010" i="2" s="1"/>
  <c r="BC1011" i="2"/>
  <c r="BD1011" i="2"/>
  <c r="BE1011" i="2"/>
  <c r="BC1012" i="2"/>
  <c r="BE1012" i="2" s="1"/>
  <c r="BD1012" i="2"/>
  <c r="BC1013" i="2"/>
  <c r="BE1013" i="2" s="1"/>
  <c r="BD1013" i="2"/>
  <c r="BC1014" i="2"/>
  <c r="BD1014" i="2"/>
  <c r="BE1014" i="2"/>
  <c r="BC1015" i="2"/>
  <c r="BD1015" i="2"/>
  <c r="BC1016" i="2"/>
  <c r="BE1015" i="2" s="1"/>
  <c r="BD1016" i="2"/>
  <c r="BC1017" i="2"/>
  <c r="BD1017" i="2"/>
  <c r="BC1018" i="2"/>
  <c r="BE1018" i="2" s="1"/>
  <c r="BD1018" i="2"/>
  <c r="BC1019" i="2"/>
  <c r="BD1019" i="2"/>
  <c r="BC1020" i="2"/>
  <c r="BE1019" i="2" s="1"/>
  <c r="BD1020" i="2"/>
  <c r="BE1020" i="2"/>
  <c r="BC1021" i="2"/>
  <c r="BD1021" i="2"/>
  <c r="BC1022" i="2"/>
  <c r="BE1022" i="2" s="1"/>
  <c r="BD1022" i="2"/>
  <c r="BC1023" i="2"/>
  <c r="BD1023" i="2"/>
  <c r="BE1023" i="2" s="1"/>
  <c r="BC1024" i="2"/>
  <c r="BD1024" i="2"/>
  <c r="BE1024" i="2"/>
  <c r="BC1025" i="2"/>
  <c r="BE1025" i="2" s="1"/>
  <c r="BD1025" i="2"/>
  <c r="BC1026" i="2"/>
  <c r="BD1026" i="2"/>
  <c r="BE1026" i="2" s="1"/>
  <c r="BC1027" i="2"/>
  <c r="BD1027" i="2"/>
  <c r="BE1027" i="2"/>
  <c r="BC1028" i="2"/>
  <c r="BE1028" i="2" s="1"/>
  <c r="BD1028" i="2"/>
  <c r="BC1029" i="2"/>
  <c r="BE1029" i="2" s="1"/>
  <c r="BD1029" i="2"/>
  <c r="BC1030" i="2"/>
  <c r="BD1030" i="2"/>
  <c r="BE1030" i="2"/>
  <c r="BC1031" i="2"/>
  <c r="BD1031" i="2"/>
  <c r="BC1032" i="2"/>
  <c r="BE1031" i="2" s="1"/>
  <c r="BD1032" i="2"/>
  <c r="BC1033" i="2"/>
  <c r="BD1033" i="2"/>
  <c r="BC1034" i="2"/>
  <c r="BE1034" i="2" s="1"/>
  <c r="BD1034" i="2"/>
  <c r="BC1035" i="2"/>
  <c r="BD1035" i="2"/>
  <c r="BC1036" i="2"/>
  <c r="BE1035" i="2" s="1"/>
  <c r="BD1036" i="2"/>
  <c r="BE1036" i="2"/>
  <c r="BC1037" i="2"/>
  <c r="BD1037" i="2"/>
  <c r="BC1038" i="2"/>
  <c r="BE1038" i="2" s="1"/>
  <c r="BD1038" i="2"/>
  <c r="BC1039" i="2"/>
  <c r="BD1039" i="2"/>
  <c r="BE1039" i="2" s="1"/>
  <c r="BC1040" i="2"/>
  <c r="BD1040" i="2"/>
  <c r="BE1040" i="2"/>
  <c r="BC1041" i="2"/>
  <c r="BE1041" i="2" s="1"/>
  <c r="BD1041" i="2"/>
  <c r="BC1042" i="2"/>
  <c r="BD1042" i="2"/>
  <c r="BE1042" i="2" s="1"/>
  <c r="BC1043" i="2"/>
  <c r="BD1043" i="2"/>
  <c r="BE1043" i="2"/>
  <c r="BC1044" i="2"/>
  <c r="BE1044" i="2" s="1"/>
  <c r="BD1044" i="2"/>
  <c r="BC1045" i="2"/>
  <c r="BE1045" i="2" s="1"/>
  <c r="BD1045" i="2"/>
  <c r="BC1046" i="2"/>
  <c r="BD1046" i="2"/>
  <c r="BE1046" i="2"/>
  <c r="BC1047" i="2"/>
  <c r="BD1047" i="2"/>
  <c r="BC1048" i="2"/>
  <c r="BE1047" i="2" s="1"/>
  <c r="BD1048" i="2"/>
  <c r="BC1049" i="2"/>
  <c r="BD1049" i="2"/>
  <c r="BC1050" i="2"/>
  <c r="BE1050" i="2" s="1"/>
  <c r="BD1050" i="2"/>
  <c r="BC1051" i="2"/>
  <c r="BD1051" i="2"/>
  <c r="BC1052" i="2"/>
  <c r="BE1051" i="2" s="1"/>
  <c r="BD1052" i="2"/>
  <c r="BE1052" i="2"/>
  <c r="BC1053" i="2"/>
  <c r="BD1053" i="2"/>
  <c r="BC1054" i="2"/>
  <c r="BE1054" i="2" s="1"/>
  <c r="BD1054" i="2"/>
  <c r="BC1055" i="2"/>
  <c r="BD1055" i="2"/>
  <c r="BE1055" i="2" s="1"/>
  <c r="BC1056" i="2"/>
  <c r="BD1056" i="2"/>
  <c r="BE1056" i="2"/>
  <c r="BC1057" i="2"/>
  <c r="BE1057" i="2" s="1"/>
  <c r="BD1057" i="2"/>
  <c r="BC1058" i="2"/>
  <c r="BD1058" i="2"/>
  <c r="BE1058" i="2" s="1"/>
  <c r="BC1059" i="2"/>
  <c r="BD1059" i="2"/>
  <c r="BE1059" i="2"/>
  <c r="BC1060" i="2"/>
  <c r="BE1060" i="2" s="1"/>
  <c r="BD1060" i="2"/>
  <c r="BC1061" i="2"/>
  <c r="BE1061" i="2" s="1"/>
  <c r="BD1061" i="2"/>
  <c r="BC1062" i="2"/>
  <c r="BD1062" i="2"/>
  <c r="BE1062" i="2"/>
  <c r="BC1063" i="2"/>
  <c r="BD1063" i="2"/>
  <c r="BC1064" i="2"/>
  <c r="BE1063" i="2" s="1"/>
  <c r="BD1064" i="2"/>
  <c r="BC1065" i="2"/>
  <c r="BD1065" i="2"/>
  <c r="BC1066" i="2"/>
  <c r="BE1066" i="2" s="1"/>
  <c r="BD1066" i="2"/>
  <c r="BC1067" i="2"/>
  <c r="BD1067" i="2"/>
  <c r="BC1068" i="2"/>
  <c r="BE1067" i="2" s="1"/>
  <c r="BD1068" i="2"/>
  <c r="BE1068" i="2"/>
  <c r="BC1069" i="2"/>
  <c r="BD1069" i="2"/>
  <c r="BC1070" i="2"/>
  <c r="BE1070" i="2" s="1"/>
  <c r="BD1070" i="2"/>
  <c r="BC1071" i="2"/>
  <c r="BD1071" i="2"/>
  <c r="BE1071" i="2" s="1"/>
  <c r="BC1072" i="2"/>
  <c r="BD1072" i="2"/>
  <c r="BE1072" i="2"/>
  <c r="BC1073" i="2"/>
  <c r="BE1073" i="2" s="1"/>
  <c r="BD1073" i="2"/>
  <c r="BC1074" i="2"/>
  <c r="BD1074" i="2"/>
  <c r="BE1074" i="2" s="1"/>
  <c r="BC1075" i="2"/>
  <c r="BD1075" i="2"/>
  <c r="BE1075" i="2"/>
  <c r="BC1076" i="2"/>
  <c r="BE1076" i="2" s="1"/>
  <c r="BD1076" i="2"/>
  <c r="BC1077" i="2"/>
  <c r="BE1077" i="2" s="1"/>
  <c r="BD1077" i="2"/>
  <c r="BC1078" i="2"/>
  <c r="BD1078" i="2"/>
  <c r="BE1078" i="2"/>
  <c r="BC1079" i="2"/>
  <c r="BD1079" i="2"/>
  <c r="BC1080" i="2"/>
  <c r="BE1079" i="2" s="1"/>
  <c r="BD1080" i="2"/>
  <c r="BC1081" i="2"/>
  <c r="BD1081" i="2"/>
  <c r="BC1082" i="2"/>
  <c r="BE1082" i="2" s="1"/>
  <c r="BD1082" i="2"/>
  <c r="BC1083" i="2"/>
  <c r="BD1083" i="2"/>
  <c r="BC1084" i="2"/>
  <c r="BE1083" i="2" s="1"/>
  <c r="BD1084" i="2"/>
  <c r="BE1084" i="2"/>
  <c r="BC1085" i="2"/>
  <c r="BD1085" i="2"/>
  <c r="BC1086" i="2"/>
  <c r="BE1086" i="2" s="1"/>
  <c r="BD1086" i="2"/>
  <c r="BC1087" i="2"/>
  <c r="BD1087" i="2"/>
  <c r="BE1087" i="2" s="1"/>
  <c r="BC1088" i="2"/>
  <c r="BD1088" i="2"/>
  <c r="BE1088" i="2"/>
  <c r="BC1089" i="2"/>
  <c r="BE1089" i="2" s="1"/>
  <c r="BD1089" i="2"/>
  <c r="BC1090" i="2"/>
  <c r="BD1090" i="2"/>
  <c r="BE1090" i="2" s="1"/>
  <c r="BC1091" i="2"/>
  <c r="BD1091" i="2"/>
  <c r="BE1091" i="2"/>
  <c r="BC1092" i="2"/>
  <c r="BE1092" i="2" s="1"/>
  <c r="BD1092" i="2"/>
  <c r="BC1093" i="2"/>
  <c r="BE1093" i="2" s="1"/>
  <c r="BD1093" i="2"/>
  <c r="BC1094" i="2"/>
  <c r="BD1094" i="2"/>
  <c r="BE1094" i="2"/>
  <c r="BC1095" i="2"/>
  <c r="BD1095" i="2"/>
  <c r="BC1096" i="2"/>
  <c r="BE1095" i="2" s="1"/>
  <c r="BD1096" i="2"/>
  <c r="BC1097" i="2"/>
  <c r="BD1097" i="2"/>
  <c r="BC1098" i="2"/>
  <c r="BE1098" i="2" s="1"/>
  <c r="BD1098" i="2"/>
  <c r="BC1099" i="2"/>
  <c r="BD1099" i="2"/>
  <c r="BC1100" i="2"/>
  <c r="BE1099" i="2" s="1"/>
  <c r="BD1100" i="2"/>
  <c r="BE1100" i="2"/>
  <c r="BC1101" i="2"/>
  <c r="BD1101" i="2"/>
  <c r="BC1102" i="2"/>
  <c r="BE1102" i="2" s="1"/>
  <c r="BD1102" i="2"/>
  <c r="BC1103" i="2"/>
  <c r="BD1103" i="2"/>
  <c r="BE1103" i="2" s="1"/>
  <c r="BC1104" i="2"/>
  <c r="BD1104" i="2"/>
  <c r="BE1104" i="2"/>
  <c r="BC1105" i="2"/>
  <c r="BE1105" i="2" s="1"/>
  <c r="BD1105" i="2"/>
  <c r="BC1106" i="2"/>
  <c r="BD1106" i="2"/>
  <c r="BE1106" i="2" s="1"/>
  <c r="BC1107" i="2"/>
  <c r="BD1107" i="2"/>
  <c r="BE1107" i="2"/>
  <c r="BC1108" i="2"/>
  <c r="BE1108" i="2" s="1"/>
  <c r="BD1108" i="2"/>
  <c r="BC1109" i="2"/>
  <c r="BE1109" i="2" s="1"/>
  <c r="BD1109" i="2"/>
  <c r="BC1110" i="2"/>
  <c r="BD1110" i="2"/>
  <c r="BE1110" i="2"/>
  <c r="BC1111" i="2"/>
  <c r="BD1111" i="2"/>
  <c r="BC1112" i="2"/>
  <c r="BE1111" i="2" s="1"/>
  <c r="BD1112" i="2"/>
  <c r="BC1113" i="2"/>
  <c r="BD1113" i="2"/>
  <c r="BC1114" i="2"/>
  <c r="BE1114" i="2" s="1"/>
  <c r="BD1114" i="2"/>
  <c r="BC1115" i="2"/>
  <c r="BD1115" i="2"/>
  <c r="BC1116" i="2"/>
  <c r="BE1115" i="2" s="1"/>
  <c r="BD1116" i="2"/>
  <c r="BE1116" i="2"/>
  <c r="BC1117" i="2"/>
  <c r="BD1117" i="2"/>
  <c r="BC1118" i="2"/>
  <c r="BE1118" i="2" s="1"/>
  <c r="BD1118" i="2"/>
  <c r="BC1119" i="2"/>
  <c r="BD1119" i="2"/>
  <c r="BE1119" i="2" s="1"/>
  <c r="BC1120" i="2"/>
  <c r="BD1120" i="2"/>
  <c r="BE1120" i="2"/>
  <c r="BC1121" i="2"/>
  <c r="BE1121" i="2" s="1"/>
  <c r="BD1121" i="2"/>
  <c r="BC1122" i="2"/>
  <c r="BD1122" i="2"/>
  <c r="BE1122" i="2" s="1"/>
  <c r="BC1123" i="2"/>
  <c r="BD1123" i="2"/>
  <c r="BE1123" i="2"/>
  <c r="BC1124" i="2"/>
  <c r="BE1124" i="2" s="1"/>
  <c r="BD1124" i="2"/>
  <c r="BC1125" i="2"/>
  <c r="BE1125" i="2" s="1"/>
  <c r="BD1125" i="2"/>
  <c r="BC1126" i="2"/>
  <c r="BD1126" i="2"/>
  <c r="BE1126" i="2"/>
  <c r="BC1127" i="2"/>
  <c r="BD1127" i="2"/>
  <c r="BC1128" i="2"/>
  <c r="BE1127" i="2" s="1"/>
  <c r="BD1128" i="2"/>
  <c r="BC1129" i="2"/>
  <c r="BD1129" i="2"/>
  <c r="BC1130" i="2"/>
  <c r="BE1130" i="2" s="1"/>
  <c r="BD1130" i="2"/>
  <c r="BC1131" i="2"/>
  <c r="BD1131" i="2"/>
  <c r="BC1132" i="2"/>
  <c r="BE1131" i="2" s="1"/>
  <c r="BD1132" i="2"/>
  <c r="BE1132" i="2"/>
  <c r="BC1133" i="2"/>
  <c r="BD1133" i="2"/>
  <c r="BC1134" i="2"/>
  <c r="BE1134" i="2" s="1"/>
  <c r="BD1134" i="2"/>
  <c r="BC1135" i="2"/>
  <c r="BD1135" i="2"/>
  <c r="BE1135" i="2" s="1"/>
  <c r="BC1136" i="2"/>
  <c r="BD1136" i="2"/>
  <c r="BE1136" i="2"/>
  <c r="BC1137" i="2"/>
  <c r="BE1137" i="2" s="1"/>
  <c r="BD1137" i="2"/>
  <c r="BC1138" i="2"/>
  <c r="BD1138" i="2"/>
  <c r="BE1138" i="2" s="1"/>
  <c r="BC1139" i="2"/>
  <c r="BD1139" i="2"/>
  <c r="BE1139" i="2"/>
  <c r="BC1140" i="2"/>
  <c r="BE1140" i="2" s="1"/>
  <c r="BD1140" i="2"/>
  <c r="BC1141" i="2"/>
  <c r="BE1141" i="2" s="1"/>
  <c r="BD1141" i="2"/>
  <c r="BC1142" i="2"/>
  <c r="BD1142" i="2"/>
  <c r="BE1142" i="2"/>
  <c r="BC1143" i="2"/>
  <c r="BD1143" i="2"/>
  <c r="BC1144" i="2"/>
  <c r="BE1143" i="2" s="1"/>
  <c r="BD1144" i="2"/>
  <c r="BC1145" i="2"/>
  <c r="BD1145" i="2"/>
  <c r="BC1146" i="2"/>
  <c r="BE1146" i="2" s="1"/>
  <c r="BD1146" i="2"/>
  <c r="BC1147" i="2"/>
  <c r="BD1147" i="2"/>
  <c r="BC1148" i="2"/>
  <c r="BE1147" i="2" s="1"/>
  <c r="BD1148" i="2"/>
  <c r="BE1148" i="2"/>
  <c r="BC1149" i="2"/>
  <c r="BD1149" i="2"/>
  <c r="BC1150" i="2"/>
  <c r="BE1150" i="2" s="1"/>
  <c r="BD1150" i="2"/>
  <c r="BC1151" i="2"/>
  <c r="BD1151" i="2"/>
  <c r="BE1151" i="2" s="1"/>
  <c r="BC1152" i="2"/>
  <c r="BD1152" i="2"/>
  <c r="BE1152" i="2"/>
  <c r="BC1153" i="2"/>
  <c r="BE1153" i="2" s="1"/>
  <c r="BD1153" i="2"/>
  <c r="BC1154" i="2"/>
  <c r="BD1154" i="2"/>
  <c r="BE1154" i="2" s="1"/>
  <c r="BC1155" i="2"/>
  <c r="BD1155" i="2"/>
  <c r="BE1155" i="2"/>
  <c r="BC1156" i="2"/>
  <c r="BE1156" i="2" s="1"/>
  <c r="BD1156" i="2"/>
  <c r="BC1157" i="2"/>
  <c r="BE1157" i="2" s="1"/>
  <c r="BD1157" i="2"/>
  <c r="BC1158" i="2"/>
  <c r="BD1158" i="2"/>
  <c r="BE1158" i="2"/>
  <c r="BC1159" i="2"/>
  <c r="BD1159" i="2"/>
  <c r="BC1160" i="2"/>
  <c r="BE1159" i="2" s="1"/>
  <c r="BD1160" i="2"/>
  <c r="BC1161" i="2"/>
  <c r="BD1161" i="2"/>
  <c r="BC1162" i="2"/>
  <c r="BE1162" i="2" s="1"/>
  <c r="BD1162" i="2"/>
  <c r="BC1163" i="2"/>
  <c r="BD1163" i="2"/>
  <c r="BC1164" i="2"/>
  <c r="BE1163" i="2" s="1"/>
  <c r="BD1164" i="2"/>
  <c r="BE1164" i="2"/>
  <c r="BC1165" i="2"/>
  <c r="BD1165" i="2"/>
  <c r="BC1166" i="2"/>
  <c r="BE1166" i="2" s="1"/>
  <c r="BD1166" i="2"/>
  <c r="BC1167" i="2"/>
  <c r="BD1167" i="2"/>
  <c r="BE1167" i="2" s="1"/>
  <c r="BC1168" i="2"/>
  <c r="BD1168" i="2"/>
  <c r="BE1168" i="2"/>
  <c r="BC1169" i="2"/>
  <c r="BE1169" i="2" s="1"/>
  <c r="BD1169" i="2"/>
  <c r="BC1170" i="2"/>
  <c r="BD1170" i="2"/>
  <c r="BE1170" i="2" s="1"/>
  <c r="BC1171" i="2"/>
  <c r="BD1171" i="2"/>
  <c r="BE1171" i="2"/>
  <c r="BC1172" i="2"/>
  <c r="BE1172" i="2" s="1"/>
  <c r="BD1172" i="2"/>
  <c r="BC1173" i="2"/>
  <c r="BE1173" i="2" s="1"/>
  <c r="BD1173" i="2"/>
  <c r="BC1174" i="2"/>
  <c r="BD1174" i="2"/>
  <c r="BE1174" i="2"/>
  <c r="BC1175" i="2"/>
  <c r="BD1175" i="2"/>
  <c r="BC1176" i="2"/>
  <c r="BE1175" i="2" s="1"/>
  <c r="BD1176" i="2"/>
  <c r="BC1177" i="2"/>
  <c r="BD1177" i="2"/>
  <c r="BC1178" i="2"/>
  <c r="BE1178" i="2" s="1"/>
  <c r="BD1178" i="2"/>
  <c r="BC1179" i="2"/>
  <c r="BD1179" i="2"/>
  <c r="BC1180" i="2"/>
  <c r="BE1179" i="2" s="1"/>
  <c r="BD1180" i="2"/>
  <c r="BE1180" i="2"/>
  <c r="BC1181" i="2"/>
  <c r="BD1181" i="2"/>
  <c r="BC1182" i="2"/>
  <c r="BE1182" i="2" s="1"/>
  <c r="BD1182" i="2"/>
  <c r="BC1183" i="2"/>
  <c r="BD1183" i="2"/>
  <c r="BE1183" i="2" s="1"/>
  <c r="BC1184" i="2"/>
  <c r="BD1184" i="2"/>
  <c r="BE1184" i="2"/>
  <c r="BC1185" i="2"/>
  <c r="BE1185" i="2" s="1"/>
  <c r="BD1185" i="2"/>
  <c r="BC1186" i="2"/>
  <c r="BD1186" i="2"/>
  <c r="BE1186" i="2" s="1"/>
  <c r="BC1187" i="2"/>
  <c r="BD1187" i="2"/>
  <c r="BE1187" i="2"/>
  <c r="BC1188" i="2"/>
  <c r="BE1188" i="2" s="1"/>
  <c r="BD1188" i="2"/>
  <c r="BC1189" i="2"/>
  <c r="BE1189" i="2" s="1"/>
  <c r="BD1189" i="2"/>
  <c r="BC1190" i="2"/>
  <c r="BD1190" i="2"/>
  <c r="BE1190" i="2"/>
  <c r="BC1191" i="2"/>
  <c r="BD1191" i="2"/>
  <c r="BC1192" i="2"/>
  <c r="BE1191" i="2" s="1"/>
  <c r="BD1192" i="2"/>
  <c r="BC1193" i="2"/>
  <c r="BD1193" i="2"/>
  <c r="BC1194" i="2"/>
  <c r="BE1194" i="2" s="1"/>
  <c r="BD1194" i="2"/>
  <c r="BC1195" i="2"/>
  <c r="BD1195" i="2"/>
  <c r="BC1196" i="2"/>
  <c r="BE1195" i="2" s="1"/>
  <c r="BD1196" i="2"/>
  <c r="BE1196" i="2"/>
  <c r="BC1197" i="2"/>
  <c r="BD1197" i="2"/>
  <c r="BC1198" i="2"/>
  <c r="BE1198" i="2" s="1"/>
  <c r="BD1198" i="2"/>
  <c r="BC1199" i="2"/>
  <c r="BD1199" i="2"/>
  <c r="BE1199" i="2" s="1"/>
  <c r="BC1200" i="2"/>
  <c r="BD1200" i="2"/>
  <c r="BE1200" i="2"/>
  <c r="BC1201" i="2"/>
  <c r="BE1201" i="2" s="1"/>
  <c r="BD1201" i="2"/>
  <c r="BC1202" i="2"/>
  <c r="BE1202" i="2" s="1"/>
  <c r="BD1202" i="2"/>
  <c r="BC1203" i="2"/>
  <c r="BD1203" i="2"/>
  <c r="BE1203" i="2" s="1"/>
  <c r="BC1204" i="2"/>
  <c r="BD1204" i="2"/>
  <c r="BE1204" i="2"/>
  <c r="BC1205" i="2"/>
  <c r="BD1205" i="2"/>
  <c r="BC1206" i="2"/>
  <c r="BE1206" i="2" s="1"/>
  <c r="BD1206" i="2"/>
  <c r="BC1207" i="2"/>
  <c r="BD1207" i="2"/>
  <c r="BE1207" i="2" s="1"/>
  <c r="BC1208" i="2"/>
  <c r="BD1208" i="2"/>
  <c r="BE1208" i="2"/>
  <c r="BC1209" i="2"/>
  <c r="BD1209" i="2"/>
  <c r="BC1210" i="2"/>
  <c r="BE1210" i="2" s="1"/>
  <c r="BD1210" i="2"/>
  <c r="BC1211" i="2"/>
  <c r="BD1211" i="2"/>
  <c r="BE1211" i="2" s="1"/>
  <c r="BC1212" i="2"/>
  <c r="BD1212" i="2"/>
  <c r="BE1212" i="2"/>
  <c r="BC1213" i="2"/>
  <c r="BE1213" i="2" s="1"/>
  <c r="BD1213" i="2"/>
  <c r="BC1214" i="2"/>
  <c r="BE1214" i="2" s="1"/>
  <c r="BD1214" i="2"/>
  <c r="BC1215" i="2"/>
  <c r="BD1215" i="2"/>
  <c r="BE1215" i="2" s="1"/>
  <c r="BC1216" i="2"/>
  <c r="BD1216" i="2"/>
  <c r="BE1216" i="2"/>
  <c r="BC1217" i="2"/>
  <c r="BE1217" i="2" s="1"/>
  <c r="BD1217" i="2"/>
  <c r="BC1218" i="2"/>
  <c r="BE1218" i="2" s="1"/>
  <c r="BD1218" i="2"/>
  <c r="BC1219" i="2"/>
  <c r="BD1219" i="2"/>
  <c r="BE1219" i="2" s="1"/>
  <c r="BC1220" i="2"/>
  <c r="BD1220" i="2"/>
  <c r="BE1220" i="2"/>
  <c r="BC1221" i="2"/>
  <c r="BD1221" i="2"/>
  <c r="BC1222" i="2"/>
  <c r="BE1222" i="2" s="1"/>
  <c r="BD1222" i="2"/>
  <c r="BC1223" i="2"/>
  <c r="BD1223" i="2"/>
  <c r="BE1223" i="2" s="1"/>
  <c r="BC1224" i="2"/>
  <c r="BD1224" i="2"/>
  <c r="BE1224" i="2"/>
  <c r="BC1225" i="2"/>
  <c r="BD1225" i="2"/>
  <c r="BC1226" i="2"/>
  <c r="BE1226" i="2" s="1"/>
  <c r="BD1226" i="2"/>
  <c r="BC1227" i="2"/>
  <c r="BD1227" i="2"/>
  <c r="BE1227" i="2" s="1"/>
  <c r="BC1228" i="2"/>
  <c r="BD1228" i="2"/>
  <c r="BE1228" i="2"/>
  <c r="BC1229" i="2"/>
  <c r="BE1229" i="2" s="1"/>
  <c r="BD1229" i="2"/>
  <c r="BC1230" i="2"/>
  <c r="BE1230" i="2" s="1"/>
  <c r="BD1230" i="2"/>
  <c r="BC1231" i="2"/>
  <c r="BD1231" i="2"/>
  <c r="BE1231" i="2" s="1"/>
  <c r="BC1232" i="2"/>
  <c r="BD1232" i="2"/>
  <c r="BE1232" i="2"/>
  <c r="BC1233" i="2"/>
  <c r="BE1233" i="2" s="1"/>
  <c r="BD1233" i="2"/>
  <c r="BC1234" i="2"/>
  <c r="BE1234" i="2" s="1"/>
  <c r="BD1234" i="2"/>
  <c r="BC1235" i="2"/>
  <c r="BD1235" i="2"/>
  <c r="BE1235" i="2" s="1"/>
  <c r="BC1236" i="2"/>
  <c r="BD1236" i="2"/>
  <c r="BE1236" i="2"/>
  <c r="BC1237" i="2"/>
  <c r="BD1237" i="2"/>
  <c r="BC1238" i="2"/>
  <c r="BE1238" i="2" s="1"/>
  <c r="BD1238" i="2"/>
  <c r="BC1239" i="2"/>
  <c r="BD1239" i="2"/>
  <c r="BE1239" i="2" s="1"/>
  <c r="BC1240" i="2"/>
  <c r="BD1240" i="2"/>
  <c r="BE1240" i="2"/>
  <c r="BC1241" i="2"/>
  <c r="BD1241" i="2"/>
  <c r="BC1242" i="2"/>
  <c r="BE1242" i="2" s="1"/>
  <c r="BD1242" i="2"/>
  <c r="BC1243" i="2"/>
  <c r="BD1243" i="2"/>
  <c r="BE1243" i="2"/>
  <c r="BC1244" i="2"/>
  <c r="BD1244" i="2"/>
  <c r="BC1245" i="2"/>
  <c r="BE1245" i="2" s="1"/>
  <c r="BD1245" i="2"/>
  <c r="BC1246" i="2"/>
  <c r="BD1246" i="2"/>
  <c r="BC1247" i="2"/>
  <c r="BD1247" i="2"/>
  <c r="BE1247" i="2" s="1"/>
  <c r="BC1248" i="2"/>
  <c r="BD1248" i="2"/>
  <c r="BE1248" i="2"/>
  <c r="BC1249" i="2"/>
  <c r="BD1249" i="2"/>
  <c r="BC1250" i="2"/>
  <c r="BE1250" i="2" s="1"/>
  <c r="BD1250" i="2"/>
  <c r="BC1251" i="2"/>
  <c r="BD1251" i="2"/>
  <c r="BE1251" i="2"/>
  <c r="BC1252" i="2"/>
  <c r="BD1252" i="2"/>
  <c r="BC1253" i="2"/>
  <c r="BE1253" i="2" s="1"/>
  <c r="BD1253" i="2"/>
  <c r="BC1254" i="2"/>
  <c r="BD1254" i="2"/>
  <c r="BC1255" i="2"/>
  <c r="BD1255" i="2"/>
  <c r="BE1255" i="2" s="1"/>
  <c r="BC1256" i="2"/>
  <c r="BD1256" i="2"/>
  <c r="BE1256" i="2"/>
  <c r="BC1257" i="2"/>
  <c r="BD1257" i="2"/>
  <c r="BC1258" i="2"/>
  <c r="BE1258" i="2" s="1"/>
  <c r="BD1258" i="2"/>
  <c r="BC1259" i="2"/>
  <c r="BD1259" i="2"/>
  <c r="BE1259" i="2"/>
  <c r="BC1260" i="2"/>
  <c r="BD1260" i="2"/>
  <c r="BC1261" i="2"/>
  <c r="BE1261" i="2" s="1"/>
  <c r="BD1261" i="2"/>
  <c r="BC1262" i="2"/>
  <c r="BD1262" i="2"/>
  <c r="BC1263" i="2"/>
  <c r="BD1263" i="2"/>
  <c r="BE1263" i="2" s="1"/>
  <c r="BC1264" i="2"/>
  <c r="BD1264" i="2"/>
  <c r="BE1264" i="2"/>
  <c r="BC1265" i="2"/>
  <c r="BD1265" i="2"/>
  <c r="BC1266" i="2"/>
  <c r="BE1266" i="2" s="1"/>
  <c r="BD1266" i="2"/>
  <c r="BC1267" i="2"/>
  <c r="BD1267" i="2"/>
  <c r="BE1267" i="2"/>
  <c r="BC1268" i="2"/>
  <c r="BD1268" i="2"/>
  <c r="BC1269" i="2"/>
  <c r="BE1269" i="2" s="1"/>
  <c r="BD1269" i="2"/>
  <c r="BC1270" i="2"/>
  <c r="BD1270" i="2"/>
  <c r="BC1271" i="2"/>
  <c r="BD1271" i="2"/>
  <c r="BE1271" i="2" s="1"/>
  <c r="BC1272" i="2"/>
  <c r="BD1272" i="2"/>
  <c r="BE1272" i="2"/>
  <c r="BC1273" i="2"/>
  <c r="BD1273" i="2"/>
  <c r="BC1274" i="2"/>
  <c r="BE1274" i="2" s="1"/>
  <c r="BD1274" i="2"/>
  <c r="BC1275" i="2"/>
  <c r="BD1275" i="2"/>
  <c r="BE1275" i="2"/>
  <c r="BC1276" i="2"/>
  <c r="BD1276" i="2"/>
  <c r="BC1277" i="2"/>
  <c r="BE1277" i="2" s="1"/>
  <c r="BD1277" i="2"/>
  <c r="BC1278" i="2"/>
  <c r="BD1278" i="2"/>
  <c r="BC1279" i="2"/>
  <c r="BD1279" i="2"/>
  <c r="BE1279" i="2" s="1"/>
  <c r="BC1280" i="2"/>
  <c r="BD1280" i="2"/>
  <c r="BE1280" i="2"/>
  <c r="BC1281" i="2"/>
  <c r="BD1281" i="2"/>
  <c r="BC1282" i="2"/>
  <c r="BE1282" i="2" s="1"/>
  <c r="BD1282" i="2"/>
  <c r="BC1283" i="2"/>
  <c r="BD1283" i="2"/>
  <c r="BE1283" i="2"/>
  <c r="BC1284" i="2"/>
  <c r="BD1284" i="2"/>
  <c r="BC1285" i="2"/>
  <c r="BE1285" i="2" s="1"/>
  <c r="BD1285" i="2"/>
  <c r="BC1286" i="2"/>
  <c r="BD1286" i="2"/>
  <c r="BC1287" i="2"/>
  <c r="BD1287" i="2"/>
  <c r="BE1287" i="2" s="1"/>
  <c r="BC1288" i="2"/>
  <c r="BD1288" i="2"/>
  <c r="BE1288" i="2"/>
  <c r="BC1289" i="2"/>
  <c r="BD1289" i="2"/>
  <c r="BC1290" i="2"/>
  <c r="BE1290" i="2" s="1"/>
  <c r="BD1290" i="2"/>
  <c r="BC1291" i="2"/>
  <c r="BD1291" i="2"/>
  <c r="BE1291" i="2"/>
  <c r="BC1292" i="2"/>
  <c r="BD1292" i="2"/>
  <c r="BC1293" i="2"/>
  <c r="BE1293" i="2" s="1"/>
  <c r="BD1293" i="2"/>
  <c r="BC1294" i="2"/>
  <c r="BD1294" i="2"/>
  <c r="BC1295" i="2"/>
  <c r="BD1295" i="2"/>
  <c r="BE1295" i="2" s="1"/>
  <c r="BC1296" i="2"/>
  <c r="BD1296" i="2"/>
  <c r="BE1296" i="2"/>
  <c r="BC1297" i="2"/>
  <c r="BD1297" i="2"/>
  <c r="BC1298" i="2"/>
  <c r="BE1298" i="2" s="1"/>
  <c r="BD1298" i="2"/>
  <c r="BC1299" i="2"/>
  <c r="BD1299" i="2"/>
  <c r="BE1299" i="2"/>
  <c r="BC1300" i="2"/>
  <c r="BD1300" i="2"/>
  <c r="BC1301" i="2"/>
  <c r="BE1301" i="2" s="1"/>
  <c r="BD1301" i="2"/>
  <c r="BC1302" i="2"/>
  <c r="BD1302" i="2"/>
  <c r="BC1303" i="2"/>
  <c r="BD1303" i="2"/>
  <c r="BE1303" i="2" s="1"/>
  <c r="BC1304" i="2"/>
  <c r="BD1304" i="2"/>
  <c r="BE1304" i="2"/>
  <c r="BC1305" i="2"/>
  <c r="BD1305" i="2"/>
  <c r="BC1306" i="2"/>
  <c r="BE1306" i="2" s="1"/>
  <c r="BD1306" i="2"/>
  <c r="BC1307" i="2"/>
  <c r="BD1307" i="2"/>
  <c r="BE1307" i="2"/>
  <c r="BC1308" i="2"/>
  <c r="BD1308" i="2"/>
  <c r="BC1309" i="2"/>
  <c r="BE1308" i="2" s="1"/>
  <c r="BD1309" i="2"/>
  <c r="BC1310" i="2"/>
  <c r="BD1310" i="2"/>
  <c r="BC1311" i="2"/>
  <c r="BD1311" i="2"/>
  <c r="BE1311" i="2"/>
  <c r="BC1312" i="2"/>
  <c r="BD1312" i="2"/>
  <c r="BC1313" i="2"/>
  <c r="BE1312" i="2" s="1"/>
  <c r="BD1313" i="2"/>
  <c r="BC1314" i="2"/>
  <c r="BD1314" i="2"/>
  <c r="BC1315" i="2"/>
  <c r="BE1315" i="2" s="1"/>
  <c r="BD1315" i="2"/>
  <c r="BC1316" i="2"/>
  <c r="BD1316" i="2"/>
  <c r="BE1316" i="2" s="1"/>
  <c r="BC1317" i="2"/>
  <c r="BD1317" i="2"/>
  <c r="BE1317" i="2"/>
  <c r="BC1318" i="2"/>
  <c r="BD1318" i="2"/>
  <c r="BC1319" i="2"/>
  <c r="BE1319" i="2" s="1"/>
  <c r="BD1319" i="2"/>
  <c r="BC1320" i="2"/>
  <c r="BD1320" i="2"/>
  <c r="BE1320" i="2"/>
  <c r="BC1321" i="2"/>
  <c r="BD1321" i="2"/>
  <c r="BC1322" i="2"/>
  <c r="BE1322" i="2" s="1"/>
  <c r="BD1322" i="2"/>
  <c r="BC1323" i="2"/>
  <c r="BD1323" i="2"/>
  <c r="BE1323" i="2"/>
  <c r="BC1324" i="2"/>
  <c r="BD1324" i="2"/>
  <c r="BC1325" i="2"/>
  <c r="BE1324" i="2" s="1"/>
  <c r="BD1325" i="2"/>
  <c r="BC1326" i="2"/>
  <c r="BD1326" i="2"/>
  <c r="BC1327" i="2"/>
  <c r="BD1327" i="2"/>
  <c r="BE1327" i="2"/>
  <c r="BC1328" i="2"/>
  <c r="BD1328" i="2"/>
  <c r="BC1329" i="2"/>
  <c r="BE1329" i="2" s="1"/>
  <c r="BD1329" i="2"/>
  <c r="BC1330" i="2"/>
  <c r="BD1330" i="2"/>
  <c r="BC1331" i="2"/>
  <c r="BE1331" i="2" s="1"/>
  <c r="BD1331" i="2"/>
  <c r="BC1332" i="2"/>
  <c r="BD1332" i="2"/>
  <c r="BE1332" i="2" s="1"/>
  <c r="BC1333" i="2"/>
  <c r="BD1333" i="2"/>
  <c r="BE1333" i="2"/>
  <c r="BC1334" i="2"/>
  <c r="BD1334" i="2"/>
  <c r="BC1335" i="2"/>
  <c r="BE1335" i="2" s="1"/>
  <c r="BD1335" i="2"/>
  <c r="BC1336" i="2"/>
  <c r="BD1336" i="2"/>
  <c r="BE1336" i="2"/>
  <c r="BC1337" i="2"/>
  <c r="BD1337" i="2"/>
  <c r="BC1338" i="2"/>
  <c r="BE1338" i="2" s="1"/>
  <c r="BD1338" i="2"/>
  <c r="BC1339" i="2"/>
  <c r="BD1339" i="2"/>
  <c r="BE1339" i="2"/>
  <c r="BC1340" i="2"/>
  <c r="BD1340" i="2"/>
  <c r="BC1341" i="2"/>
  <c r="BE1340" i="2" s="1"/>
  <c r="BD1341" i="2"/>
  <c r="BC1342" i="2"/>
  <c r="BD1342" i="2"/>
  <c r="BC1343" i="2"/>
  <c r="BD1343" i="2"/>
  <c r="BE1343" i="2"/>
  <c r="BC1344" i="2"/>
  <c r="BD1344" i="2"/>
  <c r="BC1345" i="2"/>
  <c r="BE1344" i="2" s="1"/>
  <c r="BD1345" i="2"/>
  <c r="BC1346" i="2"/>
  <c r="BD1346" i="2"/>
  <c r="BC1347" i="2"/>
  <c r="BE1347" i="2" s="1"/>
  <c r="BD1347" i="2"/>
  <c r="BC1348" i="2"/>
  <c r="BD1348" i="2"/>
  <c r="BE1348" i="2" s="1"/>
  <c r="BC1349" i="2"/>
  <c r="BD1349" i="2"/>
  <c r="BE1349" i="2"/>
  <c r="BC1350" i="2"/>
  <c r="BD1350" i="2"/>
  <c r="BC1351" i="2"/>
  <c r="BE1351" i="2" s="1"/>
  <c r="BD1351" i="2"/>
  <c r="BC1352" i="2"/>
  <c r="BD1352" i="2"/>
  <c r="BE1352" i="2"/>
  <c r="BC1353" i="2"/>
  <c r="BD1353" i="2"/>
  <c r="BC1354" i="2"/>
  <c r="BE1354" i="2" s="1"/>
  <c r="BD1354" i="2"/>
  <c r="BC1355" i="2"/>
  <c r="BD1355" i="2"/>
  <c r="BE1355" i="2"/>
  <c r="BC1356" i="2"/>
  <c r="BD1356" i="2"/>
  <c r="BC1357" i="2"/>
  <c r="BE1356" i="2" s="1"/>
  <c r="BD1357" i="2"/>
  <c r="BC1358" i="2"/>
  <c r="BD1358" i="2"/>
  <c r="BC1359" i="2"/>
  <c r="BD1359" i="2"/>
  <c r="BE1359" i="2"/>
  <c r="BC1360" i="2"/>
  <c r="BD1360" i="2"/>
  <c r="BC1361" i="2"/>
  <c r="BE1361" i="2" s="1"/>
  <c r="BD1361" i="2"/>
  <c r="BC1362" i="2"/>
  <c r="BD1362" i="2"/>
  <c r="BC1363" i="2"/>
  <c r="BE1363" i="2" s="1"/>
  <c r="BD1363" i="2"/>
  <c r="BC1364" i="2"/>
  <c r="BD1364" i="2"/>
  <c r="BE1364" i="2" s="1"/>
  <c r="BC1365" i="2"/>
  <c r="BD1365" i="2"/>
  <c r="BE1365" i="2"/>
  <c r="BC1366" i="2"/>
  <c r="BD1366" i="2"/>
  <c r="BC1367" i="2"/>
  <c r="BE1367" i="2" s="1"/>
  <c r="BD1367" i="2"/>
  <c r="BC1368" i="2"/>
  <c r="BD1368" i="2"/>
  <c r="BE1368" i="2"/>
  <c r="BC1369" i="2"/>
  <c r="BD1369" i="2"/>
  <c r="BC1370" i="2"/>
  <c r="BE1370" i="2" s="1"/>
  <c r="BD1370" i="2"/>
  <c r="BC1371" i="2"/>
  <c r="BD1371" i="2"/>
  <c r="BE1371" i="2"/>
  <c r="BC1372" i="2"/>
  <c r="BD1372" i="2"/>
  <c r="BC1373" i="2"/>
  <c r="BE1372" i="2" s="1"/>
  <c r="BD1373" i="2"/>
  <c r="BC1374" i="2"/>
  <c r="BD1374" i="2"/>
  <c r="BC1375" i="2"/>
  <c r="BD1375" i="2"/>
  <c r="BE1375" i="2"/>
  <c r="BC1376" i="2"/>
  <c r="BD1376" i="2"/>
  <c r="BC1377" i="2"/>
  <c r="BE1376" i="2" s="1"/>
  <c r="BD1377" i="2"/>
  <c r="BC1378" i="2"/>
  <c r="BD1378" i="2"/>
  <c r="BC1379" i="2"/>
  <c r="BE1379" i="2" s="1"/>
  <c r="BD1379" i="2"/>
  <c r="BC1380" i="2"/>
  <c r="BD1380" i="2"/>
  <c r="BE1380" i="2" s="1"/>
  <c r="BC1381" i="2"/>
  <c r="BD1381" i="2"/>
  <c r="BE1381" i="2"/>
  <c r="BC1382" i="2"/>
  <c r="BD1382" i="2"/>
  <c r="BC1383" i="2"/>
  <c r="BE1383" i="2" s="1"/>
  <c r="BD1383" i="2"/>
  <c r="BC1384" i="2"/>
  <c r="BD1384" i="2"/>
  <c r="BE1384" i="2"/>
  <c r="BC1385" i="2"/>
  <c r="BD1385" i="2"/>
  <c r="BC1386" i="2"/>
  <c r="BE1386" i="2" s="1"/>
  <c r="BD1386" i="2"/>
  <c r="BC1387" i="2"/>
  <c r="BD1387" i="2"/>
  <c r="BE1387" i="2"/>
  <c r="BC1388" i="2"/>
  <c r="BD1388" i="2"/>
  <c r="BC1389" i="2"/>
  <c r="BE1388" i="2" s="1"/>
  <c r="BD1389" i="2"/>
  <c r="BC1390" i="2"/>
  <c r="BD1390" i="2"/>
  <c r="BC1391" i="2"/>
  <c r="BD1391" i="2"/>
  <c r="BE1391" i="2"/>
  <c r="BC1392" i="2"/>
  <c r="BD1392" i="2"/>
  <c r="BC1393" i="2"/>
  <c r="BE1393" i="2" s="1"/>
  <c r="BD1393" i="2"/>
  <c r="BC1394" i="2"/>
  <c r="BD1394" i="2"/>
  <c r="BC1395" i="2"/>
  <c r="BE1395" i="2" s="1"/>
  <c r="BD1395" i="2"/>
  <c r="BC1396" i="2"/>
  <c r="BD1396" i="2"/>
  <c r="BE1396" i="2" s="1"/>
  <c r="BC1397" i="2"/>
  <c r="BD1397" i="2"/>
  <c r="BE1397" i="2"/>
  <c r="BC1398" i="2"/>
  <c r="BD1398" i="2"/>
  <c r="BC1399" i="2"/>
  <c r="BE1399" i="2" s="1"/>
  <c r="BD1399" i="2"/>
  <c r="BC1400" i="2"/>
  <c r="BD1400" i="2"/>
  <c r="BE1400" i="2"/>
  <c r="BC1401" i="2"/>
  <c r="BD1401" i="2"/>
  <c r="BC1402" i="2"/>
  <c r="BE1402" i="2" s="1"/>
  <c r="BD1402" i="2"/>
  <c r="BC1403" i="2"/>
  <c r="BD1403" i="2"/>
  <c r="BE1403" i="2"/>
  <c r="BC1404" i="2"/>
  <c r="BD1404" i="2"/>
  <c r="BC1405" i="2"/>
  <c r="BE1404" i="2" s="1"/>
  <c r="BD1405" i="2"/>
  <c r="BC1406" i="2"/>
  <c r="BD1406" i="2"/>
  <c r="BC1407" i="2"/>
  <c r="BD1407" i="2"/>
  <c r="BE1407" i="2"/>
  <c r="BC1408" i="2"/>
  <c r="BD1408" i="2"/>
  <c r="BC1409" i="2"/>
  <c r="BE1408" i="2" s="1"/>
  <c r="BD1409" i="2"/>
  <c r="BC1410" i="2"/>
  <c r="BD1410" i="2"/>
  <c r="BC1411" i="2"/>
  <c r="BE1411" i="2" s="1"/>
  <c r="BD1411" i="2"/>
  <c r="BC1412" i="2"/>
  <c r="BD1412" i="2"/>
  <c r="BE1412" i="2" s="1"/>
  <c r="BC1413" i="2"/>
  <c r="BD1413" i="2"/>
  <c r="BE1413" i="2"/>
  <c r="BC1414" i="2"/>
  <c r="BD1414" i="2"/>
  <c r="BC1415" i="2"/>
  <c r="BE1415" i="2" s="1"/>
  <c r="BD1415" i="2"/>
  <c r="BC1416" i="2"/>
  <c r="BD1416" i="2"/>
  <c r="BE1416" i="2"/>
  <c r="BC1417" i="2"/>
  <c r="BD1417" i="2"/>
  <c r="BC1418" i="2"/>
  <c r="BE1418" i="2" s="1"/>
  <c r="BD1418" i="2"/>
  <c r="BC1419" i="2"/>
  <c r="BD1419" i="2"/>
  <c r="BE1419" i="2"/>
  <c r="BC1420" i="2"/>
  <c r="BD1420" i="2"/>
  <c r="BC1421" i="2"/>
  <c r="BE1420" i="2" s="1"/>
  <c r="BD1421" i="2"/>
  <c r="BC1422" i="2"/>
  <c r="BD1422" i="2"/>
  <c r="BC1423" i="2"/>
  <c r="BD1423" i="2"/>
  <c r="BE1423" i="2"/>
  <c r="BC1424" i="2"/>
  <c r="BD1424" i="2"/>
  <c r="BC1425" i="2"/>
  <c r="BE1425" i="2" s="1"/>
  <c r="BD1425" i="2"/>
  <c r="BC1426" i="2"/>
  <c r="BD1426" i="2"/>
  <c r="BC1427" i="2"/>
  <c r="BE1427" i="2" s="1"/>
  <c r="BD1427" i="2"/>
  <c r="BC1428" i="2"/>
  <c r="BD1428" i="2"/>
  <c r="BE1428" i="2" s="1"/>
  <c r="BC1429" i="2"/>
  <c r="BD1429" i="2"/>
  <c r="BE1429" i="2"/>
  <c r="BC1430" i="2"/>
  <c r="BD1430" i="2"/>
  <c r="BC1431" i="2"/>
  <c r="BE1431" i="2" s="1"/>
  <c r="BD1431" i="2"/>
  <c r="BC1432" i="2"/>
  <c r="BD1432" i="2"/>
  <c r="BE1432" i="2"/>
  <c r="BC1433" i="2"/>
  <c r="BD1433" i="2"/>
  <c r="BC1434" i="2"/>
  <c r="BE1434" i="2" s="1"/>
  <c r="BD1434" i="2"/>
  <c r="BC1435" i="2"/>
  <c r="BD1435" i="2"/>
  <c r="BE1435" i="2"/>
  <c r="BC1436" i="2"/>
  <c r="BD1436" i="2"/>
  <c r="BC1437" i="2"/>
  <c r="BE1436" i="2" s="1"/>
  <c r="BD1437" i="2"/>
  <c r="BC1438" i="2"/>
  <c r="BD1438" i="2"/>
  <c r="BC1439" i="2"/>
  <c r="BD1439" i="2"/>
  <c r="BE1439" i="2"/>
  <c r="BC1440" i="2"/>
  <c r="BD1440" i="2"/>
  <c r="BC1441" i="2"/>
  <c r="BE1440" i="2" s="1"/>
  <c r="BD1441" i="2"/>
  <c r="BC1442" i="2"/>
  <c r="BD1442" i="2"/>
  <c r="BC1443" i="2"/>
  <c r="BE1443" i="2" s="1"/>
  <c r="BD1443" i="2"/>
  <c r="BC1444" i="2"/>
  <c r="BD1444" i="2"/>
  <c r="BE1444" i="2" s="1"/>
  <c r="BC1445" i="2"/>
  <c r="BD1445" i="2"/>
  <c r="BE1445" i="2"/>
  <c r="BC1446" i="2"/>
  <c r="BD1446" i="2"/>
  <c r="BC1447" i="2"/>
  <c r="BE1447" i="2" s="1"/>
  <c r="BD1447" i="2"/>
  <c r="BC1448" i="2"/>
  <c r="BD1448" i="2"/>
  <c r="BE1448" i="2"/>
  <c r="BC1449" i="2"/>
  <c r="BD1449" i="2"/>
  <c r="BC1450" i="2"/>
  <c r="BE1450" i="2" s="1"/>
  <c r="BD1450" i="2"/>
  <c r="BC1451" i="2"/>
  <c r="BD1451" i="2"/>
  <c r="BE1451" i="2"/>
  <c r="BC1452" i="2"/>
  <c r="BD1452" i="2"/>
  <c r="BC1453" i="2"/>
  <c r="BE1452" i="2" s="1"/>
  <c r="BD1453" i="2"/>
  <c r="BC1454" i="2"/>
  <c r="BD1454" i="2"/>
  <c r="BC1455" i="2"/>
  <c r="BD1455" i="2"/>
  <c r="BE1455" i="2"/>
  <c r="BC1456" i="2"/>
  <c r="BD1456" i="2"/>
  <c r="BC1457" i="2"/>
  <c r="BE1457" i="2" s="1"/>
  <c r="BD1457" i="2"/>
  <c r="BC1458" i="2"/>
  <c r="BD1458" i="2"/>
  <c r="BC1459" i="2"/>
  <c r="BE1459" i="2" s="1"/>
  <c r="BD1459" i="2"/>
  <c r="BC1460" i="2"/>
  <c r="BD1460" i="2"/>
  <c r="BE1460" i="2" s="1"/>
  <c r="BC1461" i="2"/>
  <c r="BD1461" i="2"/>
  <c r="BE1461" i="2"/>
  <c r="BC1462" i="2"/>
  <c r="BD1462" i="2"/>
  <c r="BC1463" i="2"/>
  <c r="BE1463" i="2" s="1"/>
  <c r="BD1463" i="2"/>
  <c r="BC1464" i="2"/>
  <c r="BD1464" i="2"/>
  <c r="BE1464" i="2"/>
  <c r="BC1465" i="2"/>
  <c r="BD1465" i="2"/>
  <c r="BC1466" i="2"/>
  <c r="BE1466" i="2" s="1"/>
  <c r="BD1466" i="2"/>
  <c r="BC1467" i="2"/>
  <c r="BD1467" i="2"/>
  <c r="BE1467" i="2"/>
  <c r="BC1468" i="2"/>
  <c r="BD1468" i="2"/>
  <c r="BC1469" i="2"/>
  <c r="BE1468" i="2" s="1"/>
  <c r="BD1469" i="2"/>
  <c r="BC1470" i="2"/>
  <c r="BD1470" i="2"/>
  <c r="BC1471" i="2"/>
  <c r="BD1471" i="2"/>
  <c r="BE1471" i="2"/>
  <c r="BC1472" i="2"/>
  <c r="BD1472" i="2"/>
  <c r="BC1473" i="2"/>
  <c r="BE1472" i="2" s="1"/>
  <c r="BD1473" i="2"/>
  <c r="BC1474" i="2"/>
  <c r="BD1474" i="2"/>
  <c r="BC1475" i="2"/>
  <c r="BE1475" i="2" s="1"/>
  <c r="BD1475" i="2"/>
  <c r="BC1476" i="2"/>
  <c r="BD1476" i="2"/>
  <c r="BE1476" i="2" s="1"/>
  <c r="BC1477" i="2"/>
  <c r="BD1477" i="2"/>
  <c r="BE1477" i="2"/>
  <c r="BC1478" i="2"/>
  <c r="BD1478" i="2"/>
  <c r="BC1479" i="2"/>
  <c r="BE1479" i="2" s="1"/>
  <c r="BD1479" i="2"/>
  <c r="BC1480" i="2"/>
  <c r="BD1480" i="2"/>
  <c r="BE1480" i="2"/>
  <c r="BC1481" i="2"/>
  <c r="BD1481" i="2"/>
  <c r="BC1482" i="2"/>
  <c r="BE1482" i="2" s="1"/>
  <c r="BD1482" i="2"/>
  <c r="BC1483" i="2"/>
  <c r="BD1483" i="2"/>
  <c r="BE1483" i="2"/>
  <c r="BC1484" i="2"/>
  <c r="BD1484" i="2"/>
  <c r="BC1485" i="2"/>
  <c r="BE1484" i="2" s="1"/>
  <c r="BD1485" i="2"/>
  <c r="BC1486" i="2"/>
  <c r="BD1486" i="2"/>
  <c r="BC1487" i="2"/>
  <c r="BD1487" i="2"/>
  <c r="BE1487" i="2"/>
  <c r="BC1488" i="2"/>
  <c r="BD1488" i="2"/>
  <c r="BC1489" i="2"/>
  <c r="BE1489" i="2" s="1"/>
  <c r="BD1489" i="2"/>
  <c r="BC1490" i="2"/>
  <c r="BD1490" i="2"/>
  <c r="BC1491" i="2"/>
  <c r="BE1491" i="2" s="1"/>
  <c r="BD1491" i="2"/>
  <c r="BC1492" i="2"/>
  <c r="BD1492" i="2"/>
  <c r="BE1492" i="2" s="1"/>
  <c r="BC1493" i="2"/>
  <c r="BD1493" i="2"/>
  <c r="BE1493" i="2"/>
  <c r="BC1494" i="2"/>
  <c r="BD1494" i="2"/>
  <c r="BC1495" i="2"/>
  <c r="BE1495" i="2" s="1"/>
  <c r="BD1495" i="2"/>
  <c r="BC1496" i="2"/>
  <c r="BD1496" i="2"/>
  <c r="BE1496" i="2"/>
  <c r="BC1497" i="2"/>
  <c r="BD1497" i="2"/>
  <c r="BC1498" i="2"/>
  <c r="BE1498" i="2" s="1"/>
  <c r="BD1498" i="2"/>
  <c r="BC1499" i="2"/>
  <c r="BD1499" i="2"/>
  <c r="BE1499" i="2"/>
  <c r="BC1500" i="2"/>
  <c r="BD1500" i="2"/>
  <c r="BC1501" i="2"/>
  <c r="BE1500" i="2" s="1"/>
  <c r="BD1501" i="2"/>
  <c r="BC1502" i="2"/>
  <c r="BD1502" i="2"/>
  <c r="BC1503" i="2"/>
  <c r="BD1503" i="2"/>
  <c r="BE1503" i="2"/>
  <c r="BC1504" i="2"/>
  <c r="BD1504" i="2"/>
  <c r="BC1505" i="2"/>
  <c r="BE1504" i="2" s="1"/>
  <c r="BD1505" i="2"/>
  <c r="BC1506" i="2"/>
  <c r="BD1506" i="2"/>
  <c r="BC1507" i="2"/>
  <c r="BE1507" i="2" s="1"/>
  <c r="BD1507" i="2"/>
  <c r="BC1508" i="2"/>
  <c r="BD1508" i="2"/>
  <c r="BE1508" i="2" s="1"/>
  <c r="BC1509" i="2"/>
  <c r="BD1509" i="2"/>
  <c r="BE1509" i="2"/>
  <c r="BC1510" i="2"/>
  <c r="BD1510" i="2"/>
  <c r="BC1511" i="2"/>
  <c r="BE1511" i="2" s="1"/>
  <c r="BD1511" i="2"/>
  <c r="BC1512" i="2"/>
  <c r="BD1512" i="2"/>
  <c r="BE1512" i="2"/>
  <c r="BC1513" i="2"/>
  <c r="BD1513" i="2"/>
  <c r="BC1514" i="2"/>
  <c r="BE1514" i="2" s="1"/>
  <c r="BD1514" i="2"/>
  <c r="BC1515" i="2"/>
  <c r="BD1515" i="2"/>
  <c r="BE1515" i="2"/>
  <c r="BC1516" i="2"/>
  <c r="BD1516" i="2"/>
  <c r="BC1517" i="2"/>
  <c r="BE1516" i="2" s="1"/>
  <c r="BD1517" i="2"/>
  <c r="BC1518" i="2"/>
  <c r="BD1518" i="2"/>
  <c r="BC1519" i="2"/>
  <c r="BD1519" i="2"/>
  <c r="BE1519" i="2"/>
  <c r="BC1520" i="2"/>
  <c r="BD1520" i="2"/>
  <c r="BC1521" i="2"/>
  <c r="BE1521" i="2" s="1"/>
  <c r="BD1521" i="2"/>
  <c r="BC1522" i="2"/>
  <c r="BD1522" i="2"/>
  <c r="BC1523" i="2"/>
  <c r="BE1523" i="2" s="1"/>
  <c r="BD1523" i="2"/>
  <c r="BC1524" i="2"/>
  <c r="BD1524" i="2"/>
  <c r="BE1524" i="2" s="1"/>
  <c r="BC1525" i="2"/>
  <c r="BD1525" i="2"/>
  <c r="BE1525" i="2"/>
  <c r="BC1526" i="2"/>
  <c r="BD1526" i="2"/>
  <c r="BC1527" i="2"/>
  <c r="BE1527" i="2" s="1"/>
  <c r="BD1527" i="2"/>
  <c r="BC1528" i="2"/>
  <c r="BD1528" i="2"/>
  <c r="BE1528" i="2"/>
  <c r="BC1529" i="2"/>
  <c r="BD1529" i="2"/>
  <c r="BC1530" i="2"/>
  <c r="BE1530" i="2" s="1"/>
  <c r="BD1530" i="2"/>
  <c r="BC1531" i="2"/>
  <c r="BD1531" i="2"/>
  <c r="BE1531" i="2"/>
  <c r="BC1532" i="2"/>
  <c r="BD1532" i="2"/>
  <c r="BC1533" i="2"/>
  <c r="BE1532" i="2" s="1"/>
  <c r="BD1533" i="2"/>
  <c r="BC1534" i="2"/>
  <c r="BD1534" i="2"/>
  <c r="BC1535" i="2"/>
  <c r="BD1535" i="2"/>
  <c r="BE1535" i="2"/>
  <c r="BC1536" i="2"/>
  <c r="BD1536" i="2"/>
  <c r="BC1537" i="2"/>
  <c r="BE1536" i="2" s="1"/>
  <c r="BD1537" i="2"/>
  <c r="BC1538" i="2"/>
  <c r="BD1538" i="2"/>
  <c r="BC1539" i="2"/>
  <c r="BE1539" i="2" s="1"/>
  <c r="BD1539" i="2"/>
  <c r="BC1540" i="2"/>
  <c r="BD1540" i="2"/>
  <c r="BE1540" i="2" s="1"/>
  <c r="BC1541" i="2"/>
  <c r="BD1541" i="2"/>
  <c r="BE1541" i="2"/>
  <c r="BC1542" i="2"/>
  <c r="BD1542" i="2"/>
  <c r="BC1543" i="2"/>
  <c r="BE1543" i="2" s="1"/>
  <c r="BD1543" i="2"/>
  <c r="BC1544" i="2"/>
  <c r="BD1544" i="2"/>
  <c r="BE1544" i="2"/>
  <c r="BC1545" i="2"/>
  <c r="BD1545" i="2"/>
  <c r="BC1546" i="2"/>
  <c r="BE1546" i="2" s="1"/>
  <c r="BD1546" i="2"/>
  <c r="BC1547" i="2"/>
  <c r="BD1547" i="2"/>
  <c r="BE1547" i="2"/>
  <c r="BC1548" i="2"/>
  <c r="BD1548" i="2"/>
  <c r="BC1549" i="2"/>
  <c r="BE1548" i="2" s="1"/>
  <c r="BD1549" i="2"/>
  <c r="BC1550" i="2"/>
  <c r="BD1550" i="2"/>
  <c r="BC1551" i="2"/>
  <c r="BD1551" i="2"/>
  <c r="BE1551" i="2"/>
  <c r="BC1552" i="2"/>
  <c r="BD1552" i="2"/>
  <c r="BC1553" i="2"/>
  <c r="BE1553" i="2" s="1"/>
  <c r="BD1553" i="2"/>
  <c r="BC1554" i="2"/>
  <c r="BD1554" i="2"/>
  <c r="BC1555" i="2"/>
  <c r="BE1555" i="2" s="1"/>
  <c r="BD1555" i="2"/>
  <c r="BC1556" i="2"/>
  <c r="BD1556" i="2"/>
  <c r="BE1556" i="2" s="1"/>
  <c r="BC1557" i="2"/>
  <c r="BD1557" i="2"/>
  <c r="BE1557" i="2"/>
  <c r="BC1558" i="2"/>
  <c r="BD1558" i="2"/>
  <c r="BC1559" i="2"/>
  <c r="BE1559" i="2" s="1"/>
  <c r="BD1559" i="2"/>
  <c r="BC1560" i="2"/>
  <c r="BD1560" i="2"/>
  <c r="BE1560" i="2"/>
  <c r="BC1561" i="2"/>
  <c r="BD1561" i="2"/>
  <c r="BC1562" i="2"/>
  <c r="BE1562" i="2" s="1"/>
  <c r="BD1562" i="2"/>
  <c r="BC1563" i="2"/>
  <c r="BD1563" i="2"/>
  <c r="BE1563" i="2"/>
  <c r="BC1564" i="2"/>
  <c r="BD1564" i="2"/>
  <c r="BC1565" i="2"/>
  <c r="BE1564" i="2" s="1"/>
  <c r="BD1565" i="2"/>
  <c r="BC1566" i="2"/>
  <c r="BD1566" i="2"/>
  <c r="BC1567" i="2"/>
  <c r="BD1567" i="2"/>
  <c r="BE1567" i="2"/>
  <c r="BC1568" i="2"/>
  <c r="BD1568" i="2"/>
  <c r="BC1569" i="2"/>
  <c r="BE1568" i="2" s="1"/>
  <c r="BD1569" i="2"/>
  <c r="BC1570" i="2"/>
  <c r="BD1570" i="2"/>
  <c r="BC1571" i="2"/>
  <c r="BE1571" i="2" s="1"/>
  <c r="BD1571" i="2"/>
  <c r="BC1572" i="2"/>
  <c r="BD1572" i="2"/>
  <c r="BE1572" i="2" s="1"/>
  <c r="BC1573" i="2"/>
  <c r="BD1573" i="2"/>
  <c r="BE1573" i="2"/>
  <c r="BC1574" i="2"/>
  <c r="BD1574" i="2"/>
  <c r="BC1575" i="2"/>
  <c r="BE1575" i="2" s="1"/>
  <c r="BD1575" i="2"/>
  <c r="BC1576" i="2"/>
  <c r="BD1576" i="2"/>
  <c r="BE1576" i="2"/>
  <c r="BC1577" i="2"/>
  <c r="BD1577" i="2"/>
  <c r="BC1578" i="2"/>
  <c r="BE1578" i="2" s="1"/>
  <c r="BD1578" i="2"/>
  <c r="BC1579" i="2"/>
  <c r="BD1579" i="2"/>
  <c r="BE1579" i="2"/>
  <c r="BC1580" i="2"/>
  <c r="BD1580" i="2"/>
  <c r="BC1581" i="2"/>
  <c r="BE1580" i="2" s="1"/>
  <c r="BD1581" i="2"/>
  <c r="BC1582" i="2"/>
  <c r="BD1582" i="2"/>
  <c r="BC1583" i="2"/>
  <c r="BD1583" i="2"/>
  <c r="BE1583" i="2"/>
  <c r="BC1584" i="2"/>
  <c r="BD1584" i="2"/>
  <c r="BC1585" i="2"/>
  <c r="BE1585" i="2" s="1"/>
  <c r="BD1585" i="2"/>
  <c r="BC1586" i="2"/>
  <c r="BD1586" i="2"/>
  <c r="BC1587" i="2"/>
  <c r="BE1587" i="2" s="1"/>
  <c r="BD1587" i="2"/>
  <c r="BC1588" i="2"/>
  <c r="BD1588" i="2"/>
  <c r="BE1588" i="2" s="1"/>
  <c r="BC1589" i="2"/>
  <c r="BD1589" i="2"/>
  <c r="BE1589" i="2"/>
  <c r="BC1590" i="2"/>
  <c r="BD1590" i="2"/>
  <c r="BC1591" i="2"/>
  <c r="BE1591" i="2" s="1"/>
  <c r="BD1591" i="2"/>
  <c r="BC1592" i="2"/>
  <c r="BD1592" i="2"/>
  <c r="BE1592" i="2"/>
  <c r="BC1593" i="2"/>
  <c r="BD1593" i="2"/>
  <c r="BC1594" i="2"/>
  <c r="BE1594" i="2" s="1"/>
  <c r="BD1594" i="2"/>
  <c r="BC1595" i="2"/>
  <c r="BD1595" i="2"/>
  <c r="BE1595" i="2"/>
  <c r="BC1596" i="2"/>
  <c r="BD1596" i="2"/>
  <c r="BC1597" i="2"/>
  <c r="BE1596" i="2" s="1"/>
  <c r="BD1597" i="2"/>
  <c r="BC1598" i="2"/>
  <c r="BD1598" i="2"/>
  <c r="BC1599" i="2"/>
  <c r="BD1599" i="2"/>
  <c r="BE1599" i="2"/>
  <c r="BC1600" i="2"/>
  <c r="BD1600" i="2"/>
  <c r="BC1601" i="2"/>
  <c r="BE1600" i="2" s="1"/>
  <c r="BD1601" i="2"/>
  <c r="BC1602" i="2"/>
  <c r="BD1602" i="2"/>
  <c r="BC1603" i="2"/>
  <c r="BE1603" i="2" s="1"/>
  <c r="BD1603" i="2"/>
  <c r="BC1604" i="2"/>
  <c r="BD1604" i="2"/>
  <c r="BE1604" i="2" s="1"/>
  <c r="BC1605" i="2"/>
  <c r="BD1605" i="2"/>
  <c r="BE1605" i="2"/>
  <c r="BC1606" i="2"/>
  <c r="BD1606" i="2"/>
  <c r="BC1607" i="2"/>
  <c r="BE1607" i="2" s="1"/>
  <c r="BD1607" i="2"/>
  <c r="BC1608" i="2"/>
  <c r="BD1608" i="2"/>
  <c r="BE1608" i="2"/>
  <c r="BC1609" i="2"/>
  <c r="BD1609" i="2"/>
  <c r="BC1610" i="2"/>
  <c r="BE1610" i="2" s="1"/>
  <c r="BD1610" i="2"/>
  <c r="BC1611" i="2"/>
  <c r="BD1611" i="2"/>
  <c r="BE1611" i="2"/>
  <c r="BC1612" i="2"/>
  <c r="BD1612" i="2"/>
  <c r="BC1613" i="2"/>
  <c r="BE1612" i="2" s="1"/>
  <c r="BD1613" i="2"/>
  <c r="BC1614" i="2"/>
  <c r="BD1614" i="2"/>
  <c r="BC1615" i="2"/>
  <c r="BD1615" i="2"/>
  <c r="BE1615" i="2"/>
  <c r="BC1616" i="2"/>
  <c r="BD1616" i="2"/>
  <c r="BC1617" i="2"/>
  <c r="BE1617" i="2" s="1"/>
  <c r="BD1617" i="2"/>
  <c r="BC1618" i="2"/>
  <c r="BD1618" i="2"/>
  <c r="BC1619" i="2"/>
  <c r="BE1619" i="2" s="1"/>
  <c r="BD1619" i="2"/>
  <c r="BC1620" i="2"/>
  <c r="BD1620" i="2"/>
  <c r="BE1620" i="2" s="1"/>
  <c r="BC1621" i="2"/>
  <c r="BD1621" i="2"/>
  <c r="BE1621" i="2"/>
  <c r="BC1622" i="2"/>
  <c r="BD1622" i="2"/>
  <c r="BC1623" i="2"/>
  <c r="BE1623" i="2" s="1"/>
  <c r="BD1623" i="2"/>
  <c r="BC1624" i="2"/>
  <c r="BD1624" i="2"/>
  <c r="BE1624" i="2"/>
  <c r="BC1625" i="2"/>
  <c r="BD1625" i="2"/>
  <c r="BC1626" i="2"/>
  <c r="BE1626" i="2" s="1"/>
  <c r="BD1626" i="2"/>
  <c r="BC1627" i="2"/>
  <c r="BD1627" i="2"/>
  <c r="BE1627" i="2"/>
  <c r="BC1628" i="2"/>
  <c r="BD1628" i="2"/>
  <c r="BC1629" i="2"/>
  <c r="BE1628" i="2" s="1"/>
  <c r="BD1629" i="2"/>
  <c r="BC1630" i="2"/>
  <c r="BD1630" i="2"/>
  <c r="BC1631" i="2"/>
  <c r="BD1631" i="2"/>
  <c r="BE1631" i="2"/>
  <c r="BC1632" i="2"/>
  <c r="BD1632" i="2"/>
  <c r="BC1633" i="2"/>
  <c r="BE1632" i="2" s="1"/>
  <c r="BD1633" i="2"/>
  <c r="BC1634" i="2"/>
  <c r="BD1634" i="2"/>
  <c r="BC1635" i="2"/>
  <c r="BE1635" i="2" s="1"/>
  <c r="BD1635" i="2"/>
  <c r="BC1636" i="2"/>
  <c r="BD1636" i="2"/>
  <c r="BE1636" i="2" s="1"/>
  <c r="BC1637" i="2"/>
  <c r="BD1637" i="2"/>
  <c r="BE1637" i="2"/>
  <c r="BC1638" i="2"/>
  <c r="BD1638" i="2"/>
  <c r="BC1639" i="2"/>
  <c r="BE1639" i="2" s="1"/>
  <c r="BD1639" i="2"/>
  <c r="BC1640" i="2"/>
  <c r="BD1640" i="2"/>
  <c r="BE1640" i="2"/>
  <c r="BC1641" i="2"/>
  <c r="BD1641" i="2"/>
  <c r="BC1642" i="2"/>
  <c r="BE1642" i="2" s="1"/>
  <c r="BD1642" i="2"/>
  <c r="BC1643" i="2"/>
  <c r="BD1643" i="2"/>
  <c r="BE1643" i="2"/>
  <c r="BC1644" i="2"/>
  <c r="BD1644" i="2"/>
  <c r="BC1645" i="2"/>
  <c r="BE1644" i="2" s="1"/>
  <c r="BD1645" i="2"/>
  <c r="BC1646" i="2"/>
  <c r="BD1646" i="2"/>
  <c r="BC1647" i="2"/>
  <c r="BD1647" i="2"/>
  <c r="BE1647" i="2"/>
  <c r="BC1648" i="2"/>
  <c r="BD1648" i="2"/>
  <c r="BC1649" i="2"/>
  <c r="BE1649" i="2" s="1"/>
  <c r="BD1649" i="2"/>
  <c r="BC1650" i="2"/>
  <c r="BD1650" i="2"/>
  <c r="BC1651" i="2"/>
  <c r="BE1651" i="2" s="1"/>
  <c r="BD1651" i="2"/>
  <c r="BC1652" i="2"/>
  <c r="BD1652" i="2"/>
  <c r="BE1652" i="2" s="1"/>
  <c r="BC1653" i="2"/>
  <c r="BD1653" i="2"/>
  <c r="BE1653" i="2"/>
  <c r="BC1654" i="2"/>
  <c r="BD1654" i="2"/>
  <c r="BC1655" i="2"/>
  <c r="BE1655" i="2" s="1"/>
  <c r="BD1655" i="2"/>
  <c r="BC1656" i="2"/>
  <c r="BD1656" i="2"/>
  <c r="BE1656" i="2"/>
  <c r="BC1657" i="2"/>
  <c r="BD1657" i="2"/>
  <c r="BC1658" i="2"/>
  <c r="BE1658" i="2" s="1"/>
  <c r="BD1658" i="2"/>
  <c r="BC1659" i="2"/>
  <c r="BD1659" i="2"/>
  <c r="BE1659" i="2"/>
  <c r="BC1660" i="2"/>
  <c r="BD1660" i="2"/>
  <c r="BC1661" i="2"/>
  <c r="BE1660" i="2" s="1"/>
  <c r="BD1661" i="2"/>
  <c r="BC1662" i="2"/>
  <c r="BD1662" i="2"/>
  <c r="BC1663" i="2"/>
  <c r="BD1663" i="2"/>
  <c r="BE1663" i="2"/>
  <c r="BC1664" i="2"/>
  <c r="BD1664" i="2"/>
  <c r="BC1665" i="2"/>
  <c r="BE1664" i="2" s="1"/>
  <c r="BD1665" i="2"/>
  <c r="BC1666" i="2"/>
  <c r="BD1666" i="2"/>
  <c r="BC1667" i="2"/>
  <c r="BE1667" i="2" s="1"/>
  <c r="BD1667" i="2"/>
  <c r="BC1668" i="2"/>
  <c r="BD1668" i="2"/>
  <c r="BE1668" i="2" s="1"/>
  <c r="BC1669" i="2"/>
  <c r="BD1669" i="2"/>
  <c r="BE1669" i="2"/>
  <c r="BC1670" i="2"/>
  <c r="BD1670" i="2"/>
  <c r="BC1671" i="2"/>
  <c r="BE1671" i="2" s="1"/>
  <c r="BD1671" i="2"/>
  <c r="BC1672" i="2"/>
  <c r="BD1672" i="2"/>
  <c r="BE1672" i="2"/>
  <c r="BC1673" i="2"/>
  <c r="BD1673" i="2"/>
  <c r="BC1674" i="2"/>
  <c r="BE1674" i="2" s="1"/>
  <c r="BD1674" i="2"/>
  <c r="BC1675" i="2"/>
  <c r="BD1675" i="2"/>
  <c r="BE1675" i="2"/>
  <c r="BC1676" i="2"/>
  <c r="BD1676" i="2"/>
  <c r="BC1677" i="2"/>
  <c r="BE1676" i="2" s="1"/>
  <c r="BD1677" i="2"/>
  <c r="BC1678" i="2"/>
  <c r="BD1678" i="2"/>
  <c r="BC1679" i="2"/>
  <c r="BD1679" i="2"/>
  <c r="BE1679" i="2"/>
  <c r="BC1680" i="2"/>
  <c r="BD1680" i="2"/>
  <c r="BC1681" i="2"/>
  <c r="BE1681" i="2" s="1"/>
  <c r="BD1681" i="2"/>
  <c r="BC1682" i="2"/>
  <c r="BD1682" i="2"/>
  <c r="BC1683" i="2"/>
  <c r="BE1683" i="2" s="1"/>
  <c r="BD1683" i="2"/>
  <c r="BC1684" i="2"/>
  <c r="BD1684" i="2"/>
  <c r="BE1684" i="2" s="1"/>
  <c r="BC1685" i="2"/>
  <c r="BD1685" i="2"/>
  <c r="BE1685" i="2"/>
  <c r="BC1686" i="2"/>
  <c r="BD1686" i="2"/>
  <c r="BC1687" i="2"/>
  <c r="BE1687" i="2" s="1"/>
  <c r="BD1687" i="2"/>
  <c r="BC1688" i="2"/>
  <c r="BD1688" i="2"/>
  <c r="BE1688" i="2"/>
  <c r="BC1689" i="2"/>
  <c r="BD1689" i="2"/>
  <c r="BC1690" i="2"/>
  <c r="BE1690" i="2" s="1"/>
  <c r="BD1690" i="2"/>
  <c r="BC1691" i="2"/>
  <c r="BD1691" i="2"/>
  <c r="BE1691" i="2"/>
  <c r="BC1692" i="2"/>
  <c r="BD1692" i="2"/>
  <c r="BC1693" i="2"/>
  <c r="BE1692" i="2" s="1"/>
  <c r="BD1693" i="2"/>
  <c r="BC1694" i="2"/>
  <c r="BD1694" i="2"/>
  <c r="BC1695" i="2"/>
  <c r="BD1695" i="2"/>
  <c r="BE1695" i="2"/>
  <c r="BC1696" i="2"/>
  <c r="BD1696" i="2"/>
  <c r="BC1697" i="2"/>
  <c r="BE1696" i="2" s="1"/>
  <c r="BD1697" i="2"/>
  <c r="BC1698" i="2"/>
  <c r="BD1698" i="2"/>
  <c r="BC1699" i="2"/>
  <c r="BE1699" i="2" s="1"/>
  <c r="BD1699" i="2"/>
  <c r="BC1700" i="2"/>
  <c r="BD1700" i="2"/>
  <c r="BE1700" i="2" s="1"/>
  <c r="BC1701" i="2"/>
  <c r="BD1701" i="2"/>
  <c r="BE1701" i="2"/>
  <c r="BC1702" i="2"/>
  <c r="BD1702" i="2"/>
  <c r="BC1703" i="2"/>
  <c r="BE1703" i="2" s="1"/>
  <c r="BD1703" i="2"/>
  <c r="BC1704" i="2"/>
  <c r="BD1704" i="2"/>
  <c r="BE1704" i="2"/>
  <c r="BC1705" i="2"/>
  <c r="BD1705" i="2"/>
  <c r="BC1706" i="2"/>
  <c r="BE1706" i="2" s="1"/>
  <c r="BD1706" i="2"/>
  <c r="BC1707" i="2"/>
  <c r="BD1707" i="2"/>
  <c r="BE1707" i="2"/>
  <c r="BC1708" i="2"/>
  <c r="BD1708" i="2"/>
  <c r="BC1709" i="2"/>
  <c r="BE1708" i="2" s="1"/>
  <c r="BD1709" i="2"/>
  <c r="BC1710" i="2"/>
  <c r="BD1710" i="2"/>
  <c r="BC1711" i="2"/>
  <c r="BD1711" i="2"/>
  <c r="BE1711" i="2"/>
  <c r="BC1712" i="2"/>
  <c r="BD1712" i="2"/>
  <c r="BC1713" i="2"/>
  <c r="BE1713" i="2" s="1"/>
  <c r="BD1713" i="2"/>
  <c r="BC1714" i="2"/>
  <c r="BD1714" i="2"/>
  <c r="BC1715" i="2"/>
  <c r="BE1715" i="2" s="1"/>
  <c r="BD1715" i="2"/>
  <c r="BC1716" i="2"/>
  <c r="BD1716" i="2"/>
  <c r="BE1716" i="2" s="1"/>
  <c r="BC1717" i="2"/>
  <c r="BD1717" i="2"/>
  <c r="BE1717" i="2"/>
  <c r="BC1718" i="2"/>
  <c r="BD1718" i="2"/>
  <c r="BC1719" i="2"/>
  <c r="BE1719" i="2" s="1"/>
  <c r="BD1719" i="2"/>
  <c r="BC1720" i="2"/>
  <c r="BD1720" i="2"/>
  <c r="BE1720" i="2"/>
  <c r="BC1721" i="2"/>
  <c r="BD1721" i="2"/>
  <c r="BC1722" i="2"/>
  <c r="BE1722" i="2" s="1"/>
  <c r="BD1722" i="2"/>
  <c r="BC1723" i="2"/>
  <c r="BD1723" i="2"/>
  <c r="BE1723" i="2"/>
  <c r="BC1724" i="2"/>
  <c r="BD1724" i="2"/>
  <c r="BC1725" i="2"/>
  <c r="BE1724" i="2" s="1"/>
  <c r="BD1725" i="2"/>
  <c r="BC1726" i="2"/>
  <c r="BD1726" i="2"/>
  <c r="BC1727" i="2"/>
  <c r="BD1727" i="2"/>
  <c r="BE1727" i="2"/>
  <c r="BC1728" i="2"/>
  <c r="BD1728" i="2"/>
  <c r="BC1729" i="2"/>
  <c r="BE1728" i="2" s="1"/>
  <c r="BD1729" i="2"/>
  <c r="BC1730" i="2"/>
  <c r="BD1730" i="2"/>
  <c r="BC1731" i="2"/>
  <c r="BE1731" i="2" s="1"/>
  <c r="BD1731" i="2"/>
  <c r="BC1732" i="2"/>
  <c r="BD1732" i="2"/>
  <c r="BE1732" i="2" s="1"/>
  <c r="BC1733" i="2"/>
  <c r="BD1733" i="2"/>
  <c r="BE1733" i="2"/>
  <c r="BC1734" i="2"/>
  <c r="BD1734" i="2"/>
  <c r="BC1735" i="2"/>
  <c r="BE1735" i="2" s="1"/>
  <c r="BD1735" i="2"/>
  <c r="BC1736" i="2"/>
  <c r="BD1736" i="2"/>
  <c r="BE1736" i="2"/>
  <c r="BC1737" i="2"/>
  <c r="BD1737" i="2"/>
  <c r="BC1738" i="2"/>
  <c r="BE1738" i="2" s="1"/>
  <c r="BD1738" i="2"/>
  <c r="BC1739" i="2"/>
  <c r="BD1739" i="2"/>
  <c r="BE1739" i="2"/>
  <c r="BC1740" i="2"/>
  <c r="BD1740" i="2"/>
  <c r="BC1741" i="2"/>
  <c r="BE1740" i="2" s="1"/>
  <c r="BD1741" i="2"/>
  <c r="BC1742" i="2"/>
  <c r="BD1742" i="2"/>
  <c r="BC1743" i="2"/>
  <c r="BD1743" i="2"/>
  <c r="BE1743" i="2"/>
  <c r="BC1744" i="2"/>
  <c r="BD1744" i="2"/>
  <c r="BC1745" i="2"/>
  <c r="BE1745" i="2" s="1"/>
  <c r="BD1745" i="2"/>
  <c r="BC1746" i="2"/>
  <c r="BD1746" i="2"/>
  <c r="BC1747" i="2"/>
  <c r="BE1747" i="2" s="1"/>
  <c r="BD1747" i="2"/>
  <c r="BC1748" i="2"/>
  <c r="BD1748" i="2"/>
  <c r="BE1748" i="2" s="1"/>
  <c r="BC1749" i="2"/>
  <c r="BD1749" i="2"/>
  <c r="BE1749" i="2"/>
  <c r="BC1750" i="2"/>
  <c r="BD1750" i="2"/>
  <c r="BC1751" i="2"/>
  <c r="BE1751" i="2" s="1"/>
  <c r="BD1751" i="2"/>
  <c r="BC1752" i="2"/>
  <c r="BD1752" i="2"/>
  <c r="BE1752" i="2"/>
  <c r="BC1753" i="2"/>
  <c r="BD1753" i="2"/>
  <c r="BC1754" i="2"/>
  <c r="BE1754" i="2" s="1"/>
  <c r="BD1754" i="2"/>
  <c r="BC1755" i="2"/>
  <c r="BD1755" i="2"/>
  <c r="BE1755" i="2"/>
  <c r="BC1756" i="2"/>
  <c r="BD1756" i="2"/>
  <c r="BC1757" i="2"/>
  <c r="BE1756" i="2" s="1"/>
  <c r="BD1757" i="2"/>
  <c r="BC1758" i="2"/>
  <c r="BD1758" i="2"/>
  <c r="BC1759" i="2"/>
  <c r="BD1759" i="2"/>
  <c r="BE1759" i="2"/>
  <c r="BC1760" i="2"/>
  <c r="BD1760" i="2"/>
  <c r="BC1761" i="2"/>
  <c r="BE1760" i="2" s="1"/>
  <c r="BD1761" i="2"/>
  <c r="BC1762" i="2"/>
  <c r="BD1762" i="2"/>
  <c r="BC1763" i="2"/>
  <c r="BE1763" i="2" s="1"/>
  <c r="BD1763" i="2"/>
  <c r="BC1764" i="2"/>
  <c r="BD1764" i="2"/>
  <c r="BE1764" i="2" s="1"/>
  <c r="BC1765" i="2"/>
  <c r="BD1765" i="2"/>
  <c r="BE1765" i="2"/>
  <c r="BC1766" i="2"/>
  <c r="BD1766" i="2"/>
  <c r="BC1767" i="2"/>
  <c r="BE1767" i="2" s="1"/>
  <c r="BD1767" i="2"/>
  <c r="BC1768" i="2"/>
  <c r="BD1768" i="2"/>
  <c r="BE1768" i="2"/>
  <c r="BC1769" i="2"/>
  <c r="BD1769" i="2"/>
  <c r="BC1770" i="2"/>
  <c r="BE1770" i="2" s="1"/>
  <c r="BD1770" i="2"/>
  <c r="BC1771" i="2"/>
  <c r="BD1771" i="2"/>
  <c r="BE1771" i="2"/>
  <c r="BC1772" i="2"/>
  <c r="BD1772" i="2"/>
  <c r="BC1773" i="2"/>
  <c r="BE1772" i="2" s="1"/>
  <c r="BD1773" i="2"/>
  <c r="BC1774" i="2"/>
  <c r="BD1774" i="2"/>
  <c r="BC1775" i="2"/>
  <c r="BD1775" i="2"/>
  <c r="BE1775" i="2"/>
  <c r="BC1776" i="2"/>
  <c r="BD1776" i="2"/>
  <c r="BC1777" i="2"/>
  <c r="BE1777" i="2" s="1"/>
  <c r="BD1777" i="2"/>
  <c r="BC1778" i="2"/>
  <c r="BD1778" i="2"/>
  <c r="BC1779" i="2"/>
  <c r="BE1779" i="2" s="1"/>
  <c r="BD1779" i="2"/>
  <c r="BC1780" i="2"/>
  <c r="BD1780" i="2"/>
  <c r="BE1780" i="2" s="1"/>
  <c r="BC1781" i="2"/>
  <c r="BD1781" i="2"/>
  <c r="BE1781" i="2"/>
  <c r="BC1782" i="2"/>
  <c r="BD1782" i="2"/>
  <c r="BC1783" i="2"/>
  <c r="BE1783" i="2" s="1"/>
  <c r="BD1783" i="2"/>
  <c r="BC1784" i="2"/>
  <c r="BD1784" i="2"/>
  <c r="BE1784" i="2"/>
  <c r="BC1785" i="2"/>
  <c r="BD1785" i="2"/>
  <c r="BC1786" i="2"/>
  <c r="BE1786" i="2" s="1"/>
  <c r="BD1786" i="2"/>
  <c r="BC1787" i="2"/>
  <c r="BD1787" i="2"/>
  <c r="BE1787" i="2"/>
  <c r="BC1788" i="2"/>
  <c r="BD1788" i="2"/>
  <c r="BC1789" i="2"/>
  <c r="BD1789" i="2"/>
  <c r="BC1790" i="2"/>
  <c r="BD1790" i="2"/>
  <c r="BC1791" i="2"/>
  <c r="BD1791" i="2"/>
  <c r="BE1791" i="2"/>
  <c r="BC1792" i="2"/>
  <c r="BD1792" i="2"/>
  <c r="BC1793" i="2"/>
  <c r="BE1792" i="2" s="1"/>
  <c r="BD1793" i="2"/>
  <c r="BC1794" i="2"/>
  <c r="BD1794" i="2"/>
  <c r="BC1795" i="2"/>
  <c r="BE1795" i="2" s="1"/>
  <c r="BD1795" i="2"/>
  <c r="BC1796" i="2"/>
  <c r="BD1796" i="2"/>
  <c r="BE1796" i="2" s="1"/>
  <c r="BC1797" i="2"/>
  <c r="BD1797" i="2"/>
  <c r="BE1797" i="2"/>
  <c r="BC1798" i="2"/>
  <c r="BD1798" i="2"/>
  <c r="BC1799" i="2"/>
  <c r="BE1799" i="2" s="1"/>
  <c r="BD1799" i="2"/>
  <c r="BC1800" i="2"/>
  <c r="BD1800" i="2"/>
  <c r="BE1800" i="2"/>
  <c r="BC1801" i="2"/>
  <c r="BD1801" i="2"/>
  <c r="BC1802" i="2"/>
  <c r="BD1802" i="2"/>
  <c r="BC1803" i="2"/>
  <c r="BD1803" i="2"/>
  <c r="BE1803" i="2"/>
  <c r="BC1804" i="2"/>
  <c r="BD1804" i="2"/>
  <c r="BC1805" i="2"/>
  <c r="BD1805" i="2"/>
  <c r="BC1806" i="2"/>
  <c r="BD1806" i="2"/>
  <c r="BC1807" i="2"/>
  <c r="BD1807" i="2"/>
  <c r="BE1807" i="2"/>
  <c r="BC1808" i="2"/>
  <c r="BD1808" i="2"/>
  <c r="BC1809" i="2"/>
  <c r="BE1809" i="2" s="1"/>
  <c r="BD1809" i="2"/>
  <c r="BC1810" i="2"/>
  <c r="BD1810" i="2"/>
  <c r="BC1811" i="2"/>
  <c r="BE1811" i="2" s="1"/>
  <c r="BD1811" i="2"/>
  <c r="BC1812" i="2"/>
  <c r="BD1812" i="2"/>
  <c r="BE1812" i="2" s="1"/>
  <c r="BC1813" i="2"/>
  <c r="BD1813" i="2"/>
  <c r="BE1813" i="2"/>
  <c r="BC1814" i="2"/>
  <c r="BD1814" i="2"/>
  <c r="BC1815" i="2"/>
  <c r="BE1815" i="2" s="1"/>
  <c r="BD1815" i="2"/>
  <c r="BC1816" i="2"/>
  <c r="BD1816" i="2"/>
  <c r="BE1816" i="2"/>
  <c r="BC1817" i="2"/>
  <c r="BD1817" i="2"/>
  <c r="BC1818" i="2"/>
  <c r="BD1818" i="2"/>
  <c r="BC1819" i="2"/>
  <c r="BD1819" i="2"/>
  <c r="BE1819" i="2"/>
  <c r="BC1820" i="2"/>
  <c r="BD1820" i="2"/>
  <c r="BC1821" i="2"/>
  <c r="BD1821" i="2"/>
  <c r="BC1822" i="2"/>
  <c r="BD1822" i="2"/>
  <c r="BC1823" i="2"/>
  <c r="BD1823" i="2"/>
  <c r="BE1823" i="2"/>
  <c r="BC1824" i="2"/>
  <c r="BD1824" i="2"/>
  <c r="BC1825" i="2"/>
  <c r="BE1824" i="2" s="1"/>
  <c r="BD1825" i="2"/>
  <c r="BC1826" i="2"/>
  <c r="BD1826" i="2"/>
  <c r="BC1827" i="2"/>
  <c r="BE1827" i="2" s="1"/>
  <c r="BD1827" i="2"/>
  <c r="BC1828" i="2"/>
  <c r="BD1828" i="2"/>
  <c r="BE1828" i="2" s="1"/>
  <c r="BC1829" i="2"/>
  <c r="BD1829" i="2"/>
  <c r="BE1829" i="2"/>
  <c r="BC1830" i="2"/>
  <c r="BD1830" i="2"/>
  <c r="BC1831" i="2"/>
  <c r="BE1831" i="2" s="1"/>
  <c r="BD1831" i="2"/>
  <c r="BC1832" i="2"/>
  <c r="BD1832" i="2"/>
  <c r="BE1832" i="2"/>
  <c r="BC1833" i="2"/>
  <c r="BD1833" i="2"/>
  <c r="BC1834" i="2"/>
  <c r="BD1834" i="2"/>
  <c r="BC1835" i="2"/>
  <c r="BD1835" i="2"/>
  <c r="BE1835" i="2"/>
  <c r="BC1836" i="2"/>
  <c r="BD1836" i="2"/>
  <c r="BC1837" i="2"/>
  <c r="BD1837" i="2"/>
  <c r="BC1838" i="2"/>
  <c r="BD1838" i="2"/>
  <c r="BC1839" i="2"/>
  <c r="BD1839" i="2"/>
  <c r="BE1839" i="2"/>
  <c r="BC1840" i="2"/>
  <c r="BD1840" i="2"/>
  <c r="BC1841" i="2"/>
  <c r="BE1841" i="2" s="1"/>
  <c r="BD1841" i="2"/>
  <c r="BC1842" i="2"/>
  <c r="BD1842" i="2"/>
  <c r="BC1843" i="2"/>
  <c r="BE1843" i="2" s="1"/>
  <c r="BD1843" i="2"/>
  <c r="BC1844" i="2"/>
  <c r="BD1844" i="2"/>
  <c r="BE1844" i="2" s="1"/>
  <c r="BC1845" i="2"/>
  <c r="BD1845" i="2"/>
  <c r="BE1845" i="2"/>
  <c r="BC1846" i="2"/>
  <c r="BD1846" i="2"/>
  <c r="BC1847" i="2"/>
  <c r="BE1847" i="2" s="1"/>
  <c r="BD1847" i="2"/>
  <c r="BC1848" i="2"/>
  <c r="BD1848" i="2"/>
  <c r="BE1848" i="2"/>
  <c r="BC1849" i="2"/>
  <c r="BD1849" i="2"/>
  <c r="BC1850" i="2"/>
  <c r="BD1850" i="2"/>
  <c r="BC1851" i="2"/>
  <c r="BD1851" i="2"/>
  <c r="BE1851" i="2"/>
  <c r="BC1852" i="2"/>
  <c r="BD1852" i="2"/>
  <c r="BC1853" i="2"/>
  <c r="BD1853" i="2"/>
  <c r="BC1854" i="2"/>
  <c r="BD1854" i="2"/>
  <c r="BC1855" i="2"/>
  <c r="BD1855" i="2"/>
  <c r="BE1855" i="2"/>
  <c r="BC1856" i="2"/>
  <c r="BD1856" i="2"/>
  <c r="BC1857" i="2"/>
  <c r="BE1856" i="2" s="1"/>
  <c r="BD1857" i="2"/>
  <c r="BC1858" i="2"/>
  <c r="BD1858" i="2"/>
  <c r="BC1859" i="2"/>
  <c r="BE1859" i="2" s="1"/>
  <c r="BD1859" i="2"/>
  <c r="BC1860" i="2"/>
  <c r="BD1860" i="2"/>
  <c r="BE1860" i="2" s="1"/>
  <c r="BC1861" i="2"/>
  <c r="BD1861" i="2"/>
  <c r="BE1861" i="2"/>
  <c r="BC1862" i="2"/>
  <c r="BD1862" i="2"/>
  <c r="BC1863" i="2"/>
  <c r="BD1863" i="2"/>
  <c r="BC1864" i="2"/>
  <c r="BD1864" i="2"/>
  <c r="BC1865" i="2"/>
  <c r="BD1865" i="2"/>
  <c r="BE1865" i="2"/>
  <c r="BC1866" i="2"/>
  <c r="BD1866" i="2"/>
  <c r="BC1867" i="2"/>
  <c r="BD1867" i="2"/>
  <c r="BC1868" i="2"/>
  <c r="BE1868" i="2" s="1"/>
  <c r="BD1868" i="2"/>
  <c r="BC1869" i="2"/>
  <c r="BD1869" i="2"/>
  <c r="BE1869" i="2"/>
  <c r="BC1870" i="2"/>
  <c r="BD1870" i="2"/>
  <c r="BC1871" i="2"/>
  <c r="BD1871" i="2"/>
  <c r="BC1872" i="2"/>
  <c r="BE1872" i="2" s="1"/>
  <c r="BD1872" i="2"/>
  <c r="BC1873" i="2"/>
  <c r="BD1873" i="2"/>
  <c r="BE1873" i="2"/>
  <c r="BC1874" i="2"/>
  <c r="BD1874" i="2"/>
  <c r="BC1875" i="2"/>
  <c r="BD1875" i="2"/>
  <c r="BC1876" i="2"/>
  <c r="BD1876" i="2"/>
  <c r="BC1877" i="2"/>
  <c r="BD1877" i="2"/>
  <c r="BE1877" i="2"/>
  <c r="BC1878" i="2"/>
  <c r="BD1878" i="2"/>
  <c r="BC1879" i="2"/>
  <c r="BD1879" i="2"/>
  <c r="BC1880" i="2"/>
  <c r="BD1880" i="2"/>
  <c r="BC1881" i="2"/>
  <c r="BD1881" i="2"/>
  <c r="BE1881" i="2"/>
  <c r="BC1882" i="2"/>
  <c r="BD1882" i="2"/>
  <c r="BC1883" i="2"/>
  <c r="BD1883" i="2"/>
  <c r="BC1884" i="2"/>
  <c r="BE1884" i="2" s="1"/>
  <c r="BD1884" i="2"/>
  <c r="BC1885" i="2"/>
  <c r="BD1885" i="2"/>
  <c r="BE1885" i="2"/>
  <c r="BC1886" i="2"/>
  <c r="BD1886" i="2"/>
  <c r="BC1887" i="2"/>
  <c r="BD1887" i="2"/>
  <c r="BC1888" i="2"/>
  <c r="BE1888" i="2" s="1"/>
  <c r="BD1888" i="2"/>
  <c r="BC1889" i="2"/>
  <c r="BD1889" i="2"/>
  <c r="BE1889" i="2"/>
  <c r="BC1890" i="2"/>
  <c r="BD1890" i="2"/>
  <c r="BC1891" i="2"/>
  <c r="BD1891" i="2"/>
  <c r="BC1892" i="2"/>
  <c r="BD1892" i="2"/>
  <c r="BC1893" i="2"/>
  <c r="BD1893" i="2"/>
  <c r="BE1893" i="2"/>
  <c r="BC1894" i="2"/>
  <c r="BD1894" i="2"/>
  <c r="BC1895" i="2"/>
  <c r="BD1895" i="2"/>
  <c r="BC1896" i="2"/>
  <c r="BD1896" i="2"/>
  <c r="BC1897" i="2"/>
  <c r="BD1897" i="2"/>
  <c r="BE1897" i="2"/>
  <c r="BC1898" i="2"/>
  <c r="BD1898" i="2"/>
  <c r="BC1899" i="2"/>
  <c r="BD1899" i="2"/>
  <c r="BC1900" i="2"/>
  <c r="BE1900" i="2" s="1"/>
  <c r="BD1900" i="2"/>
  <c r="BC1901" i="2"/>
  <c r="BD1901" i="2"/>
  <c r="BE1901" i="2"/>
  <c r="BC1902" i="2"/>
  <c r="BD1902" i="2"/>
  <c r="BC1903" i="2"/>
  <c r="BD1903" i="2"/>
  <c r="BC1904" i="2"/>
  <c r="BE1904" i="2" s="1"/>
  <c r="BD1904" i="2"/>
  <c r="BC1905" i="2"/>
  <c r="BD1905" i="2"/>
  <c r="BE1905" i="2"/>
  <c r="BC1906" i="2"/>
  <c r="BD1906" i="2"/>
  <c r="BE1906" i="2"/>
  <c r="BC1907" i="2"/>
  <c r="BD1907" i="2"/>
  <c r="BC1908" i="2"/>
  <c r="BD1908" i="2"/>
  <c r="BC1909" i="2"/>
  <c r="BD1909" i="2"/>
  <c r="BE1909" i="2"/>
  <c r="BC1910" i="2"/>
  <c r="BD1910" i="2"/>
  <c r="BC1911" i="2"/>
  <c r="BE1911" i="2" s="1"/>
  <c r="BD1911" i="2"/>
  <c r="BC1912" i="2"/>
  <c r="BE1912" i="2" s="1"/>
  <c r="BD1912" i="2"/>
  <c r="BC1913" i="2"/>
  <c r="BD1913" i="2"/>
  <c r="BE1913" i="2" s="1"/>
  <c r="BC1914" i="2"/>
  <c r="BD1914" i="2"/>
  <c r="BE1914" i="2"/>
  <c r="BC1915" i="2"/>
  <c r="BD1915" i="2"/>
  <c r="BC1916" i="2"/>
  <c r="BD1916" i="2"/>
  <c r="BC1917" i="2"/>
  <c r="BD1917" i="2"/>
  <c r="BE1917" i="2"/>
  <c r="BC1918" i="2"/>
  <c r="BD1918" i="2"/>
  <c r="BC1919" i="2"/>
  <c r="BE1919" i="2" s="1"/>
  <c r="BD1919" i="2"/>
  <c r="BC1920" i="2"/>
  <c r="BE1920" i="2" s="1"/>
  <c r="BD1920" i="2"/>
  <c r="BC1921" i="2"/>
  <c r="BD1921" i="2"/>
  <c r="BE1921" i="2" s="1"/>
  <c r="BC1922" i="2"/>
  <c r="BD1922" i="2"/>
  <c r="BE1922" i="2"/>
  <c r="BC1923" i="2"/>
  <c r="BD1923" i="2"/>
  <c r="BC1924" i="2"/>
  <c r="BD1924" i="2"/>
  <c r="BC1925" i="2"/>
  <c r="BD1925" i="2"/>
  <c r="BE1925" i="2"/>
  <c r="BC1926" i="2"/>
  <c r="BD1926" i="2"/>
  <c r="BC1927" i="2"/>
  <c r="BE1927" i="2" s="1"/>
  <c r="BD1927" i="2"/>
  <c r="BC1928" i="2"/>
  <c r="BE1928" i="2" s="1"/>
  <c r="BD1928" i="2"/>
  <c r="BC1929" i="2"/>
  <c r="BD1929" i="2"/>
  <c r="BE1929" i="2" s="1"/>
  <c r="BC1930" i="2"/>
  <c r="BD1930" i="2"/>
  <c r="BE1930" i="2"/>
  <c r="BC1931" i="2"/>
  <c r="BD1931" i="2"/>
  <c r="BC1932" i="2"/>
  <c r="BD1932" i="2"/>
  <c r="BC1933" i="2"/>
  <c r="BD1933" i="2"/>
  <c r="BE1933" i="2"/>
  <c r="BC1934" i="2"/>
  <c r="BD1934" i="2"/>
  <c r="BC1935" i="2"/>
  <c r="BE1935" i="2" s="1"/>
  <c r="BD1935" i="2"/>
  <c r="BC1936" i="2"/>
  <c r="BE1936" i="2" s="1"/>
  <c r="BD1936" i="2"/>
  <c r="BC1937" i="2"/>
  <c r="BD1937" i="2"/>
  <c r="BE1937" i="2" s="1"/>
  <c r="BC1938" i="2"/>
  <c r="BD1938" i="2"/>
  <c r="BE1938" i="2"/>
  <c r="BC1939" i="2"/>
  <c r="BD1939" i="2"/>
  <c r="BC1940" i="2"/>
  <c r="BD1940" i="2"/>
  <c r="BC1941" i="2"/>
  <c r="BD1941" i="2"/>
  <c r="BE1941" i="2"/>
  <c r="BC1942" i="2"/>
  <c r="BD1942" i="2"/>
  <c r="BC1943" i="2"/>
  <c r="BE1943" i="2" s="1"/>
  <c r="BD1943" i="2"/>
  <c r="BC1944" i="2"/>
  <c r="BE1944" i="2" s="1"/>
  <c r="BD1944" i="2"/>
  <c r="BC1945" i="2"/>
  <c r="BD1945" i="2"/>
  <c r="BE1945" i="2" s="1"/>
  <c r="BC1946" i="2"/>
  <c r="BD1946" i="2"/>
  <c r="BE1946" i="2"/>
  <c r="BC1947" i="2"/>
  <c r="BD1947" i="2"/>
  <c r="BC1948" i="2"/>
  <c r="BD1948" i="2"/>
  <c r="BC1949" i="2"/>
  <c r="BD1949" i="2"/>
  <c r="BE1949" i="2"/>
  <c r="BC1950" i="2"/>
  <c r="BD1950" i="2"/>
  <c r="BC1951" i="2"/>
  <c r="BE1951" i="2" s="1"/>
  <c r="BD1951" i="2"/>
  <c r="BC1952" i="2"/>
  <c r="BE1952" i="2" s="1"/>
  <c r="BD1952" i="2"/>
  <c r="BC1953" i="2"/>
  <c r="BD1953" i="2"/>
  <c r="BE1953" i="2" s="1"/>
  <c r="BC1954" i="2"/>
  <c r="BD1954" i="2"/>
  <c r="BE1954" i="2"/>
  <c r="BC1955" i="2"/>
  <c r="BD1955" i="2"/>
  <c r="BC1956" i="2"/>
  <c r="BD1956" i="2"/>
  <c r="BC1957" i="2"/>
  <c r="BD1957" i="2"/>
  <c r="BE1957" i="2"/>
  <c r="BC1958" i="2"/>
  <c r="BD1958" i="2"/>
  <c r="BC1959" i="2"/>
  <c r="BE1959" i="2" s="1"/>
  <c r="BD1959" i="2"/>
  <c r="BC1960" i="2"/>
  <c r="BE1960" i="2" s="1"/>
  <c r="BD1960" i="2"/>
  <c r="BC1961" i="2"/>
  <c r="BD1961" i="2"/>
  <c r="BE1961" i="2" s="1"/>
  <c r="BC1962" i="2"/>
  <c r="BD1962" i="2"/>
  <c r="BE1962" i="2"/>
  <c r="BC1963" i="2"/>
  <c r="BD1963" i="2"/>
  <c r="BC1964" i="2"/>
  <c r="BD1964" i="2"/>
  <c r="BC1965" i="2"/>
  <c r="BD1965" i="2"/>
  <c r="BE1965" i="2"/>
  <c r="BC1966" i="2"/>
  <c r="BD1966" i="2"/>
  <c r="BC1967" i="2"/>
  <c r="BE1967" i="2" s="1"/>
  <c r="BD1967" i="2"/>
  <c r="BC1968" i="2"/>
  <c r="BD1968" i="2"/>
  <c r="BE1968" i="2"/>
  <c r="BC1969" i="2"/>
  <c r="BD1969" i="2"/>
  <c r="BC1970" i="2"/>
  <c r="BE1970" i="2" s="1"/>
  <c r="BD1970" i="2"/>
  <c r="BC1971" i="2"/>
  <c r="BD1971" i="2"/>
  <c r="BC1972" i="2"/>
  <c r="BE1972" i="2" s="1"/>
  <c r="BD1972" i="2"/>
  <c r="BC1973" i="2"/>
  <c r="BD1973" i="2"/>
  <c r="BE1973" i="2" s="1"/>
  <c r="BC1974" i="2"/>
  <c r="BD1974" i="2"/>
  <c r="BE1974" i="2"/>
  <c r="BC1975" i="2"/>
  <c r="BD1975" i="2"/>
  <c r="BC1976" i="2"/>
  <c r="BE1976" i="2" s="1"/>
  <c r="BD1976" i="2"/>
  <c r="BC1977" i="2"/>
  <c r="BD1977" i="2"/>
  <c r="BE1977" i="2" s="1"/>
  <c r="BC1978" i="2"/>
  <c r="BD1978" i="2"/>
  <c r="BE1978" i="2"/>
  <c r="BC1979" i="2"/>
  <c r="BE1979" i="2" s="1"/>
  <c r="BD1979" i="2"/>
  <c r="BC1980" i="2"/>
  <c r="BD1980" i="2"/>
  <c r="BE1980" i="2"/>
  <c r="BC1981" i="2"/>
  <c r="BD1981" i="2"/>
  <c r="BC1982" i="2"/>
  <c r="BE1981" i="2" s="1"/>
  <c r="BD1982" i="2"/>
  <c r="BC1983" i="2"/>
  <c r="BD1983" i="2"/>
  <c r="BC1984" i="2"/>
  <c r="BD1984" i="2"/>
  <c r="BE1984" i="2"/>
  <c r="BC1985" i="2"/>
  <c r="BD1985" i="2"/>
  <c r="BC1986" i="2"/>
  <c r="BE1985" i="2" s="1"/>
  <c r="BD1986" i="2"/>
  <c r="BC1987" i="2"/>
  <c r="BD1987" i="2"/>
  <c r="BC1988" i="2"/>
  <c r="BE1988" i="2" s="1"/>
  <c r="BD1988" i="2"/>
  <c r="BC1989" i="2"/>
  <c r="BD1989" i="2"/>
  <c r="BE1989" i="2" s="1"/>
  <c r="BC1990" i="2"/>
  <c r="BD1990" i="2"/>
  <c r="BE1990" i="2"/>
  <c r="BC1991" i="2"/>
  <c r="BD1991" i="2"/>
  <c r="BC1992" i="2"/>
  <c r="BE1992" i="2" s="1"/>
  <c r="BD1992" i="2"/>
  <c r="BC1993" i="2"/>
  <c r="BD1993" i="2"/>
  <c r="BE1993" i="2" s="1"/>
  <c r="BC1994" i="2"/>
  <c r="BD1994" i="2"/>
  <c r="BC1995" i="2"/>
  <c r="BE1995" i="2" s="1"/>
  <c r="BD1995" i="2"/>
  <c r="BC1996" i="2"/>
  <c r="BD1996" i="2"/>
  <c r="BE1996" i="2"/>
  <c r="BC1997" i="2"/>
  <c r="BD1997" i="2"/>
  <c r="BC1998" i="2"/>
  <c r="BE1997" i="2" s="1"/>
  <c r="BD1998" i="2"/>
  <c r="BC1999" i="2"/>
  <c r="BD1999" i="2"/>
  <c r="BC2000" i="2"/>
  <c r="BD2000" i="2"/>
  <c r="BE2000" i="2"/>
  <c r="BC2001" i="2"/>
  <c r="BD2001" i="2"/>
  <c r="BC2002" i="2"/>
  <c r="BE2002" i="2" s="1"/>
  <c r="BD2002" i="2"/>
  <c r="BC2003" i="2"/>
  <c r="BD2003" i="2"/>
  <c r="BC2004" i="2"/>
  <c r="BE2004" i="2" s="1"/>
  <c r="BD2004" i="2"/>
  <c r="BC2005" i="2"/>
  <c r="BD2005" i="2"/>
  <c r="BE2005" i="2" s="1"/>
  <c r="BC2006" i="2"/>
  <c r="BD2006" i="2"/>
  <c r="BE2006" i="2"/>
  <c r="BC2007" i="2"/>
  <c r="BD2007" i="2"/>
  <c r="BC2008" i="2"/>
  <c r="BE2008" i="2" s="1"/>
  <c r="BD2008" i="2"/>
  <c r="BC2009" i="2"/>
  <c r="BD2009" i="2"/>
  <c r="BE2009" i="2"/>
  <c r="BC2010" i="2"/>
  <c r="BD2010" i="2"/>
  <c r="BC2011" i="2"/>
  <c r="BE2011" i="2" s="1"/>
  <c r="BD2011" i="2"/>
  <c r="BC2012" i="2"/>
  <c r="BD2012" i="2"/>
  <c r="BE2012" i="2"/>
  <c r="BC2013" i="2"/>
  <c r="BD2013" i="2"/>
  <c r="BC2014" i="2"/>
  <c r="BE2013" i="2" s="1"/>
  <c r="BD2014" i="2"/>
  <c r="BC2015" i="2"/>
  <c r="BD2015" i="2"/>
  <c r="BC2016" i="2"/>
  <c r="BD2016" i="2"/>
  <c r="BE2016" i="2"/>
  <c r="BC2017" i="2"/>
  <c r="BD2017" i="2"/>
  <c r="BC2018" i="2"/>
  <c r="BE2017" i="2" s="1"/>
  <c r="BD2018" i="2"/>
  <c r="BC2019" i="2"/>
  <c r="BD2019" i="2"/>
  <c r="BC2020" i="2"/>
  <c r="BE2020" i="2" s="1"/>
  <c r="BD2020" i="2"/>
  <c r="BC2021" i="2"/>
  <c r="BD2021" i="2"/>
  <c r="BE2021" i="2" s="1"/>
  <c r="BC2022" i="2"/>
  <c r="BD2022" i="2"/>
  <c r="BE2022" i="2"/>
  <c r="BC2023" i="2"/>
  <c r="BD2023" i="2"/>
  <c r="BC2024" i="2"/>
  <c r="BE2024" i="2" s="1"/>
  <c r="BD2024" i="2"/>
  <c r="BC2025" i="2"/>
  <c r="BD2025" i="2"/>
  <c r="BE2025" i="2"/>
  <c r="BC2026" i="2"/>
  <c r="BD2026" i="2"/>
  <c r="BC2027" i="2"/>
  <c r="BE2027" i="2" s="1"/>
  <c r="BD2027" i="2"/>
  <c r="BC2028" i="2"/>
  <c r="BD2028" i="2"/>
  <c r="BE2028" i="2"/>
  <c r="BC2029" i="2"/>
  <c r="BD2029" i="2"/>
  <c r="BC2030" i="2"/>
  <c r="BE2029" i="2" s="1"/>
  <c r="BD2030" i="2"/>
  <c r="BC2031" i="2"/>
  <c r="BD2031" i="2"/>
  <c r="BC2032" i="2"/>
  <c r="BD2032" i="2"/>
  <c r="BE2032" i="2"/>
  <c r="BC2033" i="2"/>
  <c r="BD2033" i="2"/>
  <c r="BC2034" i="2"/>
  <c r="BE2034" i="2" s="1"/>
  <c r="BD2034" i="2"/>
  <c r="BC2035" i="2"/>
  <c r="BD2035" i="2"/>
  <c r="BC2036" i="2"/>
  <c r="BE2036" i="2" s="1"/>
  <c r="BD2036" i="2"/>
  <c r="BC2037" i="2"/>
  <c r="BD2037" i="2"/>
  <c r="BE2037" i="2" s="1"/>
  <c r="BC2038" i="2"/>
  <c r="BD2038" i="2"/>
  <c r="BE2038" i="2"/>
  <c r="BC2039" i="2"/>
  <c r="BD2039" i="2"/>
  <c r="BC2040" i="2"/>
  <c r="BE2040" i="2" s="1"/>
  <c r="BD2040" i="2"/>
  <c r="BC2041" i="2"/>
  <c r="BD2041" i="2"/>
  <c r="BE2041" i="2"/>
  <c r="BC2042" i="2"/>
  <c r="BD2042" i="2"/>
  <c r="BC2043" i="2"/>
  <c r="BE2043" i="2" s="1"/>
  <c r="BD2043" i="2"/>
  <c r="BC2044" i="2"/>
  <c r="BD2044" i="2"/>
  <c r="BE2044" i="2"/>
  <c r="BC2045" i="2"/>
  <c r="BD2045" i="2"/>
  <c r="BC2046" i="2"/>
  <c r="BE2045" i="2" s="1"/>
  <c r="BD2046" i="2"/>
  <c r="BC2047" i="2"/>
  <c r="BD2047" i="2"/>
  <c r="BC2048" i="2"/>
  <c r="BD2048" i="2"/>
  <c r="BE2048" i="2"/>
  <c r="BC2049" i="2"/>
  <c r="BD2049" i="2"/>
  <c r="BC2050" i="2"/>
  <c r="BE2049" i="2" s="1"/>
  <c r="BD2050" i="2"/>
  <c r="BC2051" i="2"/>
  <c r="BD2051" i="2"/>
  <c r="BC2052" i="2"/>
  <c r="BE2052" i="2" s="1"/>
  <c r="BD2052" i="2"/>
  <c r="BC2053" i="2"/>
  <c r="BD2053" i="2"/>
  <c r="BE2053" i="2" s="1"/>
  <c r="BC2054" i="2"/>
  <c r="BD2054" i="2"/>
  <c r="BE2054" i="2"/>
  <c r="BC2055" i="2"/>
  <c r="BD2055" i="2"/>
  <c r="BC2056" i="2"/>
  <c r="BE2056" i="2" s="1"/>
  <c r="BD2056" i="2"/>
  <c r="BC2057" i="2"/>
  <c r="BD2057" i="2"/>
  <c r="BE2057" i="2"/>
  <c r="BC2058" i="2"/>
  <c r="BD2058" i="2"/>
  <c r="BC2059" i="2"/>
  <c r="BE2059" i="2" s="1"/>
  <c r="BD2059" i="2"/>
  <c r="BC2060" i="2"/>
  <c r="BD2060" i="2"/>
  <c r="BE2060" i="2"/>
  <c r="BC2061" i="2"/>
  <c r="BD2061" i="2"/>
  <c r="BC2062" i="2"/>
  <c r="BE2061" i="2" s="1"/>
  <c r="BD2062" i="2"/>
  <c r="BC2063" i="2"/>
  <c r="BD2063" i="2"/>
  <c r="BC2064" i="2"/>
  <c r="BD2064" i="2"/>
  <c r="BE2064" i="2"/>
  <c r="BC2065" i="2"/>
  <c r="BD2065" i="2"/>
  <c r="BC2066" i="2"/>
  <c r="BE2066" i="2" s="1"/>
  <c r="BD2066" i="2"/>
  <c r="BC2067" i="2"/>
  <c r="BD2067" i="2"/>
  <c r="BC2068" i="2"/>
  <c r="BE2068" i="2" s="1"/>
  <c r="BD2068" i="2"/>
  <c r="BC2069" i="2"/>
  <c r="BD2069" i="2"/>
  <c r="BE2069" i="2" s="1"/>
  <c r="BC2070" i="2"/>
  <c r="BD2070" i="2"/>
  <c r="BE2070" i="2"/>
  <c r="BC2071" i="2"/>
  <c r="BD2071" i="2"/>
  <c r="BC2072" i="2"/>
  <c r="BE2072" i="2" s="1"/>
  <c r="BD2072" i="2"/>
  <c r="BC2073" i="2"/>
  <c r="BD2073" i="2"/>
  <c r="BE2073" i="2"/>
  <c r="BC2074" i="2"/>
  <c r="BD2074" i="2"/>
  <c r="BC2075" i="2"/>
  <c r="BE2075" i="2" s="1"/>
  <c r="BD2075" i="2"/>
  <c r="BC2076" i="2"/>
  <c r="BD2076" i="2"/>
  <c r="BE2076" i="2"/>
  <c r="BC2077" i="2"/>
  <c r="BD2077" i="2"/>
  <c r="BC2078" i="2"/>
  <c r="BE2077" i="2" s="1"/>
  <c r="BD2078" i="2"/>
  <c r="BC2079" i="2"/>
  <c r="BD2079" i="2"/>
  <c r="BC2080" i="2"/>
  <c r="BD2080" i="2"/>
  <c r="BE2080" i="2"/>
  <c r="BC2081" i="2"/>
  <c r="BD2081" i="2"/>
  <c r="BC2082" i="2"/>
  <c r="BE2081" i="2" s="1"/>
  <c r="BD2082" i="2"/>
  <c r="BC2083" i="2"/>
  <c r="BD2083" i="2"/>
  <c r="BC2084" i="2"/>
  <c r="BE2084" i="2" s="1"/>
  <c r="BD2084" i="2"/>
  <c r="BC2085" i="2"/>
  <c r="BD2085" i="2"/>
  <c r="BE2085" i="2" s="1"/>
  <c r="BC2086" i="2"/>
  <c r="BD2086" i="2"/>
  <c r="BE2086" i="2"/>
  <c r="BC2087" i="2"/>
  <c r="BD2087" i="2"/>
  <c r="BC2088" i="2"/>
  <c r="BE2088" i="2" s="1"/>
  <c r="BD2088" i="2"/>
  <c r="BC2089" i="2"/>
  <c r="BD2089" i="2"/>
  <c r="BE2089" i="2"/>
  <c r="BC2090" i="2"/>
  <c r="BD2090" i="2"/>
  <c r="BC2091" i="2"/>
  <c r="BE2091" i="2" s="1"/>
  <c r="BD2091" i="2"/>
  <c r="BC2092" i="2"/>
  <c r="BD2092" i="2"/>
  <c r="BE2092" i="2"/>
  <c r="BC2093" i="2"/>
  <c r="BD2093" i="2"/>
  <c r="BC2094" i="2"/>
  <c r="BE2093" i="2" s="1"/>
  <c r="BD2094" i="2"/>
  <c r="BC2095" i="2"/>
  <c r="BD2095" i="2"/>
  <c r="BC2096" i="2"/>
  <c r="BD2096" i="2"/>
  <c r="BE2096" i="2"/>
  <c r="BC2097" i="2"/>
  <c r="BD2097" i="2"/>
  <c r="BC2098" i="2"/>
  <c r="BE2098" i="2" s="1"/>
  <c r="BD2098" i="2"/>
  <c r="BC2099" i="2"/>
  <c r="BD2099" i="2"/>
  <c r="BC2100" i="2"/>
  <c r="BE2100" i="2" s="1"/>
  <c r="BD2100" i="2"/>
  <c r="BC2101" i="2"/>
  <c r="BD2101" i="2"/>
  <c r="BE2101" i="2" s="1"/>
  <c r="BC2102" i="2"/>
  <c r="BD2102" i="2"/>
  <c r="BE2102" i="2"/>
  <c r="BC2103" i="2"/>
  <c r="BD2103" i="2"/>
  <c r="BC2104" i="2"/>
  <c r="BE2104" i="2" s="1"/>
  <c r="BD2104" i="2"/>
  <c r="BC2105" i="2"/>
  <c r="BD2105" i="2"/>
  <c r="BE2105" i="2"/>
  <c r="BC2106" i="2"/>
  <c r="BD2106" i="2"/>
  <c r="BC2107" i="2"/>
  <c r="BE2107" i="2" s="1"/>
  <c r="BD2107" i="2"/>
  <c r="BC2108" i="2"/>
  <c r="BD2108" i="2"/>
  <c r="BE2108" i="2"/>
  <c r="BC2109" i="2"/>
  <c r="BD2109" i="2"/>
  <c r="BC2110" i="2"/>
  <c r="BE2109" i="2" s="1"/>
  <c r="BD2110" i="2"/>
  <c r="BC2111" i="2"/>
  <c r="BD2111" i="2"/>
  <c r="BC2112" i="2"/>
  <c r="BD2112" i="2"/>
  <c r="BE2112" i="2"/>
  <c r="BC2113" i="2"/>
  <c r="BD2113" i="2"/>
  <c r="BC2114" i="2"/>
  <c r="BE2113" i="2" s="1"/>
  <c r="BD2114" i="2"/>
  <c r="BC2115" i="2"/>
  <c r="BD2115" i="2"/>
  <c r="BC2116" i="2"/>
  <c r="BE2116" i="2" s="1"/>
  <c r="BD2116" i="2"/>
  <c r="BC2117" i="2"/>
  <c r="BD2117" i="2"/>
  <c r="BE2117" i="2" s="1"/>
  <c r="BC2118" i="2"/>
  <c r="BD2118" i="2"/>
  <c r="BE2118" i="2"/>
  <c r="BC2119" i="2"/>
  <c r="BD2119" i="2"/>
  <c r="BC2120" i="2"/>
  <c r="BE2120" i="2" s="1"/>
  <c r="BD2120" i="2"/>
  <c r="BC2121" i="2"/>
  <c r="BD2121" i="2"/>
  <c r="BE2121" i="2"/>
  <c r="BC2122" i="2"/>
  <c r="BD2122" i="2"/>
  <c r="BC2123" i="2"/>
  <c r="BE2123" i="2" s="1"/>
  <c r="BD2123" i="2"/>
  <c r="BC2124" i="2"/>
  <c r="BD2124" i="2"/>
  <c r="BE2124" i="2"/>
  <c r="BC2125" i="2"/>
  <c r="BD2125" i="2"/>
  <c r="BC2126" i="2"/>
  <c r="BE2125" i="2" s="1"/>
  <c r="BD2126" i="2"/>
  <c r="BC2127" i="2"/>
  <c r="BD2127" i="2"/>
  <c r="BC2128" i="2"/>
  <c r="BD2128" i="2"/>
  <c r="BE2128" i="2"/>
  <c r="BC2129" i="2"/>
  <c r="BD2129" i="2"/>
  <c r="BC2130" i="2"/>
  <c r="BE2130" i="2" s="1"/>
  <c r="BD2130" i="2"/>
  <c r="BC2131" i="2"/>
  <c r="BD2131" i="2"/>
  <c r="BC2132" i="2"/>
  <c r="BE2132" i="2" s="1"/>
  <c r="BD2132" i="2"/>
  <c r="BC2133" i="2"/>
  <c r="BD2133" i="2"/>
  <c r="BE2133" i="2" s="1"/>
  <c r="BC2134" i="2"/>
  <c r="BD2134" i="2"/>
  <c r="BE2134" i="2"/>
  <c r="BC2135" i="2"/>
  <c r="BD2135" i="2"/>
  <c r="BC2136" i="2"/>
  <c r="BE2136" i="2" s="1"/>
  <c r="BD2136" i="2"/>
  <c r="BC2137" i="2"/>
  <c r="BD2137" i="2"/>
  <c r="BE2137" i="2"/>
  <c r="BC2138" i="2"/>
  <c r="BD2138" i="2"/>
  <c r="BC2139" i="2"/>
  <c r="BE2139" i="2" s="1"/>
  <c r="BD2139" i="2"/>
  <c r="BC2140" i="2"/>
  <c r="BD2140" i="2"/>
  <c r="BE2140" i="2"/>
  <c r="BC2141" i="2"/>
  <c r="BD2141" i="2"/>
  <c r="BC2142" i="2"/>
  <c r="BE2141" i="2" s="1"/>
  <c r="BD2142" i="2"/>
  <c r="BC2143" i="2"/>
  <c r="BD2143" i="2"/>
  <c r="BC2144" i="2"/>
  <c r="BD2144" i="2"/>
  <c r="BE2144" i="2"/>
  <c r="BC2145" i="2"/>
  <c r="BD2145" i="2"/>
  <c r="BC2146" i="2"/>
  <c r="BE2145" i="2" s="1"/>
  <c r="BD2146" i="2"/>
  <c r="BC2147" i="2"/>
  <c r="BD2147" i="2"/>
  <c r="BC2148" i="2"/>
  <c r="BE2148" i="2" s="1"/>
  <c r="BD2148" i="2"/>
  <c r="BC2149" i="2"/>
  <c r="BD2149" i="2"/>
  <c r="BE2149" i="2" s="1"/>
  <c r="BC2150" i="2"/>
  <c r="BD2150" i="2"/>
  <c r="BE2150" i="2"/>
  <c r="BC2151" i="2"/>
  <c r="BD2151" i="2"/>
  <c r="BC2152" i="2"/>
  <c r="BE2152" i="2" s="1"/>
  <c r="BD2152" i="2"/>
  <c r="BC2153" i="2"/>
  <c r="BD2153" i="2"/>
  <c r="BE2153" i="2"/>
  <c r="BC2154" i="2"/>
  <c r="BD2154" i="2"/>
  <c r="BC2155" i="2"/>
  <c r="BE2155" i="2" s="1"/>
  <c r="BD2155" i="2"/>
  <c r="BC2156" i="2"/>
  <c r="BD2156" i="2"/>
  <c r="BE2156" i="2"/>
  <c r="BC2157" i="2"/>
  <c r="BD2157" i="2"/>
  <c r="BC2158" i="2"/>
  <c r="BE2157" i="2" s="1"/>
  <c r="BD2158" i="2"/>
  <c r="BC2159" i="2"/>
  <c r="BD2159" i="2"/>
  <c r="BC2160" i="2"/>
  <c r="BD2160" i="2"/>
  <c r="BE2160" i="2"/>
  <c r="BC2161" i="2"/>
  <c r="BD2161" i="2"/>
  <c r="BC2162" i="2"/>
  <c r="BE2162" i="2" s="1"/>
  <c r="BD2162" i="2"/>
  <c r="BC2163" i="2"/>
  <c r="BD2163" i="2"/>
  <c r="BC2164" i="2"/>
  <c r="BE2164" i="2" s="1"/>
  <c r="BD2164" i="2"/>
  <c r="BC2165" i="2"/>
  <c r="BD2165" i="2"/>
  <c r="BE2165" i="2" s="1"/>
  <c r="BC2166" i="2"/>
  <c r="BD2166" i="2"/>
  <c r="BE2166" i="2"/>
  <c r="BC2167" i="2"/>
  <c r="BD2167" i="2"/>
  <c r="BC2168" i="2"/>
  <c r="BE2168" i="2" s="1"/>
  <c r="BD2168" i="2"/>
  <c r="BC2169" i="2"/>
  <c r="BD2169" i="2"/>
  <c r="BE2169" i="2"/>
  <c r="BC2170" i="2"/>
  <c r="BD2170" i="2"/>
  <c r="BC2171" i="2"/>
  <c r="BE2171" i="2" s="1"/>
  <c r="BD2171" i="2"/>
  <c r="BC2172" i="2"/>
  <c r="BD2172" i="2"/>
  <c r="BE2172" i="2"/>
  <c r="BC2173" i="2"/>
  <c r="BD2173" i="2"/>
  <c r="BC2174" i="2"/>
  <c r="BE2173" i="2" s="1"/>
  <c r="BD2174" i="2"/>
  <c r="BC2175" i="2"/>
  <c r="BD2175" i="2"/>
  <c r="BC2176" i="2"/>
  <c r="BD2176" i="2"/>
  <c r="BE2176" i="2"/>
  <c r="BC2177" i="2"/>
  <c r="BD2177" i="2"/>
  <c r="BC2178" i="2"/>
  <c r="BE2177" i="2" s="1"/>
  <c r="BD2178" i="2"/>
  <c r="BC2179" i="2"/>
  <c r="BD2179" i="2"/>
  <c r="BC2180" i="2"/>
  <c r="BE2180" i="2" s="1"/>
  <c r="BD2180" i="2"/>
  <c r="BC2181" i="2"/>
  <c r="BD2181" i="2"/>
  <c r="BE2181" i="2" s="1"/>
  <c r="BC2182" i="2"/>
  <c r="BD2182" i="2"/>
  <c r="BE2182" i="2"/>
  <c r="BC2183" i="2"/>
  <c r="BD2183" i="2"/>
  <c r="BC2184" i="2"/>
  <c r="BE2184" i="2" s="1"/>
  <c r="BD2184" i="2"/>
  <c r="BC2185" i="2"/>
  <c r="BD2185" i="2"/>
  <c r="BE2185" i="2"/>
  <c r="BC2186" i="2"/>
  <c r="BD2186" i="2"/>
  <c r="BC2187" i="2"/>
  <c r="BE2187" i="2" s="1"/>
  <c r="BD2187" i="2"/>
  <c r="BC2188" i="2"/>
  <c r="BD2188" i="2"/>
  <c r="BE2188" i="2"/>
  <c r="BC2189" i="2"/>
  <c r="BD2189" i="2"/>
  <c r="BC2190" i="2"/>
  <c r="BE2189" i="2" s="1"/>
  <c r="BD2190" i="2"/>
  <c r="BC2191" i="2"/>
  <c r="BD2191" i="2"/>
  <c r="BC2192" i="2"/>
  <c r="BD2192" i="2"/>
  <c r="BE2192" i="2"/>
  <c r="BC2193" i="2"/>
  <c r="BD2193" i="2"/>
  <c r="BC2194" i="2"/>
  <c r="BE2194" i="2" s="1"/>
  <c r="BD2194" i="2"/>
  <c r="BC2195" i="2"/>
  <c r="BD2195" i="2"/>
  <c r="BC2196" i="2"/>
  <c r="BE2196" i="2" s="1"/>
  <c r="BD2196" i="2"/>
  <c r="BC2197" i="2"/>
  <c r="BD2197" i="2"/>
  <c r="BE2197" i="2" s="1"/>
  <c r="BC2198" i="2"/>
  <c r="BD2198" i="2"/>
  <c r="BE2198" i="2"/>
  <c r="BC2199" i="2"/>
  <c r="BD2199" i="2"/>
  <c r="BC2200" i="2"/>
  <c r="BE2200" i="2" s="1"/>
  <c r="BD2200" i="2"/>
  <c r="BC2201" i="2"/>
  <c r="BD2201" i="2"/>
  <c r="BE2201" i="2"/>
  <c r="BC2202" i="2"/>
  <c r="BD2202" i="2"/>
  <c r="BC2203" i="2"/>
  <c r="BE2203" i="2" s="1"/>
  <c r="BD2203" i="2"/>
  <c r="BC2204" i="2"/>
  <c r="BD2204" i="2"/>
  <c r="BE2204" i="2"/>
  <c r="BC2205" i="2"/>
  <c r="BD2205" i="2"/>
  <c r="BC2206" i="2"/>
  <c r="BE2205" i="2" s="1"/>
  <c r="BD2206" i="2"/>
  <c r="BC2207" i="2"/>
  <c r="BD2207" i="2"/>
  <c r="BC2208" i="2"/>
  <c r="BD2208" i="2"/>
  <c r="BE2208" i="2"/>
  <c r="BC2209" i="2"/>
  <c r="BD2209" i="2"/>
  <c r="BC2210" i="2"/>
  <c r="BE2209" i="2" s="1"/>
  <c r="BD2210" i="2"/>
  <c r="BC2211" i="2"/>
  <c r="BD2211" i="2"/>
  <c r="BC2212" i="2"/>
  <c r="BE2212" i="2" s="1"/>
  <c r="BD2212" i="2"/>
  <c r="BC2213" i="2"/>
  <c r="BD2213" i="2"/>
  <c r="BE2213" i="2" s="1"/>
  <c r="BC2214" i="2"/>
  <c r="BD2214" i="2"/>
  <c r="BE2214" i="2"/>
  <c r="BC2215" i="2"/>
  <c r="BD2215" i="2"/>
  <c r="BC2216" i="2"/>
  <c r="BE2216" i="2" s="1"/>
  <c r="BD2216" i="2"/>
  <c r="BC2217" i="2"/>
  <c r="BD2217" i="2"/>
  <c r="BE2217" i="2"/>
  <c r="BC2218" i="2"/>
  <c r="BD2218" i="2"/>
  <c r="BC2219" i="2"/>
  <c r="BE2219" i="2" s="1"/>
  <c r="BD2219" i="2"/>
  <c r="BC2220" i="2"/>
  <c r="BD2220" i="2"/>
  <c r="BE2220" i="2"/>
  <c r="BC2221" i="2"/>
  <c r="BD2221" i="2"/>
  <c r="BC2222" i="2"/>
  <c r="BE2221" i="2" s="1"/>
  <c r="BD2222" i="2"/>
  <c r="BC2223" i="2"/>
  <c r="BD2223" i="2"/>
  <c r="BC2224" i="2"/>
  <c r="BD2224" i="2"/>
  <c r="BE2224" i="2"/>
  <c r="BC2225" i="2"/>
  <c r="BD2225" i="2"/>
  <c r="BC2226" i="2"/>
  <c r="BE2226" i="2" s="1"/>
  <c r="BD2226" i="2"/>
  <c r="BC2227" i="2"/>
  <c r="BD2227" i="2"/>
  <c r="BC2228" i="2"/>
  <c r="BE2228" i="2" s="1"/>
  <c r="BD2228" i="2"/>
  <c r="BC2229" i="2"/>
  <c r="BD2229" i="2"/>
  <c r="BE2229" i="2" s="1"/>
  <c r="BC2230" i="2"/>
  <c r="BD2230" i="2"/>
  <c r="BE2230" i="2"/>
  <c r="BC2231" i="2"/>
  <c r="BD2231" i="2"/>
  <c r="BC2232" i="2"/>
  <c r="BE2232" i="2" s="1"/>
  <c r="BD2232" i="2"/>
  <c r="BC2233" i="2"/>
  <c r="BD2233" i="2"/>
  <c r="BE2233" i="2"/>
  <c r="BC2234" i="2"/>
  <c r="BD2234" i="2"/>
  <c r="BC2235" i="2"/>
  <c r="BE2235" i="2" s="1"/>
  <c r="BD2235" i="2"/>
  <c r="BC2236" i="2"/>
  <c r="BD2236" i="2"/>
  <c r="BE2236" i="2"/>
  <c r="BC2237" i="2"/>
  <c r="BD2237" i="2"/>
  <c r="BC2238" i="2"/>
  <c r="BE2237" i="2" s="1"/>
  <c r="BD2238" i="2"/>
  <c r="BC2239" i="2"/>
  <c r="BD2239" i="2"/>
  <c r="BC2240" i="2"/>
  <c r="BD2240" i="2"/>
  <c r="BE2240" i="2"/>
  <c r="BC2241" i="2"/>
  <c r="BD2241" i="2"/>
  <c r="BC2242" i="2"/>
  <c r="BE2241" i="2" s="1"/>
  <c r="BD2242" i="2"/>
  <c r="BC2243" i="2"/>
  <c r="BD2243" i="2"/>
  <c r="BC2244" i="2"/>
  <c r="BE2244" i="2" s="1"/>
  <c r="BD2244" i="2"/>
  <c r="BC2245" i="2"/>
  <c r="BD2245" i="2"/>
  <c r="BE2245" i="2" s="1"/>
  <c r="BC2246" i="2"/>
  <c r="BD2246" i="2"/>
  <c r="BE2246" i="2"/>
  <c r="BC2247" i="2"/>
  <c r="BD2247" i="2"/>
  <c r="BC2248" i="2"/>
  <c r="BE2248" i="2" s="1"/>
  <c r="BD2248" i="2"/>
  <c r="BC2249" i="2"/>
  <c r="BD2249" i="2"/>
  <c r="BE2249" i="2"/>
  <c r="BC2250" i="2"/>
  <c r="BD2250" i="2"/>
  <c r="BC2251" i="2"/>
  <c r="BE2251" i="2" s="1"/>
  <c r="BD2251" i="2"/>
  <c r="BC2252" i="2"/>
  <c r="BD2252" i="2"/>
  <c r="BE2252" i="2"/>
  <c r="BC2253" i="2"/>
  <c r="BD2253" i="2"/>
  <c r="BC2254" i="2"/>
  <c r="BE2253" i="2" s="1"/>
  <c r="BD2254" i="2"/>
  <c r="BC2255" i="2"/>
  <c r="BD2255" i="2"/>
  <c r="BC2256" i="2"/>
  <c r="BD2256" i="2"/>
  <c r="BE2256" i="2"/>
  <c r="BC2257" i="2"/>
  <c r="BD2257" i="2"/>
  <c r="BC2258" i="2"/>
  <c r="BE2258" i="2" s="1"/>
  <c r="BD2258" i="2"/>
  <c r="BC2259" i="2"/>
  <c r="BD2259" i="2"/>
  <c r="BC2260" i="2"/>
  <c r="BE2260" i="2" s="1"/>
  <c r="BD2260" i="2"/>
  <c r="BC2261" i="2"/>
  <c r="BD2261" i="2"/>
  <c r="BE2261" i="2" s="1"/>
  <c r="BC2262" i="2"/>
  <c r="BD2262" i="2"/>
  <c r="BE2262" i="2"/>
  <c r="BC2263" i="2"/>
  <c r="BD2263" i="2"/>
  <c r="BC2264" i="2"/>
  <c r="BE2264" i="2" s="1"/>
  <c r="BD2264" i="2"/>
  <c r="BC2265" i="2"/>
  <c r="BD2265" i="2"/>
  <c r="BE2265" i="2"/>
  <c r="BC2266" i="2"/>
  <c r="BD2266" i="2"/>
  <c r="BC2267" i="2"/>
  <c r="BE2267" i="2" s="1"/>
  <c r="BD2267" i="2"/>
  <c r="BC2268" i="2"/>
  <c r="BD2268" i="2"/>
  <c r="BE2268" i="2"/>
  <c r="BC2269" i="2"/>
  <c r="BD2269" i="2"/>
  <c r="BC2270" i="2"/>
  <c r="BE2269" i="2" s="1"/>
  <c r="BD2270" i="2"/>
  <c r="BC2271" i="2"/>
  <c r="BD2271" i="2"/>
  <c r="BC2272" i="2"/>
  <c r="BD2272" i="2"/>
  <c r="BE2272" i="2"/>
  <c r="BC2273" i="2"/>
  <c r="BD2273" i="2"/>
  <c r="BC2274" i="2"/>
  <c r="BE2273" i="2" s="1"/>
  <c r="BD2274" i="2"/>
  <c r="BC2275" i="2"/>
  <c r="BD2275" i="2"/>
  <c r="BC2276" i="2"/>
  <c r="BE2276" i="2" s="1"/>
  <c r="BD2276" i="2"/>
  <c r="BC2277" i="2"/>
  <c r="BD2277" i="2"/>
  <c r="BE2277" i="2" s="1"/>
  <c r="BC2278" i="2"/>
  <c r="BD2278" i="2"/>
  <c r="BE2278" i="2"/>
  <c r="BC2279" i="2"/>
  <c r="BD2279" i="2"/>
  <c r="BC2280" i="2"/>
  <c r="BE2280" i="2" s="1"/>
  <c r="BD2280" i="2"/>
  <c r="BC2281" i="2"/>
  <c r="BD2281" i="2"/>
  <c r="BE2281" i="2"/>
  <c r="BC2282" i="2"/>
  <c r="BD2282" i="2"/>
  <c r="BC2283" i="2"/>
  <c r="BE2283" i="2" s="1"/>
  <c r="BD2283" i="2"/>
  <c r="BC2284" i="2"/>
  <c r="BD2284" i="2"/>
  <c r="BE2284" i="2"/>
  <c r="BC2285" i="2"/>
  <c r="BD2285" i="2"/>
  <c r="BC2286" i="2"/>
  <c r="BE2285" i="2" s="1"/>
  <c r="BD2286" i="2"/>
  <c r="BC2287" i="2"/>
  <c r="BD2287" i="2"/>
  <c r="BC2288" i="2"/>
  <c r="BD2288" i="2"/>
  <c r="BE2288" i="2"/>
  <c r="BC2289" i="2"/>
  <c r="BD2289" i="2"/>
  <c r="BC2290" i="2"/>
  <c r="BE2290" i="2" s="1"/>
  <c r="BD2290" i="2"/>
  <c r="BC2291" i="2"/>
  <c r="BD2291" i="2"/>
  <c r="BC2292" i="2"/>
  <c r="BE2292" i="2" s="1"/>
  <c r="BD2292" i="2"/>
  <c r="BC2293" i="2"/>
  <c r="BD2293" i="2"/>
  <c r="BE2293" i="2" s="1"/>
  <c r="BC2294" i="2"/>
  <c r="BD2294" i="2"/>
  <c r="BE2294" i="2"/>
  <c r="BC2295" i="2"/>
  <c r="BD2295" i="2"/>
  <c r="BC2296" i="2"/>
  <c r="BE2296" i="2" s="1"/>
  <c r="BD2296" i="2"/>
  <c r="BC2297" i="2"/>
  <c r="BD2297" i="2"/>
  <c r="BE2297" i="2"/>
  <c r="BC2298" i="2"/>
  <c r="BD2298" i="2"/>
  <c r="BC2299" i="2"/>
  <c r="BE2299" i="2" s="1"/>
  <c r="BD2299" i="2"/>
  <c r="BC2300" i="2"/>
  <c r="BD2300" i="2"/>
  <c r="BE2300" i="2"/>
  <c r="BC2301" i="2"/>
  <c r="BD2301" i="2"/>
  <c r="BC2302" i="2"/>
  <c r="BE2301" i="2" s="1"/>
  <c r="BD2302" i="2"/>
  <c r="BC2303" i="2"/>
  <c r="BD2303" i="2"/>
  <c r="BC2304" i="2"/>
  <c r="BD2304" i="2"/>
  <c r="BE2304" i="2"/>
  <c r="BC2305" i="2"/>
  <c r="BD2305" i="2"/>
  <c r="BC2306" i="2"/>
  <c r="BE2305" i="2" s="1"/>
  <c r="BD2306" i="2"/>
  <c r="BC2307" i="2"/>
  <c r="BD2307" i="2"/>
  <c r="BC2308" i="2"/>
  <c r="BE2308" i="2" s="1"/>
  <c r="BD2308" i="2"/>
  <c r="BC2309" i="2"/>
  <c r="BD2309" i="2"/>
  <c r="BE2309" i="2" s="1"/>
  <c r="BC2310" i="2"/>
  <c r="BD2310" i="2"/>
  <c r="BE2310" i="2"/>
  <c r="BC2311" i="2"/>
  <c r="BD2311" i="2"/>
  <c r="BC2312" i="2"/>
  <c r="BE2312" i="2" s="1"/>
  <c r="BD2312" i="2"/>
  <c r="BC2313" i="2"/>
  <c r="BD2313" i="2"/>
  <c r="BE2313" i="2"/>
  <c r="BC2314" i="2"/>
  <c r="BD2314" i="2"/>
  <c r="BC2315" i="2"/>
  <c r="BE2315" i="2" s="1"/>
  <c r="BD2315" i="2"/>
  <c r="BC2316" i="2"/>
  <c r="BD2316" i="2"/>
  <c r="BE2316" i="2"/>
  <c r="BC2317" i="2"/>
  <c r="BD2317" i="2"/>
  <c r="BC2318" i="2"/>
  <c r="BE2317" i="2" s="1"/>
  <c r="BD2318" i="2"/>
  <c r="BC2319" i="2"/>
  <c r="BD2319" i="2"/>
  <c r="BC2320" i="2"/>
  <c r="BD2320" i="2"/>
  <c r="BE2320" i="2"/>
  <c r="BC2321" i="2"/>
  <c r="BD2321" i="2"/>
  <c r="BC2322" i="2"/>
  <c r="BE2322" i="2" s="1"/>
  <c r="BD2322" i="2"/>
  <c r="BC2323" i="2"/>
  <c r="BD2323" i="2"/>
  <c r="BC2324" i="2"/>
  <c r="BE2324" i="2" s="1"/>
  <c r="BD2324" i="2"/>
  <c r="BC2325" i="2"/>
  <c r="BD2325" i="2"/>
  <c r="BE2325" i="2" s="1"/>
  <c r="BC2326" i="2"/>
  <c r="BD2326" i="2"/>
  <c r="BE2326" i="2"/>
  <c r="BC2327" i="2"/>
  <c r="BD2327" i="2"/>
  <c r="BC2328" i="2"/>
  <c r="BE2328" i="2" s="1"/>
  <c r="BD2328" i="2"/>
  <c r="BC2329" i="2"/>
  <c r="BD2329" i="2"/>
  <c r="BE2329" i="2"/>
  <c r="BC2330" i="2"/>
  <c r="BD2330" i="2"/>
  <c r="BC2331" i="2"/>
  <c r="BE2331" i="2" s="1"/>
  <c r="BD2331" i="2"/>
  <c r="BC2332" i="2"/>
  <c r="BD2332" i="2"/>
  <c r="BE2332" i="2"/>
  <c r="BC2333" i="2"/>
  <c r="BD2333" i="2"/>
  <c r="BC2334" i="2"/>
  <c r="BE2333" i="2" s="1"/>
  <c r="BD2334" i="2"/>
  <c r="BC2335" i="2"/>
  <c r="BD2335" i="2"/>
  <c r="BC2336" i="2"/>
  <c r="BD2336" i="2"/>
  <c r="BE2336" i="2"/>
  <c r="BC2337" i="2"/>
  <c r="BD2337" i="2"/>
  <c r="BC2338" i="2"/>
  <c r="BE2337" i="2" s="1"/>
  <c r="BD2338" i="2"/>
  <c r="BC2339" i="2"/>
  <c r="BD2339" i="2"/>
  <c r="BC2340" i="2"/>
  <c r="BE2340" i="2" s="1"/>
  <c r="BD2340" i="2"/>
  <c r="BC2341" i="2"/>
  <c r="BD2341" i="2"/>
  <c r="BE2341" i="2" s="1"/>
  <c r="BC2342" i="2"/>
  <c r="BD2342" i="2"/>
  <c r="BE2342" i="2"/>
  <c r="BC2343" i="2"/>
  <c r="BD2343" i="2"/>
  <c r="BC2344" i="2"/>
  <c r="BE2344" i="2" s="1"/>
  <c r="BD2344" i="2"/>
  <c r="BC2345" i="2"/>
  <c r="BD2345" i="2"/>
  <c r="BE2345" i="2"/>
  <c r="BC2346" i="2"/>
  <c r="BD2346" i="2"/>
  <c r="BC2347" i="2"/>
  <c r="BE2347" i="2" s="1"/>
  <c r="BD2347" i="2"/>
  <c r="BC2348" i="2"/>
  <c r="BD2348" i="2"/>
  <c r="BE2348" i="2"/>
  <c r="BC2349" i="2"/>
  <c r="BD2349" i="2"/>
  <c r="BC2350" i="2"/>
  <c r="BE2349" i="2" s="1"/>
  <c r="BD2350" i="2"/>
  <c r="BC2351" i="2"/>
  <c r="BD2351" i="2"/>
  <c r="BC2352" i="2"/>
  <c r="BD2352" i="2"/>
  <c r="BE2352" i="2"/>
  <c r="BC2353" i="2"/>
  <c r="BD2353" i="2"/>
  <c r="BC2354" i="2"/>
  <c r="BE2354" i="2" s="1"/>
  <c r="BD2354" i="2"/>
  <c r="BC2355" i="2"/>
  <c r="BD2355" i="2"/>
  <c r="BC2356" i="2"/>
  <c r="BE2356" i="2" s="1"/>
  <c r="BD2356" i="2"/>
  <c r="BC2357" i="2"/>
  <c r="BD2357" i="2"/>
  <c r="BE2357" i="2" s="1"/>
  <c r="BC2358" i="2"/>
  <c r="BD2358" i="2"/>
  <c r="BE2358" i="2"/>
  <c r="BC2359" i="2"/>
  <c r="BD2359" i="2"/>
  <c r="BC2360" i="2"/>
  <c r="BE2360" i="2" s="1"/>
  <c r="BD2360" i="2"/>
  <c r="BC2361" i="2"/>
  <c r="BD2361" i="2"/>
  <c r="BE2361" i="2"/>
  <c r="BC2362" i="2"/>
  <c r="BD2362" i="2"/>
  <c r="BC2363" i="2"/>
  <c r="BE2363" i="2" s="1"/>
  <c r="BD2363" i="2"/>
  <c r="BC2364" i="2"/>
  <c r="BD2364" i="2"/>
  <c r="BE2364" i="2"/>
  <c r="BC2365" i="2"/>
  <c r="BD2365" i="2"/>
  <c r="BC2366" i="2"/>
  <c r="BE2365" i="2" s="1"/>
  <c r="BD2366" i="2"/>
  <c r="BC2367" i="2"/>
  <c r="BD2367" i="2"/>
  <c r="BC2368" i="2"/>
  <c r="BD2368" i="2"/>
  <c r="BE2368" i="2"/>
  <c r="BC2369" i="2"/>
  <c r="BD2369" i="2"/>
  <c r="BC2370" i="2"/>
  <c r="BE2369" i="2" s="1"/>
  <c r="BD2370" i="2"/>
  <c r="BC2371" i="2"/>
  <c r="BD2371" i="2"/>
  <c r="BC2372" i="2"/>
  <c r="BE2372" i="2" s="1"/>
  <c r="BD2372" i="2"/>
  <c r="BC2373" i="2"/>
  <c r="BD2373" i="2"/>
  <c r="BE2373" i="2" s="1"/>
  <c r="BC2374" i="2"/>
  <c r="BD2374" i="2"/>
  <c r="BE2374" i="2"/>
  <c r="BC2375" i="2"/>
  <c r="BD2375" i="2"/>
  <c r="BC2376" i="2"/>
  <c r="BE2376" i="2" s="1"/>
  <c r="BD2376" i="2"/>
  <c r="BC2377" i="2"/>
  <c r="BD2377" i="2"/>
  <c r="BE2377" i="2"/>
  <c r="BC2378" i="2"/>
  <c r="BD2378" i="2"/>
  <c r="BC2379" i="2"/>
  <c r="BE2379" i="2" s="1"/>
  <c r="BD2379" i="2"/>
  <c r="BC2380" i="2"/>
  <c r="BD2380" i="2"/>
  <c r="BE2380" i="2"/>
  <c r="BC2381" i="2"/>
  <c r="BD2381" i="2"/>
  <c r="BC2382" i="2"/>
  <c r="BE2381" i="2" s="1"/>
  <c r="BD2382" i="2"/>
  <c r="BC2383" i="2"/>
  <c r="BD2383" i="2"/>
  <c r="BC2384" i="2"/>
  <c r="BD2384" i="2"/>
  <c r="BE2384" i="2"/>
  <c r="BC2385" i="2"/>
  <c r="BD2385" i="2"/>
  <c r="BC2386" i="2"/>
  <c r="BE2386" i="2" s="1"/>
  <c r="BD2386" i="2"/>
  <c r="BC2387" i="2"/>
  <c r="BD2387" i="2"/>
  <c r="BC2388" i="2"/>
  <c r="BE2388" i="2" s="1"/>
  <c r="BD2388" i="2"/>
  <c r="BC2389" i="2"/>
  <c r="BD2389" i="2"/>
  <c r="BE2389" i="2" s="1"/>
  <c r="BC2390" i="2"/>
  <c r="BD2390" i="2"/>
  <c r="BE2390" i="2"/>
  <c r="BC2391" i="2"/>
  <c r="BD2391" i="2"/>
  <c r="BC2392" i="2"/>
  <c r="BE2392" i="2" s="1"/>
  <c r="BD2392" i="2"/>
  <c r="BC2393" i="2"/>
  <c r="BD2393" i="2"/>
  <c r="BE2393" i="2"/>
  <c r="BC2394" i="2"/>
  <c r="BD2394" i="2"/>
  <c r="BC2395" i="2"/>
  <c r="BE2395" i="2" s="1"/>
  <c r="BD2395" i="2"/>
  <c r="BC2396" i="2"/>
  <c r="BD2396" i="2"/>
  <c r="BE2396" i="2"/>
  <c r="BC2397" i="2"/>
  <c r="BD2397" i="2"/>
  <c r="BC2398" i="2"/>
  <c r="BE2397" i="2" s="1"/>
  <c r="BD2398" i="2"/>
  <c r="BC2399" i="2"/>
  <c r="BD2399" i="2"/>
  <c r="BC2400" i="2"/>
  <c r="BD2400" i="2"/>
  <c r="BE2400" i="2"/>
  <c r="BC2401" i="2"/>
  <c r="BD2401" i="2"/>
  <c r="BC2402" i="2"/>
  <c r="BE2401" i="2" s="1"/>
  <c r="BD2402" i="2"/>
  <c r="BC2403" i="2"/>
  <c r="BD2403" i="2"/>
  <c r="BC2404" i="2"/>
  <c r="BE2404" i="2" s="1"/>
  <c r="BD2404" i="2"/>
  <c r="BC2405" i="2"/>
  <c r="BD2405" i="2"/>
  <c r="BE2405" i="2" s="1"/>
  <c r="BC2406" i="2"/>
  <c r="BD2406" i="2"/>
  <c r="BE2406" i="2"/>
  <c r="BC2407" i="2"/>
  <c r="BD2407" i="2"/>
  <c r="BC2408" i="2"/>
  <c r="BE2408" i="2" s="1"/>
  <c r="BD2408" i="2"/>
  <c r="BC2409" i="2"/>
  <c r="BD2409" i="2"/>
  <c r="BE2409" i="2"/>
  <c r="BC2410" i="2"/>
  <c r="BD2410" i="2"/>
  <c r="BC2411" i="2"/>
  <c r="BE2411" i="2" s="1"/>
  <c r="BD2411" i="2"/>
  <c r="BC2412" i="2"/>
  <c r="BD2412" i="2"/>
  <c r="BE2412" i="2"/>
  <c r="BC2413" i="2"/>
  <c r="BD2413" i="2"/>
  <c r="BC2414" i="2"/>
  <c r="BE2413" i="2" s="1"/>
  <c r="BD2414" i="2"/>
  <c r="BC2415" i="2"/>
  <c r="BD2415" i="2"/>
  <c r="BC2416" i="2"/>
  <c r="BD2416" i="2"/>
  <c r="BE2416" i="2"/>
  <c r="BC2417" i="2"/>
  <c r="BD2417" i="2"/>
  <c r="BC2418" i="2"/>
  <c r="BE2418" i="2" s="1"/>
  <c r="BD2418" i="2"/>
  <c r="BC2419" i="2"/>
  <c r="BD2419" i="2"/>
  <c r="BC2420" i="2"/>
  <c r="BE2420" i="2" s="1"/>
  <c r="BD2420" i="2"/>
  <c r="BC2421" i="2"/>
  <c r="BD2421" i="2"/>
  <c r="BE2421" i="2" s="1"/>
  <c r="BC2422" i="2"/>
  <c r="BD2422" i="2"/>
  <c r="BE2422" i="2"/>
  <c r="BC2423" i="2"/>
  <c r="BD2423" i="2"/>
  <c r="BC2424" i="2"/>
  <c r="BE2424" i="2" s="1"/>
  <c r="BD2424" i="2"/>
  <c r="BC2425" i="2"/>
  <c r="BD2425" i="2"/>
  <c r="BE2425" i="2"/>
  <c r="BC2426" i="2"/>
  <c r="BD2426" i="2"/>
  <c r="BC2427" i="2"/>
  <c r="BE2427" i="2" s="1"/>
  <c r="BD2427" i="2"/>
  <c r="BC2428" i="2"/>
  <c r="BD2428" i="2"/>
  <c r="BE2428" i="2"/>
  <c r="BC2429" i="2"/>
  <c r="BD2429" i="2"/>
  <c r="BC2430" i="2"/>
  <c r="BE2429" i="2" s="1"/>
  <c r="BD2430" i="2"/>
  <c r="BC2431" i="2"/>
  <c r="BD2431" i="2"/>
  <c r="BC2432" i="2"/>
  <c r="BD2432" i="2"/>
  <c r="BE2432" i="2"/>
  <c r="BC2433" i="2"/>
  <c r="BD2433" i="2"/>
  <c r="BC2434" i="2"/>
  <c r="BE2433" i="2" s="1"/>
  <c r="BD2434" i="2"/>
  <c r="BC2435" i="2"/>
  <c r="BD2435" i="2"/>
  <c r="BC2436" i="2"/>
  <c r="BE2436" i="2" s="1"/>
  <c r="BD2436" i="2"/>
  <c r="BC2437" i="2"/>
  <c r="BD2437" i="2"/>
  <c r="BE2437" i="2" s="1"/>
  <c r="BC2438" i="2"/>
  <c r="BD2438" i="2"/>
  <c r="BE2438" i="2"/>
  <c r="BC2439" i="2"/>
  <c r="BD2439" i="2"/>
  <c r="BC2440" i="2"/>
  <c r="BE2440" i="2" s="1"/>
  <c r="BD2440" i="2"/>
  <c r="BC2441" i="2"/>
  <c r="BD2441" i="2"/>
  <c r="BE2441" i="2"/>
  <c r="BC2442" i="2"/>
  <c r="BD2442" i="2"/>
  <c r="BC2443" i="2"/>
  <c r="BE2443" i="2" s="1"/>
  <c r="BD2443" i="2"/>
  <c r="BC2444" i="2"/>
  <c r="BD2444" i="2"/>
  <c r="BE2444" i="2"/>
  <c r="BC2445" i="2"/>
  <c r="BD2445" i="2"/>
  <c r="BC2446" i="2"/>
  <c r="BE2445" i="2" s="1"/>
  <c r="BD2446" i="2"/>
  <c r="BC2447" i="2"/>
  <c r="BD2447" i="2"/>
  <c r="BC2448" i="2"/>
  <c r="BD2448" i="2"/>
  <c r="BE2448" i="2"/>
  <c r="BC2449" i="2"/>
  <c r="BD2449" i="2"/>
  <c r="BC2450" i="2"/>
  <c r="BE2450" i="2" s="1"/>
  <c r="BD2450" i="2"/>
  <c r="BC2451" i="2"/>
  <c r="BD2451" i="2"/>
  <c r="BC2452" i="2"/>
  <c r="BE2452" i="2" s="1"/>
  <c r="BD2452" i="2"/>
  <c r="BC2453" i="2"/>
  <c r="BD2453" i="2"/>
  <c r="BE2453" i="2" s="1"/>
  <c r="BC2454" i="2"/>
  <c r="BD2454" i="2"/>
  <c r="BE2454" i="2"/>
  <c r="BC2455" i="2"/>
  <c r="BD2455" i="2"/>
  <c r="BC2456" i="2"/>
  <c r="BE2456" i="2" s="1"/>
  <c r="BD2456" i="2"/>
  <c r="BC2457" i="2"/>
  <c r="BD2457" i="2"/>
  <c r="BE2457" i="2"/>
  <c r="BC2458" i="2"/>
  <c r="BD2458" i="2"/>
  <c r="BC2459" i="2"/>
  <c r="BE2459" i="2" s="1"/>
  <c r="BD2459" i="2"/>
  <c r="BC2460" i="2"/>
  <c r="BD2460" i="2"/>
  <c r="BE2460" i="2"/>
  <c r="BC2461" i="2"/>
  <c r="BD2461" i="2"/>
  <c r="BC2462" i="2"/>
  <c r="BE2461" i="2" s="1"/>
  <c r="BD2462" i="2"/>
  <c r="BC2463" i="2"/>
  <c r="BD2463" i="2"/>
  <c r="BC2464" i="2"/>
  <c r="BD2464" i="2"/>
  <c r="BE2464" i="2"/>
  <c r="BC2465" i="2"/>
  <c r="BD2465" i="2"/>
  <c r="BC2466" i="2"/>
  <c r="BE2465" i="2" s="1"/>
  <c r="BD2466" i="2"/>
  <c r="BC2467" i="2"/>
  <c r="BD2467" i="2"/>
  <c r="BC2468" i="2"/>
  <c r="BE2468" i="2" s="1"/>
  <c r="BD2468" i="2"/>
  <c r="BC2469" i="2"/>
  <c r="BD2469" i="2"/>
  <c r="BE2469" i="2" s="1"/>
  <c r="BC2470" i="2"/>
  <c r="BD2470" i="2"/>
  <c r="BE2470" i="2"/>
  <c r="BC2471" i="2"/>
  <c r="BD2471" i="2"/>
  <c r="BC2472" i="2"/>
  <c r="BE2472" i="2" s="1"/>
  <c r="BD2472" i="2"/>
  <c r="BC2473" i="2"/>
  <c r="BD2473" i="2"/>
  <c r="BE2473" i="2"/>
  <c r="BC2474" i="2"/>
  <c r="BD2474" i="2"/>
  <c r="BC2475" i="2"/>
  <c r="BE2475" i="2" s="1"/>
  <c r="BD2475" i="2"/>
  <c r="BC2476" i="2"/>
  <c r="BD2476" i="2"/>
  <c r="BE2476" i="2"/>
  <c r="BC2477" i="2"/>
  <c r="BD2477" i="2"/>
  <c r="BC2478" i="2"/>
  <c r="BE2477" i="2" s="1"/>
  <c r="BD2478" i="2"/>
  <c r="BC2479" i="2"/>
  <c r="BD2479" i="2"/>
  <c r="BC2480" i="2"/>
  <c r="BD2480" i="2"/>
  <c r="BE2480" i="2"/>
  <c r="BC2481" i="2"/>
  <c r="BD2481" i="2"/>
  <c r="BC2482" i="2"/>
  <c r="BE2482" i="2" s="1"/>
  <c r="BD2482" i="2"/>
  <c r="BC2483" i="2"/>
  <c r="BD2483" i="2"/>
  <c r="BC2484" i="2"/>
  <c r="BE2484" i="2" s="1"/>
  <c r="BD2484" i="2"/>
  <c r="BC2485" i="2"/>
  <c r="BD2485" i="2"/>
  <c r="BE2485" i="2" s="1"/>
  <c r="BC2486" i="2"/>
  <c r="BD2486" i="2"/>
  <c r="BE2486" i="2"/>
  <c r="BC2487" i="2"/>
  <c r="BD2487" i="2"/>
  <c r="BC2488" i="2"/>
  <c r="BE2488" i="2" s="1"/>
  <c r="BD2488" i="2"/>
  <c r="BC2489" i="2"/>
  <c r="BD2489" i="2"/>
  <c r="BE2489" i="2"/>
  <c r="BC2490" i="2"/>
  <c r="BD2490" i="2"/>
  <c r="BC2491" i="2"/>
  <c r="BE2491" i="2" s="1"/>
  <c r="BD2491" i="2"/>
  <c r="BC2492" i="2"/>
  <c r="BD2492" i="2"/>
  <c r="BE2492" i="2"/>
  <c r="BC2493" i="2"/>
  <c r="BD2493" i="2"/>
  <c r="BC2494" i="2"/>
  <c r="BE2493" i="2" s="1"/>
  <c r="BD2494" i="2"/>
  <c r="BC2495" i="2"/>
  <c r="BD2495" i="2"/>
  <c r="BC2496" i="2"/>
  <c r="BD2496" i="2"/>
  <c r="BE2496" i="2"/>
  <c r="BC2497" i="2"/>
  <c r="BD2497" i="2"/>
  <c r="BC2498" i="2"/>
  <c r="BE2497" i="2" s="1"/>
  <c r="BD2498" i="2"/>
  <c r="BC2499" i="2"/>
  <c r="BD2499" i="2"/>
  <c r="BC2500" i="2"/>
  <c r="BE2500" i="2" s="1"/>
  <c r="BD2500" i="2"/>
  <c r="BC2501" i="2"/>
  <c r="BD2501" i="2"/>
  <c r="BE2501" i="2" s="1"/>
  <c r="BC2502" i="2"/>
  <c r="BD2502" i="2"/>
  <c r="BE2502" i="2"/>
  <c r="BC2503" i="2"/>
  <c r="BD2503" i="2"/>
  <c r="BC2504" i="2"/>
  <c r="BE2504" i="2" s="1"/>
  <c r="BD2504" i="2"/>
  <c r="BE4" i="2"/>
  <c r="BD4" i="2"/>
  <c r="BC4" i="2"/>
  <c r="BA6" i="2"/>
  <c r="BB6" i="2"/>
  <c r="BB7" i="2" s="1"/>
  <c r="BB8" i="2" s="1"/>
  <c r="BB9" i="2" s="1"/>
  <c r="BB10" i="2" s="1"/>
  <c r="BB11" i="2" s="1"/>
  <c r="BB12" i="2" s="1"/>
  <c r="BB13" i="2" s="1"/>
  <c r="BB14" i="2" s="1"/>
  <c r="BB15" i="2" s="1"/>
  <c r="BB16" i="2" s="1"/>
  <c r="BB17" i="2" s="1"/>
  <c r="BB18" i="2" s="1"/>
  <c r="BB19" i="2" s="1"/>
  <c r="BB20" i="2" s="1"/>
  <c r="BB21" i="2" s="1"/>
  <c r="BB22" i="2" s="1"/>
  <c r="BB23" i="2" s="1"/>
  <c r="BB24" i="2" s="1"/>
  <c r="BB25" i="2" s="1"/>
  <c r="BB26" i="2" s="1"/>
  <c r="BB27" i="2" s="1"/>
  <c r="BA7" i="2"/>
  <c r="BA8" i="2" s="1"/>
  <c r="BA9" i="2" s="1"/>
  <c r="BA10" i="2" s="1"/>
  <c r="BA11" i="2" s="1"/>
  <c r="BA12" i="2" s="1"/>
  <c r="BA13" i="2" s="1"/>
  <c r="BA14" i="2" s="1"/>
  <c r="BA15" i="2" s="1"/>
  <c r="BA16" i="2" s="1"/>
  <c r="BA17" i="2" s="1"/>
  <c r="BA18" i="2" s="1"/>
  <c r="BA19" i="2" s="1"/>
  <c r="BA20" i="2" s="1"/>
  <c r="BA21" i="2" s="1"/>
  <c r="BA22" i="2" s="1"/>
  <c r="BA23" i="2" s="1"/>
  <c r="BA24" i="2" s="1"/>
  <c r="BA25" i="2" s="1"/>
  <c r="BA26" i="2" s="1"/>
  <c r="BA27" i="2" s="1"/>
  <c r="BA28" i="2" s="1"/>
  <c r="BA29" i="2" s="1"/>
  <c r="BA30" i="2" s="1"/>
  <c r="BA31" i="2" s="1"/>
  <c r="BA32" i="2" s="1"/>
  <c r="BA33" i="2" s="1"/>
  <c r="BA34" i="2" s="1"/>
  <c r="BA35" i="2" s="1"/>
  <c r="BA36" i="2" s="1"/>
  <c r="BA37" i="2" s="1"/>
  <c r="BA38" i="2" s="1"/>
  <c r="BA39" i="2" s="1"/>
  <c r="BA40" i="2" s="1"/>
  <c r="BA41" i="2" s="1"/>
  <c r="BA42" i="2" s="1"/>
  <c r="BA43" i="2" s="1"/>
  <c r="BA44" i="2" s="1"/>
  <c r="BA45" i="2" s="1"/>
  <c r="BA46" i="2" s="1"/>
  <c r="BA47" i="2" s="1"/>
  <c r="BA48" i="2" s="1"/>
  <c r="BA49" i="2" s="1"/>
  <c r="BA50" i="2" s="1"/>
  <c r="BA51" i="2" s="1"/>
  <c r="BA52" i="2" s="1"/>
  <c r="BA53" i="2" s="1"/>
  <c r="BA54" i="2" s="1"/>
  <c r="BA55" i="2" s="1"/>
  <c r="BA56" i="2" s="1"/>
  <c r="BA57" i="2" s="1"/>
  <c r="BA58" i="2" s="1"/>
  <c r="BA59" i="2" s="1"/>
  <c r="BA60" i="2" s="1"/>
  <c r="BA61" i="2" s="1"/>
  <c r="BA62" i="2" s="1"/>
  <c r="BA63" i="2" s="1"/>
  <c r="BA64" i="2" s="1"/>
  <c r="BA65" i="2" s="1"/>
  <c r="BA66" i="2" s="1"/>
  <c r="BA67" i="2" s="1"/>
  <c r="BA68" i="2" s="1"/>
  <c r="BA69" i="2" s="1"/>
  <c r="BA70" i="2" s="1"/>
  <c r="BA71" i="2" s="1"/>
  <c r="BA72" i="2" s="1"/>
  <c r="BA73" i="2" s="1"/>
  <c r="BA74" i="2" s="1"/>
  <c r="BA75" i="2" s="1"/>
  <c r="BA76" i="2" s="1"/>
  <c r="BA77" i="2" s="1"/>
  <c r="BA78" i="2" s="1"/>
  <c r="BA79" i="2" s="1"/>
  <c r="BA80" i="2" s="1"/>
  <c r="BA81" i="2" s="1"/>
  <c r="BA82" i="2" s="1"/>
  <c r="BA83" i="2" s="1"/>
  <c r="BA84" i="2" s="1"/>
  <c r="BA85" i="2" s="1"/>
  <c r="BA86" i="2" s="1"/>
  <c r="BA87" i="2" s="1"/>
  <c r="BA88" i="2" s="1"/>
  <c r="BA89" i="2" s="1"/>
  <c r="BA90" i="2" s="1"/>
  <c r="BA91" i="2" s="1"/>
  <c r="BA92" i="2" s="1"/>
  <c r="BA93" i="2" s="1"/>
  <c r="BA94" i="2" s="1"/>
  <c r="BA95" i="2" s="1"/>
  <c r="BA96" i="2" s="1"/>
  <c r="BA97" i="2" s="1"/>
  <c r="BA98" i="2" s="1"/>
  <c r="BA99" i="2" s="1"/>
  <c r="BA100" i="2" s="1"/>
  <c r="BA101" i="2" s="1"/>
  <c r="BA102" i="2" s="1"/>
  <c r="BA103" i="2" s="1"/>
  <c r="BA104" i="2" s="1"/>
  <c r="BA105" i="2" s="1"/>
  <c r="BA106" i="2" s="1"/>
  <c r="BA107" i="2" s="1"/>
  <c r="BA108" i="2" s="1"/>
  <c r="BA109" i="2" s="1"/>
  <c r="BA110" i="2" s="1"/>
  <c r="BA111" i="2" s="1"/>
  <c r="BA112" i="2" s="1"/>
  <c r="BA113" i="2" s="1"/>
  <c r="BA114" i="2" s="1"/>
  <c r="BA115" i="2" s="1"/>
  <c r="BA116" i="2" s="1"/>
  <c r="BA117" i="2" s="1"/>
  <c r="BA118" i="2" s="1"/>
  <c r="BA119" i="2" s="1"/>
  <c r="BA120" i="2" s="1"/>
  <c r="BA121" i="2" s="1"/>
  <c r="BA122" i="2" s="1"/>
  <c r="BA123" i="2" s="1"/>
  <c r="BA124" i="2" s="1"/>
  <c r="BA125" i="2" s="1"/>
  <c r="BA126" i="2" s="1"/>
  <c r="BA127" i="2" s="1"/>
  <c r="BA128" i="2" s="1"/>
  <c r="BA129" i="2" s="1"/>
  <c r="BA130" i="2" s="1"/>
  <c r="BA131" i="2" s="1"/>
  <c r="BA132" i="2" s="1"/>
  <c r="BA133" i="2" s="1"/>
  <c r="BA134" i="2" s="1"/>
  <c r="BA135" i="2" s="1"/>
  <c r="BA136" i="2" s="1"/>
  <c r="BA137" i="2" s="1"/>
  <c r="BA138" i="2" s="1"/>
  <c r="BA139" i="2" s="1"/>
  <c r="BA140" i="2" s="1"/>
  <c r="BA141" i="2" s="1"/>
  <c r="BA142" i="2" s="1"/>
  <c r="BA143" i="2" s="1"/>
  <c r="BA144" i="2" s="1"/>
  <c r="BA145" i="2" s="1"/>
  <c r="BA146" i="2" s="1"/>
  <c r="BA147" i="2" s="1"/>
  <c r="BA148" i="2" s="1"/>
  <c r="BA149" i="2" s="1"/>
  <c r="BA150" i="2" s="1"/>
  <c r="BA151" i="2" s="1"/>
  <c r="BA152" i="2" s="1"/>
  <c r="BA153" i="2" s="1"/>
  <c r="BA154" i="2" s="1"/>
  <c r="BA155" i="2" s="1"/>
  <c r="BA156" i="2" s="1"/>
  <c r="BA157" i="2" s="1"/>
  <c r="BA158" i="2" s="1"/>
  <c r="BA159" i="2" s="1"/>
  <c r="BA160" i="2" s="1"/>
  <c r="BA161" i="2" s="1"/>
  <c r="BA162" i="2" s="1"/>
  <c r="BA163" i="2" s="1"/>
  <c r="BA164" i="2" s="1"/>
  <c r="BA165" i="2" s="1"/>
  <c r="BA166" i="2" s="1"/>
  <c r="BA167" i="2" s="1"/>
  <c r="BA168" i="2" s="1"/>
  <c r="BA169" i="2" s="1"/>
  <c r="BA170" i="2" s="1"/>
  <c r="BA171" i="2" s="1"/>
  <c r="BA172" i="2" s="1"/>
  <c r="BA173" i="2" s="1"/>
  <c r="BA174" i="2" s="1"/>
  <c r="BA175" i="2" s="1"/>
  <c r="BA176" i="2" s="1"/>
  <c r="BA177" i="2" s="1"/>
  <c r="BA178" i="2" s="1"/>
  <c r="BA179" i="2" s="1"/>
  <c r="BA180" i="2" s="1"/>
  <c r="BA181" i="2" s="1"/>
  <c r="BA182" i="2" s="1"/>
  <c r="BA183" i="2" s="1"/>
  <c r="BA184" i="2" s="1"/>
  <c r="BA185" i="2" s="1"/>
  <c r="BA186" i="2" s="1"/>
  <c r="BA187" i="2" s="1"/>
  <c r="BA188" i="2" s="1"/>
  <c r="BA189" i="2" s="1"/>
  <c r="BA190" i="2" s="1"/>
  <c r="BA191" i="2" s="1"/>
  <c r="BA192" i="2" s="1"/>
  <c r="BA193" i="2" s="1"/>
  <c r="BA194" i="2" s="1"/>
  <c r="BA195" i="2" s="1"/>
  <c r="BA196" i="2" s="1"/>
  <c r="BA197" i="2" s="1"/>
  <c r="BA198" i="2" s="1"/>
  <c r="BA199" i="2" s="1"/>
  <c r="BA200" i="2" s="1"/>
  <c r="BA201" i="2" s="1"/>
  <c r="BA202" i="2" s="1"/>
  <c r="BA203" i="2" s="1"/>
  <c r="BA204" i="2" s="1"/>
  <c r="BA205" i="2" s="1"/>
  <c r="BA206" i="2" s="1"/>
  <c r="BA207" i="2" s="1"/>
  <c r="BA208" i="2" s="1"/>
  <c r="BA209" i="2" s="1"/>
  <c r="BA210" i="2" s="1"/>
  <c r="BA211" i="2" s="1"/>
  <c r="BA212" i="2" s="1"/>
  <c r="BA213" i="2" s="1"/>
  <c r="BA214" i="2" s="1"/>
  <c r="BA215" i="2" s="1"/>
  <c r="BA216" i="2" s="1"/>
  <c r="BA217" i="2" s="1"/>
  <c r="BA218" i="2" s="1"/>
  <c r="BA219" i="2" s="1"/>
  <c r="BA220" i="2" s="1"/>
  <c r="BA221" i="2" s="1"/>
  <c r="BA222" i="2" s="1"/>
  <c r="BA223" i="2" s="1"/>
  <c r="BA224" i="2" s="1"/>
  <c r="BA225" i="2" s="1"/>
  <c r="BA226" i="2" s="1"/>
  <c r="BA227" i="2" s="1"/>
  <c r="BA228" i="2" s="1"/>
  <c r="BA229" i="2" s="1"/>
  <c r="BA230" i="2" s="1"/>
  <c r="BA231" i="2" s="1"/>
  <c r="BA232" i="2" s="1"/>
  <c r="BA233" i="2" s="1"/>
  <c r="BA234" i="2" s="1"/>
  <c r="BA235" i="2" s="1"/>
  <c r="BA236" i="2" s="1"/>
  <c r="BA237" i="2" s="1"/>
  <c r="BA238" i="2" s="1"/>
  <c r="BA239" i="2" s="1"/>
  <c r="BA240" i="2" s="1"/>
  <c r="BA241" i="2" s="1"/>
  <c r="BA242" i="2" s="1"/>
  <c r="BA243" i="2" s="1"/>
  <c r="BA244" i="2" s="1"/>
  <c r="BA245" i="2" s="1"/>
  <c r="BA246" i="2" s="1"/>
  <c r="BA247" i="2" s="1"/>
  <c r="BA248" i="2" s="1"/>
  <c r="BA249" i="2" s="1"/>
  <c r="BA250" i="2" s="1"/>
  <c r="BA251" i="2" s="1"/>
  <c r="BA252" i="2" s="1"/>
  <c r="BA253" i="2" s="1"/>
  <c r="BA254" i="2" s="1"/>
  <c r="BA255" i="2" s="1"/>
  <c r="BA256" i="2" s="1"/>
  <c r="BA257" i="2" s="1"/>
  <c r="BA258" i="2" s="1"/>
  <c r="BA259" i="2" s="1"/>
  <c r="BA260" i="2" s="1"/>
  <c r="BA261" i="2" s="1"/>
  <c r="BA262" i="2" s="1"/>
  <c r="BA263" i="2" s="1"/>
  <c r="BA264" i="2" s="1"/>
  <c r="BA265" i="2" s="1"/>
  <c r="BA266" i="2" s="1"/>
  <c r="BA267" i="2" s="1"/>
  <c r="BA268" i="2" s="1"/>
  <c r="BA269" i="2" s="1"/>
  <c r="BA270" i="2" s="1"/>
  <c r="BA271" i="2" s="1"/>
  <c r="BA272" i="2" s="1"/>
  <c r="BA273" i="2" s="1"/>
  <c r="BA274" i="2" s="1"/>
  <c r="BA275" i="2" s="1"/>
  <c r="BA276" i="2" s="1"/>
  <c r="BA277" i="2" s="1"/>
  <c r="BA278" i="2" s="1"/>
  <c r="BA279" i="2" s="1"/>
  <c r="BA280" i="2" s="1"/>
  <c r="BA281" i="2" s="1"/>
  <c r="BA282" i="2" s="1"/>
  <c r="BA283" i="2" s="1"/>
  <c r="BA284" i="2" s="1"/>
  <c r="BA285" i="2" s="1"/>
  <c r="BA286" i="2" s="1"/>
  <c r="BA287" i="2" s="1"/>
  <c r="BA288" i="2" s="1"/>
  <c r="BA289" i="2" s="1"/>
  <c r="BA290" i="2" s="1"/>
  <c r="BA291" i="2" s="1"/>
  <c r="BA292" i="2" s="1"/>
  <c r="BA293" i="2" s="1"/>
  <c r="BA294" i="2" s="1"/>
  <c r="BA295" i="2" s="1"/>
  <c r="BA296" i="2" s="1"/>
  <c r="BA297" i="2" s="1"/>
  <c r="BA298" i="2" s="1"/>
  <c r="BA299" i="2" s="1"/>
  <c r="BA300" i="2" s="1"/>
  <c r="BA301" i="2" s="1"/>
  <c r="BA302" i="2" s="1"/>
  <c r="BA303" i="2" s="1"/>
  <c r="BA304" i="2" s="1"/>
  <c r="BA305" i="2" s="1"/>
  <c r="BA306" i="2" s="1"/>
  <c r="BA307" i="2" s="1"/>
  <c r="BA308" i="2" s="1"/>
  <c r="BA309" i="2" s="1"/>
  <c r="BA310" i="2" s="1"/>
  <c r="BA311" i="2" s="1"/>
  <c r="BA312" i="2" s="1"/>
  <c r="BA313" i="2" s="1"/>
  <c r="BA314" i="2" s="1"/>
  <c r="BA315" i="2" s="1"/>
  <c r="BA316" i="2" s="1"/>
  <c r="BA317" i="2" s="1"/>
  <c r="BA318" i="2" s="1"/>
  <c r="BA319" i="2" s="1"/>
  <c r="BA320" i="2" s="1"/>
  <c r="BA321" i="2" s="1"/>
  <c r="BA322" i="2" s="1"/>
  <c r="BA323" i="2" s="1"/>
  <c r="BA324" i="2" s="1"/>
  <c r="BA325" i="2" s="1"/>
  <c r="BA326" i="2" s="1"/>
  <c r="BA327" i="2" s="1"/>
  <c r="BA328" i="2" s="1"/>
  <c r="BA329" i="2" s="1"/>
  <c r="BA330" i="2" s="1"/>
  <c r="BA331" i="2" s="1"/>
  <c r="BA332" i="2" s="1"/>
  <c r="BA333" i="2" s="1"/>
  <c r="BA334" i="2" s="1"/>
  <c r="BA335" i="2" s="1"/>
  <c r="BA336" i="2" s="1"/>
  <c r="BA337" i="2" s="1"/>
  <c r="BA338" i="2" s="1"/>
  <c r="BA339" i="2" s="1"/>
  <c r="BA340" i="2" s="1"/>
  <c r="BA341" i="2" s="1"/>
  <c r="BA342" i="2" s="1"/>
  <c r="BA343" i="2" s="1"/>
  <c r="BA344" i="2" s="1"/>
  <c r="BA345" i="2" s="1"/>
  <c r="BA346" i="2" s="1"/>
  <c r="BA347" i="2" s="1"/>
  <c r="BA348" i="2" s="1"/>
  <c r="BA349" i="2" s="1"/>
  <c r="BA350" i="2" s="1"/>
  <c r="BA351" i="2" s="1"/>
  <c r="BA352" i="2" s="1"/>
  <c r="BA353" i="2" s="1"/>
  <c r="BA354" i="2" s="1"/>
  <c r="BA355" i="2" s="1"/>
  <c r="BA356" i="2" s="1"/>
  <c r="BA357" i="2" s="1"/>
  <c r="BA358" i="2" s="1"/>
  <c r="BA359" i="2" s="1"/>
  <c r="BA360" i="2" s="1"/>
  <c r="BA361" i="2" s="1"/>
  <c r="BA362" i="2" s="1"/>
  <c r="BA363" i="2" s="1"/>
  <c r="BA364" i="2" s="1"/>
  <c r="BA365" i="2" s="1"/>
  <c r="BA366" i="2" s="1"/>
  <c r="BA367" i="2" s="1"/>
  <c r="BA368" i="2" s="1"/>
  <c r="BA369" i="2" s="1"/>
  <c r="BA370" i="2" s="1"/>
  <c r="BA371" i="2" s="1"/>
  <c r="BA372" i="2" s="1"/>
  <c r="BA373" i="2" s="1"/>
  <c r="BA374" i="2" s="1"/>
  <c r="BA375" i="2" s="1"/>
  <c r="BA376" i="2" s="1"/>
  <c r="BA377" i="2" s="1"/>
  <c r="BA378" i="2" s="1"/>
  <c r="BA379" i="2" s="1"/>
  <c r="BA380" i="2" s="1"/>
  <c r="BA381" i="2" s="1"/>
  <c r="BA382" i="2" s="1"/>
  <c r="BA383" i="2" s="1"/>
  <c r="BA384" i="2" s="1"/>
  <c r="BA385" i="2" s="1"/>
  <c r="BA386" i="2" s="1"/>
  <c r="BA387" i="2" s="1"/>
  <c r="BA388" i="2" s="1"/>
  <c r="BA389" i="2" s="1"/>
  <c r="BA390" i="2" s="1"/>
  <c r="BA391" i="2" s="1"/>
  <c r="BA392" i="2" s="1"/>
  <c r="BA393" i="2" s="1"/>
  <c r="BA394" i="2" s="1"/>
  <c r="BA395" i="2" s="1"/>
  <c r="BA396" i="2" s="1"/>
  <c r="BA397" i="2" s="1"/>
  <c r="BA398" i="2" s="1"/>
  <c r="BA399" i="2" s="1"/>
  <c r="BA400" i="2" s="1"/>
  <c r="BA401" i="2" s="1"/>
  <c r="BA402" i="2" s="1"/>
  <c r="BA403" i="2" s="1"/>
  <c r="BA404" i="2" s="1"/>
  <c r="BA405" i="2" s="1"/>
  <c r="BA406" i="2" s="1"/>
  <c r="BA407" i="2" s="1"/>
  <c r="BA408" i="2" s="1"/>
  <c r="BA409" i="2" s="1"/>
  <c r="BA410" i="2" s="1"/>
  <c r="BA411" i="2" s="1"/>
  <c r="BA412" i="2" s="1"/>
  <c r="BA413" i="2" s="1"/>
  <c r="BA414" i="2" s="1"/>
  <c r="BA415" i="2" s="1"/>
  <c r="BA416" i="2" s="1"/>
  <c r="BA417" i="2" s="1"/>
  <c r="BA418" i="2" s="1"/>
  <c r="BA419" i="2" s="1"/>
  <c r="BA420" i="2" s="1"/>
  <c r="BA421" i="2" s="1"/>
  <c r="BA422" i="2" s="1"/>
  <c r="BA423" i="2" s="1"/>
  <c r="BA424" i="2" s="1"/>
  <c r="BA425" i="2" s="1"/>
  <c r="BA426" i="2" s="1"/>
  <c r="BA427" i="2" s="1"/>
  <c r="BA428" i="2" s="1"/>
  <c r="BA429" i="2" s="1"/>
  <c r="BA430" i="2" s="1"/>
  <c r="BA431" i="2" s="1"/>
  <c r="BA432" i="2" s="1"/>
  <c r="BA433" i="2" s="1"/>
  <c r="BA434" i="2" s="1"/>
  <c r="BA435" i="2" s="1"/>
  <c r="BA436" i="2" s="1"/>
  <c r="BA437" i="2" s="1"/>
  <c r="BA438" i="2" s="1"/>
  <c r="BA439" i="2" s="1"/>
  <c r="BA440" i="2" s="1"/>
  <c r="BA441" i="2" s="1"/>
  <c r="BA442" i="2" s="1"/>
  <c r="BA443" i="2" s="1"/>
  <c r="BA444" i="2" s="1"/>
  <c r="BA445" i="2" s="1"/>
  <c r="BA446" i="2" s="1"/>
  <c r="BA447" i="2" s="1"/>
  <c r="BA448" i="2" s="1"/>
  <c r="BA449" i="2" s="1"/>
  <c r="BA450" i="2" s="1"/>
  <c r="BA451" i="2" s="1"/>
  <c r="BA452" i="2" s="1"/>
  <c r="BA453" i="2" s="1"/>
  <c r="BA454" i="2" s="1"/>
  <c r="BA455" i="2" s="1"/>
  <c r="BA456" i="2" s="1"/>
  <c r="BA457" i="2" s="1"/>
  <c r="BA458" i="2" s="1"/>
  <c r="BA459" i="2" s="1"/>
  <c r="BA460" i="2" s="1"/>
  <c r="BA461" i="2" s="1"/>
  <c r="BA462" i="2" s="1"/>
  <c r="BA463" i="2" s="1"/>
  <c r="BA464" i="2" s="1"/>
  <c r="BA465" i="2" s="1"/>
  <c r="BA466" i="2" s="1"/>
  <c r="BA467" i="2" s="1"/>
  <c r="BA468" i="2" s="1"/>
  <c r="BA469" i="2" s="1"/>
  <c r="BA470" i="2" s="1"/>
  <c r="BA471" i="2" s="1"/>
  <c r="BA472" i="2" s="1"/>
  <c r="BA473" i="2" s="1"/>
  <c r="BA474" i="2" s="1"/>
  <c r="BA475" i="2" s="1"/>
  <c r="BA476" i="2" s="1"/>
  <c r="BA477" i="2" s="1"/>
  <c r="BA478" i="2" s="1"/>
  <c r="BA479" i="2" s="1"/>
  <c r="BA480" i="2" s="1"/>
  <c r="BA481" i="2" s="1"/>
  <c r="BA482" i="2" s="1"/>
  <c r="BA483" i="2" s="1"/>
  <c r="BA484" i="2" s="1"/>
  <c r="BA485" i="2" s="1"/>
  <c r="BA486" i="2" s="1"/>
  <c r="BA487" i="2" s="1"/>
  <c r="BA488" i="2" s="1"/>
  <c r="BA489" i="2" s="1"/>
  <c r="BA490" i="2" s="1"/>
  <c r="BA491" i="2" s="1"/>
  <c r="BA492" i="2" s="1"/>
  <c r="BA493" i="2" s="1"/>
  <c r="BA494" i="2" s="1"/>
  <c r="BA495" i="2" s="1"/>
  <c r="BA496" i="2" s="1"/>
  <c r="BA497" i="2" s="1"/>
  <c r="BA498" i="2" s="1"/>
  <c r="BA499" i="2" s="1"/>
  <c r="BA500" i="2" s="1"/>
  <c r="BA501" i="2" s="1"/>
  <c r="BA502" i="2" s="1"/>
  <c r="BA503" i="2" s="1"/>
  <c r="BA504" i="2" s="1"/>
  <c r="BA505" i="2" s="1"/>
  <c r="BA506" i="2" s="1"/>
  <c r="BA507" i="2" s="1"/>
  <c r="BA508" i="2" s="1"/>
  <c r="BA509" i="2" s="1"/>
  <c r="BA510" i="2" s="1"/>
  <c r="BA511" i="2" s="1"/>
  <c r="BA512" i="2" s="1"/>
  <c r="BA513" i="2" s="1"/>
  <c r="BA514" i="2" s="1"/>
  <c r="BA515" i="2" s="1"/>
  <c r="BA516" i="2" s="1"/>
  <c r="BA517" i="2" s="1"/>
  <c r="BA518" i="2" s="1"/>
  <c r="BA519" i="2" s="1"/>
  <c r="BA520" i="2" s="1"/>
  <c r="BA521" i="2" s="1"/>
  <c r="BA522" i="2" s="1"/>
  <c r="BA523" i="2" s="1"/>
  <c r="BA524" i="2" s="1"/>
  <c r="BA525" i="2" s="1"/>
  <c r="BA526" i="2" s="1"/>
  <c r="BA527" i="2" s="1"/>
  <c r="BA528" i="2" s="1"/>
  <c r="BA529" i="2" s="1"/>
  <c r="BA530" i="2" s="1"/>
  <c r="BA531" i="2" s="1"/>
  <c r="BA532" i="2" s="1"/>
  <c r="BA533" i="2" s="1"/>
  <c r="BA534" i="2" s="1"/>
  <c r="BA535" i="2" s="1"/>
  <c r="BA536" i="2" s="1"/>
  <c r="BA537" i="2" s="1"/>
  <c r="BA538" i="2" s="1"/>
  <c r="BA539" i="2" s="1"/>
  <c r="BA540" i="2" s="1"/>
  <c r="BA541" i="2" s="1"/>
  <c r="BA542" i="2" s="1"/>
  <c r="BA543" i="2" s="1"/>
  <c r="BA544" i="2" s="1"/>
  <c r="BA545" i="2" s="1"/>
  <c r="BA546" i="2" s="1"/>
  <c r="BA547" i="2" s="1"/>
  <c r="BA548" i="2" s="1"/>
  <c r="BA549" i="2" s="1"/>
  <c r="BA550" i="2" s="1"/>
  <c r="BA551" i="2" s="1"/>
  <c r="BA552" i="2" s="1"/>
  <c r="BA553" i="2" s="1"/>
  <c r="BA554" i="2" s="1"/>
  <c r="BA555" i="2" s="1"/>
  <c r="BA556" i="2" s="1"/>
  <c r="BA557" i="2" s="1"/>
  <c r="BA558" i="2" s="1"/>
  <c r="BA559" i="2" s="1"/>
  <c r="BA560" i="2" s="1"/>
  <c r="BA561" i="2" s="1"/>
  <c r="BA562" i="2" s="1"/>
  <c r="BA563" i="2" s="1"/>
  <c r="BA564" i="2" s="1"/>
  <c r="BA565" i="2" s="1"/>
  <c r="BA566" i="2" s="1"/>
  <c r="BA567" i="2" s="1"/>
  <c r="BA568" i="2" s="1"/>
  <c r="BA569" i="2" s="1"/>
  <c r="BA570" i="2" s="1"/>
  <c r="BA571" i="2" s="1"/>
  <c r="BA572" i="2" s="1"/>
  <c r="BA573" i="2" s="1"/>
  <c r="BA574" i="2" s="1"/>
  <c r="BA575" i="2" s="1"/>
  <c r="BA576" i="2" s="1"/>
  <c r="BA577" i="2" s="1"/>
  <c r="BA578" i="2" s="1"/>
  <c r="BA579" i="2" s="1"/>
  <c r="BA580" i="2" s="1"/>
  <c r="BA581" i="2" s="1"/>
  <c r="BA582" i="2" s="1"/>
  <c r="BA583" i="2" s="1"/>
  <c r="BA584" i="2" s="1"/>
  <c r="BA585" i="2" s="1"/>
  <c r="BA586" i="2" s="1"/>
  <c r="BA587" i="2" s="1"/>
  <c r="BA588" i="2" s="1"/>
  <c r="BA589" i="2" s="1"/>
  <c r="BA590" i="2" s="1"/>
  <c r="BA591" i="2" s="1"/>
  <c r="BA592" i="2" s="1"/>
  <c r="BA593" i="2" s="1"/>
  <c r="BA594" i="2" s="1"/>
  <c r="BA595" i="2" s="1"/>
  <c r="BA596" i="2" s="1"/>
  <c r="BA597" i="2" s="1"/>
  <c r="BA598" i="2" s="1"/>
  <c r="BA599" i="2" s="1"/>
  <c r="BA600" i="2" s="1"/>
  <c r="BA601" i="2" s="1"/>
  <c r="BA602" i="2" s="1"/>
  <c r="BA603" i="2" s="1"/>
  <c r="BA604" i="2" s="1"/>
  <c r="BA605" i="2" s="1"/>
  <c r="BA606" i="2" s="1"/>
  <c r="BA607" i="2" s="1"/>
  <c r="BA608" i="2" s="1"/>
  <c r="BA609" i="2" s="1"/>
  <c r="BA610" i="2" s="1"/>
  <c r="BA611" i="2" s="1"/>
  <c r="BA612" i="2" s="1"/>
  <c r="BA613" i="2" s="1"/>
  <c r="BA614" i="2" s="1"/>
  <c r="BA615" i="2" s="1"/>
  <c r="BA616" i="2" s="1"/>
  <c r="BA617" i="2" s="1"/>
  <c r="BA618" i="2" s="1"/>
  <c r="BA619" i="2" s="1"/>
  <c r="BA620" i="2" s="1"/>
  <c r="BA621" i="2" s="1"/>
  <c r="BA622" i="2" s="1"/>
  <c r="BA623" i="2" s="1"/>
  <c r="BA624" i="2" s="1"/>
  <c r="BA625" i="2" s="1"/>
  <c r="BA626" i="2" s="1"/>
  <c r="BA627" i="2" s="1"/>
  <c r="BA628" i="2" s="1"/>
  <c r="BA629" i="2" s="1"/>
  <c r="BA630" i="2" s="1"/>
  <c r="BA631" i="2" s="1"/>
  <c r="BA632" i="2" s="1"/>
  <c r="BA633" i="2" s="1"/>
  <c r="BA634" i="2" s="1"/>
  <c r="BA635" i="2" s="1"/>
  <c r="BA636" i="2" s="1"/>
  <c r="BA637" i="2" s="1"/>
  <c r="BA638" i="2" s="1"/>
  <c r="BA639" i="2" s="1"/>
  <c r="BA640" i="2" s="1"/>
  <c r="BA641" i="2" s="1"/>
  <c r="BA642" i="2" s="1"/>
  <c r="BA643" i="2" s="1"/>
  <c r="BA644" i="2" s="1"/>
  <c r="BA645" i="2" s="1"/>
  <c r="BA646" i="2" s="1"/>
  <c r="BA647" i="2" s="1"/>
  <c r="BA648" i="2" s="1"/>
  <c r="BA649" i="2" s="1"/>
  <c r="BA650" i="2" s="1"/>
  <c r="BA651" i="2" s="1"/>
  <c r="BA652" i="2" s="1"/>
  <c r="BA653" i="2" s="1"/>
  <c r="BA654" i="2" s="1"/>
  <c r="BA655" i="2" s="1"/>
  <c r="BA656" i="2" s="1"/>
  <c r="BA657" i="2" s="1"/>
  <c r="BA658" i="2" s="1"/>
  <c r="BA659" i="2" s="1"/>
  <c r="BA660" i="2" s="1"/>
  <c r="BA661" i="2" s="1"/>
  <c r="BA662" i="2" s="1"/>
  <c r="BA663" i="2" s="1"/>
  <c r="BA664" i="2" s="1"/>
  <c r="BA665" i="2" s="1"/>
  <c r="BA666" i="2" s="1"/>
  <c r="BA667" i="2" s="1"/>
  <c r="BA668" i="2" s="1"/>
  <c r="BA669" i="2" s="1"/>
  <c r="BA670" i="2" s="1"/>
  <c r="BA671" i="2" s="1"/>
  <c r="BA672" i="2" s="1"/>
  <c r="BA673" i="2" s="1"/>
  <c r="BA674" i="2" s="1"/>
  <c r="BA675" i="2" s="1"/>
  <c r="BA676" i="2" s="1"/>
  <c r="BA677" i="2" s="1"/>
  <c r="BA678" i="2" s="1"/>
  <c r="BA679" i="2" s="1"/>
  <c r="BA680" i="2" s="1"/>
  <c r="BA681" i="2" s="1"/>
  <c r="BA682" i="2" s="1"/>
  <c r="BA683" i="2" s="1"/>
  <c r="BA684" i="2" s="1"/>
  <c r="BA685" i="2" s="1"/>
  <c r="BA686" i="2" s="1"/>
  <c r="BA687" i="2" s="1"/>
  <c r="BA688" i="2" s="1"/>
  <c r="BA689" i="2" s="1"/>
  <c r="BA690" i="2" s="1"/>
  <c r="BA691" i="2" s="1"/>
  <c r="BA692" i="2" s="1"/>
  <c r="BA693" i="2" s="1"/>
  <c r="BA694" i="2" s="1"/>
  <c r="BA695" i="2" s="1"/>
  <c r="BA696" i="2" s="1"/>
  <c r="BA697" i="2" s="1"/>
  <c r="BA698" i="2" s="1"/>
  <c r="BA699" i="2" s="1"/>
  <c r="BA700" i="2" s="1"/>
  <c r="BA701" i="2" s="1"/>
  <c r="BA702" i="2" s="1"/>
  <c r="BA703" i="2" s="1"/>
  <c r="BA704" i="2" s="1"/>
  <c r="BA705" i="2" s="1"/>
  <c r="BA706" i="2" s="1"/>
  <c r="BA707" i="2" s="1"/>
  <c r="BA708" i="2" s="1"/>
  <c r="BA709" i="2" s="1"/>
  <c r="BA710" i="2" s="1"/>
  <c r="BA711" i="2" s="1"/>
  <c r="BA712" i="2" s="1"/>
  <c r="BA713" i="2" s="1"/>
  <c r="BA714" i="2" s="1"/>
  <c r="BA715" i="2" s="1"/>
  <c r="BA716" i="2" s="1"/>
  <c r="BA717" i="2" s="1"/>
  <c r="BA718" i="2" s="1"/>
  <c r="BA719" i="2" s="1"/>
  <c r="BA720" i="2" s="1"/>
  <c r="BA721" i="2" s="1"/>
  <c r="BA722" i="2" s="1"/>
  <c r="BA723" i="2" s="1"/>
  <c r="BA724" i="2" s="1"/>
  <c r="BA725" i="2" s="1"/>
  <c r="BA726" i="2" s="1"/>
  <c r="BA727" i="2" s="1"/>
  <c r="BA728" i="2" s="1"/>
  <c r="BA729" i="2" s="1"/>
  <c r="BA730" i="2" s="1"/>
  <c r="BA731" i="2" s="1"/>
  <c r="BA732" i="2" s="1"/>
  <c r="BA733" i="2" s="1"/>
  <c r="BA734" i="2" s="1"/>
  <c r="BA735" i="2" s="1"/>
  <c r="BA736" i="2" s="1"/>
  <c r="BA737" i="2" s="1"/>
  <c r="BA738" i="2" s="1"/>
  <c r="BA739" i="2" s="1"/>
  <c r="BA740" i="2" s="1"/>
  <c r="BA741" i="2" s="1"/>
  <c r="BA742" i="2" s="1"/>
  <c r="BA743" i="2" s="1"/>
  <c r="BA744" i="2" s="1"/>
  <c r="BA745" i="2" s="1"/>
  <c r="BA746" i="2" s="1"/>
  <c r="BA747" i="2" s="1"/>
  <c r="BA748" i="2" s="1"/>
  <c r="BA749" i="2" s="1"/>
  <c r="BA750" i="2" s="1"/>
  <c r="BA751" i="2" s="1"/>
  <c r="BA752" i="2" s="1"/>
  <c r="BA753" i="2" s="1"/>
  <c r="BA754" i="2" s="1"/>
  <c r="BA755" i="2" s="1"/>
  <c r="BA756" i="2" s="1"/>
  <c r="BA757" i="2" s="1"/>
  <c r="BA758" i="2" s="1"/>
  <c r="BA759" i="2" s="1"/>
  <c r="BA760" i="2" s="1"/>
  <c r="BA761" i="2" s="1"/>
  <c r="BA762" i="2" s="1"/>
  <c r="BA763" i="2" s="1"/>
  <c r="BA764" i="2" s="1"/>
  <c r="BA765" i="2" s="1"/>
  <c r="BA766" i="2" s="1"/>
  <c r="BA767" i="2" s="1"/>
  <c r="BA768" i="2" s="1"/>
  <c r="BA769" i="2" s="1"/>
  <c r="BA770" i="2" s="1"/>
  <c r="BA771" i="2" s="1"/>
  <c r="BA772" i="2" s="1"/>
  <c r="BA773" i="2" s="1"/>
  <c r="BA774" i="2" s="1"/>
  <c r="BA775" i="2" s="1"/>
  <c r="BA776" i="2" s="1"/>
  <c r="BA777" i="2" s="1"/>
  <c r="BA778" i="2" s="1"/>
  <c r="BA779" i="2" s="1"/>
  <c r="BA780" i="2" s="1"/>
  <c r="BA781" i="2" s="1"/>
  <c r="BA782" i="2" s="1"/>
  <c r="BA783" i="2" s="1"/>
  <c r="BA784" i="2" s="1"/>
  <c r="BA785" i="2" s="1"/>
  <c r="BA786" i="2" s="1"/>
  <c r="BA787" i="2" s="1"/>
  <c r="BA788" i="2" s="1"/>
  <c r="BA789" i="2" s="1"/>
  <c r="BA790" i="2" s="1"/>
  <c r="BA791" i="2" s="1"/>
  <c r="BA792" i="2" s="1"/>
  <c r="BA793" i="2" s="1"/>
  <c r="BA794" i="2" s="1"/>
  <c r="BA795" i="2" s="1"/>
  <c r="BA796" i="2" s="1"/>
  <c r="BA797" i="2" s="1"/>
  <c r="BA798" i="2" s="1"/>
  <c r="BA799" i="2" s="1"/>
  <c r="BA800" i="2" s="1"/>
  <c r="BA801" i="2" s="1"/>
  <c r="BA802" i="2" s="1"/>
  <c r="BA803" i="2" s="1"/>
  <c r="BA804" i="2" s="1"/>
  <c r="BA805" i="2" s="1"/>
  <c r="BA806" i="2" s="1"/>
  <c r="BA807" i="2" s="1"/>
  <c r="BA808" i="2" s="1"/>
  <c r="BA809" i="2" s="1"/>
  <c r="BA810" i="2" s="1"/>
  <c r="BA811" i="2" s="1"/>
  <c r="BA812" i="2" s="1"/>
  <c r="BA813" i="2" s="1"/>
  <c r="BA814" i="2" s="1"/>
  <c r="BA815" i="2" s="1"/>
  <c r="BA816" i="2" s="1"/>
  <c r="BA817" i="2" s="1"/>
  <c r="BA818" i="2" s="1"/>
  <c r="BA819" i="2" s="1"/>
  <c r="BA820" i="2" s="1"/>
  <c r="BA821" i="2" s="1"/>
  <c r="BA822" i="2" s="1"/>
  <c r="BA823" i="2" s="1"/>
  <c r="BA824" i="2" s="1"/>
  <c r="BA825" i="2" s="1"/>
  <c r="BA826" i="2" s="1"/>
  <c r="BA827" i="2" s="1"/>
  <c r="BA828" i="2" s="1"/>
  <c r="BA829" i="2" s="1"/>
  <c r="BA830" i="2" s="1"/>
  <c r="BA831" i="2" s="1"/>
  <c r="BA832" i="2" s="1"/>
  <c r="BA833" i="2" s="1"/>
  <c r="BA834" i="2" s="1"/>
  <c r="BA835" i="2" s="1"/>
  <c r="BA836" i="2" s="1"/>
  <c r="BA837" i="2" s="1"/>
  <c r="BA838" i="2" s="1"/>
  <c r="BA839" i="2" s="1"/>
  <c r="BA840" i="2" s="1"/>
  <c r="BA841" i="2" s="1"/>
  <c r="BA842" i="2" s="1"/>
  <c r="BA843" i="2" s="1"/>
  <c r="BA844" i="2" s="1"/>
  <c r="BA845" i="2" s="1"/>
  <c r="BA846" i="2" s="1"/>
  <c r="BA847" i="2" s="1"/>
  <c r="BA848" i="2" s="1"/>
  <c r="BA849" i="2" s="1"/>
  <c r="BA850" i="2" s="1"/>
  <c r="BA851" i="2" s="1"/>
  <c r="BA852" i="2" s="1"/>
  <c r="BA853" i="2" s="1"/>
  <c r="BA854" i="2" s="1"/>
  <c r="BA855" i="2" s="1"/>
  <c r="BA856" i="2" s="1"/>
  <c r="BA857" i="2" s="1"/>
  <c r="BA858" i="2" s="1"/>
  <c r="BA859" i="2" s="1"/>
  <c r="BA860" i="2" s="1"/>
  <c r="BA861" i="2" s="1"/>
  <c r="BA862" i="2" s="1"/>
  <c r="BA863" i="2" s="1"/>
  <c r="BA864" i="2" s="1"/>
  <c r="BA865" i="2" s="1"/>
  <c r="BA866" i="2" s="1"/>
  <c r="BA867" i="2" s="1"/>
  <c r="BA868" i="2" s="1"/>
  <c r="BA869" i="2" s="1"/>
  <c r="BA870" i="2" s="1"/>
  <c r="BA871" i="2" s="1"/>
  <c r="BA872" i="2" s="1"/>
  <c r="BA873" i="2" s="1"/>
  <c r="BA874" i="2" s="1"/>
  <c r="BA875" i="2" s="1"/>
  <c r="BA876" i="2" s="1"/>
  <c r="BA877" i="2" s="1"/>
  <c r="BA878" i="2" s="1"/>
  <c r="BA879" i="2" s="1"/>
  <c r="BA880" i="2" s="1"/>
  <c r="BA881" i="2" s="1"/>
  <c r="BA882" i="2" s="1"/>
  <c r="BA883" i="2" s="1"/>
  <c r="BA884" i="2" s="1"/>
  <c r="BA885" i="2" s="1"/>
  <c r="BA886" i="2" s="1"/>
  <c r="BA887" i="2" s="1"/>
  <c r="BA888" i="2" s="1"/>
  <c r="BA889" i="2" s="1"/>
  <c r="BA890" i="2" s="1"/>
  <c r="BA891" i="2" s="1"/>
  <c r="BA892" i="2" s="1"/>
  <c r="BA893" i="2" s="1"/>
  <c r="BA894" i="2" s="1"/>
  <c r="BA895" i="2" s="1"/>
  <c r="BA896" i="2" s="1"/>
  <c r="BA897" i="2" s="1"/>
  <c r="BA898" i="2" s="1"/>
  <c r="BA899" i="2" s="1"/>
  <c r="BA900" i="2" s="1"/>
  <c r="BA901" i="2" s="1"/>
  <c r="BA902" i="2" s="1"/>
  <c r="BA903" i="2" s="1"/>
  <c r="BA904" i="2" s="1"/>
  <c r="BA905" i="2" s="1"/>
  <c r="BA906" i="2" s="1"/>
  <c r="BA907" i="2" s="1"/>
  <c r="BA908" i="2" s="1"/>
  <c r="BA909" i="2" s="1"/>
  <c r="BA910" i="2" s="1"/>
  <c r="BA911" i="2" s="1"/>
  <c r="BA912" i="2" s="1"/>
  <c r="BA913" i="2" s="1"/>
  <c r="BA914" i="2" s="1"/>
  <c r="BA915" i="2" s="1"/>
  <c r="BA916" i="2" s="1"/>
  <c r="BA917" i="2" s="1"/>
  <c r="BA918" i="2" s="1"/>
  <c r="BA919" i="2" s="1"/>
  <c r="BA920" i="2" s="1"/>
  <c r="BA921" i="2" s="1"/>
  <c r="BA922" i="2" s="1"/>
  <c r="BA923" i="2" s="1"/>
  <c r="BA924" i="2" s="1"/>
  <c r="BA925" i="2" s="1"/>
  <c r="BA926" i="2" s="1"/>
  <c r="BA927" i="2" s="1"/>
  <c r="BA928" i="2" s="1"/>
  <c r="BA929" i="2" s="1"/>
  <c r="BA930" i="2" s="1"/>
  <c r="BA931" i="2" s="1"/>
  <c r="BA932" i="2" s="1"/>
  <c r="BA933" i="2" s="1"/>
  <c r="BA934" i="2" s="1"/>
  <c r="BA935" i="2" s="1"/>
  <c r="BA936" i="2" s="1"/>
  <c r="BA937" i="2" s="1"/>
  <c r="BA938" i="2" s="1"/>
  <c r="BA939" i="2" s="1"/>
  <c r="BA940" i="2" s="1"/>
  <c r="BA941" i="2" s="1"/>
  <c r="BA942" i="2" s="1"/>
  <c r="BA943" i="2" s="1"/>
  <c r="BA944" i="2" s="1"/>
  <c r="BA945" i="2" s="1"/>
  <c r="BA946" i="2" s="1"/>
  <c r="BA947" i="2" s="1"/>
  <c r="BA948" i="2" s="1"/>
  <c r="BA949" i="2" s="1"/>
  <c r="BA950" i="2" s="1"/>
  <c r="BA951" i="2" s="1"/>
  <c r="BA952" i="2" s="1"/>
  <c r="BA953" i="2" s="1"/>
  <c r="BA954" i="2" s="1"/>
  <c r="BA955" i="2" s="1"/>
  <c r="BA956" i="2" s="1"/>
  <c r="BA957" i="2" s="1"/>
  <c r="BA958" i="2" s="1"/>
  <c r="BA959" i="2" s="1"/>
  <c r="BA960" i="2" s="1"/>
  <c r="BA961" i="2" s="1"/>
  <c r="BA962" i="2" s="1"/>
  <c r="BA963" i="2" s="1"/>
  <c r="BA964" i="2" s="1"/>
  <c r="BA965" i="2" s="1"/>
  <c r="BA966" i="2" s="1"/>
  <c r="BA967" i="2" s="1"/>
  <c r="BA968" i="2" s="1"/>
  <c r="BA969" i="2" s="1"/>
  <c r="BA970" i="2" s="1"/>
  <c r="BA971" i="2" s="1"/>
  <c r="BA972" i="2" s="1"/>
  <c r="BA973" i="2" s="1"/>
  <c r="BA974" i="2" s="1"/>
  <c r="BA975" i="2" s="1"/>
  <c r="BA976" i="2" s="1"/>
  <c r="BA977" i="2" s="1"/>
  <c r="BA978" i="2" s="1"/>
  <c r="BA979" i="2" s="1"/>
  <c r="BA980" i="2" s="1"/>
  <c r="BA981" i="2" s="1"/>
  <c r="BA982" i="2" s="1"/>
  <c r="BA983" i="2" s="1"/>
  <c r="BA984" i="2" s="1"/>
  <c r="BA985" i="2" s="1"/>
  <c r="BA986" i="2" s="1"/>
  <c r="BA987" i="2" s="1"/>
  <c r="BA988" i="2" s="1"/>
  <c r="BA989" i="2" s="1"/>
  <c r="BA990" i="2" s="1"/>
  <c r="BA991" i="2" s="1"/>
  <c r="BA992" i="2" s="1"/>
  <c r="BA993" i="2" s="1"/>
  <c r="BA994" i="2" s="1"/>
  <c r="BA995" i="2" s="1"/>
  <c r="BA996" i="2" s="1"/>
  <c r="BA997" i="2" s="1"/>
  <c r="BA998" i="2" s="1"/>
  <c r="BA999" i="2" s="1"/>
  <c r="BA1000" i="2" s="1"/>
  <c r="BA1001" i="2" s="1"/>
  <c r="BA1002" i="2" s="1"/>
  <c r="BA1003" i="2" s="1"/>
  <c r="BA1004" i="2" s="1"/>
  <c r="BA1005" i="2" s="1"/>
  <c r="BA1006" i="2" s="1"/>
  <c r="BA1007" i="2" s="1"/>
  <c r="BA1008" i="2" s="1"/>
  <c r="BA1009" i="2" s="1"/>
  <c r="BA1010" i="2" s="1"/>
  <c r="BA1011" i="2" s="1"/>
  <c r="BA1012" i="2" s="1"/>
  <c r="BA1013" i="2" s="1"/>
  <c r="BA1014" i="2" s="1"/>
  <c r="BA1015" i="2" s="1"/>
  <c r="BA1016" i="2" s="1"/>
  <c r="BA1017" i="2" s="1"/>
  <c r="BA1018" i="2" s="1"/>
  <c r="BA1019" i="2" s="1"/>
  <c r="BA1020" i="2" s="1"/>
  <c r="BA1021" i="2" s="1"/>
  <c r="BA1022" i="2" s="1"/>
  <c r="BA1023" i="2" s="1"/>
  <c r="BA1024" i="2" s="1"/>
  <c r="BA1025" i="2" s="1"/>
  <c r="BA1026" i="2" s="1"/>
  <c r="BA1027" i="2" s="1"/>
  <c r="BA1028" i="2" s="1"/>
  <c r="BA1029" i="2" s="1"/>
  <c r="BA1030" i="2" s="1"/>
  <c r="BA1031" i="2" s="1"/>
  <c r="BA1032" i="2" s="1"/>
  <c r="BA1033" i="2" s="1"/>
  <c r="BA1034" i="2" s="1"/>
  <c r="BA1035" i="2" s="1"/>
  <c r="BA1036" i="2" s="1"/>
  <c r="BA1037" i="2" s="1"/>
  <c r="BA1038" i="2" s="1"/>
  <c r="BA1039" i="2" s="1"/>
  <c r="BA1040" i="2" s="1"/>
  <c r="BA1041" i="2" s="1"/>
  <c r="BA1042" i="2" s="1"/>
  <c r="BA1043" i="2" s="1"/>
  <c r="BA1044" i="2" s="1"/>
  <c r="BA1045" i="2" s="1"/>
  <c r="BA1046" i="2" s="1"/>
  <c r="BA1047" i="2" s="1"/>
  <c r="BA1048" i="2" s="1"/>
  <c r="BA1049" i="2" s="1"/>
  <c r="BA1050" i="2" s="1"/>
  <c r="BA1051" i="2" s="1"/>
  <c r="BA1052" i="2" s="1"/>
  <c r="BA1053" i="2" s="1"/>
  <c r="BA1054" i="2" s="1"/>
  <c r="BA1055" i="2" s="1"/>
  <c r="BA1056" i="2" s="1"/>
  <c r="BA1057" i="2" s="1"/>
  <c r="BA1058" i="2" s="1"/>
  <c r="BA1059" i="2" s="1"/>
  <c r="BA1060" i="2" s="1"/>
  <c r="BA1061" i="2" s="1"/>
  <c r="BA1062" i="2" s="1"/>
  <c r="BA1063" i="2" s="1"/>
  <c r="BA1064" i="2" s="1"/>
  <c r="BA1065" i="2" s="1"/>
  <c r="BA1066" i="2" s="1"/>
  <c r="BA1067" i="2" s="1"/>
  <c r="BA1068" i="2" s="1"/>
  <c r="BA1069" i="2" s="1"/>
  <c r="BA1070" i="2" s="1"/>
  <c r="BA1071" i="2" s="1"/>
  <c r="BA1072" i="2" s="1"/>
  <c r="BA1073" i="2" s="1"/>
  <c r="BA1074" i="2" s="1"/>
  <c r="BA1075" i="2" s="1"/>
  <c r="BA1076" i="2" s="1"/>
  <c r="BA1077" i="2" s="1"/>
  <c r="BA1078" i="2" s="1"/>
  <c r="BA1079" i="2" s="1"/>
  <c r="BA1080" i="2" s="1"/>
  <c r="BA1081" i="2" s="1"/>
  <c r="BA1082" i="2" s="1"/>
  <c r="BA1083" i="2" s="1"/>
  <c r="BA1084" i="2" s="1"/>
  <c r="BA1085" i="2" s="1"/>
  <c r="BA1086" i="2" s="1"/>
  <c r="BA1087" i="2" s="1"/>
  <c r="BA1088" i="2" s="1"/>
  <c r="BA1089" i="2" s="1"/>
  <c r="BA1090" i="2" s="1"/>
  <c r="BA1091" i="2" s="1"/>
  <c r="BA1092" i="2" s="1"/>
  <c r="BA1093" i="2" s="1"/>
  <c r="BA1094" i="2" s="1"/>
  <c r="BA1095" i="2" s="1"/>
  <c r="BA1096" i="2" s="1"/>
  <c r="BA1097" i="2" s="1"/>
  <c r="BA1098" i="2" s="1"/>
  <c r="BA1099" i="2" s="1"/>
  <c r="BA1100" i="2" s="1"/>
  <c r="BA1101" i="2" s="1"/>
  <c r="BA1102" i="2" s="1"/>
  <c r="BA1103" i="2" s="1"/>
  <c r="BA1104" i="2" s="1"/>
  <c r="BA1105" i="2" s="1"/>
  <c r="BA1106" i="2" s="1"/>
  <c r="BA1107" i="2" s="1"/>
  <c r="BA1108" i="2" s="1"/>
  <c r="BA1109" i="2" s="1"/>
  <c r="BA1110" i="2" s="1"/>
  <c r="BA1111" i="2" s="1"/>
  <c r="BA1112" i="2" s="1"/>
  <c r="BA1113" i="2" s="1"/>
  <c r="BA1114" i="2" s="1"/>
  <c r="BA1115" i="2" s="1"/>
  <c r="BA1116" i="2" s="1"/>
  <c r="BA1117" i="2" s="1"/>
  <c r="BA1118" i="2" s="1"/>
  <c r="BA1119" i="2" s="1"/>
  <c r="BA1120" i="2" s="1"/>
  <c r="BA1121" i="2" s="1"/>
  <c r="BA1122" i="2" s="1"/>
  <c r="BA1123" i="2" s="1"/>
  <c r="BA1124" i="2" s="1"/>
  <c r="BA1125" i="2" s="1"/>
  <c r="BA1126" i="2" s="1"/>
  <c r="BA1127" i="2" s="1"/>
  <c r="BA1128" i="2" s="1"/>
  <c r="BA1129" i="2" s="1"/>
  <c r="BA1130" i="2" s="1"/>
  <c r="BA1131" i="2" s="1"/>
  <c r="BA1132" i="2" s="1"/>
  <c r="BA1133" i="2" s="1"/>
  <c r="BA1134" i="2" s="1"/>
  <c r="BA1135" i="2" s="1"/>
  <c r="BA1136" i="2" s="1"/>
  <c r="BA1137" i="2" s="1"/>
  <c r="BA1138" i="2" s="1"/>
  <c r="BA1139" i="2" s="1"/>
  <c r="BA1140" i="2" s="1"/>
  <c r="BA1141" i="2" s="1"/>
  <c r="BA1142" i="2" s="1"/>
  <c r="BA1143" i="2" s="1"/>
  <c r="BA1144" i="2" s="1"/>
  <c r="BA1145" i="2" s="1"/>
  <c r="BA1146" i="2" s="1"/>
  <c r="BA1147" i="2" s="1"/>
  <c r="BA1148" i="2" s="1"/>
  <c r="BA1149" i="2" s="1"/>
  <c r="BA1150" i="2" s="1"/>
  <c r="BA1151" i="2" s="1"/>
  <c r="BA1152" i="2" s="1"/>
  <c r="BA1153" i="2" s="1"/>
  <c r="BA1154" i="2" s="1"/>
  <c r="BA1155" i="2" s="1"/>
  <c r="BA1156" i="2" s="1"/>
  <c r="BA1157" i="2" s="1"/>
  <c r="BA1158" i="2" s="1"/>
  <c r="BA1159" i="2" s="1"/>
  <c r="BA1160" i="2" s="1"/>
  <c r="BA1161" i="2" s="1"/>
  <c r="BA1162" i="2" s="1"/>
  <c r="BA1163" i="2" s="1"/>
  <c r="BA1164" i="2" s="1"/>
  <c r="BA1165" i="2" s="1"/>
  <c r="BA1166" i="2" s="1"/>
  <c r="BA1167" i="2" s="1"/>
  <c r="BA1168" i="2" s="1"/>
  <c r="BA1169" i="2" s="1"/>
  <c r="BA1170" i="2" s="1"/>
  <c r="BA1171" i="2" s="1"/>
  <c r="BA1172" i="2" s="1"/>
  <c r="BA1173" i="2" s="1"/>
  <c r="BA1174" i="2" s="1"/>
  <c r="BA1175" i="2" s="1"/>
  <c r="BA1176" i="2" s="1"/>
  <c r="BA1177" i="2" s="1"/>
  <c r="BA1178" i="2" s="1"/>
  <c r="BA1179" i="2" s="1"/>
  <c r="BA1180" i="2" s="1"/>
  <c r="BA1181" i="2" s="1"/>
  <c r="BA1182" i="2" s="1"/>
  <c r="BA1183" i="2" s="1"/>
  <c r="BA1184" i="2" s="1"/>
  <c r="BA1185" i="2" s="1"/>
  <c r="BA1186" i="2" s="1"/>
  <c r="BA1187" i="2" s="1"/>
  <c r="BA1188" i="2" s="1"/>
  <c r="BA1189" i="2" s="1"/>
  <c r="BA1190" i="2" s="1"/>
  <c r="BA1191" i="2" s="1"/>
  <c r="BA1192" i="2" s="1"/>
  <c r="BA1193" i="2" s="1"/>
  <c r="BA1194" i="2" s="1"/>
  <c r="BA1195" i="2" s="1"/>
  <c r="BA1196" i="2" s="1"/>
  <c r="BA1197" i="2" s="1"/>
  <c r="BA1198" i="2" s="1"/>
  <c r="BA1199" i="2" s="1"/>
  <c r="BA1200" i="2" s="1"/>
  <c r="BA1201" i="2" s="1"/>
  <c r="BA1202" i="2" s="1"/>
  <c r="BA1203" i="2" s="1"/>
  <c r="BA1204" i="2" s="1"/>
  <c r="BA1205" i="2" s="1"/>
  <c r="BA1206" i="2" s="1"/>
  <c r="BA1207" i="2" s="1"/>
  <c r="BA1208" i="2" s="1"/>
  <c r="BA1209" i="2" s="1"/>
  <c r="BA1210" i="2" s="1"/>
  <c r="BA1211" i="2" s="1"/>
  <c r="BA1212" i="2" s="1"/>
  <c r="BA1213" i="2" s="1"/>
  <c r="BA1214" i="2" s="1"/>
  <c r="BA1215" i="2" s="1"/>
  <c r="BA1216" i="2" s="1"/>
  <c r="BA1217" i="2" s="1"/>
  <c r="BA1218" i="2" s="1"/>
  <c r="BA1219" i="2" s="1"/>
  <c r="BA1220" i="2" s="1"/>
  <c r="BA1221" i="2" s="1"/>
  <c r="BA1222" i="2" s="1"/>
  <c r="BA1223" i="2" s="1"/>
  <c r="BA1224" i="2" s="1"/>
  <c r="BA1225" i="2" s="1"/>
  <c r="BA1226" i="2" s="1"/>
  <c r="BA1227" i="2" s="1"/>
  <c r="BA1228" i="2" s="1"/>
  <c r="BA1229" i="2" s="1"/>
  <c r="BA1230" i="2" s="1"/>
  <c r="BA1231" i="2" s="1"/>
  <c r="BA1232" i="2" s="1"/>
  <c r="BA1233" i="2" s="1"/>
  <c r="BA1234" i="2" s="1"/>
  <c r="BA1235" i="2" s="1"/>
  <c r="BA1236" i="2" s="1"/>
  <c r="BA1237" i="2" s="1"/>
  <c r="BA1238" i="2" s="1"/>
  <c r="BA1239" i="2" s="1"/>
  <c r="BA1240" i="2" s="1"/>
  <c r="BA1241" i="2" s="1"/>
  <c r="BA1242" i="2" s="1"/>
  <c r="BA1243" i="2" s="1"/>
  <c r="BA1244" i="2" s="1"/>
  <c r="BA1245" i="2" s="1"/>
  <c r="BA1246" i="2" s="1"/>
  <c r="BA1247" i="2" s="1"/>
  <c r="BA1248" i="2" s="1"/>
  <c r="BA1249" i="2" s="1"/>
  <c r="BA1250" i="2" s="1"/>
  <c r="BA1251" i="2" s="1"/>
  <c r="BA1252" i="2" s="1"/>
  <c r="BA1253" i="2" s="1"/>
  <c r="BA1254" i="2" s="1"/>
  <c r="BA1255" i="2" s="1"/>
  <c r="BA1256" i="2" s="1"/>
  <c r="BA1257" i="2" s="1"/>
  <c r="BA1258" i="2" s="1"/>
  <c r="BA1259" i="2" s="1"/>
  <c r="BA1260" i="2" s="1"/>
  <c r="BA1261" i="2" s="1"/>
  <c r="BA1262" i="2" s="1"/>
  <c r="BA1263" i="2" s="1"/>
  <c r="BA1264" i="2" s="1"/>
  <c r="BA1265" i="2" s="1"/>
  <c r="BA1266" i="2" s="1"/>
  <c r="BA1267" i="2" s="1"/>
  <c r="BA1268" i="2" s="1"/>
  <c r="BA1269" i="2" s="1"/>
  <c r="BA1270" i="2" s="1"/>
  <c r="BA1271" i="2" s="1"/>
  <c r="BA1272" i="2" s="1"/>
  <c r="BA1273" i="2" s="1"/>
  <c r="BA1274" i="2" s="1"/>
  <c r="BA1275" i="2" s="1"/>
  <c r="BA1276" i="2" s="1"/>
  <c r="BA1277" i="2" s="1"/>
  <c r="BA1278" i="2" s="1"/>
  <c r="BA1279" i="2" s="1"/>
  <c r="BA1280" i="2" s="1"/>
  <c r="BA1281" i="2" s="1"/>
  <c r="BA1282" i="2" s="1"/>
  <c r="BA1283" i="2" s="1"/>
  <c r="BA1284" i="2" s="1"/>
  <c r="BA1285" i="2" s="1"/>
  <c r="BA1286" i="2" s="1"/>
  <c r="BA1287" i="2" s="1"/>
  <c r="BA1288" i="2" s="1"/>
  <c r="BA1289" i="2" s="1"/>
  <c r="BA1290" i="2" s="1"/>
  <c r="BA1291" i="2" s="1"/>
  <c r="BA1292" i="2" s="1"/>
  <c r="BA1293" i="2" s="1"/>
  <c r="BA1294" i="2" s="1"/>
  <c r="BA1295" i="2" s="1"/>
  <c r="BA1296" i="2" s="1"/>
  <c r="BA1297" i="2" s="1"/>
  <c r="BA1298" i="2" s="1"/>
  <c r="BA1299" i="2" s="1"/>
  <c r="BA1300" i="2" s="1"/>
  <c r="BA1301" i="2" s="1"/>
  <c r="BA1302" i="2" s="1"/>
  <c r="BA1303" i="2" s="1"/>
  <c r="BA1304" i="2" s="1"/>
  <c r="BA1305" i="2" s="1"/>
  <c r="BA1306" i="2" s="1"/>
  <c r="BA1307" i="2" s="1"/>
  <c r="BA1308" i="2" s="1"/>
  <c r="BA1309" i="2" s="1"/>
  <c r="BA1310" i="2" s="1"/>
  <c r="BA1311" i="2" s="1"/>
  <c r="BA1312" i="2" s="1"/>
  <c r="BA1313" i="2" s="1"/>
  <c r="BA1314" i="2" s="1"/>
  <c r="BA1315" i="2" s="1"/>
  <c r="BA1316" i="2" s="1"/>
  <c r="BA1317" i="2" s="1"/>
  <c r="BA1318" i="2" s="1"/>
  <c r="BA1319" i="2" s="1"/>
  <c r="BA1320" i="2" s="1"/>
  <c r="BA1321" i="2" s="1"/>
  <c r="BA1322" i="2" s="1"/>
  <c r="BA1323" i="2" s="1"/>
  <c r="BA1324" i="2" s="1"/>
  <c r="BA1325" i="2" s="1"/>
  <c r="BA1326" i="2" s="1"/>
  <c r="BA1327" i="2" s="1"/>
  <c r="BA1328" i="2" s="1"/>
  <c r="BA1329" i="2" s="1"/>
  <c r="BA1330" i="2" s="1"/>
  <c r="BA1331" i="2" s="1"/>
  <c r="BA1332" i="2" s="1"/>
  <c r="BA1333" i="2" s="1"/>
  <c r="BA1334" i="2" s="1"/>
  <c r="BA1335" i="2" s="1"/>
  <c r="BA1336" i="2" s="1"/>
  <c r="BA1337" i="2" s="1"/>
  <c r="BA1338" i="2" s="1"/>
  <c r="BA1339" i="2" s="1"/>
  <c r="BA1340" i="2" s="1"/>
  <c r="BA1341" i="2" s="1"/>
  <c r="BA1342" i="2" s="1"/>
  <c r="BA1343" i="2" s="1"/>
  <c r="BA1344" i="2" s="1"/>
  <c r="BA1345" i="2" s="1"/>
  <c r="BA1346" i="2" s="1"/>
  <c r="BA1347" i="2" s="1"/>
  <c r="BA1348" i="2" s="1"/>
  <c r="BA1349" i="2" s="1"/>
  <c r="BA1350" i="2" s="1"/>
  <c r="BA1351" i="2" s="1"/>
  <c r="BA1352" i="2" s="1"/>
  <c r="BA1353" i="2" s="1"/>
  <c r="BA1354" i="2" s="1"/>
  <c r="BA1355" i="2" s="1"/>
  <c r="BA1356" i="2" s="1"/>
  <c r="BA1357" i="2" s="1"/>
  <c r="BA1358" i="2" s="1"/>
  <c r="BA1359" i="2" s="1"/>
  <c r="BA1360" i="2" s="1"/>
  <c r="BA1361" i="2" s="1"/>
  <c r="BA1362" i="2" s="1"/>
  <c r="BA1363" i="2" s="1"/>
  <c r="BA1364" i="2" s="1"/>
  <c r="BA1365" i="2" s="1"/>
  <c r="BA1366" i="2" s="1"/>
  <c r="BA1367" i="2" s="1"/>
  <c r="BA1368" i="2" s="1"/>
  <c r="BA1369" i="2" s="1"/>
  <c r="BA1370" i="2" s="1"/>
  <c r="BA1371" i="2" s="1"/>
  <c r="BA1372" i="2" s="1"/>
  <c r="BA1373" i="2" s="1"/>
  <c r="BA1374" i="2" s="1"/>
  <c r="BA1375" i="2" s="1"/>
  <c r="BA1376" i="2" s="1"/>
  <c r="BA1377" i="2" s="1"/>
  <c r="BA1378" i="2" s="1"/>
  <c r="BA1379" i="2" s="1"/>
  <c r="BA1380" i="2" s="1"/>
  <c r="BA1381" i="2" s="1"/>
  <c r="BA1382" i="2" s="1"/>
  <c r="BA1383" i="2" s="1"/>
  <c r="BA1384" i="2" s="1"/>
  <c r="BA1385" i="2" s="1"/>
  <c r="BA1386" i="2" s="1"/>
  <c r="BA1387" i="2" s="1"/>
  <c r="BA1388" i="2" s="1"/>
  <c r="BA1389" i="2" s="1"/>
  <c r="BA1390" i="2" s="1"/>
  <c r="BA1391" i="2" s="1"/>
  <c r="BA1392" i="2" s="1"/>
  <c r="BA1393" i="2" s="1"/>
  <c r="BA1394" i="2" s="1"/>
  <c r="BA1395" i="2" s="1"/>
  <c r="BA1396" i="2" s="1"/>
  <c r="BA1397" i="2" s="1"/>
  <c r="BA1398" i="2" s="1"/>
  <c r="BA1399" i="2" s="1"/>
  <c r="BA1400" i="2" s="1"/>
  <c r="BA1401" i="2" s="1"/>
  <c r="BA1402" i="2" s="1"/>
  <c r="BA1403" i="2" s="1"/>
  <c r="BA1404" i="2" s="1"/>
  <c r="BA1405" i="2" s="1"/>
  <c r="BA1406" i="2" s="1"/>
  <c r="BA1407" i="2" s="1"/>
  <c r="BA1408" i="2" s="1"/>
  <c r="BA1409" i="2" s="1"/>
  <c r="BA1410" i="2" s="1"/>
  <c r="BA1411" i="2" s="1"/>
  <c r="BA1412" i="2" s="1"/>
  <c r="BA1413" i="2" s="1"/>
  <c r="BA1414" i="2" s="1"/>
  <c r="BA1415" i="2" s="1"/>
  <c r="BA1416" i="2" s="1"/>
  <c r="BA1417" i="2" s="1"/>
  <c r="BA1418" i="2" s="1"/>
  <c r="BA1419" i="2" s="1"/>
  <c r="BA1420" i="2" s="1"/>
  <c r="BA1421" i="2" s="1"/>
  <c r="BA1422" i="2" s="1"/>
  <c r="BA1423" i="2" s="1"/>
  <c r="BA1424" i="2" s="1"/>
  <c r="BA1425" i="2" s="1"/>
  <c r="BA1426" i="2" s="1"/>
  <c r="BA1427" i="2" s="1"/>
  <c r="BA1428" i="2" s="1"/>
  <c r="BA1429" i="2" s="1"/>
  <c r="BA1430" i="2" s="1"/>
  <c r="BA1431" i="2" s="1"/>
  <c r="BA1432" i="2" s="1"/>
  <c r="BA1433" i="2" s="1"/>
  <c r="BA1434" i="2" s="1"/>
  <c r="BA1435" i="2" s="1"/>
  <c r="BA1436" i="2" s="1"/>
  <c r="BA1437" i="2" s="1"/>
  <c r="BA1438" i="2" s="1"/>
  <c r="BA1439" i="2" s="1"/>
  <c r="BA1440" i="2" s="1"/>
  <c r="BA1441" i="2" s="1"/>
  <c r="BA1442" i="2" s="1"/>
  <c r="BA1443" i="2" s="1"/>
  <c r="BA1444" i="2" s="1"/>
  <c r="BA1445" i="2" s="1"/>
  <c r="BA1446" i="2" s="1"/>
  <c r="BA1447" i="2" s="1"/>
  <c r="BA1448" i="2" s="1"/>
  <c r="BA1449" i="2" s="1"/>
  <c r="BA1450" i="2" s="1"/>
  <c r="BA1451" i="2" s="1"/>
  <c r="BA1452" i="2" s="1"/>
  <c r="BA1453" i="2" s="1"/>
  <c r="BA1454" i="2" s="1"/>
  <c r="BA1455" i="2" s="1"/>
  <c r="BA1456" i="2" s="1"/>
  <c r="BA1457" i="2" s="1"/>
  <c r="BA1458" i="2" s="1"/>
  <c r="BA1459" i="2" s="1"/>
  <c r="BA1460" i="2" s="1"/>
  <c r="BA1461" i="2" s="1"/>
  <c r="BA1462" i="2" s="1"/>
  <c r="BA1463" i="2" s="1"/>
  <c r="BA1464" i="2" s="1"/>
  <c r="BA1465" i="2" s="1"/>
  <c r="BA1466" i="2" s="1"/>
  <c r="BA1467" i="2" s="1"/>
  <c r="BA1468" i="2" s="1"/>
  <c r="BA1469" i="2" s="1"/>
  <c r="BA1470" i="2" s="1"/>
  <c r="BA1471" i="2" s="1"/>
  <c r="BA1472" i="2" s="1"/>
  <c r="BA1473" i="2" s="1"/>
  <c r="BA1474" i="2" s="1"/>
  <c r="BA1475" i="2" s="1"/>
  <c r="BA1476" i="2" s="1"/>
  <c r="BA1477" i="2" s="1"/>
  <c r="BA1478" i="2" s="1"/>
  <c r="BA1479" i="2" s="1"/>
  <c r="BA1480" i="2" s="1"/>
  <c r="BA1481" i="2" s="1"/>
  <c r="BA1482" i="2" s="1"/>
  <c r="BA1483" i="2" s="1"/>
  <c r="BA1484" i="2" s="1"/>
  <c r="BA1485" i="2" s="1"/>
  <c r="BA1486" i="2" s="1"/>
  <c r="BA1487" i="2" s="1"/>
  <c r="BA1488" i="2" s="1"/>
  <c r="BA1489" i="2" s="1"/>
  <c r="BA1490" i="2" s="1"/>
  <c r="BA1491" i="2" s="1"/>
  <c r="BA1492" i="2" s="1"/>
  <c r="BA1493" i="2" s="1"/>
  <c r="BA1494" i="2" s="1"/>
  <c r="BA1495" i="2" s="1"/>
  <c r="BA1496" i="2" s="1"/>
  <c r="BA1497" i="2" s="1"/>
  <c r="BA1498" i="2" s="1"/>
  <c r="BA1499" i="2" s="1"/>
  <c r="BA1500" i="2" s="1"/>
  <c r="BA1501" i="2" s="1"/>
  <c r="BA1502" i="2" s="1"/>
  <c r="BA1503" i="2" s="1"/>
  <c r="BA1504" i="2" s="1"/>
  <c r="BA1505" i="2" s="1"/>
  <c r="BA1506" i="2" s="1"/>
  <c r="BA1507" i="2" s="1"/>
  <c r="BA1508" i="2" s="1"/>
  <c r="BA1509" i="2" s="1"/>
  <c r="BA1510" i="2" s="1"/>
  <c r="BA1511" i="2" s="1"/>
  <c r="BA1512" i="2" s="1"/>
  <c r="BA1513" i="2" s="1"/>
  <c r="BA1514" i="2" s="1"/>
  <c r="BA1515" i="2" s="1"/>
  <c r="BA1516" i="2" s="1"/>
  <c r="BA1517" i="2" s="1"/>
  <c r="BA1518" i="2" s="1"/>
  <c r="BA1519" i="2" s="1"/>
  <c r="BA1520" i="2" s="1"/>
  <c r="BA1521" i="2" s="1"/>
  <c r="BA1522" i="2" s="1"/>
  <c r="BA1523" i="2" s="1"/>
  <c r="BA1524" i="2" s="1"/>
  <c r="BA1525" i="2" s="1"/>
  <c r="BA1526" i="2" s="1"/>
  <c r="BA1527" i="2" s="1"/>
  <c r="BA1528" i="2" s="1"/>
  <c r="BA1529" i="2" s="1"/>
  <c r="BA1530" i="2" s="1"/>
  <c r="BA1531" i="2" s="1"/>
  <c r="BA1532" i="2" s="1"/>
  <c r="BA1533" i="2" s="1"/>
  <c r="BA1534" i="2" s="1"/>
  <c r="BA1535" i="2" s="1"/>
  <c r="BA1536" i="2" s="1"/>
  <c r="BA1537" i="2" s="1"/>
  <c r="BA1538" i="2" s="1"/>
  <c r="BA1539" i="2" s="1"/>
  <c r="BA1540" i="2" s="1"/>
  <c r="BA1541" i="2" s="1"/>
  <c r="BA1542" i="2" s="1"/>
  <c r="BA1543" i="2" s="1"/>
  <c r="BA1544" i="2" s="1"/>
  <c r="BA1545" i="2" s="1"/>
  <c r="BA1546" i="2" s="1"/>
  <c r="BA1547" i="2" s="1"/>
  <c r="BA1548" i="2" s="1"/>
  <c r="BA1549" i="2" s="1"/>
  <c r="BA1550" i="2" s="1"/>
  <c r="BA1551" i="2" s="1"/>
  <c r="BA1552" i="2" s="1"/>
  <c r="BA1553" i="2" s="1"/>
  <c r="BA1554" i="2" s="1"/>
  <c r="BA1555" i="2" s="1"/>
  <c r="BA1556" i="2" s="1"/>
  <c r="BA1557" i="2" s="1"/>
  <c r="BA1558" i="2" s="1"/>
  <c r="BA1559" i="2" s="1"/>
  <c r="BA1560" i="2" s="1"/>
  <c r="BA1561" i="2" s="1"/>
  <c r="BA1562" i="2" s="1"/>
  <c r="BA1563" i="2" s="1"/>
  <c r="BA1564" i="2" s="1"/>
  <c r="BA1565" i="2" s="1"/>
  <c r="BA1566" i="2" s="1"/>
  <c r="BA1567" i="2" s="1"/>
  <c r="BA1568" i="2" s="1"/>
  <c r="BA1569" i="2" s="1"/>
  <c r="BA1570" i="2" s="1"/>
  <c r="BA1571" i="2" s="1"/>
  <c r="BA1572" i="2" s="1"/>
  <c r="BA1573" i="2" s="1"/>
  <c r="BA1574" i="2" s="1"/>
  <c r="BA1575" i="2" s="1"/>
  <c r="BA1576" i="2" s="1"/>
  <c r="BA1577" i="2" s="1"/>
  <c r="BA1578" i="2" s="1"/>
  <c r="BA1579" i="2" s="1"/>
  <c r="BA1580" i="2" s="1"/>
  <c r="BA1581" i="2" s="1"/>
  <c r="BA1582" i="2" s="1"/>
  <c r="BA1583" i="2" s="1"/>
  <c r="BA1584" i="2" s="1"/>
  <c r="BA1585" i="2" s="1"/>
  <c r="BA1586" i="2" s="1"/>
  <c r="BA1587" i="2" s="1"/>
  <c r="BA1588" i="2" s="1"/>
  <c r="BA1589" i="2" s="1"/>
  <c r="BA1590" i="2" s="1"/>
  <c r="BA1591" i="2" s="1"/>
  <c r="BA1592" i="2" s="1"/>
  <c r="BA1593" i="2" s="1"/>
  <c r="BA1594" i="2" s="1"/>
  <c r="BA1595" i="2" s="1"/>
  <c r="BA1596" i="2" s="1"/>
  <c r="BA1597" i="2" s="1"/>
  <c r="BA1598" i="2" s="1"/>
  <c r="BA1599" i="2" s="1"/>
  <c r="BA1600" i="2" s="1"/>
  <c r="BA1601" i="2" s="1"/>
  <c r="BA1602" i="2" s="1"/>
  <c r="BA1603" i="2" s="1"/>
  <c r="BA1604" i="2" s="1"/>
  <c r="BA1605" i="2" s="1"/>
  <c r="BA1606" i="2" s="1"/>
  <c r="BA1607" i="2" s="1"/>
  <c r="BA1608" i="2" s="1"/>
  <c r="BA1609" i="2" s="1"/>
  <c r="BA1610" i="2" s="1"/>
  <c r="BA1611" i="2" s="1"/>
  <c r="BA1612" i="2" s="1"/>
  <c r="BA1613" i="2" s="1"/>
  <c r="BA1614" i="2" s="1"/>
  <c r="BA1615" i="2" s="1"/>
  <c r="BA1616" i="2" s="1"/>
  <c r="BA1617" i="2" s="1"/>
  <c r="BA1618" i="2" s="1"/>
  <c r="BA1619" i="2" s="1"/>
  <c r="BA1620" i="2" s="1"/>
  <c r="BA1621" i="2" s="1"/>
  <c r="BA1622" i="2" s="1"/>
  <c r="BA1623" i="2" s="1"/>
  <c r="BA1624" i="2" s="1"/>
  <c r="BA1625" i="2" s="1"/>
  <c r="BA1626" i="2" s="1"/>
  <c r="BA1627" i="2" s="1"/>
  <c r="BA1628" i="2" s="1"/>
  <c r="BA1629" i="2" s="1"/>
  <c r="BA1630" i="2" s="1"/>
  <c r="BA1631" i="2" s="1"/>
  <c r="BA1632" i="2" s="1"/>
  <c r="BA1633" i="2" s="1"/>
  <c r="BA1634" i="2" s="1"/>
  <c r="BA1635" i="2" s="1"/>
  <c r="BA1636" i="2" s="1"/>
  <c r="BA1637" i="2" s="1"/>
  <c r="BA1638" i="2" s="1"/>
  <c r="BA1639" i="2" s="1"/>
  <c r="BA1640" i="2" s="1"/>
  <c r="BA1641" i="2" s="1"/>
  <c r="BA1642" i="2" s="1"/>
  <c r="BA1643" i="2" s="1"/>
  <c r="BA1644" i="2" s="1"/>
  <c r="BA1645" i="2" s="1"/>
  <c r="BA1646" i="2" s="1"/>
  <c r="BA1647" i="2" s="1"/>
  <c r="BA1648" i="2" s="1"/>
  <c r="BA1649" i="2" s="1"/>
  <c r="BA1650" i="2" s="1"/>
  <c r="BA1651" i="2" s="1"/>
  <c r="BA1652" i="2" s="1"/>
  <c r="BA1653" i="2" s="1"/>
  <c r="BA1654" i="2" s="1"/>
  <c r="BA1655" i="2" s="1"/>
  <c r="BA1656" i="2" s="1"/>
  <c r="BA1657" i="2" s="1"/>
  <c r="BA1658" i="2" s="1"/>
  <c r="BA1659" i="2" s="1"/>
  <c r="BA1660" i="2" s="1"/>
  <c r="BA1661" i="2" s="1"/>
  <c r="BA1662" i="2" s="1"/>
  <c r="BA1663" i="2" s="1"/>
  <c r="BA1664" i="2" s="1"/>
  <c r="BA1665" i="2" s="1"/>
  <c r="BA1666" i="2" s="1"/>
  <c r="BA1667" i="2" s="1"/>
  <c r="BA1668" i="2" s="1"/>
  <c r="BA1669" i="2" s="1"/>
  <c r="BA1670" i="2" s="1"/>
  <c r="BA1671" i="2" s="1"/>
  <c r="BA1672" i="2" s="1"/>
  <c r="BA1673" i="2" s="1"/>
  <c r="BA1674" i="2" s="1"/>
  <c r="BA1675" i="2" s="1"/>
  <c r="BA1676" i="2" s="1"/>
  <c r="BA1677" i="2" s="1"/>
  <c r="BA1678" i="2" s="1"/>
  <c r="BA1679" i="2" s="1"/>
  <c r="BA1680" i="2" s="1"/>
  <c r="BA1681" i="2" s="1"/>
  <c r="BA1682" i="2" s="1"/>
  <c r="BA1683" i="2" s="1"/>
  <c r="BA1684" i="2" s="1"/>
  <c r="BA1685" i="2" s="1"/>
  <c r="BA1686" i="2" s="1"/>
  <c r="BA1687" i="2" s="1"/>
  <c r="BA1688" i="2" s="1"/>
  <c r="BA1689" i="2" s="1"/>
  <c r="BA1690" i="2" s="1"/>
  <c r="BA1691" i="2" s="1"/>
  <c r="BA1692" i="2" s="1"/>
  <c r="BA1693" i="2" s="1"/>
  <c r="BA1694" i="2" s="1"/>
  <c r="BA1695" i="2" s="1"/>
  <c r="BA1696" i="2" s="1"/>
  <c r="BA1697" i="2" s="1"/>
  <c r="BA1698" i="2" s="1"/>
  <c r="BA1699" i="2" s="1"/>
  <c r="BA1700" i="2" s="1"/>
  <c r="BA1701" i="2" s="1"/>
  <c r="BA1702" i="2" s="1"/>
  <c r="BA1703" i="2" s="1"/>
  <c r="BA1704" i="2" s="1"/>
  <c r="BA1705" i="2" s="1"/>
  <c r="BA1706" i="2" s="1"/>
  <c r="BA1707" i="2" s="1"/>
  <c r="BA1708" i="2" s="1"/>
  <c r="BA1709" i="2" s="1"/>
  <c r="BA1710" i="2" s="1"/>
  <c r="BA1711" i="2" s="1"/>
  <c r="BA1712" i="2" s="1"/>
  <c r="BA1713" i="2" s="1"/>
  <c r="BA1714" i="2" s="1"/>
  <c r="BA1715" i="2" s="1"/>
  <c r="BA1716" i="2" s="1"/>
  <c r="BA1717" i="2" s="1"/>
  <c r="BA1718" i="2" s="1"/>
  <c r="BA1719" i="2" s="1"/>
  <c r="BA1720" i="2" s="1"/>
  <c r="BA1721" i="2" s="1"/>
  <c r="BA1722" i="2" s="1"/>
  <c r="BA1723" i="2" s="1"/>
  <c r="BA1724" i="2" s="1"/>
  <c r="BA1725" i="2" s="1"/>
  <c r="BA1726" i="2" s="1"/>
  <c r="BA1727" i="2" s="1"/>
  <c r="BA1728" i="2" s="1"/>
  <c r="BA1729" i="2" s="1"/>
  <c r="BA1730" i="2" s="1"/>
  <c r="BA1731" i="2" s="1"/>
  <c r="BA1732" i="2" s="1"/>
  <c r="BA1733" i="2" s="1"/>
  <c r="BA1734" i="2" s="1"/>
  <c r="BA1735" i="2" s="1"/>
  <c r="BA1736" i="2" s="1"/>
  <c r="BA1737" i="2" s="1"/>
  <c r="BA1738" i="2" s="1"/>
  <c r="BA1739" i="2" s="1"/>
  <c r="BA1740" i="2" s="1"/>
  <c r="BA1741" i="2" s="1"/>
  <c r="BA1742" i="2" s="1"/>
  <c r="BA1743" i="2" s="1"/>
  <c r="BA1744" i="2" s="1"/>
  <c r="BA1745" i="2" s="1"/>
  <c r="BA1746" i="2" s="1"/>
  <c r="BA1747" i="2" s="1"/>
  <c r="BA1748" i="2" s="1"/>
  <c r="BA1749" i="2" s="1"/>
  <c r="BA1750" i="2" s="1"/>
  <c r="BA1751" i="2" s="1"/>
  <c r="BA1752" i="2" s="1"/>
  <c r="BA1753" i="2" s="1"/>
  <c r="BA1754" i="2" s="1"/>
  <c r="BA1755" i="2" s="1"/>
  <c r="BA1756" i="2" s="1"/>
  <c r="BA1757" i="2" s="1"/>
  <c r="BA1758" i="2" s="1"/>
  <c r="BA1759" i="2" s="1"/>
  <c r="BA1760" i="2" s="1"/>
  <c r="BA1761" i="2" s="1"/>
  <c r="BA1762" i="2" s="1"/>
  <c r="BA1763" i="2" s="1"/>
  <c r="BA1764" i="2" s="1"/>
  <c r="BA1765" i="2" s="1"/>
  <c r="BA1766" i="2" s="1"/>
  <c r="BA1767" i="2" s="1"/>
  <c r="BA1768" i="2" s="1"/>
  <c r="BA1769" i="2" s="1"/>
  <c r="BA1770" i="2" s="1"/>
  <c r="BA1771" i="2" s="1"/>
  <c r="BA1772" i="2" s="1"/>
  <c r="BA1773" i="2" s="1"/>
  <c r="BA1774" i="2" s="1"/>
  <c r="BA1775" i="2" s="1"/>
  <c r="BA1776" i="2" s="1"/>
  <c r="BA1777" i="2" s="1"/>
  <c r="BA1778" i="2" s="1"/>
  <c r="BA1779" i="2" s="1"/>
  <c r="BA1780" i="2" s="1"/>
  <c r="BA1781" i="2" s="1"/>
  <c r="BA1782" i="2" s="1"/>
  <c r="BA1783" i="2" s="1"/>
  <c r="BA1784" i="2" s="1"/>
  <c r="BA1785" i="2" s="1"/>
  <c r="BA1786" i="2" s="1"/>
  <c r="BA1787" i="2" s="1"/>
  <c r="BA1788" i="2" s="1"/>
  <c r="BA1789" i="2" s="1"/>
  <c r="BA1790" i="2" s="1"/>
  <c r="BA1791" i="2" s="1"/>
  <c r="BA1792" i="2" s="1"/>
  <c r="BA1793" i="2" s="1"/>
  <c r="BA1794" i="2" s="1"/>
  <c r="BA1795" i="2" s="1"/>
  <c r="BA1796" i="2" s="1"/>
  <c r="BA1797" i="2" s="1"/>
  <c r="BA1798" i="2" s="1"/>
  <c r="BA1799" i="2" s="1"/>
  <c r="BA1800" i="2" s="1"/>
  <c r="BA1801" i="2" s="1"/>
  <c r="BA1802" i="2" s="1"/>
  <c r="BA1803" i="2" s="1"/>
  <c r="BA1804" i="2" s="1"/>
  <c r="BA1805" i="2" s="1"/>
  <c r="BA1806" i="2" s="1"/>
  <c r="BA1807" i="2" s="1"/>
  <c r="BA1808" i="2" s="1"/>
  <c r="BA1809" i="2" s="1"/>
  <c r="BA1810" i="2" s="1"/>
  <c r="BA1811" i="2" s="1"/>
  <c r="BA1812" i="2" s="1"/>
  <c r="BA1813" i="2" s="1"/>
  <c r="BA1814" i="2" s="1"/>
  <c r="BA1815" i="2" s="1"/>
  <c r="BA1816" i="2" s="1"/>
  <c r="BA1817" i="2" s="1"/>
  <c r="BA1818" i="2" s="1"/>
  <c r="BA1819" i="2" s="1"/>
  <c r="BA1820" i="2" s="1"/>
  <c r="BA1821" i="2" s="1"/>
  <c r="BA1822" i="2" s="1"/>
  <c r="BA1823" i="2" s="1"/>
  <c r="BA1824" i="2" s="1"/>
  <c r="BA1825" i="2" s="1"/>
  <c r="BA1826" i="2" s="1"/>
  <c r="BA1827" i="2" s="1"/>
  <c r="BA1828" i="2" s="1"/>
  <c r="BA1829" i="2" s="1"/>
  <c r="BA1830" i="2" s="1"/>
  <c r="BA1831" i="2" s="1"/>
  <c r="BA1832" i="2" s="1"/>
  <c r="BA1833" i="2" s="1"/>
  <c r="BA1834" i="2" s="1"/>
  <c r="BA1835" i="2" s="1"/>
  <c r="BA1836" i="2" s="1"/>
  <c r="BA1837" i="2" s="1"/>
  <c r="BA1838" i="2" s="1"/>
  <c r="BA1839" i="2" s="1"/>
  <c r="BA1840" i="2" s="1"/>
  <c r="BA1841" i="2" s="1"/>
  <c r="BA1842" i="2" s="1"/>
  <c r="BA1843" i="2" s="1"/>
  <c r="BA1844" i="2" s="1"/>
  <c r="BA1845" i="2" s="1"/>
  <c r="BA1846" i="2" s="1"/>
  <c r="BA1847" i="2" s="1"/>
  <c r="BA1848" i="2" s="1"/>
  <c r="BA1849" i="2" s="1"/>
  <c r="BA1850" i="2" s="1"/>
  <c r="BA1851" i="2" s="1"/>
  <c r="BA1852" i="2" s="1"/>
  <c r="BA1853" i="2" s="1"/>
  <c r="BA1854" i="2" s="1"/>
  <c r="BA1855" i="2" s="1"/>
  <c r="BA1856" i="2" s="1"/>
  <c r="BA1857" i="2" s="1"/>
  <c r="BA1858" i="2" s="1"/>
  <c r="BA1859" i="2" s="1"/>
  <c r="BA1860" i="2" s="1"/>
  <c r="BA1861" i="2" s="1"/>
  <c r="BA1862" i="2" s="1"/>
  <c r="BA1863" i="2" s="1"/>
  <c r="BA1864" i="2" s="1"/>
  <c r="BA1865" i="2" s="1"/>
  <c r="BA1866" i="2" s="1"/>
  <c r="BA1867" i="2" s="1"/>
  <c r="BA1868" i="2" s="1"/>
  <c r="BA1869" i="2" s="1"/>
  <c r="BA1870" i="2" s="1"/>
  <c r="BA1871" i="2" s="1"/>
  <c r="BA1872" i="2" s="1"/>
  <c r="BA1873" i="2" s="1"/>
  <c r="BA1874" i="2" s="1"/>
  <c r="BA1875" i="2" s="1"/>
  <c r="BA1876" i="2" s="1"/>
  <c r="BA1877" i="2" s="1"/>
  <c r="BA1878" i="2" s="1"/>
  <c r="BA1879" i="2" s="1"/>
  <c r="BA1880" i="2" s="1"/>
  <c r="BA1881" i="2" s="1"/>
  <c r="BA1882" i="2" s="1"/>
  <c r="BA1883" i="2" s="1"/>
  <c r="BA1884" i="2" s="1"/>
  <c r="BA1885" i="2" s="1"/>
  <c r="BA1886" i="2" s="1"/>
  <c r="BA1887" i="2" s="1"/>
  <c r="BA1888" i="2" s="1"/>
  <c r="BA1889" i="2" s="1"/>
  <c r="BA1890" i="2" s="1"/>
  <c r="BA1891" i="2" s="1"/>
  <c r="BA1892" i="2" s="1"/>
  <c r="BA1893" i="2" s="1"/>
  <c r="BA1894" i="2" s="1"/>
  <c r="BA1895" i="2" s="1"/>
  <c r="BA1896" i="2" s="1"/>
  <c r="BA1897" i="2" s="1"/>
  <c r="BA1898" i="2" s="1"/>
  <c r="BA1899" i="2" s="1"/>
  <c r="BA1900" i="2" s="1"/>
  <c r="BA1901" i="2" s="1"/>
  <c r="BA1902" i="2" s="1"/>
  <c r="BA1903" i="2" s="1"/>
  <c r="BA1904" i="2" s="1"/>
  <c r="BA1905" i="2" s="1"/>
  <c r="BA1906" i="2" s="1"/>
  <c r="BA1907" i="2" s="1"/>
  <c r="BA1908" i="2" s="1"/>
  <c r="BA1909" i="2" s="1"/>
  <c r="BA1910" i="2" s="1"/>
  <c r="BA1911" i="2" s="1"/>
  <c r="BA1912" i="2" s="1"/>
  <c r="BA1913" i="2" s="1"/>
  <c r="BA1914" i="2" s="1"/>
  <c r="BA1915" i="2" s="1"/>
  <c r="BA1916" i="2" s="1"/>
  <c r="BA1917" i="2" s="1"/>
  <c r="BA1918" i="2" s="1"/>
  <c r="BA1919" i="2" s="1"/>
  <c r="BA1920" i="2" s="1"/>
  <c r="BA1921" i="2" s="1"/>
  <c r="BA1922" i="2" s="1"/>
  <c r="BA1923" i="2" s="1"/>
  <c r="BA1924" i="2" s="1"/>
  <c r="BA1925" i="2" s="1"/>
  <c r="BA1926" i="2" s="1"/>
  <c r="BA1927" i="2" s="1"/>
  <c r="BA1928" i="2" s="1"/>
  <c r="BA1929" i="2" s="1"/>
  <c r="BA1930" i="2" s="1"/>
  <c r="BA1931" i="2" s="1"/>
  <c r="BA1932" i="2" s="1"/>
  <c r="BA1933" i="2" s="1"/>
  <c r="BA1934" i="2" s="1"/>
  <c r="BA1935" i="2" s="1"/>
  <c r="BA1936" i="2" s="1"/>
  <c r="BA1937" i="2" s="1"/>
  <c r="BA1938" i="2" s="1"/>
  <c r="BA1939" i="2" s="1"/>
  <c r="BA1940" i="2" s="1"/>
  <c r="BA1941" i="2" s="1"/>
  <c r="BA1942" i="2" s="1"/>
  <c r="BA1943" i="2" s="1"/>
  <c r="BA1944" i="2" s="1"/>
  <c r="BA1945" i="2" s="1"/>
  <c r="BA1946" i="2" s="1"/>
  <c r="BA1947" i="2" s="1"/>
  <c r="BA1948" i="2" s="1"/>
  <c r="BA1949" i="2" s="1"/>
  <c r="BA1950" i="2" s="1"/>
  <c r="BA1951" i="2" s="1"/>
  <c r="BA1952" i="2" s="1"/>
  <c r="BA1953" i="2" s="1"/>
  <c r="BA1954" i="2" s="1"/>
  <c r="BA1955" i="2" s="1"/>
  <c r="BA1956" i="2" s="1"/>
  <c r="BA1957" i="2" s="1"/>
  <c r="BA1958" i="2" s="1"/>
  <c r="BA1959" i="2" s="1"/>
  <c r="BA1960" i="2" s="1"/>
  <c r="BA1961" i="2" s="1"/>
  <c r="BA1962" i="2" s="1"/>
  <c r="BA1963" i="2" s="1"/>
  <c r="BA1964" i="2" s="1"/>
  <c r="BA1965" i="2" s="1"/>
  <c r="BA1966" i="2" s="1"/>
  <c r="BA1967" i="2" s="1"/>
  <c r="BA1968" i="2" s="1"/>
  <c r="BA1969" i="2" s="1"/>
  <c r="BA1970" i="2" s="1"/>
  <c r="BA1971" i="2" s="1"/>
  <c r="BA1972" i="2" s="1"/>
  <c r="BA1973" i="2" s="1"/>
  <c r="BA1974" i="2" s="1"/>
  <c r="BA1975" i="2" s="1"/>
  <c r="BA1976" i="2" s="1"/>
  <c r="BA1977" i="2" s="1"/>
  <c r="BA1978" i="2" s="1"/>
  <c r="BA1979" i="2" s="1"/>
  <c r="BA1980" i="2" s="1"/>
  <c r="BA1981" i="2" s="1"/>
  <c r="BA1982" i="2" s="1"/>
  <c r="BA1983" i="2" s="1"/>
  <c r="BA1984" i="2" s="1"/>
  <c r="BA1985" i="2" s="1"/>
  <c r="BA1986" i="2" s="1"/>
  <c r="BA1987" i="2" s="1"/>
  <c r="BA1988" i="2" s="1"/>
  <c r="BA1989" i="2" s="1"/>
  <c r="BA1990" i="2" s="1"/>
  <c r="BA1991" i="2" s="1"/>
  <c r="BA1992" i="2" s="1"/>
  <c r="BA1993" i="2" s="1"/>
  <c r="BA1994" i="2" s="1"/>
  <c r="BA1995" i="2" s="1"/>
  <c r="BA1996" i="2" s="1"/>
  <c r="BA1997" i="2" s="1"/>
  <c r="BA1998" i="2" s="1"/>
  <c r="BA1999" i="2" s="1"/>
  <c r="BA2000" i="2" s="1"/>
  <c r="BA2001" i="2" s="1"/>
  <c r="BA2002" i="2" s="1"/>
  <c r="BA2003" i="2" s="1"/>
  <c r="BA2004" i="2" s="1"/>
  <c r="BA2005" i="2" s="1"/>
  <c r="BA2006" i="2" s="1"/>
  <c r="BA2007" i="2" s="1"/>
  <c r="BA2008" i="2" s="1"/>
  <c r="BA2009" i="2" s="1"/>
  <c r="BA2010" i="2" s="1"/>
  <c r="BA2011" i="2" s="1"/>
  <c r="BA2012" i="2" s="1"/>
  <c r="BA2013" i="2" s="1"/>
  <c r="BA2014" i="2" s="1"/>
  <c r="BA2015" i="2" s="1"/>
  <c r="BA2016" i="2" s="1"/>
  <c r="BA2017" i="2" s="1"/>
  <c r="BA2018" i="2" s="1"/>
  <c r="BA2019" i="2" s="1"/>
  <c r="BA2020" i="2" s="1"/>
  <c r="BA2021" i="2" s="1"/>
  <c r="BA2022" i="2" s="1"/>
  <c r="BA2023" i="2" s="1"/>
  <c r="BA2024" i="2" s="1"/>
  <c r="BA2025" i="2" s="1"/>
  <c r="BA2026" i="2" s="1"/>
  <c r="BA2027" i="2" s="1"/>
  <c r="BA2028" i="2" s="1"/>
  <c r="BA2029" i="2" s="1"/>
  <c r="BA2030" i="2" s="1"/>
  <c r="BA2031" i="2" s="1"/>
  <c r="BA2032" i="2" s="1"/>
  <c r="BA2033" i="2" s="1"/>
  <c r="BA2034" i="2" s="1"/>
  <c r="BA2035" i="2" s="1"/>
  <c r="BA2036" i="2" s="1"/>
  <c r="BA2037" i="2" s="1"/>
  <c r="BA2038" i="2" s="1"/>
  <c r="BA2039" i="2" s="1"/>
  <c r="BA2040" i="2" s="1"/>
  <c r="BA2041" i="2" s="1"/>
  <c r="BA2042" i="2" s="1"/>
  <c r="BA2043" i="2" s="1"/>
  <c r="BA2044" i="2" s="1"/>
  <c r="BA2045" i="2" s="1"/>
  <c r="BA2046" i="2" s="1"/>
  <c r="BA2047" i="2" s="1"/>
  <c r="BA2048" i="2" s="1"/>
  <c r="BA2049" i="2" s="1"/>
  <c r="BA2050" i="2" s="1"/>
  <c r="BA2051" i="2" s="1"/>
  <c r="BA2052" i="2" s="1"/>
  <c r="BA2053" i="2" s="1"/>
  <c r="BA2054" i="2" s="1"/>
  <c r="BA2055" i="2" s="1"/>
  <c r="BA2056" i="2" s="1"/>
  <c r="BA2057" i="2" s="1"/>
  <c r="BA2058" i="2" s="1"/>
  <c r="BA2059" i="2" s="1"/>
  <c r="BA2060" i="2" s="1"/>
  <c r="BA2061" i="2" s="1"/>
  <c r="BA2062" i="2" s="1"/>
  <c r="BA2063" i="2" s="1"/>
  <c r="BA2064" i="2" s="1"/>
  <c r="BA2065" i="2" s="1"/>
  <c r="BA2066" i="2" s="1"/>
  <c r="BA2067" i="2" s="1"/>
  <c r="BA2068" i="2" s="1"/>
  <c r="BA2069" i="2" s="1"/>
  <c r="BA2070" i="2" s="1"/>
  <c r="BA2071" i="2" s="1"/>
  <c r="BA2072" i="2" s="1"/>
  <c r="BA2073" i="2" s="1"/>
  <c r="BA2074" i="2" s="1"/>
  <c r="BA2075" i="2" s="1"/>
  <c r="BA2076" i="2" s="1"/>
  <c r="BA2077" i="2" s="1"/>
  <c r="BA2078" i="2" s="1"/>
  <c r="BA2079" i="2" s="1"/>
  <c r="BA2080" i="2" s="1"/>
  <c r="BA2081" i="2" s="1"/>
  <c r="BA2082" i="2" s="1"/>
  <c r="BA2083" i="2" s="1"/>
  <c r="BA2084" i="2" s="1"/>
  <c r="BA2085" i="2" s="1"/>
  <c r="BA2086" i="2" s="1"/>
  <c r="BA2087" i="2" s="1"/>
  <c r="BA2088" i="2" s="1"/>
  <c r="BA2089" i="2" s="1"/>
  <c r="BA2090" i="2" s="1"/>
  <c r="BA2091" i="2" s="1"/>
  <c r="BA2092" i="2" s="1"/>
  <c r="BA2093" i="2" s="1"/>
  <c r="BA2094" i="2" s="1"/>
  <c r="BA2095" i="2" s="1"/>
  <c r="BA2096" i="2" s="1"/>
  <c r="BA2097" i="2" s="1"/>
  <c r="BA2098" i="2" s="1"/>
  <c r="BA2099" i="2" s="1"/>
  <c r="BA2100" i="2" s="1"/>
  <c r="BA2101" i="2" s="1"/>
  <c r="BA2102" i="2" s="1"/>
  <c r="BA2103" i="2" s="1"/>
  <c r="BA2104" i="2" s="1"/>
  <c r="BA2105" i="2" s="1"/>
  <c r="BA2106" i="2" s="1"/>
  <c r="BA2107" i="2" s="1"/>
  <c r="BA2108" i="2" s="1"/>
  <c r="BA2109" i="2" s="1"/>
  <c r="BA2110" i="2" s="1"/>
  <c r="BA2111" i="2" s="1"/>
  <c r="BA2112" i="2" s="1"/>
  <c r="BA2113" i="2" s="1"/>
  <c r="BA2114" i="2" s="1"/>
  <c r="BA2115" i="2" s="1"/>
  <c r="BA2116" i="2" s="1"/>
  <c r="BA2117" i="2" s="1"/>
  <c r="BA2118" i="2" s="1"/>
  <c r="BA2119" i="2" s="1"/>
  <c r="BA2120" i="2" s="1"/>
  <c r="BA2121" i="2" s="1"/>
  <c r="BA2122" i="2" s="1"/>
  <c r="BA2123" i="2" s="1"/>
  <c r="BA2124" i="2" s="1"/>
  <c r="BA2125" i="2" s="1"/>
  <c r="BA2126" i="2" s="1"/>
  <c r="BA2127" i="2" s="1"/>
  <c r="BA2128" i="2" s="1"/>
  <c r="BA2129" i="2" s="1"/>
  <c r="BA2130" i="2" s="1"/>
  <c r="BA2131" i="2" s="1"/>
  <c r="BA2132" i="2" s="1"/>
  <c r="BA2133" i="2" s="1"/>
  <c r="BA2134" i="2" s="1"/>
  <c r="BA2135" i="2" s="1"/>
  <c r="BA2136" i="2" s="1"/>
  <c r="BA2137" i="2" s="1"/>
  <c r="BA2138" i="2" s="1"/>
  <c r="BA2139" i="2" s="1"/>
  <c r="BA2140" i="2" s="1"/>
  <c r="BA2141" i="2" s="1"/>
  <c r="BA2142" i="2" s="1"/>
  <c r="BA2143" i="2" s="1"/>
  <c r="BA2144" i="2" s="1"/>
  <c r="BA2145" i="2" s="1"/>
  <c r="BA2146" i="2" s="1"/>
  <c r="BA2147" i="2" s="1"/>
  <c r="BA2148" i="2" s="1"/>
  <c r="BA2149" i="2" s="1"/>
  <c r="BA2150" i="2" s="1"/>
  <c r="BA2151" i="2" s="1"/>
  <c r="BA2152" i="2" s="1"/>
  <c r="BA2153" i="2" s="1"/>
  <c r="BA2154" i="2" s="1"/>
  <c r="BA2155" i="2" s="1"/>
  <c r="BA2156" i="2" s="1"/>
  <c r="BA2157" i="2" s="1"/>
  <c r="BA2158" i="2" s="1"/>
  <c r="BA2159" i="2" s="1"/>
  <c r="BA2160" i="2" s="1"/>
  <c r="BA2161" i="2" s="1"/>
  <c r="BA2162" i="2" s="1"/>
  <c r="BA2163" i="2" s="1"/>
  <c r="BA2164" i="2" s="1"/>
  <c r="BA2165" i="2" s="1"/>
  <c r="BA2166" i="2" s="1"/>
  <c r="BA2167" i="2" s="1"/>
  <c r="BA2168" i="2" s="1"/>
  <c r="BA2169" i="2" s="1"/>
  <c r="BA2170" i="2" s="1"/>
  <c r="BA2171" i="2" s="1"/>
  <c r="BA2172" i="2" s="1"/>
  <c r="BA2173" i="2" s="1"/>
  <c r="BA2174" i="2" s="1"/>
  <c r="BA2175" i="2" s="1"/>
  <c r="BA2176" i="2" s="1"/>
  <c r="BA2177" i="2" s="1"/>
  <c r="BA2178" i="2" s="1"/>
  <c r="BA2179" i="2" s="1"/>
  <c r="BA2180" i="2" s="1"/>
  <c r="BA2181" i="2" s="1"/>
  <c r="BA2182" i="2" s="1"/>
  <c r="BA2183" i="2" s="1"/>
  <c r="BA2184" i="2" s="1"/>
  <c r="BA2185" i="2" s="1"/>
  <c r="BA2186" i="2" s="1"/>
  <c r="BA2187" i="2" s="1"/>
  <c r="BA2188" i="2" s="1"/>
  <c r="BA2189" i="2" s="1"/>
  <c r="BA2190" i="2" s="1"/>
  <c r="BA2191" i="2" s="1"/>
  <c r="BA2192" i="2" s="1"/>
  <c r="BA2193" i="2" s="1"/>
  <c r="BA2194" i="2" s="1"/>
  <c r="BA2195" i="2" s="1"/>
  <c r="BA2196" i="2" s="1"/>
  <c r="BA2197" i="2" s="1"/>
  <c r="BA2198" i="2" s="1"/>
  <c r="BA2199" i="2" s="1"/>
  <c r="BA2200" i="2" s="1"/>
  <c r="BA2201" i="2" s="1"/>
  <c r="BA2202" i="2" s="1"/>
  <c r="BA2203" i="2" s="1"/>
  <c r="BA2204" i="2" s="1"/>
  <c r="BA2205" i="2" s="1"/>
  <c r="BA2206" i="2" s="1"/>
  <c r="BA2207" i="2" s="1"/>
  <c r="BA2208" i="2" s="1"/>
  <c r="BA2209" i="2" s="1"/>
  <c r="BA2210" i="2" s="1"/>
  <c r="BA2211" i="2" s="1"/>
  <c r="BA2212" i="2" s="1"/>
  <c r="BA2213" i="2" s="1"/>
  <c r="BA2214" i="2" s="1"/>
  <c r="BA2215" i="2" s="1"/>
  <c r="BA2216" i="2" s="1"/>
  <c r="BA2217" i="2" s="1"/>
  <c r="BA2218" i="2" s="1"/>
  <c r="BA2219" i="2" s="1"/>
  <c r="BA2220" i="2" s="1"/>
  <c r="BA2221" i="2" s="1"/>
  <c r="BA2222" i="2" s="1"/>
  <c r="BA2223" i="2" s="1"/>
  <c r="BA2224" i="2" s="1"/>
  <c r="BA2225" i="2" s="1"/>
  <c r="BA2226" i="2" s="1"/>
  <c r="BA2227" i="2" s="1"/>
  <c r="BA2228" i="2" s="1"/>
  <c r="BA2229" i="2" s="1"/>
  <c r="BA2230" i="2" s="1"/>
  <c r="BA2231" i="2" s="1"/>
  <c r="BA2232" i="2" s="1"/>
  <c r="BA2233" i="2" s="1"/>
  <c r="BA2234" i="2" s="1"/>
  <c r="BA2235" i="2" s="1"/>
  <c r="BA2236" i="2" s="1"/>
  <c r="BA2237" i="2" s="1"/>
  <c r="BA2238" i="2" s="1"/>
  <c r="BA2239" i="2" s="1"/>
  <c r="BA2240" i="2" s="1"/>
  <c r="BA2241" i="2" s="1"/>
  <c r="BA2242" i="2" s="1"/>
  <c r="BA2243" i="2" s="1"/>
  <c r="BA2244" i="2" s="1"/>
  <c r="BA2245" i="2" s="1"/>
  <c r="BA2246" i="2" s="1"/>
  <c r="BA2247" i="2" s="1"/>
  <c r="BA2248" i="2" s="1"/>
  <c r="BA2249" i="2" s="1"/>
  <c r="BA2250" i="2" s="1"/>
  <c r="BA2251" i="2" s="1"/>
  <c r="BA2252" i="2" s="1"/>
  <c r="BA2253" i="2" s="1"/>
  <c r="BA2254" i="2" s="1"/>
  <c r="BA2255" i="2" s="1"/>
  <c r="BA2256" i="2" s="1"/>
  <c r="BA2257" i="2" s="1"/>
  <c r="BA2258" i="2" s="1"/>
  <c r="BA2259" i="2" s="1"/>
  <c r="BA2260" i="2" s="1"/>
  <c r="BA2261" i="2" s="1"/>
  <c r="BA2262" i="2" s="1"/>
  <c r="BA2263" i="2" s="1"/>
  <c r="BA2264" i="2" s="1"/>
  <c r="BA2265" i="2" s="1"/>
  <c r="BA2266" i="2" s="1"/>
  <c r="BA2267" i="2" s="1"/>
  <c r="BA2268" i="2" s="1"/>
  <c r="BA2269" i="2" s="1"/>
  <c r="BA2270" i="2" s="1"/>
  <c r="BA2271" i="2" s="1"/>
  <c r="BA2272" i="2" s="1"/>
  <c r="BA2273" i="2" s="1"/>
  <c r="BA2274" i="2" s="1"/>
  <c r="BA2275" i="2" s="1"/>
  <c r="BA2276" i="2" s="1"/>
  <c r="BA2277" i="2" s="1"/>
  <c r="BA2278" i="2" s="1"/>
  <c r="BA2279" i="2" s="1"/>
  <c r="BA2280" i="2" s="1"/>
  <c r="BA2281" i="2" s="1"/>
  <c r="BA2282" i="2" s="1"/>
  <c r="BA2283" i="2" s="1"/>
  <c r="BA2284" i="2" s="1"/>
  <c r="BA2285" i="2" s="1"/>
  <c r="BA2286" i="2" s="1"/>
  <c r="BA2287" i="2" s="1"/>
  <c r="BA2288" i="2" s="1"/>
  <c r="BA2289" i="2" s="1"/>
  <c r="BA2290" i="2" s="1"/>
  <c r="BA2291" i="2" s="1"/>
  <c r="BA2292" i="2" s="1"/>
  <c r="BA2293" i="2" s="1"/>
  <c r="BA2294" i="2" s="1"/>
  <c r="BA2295" i="2" s="1"/>
  <c r="BA2296" i="2" s="1"/>
  <c r="BA2297" i="2" s="1"/>
  <c r="BA2298" i="2" s="1"/>
  <c r="BA2299" i="2" s="1"/>
  <c r="BA2300" i="2" s="1"/>
  <c r="BA2301" i="2" s="1"/>
  <c r="BA2302" i="2" s="1"/>
  <c r="BA2303" i="2" s="1"/>
  <c r="BA2304" i="2" s="1"/>
  <c r="BA2305" i="2" s="1"/>
  <c r="BA2306" i="2" s="1"/>
  <c r="BA2307" i="2" s="1"/>
  <c r="BA2308" i="2" s="1"/>
  <c r="BA2309" i="2" s="1"/>
  <c r="BA2310" i="2" s="1"/>
  <c r="BA2311" i="2" s="1"/>
  <c r="BA2312" i="2" s="1"/>
  <c r="BA2313" i="2" s="1"/>
  <c r="BA2314" i="2" s="1"/>
  <c r="BA2315" i="2" s="1"/>
  <c r="BA2316" i="2" s="1"/>
  <c r="BA2317" i="2" s="1"/>
  <c r="BA2318" i="2" s="1"/>
  <c r="BA2319" i="2" s="1"/>
  <c r="BA2320" i="2" s="1"/>
  <c r="BA2321" i="2" s="1"/>
  <c r="BA2322" i="2" s="1"/>
  <c r="BA2323" i="2" s="1"/>
  <c r="BA2324" i="2" s="1"/>
  <c r="BA2325" i="2" s="1"/>
  <c r="BA2326" i="2" s="1"/>
  <c r="BA2327" i="2" s="1"/>
  <c r="BA2328" i="2" s="1"/>
  <c r="BA2329" i="2" s="1"/>
  <c r="BA2330" i="2" s="1"/>
  <c r="BA2331" i="2" s="1"/>
  <c r="BA2332" i="2" s="1"/>
  <c r="BA2333" i="2" s="1"/>
  <c r="BA2334" i="2" s="1"/>
  <c r="BA2335" i="2" s="1"/>
  <c r="BA2336" i="2" s="1"/>
  <c r="BA2337" i="2" s="1"/>
  <c r="BA2338" i="2" s="1"/>
  <c r="BA2339" i="2" s="1"/>
  <c r="BA2340" i="2" s="1"/>
  <c r="BA2341" i="2" s="1"/>
  <c r="BA2342" i="2" s="1"/>
  <c r="BA2343" i="2" s="1"/>
  <c r="BA2344" i="2" s="1"/>
  <c r="BA2345" i="2" s="1"/>
  <c r="BA2346" i="2" s="1"/>
  <c r="BA2347" i="2" s="1"/>
  <c r="BA2348" i="2" s="1"/>
  <c r="BA2349" i="2" s="1"/>
  <c r="BA2350" i="2" s="1"/>
  <c r="BA2351" i="2" s="1"/>
  <c r="BA2352" i="2" s="1"/>
  <c r="BA2353" i="2" s="1"/>
  <c r="BA2354" i="2" s="1"/>
  <c r="BA2355" i="2" s="1"/>
  <c r="BA2356" i="2" s="1"/>
  <c r="BA2357" i="2" s="1"/>
  <c r="BA2358" i="2" s="1"/>
  <c r="BA2359" i="2" s="1"/>
  <c r="BA2360" i="2" s="1"/>
  <c r="BA2361" i="2" s="1"/>
  <c r="BA2362" i="2" s="1"/>
  <c r="BA2363" i="2" s="1"/>
  <c r="BA2364" i="2" s="1"/>
  <c r="BA2365" i="2" s="1"/>
  <c r="BA2366" i="2" s="1"/>
  <c r="BA2367" i="2" s="1"/>
  <c r="BA2368" i="2" s="1"/>
  <c r="BA2369" i="2" s="1"/>
  <c r="BA2370" i="2" s="1"/>
  <c r="BA2371" i="2" s="1"/>
  <c r="BA2372" i="2" s="1"/>
  <c r="BA2373" i="2" s="1"/>
  <c r="BA2374" i="2" s="1"/>
  <c r="BA2375" i="2" s="1"/>
  <c r="BA2376" i="2" s="1"/>
  <c r="BA2377" i="2" s="1"/>
  <c r="BA2378" i="2" s="1"/>
  <c r="BA2379" i="2" s="1"/>
  <c r="BA2380" i="2" s="1"/>
  <c r="BA2381" i="2" s="1"/>
  <c r="BA2382" i="2" s="1"/>
  <c r="BA2383" i="2" s="1"/>
  <c r="BA2384" i="2" s="1"/>
  <c r="BA2385" i="2" s="1"/>
  <c r="BA2386" i="2" s="1"/>
  <c r="BA2387" i="2" s="1"/>
  <c r="BA2388" i="2" s="1"/>
  <c r="BA2389" i="2" s="1"/>
  <c r="BA2390" i="2" s="1"/>
  <c r="BA2391" i="2" s="1"/>
  <c r="BA2392" i="2" s="1"/>
  <c r="BA2393" i="2" s="1"/>
  <c r="BA2394" i="2" s="1"/>
  <c r="BA2395" i="2" s="1"/>
  <c r="BA2396" i="2" s="1"/>
  <c r="BA2397" i="2" s="1"/>
  <c r="BA2398" i="2" s="1"/>
  <c r="BA2399" i="2" s="1"/>
  <c r="BA2400" i="2" s="1"/>
  <c r="BA2401" i="2" s="1"/>
  <c r="BA2402" i="2" s="1"/>
  <c r="BA2403" i="2" s="1"/>
  <c r="BA2404" i="2" s="1"/>
  <c r="BA2405" i="2" s="1"/>
  <c r="BA2406" i="2" s="1"/>
  <c r="BA2407" i="2" s="1"/>
  <c r="BA2408" i="2" s="1"/>
  <c r="BA2409" i="2" s="1"/>
  <c r="BA2410" i="2" s="1"/>
  <c r="BA2411" i="2" s="1"/>
  <c r="BA2412" i="2" s="1"/>
  <c r="BA2413" i="2" s="1"/>
  <c r="BA2414" i="2" s="1"/>
  <c r="BA2415" i="2" s="1"/>
  <c r="BA2416" i="2" s="1"/>
  <c r="BA2417" i="2" s="1"/>
  <c r="BA2418" i="2" s="1"/>
  <c r="BA2419" i="2" s="1"/>
  <c r="BA2420" i="2" s="1"/>
  <c r="BA2421" i="2" s="1"/>
  <c r="BA2422" i="2" s="1"/>
  <c r="BA2423" i="2" s="1"/>
  <c r="BA2424" i="2" s="1"/>
  <c r="BA2425" i="2" s="1"/>
  <c r="BA2426" i="2" s="1"/>
  <c r="BA2427" i="2" s="1"/>
  <c r="BA2428" i="2" s="1"/>
  <c r="BA2429" i="2" s="1"/>
  <c r="BA2430" i="2" s="1"/>
  <c r="BA2431" i="2" s="1"/>
  <c r="BA2432" i="2" s="1"/>
  <c r="BA2433" i="2" s="1"/>
  <c r="BA2434" i="2" s="1"/>
  <c r="BA2435" i="2" s="1"/>
  <c r="BA2436" i="2" s="1"/>
  <c r="BA2437" i="2" s="1"/>
  <c r="BA2438" i="2" s="1"/>
  <c r="BA2439" i="2" s="1"/>
  <c r="BA2440" i="2" s="1"/>
  <c r="BA2441" i="2" s="1"/>
  <c r="BA2442" i="2" s="1"/>
  <c r="BA2443" i="2" s="1"/>
  <c r="BA2444" i="2" s="1"/>
  <c r="BA2445" i="2" s="1"/>
  <c r="BA2446" i="2" s="1"/>
  <c r="BA2447" i="2" s="1"/>
  <c r="BA2448" i="2" s="1"/>
  <c r="BA2449" i="2" s="1"/>
  <c r="BA2450" i="2" s="1"/>
  <c r="BA2451" i="2" s="1"/>
  <c r="BA2452" i="2" s="1"/>
  <c r="BA2453" i="2" s="1"/>
  <c r="BA2454" i="2" s="1"/>
  <c r="BA2455" i="2" s="1"/>
  <c r="BA2456" i="2" s="1"/>
  <c r="BA2457" i="2" s="1"/>
  <c r="BA2458" i="2" s="1"/>
  <c r="BA2459" i="2" s="1"/>
  <c r="BA2460" i="2" s="1"/>
  <c r="BA2461" i="2" s="1"/>
  <c r="BA2462" i="2" s="1"/>
  <c r="BA2463" i="2" s="1"/>
  <c r="BA2464" i="2" s="1"/>
  <c r="BA2465" i="2" s="1"/>
  <c r="BA2466" i="2" s="1"/>
  <c r="BA2467" i="2" s="1"/>
  <c r="BA2468" i="2" s="1"/>
  <c r="BA2469" i="2" s="1"/>
  <c r="BA2470" i="2" s="1"/>
  <c r="BA2471" i="2" s="1"/>
  <c r="BA2472" i="2" s="1"/>
  <c r="BA2473" i="2" s="1"/>
  <c r="BA2474" i="2" s="1"/>
  <c r="BA2475" i="2" s="1"/>
  <c r="BA2476" i="2" s="1"/>
  <c r="BA2477" i="2" s="1"/>
  <c r="BA2478" i="2" s="1"/>
  <c r="BA2479" i="2" s="1"/>
  <c r="BA2480" i="2" s="1"/>
  <c r="BA2481" i="2" s="1"/>
  <c r="BA2482" i="2" s="1"/>
  <c r="BA2483" i="2" s="1"/>
  <c r="BA2484" i="2" s="1"/>
  <c r="BA2485" i="2" s="1"/>
  <c r="BA2486" i="2" s="1"/>
  <c r="BA2487" i="2" s="1"/>
  <c r="BA2488" i="2" s="1"/>
  <c r="BA2489" i="2" s="1"/>
  <c r="BA2490" i="2" s="1"/>
  <c r="BA2491" i="2" s="1"/>
  <c r="BA2492" i="2" s="1"/>
  <c r="BA2493" i="2" s="1"/>
  <c r="BA2494" i="2" s="1"/>
  <c r="BA2495" i="2" s="1"/>
  <c r="BA2496" i="2" s="1"/>
  <c r="BA2497" i="2" s="1"/>
  <c r="BA2498" i="2" s="1"/>
  <c r="BA2499" i="2" s="1"/>
  <c r="BA2500" i="2" s="1"/>
  <c r="BA2501" i="2" s="1"/>
  <c r="BA2502" i="2" s="1"/>
  <c r="BA2503" i="2" s="1"/>
  <c r="BA2504" i="2" s="1"/>
  <c r="BB28" i="2"/>
  <c r="BB29" i="2" s="1"/>
  <c r="BB30" i="2" s="1"/>
  <c r="BB31" i="2" s="1"/>
  <c r="BB32" i="2" s="1"/>
  <c r="BB33" i="2" s="1"/>
  <c r="BB34" i="2" s="1"/>
  <c r="BB35" i="2" s="1"/>
  <c r="BB36" i="2" s="1"/>
  <c r="BB37" i="2" s="1"/>
  <c r="BB38" i="2" s="1"/>
  <c r="BB39" i="2" s="1"/>
  <c r="BB40" i="2" s="1"/>
  <c r="BB41" i="2" s="1"/>
  <c r="BB42" i="2" s="1"/>
  <c r="BB43" i="2" s="1"/>
  <c r="BB44" i="2" s="1"/>
  <c r="BB45" i="2" s="1"/>
  <c r="BB46" i="2" s="1"/>
  <c r="BB47" i="2" s="1"/>
  <c r="BB48" i="2" s="1"/>
  <c r="BB49" i="2" s="1"/>
  <c r="BB50" i="2" s="1"/>
  <c r="BB51" i="2" s="1"/>
  <c r="BB52" i="2" s="1"/>
  <c r="BB53" i="2" s="1"/>
  <c r="BB54" i="2" s="1"/>
  <c r="BB55" i="2" s="1"/>
  <c r="BB56" i="2" s="1"/>
  <c r="BB57" i="2" s="1"/>
  <c r="BB58" i="2" s="1"/>
  <c r="BB59" i="2" s="1"/>
  <c r="BB60" i="2" s="1"/>
  <c r="BB61" i="2" s="1"/>
  <c r="BB62" i="2" s="1"/>
  <c r="BB63" i="2" s="1"/>
  <c r="BB64" i="2" s="1"/>
  <c r="BB65" i="2" s="1"/>
  <c r="BB66" i="2" s="1"/>
  <c r="BB67" i="2" s="1"/>
  <c r="BB68" i="2" s="1"/>
  <c r="BB69" i="2" s="1"/>
  <c r="BB70" i="2" s="1"/>
  <c r="BB71" i="2" s="1"/>
  <c r="BB72" i="2" s="1"/>
  <c r="BB73" i="2" s="1"/>
  <c r="BB74" i="2" s="1"/>
  <c r="BB75" i="2" s="1"/>
  <c r="BB76" i="2" s="1"/>
  <c r="BB77" i="2" s="1"/>
  <c r="BB78" i="2" s="1"/>
  <c r="BB79" i="2" s="1"/>
  <c r="BB80" i="2" s="1"/>
  <c r="BB81" i="2" s="1"/>
  <c r="BB82" i="2" s="1"/>
  <c r="BB83" i="2" s="1"/>
  <c r="BB84" i="2" s="1"/>
  <c r="BB85" i="2" s="1"/>
  <c r="BB86" i="2" s="1"/>
  <c r="BB87" i="2" s="1"/>
  <c r="BB88" i="2" s="1"/>
  <c r="BB89" i="2" s="1"/>
  <c r="BB90" i="2" s="1"/>
  <c r="BB91" i="2" s="1"/>
  <c r="BB92" i="2" s="1"/>
  <c r="BB93" i="2" s="1"/>
  <c r="BB94" i="2" s="1"/>
  <c r="BB95" i="2" s="1"/>
  <c r="BB96" i="2" s="1"/>
  <c r="BB97" i="2" s="1"/>
  <c r="BB98" i="2" s="1"/>
  <c r="BB99" i="2" s="1"/>
  <c r="BB100" i="2" s="1"/>
  <c r="BB101" i="2" s="1"/>
  <c r="BB102" i="2" s="1"/>
  <c r="BB103" i="2" s="1"/>
  <c r="BB104" i="2" s="1"/>
  <c r="BB105" i="2" s="1"/>
  <c r="BB106" i="2" s="1"/>
  <c r="BB107" i="2" s="1"/>
  <c r="BB108" i="2" s="1"/>
  <c r="BB109" i="2" s="1"/>
  <c r="BB110" i="2" s="1"/>
  <c r="BB111" i="2" s="1"/>
  <c r="BB112" i="2" s="1"/>
  <c r="BB113" i="2" s="1"/>
  <c r="BB114" i="2" s="1"/>
  <c r="BB115" i="2" s="1"/>
  <c r="BB116" i="2" s="1"/>
  <c r="BB117" i="2" s="1"/>
  <c r="BB118" i="2" s="1"/>
  <c r="BB119" i="2" s="1"/>
  <c r="BB120" i="2" s="1"/>
  <c r="BB121" i="2" s="1"/>
  <c r="BB122" i="2" s="1"/>
  <c r="BB123" i="2" s="1"/>
  <c r="BB124" i="2" s="1"/>
  <c r="BB125" i="2" s="1"/>
  <c r="BB126" i="2" s="1"/>
  <c r="BB127" i="2" s="1"/>
  <c r="BB128" i="2" s="1"/>
  <c r="BB129" i="2" s="1"/>
  <c r="BB130" i="2" s="1"/>
  <c r="BB131" i="2" s="1"/>
  <c r="BB132" i="2" s="1"/>
  <c r="BB133" i="2" s="1"/>
  <c r="BB134" i="2" s="1"/>
  <c r="BB135" i="2" s="1"/>
  <c r="BB136" i="2" s="1"/>
  <c r="BB137" i="2" s="1"/>
  <c r="BB138" i="2" s="1"/>
  <c r="BB139" i="2" s="1"/>
  <c r="BB140" i="2" s="1"/>
  <c r="BB141" i="2" s="1"/>
  <c r="BB142" i="2" s="1"/>
  <c r="BB143" i="2" s="1"/>
  <c r="BB144" i="2" s="1"/>
  <c r="BB145" i="2" s="1"/>
  <c r="BB146" i="2" s="1"/>
  <c r="BB147" i="2" s="1"/>
  <c r="BB148" i="2" s="1"/>
  <c r="BB149" i="2" s="1"/>
  <c r="BB150" i="2" s="1"/>
  <c r="BB151" i="2" s="1"/>
  <c r="BB152" i="2" s="1"/>
  <c r="BB153" i="2" s="1"/>
  <c r="BB154" i="2" s="1"/>
  <c r="BB155" i="2" s="1"/>
  <c r="BB156" i="2" s="1"/>
  <c r="BB157" i="2" s="1"/>
  <c r="BB158" i="2" s="1"/>
  <c r="BB159" i="2" s="1"/>
  <c r="BB160" i="2" s="1"/>
  <c r="BB161" i="2" s="1"/>
  <c r="BB162" i="2" s="1"/>
  <c r="BB163" i="2" s="1"/>
  <c r="BB164" i="2" s="1"/>
  <c r="BB165" i="2" s="1"/>
  <c r="BB166" i="2" s="1"/>
  <c r="BB167" i="2" s="1"/>
  <c r="BB168" i="2" s="1"/>
  <c r="BB169" i="2" s="1"/>
  <c r="BB170" i="2" s="1"/>
  <c r="BB171" i="2" s="1"/>
  <c r="BB172" i="2" s="1"/>
  <c r="BB173" i="2" s="1"/>
  <c r="BB174" i="2" s="1"/>
  <c r="BB175" i="2" s="1"/>
  <c r="BB176" i="2" s="1"/>
  <c r="BB177" i="2" s="1"/>
  <c r="BB178" i="2" s="1"/>
  <c r="BB179" i="2" s="1"/>
  <c r="BB180" i="2" s="1"/>
  <c r="BB181" i="2" s="1"/>
  <c r="BB182" i="2" s="1"/>
  <c r="BB183" i="2" s="1"/>
  <c r="BB184" i="2" s="1"/>
  <c r="BB185" i="2" s="1"/>
  <c r="BB186" i="2" s="1"/>
  <c r="BB187" i="2" s="1"/>
  <c r="BB188" i="2" s="1"/>
  <c r="BB189" i="2" s="1"/>
  <c r="BB190" i="2" s="1"/>
  <c r="BB191" i="2" s="1"/>
  <c r="BB192" i="2" s="1"/>
  <c r="BB193" i="2" s="1"/>
  <c r="BB194" i="2" s="1"/>
  <c r="BB195" i="2" s="1"/>
  <c r="BB196" i="2" s="1"/>
  <c r="BB197" i="2" s="1"/>
  <c r="BB198" i="2" s="1"/>
  <c r="BB199" i="2" s="1"/>
  <c r="BB200" i="2" s="1"/>
  <c r="BB201" i="2" s="1"/>
  <c r="BB202" i="2" s="1"/>
  <c r="BB203" i="2" s="1"/>
  <c r="BB204" i="2" s="1"/>
  <c r="BB205" i="2" s="1"/>
  <c r="BB206" i="2" s="1"/>
  <c r="BB207" i="2" s="1"/>
  <c r="BB208" i="2" s="1"/>
  <c r="BB209" i="2" s="1"/>
  <c r="BB210" i="2" s="1"/>
  <c r="BB211" i="2" s="1"/>
  <c r="BB212" i="2" s="1"/>
  <c r="BB213" i="2" s="1"/>
  <c r="BB214" i="2" s="1"/>
  <c r="BB215" i="2" s="1"/>
  <c r="BB216" i="2" s="1"/>
  <c r="BB217" i="2" s="1"/>
  <c r="BB218" i="2" s="1"/>
  <c r="BB219" i="2" s="1"/>
  <c r="BB220" i="2" s="1"/>
  <c r="BB221" i="2" s="1"/>
  <c r="BB222" i="2" s="1"/>
  <c r="BB223" i="2" s="1"/>
  <c r="BB224" i="2" s="1"/>
  <c r="BB225" i="2" s="1"/>
  <c r="BB226" i="2" s="1"/>
  <c r="BB227" i="2" s="1"/>
  <c r="BB228" i="2" s="1"/>
  <c r="BB229" i="2" s="1"/>
  <c r="BB230" i="2" s="1"/>
  <c r="BB231" i="2" s="1"/>
  <c r="BB232" i="2" s="1"/>
  <c r="BB233" i="2" s="1"/>
  <c r="BB234" i="2" s="1"/>
  <c r="BB235" i="2" s="1"/>
  <c r="BB236" i="2" s="1"/>
  <c r="BB237" i="2" s="1"/>
  <c r="BB238" i="2" s="1"/>
  <c r="BB239" i="2" s="1"/>
  <c r="BB240" i="2" s="1"/>
  <c r="BB241" i="2" s="1"/>
  <c r="BB242" i="2" s="1"/>
  <c r="BB243" i="2" s="1"/>
  <c r="BB244" i="2" s="1"/>
  <c r="BB245" i="2" s="1"/>
  <c r="BB246" i="2" s="1"/>
  <c r="BB247" i="2" s="1"/>
  <c r="BB248" i="2" s="1"/>
  <c r="BB249" i="2" s="1"/>
  <c r="BB250" i="2" s="1"/>
  <c r="BB251" i="2" s="1"/>
  <c r="BB252" i="2" s="1"/>
  <c r="BB253" i="2" s="1"/>
  <c r="BB254" i="2" s="1"/>
  <c r="BB255" i="2" s="1"/>
  <c r="BB256" i="2" s="1"/>
  <c r="BB257" i="2" s="1"/>
  <c r="BB258" i="2" s="1"/>
  <c r="BB259" i="2" s="1"/>
  <c r="BB260" i="2" s="1"/>
  <c r="BB261" i="2" s="1"/>
  <c r="BB262" i="2" s="1"/>
  <c r="BB263" i="2" s="1"/>
  <c r="BB264" i="2" s="1"/>
  <c r="BB265" i="2" s="1"/>
  <c r="BB266" i="2" s="1"/>
  <c r="BB267" i="2" s="1"/>
  <c r="BB268" i="2" s="1"/>
  <c r="BB269" i="2" s="1"/>
  <c r="BB270" i="2" s="1"/>
  <c r="BB271" i="2" s="1"/>
  <c r="BB272" i="2" s="1"/>
  <c r="BB273" i="2" s="1"/>
  <c r="BB274" i="2" s="1"/>
  <c r="BB275" i="2" s="1"/>
  <c r="BB276" i="2" s="1"/>
  <c r="BB277" i="2" s="1"/>
  <c r="BB278" i="2" s="1"/>
  <c r="BB279" i="2" s="1"/>
  <c r="BB280" i="2" s="1"/>
  <c r="BB281" i="2" s="1"/>
  <c r="BB282" i="2" s="1"/>
  <c r="BB283" i="2" s="1"/>
  <c r="BB284" i="2" s="1"/>
  <c r="BB285" i="2" s="1"/>
  <c r="BB286" i="2" s="1"/>
  <c r="BB287" i="2" s="1"/>
  <c r="BB288" i="2" s="1"/>
  <c r="BB289" i="2" s="1"/>
  <c r="BB290" i="2" s="1"/>
  <c r="BB291" i="2" s="1"/>
  <c r="BB292" i="2" s="1"/>
  <c r="BB293" i="2" s="1"/>
  <c r="BB294" i="2" s="1"/>
  <c r="BB295" i="2" s="1"/>
  <c r="BB296" i="2" s="1"/>
  <c r="BB297" i="2" s="1"/>
  <c r="BB298" i="2" s="1"/>
  <c r="BB299" i="2" s="1"/>
  <c r="BB300" i="2" s="1"/>
  <c r="BB301" i="2" s="1"/>
  <c r="BB302" i="2" s="1"/>
  <c r="BB303" i="2" s="1"/>
  <c r="BB304" i="2" s="1"/>
  <c r="BB305" i="2" s="1"/>
  <c r="BB306" i="2" s="1"/>
  <c r="BB307" i="2" s="1"/>
  <c r="BB308" i="2" s="1"/>
  <c r="BB309" i="2" s="1"/>
  <c r="BB310" i="2" s="1"/>
  <c r="BB311" i="2" s="1"/>
  <c r="BB312" i="2" s="1"/>
  <c r="BB313" i="2" s="1"/>
  <c r="BB314" i="2" s="1"/>
  <c r="BB315" i="2" s="1"/>
  <c r="BB316" i="2" s="1"/>
  <c r="BB317" i="2" s="1"/>
  <c r="BB318" i="2" s="1"/>
  <c r="BB319" i="2" s="1"/>
  <c r="BB320" i="2" s="1"/>
  <c r="BB321" i="2" s="1"/>
  <c r="BB322" i="2" s="1"/>
  <c r="BB323" i="2" s="1"/>
  <c r="BB324" i="2" s="1"/>
  <c r="BB325" i="2" s="1"/>
  <c r="BB326" i="2" s="1"/>
  <c r="BB327" i="2" s="1"/>
  <c r="BB328" i="2" s="1"/>
  <c r="BB329" i="2" s="1"/>
  <c r="BB330" i="2" s="1"/>
  <c r="BB331" i="2" s="1"/>
  <c r="BB332" i="2" s="1"/>
  <c r="BB333" i="2" s="1"/>
  <c r="BB334" i="2" s="1"/>
  <c r="BB335" i="2" s="1"/>
  <c r="BB336" i="2" s="1"/>
  <c r="BB337" i="2" s="1"/>
  <c r="BB338" i="2" s="1"/>
  <c r="BB339" i="2" s="1"/>
  <c r="BB340" i="2" s="1"/>
  <c r="BB341" i="2" s="1"/>
  <c r="BB342" i="2" s="1"/>
  <c r="BB343" i="2" s="1"/>
  <c r="BB344" i="2" s="1"/>
  <c r="BB345" i="2" s="1"/>
  <c r="BB346" i="2" s="1"/>
  <c r="BB347" i="2" s="1"/>
  <c r="BB348" i="2" s="1"/>
  <c r="BB349" i="2" s="1"/>
  <c r="BB350" i="2" s="1"/>
  <c r="BB351" i="2" s="1"/>
  <c r="BB352" i="2" s="1"/>
  <c r="BB353" i="2" s="1"/>
  <c r="BB354" i="2" s="1"/>
  <c r="BB355" i="2" s="1"/>
  <c r="BB356" i="2" s="1"/>
  <c r="BB357" i="2" s="1"/>
  <c r="BB358" i="2" s="1"/>
  <c r="BB359" i="2" s="1"/>
  <c r="BB360" i="2" s="1"/>
  <c r="BB361" i="2" s="1"/>
  <c r="BB362" i="2" s="1"/>
  <c r="BB363" i="2" s="1"/>
  <c r="BB364" i="2" s="1"/>
  <c r="BB365" i="2" s="1"/>
  <c r="BB366" i="2" s="1"/>
  <c r="BB367" i="2" s="1"/>
  <c r="BB368" i="2" s="1"/>
  <c r="BB369" i="2" s="1"/>
  <c r="BB370" i="2" s="1"/>
  <c r="BB371" i="2" s="1"/>
  <c r="BB372" i="2" s="1"/>
  <c r="BB373" i="2" s="1"/>
  <c r="BB374" i="2" s="1"/>
  <c r="BB375" i="2" s="1"/>
  <c r="BB376" i="2" s="1"/>
  <c r="BB377" i="2" s="1"/>
  <c r="BB378" i="2" s="1"/>
  <c r="BB379" i="2" s="1"/>
  <c r="BB380" i="2" s="1"/>
  <c r="BB381" i="2" s="1"/>
  <c r="BB382" i="2" s="1"/>
  <c r="BB383" i="2" s="1"/>
  <c r="BB384" i="2" s="1"/>
  <c r="BB385" i="2" s="1"/>
  <c r="BB386" i="2" s="1"/>
  <c r="BB387" i="2" s="1"/>
  <c r="BB388" i="2" s="1"/>
  <c r="BB389" i="2" s="1"/>
  <c r="BB390" i="2" s="1"/>
  <c r="BB391" i="2" s="1"/>
  <c r="BB392" i="2" s="1"/>
  <c r="BB393" i="2" s="1"/>
  <c r="BB394" i="2" s="1"/>
  <c r="BB395" i="2" s="1"/>
  <c r="BB396" i="2" s="1"/>
  <c r="BB397" i="2" s="1"/>
  <c r="BB398" i="2" s="1"/>
  <c r="BB399" i="2" s="1"/>
  <c r="BB400" i="2" s="1"/>
  <c r="BB401" i="2" s="1"/>
  <c r="BB402" i="2" s="1"/>
  <c r="BB403" i="2" s="1"/>
  <c r="BB404" i="2" s="1"/>
  <c r="BB405" i="2" s="1"/>
  <c r="BB406" i="2" s="1"/>
  <c r="BB407" i="2" s="1"/>
  <c r="BB408" i="2" s="1"/>
  <c r="BB409" i="2" s="1"/>
  <c r="BB410" i="2" s="1"/>
  <c r="BB411" i="2" s="1"/>
  <c r="BB412" i="2" s="1"/>
  <c r="BB413" i="2" s="1"/>
  <c r="BB414" i="2" s="1"/>
  <c r="BB415" i="2" s="1"/>
  <c r="BB416" i="2" s="1"/>
  <c r="BB417" i="2" s="1"/>
  <c r="BB418" i="2" s="1"/>
  <c r="BB419" i="2" s="1"/>
  <c r="BB420" i="2" s="1"/>
  <c r="BB421" i="2" s="1"/>
  <c r="BB422" i="2" s="1"/>
  <c r="BB423" i="2" s="1"/>
  <c r="BB424" i="2" s="1"/>
  <c r="BB425" i="2" s="1"/>
  <c r="BB426" i="2" s="1"/>
  <c r="BB427" i="2" s="1"/>
  <c r="BB428" i="2" s="1"/>
  <c r="BB429" i="2" s="1"/>
  <c r="BB430" i="2" s="1"/>
  <c r="BB431" i="2" s="1"/>
  <c r="BB432" i="2" s="1"/>
  <c r="BB433" i="2" s="1"/>
  <c r="BB434" i="2" s="1"/>
  <c r="BB435" i="2" s="1"/>
  <c r="BB436" i="2" s="1"/>
  <c r="BB437" i="2" s="1"/>
  <c r="BB438" i="2" s="1"/>
  <c r="BB439" i="2" s="1"/>
  <c r="BB440" i="2" s="1"/>
  <c r="BB441" i="2" s="1"/>
  <c r="BB442" i="2" s="1"/>
  <c r="BB443" i="2" s="1"/>
  <c r="BB444" i="2" s="1"/>
  <c r="BB445" i="2" s="1"/>
  <c r="BB446" i="2" s="1"/>
  <c r="BB447" i="2" s="1"/>
  <c r="BB448" i="2" s="1"/>
  <c r="BB449" i="2" s="1"/>
  <c r="BB450" i="2" s="1"/>
  <c r="BB451" i="2" s="1"/>
  <c r="BB452" i="2" s="1"/>
  <c r="BB453" i="2" s="1"/>
  <c r="BB454" i="2" s="1"/>
  <c r="BB455" i="2" s="1"/>
  <c r="BB456" i="2" s="1"/>
  <c r="BB457" i="2" s="1"/>
  <c r="BB458" i="2" s="1"/>
  <c r="BB459" i="2" s="1"/>
  <c r="BB460" i="2" s="1"/>
  <c r="BB461" i="2" s="1"/>
  <c r="BB462" i="2" s="1"/>
  <c r="BB463" i="2" s="1"/>
  <c r="BB464" i="2" s="1"/>
  <c r="BB465" i="2" s="1"/>
  <c r="BB466" i="2" s="1"/>
  <c r="BB467" i="2" s="1"/>
  <c r="BB468" i="2" s="1"/>
  <c r="BB469" i="2" s="1"/>
  <c r="BB470" i="2" s="1"/>
  <c r="BB471" i="2" s="1"/>
  <c r="BB472" i="2" s="1"/>
  <c r="BB473" i="2" s="1"/>
  <c r="BB474" i="2" s="1"/>
  <c r="BB475" i="2" s="1"/>
  <c r="BB476" i="2" s="1"/>
  <c r="BB477" i="2" s="1"/>
  <c r="BB478" i="2" s="1"/>
  <c r="BB479" i="2" s="1"/>
  <c r="BB480" i="2" s="1"/>
  <c r="BB481" i="2" s="1"/>
  <c r="BB482" i="2" s="1"/>
  <c r="BB483" i="2" s="1"/>
  <c r="BB484" i="2" s="1"/>
  <c r="BB485" i="2" s="1"/>
  <c r="BB486" i="2" s="1"/>
  <c r="BB487" i="2" s="1"/>
  <c r="BB488" i="2" s="1"/>
  <c r="BB489" i="2" s="1"/>
  <c r="BB490" i="2" s="1"/>
  <c r="BB491" i="2" s="1"/>
  <c r="BB492" i="2" s="1"/>
  <c r="BB493" i="2" s="1"/>
  <c r="BB494" i="2" s="1"/>
  <c r="BB495" i="2" s="1"/>
  <c r="BB496" i="2" s="1"/>
  <c r="BB497" i="2" s="1"/>
  <c r="BB498" i="2" s="1"/>
  <c r="BB499" i="2" s="1"/>
  <c r="BB500" i="2" s="1"/>
  <c r="BB501" i="2" s="1"/>
  <c r="BB502" i="2" s="1"/>
  <c r="BB503" i="2" s="1"/>
  <c r="BB504" i="2" s="1"/>
  <c r="BB505" i="2" s="1"/>
  <c r="BB506" i="2" s="1"/>
  <c r="BB507" i="2" s="1"/>
  <c r="BB508" i="2" s="1"/>
  <c r="BB509" i="2" s="1"/>
  <c r="BB510" i="2" s="1"/>
  <c r="BB511" i="2" s="1"/>
  <c r="BB512" i="2" s="1"/>
  <c r="BB513" i="2" s="1"/>
  <c r="BB514" i="2" s="1"/>
  <c r="BB515" i="2" s="1"/>
  <c r="BB516" i="2" s="1"/>
  <c r="BB517" i="2" s="1"/>
  <c r="BB518" i="2" s="1"/>
  <c r="BB519" i="2" s="1"/>
  <c r="BB520" i="2" s="1"/>
  <c r="BB521" i="2" s="1"/>
  <c r="BB522" i="2" s="1"/>
  <c r="BB523" i="2" s="1"/>
  <c r="BB524" i="2" s="1"/>
  <c r="BB525" i="2" s="1"/>
  <c r="BB526" i="2" s="1"/>
  <c r="BB527" i="2" s="1"/>
  <c r="BB528" i="2" s="1"/>
  <c r="BB529" i="2" s="1"/>
  <c r="BB530" i="2" s="1"/>
  <c r="BB531" i="2" s="1"/>
  <c r="BB532" i="2" s="1"/>
  <c r="BB533" i="2" s="1"/>
  <c r="BB534" i="2" s="1"/>
  <c r="BB535" i="2" s="1"/>
  <c r="BB536" i="2" s="1"/>
  <c r="BB537" i="2" s="1"/>
  <c r="BB538" i="2" s="1"/>
  <c r="BB539" i="2" s="1"/>
  <c r="BB540" i="2" s="1"/>
  <c r="BB541" i="2" s="1"/>
  <c r="BB542" i="2" s="1"/>
  <c r="BB543" i="2" s="1"/>
  <c r="BB544" i="2" s="1"/>
  <c r="BB545" i="2" s="1"/>
  <c r="BB546" i="2" s="1"/>
  <c r="BB547" i="2" s="1"/>
  <c r="BB548" i="2" s="1"/>
  <c r="BB549" i="2" s="1"/>
  <c r="BB550" i="2" s="1"/>
  <c r="BB551" i="2" s="1"/>
  <c r="BB552" i="2" s="1"/>
  <c r="BB553" i="2" s="1"/>
  <c r="BB554" i="2" s="1"/>
  <c r="BB555" i="2" s="1"/>
  <c r="BB556" i="2" s="1"/>
  <c r="BB557" i="2" s="1"/>
  <c r="BB558" i="2" s="1"/>
  <c r="BB559" i="2" s="1"/>
  <c r="BB560" i="2" s="1"/>
  <c r="BB561" i="2" s="1"/>
  <c r="BB562" i="2" s="1"/>
  <c r="BB563" i="2" s="1"/>
  <c r="BB564" i="2" s="1"/>
  <c r="BB565" i="2" s="1"/>
  <c r="BB566" i="2" s="1"/>
  <c r="BB567" i="2" s="1"/>
  <c r="BB568" i="2" s="1"/>
  <c r="BB569" i="2" s="1"/>
  <c r="BB570" i="2" s="1"/>
  <c r="BB571" i="2" s="1"/>
  <c r="BB572" i="2" s="1"/>
  <c r="BB573" i="2" s="1"/>
  <c r="BB574" i="2" s="1"/>
  <c r="BB575" i="2" s="1"/>
  <c r="BB576" i="2" s="1"/>
  <c r="BB577" i="2" s="1"/>
  <c r="BB578" i="2" s="1"/>
  <c r="BB579" i="2" s="1"/>
  <c r="BB580" i="2" s="1"/>
  <c r="BB581" i="2" s="1"/>
  <c r="BB582" i="2" s="1"/>
  <c r="BB583" i="2" s="1"/>
  <c r="BB584" i="2" s="1"/>
  <c r="BB585" i="2" s="1"/>
  <c r="BB586" i="2" s="1"/>
  <c r="BB587" i="2" s="1"/>
  <c r="BB588" i="2" s="1"/>
  <c r="BB589" i="2" s="1"/>
  <c r="BB590" i="2" s="1"/>
  <c r="BB591" i="2" s="1"/>
  <c r="BB592" i="2" s="1"/>
  <c r="BB593" i="2" s="1"/>
  <c r="BB594" i="2" s="1"/>
  <c r="BB595" i="2" s="1"/>
  <c r="BB596" i="2" s="1"/>
  <c r="BB597" i="2" s="1"/>
  <c r="BB598" i="2" s="1"/>
  <c r="BB599" i="2" s="1"/>
  <c r="BB600" i="2" s="1"/>
  <c r="BB601" i="2" s="1"/>
  <c r="BB602" i="2" s="1"/>
  <c r="BB603" i="2" s="1"/>
  <c r="BB604" i="2" s="1"/>
  <c r="BB605" i="2" s="1"/>
  <c r="BB606" i="2" s="1"/>
  <c r="BB607" i="2" s="1"/>
  <c r="BB608" i="2" s="1"/>
  <c r="BB609" i="2" s="1"/>
  <c r="BB610" i="2" s="1"/>
  <c r="BB611" i="2" s="1"/>
  <c r="BB612" i="2" s="1"/>
  <c r="BB613" i="2" s="1"/>
  <c r="BB614" i="2" s="1"/>
  <c r="BB615" i="2" s="1"/>
  <c r="BB616" i="2" s="1"/>
  <c r="BB617" i="2" s="1"/>
  <c r="BB618" i="2" s="1"/>
  <c r="BB619" i="2" s="1"/>
  <c r="BB620" i="2" s="1"/>
  <c r="BB621" i="2" s="1"/>
  <c r="BB622" i="2" s="1"/>
  <c r="BB623" i="2" s="1"/>
  <c r="BB624" i="2" s="1"/>
  <c r="BB625" i="2" s="1"/>
  <c r="BB626" i="2" s="1"/>
  <c r="BB627" i="2" s="1"/>
  <c r="BB628" i="2" s="1"/>
  <c r="BB629" i="2" s="1"/>
  <c r="BB630" i="2" s="1"/>
  <c r="BB631" i="2" s="1"/>
  <c r="BB632" i="2" s="1"/>
  <c r="BB633" i="2" s="1"/>
  <c r="BB634" i="2" s="1"/>
  <c r="BB635" i="2" s="1"/>
  <c r="BB636" i="2" s="1"/>
  <c r="BB637" i="2" s="1"/>
  <c r="BB638" i="2" s="1"/>
  <c r="BB639" i="2" s="1"/>
  <c r="BB640" i="2" s="1"/>
  <c r="BB641" i="2" s="1"/>
  <c r="BB642" i="2" s="1"/>
  <c r="BB643" i="2" s="1"/>
  <c r="BB644" i="2" s="1"/>
  <c r="BB645" i="2" s="1"/>
  <c r="BB646" i="2" s="1"/>
  <c r="BB647" i="2" s="1"/>
  <c r="BB648" i="2" s="1"/>
  <c r="BB649" i="2" s="1"/>
  <c r="BB650" i="2" s="1"/>
  <c r="BB651" i="2" s="1"/>
  <c r="BB652" i="2" s="1"/>
  <c r="BB653" i="2" s="1"/>
  <c r="BB654" i="2" s="1"/>
  <c r="BB655" i="2" s="1"/>
  <c r="BB656" i="2" s="1"/>
  <c r="BB657" i="2" s="1"/>
  <c r="BB658" i="2" s="1"/>
  <c r="BB659" i="2" s="1"/>
  <c r="BB660" i="2" s="1"/>
  <c r="BB661" i="2" s="1"/>
  <c r="BB662" i="2" s="1"/>
  <c r="BB663" i="2" s="1"/>
  <c r="BB664" i="2" s="1"/>
  <c r="BB665" i="2" s="1"/>
  <c r="BB666" i="2" s="1"/>
  <c r="BB667" i="2" s="1"/>
  <c r="BB668" i="2" s="1"/>
  <c r="BB669" i="2" s="1"/>
  <c r="BB670" i="2" s="1"/>
  <c r="BB671" i="2" s="1"/>
  <c r="BB672" i="2" s="1"/>
  <c r="BB673" i="2" s="1"/>
  <c r="BB674" i="2" s="1"/>
  <c r="BB675" i="2" s="1"/>
  <c r="BB676" i="2" s="1"/>
  <c r="BB677" i="2" s="1"/>
  <c r="BB678" i="2" s="1"/>
  <c r="BB679" i="2" s="1"/>
  <c r="BB680" i="2" s="1"/>
  <c r="BB681" i="2" s="1"/>
  <c r="BB682" i="2" s="1"/>
  <c r="BB683" i="2" s="1"/>
  <c r="BB684" i="2" s="1"/>
  <c r="BB685" i="2" s="1"/>
  <c r="BB686" i="2" s="1"/>
  <c r="BB687" i="2" s="1"/>
  <c r="BB688" i="2" s="1"/>
  <c r="BB689" i="2" s="1"/>
  <c r="BB690" i="2" s="1"/>
  <c r="BB691" i="2" s="1"/>
  <c r="BB692" i="2" s="1"/>
  <c r="BB693" i="2" s="1"/>
  <c r="BB694" i="2" s="1"/>
  <c r="BB695" i="2" s="1"/>
  <c r="BB696" i="2" s="1"/>
  <c r="BB697" i="2" s="1"/>
  <c r="BB698" i="2" s="1"/>
  <c r="BB699" i="2" s="1"/>
  <c r="BB700" i="2" s="1"/>
  <c r="BB701" i="2" s="1"/>
  <c r="BB702" i="2" s="1"/>
  <c r="BB703" i="2" s="1"/>
  <c r="BB704" i="2" s="1"/>
  <c r="BB705" i="2" s="1"/>
  <c r="BB706" i="2" s="1"/>
  <c r="BB707" i="2" s="1"/>
  <c r="BB708" i="2" s="1"/>
  <c r="BB709" i="2" s="1"/>
  <c r="BB710" i="2" s="1"/>
  <c r="BB711" i="2" s="1"/>
  <c r="BB712" i="2" s="1"/>
  <c r="BB713" i="2" s="1"/>
  <c r="BB714" i="2" s="1"/>
  <c r="BB715" i="2" s="1"/>
  <c r="BB716" i="2" s="1"/>
  <c r="BB717" i="2" s="1"/>
  <c r="BB718" i="2" s="1"/>
  <c r="BB719" i="2" s="1"/>
  <c r="BB720" i="2" s="1"/>
  <c r="BB721" i="2" s="1"/>
  <c r="BB722" i="2" s="1"/>
  <c r="BB723" i="2" s="1"/>
  <c r="BB724" i="2" s="1"/>
  <c r="BB725" i="2" s="1"/>
  <c r="BB726" i="2" s="1"/>
  <c r="BB727" i="2" s="1"/>
  <c r="BB728" i="2" s="1"/>
  <c r="BB729" i="2" s="1"/>
  <c r="BB730" i="2" s="1"/>
  <c r="BB731" i="2" s="1"/>
  <c r="BB732" i="2" s="1"/>
  <c r="BB733" i="2" s="1"/>
  <c r="BB734" i="2" s="1"/>
  <c r="BB735" i="2" s="1"/>
  <c r="BB736" i="2" s="1"/>
  <c r="BB737" i="2" s="1"/>
  <c r="BB738" i="2" s="1"/>
  <c r="BB739" i="2" s="1"/>
  <c r="BB740" i="2" s="1"/>
  <c r="BB741" i="2" s="1"/>
  <c r="BB742" i="2" s="1"/>
  <c r="BB743" i="2" s="1"/>
  <c r="BB744" i="2" s="1"/>
  <c r="BB745" i="2" s="1"/>
  <c r="BB746" i="2" s="1"/>
  <c r="BB747" i="2" s="1"/>
  <c r="BB748" i="2" s="1"/>
  <c r="BB749" i="2" s="1"/>
  <c r="BB750" i="2" s="1"/>
  <c r="BB751" i="2" s="1"/>
  <c r="BB752" i="2" s="1"/>
  <c r="BB753" i="2" s="1"/>
  <c r="BB754" i="2" s="1"/>
  <c r="BB755" i="2" s="1"/>
  <c r="BB756" i="2" s="1"/>
  <c r="BB757" i="2" s="1"/>
  <c r="BB758" i="2" s="1"/>
  <c r="BB759" i="2" s="1"/>
  <c r="BB760" i="2" s="1"/>
  <c r="BB761" i="2" s="1"/>
  <c r="BB762" i="2" s="1"/>
  <c r="BB763" i="2" s="1"/>
  <c r="BB764" i="2" s="1"/>
  <c r="BB765" i="2" s="1"/>
  <c r="BB766" i="2" s="1"/>
  <c r="BB767" i="2" s="1"/>
  <c r="BB768" i="2" s="1"/>
  <c r="BB769" i="2" s="1"/>
  <c r="BB770" i="2" s="1"/>
  <c r="BB771" i="2" s="1"/>
  <c r="BB772" i="2" s="1"/>
  <c r="BB773" i="2" s="1"/>
  <c r="BB774" i="2" s="1"/>
  <c r="BB775" i="2" s="1"/>
  <c r="BB776" i="2" s="1"/>
  <c r="BB777" i="2" s="1"/>
  <c r="BB778" i="2" s="1"/>
  <c r="BB779" i="2" s="1"/>
  <c r="BB780" i="2" s="1"/>
  <c r="BB781" i="2" s="1"/>
  <c r="BB782" i="2" s="1"/>
  <c r="BB783" i="2" s="1"/>
  <c r="BB784" i="2" s="1"/>
  <c r="BB785" i="2" s="1"/>
  <c r="BB786" i="2" s="1"/>
  <c r="BB787" i="2" s="1"/>
  <c r="BB788" i="2" s="1"/>
  <c r="BB789" i="2" s="1"/>
  <c r="BB790" i="2" s="1"/>
  <c r="BB791" i="2" s="1"/>
  <c r="BB792" i="2" s="1"/>
  <c r="BB793" i="2" s="1"/>
  <c r="BB794" i="2" s="1"/>
  <c r="BB795" i="2" s="1"/>
  <c r="BB796" i="2" s="1"/>
  <c r="BB797" i="2" s="1"/>
  <c r="BB798" i="2" s="1"/>
  <c r="BB799" i="2" s="1"/>
  <c r="BB800" i="2" s="1"/>
  <c r="BB801" i="2" s="1"/>
  <c r="BB802" i="2" s="1"/>
  <c r="BB803" i="2" s="1"/>
  <c r="BB804" i="2" s="1"/>
  <c r="BB805" i="2" s="1"/>
  <c r="BB806" i="2" s="1"/>
  <c r="BB807" i="2" s="1"/>
  <c r="BB808" i="2" s="1"/>
  <c r="BB809" i="2" s="1"/>
  <c r="BB810" i="2" s="1"/>
  <c r="BB811" i="2" s="1"/>
  <c r="BB812" i="2" s="1"/>
  <c r="BB813" i="2" s="1"/>
  <c r="BB814" i="2" s="1"/>
  <c r="BB815" i="2" s="1"/>
  <c r="BB816" i="2" s="1"/>
  <c r="BB817" i="2" s="1"/>
  <c r="BB818" i="2" s="1"/>
  <c r="BB819" i="2" s="1"/>
  <c r="BB820" i="2" s="1"/>
  <c r="BB821" i="2" s="1"/>
  <c r="BB822" i="2" s="1"/>
  <c r="BB823" i="2" s="1"/>
  <c r="BB824" i="2" s="1"/>
  <c r="BB825" i="2" s="1"/>
  <c r="BB826" i="2" s="1"/>
  <c r="BB827" i="2" s="1"/>
  <c r="BB828" i="2" s="1"/>
  <c r="BB829" i="2" s="1"/>
  <c r="BB830" i="2" s="1"/>
  <c r="BB831" i="2" s="1"/>
  <c r="BB832" i="2" s="1"/>
  <c r="BB833" i="2" s="1"/>
  <c r="BB834" i="2" s="1"/>
  <c r="BB835" i="2" s="1"/>
  <c r="BB836" i="2" s="1"/>
  <c r="BB837" i="2" s="1"/>
  <c r="BB838" i="2" s="1"/>
  <c r="BB839" i="2" s="1"/>
  <c r="BB840" i="2" s="1"/>
  <c r="BB841" i="2" s="1"/>
  <c r="BB842" i="2" s="1"/>
  <c r="BB843" i="2" s="1"/>
  <c r="BB844" i="2" s="1"/>
  <c r="BB845" i="2" s="1"/>
  <c r="BB846" i="2" s="1"/>
  <c r="BB847" i="2" s="1"/>
  <c r="BB848" i="2" s="1"/>
  <c r="BB849" i="2" s="1"/>
  <c r="BB850" i="2" s="1"/>
  <c r="BB851" i="2" s="1"/>
  <c r="BB852" i="2" s="1"/>
  <c r="BB853" i="2" s="1"/>
  <c r="BB854" i="2" s="1"/>
  <c r="BB855" i="2" s="1"/>
  <c r="BB856" i="2" s="1"/>
  <c r="BB857" i="2" s="1"/>
  <c r="BB858" i="2" s="1"/>
  <c r="BB859" i="2" s="1"/>
  <c r="BB860" i="2" s="1"/>
  <c r="BB861" i="2" s="1"/>
  <c r="BB862" i="2" s="1"/>
  <c r="BB863" i="2" s="1"/>
  <c r="BB864" i="2" s="1"/>
  <c r="BB865" i="2" s="1"/>
  <c r="BB866" i="2" s="1"/>
  <c r="BB867" i="2" s="1"/>
  <c r="BB868" i="2" s="1"/>
  <c r="BB869" i="2" s="1"/>
  <c r="BB870" i="2" s="1"/>
  <c r="BB871" i="2" s="1"/>
  <c r="BB872" i="2" s="1"/>
  <c r="BB873" i="2" s="1"/>
  <c r="BB874" i="2" s="1"/>
  <c r="BB875" i="2" s="1"/>
  <c r="BB876" i="2" s="1"/>
  <c r="BB877" i="2" s="1"/>
  <c r="BB878" i="2" s="1"/>
  <c r="BB879" i="2" s="1"/>
  <c r="BB880" i="2" s="1"/>
  <c r="BB881" i="2" s="1"/>
  <c r="BB882" i="2" s="1"/>
  <c r="BB883" i="2" s="1"/>
  <c r="BB884" i="2" s="1"/>
  <c r="BB885" i="2" s="1"/>
  <c r="BB886" i="2" s="1"/>
  <c r="BB887" i="2" s="1"/>
  <c r="BB888" i="2" s="1"/>
  <c r="BB889" i="2" s="1"/>
  <c r="BB890" i="2" s="1"/>
  <c r="BB891" i="2" s="1"/>
  <c r="BB892" i="2" s="1"/>
  <c r="BB893" i="2" s="1"/>
  <c r="BB894" i="2" s="1"/>
  <c r="BB895" i="2" s="1"/>
  <c r="BB896" i="2" s="1"/>
  <c r="BB897" i="2" s="1"/>
  <c r="BB898" i="2" s="1"/>
  <c r="BB899" i="2" s="1"/>
  <c r="BB900" i="2" s="1"/>
  <c r="BB901" i="2" s="1"/>
  <c r="BB902" i="2" s="1"/>
  <c r="BB903" i="2" s="1"/>
  <c r="BB904" i="2" s="1"/>
  <c r="BB905" i="2" s="1"/>
  <c r="BB906" i="2" s="1"/>
  <c r="BB907" i="2" s="1"/>
  <c r="BB908" i="2" s="1"/>
  <c r="BB909" i="2" s="1"/>
  <c r="BB910" i="2" s="1"/>
  <c r="BB911" i="2" s="1"/>
  <c r="BB912" i="2" s="1"/>
  <c r="BB913" i="2" s="1"/>
  <c r="BB914" i="2" s="1"/>
  <c r="BB915" i="2" s="1"/>
  <c r="BB916" i="2" s="1"/>
  <c r="BB917" i="2" s="1"/>
  <c r="BB918" i="2" s="1"/>
  <c r="BB919" i="2" s="1"/>
  <c r="BB920" i="2" s="1"/>
  <c r="BB921" i="2" s="1"/>
  <c r="BB922" i="2" s="1"/>
  <c r="BB923" i="2" s="1"/>
  <c r="BB924" i="2" s="1"/>
  <c r="BB925" i="2" s="1"/>
  <c r="BB926" i="2" s="1"/>
  <c r="BB927" i="2" s="1"/>
  <c r="BB928" i="2" s="1"/>
  <c r="BB929" i="2" s="1"/>
  <c r="BB930" i="2" s="1"/>
  <c r="BB931" i="2" s="1"/>
  <c r="BB932" i="2" s="1"/>
  <c r="BB933" i="2" s="1"/>
  <c r="BB934" i="2" s="1"/>
  <c r="BB935" i="2" s="1"/>
  <c r="BB936" i="2" s="1"/>
  <c r="BB937" i="2" s="1"/>
  <c r="BB938" i="2" s="1"/>
  <c r="BB939" i="2" s="1"/>
  <c r="BB940" i="2" s="1"/>
  <c r="BB941" i="2" s="1"/>
  <c r="BB942" i="2" s="1"/>
  <c r="BB943" i="2" s="1"/>
  <c r="BB944" i="2" s="1"/>
  <c r="BB945" i="2" s="1"/>
  <c r="BB946" i="2" s="1"/>
  <c r="BB947" i="2" s="1"/>
  <c r="BB948" i="2" s="1"/>
  <c r="BB949" i="2" s="1"/>
  <c r="BB950" i="2" s="1"/>
  <c r="BB951" i="2" s="1"/>
  <c r="BB952" i="2" s="1"/>
  <c r="BB953" i="2" s="1"/>
  <c r="BB954" i="2" s="1"/>
  <c r="BB955" i="2" s="1"/>
  <c r="BB956" i="2" s="1"/>
  <c r="BB957" i="2" s="1"/>
  <c r="BB958" i="2" s="1"/>
  <c r="BB959" i="2" s="1"/>
  <c r="BB960" i="2" s="1"/>
  <c r="BB961" i="2" s="1"/>
  <c r="BB962" i="2" s="1"/>
  <c r="BB963" i="2" s="1"/>
  <c r="BB964" i="2" s="1"/>
  <c r="BB965" i="2" s="1"/>
  <c r="BB966" i="2" s="1"/>
  <c r="BB967" i="2" s="1"/>
  <c r="BB968" i="2" s="1"/>
  <c r="BB969" i="2" s="1"/>
  <c r="BB970" i="2" s="1"/>
  <c r="BB971" i="2" s="1"/>
  <c r="BB972" i="2" s="1"/>
  <c r="BB973" i="2" s="1"/>
  <c r="BB974" i="2" s="1"/>
  <c r="BB975" i="2" s="1"/>
  <c r="BB976" i="2" s="1"/>
  <c r="BB977" i="2" s="1"/>
  <c r="BB978" i="2" s="1"/>
  <c r="BB979" i="2" s="1"/>
  <c r="BB980" i="2" s="1"/>
  <c r="BB981" i="2" s="1"/>
  <c r="BB982" i="2" s="1"/>
  <c r="BB983" i="2" s="1"/>
  <c r="BB984" i="2" s="1"/>
  <c r="BB985" i="2" s="1"/>
  <c r="BB986" i="2" s="1"/>
  <c r="BB987" i="2" s="1"/>
  <c r="BB988" i="2" s="1"/>
  <c r="BB989" i="2" s="1"/>
  <c r="BB990" i="2" s="1"/>
  <c r="BB991" i="2" s="1"/>
  <c r="BB992" i="2" s="1"/>
  <c r="BB993" i="2" s="1"/>
  <c r="BB994" i="2" s="1"/>
  <c r="BB995" i="2" s="1"/>
  <c r="BB996" i="2" s="1"/>
  <c r="BB997" i="2" s="1"/>
  <c r="BB998" i="2" s="1"/>
  <c r="BB999" i="2" s="1"/>
  <c r="BB1000" i="2" s="1"/>
  <c r="BB1001" i="2" s="1"/>
  <c r="BB1002" i="2" s="1"/>
  <c r="BB1003" i="2" s="1"/>
  <c r="BB1004" i="2" s="1"/>
  <c r="BB1005" i="2" s="1"/>
  <c r="BB1006" i="2" s="1"/>
  <c r="BB1007" i="2" s="1"/>
  <c r="BB1008" i="2" s="1"/>
  <c r="BB1009" i="2" s="1"/>
  <c r="BB1010" i="2" s="1"/>
  <c r="BB1011" i="2" s="1"/>
  <c r="BB1012" i="2" s="1"/>
  <c r="BB1013" i="2" s="1"/>
  <c r="BB1014" i="2" s="1"/>
  <c r="BB1015" i="2" s="1"/>
  <c r="BB1016" i="2" s="1"/>
  <c r="BB1017" i="2" s="1"/>
  <c r="BB1018" i="2" s="1"/>
  <c r="BB1019" i="2" s="1"/>
  <c r="BB1020" i="2" s="1"/>
  <c r="BB1021" i="2" s="1"/>
  <c r="BB1022" i="2" s="1"/>
  <c r="BB1023" i="2" s="1"/>
  <c r="BB1024" i="2" s="1"/>
  <c r="BB1025" i="2" s="1"/>
  <c r="BB1026" i="2" s="1"/>
  <c r="BB1027" i="2" s="1"/>
  <c r="BB1028" i="2" s="1"/>
  <c r="BB1029" i="2" s="1"/>
  <c r="BB1030" i="2" s="1"/>
  <c r="BB1031" i="2" s="1"/>
  <c r="BB1032" i="2" s="1"/>
  <c r="BB1033" i="2" s="1"/>
  <c r="BB1034" i="2" s="1"/>
  <c r="BB1035" i="2" s="1"/>
  <c r="BB1036" i="2" s="1"/>
  <c r="BB1037" i="2" s="1"/>
  <c r="BB1038" i="2" s="1"/>
  <c r="BB1039" i="2" s="1"/>
  <c r="BB1040" i="2" s="1"/>
  <c r="BB1041" i="2" s="1"/>
  <c r="BB1042" i="2" s="1"/>
  <c r="BB1043" i="2" s="1"/>
  <c r="BB1044" i="2" s="1"/>
  <c r="BB1045" i="2" s="1"/>
  <c r="BB1046" i="2" s="1"/>
  <c r="BB1047" i="2" s="1"/>
  <c r="BB1048" i="2" s="1"/>
  <c r="BB1049" i="2" s="1"/>
  <c r="BB1050" i="2" s="1"/>
  <c r="BB1051" i="2" s="1"/>
  <c r="BB1052" i="2" s="1"/>
  <c r="BB1053" i="2" s="1"/>
  <c r="BB1054" i="2" s="1"/>
  <c r="BB1055" i="2" s="1"/>
  <c r="BB1056" i="2" s="1"/>
  <c r="BB1057" i="2" s="1"/>
  <c r="BB1058" i="2" s="1"/>
  <c r="BB1059" i="2" s="1"/>
  <c r="BB1060" i="2" s="1"/>
  <c r="BB1061" i="2" s="1"/>
  <c r="BB1062" i="2" s="1"/>
  <c r="BB1063" i="2" s="1"/>
  <c r="BB1064" i="2" s="1"/>
  <c r="BB1065" i="2" s="1"/>
  <c r="BB1066" i="2" s="1"/>
  <c r="BB1067" i="2" s="1"/>
  <c r="BB1068" i="2" s="1"/>
  <c r="BB1069" i="2" s="1"/>
  <c r="BB1070" i="2" s="1"/>
  <c r="BB1071" i="2" s="1"/>
  <c r="BB1072" i="2" s="1"/>
  <c r="BB1073" i="2" s="1"/>
  <c r="BB1074" i="2" s="1"/>
  <c r="BB1075" i="2" s="1"/>
  <c r="BB1076" i="2" s="1"/>
  <c r="BB1077" i="2" s="1"/>
  <c r="BB1078" i="2" s="1"/>
  <c r="BB1079" i="2" s="1"/>
  <c r="BB1080" i="2" s="1"/>
  <c r="BB1081" i="2" s="1"/>
  <c r="BB1082" i="2" s="1"/>
  <c r="BB1083" i="2" s="1"/>
  <c r="BB1084" i="2" s="1"/>
  <c r="BB1085" i="2" s="1"/>
  <c r="BB1086" i="2" s="1"/>
  <c r="BB1087" i="2" s="1"/>
  <c r="BB1088" i="2" s="1"/>
  <c r="BB1089" i="2" s="1"/>
  <c r="BB1090" i="2" s="1"/>
  <c r="BB1091" i="2" s="1"/>
  <c r="BB1092" i="2" s="1"/>
  <c r="BB1093" i="2" s="1"/>
  <c r="BB1094" i="2" s="1"/>
  <c r="BB1095" i="2" s="1"/>
  <c r="BB1096" i="2" s="1"/>
  <c r="BB1097" i="2" s="1"/>
  <c r="BB1098" i="2" s="1"/>
  <c r="BB1099" i="2" s="1"/>
  <c r="BB1100" i="2" s="1"/>
  <c r="BB1101" i="2" s="1"/>
  <c r="BB1102" i="2" s="1"/>
  <c r="BB1103" i="2" s="1"/>
  <c r="BB1104" i="2" s="1"/>
  <c r="BB1105" i="2" s="1"/>
  <c r="BB1106" i="2" s="1"/>
  <c r="BB1107" i="2" s="1"/>
  <c r="BB1108" i="2" s="1"/>
  <c r="BB1109" i="2" s="1"/>
  <c r="BB1110" i="2" s="1"/>
  <c r="BB1111" i="2" s="1"/>
  <c r="BB1112" i="2" s="1"/>
  <c r="BB1113" i="2" s="1"/>
  <c r="BB1114" i="2" s="1"/>
  <c r="BB1115" i="2" s="1"/>
  <c r="BB1116" i="2" s="1"/>
  <c r="BB1117" i="2" s="1"/>
  <c r="BB1118" i="2" s="1"/>
  <c r="BB1119" i="2" s="1"/>
  <c r="BB1120" i="2" s="1"/>
  <c r="BB1121" i="2" s="1"/>
  <c r="BB1122" i="2" s="1"/>
  <c r="BB1123" i="2" s="1"/>
  <c r="BB1124" i="2" s="1"/>
  <c r="BB1125" i="2" s="1"/>
  <c r="BB1126" i="2" s="1"/>
  <c r="BB1127" i="2" s="1"/>
  <c r="BB1128" i="2" s="1"/>
  <c r="BB1129" i="2" s="1"/>
  <c r="BB1130" i="2" s="1"/>
  <c r="BB1131" i="2" s="1"/>
  <c r="BB1132" i="2" s="1"/>
  <c r="BB1133" i="2" s="1"/>
  <c r="BB1134" i="2" s="1"/>
  <c r="BB1135" i="2" s="1"/>
  <c r="BB1136" i="2" s="1"/>
  <c r="BB1137" i="2" s="1"/>
  <c r="BB1138" i="2" s="1"/>
  <c r="BB1139" i="2" s="1"/>
  <c r="BB1140" i="2" s="1"/>
  <c r="BB1141" i="2" s="1"/>
  <c r="BB1142" i="2" s="1"/>
  <c r="BB1143" i="2" s="1"/>
  <c r="BB1144" i="2" s="1"/>
  <c r="BB1145" i="2" s="1"/>
  <c r="BB1146" i="2" s="1"/>
  <c r="BB1147" i="2" s="1"/>
  <c r="BB1148" i="2" s="1"/>
  <c r="BB1149" i="2" s="1"/>
  <c r="BB1150" i="2" s="1"/>
  <c r="BB1151" i="2" s="1"/>
  <c r="BB1152" i="2" s="1"/>
  <c r="BB1153" i="2" s="1"/>
  <c r="BB1154" i="2" s="1"/>
  <c r="BB1155" i="2" s="1"/>
  <c r="BB1156" i="2" s="1"/>
  <c r="BB1157" i="2" s="1"/>
  <c r="BB1158" i="2" s="1"/>
  <c r="BB1159" i="2" s="1"/>
  <c r="BB1160" i="2" s="1"/>
  <c r="BB1161" i="2" s="1"/>
  <c r="BB1162" i="2" s="1"/>
  <c r="BB1163" i="2" s="1"/>
  <c r="BB1164" i="2" s="1"/>
  <c r="BB1165" i="2" s="1"/>
  <c r="BB1166" i="2" s="1"/>
  <c r="BB1167" i="2" s="1"/>
  <c r="BB1168" i="2" s="1"/>
  <c r="BB1169" i="2" s="1"/>
  <c r="BB1170" i="2" s="1"/>
  <c r="BB1171" i="2" s="1"/>
  <c r="BB1172" i="2" s="1"/>
  <c r="BB1173" i="2" s="1"/>
  <c r="BB1174" i="2" s="1"/>
  <c r="BB1175" i="2" s="1"/>
  <c r="BB1176" i="2" s="1"/>
  <c r="BB1177" i="2" s="1"/>
  <c r="BB1178" i="2" s="1"/>
  <c r="BB1179" i="2" s="1"/>
  <c r="BB1180" i="2" s="1"/>
  <c r="BB1181" i="2" s="1"/>
  <c r="BB1182" i="2" s="1"/>
  <c r="BB1183" i="2" s="1"/>
  <c r="BB1184" i="2" s="1"/>
  <c r="BB1185" i="2" s="1"/>
  <c r="BB1186" i="2" s="1"/>
  <c r="BB1187" i="2" s="1"/>
  <c r="BB1188" i="2" s="1"/>
  <c r="BB1189" i="2" s="1"/>
  <c r="BB1190" i="2" s="1"/>
  <c r="BB1191" i="2" s="1"/>
  <c r="BB1192" i="2" s="1"/>
  <c r="BB1193" i="2" s="1"/>
  <c r="BB1194" i="2" s="1"/>
  <c r="BB1195" i="2" s="1"/>
  <c r="BB1196" i="2" s="1"/>
  <c r="BB1197" i="2" s="1"/>
  <c r="BB1198" i="2" s="1"/>
  <c r="BB1199" i="2" s="1"/>
  <c r="BB1200" i="2" s="1"/>
  <c r="BB1201" i="2" s="1"/>
  <c r="BB1202" i="2" s="1"/>
  <c r="BB1203" i="2" s="1"/>
  <c r="BB1204" i="2" s="1"/>
  <c r="BB1205" i="2" s="1"/>
  <c r="BB1206" i="2" s="1"/>
  <c r="BB1207" i="2" s="1"/>
  <c r="BB1208" i="2" s="1"/>
  <c r="BB1209" i="2" s="1"/>
  <c r="BB1210" i="2" s="1"/>
  <c r="BB1211" i="2" s="1"/>
  <c r="BB1212" i="2" s="1"/>
  <c r="BB1213" i="2" s="1"/>
  <c r="BB1214" i="2" s="1"/>
  <c r="BB1215" i="2" s="1"/>
  <c r="BB1216" i="2" s="1"/>
  <c r="BB1217" i="2" s="1"/>
  <c r="BB1218" i="2" s="1"/>
  <c r="BB1219" i="2" s="1"/>
  <c r="BB1220" i="2" s="1"/>
  <c r="BB1221" i="2" s="1"/>
  <c r="BB1222" i="2" s="1"/>
  <c r="BB1223" i="2" s="1"/>
  <c r="BB1224" i="2" s="1"/>
  <c r="BB1225" i="2" s="1"/>
  <c r="BB1226" i="2" s="1"/>
  <c r="BB1227" i="2" s="1"/>
  <c r="BB1228" i="2" s="1"/>
  <c r="BB1229" i="2" s="1"/>
  <c r="BB1230" i="2" s="1"/>
  <c r="BB1231" i="2" s="1"/>
  <c r="BB1232" i="2" s="1"/>
  <c r="BB1233" i="2" s="1"/>
  <c r="BB1234" i="2" s="1"/>
  <c r="BB1235" i="2" s="1"/>
  <c r="BB1236" i="2" s="1"/>
  <c r="BB1237" i="2" s="1"/>
  <c r="BB1238" i="2" s="1"/>
  <c r="BB1239" i="2" s="1"/>
  <c r="BB1240" i="2" s="1"/>
  <c r="BB1241" i="2" s="1"/>
  <c r="BB1242" i="2" s="1"/>
  <c r="BB1243" i="2" s="1"/>
  <c r="BB1244" i="2" s="1"/>
  <c r="BB1245" i="2" s="1"/>
  <c r="BB1246" i="2" s="1"/>
  <c r="BB1247" i="2" s="1"/>
  <c r="BB1248" i="2" s="1"/>
  <c r="BB1249" i="2" s="1"/>
  <c r="BB1250" i="2" s="1"/>
  <c r="BB1251" i="2" s="1"/>
  <c r="BB1252" i="2" s="1"/>
  <c r="BB1253" i="2" s="1"/>
  <c r="BB1254" i="2" s="1"/>
  <c r="BB1255" i="2" s="1"/>
  <c r="BB1256" i="2" s="1"/>
  <c r="BB1257" i="2" s="1"/>
  <c r="BB1258" i="2" s="1"/>
  <c r="BB1259" i="2" s="1"/>
  <c r="BB1260" i="2" s="1"/>
  <c r="BB1261" i="2" s="1"/>
  <c r="BB1262" i="2" s="1"/>
  <c r="BB1263" i="2" s="1"/>
  <c r="BB1264" i="2" s="1"/>
  <c r="BB1265" i="2" s="1"/>
  <c r="BB1266" i="2" s="1"/>
  <c r="BB1267" i="2" s="1"/>
  <c r="BB1268" i="2" s="1"/>
  <c r="BB1269" i="2" s="1"/>
  <c r="BB1270" i="2" s="1"/>
  <c r="BB1271" i="2" s="1"/>
  <c r="BB1272" i="2" s="1"/>
  <c r="BB1273" i="2" s="1"/>
  <c r="BB1274" i="2" s="1"/>
  <c r="BB1275" i="2" s="1"/>
  <c r="BB1276" i="2" s="1"/>
  <c r="BB1277" i="2" s="1"/>
  <c r="BB1278" i="2" s="1"/>
  <c r="BB1279" i="2" s="1"/>
  <c r="BB1280" i="2" s="1"/>
  <c r="BB1281" i="2" s="1"/>
  <c r="BB1282" i="2" s="1"/>
  <c r="BB1283" i="2" s="1"/>
  <c r="BB1284" i="2" s="1"/>
  <c r="BB1285" i="2" s="1"/>
  <c r="BB1286" i="2" s="1"/>
  <c r="BB1287" i="2" s="1"/>
  <c r="BB1288" i="2" s="1"/>
  <c r="BB1289" i="2" s="1"/>
  <c r="BB1290" i="2" s="1"/>
  <c r="BB1291" i="2" s="1"/>
  <c r="BB1292" i="2" s="1"/>
  <c r="BB1293" i="2" s="1"/>
  <c r="BB1294" i="2" s="1"/>
  <c r="BB1295" i="2" s="1"/>
  <c r="BB1296" i="2" s="1"/>
  <c r="BB1297" i="2" s="1"/>
  <c r="BB1298" i="2" s="1"/>
  <c r="BB1299" i="2" s="1"/>
  <c r="BB1300" i="2" s="1"/>
  <c r="BB1301" i="2" s="1"/>
  <c r="BB1302" i="2" s="1"/>
  <c r="BB1303" i="2" s="1"/>
  <c r="BB1304" i="2" s="1"/>
  <c r="BB1305" i="2" s="1"/>
  <c r="BB1306" i="2" s="1"/>
  <c r="BB1307" i="2" s="1"/>
  <c r="BB1308" i="2" s="1"/>
  <c r="BB1309" i="2" s="1"/>
  <c r="BB1310" i="2" s="1"/>
  <c r="BB1311" i="2" s="1"/>
  <c r="BB1312" i="2" s="1"/>
  <c r="BB1313" i="2" s="1"/>
  <c r="BB1314" i="2" s="1"/>
  <c r="BB1315" i="2" s="1"/>
  <c r="BB1316" i="2" s="1"/>
  <c r="BB1317" i="2" s="1"/>
  <c r="BB1318" i="2" s="1"/>
  <c r="BB1319" i="2" s="1"/>
  <c r="BB1320" i="2" s="1"/>
  <c r="BB1321" i="2" s="1"/>
  <c r="BB1322" i="2" s="1"/>
  <c r="BB1323" i="2" s="1"/>
  <c r="BB1324" i="2" s="1"/>
  <c r="BB1325" i="2" s="1"/>
  <c r="BB1326" i="2" s="1"/>
  <c r="BB1327" i="2" s="1"/>
  <c r="BB1328" i="2" s="1"/>
  <c r="BB1329" i="2" s="1"/>
  <c r="BB1330" i="2" s="1"/>
  <c r="BB1331" i="2" s="1"/>
  <c r="BB1332" i="2" s="1"/>
  <c r="BB1333" i="2" s="1"/>
  <c r="BB1334" i="2" s="1"/>
  <c r="BB1335" i="2" s="1"/>
  <c r="BB1336" i="2" s="1"/>
  <c r="BB1337" i="2" s="1"/>
  <c r="BB1338" i="2" s="1"/>
  <c r="BB1339" i="2" s="1"/>
  <c r="BB1340" i="2" s="1"/>
  <c r="BB1341" i="2" s="1"/>
  <c r="BB1342" i="2" s="1"/>
  <c r="BB1343" i="2" s="1"/>
  <c r="BB1344" i="2" s="1"/>
  <c r="BB1345" i="2" s="1"/>
  <c r="BB1346" i="2" s="1"/>
  <c r="BB1347" i="2" s="1"/>
  <c r="BB1348" i="2" s="1"/>
  <c r="BB1349" i="2" s="1"/>
  <c r="BB1350" i="2" s="1"/>
  <c r="BB1351" i="2" s="1"/>
  <c r="BB1352" i="2" s="1"/>
  <c r="BB1353" i="2" s="1"/>
  <c r="BB1354" i="2" s="1"/>
  <c r="BB1355" i="2" s="1"/>
  <c r="BB1356" i="2" s="1"/>
  <c r="BB1357" i="2" s="1"/>
  <c r="BB1358" i="2" s="1"/>
  <c r="BB1359" i="2" s="1"/>
  <c r="BB1360" i="2" s="1"/>
  <c r="BB1361" i="2" s="1"/>
  <c r="BB1362" i="2" s="1"/>
  <c r="BB1363" i="2" s="1"/>
  <c r="BB1364" i="2" s="1"/>
  <c r="BB1365" i="2" s="1"/>
  <c r="BB1366" i="2" s="1"/>
  <c r="BB1367" i="2" s="1"/>
  <c r="BB1368" i="2" s="1"/>
  <c r="BB1369" i="2" s="1"/>
  <c r="BB1370" i="2" s="1"/>
  <c r="BB1371" i="2" s="1"/>
  <c r="BB1372" i="2" s="1"/>
  <c r="BB1373" i="2" s="1"/>
  <c r="BB1374" i="2" s="1"/>
  <c r="BB1375" i="2" s="1"/>
  <c r="BB1376" i="2" s="1"/>
  <c r="BB1377" i="2" s="1"/>
  <c r="BB1378" i="2" s="1"/>
  <c r="BB1379" i="2" s="1"/>
  <c r="BB1380" i="2" s="1"/>
  <c r="BB1381" i="2" s="1"/>
  <c r="BB1382" i="2" s="1"/>
  <c r="BB1383" i="2" s="1"/>
  <c r="BB1384" i="2" s="1"/>
  <c r="BB1385" i="2" s="1"/>
  <c r="BB1386" i="2" s="1"/>
  <c r="BB1387" i="2" s="1"/>
  <c r="BB1388" i="2" s="1"/>
  <c r="BB1389" i="2" s="1"/>
  <c r="BB1390" i="2" s="1"/>
  <c r="BB1391" i="2" s="1"/>
  <c r="BB1392" i="2" s="1"/>
  <c r="BB1393" i="2" s="1"/>
  <c r="BB1394" i="2" s="1"/>
  <c r="BB1395" i="2" s="1"/>
  <c r="BB1396" i="2" s="1"/>
  <c r="BB1397" i="2" s="1"/>
  <c r="BB1398" i="2" s="1"/>
  <c r="BB1399" i="2" s="1"/>
  <c r="BB1400" i="2" s="1"/>
  <c r="BB1401" i="2" s="1"/>
  <c r="BB1402" i="2" s="1"/>
  <c r="BB1403" i="2" s="1"/>
  <c r="BB1404" i="2" s="1"/>
  <c r="BB1405" i="2" s="1"/>
  <c r="BB1406" i="2" s="1"/>
  <c r="BB1407" i="2" s="1"/>
  <c r="BB1408" i="2" s="1"/>
  <c r="BB1409" i="2" s="1"/>
  <c r="BB1410" i="2" s="1"/>
  <c r="BB1411" i="2" s="1"/>
  <c r="BB1412" i="2" s="1"/>
  <c r="BB1413" i="2" s="1"/>
  <c r="BB1414" i="2" s="1"/>
  <c r="BB1415" i="2" s="1"/>
  <c r="BB1416" i="2" s="1"/>
  <c r="BB1417" i="2" s="1"/>
  <c r="BB1418" i="2" s="1"/>
  <c r="BB1419" i="2" s="1"/>
  <c r="BB1420" i="2" s="1"/>
  <c r="BB1421" i="2" s="1"/>
  <c r="BB1422" i="2" s="1"/>
  <c r="BB1423" i="2" s="1"/>
  <c r="BB1424" i="2" s="1"/>
  <c r="BB1425" i="2" s="1"/>
  <c r="BB1426" i="2" s="1"/>
  <c r="BB1427" i="2" s="1"/>
  <c r="BB1428" i="2" s="1"/>
  <c r="BB1429" i="2" s="1"/>
  <c r="BB1430" i="2" s="1"/>
  <c r="BB1431" i="2" s="1"/>
  <c r="BB1432" i="2" s="1"/>
  <c r="BB1433" i="2" s="1"/>
  <c r="BB1434" i="2" s="1"/>
  <c r="BB1435" i="2" s="1"/>
  <c r="BB1436" i="2" s="1"/>
  <c r="BB1437" i="2" s="1"/>
  <c r="BB1438" i="2" s="1"/>
  <c r="BB1439" i="2" s="1"/>
  <c r="BB1440" i="2" s="1"/>
  <c r="BB1441" i="2" s="1"/>
  <c r="BB1442" i="2" s="1"/>
  <c r="BB1443" i="2" s="1"/>
  <c r="BB1444" i="2" s="1"/>
  <c r="BB1445" i="2" s="1"/>
  <c r="BB1446" i="2" s="1"/>
  <c r="BB1447" i="2" s="1"/>
  <c r="BB1448" i="2" s="1"/>
  <c r="BB1449" i="2" s="1"/>
  <c r="BB1450" i="2" s="1"/>
  <c r="BB1451" i="2" s="1"/>
  <c r="BB1452" i="2" s="1"/>
  <c r="BB1453" i="2" s="1"/>
  <c r="BB1454" i="2" s="1"/>
  <c r="BB1455" i="2" s="1"/>
  <c r="BB1456" i="2" s="1"/>
  <c r="BB1457" i="2" s="1"/>
  <c r="BB1458" i="2" s="1"/>
  <c r="BB1459" i="2" s="1"/>
  <c r="BB1460" i="2" s="1"/>
  <c r="BB1461" i="2" s="1"/>
  <c r="BB1462" i="2" s="1"/>
  <c r="BB1463" i="2" s="1"/>
  <c r="BB1464" i="2" s="1"/>
  <c r="BB1465" i="2" s="1"/>
  <c r="BB1466" i="2" s="1"/>
  <c r="BB1467" i="2" s="1"/>
  <c r="BB1468" i="2" s="1"/>
  <c r="BB1469" i="2" s="1"/>
  <c r="BB1470" i="2" s="1"/>
  <c r="BB1471" i="2" s="1"/>
  <c r="BB1472" i="2" s="1"/>
  <c r="BB1473" i="2" s="1"/>
  <c r="BB1474" i="2" s="1"/>
  <c r="BB1475" i="2" s="1"/>
  <c r="BB1476" i="2" s="1"/>
  <c r="BB1477" i="2" s="1"/>
  <c r="BB1478" i="2" s="1"/>
  <c r="BB1479" i="2" s="1"/>
  <c r="BB1480" i="2" s="1"/>
  <c r="BB1481" i="2" s="1"/>
  <c r="BB1482" i="2" s="1"/>
  <c r="BB1483" i="2" s="1"/>
  <c r="BB1484" i="2" s="1"/>
  <c r="BB1485" i="2" s="1"/>
  <c r="BB1486" i="2" s="1"/>
  <c r="BB1487" i="2" s="1"/>
  <c r="BB1488" i="2" s="1"/>
  <c r="BB1489" i="2" s="1"/>
  <c r="BB1490" i="2" s="1"/>
  <c r="BB1491" i="2" s="1"/>
  <c r="BB1492" i="2" s="1"/>
  <c r="BB1493" i="2" s="1"/>
  <c r="BB1494" i="2" s="1"/>
  <c r="BB1495" i="2" s="1"/>
  <c r="BB1496" i="2" s="1"/>
  <c r="BB1497" i="2" s="1"/>
  <c r="BB1498" i="2" s="1"/>
  <c r="BB1499" i="2" s="1"/>
  <c r="BB1500" i="2" s="1"/>
  <c r="BB1501" i="2" s="1"/>
  <c r="BB1502" i="2" s="1"/>
  <c r="BB1503" i="2" s="1"/>
  <c r="BB1504" i="2" s="1"/>
  <c r="BB1505" i="2" s="1"/>
  <c r="BB1506" i="2" s="1"/>
  <c r="BB1507" i="2" s="1"/>
  <c r="BB1508" i="2" s="1"/>
  <c r="BB1509" i="2" s="1"/>
  <c r="BB1510" i="2" s="1"/>
  <c r="BB1511" i="2" s="1"/>
  <c r="BB1512" i="2" s="1"/>
  <c r="BB1513" i="2" s="1"/>
  <c r="BB1514" i="2" s="1"/>
  <c r="BB1515" i="2" s="1"/>
  <c r="BB1516" i="2" s="1"/>
  <c r="BB1517" i="2" s="1"/>
  <c r="BB1518" i="2" s="1"/>
  <c r="BB1519" i="2" s="1"/>
  <c r="BB1520" i="2" s="1"/>
  <c r="BB1521" i="2" s="1"/>
  <c r="BB1522" i="2" s="1"/>
  <c r="BB1523" i="2" s="1"/>
  <c r="BB1524" i="2" s="1"/>
  <c r="BB1525" i="2" s="1"/>
  <c r="BB1526" i="2" s="1"/>
  <c r="BB1527" i="2" s="1"/>
  <c r="BB1528" i="2" s="1"/>
  <c r="BB1529" i="2" s="1"/>
  <c r="BB1530" i="2" s="1"/>
  <c r="BB1531" i="2" s="1"/>
  <c r="BB1532" i="2" s="1"/>
  <c r="BB1533" i="2" s="1"/>
  <c r="BB1534" i="2" s="1"/>
  <c r="BB1535" i="2" s="1"/>
  <c r="BB1536" i="2" s="1"/>
  <c r="BB1537" i="2" s="1"/>
  <c r="BB1538" i="2" s="1"/>
  <c r="BB1539" i="2" s="1"/>
  <c r="BB1540" i="2" s="1"/>
  <c r="BB1541" i="2" s="1"/>
  <c r="BB1542" i="2" s="1"/>
  <c r="BB1543" i="2" s="1"/>
  <c r="BB1544" i="2" s="1"/>
  <c r="BB1545" i="2" s="1"/>
  <c r="BB1546" i="2" s="1"/>
  <c r="BB1547" i="2" s="1"/>
  <c r="BB1548" i="2" s="1"/>
  <c r="BB1549" i="2" s="1"/>
  <c r="BB1550" i="2" s="1"/>
  <c r="BB1551" i="2" s="1"/>
  <c r="BB1552" i="2" s="1"/>
  <c r="BB1553" i="2" s="1"/>
  <c r="BB1554" i="2" s="1"/>
  <c r="BB1555" i="2" s="1"/>
  <c r="BB1556" i="2" s="1"/>
  <c r="BB1557" i="2" s="1"/>
  <c r="BB1558" i="2" s="1"/>
  <c r="BB1559" i="2" s="1"/>
  <c r="BB1560" i="2" s="1"/>
  <c r="BB1561" i="2" s="1"/>
  <c r="BB1562" i="2" s="1"/>
  <c r="BB1563" i="2" s="1"/>
  <c r="BB1564" i="2" s="1"/>
  <c r="BB1565" i="2" s="1"/>
  <c r="BB1566" i="2" s="1"/>
  <c r="BB1567" i="2" s="1"/>
  <c r="BB1568" i="2" s="1"/>
  <c r="BB1569" i="2" s="1"/>
  <c r="BB1570" i="2" s="1"/>
  <c r="BB1571" i="2" s="1"/>
  <c r="BB1572" i="2" s="1"/>
  <c r="BB1573" i="2" s="1"/>
  <c r="BB1574" i="2" s="1"/>
  <c r="BB1575" i="2" s="1"/>
  <c r="BB1576" i="2" s="1"/>
  <c r="BB1577" i="2" s="1"/>
  <c r="BB1578" i="2" s="1"/>
  <c r="BB1579" i="2" s="1"/>
  <c r="BB1580" i="2" s="1"/>
  <c r="BB1581" i="2" s="1"/>
  <c r="BB1582" i="2" s="1"/>
  <c r="BB1583" i="2" s="1"/>
  <c r="BB1584" i="2" s="1"/>
  <c r="BB1585" i="2" s="1"/>
  <c r="BB1586" i="2" s="1"/>
  <c r="BB1587" i="2" s="1"/>
  <c r="BB1588" i="2" s="1"/>
  <c r="BB1589" i="2" s="1"/>
  <c r="BB1590" i="2" s="1"/>
  <c r="BB1591" i="2" s="1"/>
  <c r="BB1592" i="2" s="1"/>
  <c r="BB1593" i="2" s="1"/>
  <c r="BB1594" i="2" s="1"/>
  <c r="BB1595" i="2" s="1"/>
  <c r="BB1596" i="2" s="1"/>
  <c r="BB1597" i="2" s="1"/>
  <c r="BB1598" i="2" s="1"/>
  <c r="BB1599" i="2" s="1"/>
  <c r="BB1600" i="2" s="1"/>
  <c r="BB1601" i="2" s="1"/>
  <c r="BB1602" i="2" s="1"/>
  <c r="BB1603" i="2" s="1"/>
  <c r="BB1604" i="2" s="1"/>
  <c r="BB1605" i="2" s="1"/>
  <c r="BB1606" i="2" s="1"/>
  <c r="BB1607" i="2" s="1"/>
  <c r="BB1608" i="2" s="1"/>
  <c r="BB1609" i="2" s="1"/>
  <c r="BB1610" i="2" s="1"/>
  <c r="BB1611" i="2" s="1"/>
  <c r="BB1612" i="2" s="1"/>
  <c r="BB1613" i="2" s="1"/>
  <c r="BB1614" i="2" s="1"/>
  <c r="BB1615" i="2" s="1"/>
  <c r="BB1616" i="2" s="1"/>
  <c r="BB1617" i="2" s="1"/>
  <c r="BB1618" i="2" s="1"/>
  <c r="BB1619" i="2" s="1"/>
  <c r="BB1620" i="2" s="1"/>
  <c r="BB1621" i="2" s="1"/>
  <c r="BB1622" i="2" s="1"/>
  <c r="BB1623" i="2" s="1"/>
  <c r="BB1624" i="2" s="1"/>
  <c r="BB1625" i="2" s="1"/>
  <c r="BB1626" i="2" s="1"/>
  <c r="BB1627" i="2" s="1"/>
  <c r="BB1628" i="2" s="1"/>
  <c r="BB1629" i="2" s="1"/>
  <c r="BB1630" i="2" s="1"/>
  <c r="BB1631" i="2" s="1"/>
  <c r="BB1632" i="2" s="1"/>
  <c r="BB1633" i="2" s="1"/>
  <c r="BB1634" i="2" s="1"/>
  <c r="BB1635" i="2" s="1"/>
  <c r="BB1636" i="2" s="1"/>
  <c r="BB1637" i="2" s="1"/>
  <c r="BB1638" i="2" s="1"/>
  <c r="BB1639" i="2" s="1"/>
  <c r="BB1640" i="2" s="1"/>
  <c r="BB1641" i="2" s="1"/>
  <c r="BB1642" i="2" s="1"/>
  <c r="BB1643" i="2" s="1"/>
  <c r="BB1644" i="2" s="1"/>
  <c r="BB1645" i="2" s="1"/>
  <c r="BB1646" i="2" s="1"/>
  <c r="BB1647" i="2" s="1"/>
  <c r="BB1648" i="2" s="1"/>
  <c r="BB1649" i="2" s="1"/>
  <c r="BB1650" i="2" s="1"/>
  <c r="BB1651" i="2" s="1"/>
  <c r="BB1652" i="2" s="1"/>
  <c r="BB1653" i="2" s="1"/>
  <c r="BB1654" i="2" s="1"/>
  <c r="BB1655" i="2" s="1"/>
  <c r="BB1656" i="2" s="1"/>
  <c r="BB1657" i="2" s="1"/>
  <c r="BB1658" i="2" s="1"/>
  <c r="BB1659" i="2" s="1"/>
  <c r="BB1660" i="2" s="1"/>
  <c r="BB1661" i="2" s="1"/>
  <c r="BB1662" i="2" s="1"/>
  <c r="BB1663" i="2" s="1"/>
  <c r="BB1664" i="2" s="1"/>
  <c r="BB1665" i="2" s="1"/>
  <c r="BB1666" i="2" s="1"/>
  <c r="BB1667" i="2" s="1"/>
  <c r="BB1668" i="2" s="1"/>
  <c r="BB1669" i="2" s="1"/>
  <c r="BB1670" i="2" s="1"/>
  <c r="BB1671" i="2" s="1"/>
  <c r="BB1672" i="2" s="1"/>
  <c r="BB1673" i="2" s="1"/>
  <c r="BB1674" i="2" s="1"/>
  <c r="BB1675" i="2" s="1"/>
  <c r="BB1676" i="2" s="1"/>
  <c r="BB1677" i="2" s="1"/>
  <c r="BB1678" i="2" s="1"/>
  <c r="BB1679" i="2" s="1"/>
  <c r="BB1680" i="2" s="1"/>
  <c r="BB1681" i="2" s="1"/>
  <c r="BB1682" i="2" s="1"/>
  <c r="BB1683" i="2" s="1"/>
  <c r="BB1684" i="2" s="1"/>
  <c r="BB1685" i="2" s="1"/>
  <c r="BB1686" i="2" s="1"/>
  <c r="BB1687" i="2" s="1"/>
  <c r="BB1688" i="2" s="1"/>
  <c r="BB1689" i="2" s="1"/>
  <c r="BB1690" i="2" s="1"/>
  <c r="BB1691" i="2" s="1"/>
  <c r="BB1692" i="2" s="1"/>
  <c r="BB1693" i="2" s="1"/>
  <c r="BB1694" i="2" s="1"/>
  <c r="BB1695" i="2" s="1"/>
  <c r="BB1696" i="2" s="1"/>
  <c r="BB1697" i="2" s="1"/>
  <c r="BB1698" i="2" s="1"/>
  <c r="BB1699" i="2" s="1"/>
  <c r="BB1700" i="2" s="1"/>
  <c r="BB1701" i="2" s="1"/>
  <c r="BB1702" i="2" s="1"/>
  <c r="BB1703" i="2" s="1"/>
  <c r="BB1704" i="2" s="1"/>
  <c r="BB1705" i="2" s="1"/>
  <c r="BB1706" i="2" s="1"/>
  <c r="BB1707" i="2" s="1"/>
  <c r="BB1708" i="2" s="1"/>
  <c r="BB1709" i="2" s="1"/>
  <c r="BB1710" i="2" s="1"/>
  <c r="BB1711" i="2" s="1"/>
  <c r="BB1712" i="2" s="1"/>
  <c r="BB1713" i="2" s="1"/>
  <c r="BB1714" i="2" s="1"/>
  <c r="BB1715" i="2" s="1"/>
  <c r="BB1716" i="2" s="1"/>
  <c r="BB1717" i="2" s="1"/>
  <c r="BB1718" i="2" s="1"/>
  <c r="BB1719" i="2" s="1"/>
  <c r="BB1720" i="2" s="1"/>
  <c r="BB1721" i="2" s="1"/>
  <c r="BB1722" i="2" s="1"/>
  <c r="BB1723" i="2" s="1"/>
  <c r="BB1724" i="2" s="1"/>
  <c r="BB1725" i="2" s="1"/>
  <c r="BB1726" i="2" s="1"/>
  <c r="BB1727" i="2" s="1"/>
  <c r="BB1728" i="2" s="1"/>
  <c r="BB1729" i="2" s="1"/>
  <c r="BB1730" i="2" s="1"/>
  <c r="BB1731" i="2" s="1"/>
  <c r="BB1732" i="2" s="1"/>
  <c r="BB1733" i="2" s="1"/>
  <c r="BB1734" i="2" s="1"/>
  <c r="BB1735" i="2" s="1"/>
  <c r="BB1736" i="2" s="1"/>
  <c r="BB1737" i="2" s="1"/>
  <c r="BB1738" i="2" s="1"/>
  <c r="BB1739" i="2" s="1"/>
  <c r="BB1740" i="2" s="1"/>
  <c r="BB1741" i="2" s="1"/>
  <c r="BB1742" i="2" s="1"/>
  <c r="BB1743" i="2" s="1"/>
  <c r="BB1744" i="2" s="1"/>
  <c r="BB1745" i="2" s="1"/>
  <c r="BB1746" i="2" s="1"/>
  <c r="BB1747" i="2" s="1"/>
  <c r="BB1748" i="2" s="1"/>
  <c r="BB1749" i="2" s="1"/>
  <c r="BB1750" i="2" s="1"/>
  <c r="BB1751" i="2" s="1"/>
  <c r="BB1752" i="2" s="1"/>
  <c r="BB1753" i="2" s="1"/>
  <c r="BB1754" i="2" s="1"/>
  <c r="BB1755" i="2" s="1"/>
  <c r="BB1756" i="2" s="1"/>
  <c r="BB1757" i="2" s="1"/>
  <c r="BB1758" i="2" s="1"/>
  <c r="BB1759" i="2" s="1"/>
  <c r="BB1760" i="2" s="1"/>
  <c r="BB1761" i="2" s="1"/>
  <c r="BB1762" i="2" s="1"/>
  <c r="BB1763" i="2" s="1"/>
  <c r="BB1764" i="2" s="1"/>
  <c r="BB1765" i="2" s="1"/>
  <c r="BB1766" i="2" s="1"/>
  <c r="BB1767" i="2" s="1"/>
  <c r="BB1768" i="2" s="1"/>
  <c r="BB1769" i="2" s="1"/>
  <c r="BB1770" i="2" s="1"/>
  <c r="BB1771" i="2" s="1"/>
  <c r="BB1772" i="2" s="1"/>
  <c r="BB1773" i="2" s="1"/>
  <c r="BB1774" i="2" s="1"/>
  <c r="BB1775" i="2" s="1"/>
  <c r="BB1776" i="2" s="1"/>
  <c r="BB1777" i="2" s="1"/>
  <c r="BB1778" i="2" s="1"/>
  <c r="BB1779" i="2" s="1"/>
  <c r="BB1780" i="2" s="1"/>
  <c r="BB1781" i="2" s="1"/>
  <c r="BB1782" i="2" s="1"/>
  <c r="BB1783" i="2" s="1"/>
  <c r="BB1784" i="2" s="1"/>
  <c r="BB1785" i="2" s="1"/>
  <c r="BB1786" i="2" s="1"/>
  <c r="BB1787" i="2" s="1"/>
  <c r="BB1788" i="2" s="1"/>
  <c r="BB1789" i="2" s="1"/>
  <c r="BB1790" i="2" s="1"/>
  <c r="BB1791" i="2" s="1"/>
  <c r="BB1792" i="2" s="1"/>
  <c r="BB1793" i="2" s="1"/>
  <c r="BB1794" i="2" s="1"/>
  <c r="BB1795" i="2" s="1"/>
  <c r="BB1796" i="2" s="1"/>
  <c r="BB1797" i="2" s="1"/>
  <c r="BB1798" i="2" s="1"/>
  <c r="BB1799" i="2" s="1"/>
  <c r="BB1800" i="2" s="1"/>
  <c r="BB1801" i="2" s="1"/>
  <c r="BB1802" i="2" s="1"/>
  <c r="BB1803" i="2" s="1"/>
  <c r="BB1804" i="2" s="1"/>
  <c r="BB1805" i="2" s="1"/>
  <c r="BB1806" i="2" s="1"/>
  <c r="BB1807" i="2" s="1"/>
  <c r="BB1808" i="2" s="1"/>
  <c r="BB1809" i="2" s="1"/>
  <c r="BB1810" i="2" s="1"/>
  <c r="BB1811" i="2" s="1"/>
  <c r="BB1812" i="2" s="1"/>
  <c r="BB1813" i="2" s="1"/>
  <c r="BB1814" i="2" s="1"/>
  <c r="BB1815" i="2" s="1"/>
  <c r="BB1816" i="2" s="1"/>
  <c r="BB1817" i="2" s="1"/>
  <c r="BB1818" i="2" s="1"/>
  <c r="BB1819" i="2" s="1"/>
  <c r="BB1820" i="2" s="1"/>
  <c r="BB1821" i="2" s="1"/>
  <c r="BB1822" i="2" s="1"/>
  <c r="BB1823" i="2" s="1"/>
  <c r="BB1824" i="2" s="1"/>
  <c r="BB1825" i="2" s="1"/>
  <c r="BB1826" i="2" s="1"/>
  <c r="BB1827" i="2" s="1"/>
  <c r="BB1828" i="2" s="1"/>
  <c r="BB1829" i="2" s="1"/>
  <c r="BB1830" i="2" s="1"/>
  <c r="BB1831" i="2" s="1"/>
  <c r="BB1832" i="2" s="1"/>
  <c r="BB1833" i="2" s="1"/>
  <c r="BB1834" i="2" s="1"/>
  <c r="BB1835" i="2" s="1"/>
  <c r="BB1836" i="2" s="1"/>
  <c r="BB1837" i="2" s="1"/>
  <c r="BB1838" i="2" s="1"/>
  <c r="BB1839" i="2" s="1"/>
  <c r="BB1840" i="2" s="1"/>
  <c r="BB1841" i="2" s="1"/>
  <c r="BB1842" i="2" s="1"/>
  <c r="BB1843" i="2" s="1"/>
  <c r="BB1844" i="2" s="1"/>
  <c r="BB1845" i="2" s="1"/>
  <c r="BB1846" i="2" s="1"/>
  <c r="BB1847" i="2" s="1"/>
  <c r="BB1848" i="2" s="1"/>
  <c r="BB1849" i="2" s="1"/>
  <c r="BB1850" i="2" s="1"/>
  <c r="BB1851" i="2" s="1"/>
  <c r="BB1852" i="2" s="1"/>
  <c r="BB1853" i="2" s="1"/>
  <c r="BB1854" i="2" s="1"/>
  <c r="BB1855" i="2" s="1"/>
  <c r="BB1856" i="2" s="1"/>
  <c r="BB1857" i="2" s="1"/>
  <c r="BB1858" i="2" s="1"/>
  <c r="BB1859" i="2" s="1"/>
  <c r="BB1860" i="2" s="1"/>
  <c r="BB1861" i="2" s="1"/>
  <c r="BB1862" i="2" s="1"/>
  <c r="BB1863" i="2" s="1"/>
  <c r="BB1864" i="2" s="1"/>
  <c r="BB1865" i="2" s="1"/>
  <c r="BB1866" i="2" s="1"/>
  <c r="BB1867" i="2" s="1"/>
  <c r="BB1868" i="2" s="1"/>
  <c r="BB1869" i="2" s="1"/>
  <c r="BB1870" i="2" s="1"/>
  <c r="BB1871" i="2" s="1"/>
  <c r="BB1872" i="2" s="1"/>
  <c r="BB1873" i="2" s="1"/>
  <c r="BB1874" i="2" s="1"/>
  <c r="BB1875" i="2" s="1"/>
  <c r="BB1876" i="2" s="1"/>
  <c r="BB1877" i="2" s="1"/>
  <c r="BB1878" i="2" s="1"/>
  <c r="BB1879" i="2" s="1"/>
  <c r="BB1880" i="2" s="1"/>
  <c r="BB1881" i="2" s="1"/>
  <c r="BB1882" i="2" s="1"/>
  <c r="BB1883" i="2" s="1"/>
  <c r="BB1884" i="2" s="1"/>
  <c r="BB1885" i="2" s="1"/>
  <c r="BB1886" i="2" s="1"/>
  <c r="BB1887" i="2" s="1"/>
  <c r="BB1888" i="2" s="1"/>
  <c r="BB1889" i="2" s="1"/>
  <c r="BB1890" i="2" s="1"/>
  <c r="BB1891" i="2" s="1"/>
  <c r="BB1892" i="2" s="1"/>
  <c r="BB1893" i="2" s="1"/>
  <c r="BB1894" i="2" s="1"/>
  <c r="BB1895" i="2" s="1"/>
  <c r="BB1896" i="2" s="1"/>
  <c r="BB1897" i="2" s="1"/>
  <c r="BB1898" i="2" s="1"/>
  <c r="BB1899" i="2" s="1"/>
  <c r="BB1900" i="2" s="1"/>
  <c r="BB1901" i="2" s="1"/>
  <c r="BB1902" i="2" s="1"/>
  <c r="BB1903" i="2" s="1"/>
  <c r="BB1904" i="2" s="1"/>
  <c r="BB1905" i="2" s="1"/>
  <c r="BB1906" i="2" s="1"/>
  <c r="BB1907" i="2" s="1"/>
  <c r="BB1908" i="2" s="1"/>
  <c r="BB1909" i="2" s="1"/>
  <c r="BB1910" i="2" s="1"/>
  <c r="BB1911" i="2" s="1"/>
  <c r="BB1912" i="2" s="1"/>
  <c r="BB1913" i="2" s="1"/>
  <c r="BB1914" i="2" s="1"/>
  <c r="BB1915" i="2" s="1"/>
  <c r="BB1916" i="2" s="1"/>
  <c r="BB1917" i="2" s="1"/>
  <c r="BB1918" i="2" s="1"/>
  <c r="BB1919" i="2" s="1"/>
  <c r="BB1920" i="2" s="1"/>
  <c r="BB1921" i="2" s="1"/>
  <c r="BB1922" i="2" s="1"/>
  <c r="BB1923" i="2" s="1"/>
  <c r="BB1924" i="2" s="1"/>
  <c r="BB1925" i="2" s="1"/>
  <c r="BB1926" i="2" s="1"/>
  <c r="BB1927" i="2" s="1"/>
  <c r="BB1928" i="2" s="1"/>
  <c r="BB1929" i="2" s="1"/>
  <c r="BB1930" i="2" s="1"/>
  <c r="BB1931" i="2" s="1"/>
  <c r="BB1932" i="2" s="1"/>
  <c r="BB1933" i="2" s="1"/>
  <c r="BB1934" i="2" s="1"/>
  <c r="BB1935" i="2" s="1"/>
  <c r="BB1936" i="2" s="1"/>
  <c r="BB1937" i="2" s="1"/>
  <c r="BB1938" i="2" s="1"/>
  <c r="BB1939" i="2" s="1"/>
  <c r="BB1940" i="2" s="1"/>
  <c r="BB1941" i="2" s="1"/>
  <c r="BB1942" i="2" s="1"/>
  <c r="BB1943" i="2" s="1"/>
  <c r="BB1944" i="2" s="1"/>
  <c r="BB1945" i="2" s="1"/>
  <c r="BB1946" i="2" s="1"/>
  <c r="BB1947" i="2" s="1"/>
  <c r="BB1948" i="2" s="1"/>
  <c r="BB1949" i="2" s="1"/>
  <c r="BB1950" i="2" s="1"/>
  <c r="BB1951" i="2" s="1"/>
  <c r="BB1952" i="2" s="1"/>
  <c r="BB1953" i="2" s="1"/>
  <c r="BB1954" i="2" s="1"/>
  <c r="BB1955" i="2" s="1"/>
  <c r="BB1956" i="2" s="1"/>
  <c r="BB1957" i="2" s="1"/>
  <c r="BB1958" i="2" s="1"/>
  <c r="BB1959" i="2" s="1"/>
  <c r="BB1960" i="2" s="1"/>
  <c r="BB1961" i="2" s="1"/>
  <c r="BB1962" i="2" s="1"/>
  <c r="BB1963" i="2" s="1"/>
  <c r="BB1964" i="2" s="1"/>
  <c r="BB1965" i="2" s="1"/>
  <c r="BB1966" i="2" s="1"/>
  <c r="BB1967" i="2" s="1"/>
  <c r="BB1968" i="2" s="1"/>
  <c r="BB1969" i="2" s="1"/>
  <c r="BB1970" i="2" s="1"/>
  <c r="BB1971" i="2" s="1"/>
  <c r="BB1972" i="2" s="1"/>
  <c r="BB1973" i="2" s="1"/>
  <c r="BB1974" i="2" s="1"/>
  <c r="BB1975" i="2" s="1"/>
  <c r="BB1976" i="2" s="1"/>
  <c r="BB1977" i="2" s="1"/>
  <c r="BB1978" i="2" s="1"/>
  <c r="BB1979" i="2" s="1"/>
  <c r="BB1980" i="2" s="1"/>
  <c r="BB1981" i="2" s="1"/>
  <c r="BB1982" i="2" s="1"/>
  <c r="BB1983" i="2" s="1"/>
  <c r="BB1984" i="2" s="1"/>
  <c r="BB1985" i="2" s="1"/>
  <c r="BB1986" i="2" s="1"/>
  <c r="BB1987" i="2" s="1"/>
  <c r="BB1988" i="2" s="1"/>
  <c r="BB1989" i="2" s="1"/>
  <c r="BB1990" i="2" s="1"/>
  <c r="BB1991" i="2" s="1"/>
  <c r="BB1992" i="2" s="1"/>
  <c r="BB1993" i="2" s="1"/>
  <c r="BB1994" i="2" s="1"/>
  <c r="BB1995" i="2" s="1"/>
  <c r="BB1996" i="2" s="1"/>
  <c r="BB1997" i="2" s="1"/>
  <c r="BB1998" i="2" s="1"/>
  <c r="BB1999" i="2" s="1"/>
  <c r="BB2000" i="2" s="1"/>
  <c r="BB2001" i="2" s="1"/>
  <c r="BB2002" i="2" s="1"/>
  <c r="BB2003" i="2" s="1"/>
  <c r="BB2004" i="2" s="1"/>
  <c r="BB2005" i="2" s="1"/>
  <c r="BB2006" i="2" s="1"/>
  <c r="BB2007" i="2" s="1"/>
  <c r="BB2008" i="2" s="1"/>
  <c r="BB2009" i="2" s="1"/>
  <c r="BB2010" i="2" s="1"/>
  <c r="BB2011" i="2" s="1"/>
  <c r="BB2012" i="2" s="1"/>
  <c r="BB2013" i="2" s="1"/>
  <c r="BB2014" i="2" s="1"/>
  <c r="BB2015" i="2" s="1"/>
  <c r="BB2016" i="2" s="1"/>
  <c r="BB2017" i="2" s="1"/>
  <c r="BB2018" i="2" s="1"/>
  <c r="BB2019" i="2" s="1"/>
  <c r="BB2020" i="2" s="1"/>
  <c r="BB2021" i="2" s="1"/>
  <c r="BB2022" i="2" s="1"/>
  <c r="BB2023" i="2" s="1"/>
  <c r="BB2024" i="2" s="1"/>
  <c r="BB2025" i="2" s="1"/>
  <c r="BB2026" i="2" s="1"/>
  <c r="BB2027" i="2" s="1"/>
  <c r="BB2028" i="2" s="1"/>
  <c r="BB2029" i="2" s="1"/>
  <c r="BB2030" i="2" s="1"/>
  <c r="BB2031" i="2" s="1"/>
  <c r="BB2032" i="2" s="1"/>
  <c r="BB2033" i="2" s="1"/>
  <c r="BB2034" i="2" s="1"/>
  <c r="BB2035" i="2" s="1"/>
  <c r="BB2036" i="2" s="1"/>
  <c r="BB2037" i="2" s="1"/>
  <c r="BB2038" i="2" s="1"/>
  <c r="BB2039" i="2" s="1"/>
  <c r="BB2040" i="2" s="1"/>
  <c r="BB2041" i="2" s="1"/>
  <c r="BB2042" i="2" s="1"/>
  <c r="BB2043" i="2" s="1"/>
  <c r="BB2044" i="2" s="1"/>
  <c r="BB2045" i="2" s="1"/>
  <c r="BB2046" i="2" s="1"/>
  <c r="BB2047" i="2" s="1"/>
  <c r="BB2048" i="2" s="1"/>
  <c r="BB2049" i="2" s="1"/>
  <c r="BB2050" i="2" s="1"/>
  <c r="BB2051" i="2" s="1"/>
  <c r="BB2052" i="2" s="1"/>
  <c r="BB2053" i="2" s="1"/>
  <c r="BB2054" i="2" s="1"/>
  <c r="BB2055" i="2" s="1"/>
  <c r="BB2056" i="2" s="1"/>
  <c r="BB2057" i="2" s="1"/>
  <c r="BB2058" i="2" s="1"/>
  <c r="BB2059" i="2" s="1"/>
  <c r="BB2060" i="2" s="1"/>
  <c r="BB2061" i="2" s="1"/>
  <c r="BB2062" i="2" s="1"/>
  <c r="BB2063" i="2" s="1"/>
  <c r="BB2064" i="2" s="1"/>
  <c r="BB2065" i="2" s="1"/>
  <c r="BB2066" i="2" s="1"/>
  <c r="BB2067" i="2" s="1"/>
  <c r="BB2068" i="2" s="1"/>
  <c r="BB2069" i="2" s="1"/>
  <c r="BB2070" i="2" s="1"/>
  <c r="BB2071" i="2" s="1"/>
  <c r="BB2072" i="2" s="1"/>
  <c r="BB2073" i="2" s="1"/>
  <c r="BB2074" i="2" s="1"/>
  <c r="BB2075" i="2" s="1"/>
  <c r="BB2076" i="2" s="1"/>
  <c r="BB2077" i="2" s="1"/>
  <c r="BB2078" i="2" s="1"/>
  <c r="BB2079" i="2" s="1"/>
  <c r="BB2080" i="2" s="1"/>
  <c r="BB2081" i="2" s="1"/>
  <c r="BB2082" i="2" s="1"/>
  <c r="BB2083" i="2" s="1"/>
  <c r="BB2084" i="2" s="1"/>
  <c r="BB2085" i="2" s="1"/>
  <c r="BB2086" i="2" s="1"/>
  <c r="BB2087" i="2" s="1"/>
  <c r="BB2088" i="2" s="1"/>
  <c r="BB2089" i="2" s="1"/>
  <c r="BB2090" i="2" s="1"/>
  <c r="BB2091" i="2" s="1"/>
  <c r="BB2092" i="2" s="1"/>
  <c r="BB2093" i="2" s="1"/>
  <c r="BB2094" i="2" s="1"/>
  <c r="BB2095" i="2" s="1"/>
  <c r="BB2096" i="2" s="1"/>
  <c r="BB2097" i="2" s="1"/>
  <c r="BB2098" i="2" s="1"/>
  <c r="BB2099" i="2" s="1"/>
  <c r="BB2100" i="2" s="1"/>
  <c r="BB2101" i="2" s="1"/>
  <c r="BB2102" i="2" s="1"/>
  <c r="BB2103" i="2" s="1"/>
  <c r="BB2104" i="2" s="1"/>
  <c r="BB2105" i="2" s="1"/>
  <c r="BB2106" i="2" s="1"/>
  <c r="BB2107" i="2" s="1"/>
  <c r="BB2108" i="2" s="1"/>
  <c r="BB2109" i="2" s="1"/>
  <c r="BB2110" i="2" s="1"/>
  <c r="BB2111" i="2" s="1"/>
  <c r="BB2112" i="2" s="1"/>
  <c r="BB2113" i="2" s="1"/>
  <c r="BB2114" i="2" s="1"/>
  <c r="BB2115" i="2" s="1"/>
  <c r="BB2116" i="2" s="1"/>
  <c r="BB2117" i="2" s="1"/>
  <c r="BB2118" i="2" s="1"/>
  <c r="BB2119" i="2" s="1"/>
  <c r="BB2120" i="2" s="1"/>
  <c r="BB2121" i="2" s="1"/>
  <c r="BB2122" i="2" s="1"/>
  <c r="BB2123" i="2" s="1"/>
  <c r="BB2124" i="2" s="1"/>
  <c r="BB2125" i="2" s="1"/>
  <c r="BB2126" i="2" s="1"/>
  <c r="BB2127" i="2" s="1"/>
  <c r="BB2128" i="2" s="1"/>
  <c r="BB2129" i="2" s="1"/>
  <c r="BB2130" i="2" s="1"/>
  <c r="BB2131" i="2" s="1"/>
  <c r="BB2132" i="2" s="1"/>
  <c r="BB2133" i="2" s="1"/>
  <c r="BB2134" i="2" s="1"/>
  <c r="BB2135" i="2" s="1"/>
  <c r="BB2136" i="2" s="1"/>
  <c r="BB2137" i="2" s="1"/>
  <c r="BB2138" i="2" s="1"/>
  <c r="BB2139" i="2" s="1"/>
  <c r="BB2140" i="2" s="1"/>
  <c r="BB2141" i="2" s="1"/>
  <c r="BB2142" i="2" s="1"/>
  <c r="BB2143" i="2" s="1"/>
  <c r="BB2144" i="2" s="1"/>
  <c r="BB2145" i="2" s="1"/>
  <c r="BB2146" i="2" s="1"/>
  <c r="BB2147" i="2" s="1"/>
  <c r="BB2148" i="2" s="1"/>
  <c r="BB2149" i="2" s="1"/>
  <c r="BB2150" i="2" s="1"/>
  <c r="BB2151" i="2" s="1"/>
  <c r="BB2152" i="2" s="1"/>
  <c r="BB2153" i="2" s="1"/>
  <c r="BB2154" i="2" s="1"/>
  <c r="BB2155" i="2" s="1"/>
  <c r="BB2156" i="2" s="1"/>
  <c r="BB2157" i="2" s="1"/>
  <c r="BB2158" i="2" s="1"/>
  <c r="BB2159" i="2" s="1"/>
  <c r="BB2160" i="2" s="1"/>
  <c r="BB2161" i="2" s="1"/>
  <c r="BB2162" i="2" s="1"/>
  <c r="BB2163" i="2" s="1"/>
  <c r="BB2164" i="2" s="1"/>
  <c r="BB2165" i="2" s="1"/>
  <c r="BB2166" i="2" s="1"/>
  <c r="BB2167" i="2" s="1"/>
  <c r="BB2168" i="2" s="1"/>
  <c r="BB2169" i="2" s="1"/>
  <c r="BB2170" i="2" s="1"/>
  <c r="BB2171" i="2" s="1"/>
  <c r="BB2172" i="2" s="1"/>
  <c r="BB2173" i="2" s="1"/>
  <c r="BB2174" i="2" s="1"/>
  <c r="BB2175" i="2" s="1"/>
  <c r="BB2176" i="2" s="1"/>
  <c r="BB2177" i="2" s="1"/>
  <c r="BB2178" i="2" s="1"/>
  <c r="BB2179" i="2" s="1"/>
  <c r="BB2180" i="2" s="1"/>
  <c r="BB2181" i="2" s="1"/>
  <c r="BB2182" i="2" s="1"/>
  <c r="BB2183" i="2" s="1"/>
  <c r="BB2184" i="2" s="1"/>
  <c r="BB2185" i="2" s="1"/>
  <c r="BB2186" i="2" s="1"/>
  <c r="BB2187" i="2" s="1"/>
  <c r="BB2188" i="2" s="1"/>
  <c r="BB2189" i="2" s="1"/>
  <c r="BB2190" i="2" s="1"/>
  <c r="BB2191" i="2" s="1"/>
  <c r="BB2192" i="2" s="1"/>
  <c r="BB2193" i="2" s="1"/>
  <c r="BB2194" i="2" s="1"/>
  <c r="BB2195" i="2" s="1"/>
  <c r="BB2196" i="2" s="1"/>
  <c r="BB2197" i="2" s="1"/>
  <c r="BB2198" i="2" s="1"/>
  <c r="BB2199" i="2" s="1"/>
  <c r="BB2200" i="2" s="1"/>
  <c r="BB2201" i="2" s="1"/>
  <c r="BB2202" i="2" s="1"/>
  <c r="BB2203" i="2" s="1"/>
  <c r="BB2204" i="2" s="1"/>
  <c r="BB2205" i="2" s="1"/>
  <c r="BB2206" i="2" s="1"/>
  <c r="BB2207" i="2" s="1"/>
  <c r="BB2208" i="2" s="1"/>
  <c r="BB2209" i="2" s="1"/>
  <c r="BB2210" i="2" s="1"/>
  <c r="BB2211" i="2" s="1"/>
  <c r="BB2212" i="2" s="1"/>
  <c r="BB2213" i="2" s="1"/>
  <c r="BB2214" i="2" s="1"/>
  <c r="BB2215" i="2" s="1"/>
  <c r="BB2216" i="2" s="1"/>
  <c r="BB2217" i="2" s="1"/>
  <c r="BB2218" i="2" s="1"/>
  <c r="BB2219" i="2" s="1"/>
  <c r="BB2220" i="2" s="1"/>
  <c r="BB2221" i="2" s="1"/>
  <c r="BB2222" i="2" s="1"/>
  <c r="BB2223" i="2" s="1"/>
  <c r="BB2224" i="2" s="1"/>
  <c r="BB2225" i="2" s="1"/>
  <c r="BB2226" i="2" s="1"/>
  <c r="BB2227" i="2" s="1"/>
  <c r="BB2228" i="2" s="1"/>
  <c r="BB2229" i="2" s="1"/>
  <c r="BB2230" i="2" s="1"/>
  <c r="BB2231" i="2" s="1"/>
  <c r="BB2232" i="2" s="1"/>
  <c r="BB2233" i="2" s="1"/>
  <c r="BB2234" i="2" s="1"/>
  <c r="BB2235" i="2" s="1"/>
  <c r="BB2236" i="2" s="1"/>
  <c r="BB2237" i="2" s="1"/>
  <c r="BB2238" i="2" s="1"/>
  <c r="BB2239" i="2" s="1"/>
  <c r="BB2240" i="2" s="1"/>
  <c r="BB2241" i="2" s="1"/>
  <c r="BB2242" i="2" s="1"/>
  <c r="BB2243" i="2" s="1"/>
  <c r="BB2244" i="2" s="1"/>
  <c r="BB2245" i="2" s="1"/>
  <c r="BB2246" i="2" s="1"/>
  <c r="BB2247" i="2" s="1"/>
  <c r="BB2248" i="2" s="1"/>
  <c r="BB2249" i="2" s="1"/>
  <c r="BB2250" i="2" s="1"/>
  <c r="BB2251" i="2" s="1"/>
  <c r="BB2252" i="2" s="1"/>
  <c r="BB2253" i="2" s="1"/>
  <c r="BB2254" i="2" s="1"/>
  <c r="BB2255" i="2" s="1"/>
  <c r="BB2256" i="2" s="1"/>
  <c r="BB2257" i="2" s="1"/>
  <c r="BB2258" i="2" s="1"/>
  <c r="BB2259" i="2" s="1"/>
  <c r="BB2260" i="2" s="1"/>
  <c r="BB2261" i="2" s="1"/>
  <c r="BB2262" i="2" s="1"/>
  <c r="BB2263" i="2" s="1"/>
  <c r="BB2264" i="2" s="1"/>
  <c r="BB2265" i="2" s="1"/>
  <c r="BB2266" i="2" s="1"/>
  <c r="BB2267" i="2" s="1"/>
  <c r="BB2268" i="2" s="1"/>
  <c r="BB2269" i="2" s="1"/>
  <c r="BB2270" i="2" s="1"/>
  <c r="BB2271" i="2" s="1"/>
  <c r="BB2272" i="2" s="1"/>
  <c r="BB2273" i="2" s="1"/>
  <c r="BB2274" i="2" s="1"/>
  <c r="BB2275" i="2" s="1"/>
  <c r="BB2276" i="2" s="1"/>
  <c r="BB2277" i="2" s="1"/>
  <c r="BB2278" i="2" s="1"/>
  <c r="BB2279" i="2" s="1"/>
  <c r="BB2280" i="2" s="1"/>
  <c r="BB2281" i="2" s="1"/>
  <c r="BB2282" i="2" s="1"/>
  <c r="BB2283" i="2" s="1"/>
  <c r="BB2284" i="2" s="1"/>
  <c r="BB2285" i="2" s="1"/>
  <c r="BB2286" i="2" s="1"/>
  <c r="BB2287" i="2" s="1"/>
  <c r="BB2288" i="2" s="1"/>
  <c r="BB2289" i="2" s="1"/>
  <c r="BB2290" i="2" s="1"/>
  <c r="BB2291" i="2" s="1"/>
  <c r="BB2292" i="2" s="1"/>
  <c r="BB2293" i="2" s="1"/>
  <c r="BB2294" i="2" s="1"/>
  <c r="BB2295" i="2" s="1"/>
  <c r="BB2296" i="2" s="1"/>
  <c r="BB2297" i="2" s="1"/>
  <c r="BB2298" i="2" s="1"/>
  <c r="BB2299" i="2" s="1"/>
  <c r="BB2300" i="2" s="1"/>
  <c r="BB2301" i="2" s="1"/>
  <c r="BB2302" i="2" s="1"/>
  <c r="BB2303" i="2" s="1"/>
  <c r="BB2304" i="2" s="1"/>
  <c r="BB2305" i="2" s="1"/>
  <c r="BB2306" i="2" s="1"/>
  <c r="BB2307" i="2" s="1"/>
  <c r="BB2308" i="2" s="1"/>
  <c r="BB2309" i="2" s="1"/>
  <c r="BB2310" i="2" s="1"/>
  <c r="BB2311" i="2" s="1"/>
  <c r="BB2312" i="2" s="1"/>
  <c r="BB2313" i="2" s="1"/>
  <c r="BB2314" i="2" s="1"/>
  <c r="BB2315" i="2" s="1"/>
  <c r="BB2316" i="2" s="1"/>
  <c r="BB2317" i="2" s="1"/>
  <c r="BB2318" i="2" s="1"/>
  <c r="BB2319" i="2" s="1"/>
  <c r="BB2320" i="2" s="1"/>
  <c r="BB2321" i="2" s="1"/>
  <c r="BB2322" i="2" s="1"/>
  <c r="BB2323" i="2" s="1"/>
  <c r="BB2324" i="2" s="1"/>
  <c r="BB2325" i="2" s="1"/>
  <c r="BB2326" i="2" s="1"/>
  <c r="BB2327" i="2" s="1"/>
  <c r="BB2328" i="2" s="1"/>
  <c r="BB2329" i="2" s="1"/>
  <c r="BB2330" i="2" s="1"/>
  <c r="BB2331" i="2" s="1"/>
  <c r="BB2332" i="2" s="1"/>
  <c r="BB2333" i="2" s="1"/>
  <c r="BB2334" i="2" s="1"/>
  <c r="BB2335" i="2" s="1"/>
  <c r="BB2336" i="2" s="1"/>
  <c r="BB2337" i="2" s="1"/>
  <c r="BB2338" i="2" s="1"/>
  <c r="BB2339" i="2" s="1"/>
  <c r="BB2340" i="2" s="1"/>
  <c r="BB2341" i="2" s="1"/>
  <c r="BB2342" i="2" s="1"/>
  <c r="BB2343" i="2" s="1"/>
  <c r="BB2344" i="2" s="1"/>
  <c r="BB2345" i="2" s="1"/>
  <c r="BB2346" i="2" s="1"/>
  <c r="BB2347" i="2" s="1"/>
  <c r="BB2348" i="2" s="1"/>
  <c r="BB2349" i="2" s="1"/>
  <c r="BB2350" i="2" s="1"/>
  <c r="BB2351" i="2" s="1"/>
  <c r="BB2352" i="2" s="1"/>
  <c r="BB2353" i="2" s="1"/>
  <c r="BB2354" i="2" s="1"/>
  <c r="BB2355" i="2" s="1"/>
  <c r="BB2356" i="2" s="1"/>
  <c r="BB2357" i="2" s="1"/>
  <c r="BB2358" i="2" s="1"/>
  <c r="BB2359" i="2" s="1"/>
  <c r="BB2360" i="2" s="1"/>
  <c r="BB2361" i="2" s="1"/>
  <c r="BB2362" i="2" s="1"/>
  <c r="BB2363" i="2" s="1"/>
  <c r="BB2364" i="2" s="1"/>
  <c r="BB2365" i="2" s="1"/>
  <c r="BB2366" i="2" s="1"/>
  <c r="BB2367" i="2" s="1"/>
  <c r="BB2368" i="2" s="1"/>
  <c r="BB2369" i="2" s="1"/>
  <c r="BB2370" i="2" s="1"/>
  <c r="BB2371" i="2" s="1"/>
  <c r="BB2372" i="2" s="1"/>
  <c r="BB2373" i="2" s="1"/>
  <c r="BB2374" i="2" s="1"/>
  <c r="BB2375" i="2" s="1"/>
  <c r="BB2376" i="2" s="1"/>
  <c r="BB2377" i="2" s="1"/>
  <c r="BB2378" i="2" s="1"/>
  <c r="BB2379" i="2" s="1"/>
  <c r="BB2380" i="2" s="1"/>
  <c r="BB2381" i="2" s="1"/>
  <c r="BB2382" i="2" s="1"/>
  <c r="BB2383" i="2" s="1"/>
  <c r="BB2384" i="2" s="1"/>
  <c r="BB2385" i="2" s="1"/>
  <c r="BB2386" i="2" s="1"/>
  <c r="BB2387" i="2" s="1"/>
  <c r="BB2388" i="2" s="1"/>
  <c r="BB2389" i="2" s="1"/>
  <c r="BB2390" i="2" s="1"/>
  <c r="BB2391" i="2" s="1"/>
  <c r="BB2392" i="2" s="1"/>
  <c r="BB2393" i="2" s="1"/>
  <c r="BB2394" i="2" s="1"/>
  <c r="BB2395" i="2" s="1"/>
  <c r="BB2396" i="2" s="1"/>
  <c r="BB2397" i="2" s="1"/>
  <c r="BB2398" i="2" s="1"/>
  <c r="BB2399" i="2" s="1"/>
  <c r="BB2400" i="2" s="1"/>
  <c r="BB2401" i="2" s="1"/>
  <c r="BB2402" i="2" s="1"/>
  <c r="BB2403" i="2" s="1"/>
  <c r="BB2404" i="2" s="1"/>
  <c r="BB2405" i="2" s="1"/>
  <c r="BB2406" i="2" s="1"/>
  <c r="BB2407" i="2" s="1"/>
  <c r="BB2408" i="2" s="1"/>
  <c r="BB2409" i="2" s="1"/>
  <c r="BB2410" i="2" s="1"/>
  <c r="BB2411" i="2" s="1"/>
  <c r="BB2412" i="2" s="1"/>
  <c r="BB2413" i="2" s="1"/>
  <c r="BB2414" i="2" s="1"/>
  <c r="BB2415" i="2" s="1"/>
  <c r="BB2416" i="2" s="1"/>
  <c r="BB2417" i="2" s="1"/>
  <c r="BB2418" i="2" s="1"/>
  <c r="BB2419" i="2" s="1"/>
  <c r="BB2420" i="2" s="1"/>
  <c r="BB2421" i="2" s="1"/>
  <c r="BB2422" i="2" s="1"/>
  <c r="BB2423" i="2" s="1"/>
  <c r="BB2424" i="2" s="1"/>
  <c r="BB2425" i="2" s="1"/>
  <c r="BB2426" i="2" s="1"/>
  <c r="BB2427" i="2" s="1"/>
  <c r="BB2428" i="2" s="1"/>
  <c r="BB2429" i="2" s="1"/>
  <c r="BB2430" i="2" s="1"/>
  <c r="BB2431" i="2" s="1"/>
  <c r="BB2432" i="2" s="1"/>
  <c r="BB2433" i="2" s="1"/>
  <c r="BB2434" i="2" s="1"/>
  <c r="BB2435" i="2" s="1"/>
  <c r="BB2436" i="2" s="1"/>
  <c r="BB2437" i="2" s="1"/>
  <c r="BB2438" i="2" s="1"/>
  <c r="BB2439" i="2" s="1"/>
  <c r="BB2440" i="2" s="1"/>
  <c r="BB2441" i="2" s="1"/>
  <c r="BB2442" i="2" s="1"/>
  <c r="BB2443" i="2" s="1"/>
  <c r="BB2444" i="2" s="1"/>
  <c r="BB2445" i="2" s="1"/>
  <c r="BB2446" i="2" s="1"/>
  <c r="BB2447" i="2" s="1"/>
  <c r="BB2448" i="2" s="1"/>
  <c r="BB2449" i="2" s="1"/>
  <c r="BB2450" i="2" s="1"/>
  <c r="BB2451" i="2" s="1"/>
  <c r="BB2452" i="2" s="1"/>
  <c r="BB2453" i="2" s="1"/>
  <c r="BB2454" i="2" s="1"/>
  <c r="BB2455" i="2" s="1"/>
  <c r="BB2456" i="2" s="1"/>
  <c r="BB2457" i="2" s="1"/>
  <c r="BB2458" i="2" s="1"/>
  <c r="BB2459" i="2" s="1"/>
  <c r="BB2460" i="2" s="1"/>
  <c r="BB2461" i="2" s="1"/>
  <c r="BB2462" i="2" s="1"/>
  <c r="BB2463" i="2" s="1"/>
  <c r="BB2464" i="2" s="1"/>
  <c r="BB2465" i="2" s="1"/>
  <c r="BB2466" i="2" s="1"/>
  <c r="BB2467" i="2" s="1"/>
  <c r="BB2468" i="2" s="1"/>
  <c r="BB2469" i="2" s="1"/>
  <c r="BB2470" i="2" s="1"/>
  <c r="BB2471" i="2" s="1"/>
  <c r="BB2472" i="2" s="1"/>
  <c r="BB2473" i="2" s="1"/>
  <c r="BB2474" i="2" s="1"/>
  <c r="BB2475" i="2" s="1"/>
  <c r="BB2476" i="2" s="1"/>
  <c r="BB2477" i="2" s="1"/>
  <c r="BB2478" i="2" s="1"/>
  <c r="BB2479" i="2" s="1"/>
  <c r="BB2480" i="2" s="1"/>
  <c r="BB2481" i="2" s="1"/>
  <c r="BB2482" i="2" s="1"/>
  <c r="BB2483" i="2" s="1"/>
  <c r="BB2484" i="2" s="1"/>
  <c r="BB2485" i="2" s="1"/>
  <c r="BB2486" i="2" s="1"/>
  <c r="BB2487" i="2" s="1"/>
  <c r="BB2488" i="2" s="1"/>
  <c r="BB2489" i="2" s="1"/>
  <c r="BB2490" i="2" s="1"/>
  <c r="BB2491" i="2" s="1"/>
  <c r="BB2492" i="2" s="1"/>
  <c r="BB2493" i="2" s="1"/>
  <c r="BB2494" i="2" s="1"/>
  <c r="BB2495" i="2" s="1"/>
  <c r="BB2496" i="2" s="1"/>
  <c r="BB2497" i="2" s="1"/>
  <c r="BB2498" i="2" s="1"/>
  <c r="BB2499" i="2" s="1"/>
  <c r="BB2500" i="2" s="1"/>
  <c r="BB2501" i="2" s="1"/>
  <c r="BB2502" i="2" s="1"/>
  <c r="BB2503" i="2" s="1"/>
  <c r="BB2504" i="2" s="1"/>
  <c r="BB5" i="2"/>
  <c r="BA5" i="2"/>
  <c r="AV6" i="2"/>
  <c r="AU6" i="2"/>
  <c r="AT6" i="2"/>
  <c r="AU4" i="2"/>
  <c r="AU5" i="2" s="1"/>
  <c r="AU8" i="2" s="1"/>
  <c r="AT4" i="2"/>
  <c r="AV8" i="2" s="1"/>
  <c r="B2507" i="2" a="1"/>
  <c r="A2508" i="2" a="1"/>
  <c r="A2508" i="2" s="1"/>
  <c r="A2515" i="2"/>
  <c r="AA7" i="2"/>
  <c r="AA3" i="2"/>
  <c r="O5" i="2"/>
  <c r="P5" i="2"/>
  <c r="O6" i="2"/>
  <c r="P6" i="2"/>
  <c r="O7" i="2"/>
  <c r="O8" i="2"/>
  <c r="P8" i="2"/>
  <c r="O9" i="2"/>
  <c r="P9" i="2"/>
  <c r="O10" i="2"/>
  <c r="P10" i="2"/>
  <c r="O11" i="2"/>
  <c r="P11" i="2" s="1"/>
  <c r="O12" i="2"/>
  <c r="P12" i="2"/>
  <c r="O13" i="2"/>
  <c r="P13" i="2"/>
  <c r="O14" i="2"/>
  <c r="P14" i="2"/>
  <c r="O15" i="2"/>
  <c r="O16" i="2"/>
  <c r="P16" i="2"/>
  <c r="O17" i="2"/>
  <c r="O18" i="2"/>
  <c r="P18" i="2"/>
  <c r="O19" i="2"/>
  <c r="P19" i="2" s="1"/>
  <c r="O20" i="2"/>
  <c r="P20" i="2"/>
  <c r="O21" i="2"/>
  <c r="P21" i="2"/>
  <c r="O22" i="2"/>
  <c r="P22" i="2"/>
  <c r="O23" i="2"/>
  <c r="O24" i="2"/>
  <c r="P24" i="2"/>
  <c r="O25" i="2"/>
  <c r="O26" i="2"/>
  <c r="P26" i="2"/>
  <c r="O27" i="2"/>
  <c r="P27" i="2" s="1"/>
  <c r="O28" i="2"/>
  <c r="P28" i="2"/>
  <c r="O29" i="2"/>
  <c r="P29" i="2"/>
  <c r="O30" i="2"/>
  <c r="P30" i="2"/>
  <c r="O31" i="2"/>
  <c r="O32" i="2"/>
  <c r="P32" i="2"/>
  <c r="O33" i="2"/>
  <c r="O34" i="2"/>
  <c r="P34" i="2"/>
  <c r="O35" i="2"/>
  <c r="P35" i="2" s="1"/>
  <c r="O36" i="2"/>
  <c r="P36" i="2"/>
  <c r="O37" i="2"/>
  <c r="P37" i="2"/>
  <c r="O38" i="2"/>
  <c r="P38" i="2"/>
  <c r="O39" i="2"/>
  <c r="O40" i="2"/>
  <c r="P40" i="2"/>
  <c r="O41" i="2"/>
  <c r="O42" i="2"/>
  <c r="P42" i="2"/>
  <c r="O43" i="2"/>
  <c r="P43" i="2" s="1"/>
  <c r="O44" i="2"/>
  <c r="P44" i="2"/>
  <c r="O45" i="2"/>
  <c r="P45" i="2"/>
  <c r="O46" i="2"/>
  <c r="P46" i="2"/>
  <c r="O47" i="2"/>
  <c r="O48" i="2"/>
  <c r="P48" i="2"/>
  <c r="O49" i="2"/>
  <c r="O50" i="2"/>
  <c r="P50" i="2"/>
  <c r="O51" i="2"/>
  <c r="P51" i="2" s="1"/>
  <c r="O52" i="2"/>
  <c r="P52" i="2"/>
  <c r="O53" i="2"/>
  <c r="P53" i="2"/>
  <c r="O54" i="2"/>
  <c r="P54" i="2"/>
  <c r="O55" i="2"/>
  <c r="O56" i="2"/>
  <c r="P56" i="2"/>
  <c r="O57" i="2"/>
  <c r="O58" i="2"/>
  <c r="P58" i="2"/>
  <c r="O59" i="2"/>
  <c r="P59" i="2" s="1"/>
  <c r="O60" i="2"/>
  <c r="P60" i="2"/>
  <c r="O61" i="2"/>
  <c r="P61" i="2"/>
  <c r="O62" i="2"/>
  <c r="P62" i="2"/>
  <c r="O63" i="2"/>
  <c r="O64" i="2"/>
  <c r="P64" i="2"/>
  <c r="O65" i="2"/>
  <c r="O66" i="2"/>
  <c r="P66" i="2"/>
  <c r="O67" i="2"/>
  <c r="P67" i="2" s="1"/>
  <c r="O68" i="2"/>
  <c r="P68" i="2"/>
  <c r="O69" i="2"/>
  <c r="P69" i="2"/>
  <c r="O70" i="2"/>
  <c r="P70" i="2"/>
  <c r="O71" i="2"/>
  <c r="O72" i="2"/>
  <c r="P72" i="2"/>
  <c r="O73" i="2"/>
  <c r="O74" i="2"/>
  <c r="P74" i="2"/>
  <c r="O75" i="2"/>
  <c r="P75" i="2" s="1"/>
  <c r="O76" i="2"/>
  <c r="P76" i="2"/>
  <c r="O77" i="2"/>
  <c r="P77" i="2"/>
  <c r="O78" i="2"/>
  <c r="P78" i="2"/>
  <c r="O79" i="2"/>
  <c r="O80" i="2"/>
  <c r="P80" i="2"/>
  <c r="O81" i="2"/>
  <c r="O82" i="2"/>
  <c r="P82" i="2"/>
  <c r="O83" i="2"/>
  <c r="P83" i="2" s="1"/>
  <c r="O84" i="2"/>
  <c r="P84" i="2"/>
  <c r="O85" i="2"/>
  <c r="P85" i="2"/>
  <c r="O86" i="2"/>
  <c r="P86" i="2"/>
  <c r="O87" i="2"/>
  <c r="O88" i="2"/>
  <c r="P88" i="2"/>
  <c r="O89" i="2"/>
  <c r="O90" i="2"/>
  <c r="P90" i="2"/>
  <c r="O91" i="2"/>
  <c r="P91" i="2" s="1"/>
  <c r="O92" i="2"/>
  <c r="P92" i="2"/>
  <c r="O93" i="2"/>
  <c r="P93" i="2"/>
  <c r="O94" i="2"/>
  <c r="P94" i="2"/>
  <c r="O95" i="2"/>
  <c r="O96" i="2"/>
  <c r="P96" i="2"/>
  <c r="O97" i="2"/>
  <c r="O98" i="2"/>
  <c r="P98" i="2"/>
  <c r="O99" i="2"/>
  <c r="O100" i="2"/>
  <c r="P100" i="2"/>
  <c r="O101" i="2"/>
  <c r="P101" i="2"/>
  <c r="O102" i="2"/>
  <c r="P102" i="2"/>
  <c r="O103" i="2"/>
  <c r="O104" i="2"/>
  <c r="P104" i="2"/>
  <c r="O105" i="2"/>
  <c r="O106" i="2"/>
  <c r="P106" i="2"/>
  <c r="O107" i="2"/>
  <c r="O108" i="2"/>
  <c r="P108" i="2"/>
  <c r="O109" i="2"/>
  <c r="P109" i="2"/>
  <c r="O110" i="2"/>
  <c r="P110" i="2"/>
  <c r="O111" i="2"/>
  <c r="O112" i="2"/>
  <c r="P112" i="2"/>
  <c r="O113" i="2"/>
  <c r="O114" i="2"/>
  <c r="P114" i="2"/>
  <c r="O115" i="2"/>
  <c r="O116" i="2"/>
  <c r="P116" i="2"/>
  <c r="O117" i="2"/>
  <c r="P117" i="2"/>
  <c r="O118" i="2"/>
  <c r="P118" i="2"/>
  <c r="O119" i="2"/>
  <c r="O120" i="2"/>
  <c r="P120" i="2"/>
  <c r="O121" i="2"/>
  <c r="O122" i="2"/>
  <c r="P122" i="2"/>
  <c r="O123" i="2"/>
  <c r="O124" i="2"/>
  <c r="P124" i="2"/>
  <c r="O125" i="2"/>
  <c r="P125" i="2"/>
  <c r="O126" i="2"/>
  <c r="P126" i="2"/>
  <c r="O127" i="2"/>
  <c r="O128" i="2"/>
  <c r="P128" i="2"/>
  <c r="O129" i="2"/>
  <c r="O130" i="2"/>
  <c r="P130" i="2"/>
  <c r="O131" i="2"/>
  <c r="O132" i="2"/>
  <c r="P132" i="2"/>
  <c r="O133" i="2"/>
  <c r="O134" i="2"/>
  <c r="P134" i="2"/>
  <c r="O135" i="2"/>
  <c r="O136" i="2"/>
  <c r="P136" i="2"/>
  <c r="O137" i="2"/>
  <c r="P137" i="2"/>
  <c r="O138" i="2"/>
  <c r="P138" i="2"/>
  <c r="O139" i="2"/>
  <c r="P139" i="2" s="1"/>
  <c r="O140" i="2"/>
  <c r="P140" i="2"/>
  <c r="O141" i="2"/>
  <c r="P141" i="2"/>
  <c r="O142" i="2"/>
  <c r="O143" i="2"/>
  <c r="O144" i="2"/>
  <c r="P144" i="2"/>
  <c r="O145" i="2"/>
  <c r="P145" i="2"/>
  <c r="O146" i="2"/>
  <c r="P146" i="2" s="1"/>
  <c r="O147" i="2"/>
  <c r="O148" i="2"/>
  <c r="P148" i="2"/>
  <c r="O149" i="2"/>
  <c r="P149" i="2"/>
  <c r="O150" i="2"/>
  <c r="O151" i="2"/>
  <c r="O152" i="2"/>
  <c r="P152" i="2"/>
  <c r="O153" i="2"/>
  <c r="P153" i="2"/>
  <c r="O154" i="2"/>
  <c r="P154" i="2" s="1"/>
  <c r="O155" i="2"/>
  <c r="O156" i="2"/>
  <c r="P156" i="2"/>
  <c r="O157" i="2"/>
  <c r="P157" i="2"/>
  <c r="O158" i="2"/>
  <c r="O159" i="2"/>
  <c r="O160" i="2"/>
  <c r="P160" i="2"/>
  <c r="O161" i="2"/>
  <c r="P161" i="2"/>
  <c r="O162" i="2"/>
  <c r="P162" i="2" s="1"/>
  <c r="O163" i="2"/>
  <c r="O164" i="2"/>
  <c r="P164" i="2"/>
  <c r="O165" i="2"/>
  <c r="P165" i="2"/>
  <c r="O166" i="2"/>
  <c r="O167" i="2"/>
  <c r="O168" i="2"/>
  <c r="O169" i="2"/>
  <c r="P169" i="2"/>
  <c r="O170" i="2"/>
  <c r="P170" i="2" s="1"/>
  <c r="O171" i="2"/>
  <c r="O172" i="2"/>
  <c r="P172" i="2"/>
  <c r="O173" i="2"/>
  <c r="P173" i="2"/>
  <c r="O174" i="2"/>
  <c r="O175" i="2"/>
  <c r="O176" i="2"/>
  <c r="P176" i="2"/>
  <c r="O177" i="2"/>
  <c r="P177" i="2"/>
  <c r="O178" i="2"/>
  <c r="P178" i="2"/>
  <c r="O179" i="2"/>
  <c r="O180" i="2"/>
  <c r="O181" i="2"/>
  <c r="P181" i="2"/>
  <c r="O182" i="2"/>
  <c r="O183" i="2"/>
  <c r="O184" i="2"/>
  <c r="O185" i="2"/>
  <c r="P185" i="2"/>
  <c r="O186" i="2"/>
  <c r="P186" i="2"/>
  <c r="O187" i="2"/>
  <c r="O188" i="2"/>
  <c r="O189" i="2"/>
  <c r="P189" i="2"/>
  <c r="O190" i="2"/>
  <c r="O191" i="2"/>
  <c r="O192" i="2"/>
  <c r="P192" i="2"/>
  <c r="O193" i="2"/>
  <c r="P193" i="2"/>
  <c r="O194" i="2"/>
  <c r="P194" i="2"/>
  <c r="O195" i="2"/>
  <c r="O196" i="2"/>
  <c r="O197" i="2"/>
  <c r="P197" i="2"/>
  <c r="O198" i="2"/>
  <c r="O199" i="2"/>
  <c r="O200" i="2"/>
  <c r="P200" i="2"/>
  <c r="O201" i="2"/>
  <c r="P201" i="2"/>
  <c r="O202" i="2"/>
  <c r="P202" i="2"/>
  <c r="O203" i="2"/>
  <c r="O204" i="2"/>
  <c r="P204" i="2"/>
  <c r="O205" i="2"/>
  <c r="P205" i="2"/>
  <c r="O206" i="2"/>
  <c r="O207" i="2"/>
  <c r="O208" i="2"/>
  <c r="P208" i="2"/>
  <c r="O209" i="2"/>
  <c r="P209" i="2"/>
  <c r="O210" i="2"/>
  <c r="P210" i="2"/>
  <c r="O211" i="2"/>
  <c r="O212" i="2"/>
  <c r="O213" i="2"/>
  <c r="P213" i="2"/>
  <c r="O214" i="2"/>
  <c r="O215" i="2"/>
  <c r="O216" i="2"/>
  <c r="O217" i="2"/>
  <c r="P217" i="2"/>
  <c r="O218" i="2"/>
  <c r="P218" i="2"/>
  <c r="O219" i="2"/>
  <c r="O220" i="2"/>
  <c r="O221" i="2"/>
  <c r="P221" i="2"/>
  <c r="O222" i="2"/>
  <c r="O223" i="2"/>
  <c r="O224" i="2"/>
  <c r="P224" i="2"/>
  <c r="O225" i="2"/>
  <c r="P225" i="2"/>
  <c r="O226" i="2"/>
  <c r="P226" i="2"/>
  <c r="O227" i="2"/>
  <c r="O228" i="2"/>
  <c r="O229" i="2"/>
  <c r="P229" i="2"/>
  <c r="O230" i="2"/>
  <c r="O231" i="2"/>
  <c r="O232" i="2"/>
  <c r="P232" i="2"/>
  <c r="O233" i="2"/>
  <c r="P233" i="2"/>
  <c r="O234" i="2"/>
  <c r="P234" i="2"/>
  <c r="O235" i="2"/>
  <c r="O236" i="2"/>
  <c r="P236" i="2"/>
  <c r="O237" i="2"/>
  <c r="P237" i="2"/>
  <c r="O238" i="2"/>
  <c r="O239" i="2"/>
  <c r="P239" i="2"/>
  <c r="O240" i="2"/>
  <c r="O241" i="2"/>
  <c r="P241" i="2"/>
  <c r="O242" i="2"/>
  <c r="P242" i="2"/>
  <c r="O243" i="2"/>
  <c r="P243" i="2" s="1"/>
  <c r="O244" i="2"/>
  <c r="O245" i="2"/>
  <c r="P245" i="2"/>
  <c r="O246" i="2"/>
  <c r="O247" i="2"/>
  <c r="P247" i="2" s="1"/>
  <c r="O248" i="2"/>
  <c r="O249" i="2"/>
  <c r="O250" i="2"/>
  <c r="P250" i="2"/>
  <c r="O251" i="2"/>
  <c r="P251" i="2"/>
  <c r="O252" i="2"/>
  <c r="P252" i="2" s="1"/>
  <c r="O253" i="2"/>
  <c r="P253" i="2"/>
  <c r="O254" i="2"/>
  <c r="P254" i="2" s="1"/>
  <c r="O255" i="2"/>
  <c r="P255" i="2"/>
  <c r="O256" i="2"/>
  <c r="O257" i="2"/>
  <c r="O258" i="2"/>
  <c r="P258" i="2"/>
  <c r="O259" i="2"/>
  <c r="P259" i="2"/>
  <c r="O260" i="2"/>
  <c r="P260" i="2" s="1"/>
  <c r="O261" i="2"/>
  <c r="P261" i="2"/>
  <c r="O262" i="2"/>
  <c r="P262" i="2" s="1"/>
  <c r="O263" i="2"/>
  <c r="P263" i="2"/>
  <c r="O264" i="2"/>
  <c r="O265" i="2"/>
  <c r="O266" i="2"/>
  <c r="P266" i="2"/>
  <c r="O267" i="2"/>
  <c r="P267" i="2"/>
  <c r="O268" i="2"/>
  <c r="P268" i="2" s="1"/>
  <c r="O269" i="2"/>
  <c r="P269" i="2"/>
  <c r="O270" i="2"/>
  <c r="P270" i="2" s="1"/>
  <c r="O271" i="2"/>
  <c r="P271" i="2"/>
  <c r="O272" i="2"/>
  <c r="O273" i="2"/>
  <c r="O274" i="2"/>
  <c r="P274" i="2"/>
  <c r="O275" i="2"/>
  <c r="P275" i="2"/>
  <c r="O276" i="2"/>
  <c r="P276" i="2" s="1"/>
  <c r="O277" i="2"/>
  <c r="P277" i="2"/>
  <c r="O278" i="2"/>
  <c r="P278" i="2" s="1"/>
  <c r="O279" i="2"/>
  <c r="P279" i="2"/>
  <c r="O280" i="2"/>
  <c r="O281" i="2"/>
  <c r="O282" i="2"/>
  <c r="P282" i="2"/>
  <c r="O283" i="2"/>
  <c r="P283" i="2"/>
  <c r="O284" i="2"/>
  <c r="P284" i="2" s="1"/>
  <c r="O285" i="2"/>
  <c r="P285" i="2"/>
  <c r="O286" i="2"/>
  <c r="P286" i="2" s="1"/>
  <c r="O287" i="2"/>
  <c r="P287" i="2"/>
  <c r="O288" i="2"/>
  <c r="O289" i="2"/>
  <c r="O290" i="2"/>
  <c r="P290" i="2"/>
  <c r="O291" i="2"/>
  <c r="P291" i="2"/>
  <c r="O292" i="2"/>
  <c r="P292" i="2" s="1"/>
  <c r="O293" i="2"/>
  <c r="P293" i="2"/>
  <c r="O294" i="2"/>
  <c r="P294" i="2" s="1"/>
  <c r="O295" i="2"/>
  <c r="P295" i="2"/>
  <c r="O296" i="2"/>
  <c r="O297" i="2"/>
  <c r="O298" i="2"/>
  <c r="P298" i="2"/>
  <c r="O299" i="2"/>
  <c r="P299" i="2"/>
  <c r="O300" i="2"/>
  <c r="P300" i="2" s="1"/>
  <c r="O301" i="2"/>
  <c r="P301" i="2"/>
  <c r="O302" i="2"/>
  <c r="O303" i="2"/>
  <c r="P303" i="2"/>
  <c r="O304" i="2"/>
  <c r="O305" i="2"/>
  <c r="O306" i="2"/>
  <c r="P306" i="2" s="1"/>
  <c r="O307" i="2"/>
  <c r="P307" i="2"/>
  <c r="O308" i="2"/>
  <c r="P308" i="2" s="1"/>
  <c r="O309" i="2"/>
  <c r="P309" i="2"/>
  <c r="O310" i="2"/>
  <c r="O311" i="2"/>
  <c r="P311" i="2"/>
  <c r="O312" i="2"/>
  <c r="O313" i="2"/>
  <c r="O314" i="2"/>
  <c r="P314" i="2"/>
  <c r="O315" i="2"/>
  <c r="P315" i="2"/>
  <c r="O316" i="2"/>
  <c r="P316" i="2" s="1"/>
  <c r="O317" i="2"/>
  <c r="P317" i="2"/>
  <c r="O318" i="2"/>
  <c r="O319" i="2"/>
  <c r="P319" i="2"/>
  <c r="O320" i="2"/>
  <c r="O321" i="2"/>
  <c r="O322" i="2"/>
  <c r="P322" i="2"/>
  <c r="O323" i="2"/>
  <c r="P323" i="2"/>
  <c r="O324" i="2"/>
  <c r="O325" i="2"/>
  <c r="P325" i="2"/>
  <c r="O326" i="2"/>
  <c r="O327" i="2"/>
  <c r="P327" i="2"/>
  <c r="O328" i="2"/>
  <c r="O329" i="2"/>
  <c r="P329" i="2" s="1"/>
  <c r="O330" i="2"/>
  <c r="P330" i="2" s="1"/>
  <c r="O331" i="2"/>
  <c r="P331" i="2"/>
  <c r="O332" i="2"/>
  <c r="O333" i="2"/>
  <c r="P333" i="2"/>
  <c r="O334" i="2"/>
  <c r="O335" i="2"/>
  <c r="P335" i="2"/>
  <c r="O336" i="2"/>
  <c r="O337" i="2"/>
  <c r="P337" i="2" s="1"/>
  <c r="O338" i="2"/>
  <c r="P338" i="2"/>
  <c r="O339" i="2"/>
  <c r="P339" i="2"/>
  <c r="O340" i="2"/>
  <c r="O341" i="2"/>
  <c r="P341" i="2"/>
  <c r="O342" i="2"/>
  <c r="P342" i="2"/>
  <c r="O343" i="2"/>
  <c r="P343" i="2"/>
  <c r="O344" i="2"/>
  <c r="O345" i="2"/>
  <c r="P345" i="2"/>
  <c r="O346" i="2"/>
  <c r="P346" i="2"/>
  <c r="O347" i="2"/>
  <c r="P347" i="2"/>
  <c r="O348" i="2"/>
  <c r="O349" i="2"/>
  <c r="P349" i="2"/>
  <c r="O350" i="2"/>
  <c r="O351" i="2"/>
  <c r="P351" i="2"/>
  <c r="O352" i="2"/>
  <c r="O353" i="2"/>
  <c r="P353" i="2"/>
  <c r="O354" i="2"/>
  <c r="O355" i="2"/>
  <c r="P355" i="2"/>
  <c r="O356" i="2"/>
  <c r="O357" i="2"/>
  <c r="P357" i="2" s="1"/>
  <c r="O358" i="2"/>
  <c r="P358" i="2"/>
  <c r="O359" i="2"/>
  <c r="P359" i="2"/>
  <c r="O360" i="2"/>
  <c r="O361" i="2"/>
  <c r="P361" i="2" s="1"/>
  <c r="O362" i="2"/>
  <c r="P362" i="2"/>
  <c r="O363" i="2"/>
  <c r="P363" i="2"/>
  <c r="O364" i="2"/>
  <c r="O365" i="2"/>
  <c r="P365" i="2"/>
  <c r="O366" i="2"/>
  <c r="O367" i="2"/>
  <c r="P367" i="2"/>
  <c r="O368" i="2"/>
  <c r="O369" i="2"/>
  <c r="P369" i="2"/>
  <c r="O370" i="2"/>
  <c r="P370" i="2"/>
  <c r="O371" i="2"/>
  <c r="P371" i="2"/>
  <c r="O372" i="2"/>
  <c r="O373" i="2"/>
  <c r="O374" i="2"/>
  <c r="P374" i="2"/>
  <c r="O375" i="2"/>
  <c r="P375" i="2"/>
  <c r="O376" i="2"/>
  <c r="O377" i="2"/>
  <c r="P377" i="2"/>
  <c r="O378" i="2"/>
  <c r="P378" i="2"/>
  <c r="O379" i="2"/>
  <c r="P379" i="2"/>
  <c r="O380" i="2"/>
  <c r="O381" i="2"/>
  <c r="P381" i="2"/>
  <c r="O382" i="2"/>
  <c r="O383" i="2"/>
  <c r="P383" i="2"/>
  <c r="O384" i="2"/>
  <c r="O385" i="2"/>
  <c r="P385" i="2"/>
  <c r="O386" i="2"/>
  <c r="O387" i="2"/>
  <c r="P387" i="2"/>
  <c r="O388" i="2"/>
  <c r="O389" i="2"/>
  <c r="P389" i="2" s="1"/>
  <c r="O390" i="2"/>
  <c r="P390" i="2"/>
  <c r="O391" i="2"/>
  <c r="P391" i="2"/>
  <c r="O392" i="2"/>
  <c r="O393" i="2"/>
  <c r="P393" i="2" s="1"/>
  <c r="O394" i="2"/>
  <c r="P394" i="2"/>
  <c r="O395" i="2"/>
  <c r="P395" i="2"/>
  <c r="O396" i="2"/>
  <c r="O397" i="2"/>
  <c r="P397" i="2"/>
  <c r="O398" i="2"/>
  <c r="O399" i="2"/>
  <c r="P399" i="2"/>
  <c r="O400" i="2"/>
  <c r="O401" i="2"/>
  <c r="P401" i="2"/>
  <c r="O402" i="2"/>
  <c r="P402" i="2"/>
  <c r="O403" i="2"/>
  <c r="P403" i="2"/>
  <c r="O404" i="2"/>
  <c r="O405" i="2"/>
  <c r="O406" i="2"/>
  <c r="P406" i="2"/>
  <c r="O407" i="2"/>
  <c r="P407" i="2"/>
  <c r="O408" i="2"/>
  <c r="O409" i="2"/>
  <c r="P409" i="2"/>
  <c r="O410" i="2"/>
  <c r="P410" i="2"/>
  <c r="O411" i="2"/>
  <c r="P411" i="2"/>
  <c r="O412" i="2"/>
  <c r="O413" i="2"/>
  <c r="P413" i="2"/>
  <c r="O414" i="2"/>
  <c r="O415" i="2"/>
  <c r="P415" i="2"/>
  <c r="O416" i="2"/>
  <c r="O417" i="2"/>
  <c r="P417" i="2"/>
  <c r="O418" i="2"/>
  <c r="O419" i="2"/>
  <c r="P419" i="2"/>
  <c r="O420" i="2"/>
  <c r="O421" i="2"/>
  <c r="P421" i="2" s="1"/>
  <c r="O422" i="2"/>
  <c r="P422" i="2"/>
  <c r="O423" i="2"/>
  <c r="P423" i="2"/>
  <c r="O424" i="2"/>
  <c r="O425" i="2"/>
  <c r="P425" i="2" s="1"/>
  <c r="O426" i="2"/>
  <c r="P426" i="2"/>
  <c r="O427" i="2"/>
  <c r="P427" i="2"/>
  <c r="O428" i="2"/>
  <c r="O429" i="2"/>
  <c r="P429" i="2"/>
  <c r="O430" i="2"/>
  <c r="O431" i="2"/>
  <c r="P431" i="2"/>
  <c r="O432" i="2"/>
  <c r="O433" i="2"/>
  <c r="P433" i="2"/>
  <c r="O434" i="2"/>
  <c r="P434" i="2"/>
  <c r="O435" i="2"/>
  <c r="P435" i="2"/>
  <c r="O436" i="2"/>
  <c r="O437" i="2"/>
  <c r="O438" i="2"/>
  <c r="P438" i="2"/>
  <c r="O439" i="2"/>
  <c r="P439" i="2"/>
  <c r="O440" i="2"/>
  <c r="O441" i="2"/>
  <c r="P441" i="2"/>
  <c r="O442" i="2"/>
  <c r="P442" i="2"/>
  <c r="O443" i="2"/>
  <c r="P443" i="2"/>
  <c r="O444" i="2"/>
  <c r="O445" i="2"/>
  <c r="P445" i="2"/>
  <c r="O446" i="2"/>
  <c r="O447" i="2"/>
  <c r="P447" i="2"/>
  <c r="O448" i="2"/>
  <c r="O449" i="2"/>
  <c r="P449" i="2"/>
  <c r="O450" i="2"/>
  <c r="O451" i="2"/>
  <c r="P451" i="2"/>
  <c r="O452" i="2"/>
  <c r="O453" i="2"/>
  <c r="P453" i="2" s="1"/>
  <c r="O454" i="2"/>
  <c r="P454" i="2"/>
  <c r="O455" i="2"/>
  <c r="P455" i="2"/>
  <c r="O456" i="2"/>
  <c r="O457" i="2"/>
  <c r="P457" i="2" s="1"/>
  <c r="O458" i="2"/>
  <c r="P458" i="2"/>
  <c r="O459" i="2"/>
  <c r="P459" i="2"/>
  <c r="O460" i="2"/>
  <c r="O461" i="2"/>
  <c r="P461" i="2"/>
  <c r="O462" i="2"/>
  <c r="O463" i="2"/>
  <c r="P463" i="2"/>
  <c r="O464" i="2"/>
  <c r="O465" i="2"/>
  <c r="P465" i="2"/>
  <c r="O466" i="2"/>
  <c r="P466" i="2"/>
  <c r="O467" i="2"/>
  <c r="P467" i="2"/>
  <c r="O468" i="2"/>
  <c r="P468" i="2"/>
  <c r="O469" i="2"/>
  <c r="P469" i="2" s="1"/>
  <c r="O470" i="2"/>
  <c r="P470" i="2" s="1"/>
  <c r="O471" i="2"/>
  <c r="P471" i="2"/>
  <c r="O472" i="2"/>
  <c r="P472" i="2"/>
  <c r="O473" i="2"/>
  <c r="O474" i="2"/>
  <c r="P474" i="2"/>
  <c r="O475" i="2"/>
  <c r="P475" i="2"/>
  <c r="O476" i="2"/>
  <c r="P476" i="2"/>
  <c r="O477" i="2"/>
  <c r="P477" i="2" s="1"/>
  <c r="O478" i="2"/>
  <c r="P478" i="2" s="1"/>
  <c r="O479" i="2"/>
  <c r="P479" i="2"/>
  <c r="O480" i="2"/>
  <c r="P480" i="2"/>
  <c r="O481" i="2"/>
  <c r="O482" i="2"/>
  <c r="P482" i="2"/>
  <c r="O483" i="2"/>
  <c r="P483" i="2"/>
  <c r="O484" i="2"/>
  <c r="P484" i="2"/>
  <c r="O485" i="2"/>
  <c r="P485" i="2" s="1"/>
  <c r="O486" i="2"/>
  <c r="P486" i="2" s="1"/>
  <c r="O487" i="2"/>
  <c r="P487" i="2"/>
  <c r="O488" i="2"/>
  <c r="P488" i="2"/>
  <c r="O489" i="2"/>
  <c r="O490" i="2"/>
  <c r="P490" i="2"/>
  <c r="O491" i="2"/>
  <c r="P491" i="2"/>
  <c r="O492" i="2"/>
  <c r="P492" i="2"/>
  <c r="O493" i="2"/>
  <c r="P493" i="2" s="1"/>
  <c r="O494" i="2"/>
  <c r="O495" i="2"/>
  <c r="P495" i="2"/>
  <c r="O496" i="2"/>
  <c r="P496" i="2"/>
  <c r="O497" i="2"/>
  <c r="O498" i="2"/>
  <c r="P498" i="2"/>
  <c r="O499" i="2"/>
  <c r="P499" i="2"/>
  <c r="O500" i="2"/>
  <c r="P500" i="2"/>
  <c r="O501" i="2"/>
  <c r="O502" i="2"/>
  <c r="P502" i="2"/>
  <c r="O503" i="2"/>
  <c r="P503" i="2"/>
  <c r="O504" i="2"/>
  <c r="P504" i="2"/>
  <c r="O505" i="2"/>
  <c r="O506" i="2"/>
  <c r="P506" i="2"/>
  <c r="O507" i="2"/>
  <c r="P507" i="2"/>
  <c r="O508" i="2"/>
  <c r="P508" i="2"/>
  <c r="O509" i="2"/>
  <c r="O510" i="2"/>
  <c r="P510" i="2"/>
  <c r="O511" i="2"/>
  <c r="P511" i="2"/>
  <c r="O512" i="2"/>
  <c r="P512" i="2"/>
  <c r="O513" i="2"/>
  <c r="O514" i="2"/>
  <c r="P514" i="2"/>
  <c r="O515" i="2"/>
  <c r="P515" i="2"/>
  <c r="O516" i="2"/>
  <c r="P516" i="2"/>
  <c r="O517" i="2"/>
  <c r="O518" i="2"/>
  <c r="P518" i="2"/>
  <c r="O519" i="2"/>
  <c r="P519" i="2"/>
  <c r="O520" i="2"/>
  <c r="P520" i="2"/>
  <c r="O521" i="2"/>
  <c r="O522" i="2"/>
  <c r="P522" i="2"/>
  <c r="O523" i="2"/>
  <c r="O524" i="2"/>
  <c r="P524" i="2"/>
  <c r="O525" i="2"/>
  <c r="O526" i="2"/>
  <c r="P526" i="2"/>
  <c r="O527" i="2"/>
  <c r="O528" i="2"/>
  <c r="P528" i="2"/>
  <c r="O529" i="2"/>
  <c r="O530" i="2"/>
  <c r="P530" i="2"/>
  <c r="O531" i="2"/>
  <c r="P531" i="2"/>
  <c r="O532" i="2"/>
  <c r="P532" i="2"/>
  <c r="O533" i="2"/>
  <c r="O534" i="2"/>
  <c r="O535" i="2"/>
  <c r="P535" i="2"/>
  <c r="O536" i="2"/>
  <c r="P536" i="2"/>
  <c r="O537" i="2"/>
  <c r="O538" i="2"/>
  <c r="O539" i="2"/>
  <c r="P539" i="2" s="1"/>
  <c r="O540" i="2"/>
  <c r="P540" i="2"/>
  <c r="O541" i="2"/>
  <c r="O542" i="2"/>
  <c r="P542" i="2"/>
  <c r="O543" i="2"/>
  <c r="P543" i="2" s="1"/>
  <c r="O544" i="2"/>
  <c r="P544" i="2"/>
  <c r="O545" i="2"/>
  <c r="O546" i="2"/>
  <c r="P546" i="2"/>
  <c r="O547" i="2"/>
  <c r="P547" i="2"/>
  <c r="O548" i="2"/>
  <c r="P548" i="2"/>
  <c r="O549" i="2"/>
  <c r="O550" i="2"/>
  <c r="O551" i="2"/>
  <c r="P551" i="2"/>
  <c r="O552" i="2"/>
  <c r="P552" i="2"/>
  <c r="O553" i="2"/>
  <c r="O554" i="2"/>
  <c r="O555" i="2"/>
  <c r="P555" i="2" s="1"/>
  <c r="O556" i="2"/>
  <c r="P556" i="2"/>
  <c r="O557" i="2"/>
  <c r="O558" i="2"/>
  <c r="P558" i="2"/>
  <c r="O559" i="2"/>
  <c r="P559" i="2" s="1"/>
  <c r="O560" i="2"/>
  <c r="P560" i="2"/>
  <c r="O561" i="2"/>
  <c r="O562" i="2"/>
  <c r="P562" i="2"/>
  <c r="O563" i="2"/>
  <c r="P563" i="2"/>
  <c r="O564" i="2"/>
  <c r="P564" i="2"/>
  <c r="O565" i="2"/>
  <c r="O566" i="2"/>
  <c r="P566" i="2" s="1"/>
  <c r="O567" i="2"/>
  <c r="P567" i="2"/>
  <c r="O568" i="2"/>
  <c r="P568" i="2"/>
  <c r="O569" i="2"/>
  <c r="O570" i="2"/>
  <c r="P570" i="2" s="1"/>
  <c r="O571" i="2"/>
  <c r="P571" i="2"/>
  <c r="O572" i="2"/>
  <c r="P572" i="2"/>
  <c r="O573" i="2"/>
  <c r="O574" i="2"/>
  <c r="P574" i="2"/>
  <c r="O575" i="2"/>
  <c r="P575" i="2"/>
  <c r="O576" i="2"/>
  <c r="P576" i="2"/>
  <c r="O577" i="2"/>
  <c r="O578" i="2"/>
  <c r="P578" i="2"/>
  <c r="O579" i="2"/>
  <c r="P579" i="2"/>
  <c r="O580" i="2"/>
  <c r="P580" i="2"/>
  <c r="O581" i="2"/>
  <c r="O582" i="2"/>
  <c r="P582" i="2"/>
  <c r="O583" i="2"/>
  <c r="P583" i="2"/>
  <c r="O584" i="2"/>
  <c r="P584" i="2"/>
  <c r="O585" i="2"/>
  <c r="O586" i="2"/>
  <c r="P586" i="2"/>
  <c r="O587" i="2"/>
  <c r="P587" i="2" s="1"/>
  <c r="O588" i="2"/>
  <c r="P588" i="2"/>
  <c r="O589" i="2"/>
  <c r="O590" i="2"/>
  <c r="P590" i="2"/>
  <c r="O591" i="2"/>
  <c r="P591" i="2" s="1"/>
  <c r="O592" i="2"/>
  <c r="P592" i="2"/>
  <c r="O593" i="2"/>
  <c r="O594" i="2"/>
  <c r="P594" i="2"/>
  <c r="O595" i="2"/>
  <c r="P595" i="2"/>
  <c r="O596" i="2"/>
  <c r="P596" i="2"/>
  <c r="O597" i="2"/>
  <c r="O598" i="2"/>
  <c r="O599" i="2"/>
  <c r="P599" i="2"/>
  <c r="O600" i="2"/>
  <c r="P600" i="2"/>
  <c r="O601" i="2"/>
  <c r="O602" i="2"/>
  <c r="O603" i="2"/>
  <c r="O604" i="2"/>
  <c r="P604" i="2"/>
  <c r="O605" i="2"/>
  <c r="O606" i="2"/>
  <c r="P606" i="2"/>
  <c r="O607" i="2"/>
  <c r="O608" i="2"/>
  <c r="P608" i="2"/>
  <c r="O609" i="2"/>
  <c r="O610" i="2"/>
  <c r="P610" i="2"/>
  <c r="O611" i="2"/>
  <c r="P611" i="2"/>
  <c r="O612" i="2"/>
  <c r="P612" i="2"/>
  <c r="O613" i="2"/>
  <c r="O614" i="2"/>
  <c r="O615" i="2"/>
  <c r="P615" i="2"/>
  <c r="O616" i="2"/>
  <c r="P616" i="2"/>
  <c r="O617" i="2"/>
  <c r="O618" i="2"/>
  <c r="O619" i="2"/>
  <c r="O620" i="2"/>
  <c r="P620" i="2"/>
  <c r="O621" i="2"/>
  <c r="O622" i="2"/>
  <c r="P622" i="2"/>
  <c r="O623" i="2"/>
  <c r="O624" i="2"/>
  <c r="P624" i="2"/>
  <c r="O625" i="2"/>
  <c r="O626" i="2"/>
  <c r="P626" i="2"/>
  <c r="O627" i="2"/>
  <c r="P627" i="2"/>
  <c r="O628" i="2"/>
  <c r="P628" i="2"/>
  <c r="O629" i="2"/>
  <c r="O630" i="2"/>
  <c r="O631" i="2"/>
  <c r="P631" i="2" s="1"/>
  <c r="O632" i="2"/>
  <c r="P632" i="2"/>
  <c r="O633" i="2"/>
  <c r="O634" i="2"/>
  <c r="O635" i="2"/>
  <c r="P635" i="2"/>
  <c r="O636" i="2"/>
  <c r="P636" i="2"/>
  <c r="O637" i="2"/>
  <c r="P637" i="2" s="1"/>
  <c r="O638" i="2"/>
  <c r="O639" i="2"/>
  <c r="P639" i="2"/>
  <c r="O640" i="2"/>
  <c r="O641" i="2"/>
  <c r="P641" i="2"/>
  <c r="O642" i="2"/>
  <c r="P642" i="2" s="1"/>
  <c r="O643" i="2"/>
  <c r="P643" i="2"/>
  <c r="O644" i="2"/>
  <c r="O645" i="2"/>
  <c r="P645" i="2"/>
  <c r="O646" i="2"/>
  <c r="O647" i="2"/>
  <c r="P647" i="2"/>
  <c r="O648" i="2"/>
  <c r="O649" i="2"/>
  <c r="P649" i="2"/>
  <c r="O650" i="2"/>
  <c r="P650" i="2"/>
  <c r="O651" i="2"/>
  <c r="P651" i="2"/>
  <c r="O652" i="2"/>
  <c r="O653" i="2"/>
  <c r="P653" i="2" s="1"/>
  <c r="O654" i="2"/>
  <c r="P654" i="2"/>
  <c r="O655" i="2"/>
  <c r="P655" i="2"/>
  <c r="O656" i="2"/>
  <c r="O657" i="2"/>
  <c r="P657" i="2"/>
  <c r="O658" i="2"/>
  <c r="P658" i="2"/>
  <c r="O659" i="2"/>
  <c r="P659" i="2"/>
  <c r="O660" i="2"/>
  <c r="O661" i="2"/>
  <c r="P661" i="2"/>
  <c r="O662" i="2"/>
  <c r="O663" i="2"/>
  <c r="P663" i="2"/>
  <c r="O664" i="2"/>
  <c r="O665" i="2"/>
  <c r="P665" i="2"/>
  <c r="O666" i="2"/>
  <c r="P666" i="2"/>
  <c r="O667" i="2"/>
  <c r="P667" i="2"/>
  <c r="O668" i="2"/>
  <c r="O669" i="2"/>
  <c r="O670" i="2"/>
  <c r="P670" i="2"/>
  <c r="O671" i="2"/>
  <c r="P671" i="2"/>
  <c r="O672" i="2"/>
  <c r="O673" i="2"/>
  <c r="P673" i="2"/>
  <c r="O674" i="2"/>
  <c r="P674" i="2"/>
  <c r="O675" i="2"/>
  <c r="P675" i="2"/>
  <c r="O676" i="2"/>
  <c r="O677" i="2"/>
  <c r="P677" i="2"/>
  <c r="O678" i="2"/>
  <c r="O679" i="2"/>
  <c r="P679" i="2"/>
  <c r="O680" i="2"/>
  <c r="O681" i="2"/>
  <c r="P681" i="2"/>
  <c r="O682" i="2"/>
  <c r="O683" i="2"/>
  <c r="P683" i="2"/>
  <c r="O684" i="2"/>
  <c r="O685" i="2"/>
  <c r="P685" i="2" s="1"/>
  <c r="O686" i="2"/>
  <c r="P686" i="2"/>
  <c r="O687" i="2"/>
  <c r="P687" i="2"/>
  <c r="O688" i="2"/>
  <c r="O689" i="2"/>
  <c r="P689" i="2" s="1"/>
  <c r="O690" i="2"/>
  <c r="P690" i="2"/>
  <c r="O691" i="2"/>
  <c r="P691" i="2"/>
  <c r="O692" i="2"/>
  <c r="O693" i="2"/>
  <c r="P693" i="2"/>
  <c r="O694" i="2"/>
  <c r="O695" i="2"/>
  <c r="P695" i="2"/>
  <c r="O696" i="2"/>
  <c r="O697" i="2"/>
  <c r="P697" i="2"/>
  <c r="O698" i="2"/>
  <c r="P698" i="2"/>
  <c r="O699" i="2"/>
  <c r="P699" i="2"/>
  <c r="O700" i="2"/>
  <c r="O701" i="2"/>
  <c r="O702" i="2"/>
  <c r="P702" i="2"/>
  <c r="O703" i="2"/>
  <c r="P703" i="2"/>
  <c r="O704" i="2"/>
  <c r="O705" i="2"/>
  <c r="P705" i="2"/>
  <c r="O706" i="2"/>
  <c r="P706" i="2"/>
  <c r="O707" i="2"/>
  <c r="P707" i="2"/>
  <c r="O708" i="2"/>
  <c r="O709" i="2"/>
  <c r="P709" i="2"/>
  <c r="O710" i="2"/>
  <c r="O711" i="2"/>
  <c r="P711" i="2"/>
  <c r="O712" i="2"/>
  <c r="O713" i="2"/>
  <c r="P713" i="2"/>
  <c r="O714" i="2"/>
  <c r="O715" i="2"/>
  <c r="P715" i="2"/>
  <c r="O716" i="2"/>
  <c r="O717" i="2"/>
  <c r="P717" i="2" s="1"/>
  <c r="O718" i="2"/>
  <c r="P718" i="2"/>
  <c r="O719" i="2"/>
  <c r="P719" i="2"/>
  <c r="O720" i="2"/>
  <c r="O721" i="2"/>
  <c r="P721" i="2" s="1"/>
  <c r="O722" i="2"/>
  <c r="P722" i="2"/>
  <c r="O723" i="2"/>
  <c r="P723" i="2"/>
  <c r="O724" i="2"/>
  <c r="O725" i="2"/>
  <c r="P725" i="2"/>
  <c r="O726" i="2"/>
  <c r="O727" i="2"/>
  <c r="P727" i="2"/>
  <c r="O728" i="2"/>
  <c r="O729" i="2"/>
  <c r="P729" i="2"/>
  <c r="O730" i="2"/>
  <c r="P730" i="2"/>
  <c r="O731" i="2"/>
  <c r="P731" i="2"/>
  <c r="O732" i="2"/>
  <c r="O733" i="2"/>
  <c r="O734" i="2"/>
  <c r="P734" i="2"/>
  <c r="O735" i="2"/>
  <c r="P735" i="2"/>
  <c r="O736" i="2"/>
  <c r="O737" i="2"/>
  <c r="P737" i="2"/>
  <c r="O738" i="2"/>
  <c r="P738" i="2"/>
  <c r="O739" i="2"/>
  <c r="P739" i="2"/>
  <c r="O740" i="2"/>
  <c r="O741" i="2"/>
  <c r="P741" i="2"/>
  <c r="O742" i="2"/>
  <c r="O743" i="2"/>
  <c r="P743" i="2"/>
  <c r="O744" i="2"/>
  <c r="O745" i="2"/>
  <c r="P745" i="2"/>
  <c r="O746" i="2"/>
  <c r="O747" i="2"/>
  <c r="P747" i="2"/>
  <c r="O748" i="2"/>
  <c r="O749" i="2"/>
  <c r="P749" i="2" s="1"/>
  <c r="O750" i="2"/>
  <c r="P750" i="2"/>
  <c r="O751" i="2"/>
  <c r="P751" i="2"/>
  <c r="O752" i="2"/>
  <c r="O753" i="2"/>
  <c r="P753" i="2" s="1"/>
  <c r="O754" i="2"/>
  <c r="P754" i="2"/>
  <c r="O755" i="2"/>
  <c r="P755" i="2"/>
  <c r="O756" i="2"/>
  <c r="O757" i="2"/>
  <c r="P757" i="2"/>
  <c r="O758" i="2"/>
  <c r="O759" i="2"/>
  <c r="P759" i="2"/>
  <c r="O760" i="2"/>
  <c r="O761" i="2"/>
  <c r="P761" i="2"/>
  <c r="O762" i="2"/>
  <c r="P762" i="2"/>
  <c r="O763" i="2"/>
  <c r="P763" i="2"/>
  <c r="O764" i="2"/>
  <c r="O765" i="2"/>
  <c r="O766" i="2"/>
  <c r="P766" i="2"/>
  <c r="O767" i="2"/>
  <c r="P767" i="2"/>
  <c r="O768" i="2"/>
  <c r="O769" i="2"/>
  <c r="P769" i="2"/>
  <c r="O770" i="2"/>
  <c r="P770" i="2"/>
  <c r="O771" i="2"/>
  <c r="P771" i="2"/>
  <c r="O772" i="2"/>
  <c r="O773" i="2"/>
  <c r="P773" i="2"/>
  <c r="O774" i="2"/>
  <c r="O775" i="2"/>
  <c r="P775" i="2"/>
  <c r="O776" i="2"/>
  <c r="O777" i="2"/>
  <c r="P777" i="2"/>
  <c r="O778" i="2"/>
  <c r="O779" i="2"/>
  <c r="P779" i="2"/>
  <c r="O780" i="2"/>
  <c r="O781" i="2"/>
  <c r="P781" i="2" s="1"/>
  <c r="O782" i="2"/>
  <c r="P782" i="2"/>
  <c r="O783" i="2"/>
  <c r="P783" i="2"/>
  <c r="O784" i="2"/>
  <c r="O785" i="2"/>
  <c r="O786" i="2"/>
  <c r="P786" i="2"/>
  <c r="O787" i="2"/>
  <c r="P787" i="2"/>
  <c r="O788" i="2"/>
  <c r="O789" i="2"/>
  <c r="P789" i="2"/>
  <c r="O790" i="2"/>
  <c r="O791" i="2"/>
  <c r="P791" i="2"/>
  <c r="O792" i="2"/>
  <c r="O793" i="2"/>
  <c r="P793" i="2"/>
  <c r="O794" i="2"/>
  <c r="O795" i="2"/>
  <c r="P795" i="2"/>
  <c r="O796" i="2"/>
  <c r="P796" i="2"/>
  <c r="O797" i="2"/>
  <c r="P797" i="2"/>
  <c r="O798" i="2"/>
  <c r="O799" i="2"/>
  <c r="P799" i="2"/>
  <c r="O800" i="2"/>
  <c r="P800" i="2"/>
  <c r="O801" i="2"/>
  <c r="P801" i="2"/>
  <c r="O802" i="2"/>
  <c r="O803" i="2"/>
  <c r="P803" i="2"/>
  <c r="O804" i="2"/>
  <c r="P804" i="2"/>
  <c r="O805" i="2"/>
  <c r="P805" i="2"/>
  <c r="O806" i="2"/>
  <c r="O807" i="2"/>
  <c r="P807" i="2" s="1"/>
  <c r="O808" i="2"/>
  <c r="P808" i="2" s="1"/>
  <c r="O809" i="2"/>
  <c r="P809" i="2"/>
  <c r="O810" i="2"/>
  <c r="O811" i="2"/>
  <c r="P811" i="2"/>
  <c r="O812" i="2"/>
  <c r="P812" i="2"/>
  <c r="O813" i="2"/>
  <c r="P813" i="2"/>
  <c r="O814" i="2"/>
  <c r="O815" i="2"/>
  <c r="P815" i="2" s="1"/>
  <c r="O816" i="2"/>
  <c r="P816" i="2" s="1"/>
  <c r="O817" i="2"/>
  <c r="P817" i="2"/>
  <c r="O818" i="2"/>
  <c r="O819" i="2"/>
  <c r="P819" i="2"/>
  <c r="O820" i="2"/>
  <c r="P820" i="2"/>
  <c r="O821" i="2"/>
  <c r="P821" i="2"/>
  <c r="O822" i="2"/>
  <c r="O823" i="2"/>
  <c r="O824" i="2"/>
  <c r="P824" i="2"/>
  <c r="O825" i="2"/>
  <c r="P825" i="2"/>
  <c r="O826" i="2"/>
  <c r="O827" i="2"/>
  <c r="P827" i="2"/>
  <c r="O828" i="2"/>
  <c r="P828" i="2"/>
  <c r="O829" i="2"/>
  <c r="P829" i="2"/>
  <c r="O830" i="2"/>
  <c r="O831" i="2"/>
  <c r="O832" i="2"/>
  <c r="P832" i="2"/>
  <c r="O833" i="2"/>
  <c r="P833" i="2"/>
  <c r="O834" i="2"/>
  <c r="O835" i="2"/>
  <c r="O836" i="2"/>
  <c r="P836" i="2" s="1"/>
  <c r="O837" i="2"/>
  <c r="P837" i="2"/>
  <c r="O838" i="2"/>
  <c r="O839" i="2"/>
  <c r="P839" i="2"/>
  <c r="O840" i="2"/>
  <c r="P840" i="2" s="1"/>
  <c r="O841" i="2"/>
  <c r="P841" i="2"/>
  <c r="O842" i="2"/>
  <c r="O843" i="2"/>
  <c r="P843" i="2"/>
  <c r="O844" i="2"/>
  <c r="P844" i="2"/>
  <c r="O845" i="2"/>
  <c r="P845" i="2"/>
  <c r="O846" i="2"/>
  <c r="O847" i="2"/>
  <c r="O848" i="2"/>
  <c r="P848" i="2" s="1"/>
  <c r="O849" i="2"/>
  <c r="P849" i="2"/>
  <c r="O850" i="2"/>
  <c r="O851" i="2"/>
  <c r="O852" i="2"/>
  <c r="P852" i="2"/>
  <c r="O853" i="2"/>
  <c r="P853" i="2"/>
  <c r="O854" i="2"/>
  <c r="O855" i="2"/>
  <c r="P855" i="2" s="1"/>
  <c r="O856" i="2"/>
  <c r="P856" i="2"/>
  <c r="O857" i="2"/>
  <c r="P857" i="2"/>
  <c r="O858" i="2"/>
  <c r="O859" i="2"/>
  <c r="P859" i="2"/>
  <c r="O860" i="2"/>
  <c r="P860" i="2" s="1"/>
  <c r="O861" i="2"/>
  <c r="P861" i="2"/>
  <c r="O862" i="2"/>
  <c r="O863" i="2"/>
  <c r="P863" i="2" s="1"/>
  <c r="O864" i="2"/>
  <c r="P864" i="2" s="1"/>
  <c r="O865" i="2"/>
  <c r="P865" i="2"/>
  <c r="O866" i="2"/>
  <c r="O867" i="2"/>
  <c r="P867" i="2"/>
  <c r="O868" i="2"/>
  <c r="O869" i="2"/>
  <c r="P869" i="2"/>
  <c r="O870" i="2"/>
  <c r="O871" i="2"/>
  <c r="P871" i="2"/>
  <c r="O872" i="2"/>
  <c r="P872" i="2" s="1"/>
  <c r="O873" i="2"/>
  <c r="P873" i="2"/>
  <c r="O874" i="2"/>
  <c r="O875" i="2"/>
  <c r="P875" i="2"/>
  <c r="O876" i="2"/>
  <c r="P876" i="2"/>
  <c r="O877" i="2"/>
  <c r="P877" i="2"/>
  <c r="O878" i="2"/>
  <c r="O879" i="2"/>
  <c r="P879" i="2" s="1"/>
  <c r="O880" i="2"/>
  <c r="P880" i="2"/>
  <c r="O881" i="2"/>
  <c r="P881" i="2"/>
  <c r="O882" i="2"/>
  <c r="O883" i="2"/>
  <c r="P883" i="2"/>
  <c r="O884" i="2"/>
  <c r="O885" i="2"/>
  <c r="P885" i="2"/>
  <c r="O886" i="2"/>
  <c r="O887" i="2"/>
  <c r="P887" i="2"/>
  <c r="O888" i="2"/>
  <c r="O889" i="2"/>
  <c r="P889" i="2"/>
  <c r="O890" i="2"/>
  <c r="O891" i="2"/>
  <c r="P891" i="2"/>
  <c r="O892" i="2"/>
  <c r="P892" i="2"/>
  <c r="O893" i="2"/>
  <c r="P893" i="2"/>
  <c r="O894" i="2"/>
  <c r="O895" i="2"/>
  <c r="P895" i="2" s="1"/>
  <c r="O896" i="2"/>
  <c r="P896" i="2"/>
  <c r="O897" i="2"/>
  <c r="P897" i="2"/>
  <c r="O898" i="2"/>
  <c r="O899" i="2"/>
  <c r="P899" i="2" s="1"/>
  <c r="O900" i="2"/>
  <c r="O901" i="2"/>
  <c r="P901" i="2"/>
  <c r="O902" i="2"/>
  <c r="O903" i="2"/>
  <c r="P903" i="2"/>
  <c r="O904" i="2"/>
  <c r="O905" i="2"/>
  <c r="P905" i="2"/>
  <c r="O906" i="2"/>
  <c r="O907" i="2"/>
  <c r="P907" i="2"/>
  <c r="O908" i="2"/>
  <c r="P908" i="2" s="1"/>
  <c r="O909" i="2"/>
  <c r="P909" i="2"/>
  <c r="O910" i="2"/>
  <c r="O911" i="2"/>
  <c r="O912" i="2"/>
  <c r="P912" i="2" s="1"/>
  <c r="O913" i="2"/>
  <c r="P913" i="2"/>
  <c r="O914" i="2"/>
  <c r="O915" i="2"/>
  <c r="O916" i="2"/>
  <c r="P916" i="2"/>
  <c r="O917" i="2"/>
  <c r="P917" i="2"/>
  <c r="O918" i="2"/>
  <c r="O919" i="2"/>
  <c r="P919" i="2" s="1"/>
  <c r="O920" i="2"/>
  <c r="P920" i="2"/>
  <c r="O921" i="2"/>
  <c r="P921" i="2"/>
  <c r="O922" i="2"/>
  <c r="O923" i="2"/>
  <c r="P923" i="2"/>
  <c r="O924" i="2"/>
  <c r="P924" i="2" s="1"/>
  <c r="O925" i="2"/>
  <c r="P925" i="2"/>
  <c r="O926" i="2"/>
  <c r="O927" i="2"/>
  <c r="P927" i="2" s="1"/>
  <c r="O928" i="2"/>
  <c r="P928" i="2"/>
  <c r="O929" i="2"/>
  <c r="P929" i="2"/>
  <c r="O930" i="2"/>
  <c r="O931" i="2"/>
  <c r="P931" i="2"/>
  <c r="O932" i="2"/>
  <c r="O933" i="2"/>
  <c r="P933" i="2"/>
  <c r="O934" i="2"/>
  <c r="O935" i="2"/>
  <c r="P935" i="2"/>
  <c r="O936" i="2"/>
  <c r="P936" i="2"/>
  <c r="O937" i="2"/>
  <c r="P937" i="2"/>
  <c r="O938" i="2"/>
  <c r="O939" i="2"/>
  <c r="P939" i="2"/>
  <c r="O940" i="2"/>
  <c r="P940" i="2"/>
  <c r="O941" i="2"/>
  <c r="P941" i="2"/>
  <c r="O942" i="2"/>
  <c r="O943" i="2"/>
  <c r="P943" i="2" s="1"/>
  <c r="O944" i="2"/>
  <c r="P944" i="2"/>
  <c r="O945" i="2"/>
  <c r="P945" i="2"/>
  <c r="O946" i="2"/>
  <c r="O947" i="2"/>
  <c r="P947" i="2"/>
  <c r="O948" i="2"/>
  <c r="P948" i="2" s="1"/>
  <c r="O949" i="2"/>
  <c r="P949" i="2"/>
  <c r="O950" i="2"/>
  <c r="O951" i="2"/>
  <c r="P951" i="2"/>
  <c r="O952" i="2"/>
  <c r="P952" i="2" s="1"/>
  <c r="O953" i="2"/>
  <c r="P953" i="2"/>
  <c r="O954" i="2"/>
  <c r="P954" i="2"/>
  <c r="O955" i="2"/>
  <c r="P955" i="2"/>
  <c r="O956" i="2"/>
  <c r="P956" i="2"/>
  <c r="O957" i="2"/>
  <c r="P957" i="2"/>
  <c r="O958" i="2"/>
  <c r="P958" i="2" s="1"/>
  <c r="O959" i="2"/>
  <c r="P959" i="2"/>
  <c r="O960" i="2"/>
  <c r="O961" i="2"/>
  <c r="P961" i="2"/>
  <c r="O962" i="2"/>
  <c r="P962" i="2"/>
  <c r="O963" i="2"/>
  <c r="P963" i="2"/>
  <c r="O964" i="2"/>
  <c r="P964" i="2"/>
  <c r="O965" i="2"/>
  <c r="P965" i="2"/>
  <c r="O966" i="2"/>
  <c r="P966" i="2" s="1"/>
  <c r="O967" i="2"/>
  <c r="P967" i="2"/>
  <c r="O968" i="2"/>
  <c r="O969" i="2"/>
  <c r="P969" i="2"/>
  <c r="O970" i="2"/>
  <c r="P970" i="2" s="1"/>
  <c r="O971" i="2"/>
  <c r="P971" i="2"/>
  <c r="O972" i="2"/>
  <c r="P972" i="2"/>
  <c r="O973" i="2"/>
  <c r="P973" i="2"/>
  <c r="O974" i="2"/>
  <c r="P974" i="2" s="1"/>
  <c r="O975" i="2"/>
  <c r="P975" i="2"/>
  <c r="O976" i="2"/>
  <c r="P976" i="2" s="1"/>
  <c r="O977" i="2"/>
  <c r="P977" i="2"/>
  <c r="O978" i="2"/>
  <c r="O979" i="2"/>
  <c r="O980" i="2"/>
  <c r="P980" i="2" s="1"/>
  <c r="O981" i="2"/>
  <c r="P981" i="2"/>
  <c r="O982" i="2"/>
  <c r="P982" i="2"/>
  <c r="O983" i="2"/>
  <c r="P983" i="2"/>
  <c r="O984" i="2"/>
  <c r="P984" i="2" s="1"/>
  <c r="O985" i="2"/>
  <c r="P985" i="2"/>
  <c r="O986" i="2"/>
  <c r="O987" i="2"/>
  <c r="O988" i="2"/>
  <c r="P988" i="2" s="1"/>
  <c r="O989" i="2"/>
  <c r="P989" i="2"/>
  <c r="O990" i="2"/>
  <c r="P990" i="2"/>
  <c r="O991" i="2"/>
  <c r="P991" i="2"/>
  <c r="O992" i="2"/>
  <c r="P992" i="2" s="1"/>
  <c r="O993" i="2"/>
  <c r="P993" i="2"/>
  <c r="O994" i="2"/>
  <c r="O995" i="2"/>
  <c r="O996" i="2"/>
  <c r="P996" i="2" s="1"/>
  <c r="O997" i="2"/>
  <c r="P997" i="2"/>
  <c r="O998" i="2"/>
  <c r="P998" i="2"/>
  <c r="O999" i="2"/>
  <c r="P999" i="2"/>
  <c r="O1000" i="2"/>
  <c r="P1000" i="2" s="1"/>
  <c r="O1001" i="2"/>
  <c r="P1001" i="2"/>
  <c r="O1002" i="2"/>
  <c r="O1003" i="2"/>
  <c r="O1004" i="2"/>
  <c r="O1005" i="2"/>
  <c r="P1005" i="2"/>
  <c r="O1006" i="2"/>
  <c r="P1006" i="2"/>
  <c r="O1007" i="2"/>
  <c r="P1007" i="2"/>
  <c r="O1008" i="2"/>
  <c r="P1008" i="2" s="1"/>
  <c r="O1009" i="2"/>
  <c r="P1009" i="2"/>
  <c r="O1010" i="2"/>
  <c r="O1011" i="2"/>
  <c r="O1012" i="2"/>
  <c r="P1012" i="2" s="1"/>
  <c r="O1013" i="2"/>
  <c r="P1013" i="2"/>
  <c r="O1014" i="2"/>
  <c r="P1014" i="2"/>
  <c r="O1015" i="2"/>
  <c r="P1015" i="2"/>
  <c r="O1016" i="2"/>
  <c r="P1016" i="2" s="1"/>
  <c r="O1017" i="2"/>
  <c r="P1017" i="2"/>
  <c r="O1018" i="2"/>
  <c r="P1018" i="2" s="1"/>
  <c r="O1019" i="2"/>
  <c r="O1020" i="2"/>
  <c r="P1020" i="2" s="1"/>
  <c r="O1021" i="2"/>
  <c r="P1021" i="2"/>
  <c r="O1022" i="2"/>
  <c r="P1022" i="2"/>
  <c r="O1023" i="2"/>
  <c r="P1023" i="2"/>
  <c r="O1024" i="2"/>
  <c r="P1024" i="2" s="1"/>
  <c r="O1025" i="2"/>
  <c r="P1025" i="2"/>
  <c r="O1026" i="2"/>
  <c r="P1026" i="2" s="1"/>
  <c r="O1027" i="2"/>
  <c r="O1028" i="2"/>
  <c r="P1028" i="2" s="1"/>
  <c r="O1029" i="2"/>
  <c r="P1029" i="2"/>
  <c r="O1030" i="2"/>
  <c r="P1030" i="2"/>
  <c r="O1031" i="2"/>
  <c r="P1031" i="2"/>
  <c r="O1032" i="2"/>
  <c r="P1032" i="2" s="1"/>
  <c r="O1033" i="2"/>
  <c r="P1033" i="2"/>
  <c r="O1034" i="2"/>
  <c r="P1034" i="2" s="1"/>
  <c r="O1035" i="2"/>
  <c r="O1036" i="2"/>
  <c r="P1036" i="2" s="1"/>
  <c r="O1037" i="2"/>
  <c r="P1037" i="2"/>
  <c r="O1038" i="2"/>
  <c r="P1038" i="2"/>
  <c r="O1039" i="2"/>
  <c r="P1039" i="2"/>
  <c r="O1040" i="2"/>
  <c r="P1040" i="2" s="1"/>
  <c r="O1041" i="2"/>
  <c r="P1041" i="2"/>
  <c r="O1042" i="2"/>
  <c r="P1042" i="2" s="1"/>
  <c r="O1043" i="2"/>
  <c r="O1044" i="2"/>
  <c r="P1044" i="2"/>
  <c r="O1045" i="2"/>
  <c r="P1045" i="2" s="1"/>
  <c r="O1046" i="2"/>
  <c r="P1046" i="2"/>
  <c r="O1047" i="2"/>
  <c r="P1047" i="2"/>
  <c r="O1048" i="2"/>
  <c r="P1048" i="2" s="1"/>
  <c r="O1049" i="2"/>
  <c r="P1049" i="2"/>
  <c r="O1050" i="2"/>
  <c r="O1051" i="2"/>
  <c r="P1051" i="2"/>
  <c r="O1052" i="2"/>
  <c r="P1052" i="2" s="1"/>
  <c r="O1053" i="2"/>
  <c r="P1053" i="2"/>
  <c r="O1054" i="2"/>
  <c r="P1054" i="2"/>
  <c r="O1055" i="2"/>
  <c r="P1055" i="2"/>
  <c r="O1056" i="2"/>
  <c r="P1056" i="2" s="1"/>
  <c r="O1057" i="2"/>
  <c r="P1057" i="2"/>
  <c r="O1058" i="2"/>
  <c r="O1059" i="2"/>
  <c r="P1059" i="2" s="1"/>
  <c r="O1060" i="2"/>
  <c r="P1060" i="2" s="1"/>
  <c r="O1061" i="2"/>
  <c r="P1061" i="2" s="1"/>
  <c r="O1062" i="2"/>
  <c r="P1062" i="2" s="1"/>
  <c r="O1063" i="2"/>
  <c r="P1063" i="2"/>
  <c r="O1064" i="2"/>
  <c r="P1064" i="2" s="1"/>
  <c r="O1065" i="2"/>
  <c r="P1065" i="2"/>
  <c r="O1066" i="2"/>
  <c r="O1067" i="2"/>
  <c r="P1067" i="2" s="1"/>
  <c r="O1068" i="2"/>
  <c r="P1068" i="2"/>
  <c r="O1069" i="2"/>
  <c r="P1069" i="2"/>
  <c r="O1070" i="2"/>
  <c r="P1070" i="2" s="1"/>
  <c r="O1071" i="2"/>
  <c r="P1071" i="2"/>
  <c r="O1072" i="2"/>
  <c r="P1072" i="2" s="1"/>
  <c r="O1073" i="2"/>
  <c r="P1073" i="2"/>
  <c r="O1074" i="2"/>
  <c r="O1075" i="2"/>
  <c r="P1075" i="2"/>
  <c r="O1076" i="2"/>
  <c r="P1076" i="2"/>
  <c r="O1077" i="2"/>
  <c r="P1077" i="2"/>
  <c r="O1078" i="2"/>
  <c r="P1078" i="2"/>
  <c r="O1079" i="2"/>
  <c r="P1079" i="2"/>
  <c r="O1080" i="2"/>
  <c r="P1080" i="2" s="1"/>
  <c r="O1081" i="2"/>
  <c r="P1081" i="2"/>
  <c r="O1082" i="2"/>
  <c r="O1083" i="2"/>
  <c r="P1083" i="2"/>
  <c r="O1084" i="2"/>
  <c r="P1084" i="2" s="1"/>
  <c r="O1085" i="2"/>
  <c r="P1085" i="2"/>
  <c r="O1086" i="2"/>
  <c r="P1086" i="2"/>
  <c r="O1087" i="2"/>
  <c r="P1087" i="2"/>
  <c r="O1088" i="2"/>
  <c r="P1088" i="2" s="1"/>
  <c r="O1089" i="2"/>
  <c r="P1089" i="2"/>
  <c r="O1090" i="2"/>
  <c r="O1091" i="2"/>
  <c r="P1091" i="2" s="1"/>
  <c r="O1092" i="2"/>
  <c r="P1092" i="2" s="1"/>
  <c r="O1093" i="2"/>
  <c r="P1093" i="2" s="1"/>
  <c r="O1094" i="2"/>
  <c r="P1094" i="2" s="1"/>
  <c r="O1095" i="2"/>
  <c r="P1095" i="2"/>
  <c r="O1096" i="2"/>
  <c r="P1096" i="2" s="1"/>
  <c r="O1097" i="2"/>
  <c r="P1097" i="2"/>
  <c r="O1098" i="2"/>
  <c r="O1099" i="2"/>
  <c r="P1099" i="2" s="1"/>
  <c r="O1100" i="2"/>
  <c r="P1100" i="2"/>
  <c r="O1101" i="2"/>
  <c r="P1101" i="2"/>
  <c r="O1102" i="2"/>
  <c r="P1102" i="2" s="1"/>
  <c r="O1103" i="2"/>
  <c r="P1103" i="2"/>
  <c r="O1104" i="2"/>
  <c r="P1104" i="2" s="1"/>
  <c r="O1105" i="2"/>
  <c r="P1105" i="2"/>
  <c r="O1106" i="2"/>
  <c r="O1107" i="2"/>
  <c r="P1107" i="2"/>
  <c r="O1108" i="2"/>
  <c r="P1108" i="2"/>
  <c r="O1109" i="2"/>
  <c r="P1109" i="2"/>
  <c r="O1110" i="2"/>
  <c r="P1110" i="2"/>
  <c r="O1111" i="2"/>
  <c r="P1111" i="2"/>
  <c r="O1112" i="2"/>
  <c r="P1112" i="2" s="1"/>
  <c r="O1113" i="2"/>
  <c r="P1113" i="2"/>
  <c r="O1114" i="2"/>
  <c r="O1115" i="2"/>
  <c r="P1115" i="2"/>
  <c r="O1116" i="2"/>
  <c r="P1116" i="2" s="1"/>
  <c r="O1117" i="2"/>
  <c r="P1117" i="2"/>
  <c r="O1118" i="2"/>
  <c r="P1118" i="2"/>
  <c r="O1119" i="2"/>
  <c r="P1119" i="2"/>
  <c r="O1120" i="2"/>
  <c r="P1120" i="2" s="1"/>
  <c r="O1121" i="2"/>
  <c r="P1121" i="2"/>
  <c r="O1122" i="2"/>
  <c r="O1123" i="2"/>
  <c r="P1123" i="2" s="1"/>
  <c r="O1124" i="2"/>
  <c r="P1124" i="2" s="1"/>
  <c r="O1125" i="2"/>
  <c r="P1125" i="2" s="1"/>
  <c r="O1126" i="2"/>
  <c r="P1126" i="2" s="1"/>
  <c r="O1127" i="2"/>
  <c r="P1127" i="2"/>
  <c r="O1128" i="2"/>
  <c r="P1128" i="2" s="1"/>
  <c r="O1129" i="2"/>
  <c r="P1129" i="2"/>
  <c r="O1130" i="2"/>
  <c r="O1131" i="2"/>
  <c r="P1131" i="2" s="1"/>
  <c r="O1132" i="2"/>
  <c r="P1132" i="2"/>
  <c r="O1133" i="2"/>
  <c r="P1133" i="2"/>
  <c r="O1134" i="2"/>
  <c r="P1134" i="2" s="1"/>
  <c r="O1135" i="2"/>
  <c r="P1135" i="2"/>
  <c r="O1136" i="2"/>
  <c r="P1136" i="2" s="1"/>
  <c r="O1137" i="2"/>
  <c r="P1137" i="2"/>
  <c r="O1138" i="2"/>
  <c r="O1139" i="2"/>
  <c r="P1139" i="2"/>
  <c r="O1140" i="2"/>
  <c r="P1140" i="2"/>
  <c r="O1141" i="2"/>
  <c r="P1141" i="2"/>
  <c r="O1142" i="2"/>
  <c r="P1142" i="2"/>
  <c r="O1143" i="2"/>
  <c r="P1143" i="2"/>
  <c r="O1144" i="2"/>
  <c r="P1144" i="2" s="1"/>
  <c r="O1145" i="2"/>
  <c r="P1145" i="2"/>
  <c r="O1146" i="2"/>
  <c r="O1147" i="2"/>
  <c r="P1147" i="2"/>
  <c r="O1148" i="2"/>
  <c r="P1148" i="2" s="1"/>
  <c r="O1149" i="2"/>
  <c r="P1149" i="2"/>
  <c r="O1150" i="2"/>
  <c r="P1150" i="2"/>
  <c r="O1151" i="2"/>
  <c r="P1151" i="2"/>
  <c r="O1152" i="2"/>
  <c r="P1152" i="2" s="1"/>
  <c r="O1153" i="2"/>
  <c r="P1153" i="2"/>
  <c r="O1154" i="2"/>
  <c r="O1155" i="2"/>
  <c r="P1155" i="2" s="1"/>
  <c r="O1156" i="2"/>
  <c r="P1156" i="2" s="1"/>
  <c r="O1157" i="2"/>
  <c r="P1157" i="2" s="1"/>
  <c r="O1158" i="2"/>
  <c r="P1158" i="2" s="1"/>
  <c r="O1159" i="2"/>
  <c r="P1159" i="2" s="1"/>
  <c r="O1160" i="2"/>
  <c r="P1160" i="2"/>
  <c r="O1161" i="2"/>
  <c r="P1161" i="2"/>
  <c r="O1162" i="2"/>
  <c r="P1162" i="2" s="1"/>
  <c r="O1163" i="2"/>
  <c r="O1164" i="2"/>
  <c r="P1164" i="2"/>
  <c r="O1165" i="2"/>
  <c r="P1165" i="2"/>
  <c r="O1166" i="2"/>
  <c r="P1166" i="2" s="1"/>
  <c r="O1167" i="2"/>
  <c r="P1167" i="2"/>
  <c r="O1168" i="2"/>
  <c r="P1168" i="2"/>
  <c r="O1169" i="2"/>
  <c r="P1169" i="2"/>
  <c r="O1170" i="2"/>
  <c r="P1170" i="2" s="1"/>
  <c r="O1171" i="2"/>
  <c r="O1172" i="2"/>
  <c r="P1172" i="2"/>
  <c r="O1173" i="2"/>
  <c r="P1173" i="2"/>
  <c r="O1174" i="2"/>
  <c r="O1175" i="2"/>
  <c r="P1175" i="2"/>
  <c r="O1176" i="2"/>
  <c r="O1177" i="2"/>
  <c r="P1177" i="2"/>
  <c r="O1178" i="2"/>
  <c r="P1178" i="2"/>
  <c r="O1179" i="2"/>
  <c r="O1180" i="2"/>
  <c r="P1180" i="2"/>
  <c r="O1181" i="2"/>
  <c r="P1181" i="2"/>
  <c r="O1182" i="2"/>
  <c r="O1183" i="2"/>
  <c r="P1183" i="2"/>
  <c r="O1184" i="2"/>
  <c r="O1185" i="2"/>
  <c r="P1185" i="2"/>
  <c r="O1186" i="2"/>
  <c r="P1186" i="2"/>
  <c r="O1187" i="2"/>
  <c r="O1188" i="2"/>
  <c r="P1188" i="2"/>
  <c r="O1189" i="2"/>
  <c r="P1189" i="2"/>
  <c r="O1190" i="2"/>
  <c r="O1191" i="2"/>
  <c r="P1191" i="2"/>
  <c r="O1192" i="2"/>
  <c r="O1193" i="2"/>
  <c r="P1193" i="2"/>
  <c r="O1194" i="2"/>
  <c r="P1194" i="2"/>
  <c r="O1195" i="2"/>
  <c r="O1196" i="2"/>
  <c r="P1196" i="2"/>
  <c r="O1197" i="2"/>
  <c r="P1197" i="2"/>
  <c r="O1198" i="2"/>
  <c r="O1199" i="2"/>
  <c r="P1199" i="2"/>
  <c r="O1200" i="2"/>
  <c r="O1201" i="2"/>
  <c r="P1201" i="2"/>
  <c r="O1202" i="2"/>
  <c r="P1202" i="2"/>
  <c r="O1203" i="2"/>
  <c r="O1204" i="2"/>
  <c r="P1204" i="2"/>
  <c r="O1205" i="2"/>
  <c r="P1205" i="2"/>
  <c r="O1206" i="2"/>
  <c r="O1207" i="2"/>
  <c r="P1207" i="2"/>
  <c r="O1208" i="2"/>
  <c r="O1209" i="2"/>
  <c r="P1209" i="2"/>
  <c r="O1210" i="2"/>
  <c r="P1210" i="2"/>
  <c r="O1211" i="2"/>
  <c r="O1212" i="2"/>
  <c r="P1212" i="2"/>
  <c r="O1213" i="2"/>
  <c r="P1213" i="2"/>
  <c r="O1214" i="2"/>
  <c r="O1215" i="2"/>
  <c r="P1215" i="2"/>
  <c r="O1216" i="2"/>
  <c r="P1216" i="2" s="1"/>
  <c r="O1217" i="2"/>
  <c r="P1217" i="2"/>
  <c r="O1218" i="2"/>
  <c r="P1218" i="2"/>
  <c r="O1219" i="2"/>
  <c r="P1219" i="2" s="1"/>
  <c r="O1220" i="2"/>
  <c r="P1220" i="2"/>
  <c r="O1221" i="2"/>
  <c r="P1221" i="2"/>
  <c r="O1222" i="2"/>
  <c r="O1223" i="2"/>
  <c r="P1223" i="2" s="1"/>
  <c r="O1224" i="2"/>
  <c r="P1224" i="2" s="1"/>
  <c r="O1225" i="2"/>
  <c r="P1225" i="2"/>
  <c r="O1226" i="2"/>
  <c r="P1226" i="2"/>
  <c r="O1227" i="2"/>
  <c r="P1227" i="2" s="1"/>
  <c r="O1228" i="2"/>
  <c r="P1228" i="2"/>
  <c r="O1229" i="2"/>
  <c r="P1229" i="2"/>
  <c r="O1230" i="2"/>
  <c r="O1231" i="2"/>
  <c r="P1231" i="2"/>
  <c r="O1232" i="2"/>
  <c r="P1232" i="2" s="1"/>
  <c r="O1233" i="2"/>
  <c r="P1233" i="2"/>
  <c r="O1234" i="2"/>
  <c r="P1234" i="2"/>
  <c r="O1235" i="2"/>
  <c r="P1235" i="2" s="1"/>
  <c r="O1236" i="2"/>
  <c r="P1236" i="2"/>
  <c r="O1237" i="2"/>
  <c r="P1237" i="2"/>
  <c r="O1238" i="2"/>
  <c r="O1239" i="2"/>
  <c r="P1239" i="2"/>
  <c r="O1240" i="2"/>
  <c r="O1241" i="2"/>
  <c r="P1241" i="2"/>
  <c r="O1242" i="2"/>
  <c r="P1242" i="2"/>
  <c r="O1243" i="2"/>
  <c r="P1243" i="2" s="1"/>
  <c r="O1244" i="2"/>
  <c r="O1245" i="2"/>
  <c r="P1245" i="2"/>
  <c r="O1246" i="2"/>
  <c r="O1247" i="2"/>
  <c r="P1247" i="2"/>
  <c r="O1248" i="2"/>
  <c r="P1248" i="2"/>
  <c r="O1249" i="2"/>
  <c r="P1249" i="2"/>
  <c r="O1250" i="2"/>
  <c r="P1250" i="2"/>
  <c r="O1251" i="2"/>
  <c r="P1251" i="2" s="1"/>
  <c r="O1252" i="2"/>
  <c r="P1252" i="2"/>
  <c r="O1253" i="2"/>
  <c r="P1253" i="2"/>
  <c r="O1254" i="2"/>
  <c r="O1255" i="2"/>
  <c r="P1255" i="2"/>
  <c r="O1256" i="2"/>
  <c r="P1256" i="2"/>
  <c r="O1257" i="2"/>
  <c r="P1257" i="2" s="1"/>
  <c r="O1258" i="2"/>
  <c r="P1258" i="2"/>
  <c r="O1259" i="2"/>
  <c r="P1259" i="2" s="1"/>
  <c r="O1260" i="2"/>
  <c r="P1260" i="2"/>
  <c r="O1261" i="2"/>
  <c r="P1261" i="2" s="1"/>
  <c r="O1262" i="2"/>
  <c r="P1262" i="2"/>
  <c r="O1263" i="2"/>
  <c r="P1263" i="2" s="1"/>
  <c r="O1264" i="2"/>
  <c r="O1265" i="2"/>
  <c r="O1266" i="2"/>
  <c r="P1266" i="2"/>
  <c r="O1267" i="2"/>
  <c r="P1267" i="2" s="1"/>
  <c r="O1268" i="2"/>
  <c r="P1268" i="2" s="1"/>
  <c r="O1269" i="2"/>
  <c r="P1269" i="2"/>
  <c r="O1270" i="2"/>
  <c r="O1271" i="2"/>
  <c r="P1271" i="2"/>
  <c r="O1272" i="2"/>
  <c r="O1273" i="2"/>
  <c r="P1273" i="2"/>
  <c r="O1274" i="2"/>
  <c r="P1274" i="2"/>
  <c r="O1275" i="2"/>
  <c r="P1275" i="2" s="1"/>
  <c r="O1276" i="2"/>
  <c r="P1276" i="2" s="1"/>
  <c r="O1277" i="2"/>
  <c r="P1277" i="2"/>
  <c r="O1278" i="2"/>
  <c r="O1279" i="2"/>
  <c r="P1279" i="2"/>
  <c r="O1280" i="2"/>
  <c r="O1281" i="2"/>
  <c r="P1281" i="2"/>
  <c r="O1282" i="2"/>
  <c r="P1282" i="2"/>
  <c r="O1283" i="2"/>
  <c r="P1283" i="2" s="1"/>
  <c r="O1284" i="2"/>
  <c r="P1284" i="2" s="1"/>
  <c r="O1285" i="2"/>
  <c r="P1285" i="2"/>
  <c r="O1286" i="2"/>
  <c r="O1287" i="2"/>
  <c r="P1287" i="2"/>
  <c r="O1288" i="2"/>
  <c r="O1289" i="2"/>
  <c r="P1289" i="2"/>
  <c r="O1290" i="2"/>
  <c r="P1290" i="2"/>
  <c r="O1291" i="2"/>
  <c r="P1291" i="2" s="1"/>
  <c r="O1292" i="2"/>
  <c r="P1292" i="2" s="1"/>
  <c r="O1293" i="2"/>
  <c r="P1293" i="2"/>
  <c r="O1294" i="2"/>
  <c r="O1295" i="2"/>
  <c r="P1295" i="2"/>
  <c r="O1296" i="2"/>
  <c r="O1297" i="2"/>
  <c r="P1297" i="2"/>
  <c r="O1298" i="2"/>
  <c r="P1298" i="2"/>
  <c r="O1299" i="2"/>
  <c r="P1299" i="2" s="1"/>
  <c r="O1300" i="2"/>
  <c r="P1300" i="2" s="1"/>
  <c r="O1301" i="2"/>
  <c r="P1301" i="2"/>
  <c r="O1302" i="2"/>
  <c r="O1303" i="2"/>
  <c r="P1303" i="2"/>
  <c r="O1304" i="2"/>
  <c r="O1305" i="2"/>
  <c r="P1305" i="2"/>
  <c r="O1306" i="2"/>
  <c r="P1306" i="2"/>
  <c r="O1307" i="2"/>
  <c r="P1307" i="2" s="1"/>
  <c r="O1308" i="2"/>
  <c r="P1308" i="2" s="1"/>
  <c r="O1309" i="2"/>
  <c r="P1309" i="2"/>
  <c r="O1310" i="2"/>
  <c r="O1311" i="2"/>
  <c r="P1311" i="2"/>
  <c r="O1312" i="2"/>
  <c r="O1313" i="2"/>
  <c r="P1313" i="2"/>
  <c r="O1314" i="2"/>
  <c r="P1314" i="2"/>
  <c r="O1315" i="2"/>
  <c r="P1315" i="2" s="1"/>
  <c r="O1316" i="2"/>
  <c r="P1316" i="2" s="1"/>
  <c r="O1317" i="2"/>
  <c r="P1317" i="2"/>
  <c r="O1318" i="2"/>
  <c r="O1319" i="2"/>
  <c r="P1319" i="2"/>
  <c r="O1320" i="2"/>
  <c r="O1321" i="2"/>
  <c r="P1321" i="2"/>
  <c r="O1322" i="2"/>
  <c r="P1322" i="2"/>
  <c r="O1323" i="2"/>
  <c r="P1323" i="2" s="1"/>
  <c r="O1324" i="2"/>
  <c r="P1324" i="2" s="1"/>
  <c r="O1325" i="2"/>
  <c r="P1325" i="2"/>
  <c r="O1326" i="2"/>
  <c r="O1327" i="2"/>
  <c r="P1327" i="2"/>
  <c r="O1328" i="2"/>
  <c r="O1329" i="2"/>
  <c r="P1329" i="2"/>
  <c r="O1330" i="2"/>
  <c r="P1330" i="2"/>
  <c r="O1331" i="2"/>
  <c r="P1331" i="2" s="1"/>
  <c r="O1332" i="2"/>
  <c r="P1332" i="2" s="1"/>
  <c r="O1333" i="2"/>
  <c r="P1333" i="2"/>
  <c r="O1334" i="2"/>
  <c r="O1335" i="2"/>
  <c r="P1335" i="2"/>
  <c r="O1336" i="2"/>
  <c r="O1337" i="2"/>
  <c r="P1337" i="2"/>
  <c r="O1338" i="2"/>
  <c r="P1338" i="2"/>
  <c r="O1339" i="2"/>
  <c r="P1339" i="2" s="1"/>
  <c r="O1340" i="2"/>
  <c r="P1340" i="2" s="1"/>
  <c r="O1341" i="2"/>
  <c r="P1341" i="2"/>
  <c r="O1342" i="2"/>
  <c r="O1343" i="2"/>
  <c r="P1343" i="2"/>
  <c r="O1344" i="2"/>
  <c r="O1345" i="2"/>
  <c r="P1345" i="2"/>
  <c r="O1346" i="2"/>
  <c r="P1346" i="2"/>
  <c r="O1347" i="2"/>
  <c r="P1347" i="2" s="1"/>
  <c r="O1348" i="2"/>
  <c r="P1348" i="2" s="1"/>
  <c r="O1349" i="2"/>
  <c r="P1349" i="2"/>
  <c r="O1350" i="2"/>
  <c r="O1351" i="2"/>
  <c r="P1351" i="2"/>
  <c r="O1352" i="2"/>
  <c r="O1353" i="2"/>
  <c r="P1353" i="2"/>
  <c r="O1354" i="2"/>
  <c r="P1354" i="2"/>
  <c r="O1355" i="2"/>
  <c r="P1355" i="2" s="1"/>
  <c r="O1356" i="2"/>
  <c r="O1357" i="2"/>
  <c r="P1357" i="2"/>
  <c r="O1358" i="2"/>
  <c r="O1359" i="2"/>
  <c r="P1359" i="2"/>
  <c r="O1360" i="2"/>
  <c r="O1361" i="2"/>
  <c r="P1361" i="2"/>
  <c r="O1362" i="2"/>
  <c r="P1362" i="2"/>
  <c r="O1363" i="2"/>
  <c r="P1363" i="2" s="1"/>
  <c r="O1364" i="2"/>
  <c r="O1365" i="2"/>
  <c r="P1365" i="2"/>
  <c r="O1366" i="2"/>
  <c r="O1367" i="2"/>
  <c r="P1367" i="2"/>
  <c r="O1368" i="2"/>
  <c r="O1369" i="2"/>
  <c r="P1369" i="2"/>
  <c r="O1370" i="2"/>
  <c r="P1370" i="2"/>
  <c r="O1371" i="2"/>
  <c r="P1371" i="2" s="1"/>
  <c r="O1372" i="2"/>
  <c r="O1373" i="2"/>
  <c r="P1373" i="2"/>
  <c r="O1374" i="2"/>
  <c r="O1375" i="2"/>
  <c r="P1375" i="2"/>
  <c r="O1376" i="2"/>
  <c r="O1377" i="2"/>
  <c r="P1377" i="2"/>
  <c r="O1378" i="2"/>
  <c r="P1378" i="2"/>
  <c r="O1379" i="2"/>
  <c r="P1379" i="2" s="1"/>
  <c r="O1380" i="2"/>
  <c r="O1381" i="2"/>
  <c r="P1381" i="2"/>
  <c r="O1382" i="2"/>
  <c r="O1383" i="2"/>
  <c r="P1383" i="2"/>
  <c r="O1384" i="2"/>
  <c r="O1385" i="2"/>
  <c r="P1385" i="2"/>
  <c r="O1386" i="2"/>
  <c r="P1386" i="2"/>
  <c r="O1387" i="2"/>
  <c r="P1387" i="2" s="1"/>
  <c r="O1388" i="2"/>
  <c r="O1389" i="2"/>
  <c r="P1389" i="2"/>
  <c r="O1390" i="2"/>
  <c r="O1391" i="2"/>
  <c r="P1391" i="2"/>
  <c r="O1392" i="2"/>
  <c r="O1393" i="2"/>
  <c r="P1393" i="2"/>
  <c r="O1394" i="2"/>
  <c r="P1394" i="2"/>
  <c r="O1395" i="2"/>
  <c r="O1396" i="2"/>
  <c r="P1396" i="2" s="1"/>
  <c r="O1397" i="2"/>
  <c r="P1397" i="2"/>
  <c r="O1398" i="2"/>
  <c r="P1398" i="2" s="1"/>
  <c r="O1399" i="2"/>
  <c r="P1399" i="2"/>
  <c r="O1400" i="2"/>
  <c r="O1401" i="2"/>
  <c r="P1401" i="2" s="1"/>
  <c r="O1402" i="2"/>
  <c r="P1402" i="2" s="1"/>
  <c r="O1403" i="2"/>
  <c r="P1403" i="2"/>
  <c r="O1404" i="2"/>
  <c r="P1404" i="2" s="1"/>
  <c r="O1405" i="2"/>
  <c r="P1405" i="2"/>
  <c r="O1406" i="2"/>
  <c r="P1406" i="2" s="1"/>
  <c r="O1407" i="2"/>
  <c r="P1407" i="2"/>
  <c r="O1408" i="2"/>
  <c r="O1409" i="2"/>
  <c r="P1409" i="2" s="1"/>
  <c r="O1410" i="2"/>
  <c r="P1410" i="2"/>
  <c r="O1411" i="2"/>
  <c r="P1411" i="2"/>
  <c r="O1412" i="2"/>
  <c r="P1412" i="2" s="1"/>
  <c r="O1413" i="2"/>
  <c r="P1413" i="2"/>
  <c r="O1414" i="2"/>
  <c r="P1414" i="2" s="1"/>
  <c r="O1415" i="2"/>
  <c r="P1415" i="2"/>
  <c r="O1416" i="2"/>
  <c r="O1417" i="2"/>
  <c r="P1417" i="2"/>
  <c r="O1418" i="2"/>
  <c r="P1418" i="2" s="1"/>
  <c r="O1419" i="2"/>
  <c r="P1419" i="2"/>
  <c r="O1420" i="2"/>
  <c r="P1420" i="2"/>
  <c r="O1421" i="2"/>
  <c r="P1421" i="2"/>
  <c r="O1422" i="2"/>
  <c r="P1422" i="2" s="1"/>
  <c r="O1423" i="2"/>
  <c r="P1423" i="2"/>
  <c r="O1424" i="2"/>
  <c r="O1425" i="2"/>
  <c r="P1425" i="2" s="1"/>
  <c r="O1426" i="2"/>
  <c r="P1426" i="2" s="1"/>
  <c r="O1427" i="2"/>
  <c r="P1427" i="2" s="1"/>
  <c r="O1428" i="2"/>
  <c r="P1428" i="2" s="1"/>
  <c r="O1429" i="2"/>
  <c r="P1429" i="2"/>
  <c r="O1430" i="2"/>
  <c r="P1430" i="2" s="1"/>
  <c r="O1431" i="2"/>
  <c r="P1431" i="2"/>
  <c r="O1432" i="2"/>
  <c r="O1433" i="2"/>
  <c r="P1433" i="2" s="1"/>
  <c r="O1434" i="2"/>
  <c r="P1434" i="2" s="1"/>
  <c r="O1435" i="2"/>
  <c r="P1435" i="2"/>
  <c r="O1436" i="2"/>
  <c r="P1436" i="2" s="1"/>
  <c r="O1437" i="2"/>
  <c r="P1437" i="2"/>
  <c r="O1438" i="2"/>
  <c r="P1438" i="2" s="1"/>
  <c r="O1439" i="2"/>
  <c r="P1439" i="2"/>
  <c r="O1440" i="2"/>
  <c r="O1441" i="2"/>
  <c r="P1441" i="2" s="1"/>
  <c r="O1442" i="2"/>
  <c r="P1442" i="2"/>
  <c r="O1443" i="2"/>
  <c r="P1443" i="2"/>
  <c r="O1444" i="2"/>
  <c r="P1444" i="2" s="1"/>
  <c r="O1445" i="2"/>
  <c r="P1445" i="2"/>
  <c r="O1446" i="2"/>
  <c r="P1446" i="2" s="1"/>
  <c r="O1447" i="2"/>
  <c r="P1447" i="2"/>
  <c r="O1448" i="2"/>
  <c r="O1449" i="2"/>
  <c r="P1449" i="2"/>
  <c r="O1450" i="2"/>
  <c r="P1450" i="2" s="1"/>
  <c r="O1451" i="2"/>
  <c r="P1451" i="2"/>
  <c r="O1452" i="2"/>
  <c r="P1452" i="2" s="1"/>
  <c r="O1453" i="2"/>
  <c r="P1453" i="2"/>
  <c r="O1454" i="2"/>
  <c r="P1454" i="2" s="1"/>
  <c r="O1455" i="2"/>
  <c r="P1455" i="2"/>
  <c r="O1456" i="2"/>
  <c r="O1457" i="2"/>
  <c r="P1457" i="2" s="1"/>
  <c r="O1458" i="2"/>
  <c r="P1458" i="2" s="1"/>
  <c r="O1459" i="2"/>
  <c r="P1459" i="2" s="1"/>
  <c r="O1460" i="2"/>
  <c r="P1460" i="2" s="1"/>
  <c r="O1461" i="2"/>
  <c r="P1461" i="2"/>
  <c r="O1462" i="2"/>
  <c r="P1462" i="2" s="1"/>
  <c r="O1463" i="2"/>
  <c r="P1463" i="2"/>
  <c r="O1464" i="2"/>
  <c r="O1465" i="2"/>
  <c r="P1465" i="2" s="1"/>
  <c r="O1466" i="2"/>
  <c r="P1466" i="2" s="1"/>
  <c r="O1467" i="2"/>
  <c r="P1467" i="2"/>
  <c r="O1468" i="2"/>
  <c r="P1468" i="2" s="1"/>
  <c r="O1469" i="2"/>
  <c r="P1469" i="2"/>
  <c r="O1470" i="2"/>
  <c r="P1470" i="2" s="1"/>
  <c r="O1471" i="2"/>
  <c r="P1471" i="2"/>
  <c r="O1472" i="2"/>
  <c r="O1473" i="2"/>
  <c r="P1473" i="2" s="1"/>
  <c r="O1474" i="2"/>
  <c r="P1474" i="2" s="1"/>
  <c r="O1475" i="2"/>
  <c r="P1475" i="2"/>
  <c r="O1476" i="2"/>
  <c r="P1476" i="2" s="1"/>
  <c r="O1477" i="2"/>
  <c r="P1477" i="2"/>
  <c r="O1478" i="2"/>
  <c r="P1478" i="2" s="1"/>
  <c r="O1479" i="2"/>
  <c r="P1479" i="2"/>
  <c r="O1480" i="2"/>
  <c r="O1481" i="2"/>
  <c r="P1481" i="2"/>
  <c r="O1482" i="2"/>
  <c r="P1482" i="2" s="1"/>
  <c r="O1483" i="2"/>
  <c r="P1483" i="2"/>
  <c r="O1484" i="2"/>
  <c r="P1484" i="2" s="1"/>
  <c r="O1485" i="2"/>
  <c r="P1485" i="2"/>
  <c r="O1486" i="2"/>
  <c r="P1486" i="2" s="1"/>
  <c r="O1487" i="2"/>
  <c r="P1487" i="2"/>
  <c r="O1488" i="2"/>
  <c r="O1489" i="2"/>
  <c r="P1489" i="2" s="1"/>
  <c r="O1490" i="2"/>
  <c r="P1490" i="2" s="1"/>
  <c r="O1491" i="2"/>
  <c r="P1491" i="2" s="1"/>
  <c r="O1492" i="2"/>
  <c r="P1492" i="2" s="1"/>
  <c r="O1493" i="2"/>
  <c r="P1493" i="2"/>
  <c r="O1494" i="2"/>
  <c r="P1494" i="2" s="1"/>
  <c r="O1495" i="2"/>
  <c r="P1495" i="2"/>
  <c r="O1496" i="2"/>
  <c r="O1497" i="2"/>
  <c r="P1497" i="2" s="1"/>
  <c r="O1498" i="2"/>
  <c r="P1498" i="2" s="1"/>
  <c r="O1499" i="2"/>
  <c r="P1499" i="2"/>
  <c r="O1500" i="2"/>
  <c r="P1500" i="2" s="1"/>
  <c r="O1501" i="2"/>
  <c r="P1501" i="2"/>
  <c r="O1502" i="2"/>
  <c r="P1502" i="2" s="1"/>
  <c r="O1503" i="2"/>
  <c r="P1503" i="2"/>
  <c r="O1504" i="2"/>
  <c r="P1504" i="2" s="1"/>
  <c r="O1505" i="2"/>
  <c r="P1505" i="2"/>
  <c r="O1506" i="2"/>
  <c r="P1506" i="2" s="1"/>
  <c r="O1507" i="2"/>
  <c r="P1507" i="2" s="1"/>
  <c r="O1508" i="2"/>
  <c r="P1508" i="2" s="1"/>
  <c r="O1509" i="2"/>
  <c r="P1509" i="2"/>
  <c r="O1510" i="2"/>
  <c r="O1511" i="2"/>
  <c r="P1511" i="2"/>
  <c r="O1512" i="2"/>
  <c r="O1513" i="2"/>
  <c r="P1513" i="2"/>
  <c r="O1514" i="2"/>
  <c r="P1514" i="2" s="1"/>
  <c r="O1515" i="2"/>
  <c r="P1515" i="2" s="1"/>
  <c r="O1516" i="2"/>
  <c r="P1516" i="2" s="1"/>
  <c r="O1517" i="2"/>
  <c r="P1517" i="2"/>
  <c r="O1518" i="2"/>
  <c r="O1519" i="2"/>
  <c r="P1519" i="2"/>
  <c r="O1520" i="2"/>
  <c r="O1521" i="2"/>
  <c r="P1521" i="2"/>
  <c r="O1522" i="2"/>
  <c r="P1522" i="2" s="1"/>
  <c r="O1523" i="2"/>
  <c r="P1523" i="2" s="1"/>
  <c r="O1524" i="2"/>
  <c r="P1524" i="2" s="1"/>
  <c r="O1525" i="2"/>
  <c r="P1525" i="2"/>
  <c r="O1526" i="2"/>
  <c r="O1527" i="2"/>
  <c r="P1527" i="2"/>
  <c r="O1528" i="2"/>
  <c r="O1529" i="2"/>
  <c r="P1529" i="2"/>
  <c r="O1530" i="2"/>
  <c r="P1530" i="2" s="1"/>
  <c r="O1531" i="2"/>
  <c r="P1531" i="2" s="1"/>
  <c r="O1532" i="2"/>
  <c r="P1532" i="2" s="1"/>
  <c r="O1533" i="2"/>
  <c r="P1533" i="2"/>
  <c r="O1534" i="2"/>
  <c r="O1535" i="2"/>
  <c r="P1535" i="2"/>
  <c r="O1536" i="2"/>
  <c r="O1537" i="2"/>
  <c r="P1537" i="2"/>
  <c r="O1538" i="2"/>
  <c r="P1538" i="2" s="1"/>
  <c r="O1539" i="2"/>
  <c r="P1539" i="2" s="1"/>
  <c r="O1540" i="2"/>
  <c r="P1540" i="2" s="1"/>
  <c r="O1541" i="2"/>
  <c r="P1541" i="2"/>
  <c r="O1542" i="2"/>
  <c r="O1543" i="2"/>
  <c r="P1543" i="2"/>
  <c r="O1544" i="2"/>
  <c r="O1545" i="2"/>
  <c r="P1545" i="2"/>
  <c r="O1546" i="2"/>
  <c r="P1546" i="2" s="1"/>
  <c r="O1547" i="2"/>
  <c r="P1547" i="2" s="1"/>
  <c r="O1548" i="2"/>
  <c r="P1548" i="2" s="1"/>
  <c r="O1549" i="2"/>
  <c r="P1549" i="2"/>
  <c r="O1550" i="2"/>
  <c r="O1551" i="2"/>
  <c r="P1551" i="2"/>
  <c r="O1552" i="2"/>
  <c r="O1553" i="2"/>
  <c r="P1553" i="2"/>
  <c r="O1554" i="2"/>
  <c r="P1554" i="2" s="1"/>
  <c r="O1555" i="2"/>
  <c r="P1555" i="2" s="1"/>
  <c r="O1556" i="2"/>
  <c r="P1556" i="2" s="1"/>
  <c r="O1557" i="2"/>
  <c r="P1557" i="2"/>
  <c r="O1558" i="2"/>
  <c r="O1559" i="2"/>
  <c r="P1559" i="2"/>
  <c r="O1560" i="2"/>
  <c r="O1561" i="2"/>
  <c r="P1561" i="2"/>
  <c r="O1562" i="2"/>
  <c r="P1562" i="2" s="1"/>
  <c r="O1563" i="2"/>
  <c r="P1563" i="2" s="1"/>
  <c r="O1564" i="2"/>
  <c r="P1564" i="2" s="1"/>
  <c r="O1565" i="2"/>
  <c r="P1565" i="2"/>
  <c r="O1566" i="2"/>
  <c r="O1567" i="2"/>
  <c r="P1567" i="2"/>
  <c r="O1568" i="2"/>
  <c r="O1569" i="2"/>
  <c r="P1569" i="2"/>
  <c r="O1570" i="2"/>
  <c r="P1570" i="2" s="1"/>
  <c r="O1571" i="2"/>
  <c r="P1571" i="2" s="1"/>
  <c r="O1572" i="2"/>
  <c r="O1573" i="2"/>
  <c r="P1573" i="2"/>
  <c r="O1574" i="2"/>
  <c r="O1575" i="2"/>
  <c r="P1575" i="2"/>
  <c r="O1576" i="2"/>
  <c r="O1577" i="2"/>
  <c r="P1577" i="2"/>
  <c r="O1578" i="2"/>
  <c r="P1578" i="2" s="1"/>
  <c r="O1579" i="2"/>
  <c r="P1579" i="2" s="1"/>
  <c r="O1580" i="2"/>
  <c r="O1581" i="2"/>
  <c r="P1581" i="2"/>
  <c r="O1582" i="2"/>
  <c r="O1583" i="2"/>
  <c r="P1583" i="2"/>
  <c r="O1584" i="2"/>
  <c r="O1585" i="2"/>
  <c r="P1585" i="2"/>
  <c r="O1586" i="2"/>
  <c r="P1586" i="2" s="1"/>
  <c r="O1587" i="2"/>
  <c r="P1587" i="2" s="1"/>
  <c r="O1588" i="2"/>
  <c r="O1589" i="2"/>
  <c r="P1589" i="2"/>
  <c r="O1590" i="2"/>
  <c r="O1591" i="2"/>
  <c r="P1591" i="2"/>
  <c r="O1592" i="2"/>
  <c r="O1593" i="2"/>
  <c r="P1593" i="2"/>
  <c r="O1594" i="2"/>
  <c r="P1594" i="2" s="1"/>
  <c r="O1595" i="2"/>
  <c r="P1595" i="2"/>
  <c r="O1596" i="2"/>
  <c r="O1597" i="2"/>
  <c r="P1597" i="2"/>
  <c r="O1598" i="2"/>
  <c r="O1599" i="2"/>
  <c r="P1599" i="2"/>
  <c r="O1600" i="2"/>
  <c r="O1601" i="2"/>
  <c r="P1601" i="2"/>
  <c r="O1602" i="2"/>
  <c r="P1602" i="2" s="1"/>
  <c r="O1603" i="2"/>
  <c r="P1603" i="2" s="1"/>
  <c r="O1604" i="2"/>
  <c r="O1605" i="2"/>
  <c r="P1605" i="2"/>
  <c r="O1606" i="2"/>
  <c r="O1607" i="2"/>
  <c r="P1607" i="2"/>
  <c r="O1608" i="2"/>
  <c r="O1609" i="2"/>
  <c r="P1609" i="2"/>
  <c r="O1610" i="2"/>
  <c r="P1610" i="2" s="1"/>
  <c r="O1611" i="2"/>
  <c r="P1611" i="2"/>
  <c r="O1612" i="2"/>
  <c r="O1613" i="2"/>
  <c r="P1613" i="2"/>
  <c r="O1614" i="2"/>
  <c r="O1615" i="2"/>
  <c r="P1615" i="2"/>
  <c r="O1616" i="2"/>
  <c r="O1617" i="2"/>
  <c r="P1617" i="2"/>
  <c r="O1618" i="2"/>
  <c r="O1619" i="2"/>
  <c r="P1619" i="2"/>
  <c r="O1620" i="2"/>
  <c r="O1621" i="2"/>
  <c r="P1621" i="2"/>
  <c r="O1622" i="2"/>
  <c r="O1623" i="2"/>
  <c r="P1623" i="2"/>
  <c r="O1624" i="2"/>
  <c r="O1625" i="2"/>
  <c r="P1625" i="2"/>
  <c r="O1626" i="2"/>
  <c r="O1627" i="2"/>
  <c r="P1627" i="2"/>
  <c r="O1628" i="2"/>
  <c r="P1628" i="2" s="1"/>
  <c r="O1629" i="2"/>
  <c r="P1629" i="2"/>
  <c r="O1630" i="2"/>
  <c r="O1631" i="2"/>
  <c r="P1631" i="2"/>
  <c r="O1632" i="2"/>
  <c r="O1633" i="2"/>
  <c r="P1633" i="2"/>
  <c r="O1634" i="2"/>
  <c r="O1635" i="2"/>
  <c r="P1635" i="2"/>
  <c r="O1636" i="2"/>
  <c r="P1636" i="2"/>
  <c r="O1637" i="2"/>
  <c r="P1637" i="2"/>
  <c r="O1638" i="2"/>
  <c r="O1639" i="2"/>
  <c r="P1639" i="2"/>
  <c r="O1640" i="2"/>
  <c r="O1641" i="2"/>
  <c r="P1641" i="2"/>
  <c r="O1642" i="2"/>
  <c r="O1643" i="2"/>
  <c r="P1643" i="2"/>
  <c r="O1644" i="2"/>
  <c r="P1644" i="2" s="1"/>
  <c r="O1645" i="2"/>
  <c r="P1645" i="2"/>
  <c r="O1646" i="2"/>
  <c r="O1647" i="2"/>
  <c r="P1647" i="2"/>
  <c r="O1648" i="2"/>
  <c r="O1649" i="2"/>
  <c r="P1649" i="2"/>
  <c r="O1650" i="2"/>
  <c r="O1651" i="2"/>
  <c r="P1651" i="2" s="1"/>
  <c r="O1652" i="2"/>
  <c r="P1652" i="2"/>
  <c r="O1653" i="2"/>
  <c r="P1653" i="2"/>
  <c r="O1654" i="2"/>
  <c r="O1655" i="2"/>
  <c r="P1655" i="2"/>
  <c r="O1656" i="2"/>
  <c r="O1657" i="2"/>
  <c r="P1657" i="2"/>
  <c r="O1658" i="2"/>
  <c r="O1659" i="2"/>
  <c r="P1659" i="2"/>
  <c r="O1660" i="2"/>
  <c r="P1660" i="2" s="1"/>
  <c r="O1661" i="2"/>
  <c r="P1661" i="2"/>
  <c r="O1662" i="2"/>
  <c r="O1663" i="2"/>
  <c r="P1663" i="2"/>
  <c r="O1664" i="2"/>
  <c r="O1665" i="2"/>
  <c r="P1665" i="2"/>
  <c r="O1666" i="2"/>
  <c r="O1667" i="2"/>
  <c r="P1667" i="2" s="1"/>
  <c r="O1668" i="2"/>
  <c r="P1668" i="2"/>
  <c r="O1669" i="2"/>
  <c r="P1669" i="2"/>
  <c r="O1670" i="2"/>
  <c r="O1671" i="2"/>
  <c r="P1671" i="2"/>
  <c r="O1672" i="2"/>
  <c r="O1673" i="2"/>
  <c r="P1673" i="2"/>
  <c r="O1674" i="2"/>
  <c r="O1675" i="2"/>
  <c r="P1675" i="2"/>
  <c r="O1676" i="2"/>
  <c r="P1676" i="2" s="1"/>
  <c r="O1677" i="2"/>
  <c r="P1677" i="2"/>
  <c r="O1678" i="2"/>
  <c r="O1679" i="2"/>
  <c r="P1679" i="2"/>
  <c r="O1680" i="2"/>
  <c r="O1681" i="2"/>
  <c r="P1681" i="2"/>
  <c r="O1682" i="2"/>
  <c r="O1683" i="2"/>
  <c r="P1683" i="2"/>
  <c r="O1684" i="2"/>
  <c r="O1685" i="2"/>
  <c r="P1685" i="2"/>
  <c r="O1686" i="2"/>
  <c r="O1687" i="2"/>
  <c r="P1687" i="2"/>
  <c r="O1688" i="2"/>
  <c r="P1688" i="2"/>
  <c r="O1689" i="2"/>
  <c r="P1689" i="2"/>
  <c r="O1690" i="2"/>
  <c r="O1691" i="2"/>
  <c r="P1691" i="2" s="1"/>
  <c r="O1692" i="2"/>
  <c r="P1692" i="2"/>
  <c r="O1693" i="2"/>
  <c r="P1693" i="2"/>
  <c r="O1694" i="2"/>
  <c r="O1695" i="2"/>
  <c r="P1695" i="2" s="1"/>
  <c r="O1696" i="2"/>
  <c r="P1696" i="2"/>
  <c r="O1697" i="2"/>
  <c r="P1697" i="2"/>
  <c r="O1698" i="2"/>
  <c r="O1699" i="2"/>
  <c r="P1699" i="2"/>
  <c r="O1700" i="2"/>
  <c r="P1700" i="2"/>
  <c r="O1701" i="2"/>
  <c r="P1701" i="2"/>
  <c r="O1702" i="2"/>
  <c r="O1703" i="2"/>
  <c r="P1703" i="2"/>
  <c r="O1704" i="2"/>
  <c r="P1704" i="2"/>
  <c r="O1705" i="2"/>
  <c r="P1705" i="2"/>
  <c r="O1706" i="2"/>
  <c r="O1707" i="2"/>
  <c r="P1707" i="2"/>
  <c r="O1708" i="2"/>
  <c r="O1709" i="2"/>
  <c r="P1709" i="2"/>
  <c r="O1710" i="2"/>
  <c r="O1711" i="2"/>
  <c r="P1711" i="2"/>
  <c r="O1712" i="2"/>
  <c r="O1713" i="2"/>
  <c r="P1713" i="2"/>
  <c r="O1714" i="2"/>
  <c r="O1715" i="2"/>
  <c r="P1715" i="2" s="1"/>
  <c r="O1716" i="2"/>
  <c r="O1717" i="2"/>
  <c r="P1717" i="2"/>
  <c r="O1718" i="2"/>
  <c r="O1719" i="2"/>
  <c r="P1719" i="2"/>
  <c r="O1720" i="2"/>
  <c r="P1720" i="2"/>
  <c r="O1721" i="2"/>
  <c r="P1721" i="2"/>
  <c r="O1722" i="2"/>
  <c r="O1723" i="2"/>
  <c r="O1724" i="2"/>
  <c r="P1724" i="2"/>
  <c r="O1725" i="2"/>
  <c r="P1725" i="2"/>
  <c r="O1726" i="2"/>
  <c r="O1727" i="2"/>
  <c r="O1728" i="2"/>
  <c r="P1728" i="2"/>
  <c r="O1729" i="2"/>
  <c r="P1729" i="2"/>
  <c r="O1730" i="2"/>
  <c r="O1731" i="2"/>
  <c r="P1731" i="2"/>
  <c r="O1732" i="2"/>
  <c r="P1732" i="2"/>
  <c r="O1733" i="2"/>
  <c r="P1733" i="2"/>
  <c r="O1734" i="2"/>
  <c r="O1735" i="2"/>
  <c r="P1735" i="2"/>
  <c r="O1736" i="2"/>
  <c r="P1736" i="2"/>
  <c r="O1737" i="2"/>
  <c r="P1737" i="2"/>
  <c r="O1738" i="2"/>
  <c r="O1739" i="2"/>
  <c r="P1739" i="2"/>
  <c r="O1740" i="2"/>
  <c r="P1740" i="2"/>
  <c r="O1741" i="2"/>
  <c r="P1741" i="2"/>
  <c r="O1742" i="2"/>
  <c r="O1743" i="2"/>
  <c r="P1743" i="2"/>
  <c r="O1744" i="2"/>
  <c r="O1745" i="2"/>
  <c r="P1745" i="2"/>
  <c r="O1746" i="2"/>
  <c r="O1747" i="2"/>
  <c r="P1747" i="2"/>
  <c r="O1748" i="2"/>
  <c r="O1749" i="2"/>
  <c r="P1749" i="2"/>
  <c r="O1750" i="2"/>
  <c r="O1751" i="2"/>
  <c r="P1751" i="2"/>
  <c r="O1752" i="2"/>
  <c r="P1752" i="2"/>
  <c r="O1753" i="2"/>
  <c r="P1753" i="2"/>
  <c r="O1754" i="2"/>
  <c r="O1755" i="2"/>
  <c r="P1755" i="2" s="1"/>
  <c r="O1756" i="2"/>
  <c r="P1756" i="2"/>
  <c r="O1757" i="2"/>
  <c r="P1757" i="2"/>
  <c r="O1758" i="2"/>
  <c r="O1759" i="2"/>
  <c r="P1759" i="2" s="1"/>
  <c r="O1760" i="2"/>
  <c r="P1760" i="2"/>
  <c r="O1761" i="2"/>
  <c r="P1761" i="2"/>
  <c r="O1762" i="2"/>
  <c r="O1763" i="2"/>
  <c r="P1763" i="2"/>
  <c r="O1764" i="2"/>
  <c r="P1764" i="2"/>
  <c r="O1765" i="2"/>
  <c r="P1765" i="2"/>
  <c r="O1766" i="2"/>
  <c r="O1767" i="2"/>
  <c r="P1767" i="2"/>
  <c r="O1768" i="2"/>
  <c r="P1768" i="2"/>
  <c r="O1769" i="2"/>
  <c r="P1769" i="2"/>
  <c r="O1770" i="2"/>
  <c r="P1770" i="2" s="1"/>
  <c r="O1771" i="2"/>
  <c r="P1771" i="2"/>
  <c r="O1772" i="2"/>
  <c r="O1773" i="2"/>
  <c r="P1773" i="2"/>
  <c r="O1774" i="2"/>
  <c r="P1774" i="2" s="1"/>
  <c r="O1775" i="2"/>
  <c r="P1775" i="2"/>
  <c r="O1776" i="2"/>
  <c r="P1776" i="2" s="1"/>
  <c r="O1777" i="2"/>
  <c r="P1777" i="2"/>
  <c r="O1778" i="2"/>
  <c r="P1778" i="2" s="1"/>
  <c r="O1779" i="2"/>
  <c r="O1780" i="2"/>
  <c r="P1780" i="2"/>
  <c r="O1781" i="2"/>
  <c r="P1781" i="2"/>
  <c r="O1782" i="2"/>
  <c r="P1782" i="2"/>
  <c r="O1783" i="2"/>
  <c r="P1783" i="2"/>
  <c r="O1784" i="2"/>
  <c r="P1784" i="2"/>
  <c r="O1785" i="2"/>
  <c r="P1785" i="2"/>
  <c r="O1786" i="2"/>
  <c r="P1786" i="2" s="1"/>
  <c r="O1787" i="2"/>
  <c r="P1787" i="2"/>
  <c r="O1788" i="2"/>
  <c r="P1788" i="2"/>
  <c r="O1789" i="2"/>
  <c r="P1789" i="2"/>
  <c r="O1790" i="2"/>
  <c r="O1791" i="2"/>
  <c r="P1791" i="2"/>
  <c r="O1792" i="2"/>
  <c r="P1792" i="2"/>
  <c r="O1793" i="2"/>
  <c r="P1793" i="2"/>
  <c r="O1794" i="2"/>
  <c r="P1794" i="2" s="1"/>
  <c r="O1795" i="2"/>
  <c r="P1795" i="2"/>
  <c r="O1796" i="2"/>
  <c r="P1796" i="2"/>
  <c r="O1797" i="2"/>
  <c r="P1797" i="2"/>
  <c r="O1798" i="2"/>
  <c r="O1799" i="2"/>
  <c r="P1799" i="2"/>
  <c r="O1800" i="2"/>
  <c r="P1800" i="2"/>
  <c r="O1801" i="2"/>
  <c r="P1801" i="2"/>
  <c r="O1802" i="2"/>
  <c r="P1802" i="2" s="1"/>
  <c r="O1803" i="2"/>
  <c r="P1803" i="2"/>
  <c r="O1804" i="2"/>
  <c r="P1804" i="2"/>
  <c r="O1805" i="2"/>
  <c r="P1805" i="2"/>
  <c r="O1806" i="2"/>
  <c r="O1807" i="2"/>
  <c r="P1807" i="2"/>
  <c r="O1808" i="2"/>
  <c r="P1808" i="2"/>
  <c r="O1809" i="2"/>
  <c r="P1809" i="2"/>
  <c r="O1810" i="2"/>
  <c r="P1810" i="2" s="1"/>
  <c r="O1811" i="2"/>
  <c r="P1811" i="2"/>
  <c r="O1812" i="2"/>
  <c r="P1812" i="2"/>
  <c r="O1813" i="2"/>
  <c r="P1813" i="2"/>
  <c r="O1814" i="2"/>
  <c r="O1815" i="2"/>
  <c r="P1815" i="2"/>
  <c r="O1816" i="2"/>
  <c r="P1816" i="2"/>
  <c r="O1817" i="2"/>
  <c r="P1817" i="2"/>
  <c r="O1818" i="2"/>
  <c r="P1818" i="2" s="1"/>
  <c r="O1819" i="2"/>
  <c r="P1819" i="2"/>
  <c r="O1820" i="2"/>
  <c r="P1820" i="2"/>
  <c r="O1821" i="2"/>
  <c r="P1821" i="2"/>
  <c r="O1822" i="2"/>
  <c r="O1823" i="2"/>
  <c r="P1823" i="2"/>
  <c r="O1824" i="2"/>
  <c r="P1824" i="2"/>
  <c r="O1825" i="2"/>
  <c r="P1825" i="2"/>
  <c r="O1826" i="2"/>
  <c r="P1826" i="2" s="1"/>
  <c r="O1827" i="2"/>
  <c r="P1827" i="2"/>
  <c r="O1828" i="2"/>
  <c r="P1828" i="2"/>
  <c r="O1829" i="2"/>
  <c r="P1829" i="2"/>
  <c r="O1830" i="2"/>
  <c r="O1831" i="2"/>
  <c r="P1831" i="2"/>
  <c r="O1832" i="2"/>
  <c r="P1832" i="2"/>
  <c r="O1833" i="2"/>
  <c r="P1833" i="2"/>
  <c r="O1834" i="2"/>
  <c r="P1834" i="2" s="1"/>
  <c r="O1835" i="2"/>
  <c r="P1835" i="2"/>
  <c r="O1836" i="2"/>
  <c r="P1836" i="2"/>
  <c r="O1837" i="2"/>
  <c r="P1837" i="2"/>
  <c r="O1838" i="2"/>
  <c r="O1839" i="2"/>
  <c r="P1839" i="2"/>
  <c r="O1840" i="2"/>
  <c r="P1840" i="2"/>
  <c r="O1841" i="2"/>
  <c r="P1841" i="2"/>
  <c r="O1842" i="2"/>
  <c r="P1842" i="2" s="1"/>
  <c r="O1843" i="2"/>
  <c r="P1843" i="2"/>
  <c r="O1844" i="2"/>
  <c r="P1844" i="2"/>
  <c r="O1845" i="2"/>
  <c r="P1845" i="2"/>
  <c r="O1846" i="2"/>
  <c r="O1847" i="2"/>
  <c r="P1847" i="2"/>
  <c r="O1848" i="2"/>
  <c r="P1848" i="2"/>
  <c r="O1849" i="2"/>
  <c r="P1849" i="2"/>
  <c r="O1850" i="2"/>
  <c r="P1850" i="2" s="1"/>
  <c r="O1851" i="2"/>
  <c r="P1851" i="2"/>
  <c r="O1852" i="2"/>
  <c r="P1852" i="2"/>
  <c r="O1853" i="2"/>
  <c r="P1853" i="2"/>
  <c r="O1854" i="2"/>
  <c r="O1855" i="2"/>
  <c r="P1855" i="2"/>
  <c r="O1856" i="2"/>
  <c r="P1856" i="2"/>
  <c r="O1857" i="2"/>
  <c r="P1857" i="2"/>
  <c r="O1858" i="2"/>
  <c r="P1858" i="2" s="1"/>
  <c r="O1859" i="2"/>
  <c r="P1859" i="2"/>
  <c r="O1860" i="2"/>
  <c r="P1860" i="2"/>
  <c r="O1861" i="2"/>
  <c r="P1861" i="2"/>
  <c r="O1862" i="2"/>
  <c r="O1863" i="2"/>
  <c r="P1863" i="2"/>
  <c r="O1864" i="2"/>
  <c r="P1864" i="2"/>
  <c r="O1865" i="2"/>
  <c r="P1865" i="2"/>
  <c r="O1866" i="2"/>
  <c r="P1866" i="2" s="1"/>
  <c r="O1867" i="2"/>
  <c r="P1867" i="2"/>
  <c r="O1868" i="2"/>
  <c r="P1868" i="2"/>
  <c r="O1869" i="2"/>
  <c r="P1869" i="2"/>
  <c r="O1870" i="2"/>
  <c r="O1871" i="2"/>
  <c r="P1871" i="2"/>
  <c r="O1872" i="2"/>
  <c r="P1872" i="2"/>
  <c r="O1873" i="2"/>
  <c r="P1873" i="2"/>
  <c r="O1874" i="2"/>
  <c r="P1874" i="2" s="1"/>
  <c r="O1875" i="2"/>
  <c r="P1875" i="2"/>
  <c r="O1876" i="2"/>
  <c r="P1876" i="2"/>
  <c r="O1877" i="2"/>
  <c r="P1877" i="2"/>
  <c r="O1878" i="2"/>
  <c r="O1879" i="2"/>
  <c r="P1879" i="2"/>
  <c r="O1880" i="2"/>
  <c r="P1880" i="2"/>
  <c r="O1881" i="2"/>
  <c r="P1881" i="2"/>
  <c r="O1882" i="2"/>
  <c r="O1883" i="2"/>
  <c r="P1883" i="2"/>
  <c r="O1884" i="2"/>
  <c r="P1884" i="2"/>
  <c r="O1885" i="2"/>
  <c r="P1885" i="2"/>
  <c r="O1886" i="2"/>
  <c r="O1887" i="2"/>
  <c r="P1887" i="2"/>
  <c r="O1888" i="2"/>
  <c r="P1888" i="2"/>
  <c r="O1889" i="2"/>
  <c r="P1889" i="2"/>
  <c r="O1890" i="2"/>
  <c r="O1891" i="2"/>
  <c r="P1891" i="2" s="1"/>
  <c r="O1892" i="2"/>
  <c r="P1892" i="2"/>
  <c r="O1893" i="2"/>
  <c r="P1893" i="2"/>
  <c r="O1894" i="2"/>
  <c r="O1895" i="2"/>
  <c r="P1895" i="2"/>
  <c r="O1896" i="2"/>
  <c r="P1896" i="2"/>
  <c r="O1897" i="2"/>
  <c r="P1897" i="2"/>
  <c r="O1898" i="2"/>
  <c r="O1899" i="2"/>
  <c r="P1899" i="2"/>
  <c r="O1900" i="2"/>
  <c r="P1900" i="2"/>
  <c r="O1901" i="2"/>
  <c r="P1901" i="2"/>
  <c r="O1902" i="2"/>
  <c r="O1903" i="2"/>
  <c r="P1903" i="2"/>
  <c r="O1904" i="2"/>
  <c r="P1904" i="2"/>
  <c r="O1905" i="2"/>
  <c r="P1905" i="2"/>
  <c r="O1906" i="2"/>
  <c r="O1907" i="2"/>
  <c r="P1907" i="2"/>
  <c r="O1908" i="2"/>
  <c r="P1908" i="2"/>
  <c r="O1909" i="2"/>
  <c r="P1909" i="2"/>
  <c r="O1910" i="2"/>
  <c r="O1911" i="2"/>
  <c r="P1911" i="2"/>
  <c r="O1912" i="2"/>
  <c r="P1912" i="2"/>
  <c r="O1913" i="2"/>
  <c r="P1913" i="2"/>
  <c r="O1914" i="2"/>
  <c r="O1915" i="2"/>
  <c r="P1915" i="2"/>
  <c r="O1916" i="2"/>
  <c r="P1916" i="2"/>
  <c r="O1917" i="2"/>
  <c r="P1917" i="2"/>
  <c r="O1918" i="2"/>
  <c r="O1919" i="2"/>
  <c r="P1919" i="2"/>
  <c r="O1920" i="2"/>
  <c r="P1920" i="2"/>
  <c r="O1921" i="2"/>
  <c r="P1921" i="2"/>
  <c r="O1922" i="2"/>
  <c r="O1923" i="2"/>
  <c r="P1923" i="2" s="1"/>
  <c r="O1924" i="2"/>
  <c r="P1924" i="2"/>
  <c r="O1925" i="2"/>
  <c r="P1925" i="2"/>
  <c r="O1926" i="2"/>
  <c r="O1927" i="2"/>
  <c r="P1927" i="2"/>
  <c r="O1928" i="2"/>
  <c r="P1928" i="2"/>
  <c r="O1929" i="2"/>
  <c r="P1929" i="2"/>
  <c r="O1930" i="2"/>
  <c r="O1931" i="2"/>
  <c r="P1931" i="2"/>
  <c r="O1932" i="2"/>
  <c r="P1932" i="2"/>
  <c r="O1933" i="2"/>
  <c r="P1933" i="2"/>
  <c r="O1934" i="2"/>
  <c r="O1935" i="2"/>
  <c r="P1935" i="2"/>
  <c r="O1936" i="2"/>
  <c r="P1936" i="2"/>
  <c r="O1937" i="2"/>
  <c r="P1937" i="2"/>
  <c r="O1938" i="2"/>
  <c r="O1939" i="2"/>
  <c r="P1939" i="2"/>
  <c r="O1940" i="2"/>
  <c r="P1940" i="2"/>
  <c r="O1941" i="2"/>
  <c r="P1941" i="2"/>
  <c r="O1942" i="2"/>
  <c r="O1943" i="2"/>
  <c r="P1943" i="2"/>
  <c r="O1944" i="2"/>
  <c r="P1944" i="2"/>
  <c r="O1945" i="2"/>
  <c r="P1945" i="2"/>
  <c r="O1946" i="2"/>
  <c r="O1947" i="2"/>
  <c r="P1947" i="2"/>
  <c r="O1948" i="2"/>
  <c r="P1948" i="2"/>
  <c r="O1949" i="2"/>
  <c r="P1949" i="2"/>
  <c r="O1950" i="2"/>
  <c r="O1951" i="2"/>
  <c r="P1951" i="2"/>
  <c r="O1952" i="2"/>
  <c r="P1952" i="2"/>
  <c r="O1953" i="2"/>
  <c r="P1953" i="2"/>
  <c r="O1954" i="2"/>
  <c r="O1955" i="2"/>
  <c r="P1955" i="2"/>
  <c r="O1956" i="2"/>
  <c r="P1956" i="2"/>
  <c r="O1957" i="2"/>
  <c r="P1957" i="2"/>
  <c r="O1958" i="2"/>
  <c r="O1959" i="2"/>
  <c r="P1959" i="2"/>
  <c r="O1960" i="2"/>
  <c r="P1960" i="2"/>
  <c r="O1961" i="2"/>
  <c r="P1961" i="2"/>
  <c r="O1962" i="2"/>
  <c r="O1963" i="2"/>
  <c r="P1963" i="2"/>
  <c r="O1964" i="2"/>
  <c r="P1964" i="2"/>
  <c r="O1965" i="2"/>
  <c r="P1965" i="2"/>
  <c r="O1966" i="2"/>
  <c r="O1967" i="2"/>
  <c r="P1967" i="2"/>
  <c r="O1968" i="2"/>
  <c r="P1968" i="2" s="1"/>
  <c r="O1969" i="2"/>
  <c r="P1969" i="2"/>
  <c r="O1970" i="2"/>
  <c r="O1971" i="2"/>
  <c r="P1971" i="2" s="1"/>
  <c r="O1972" i="2"/>
  <c r="P1972" i="2"/>
  <c r="O1973" i="2"/>
  <c r="P1973" i="2"/>
  <c r="O1974" i="2"/>
  <c r="O1975" i="2"/>
  <c r="O1976" i="2"/>
  <c r="P1976" i="2"/>
  <c r="O1977" i="2"/>
  <c r="P1977" i="2"/>
  <c r="O1978" i="2"/>
  <c r="O1979" i="2"/>
  <c r="P1979" i="2"/>
  <c r="O1980" i="2"/>
  <c r="O1981" i="2"/>
  <c r="P1981" i="2"/>
  <c r="O1982" i="2"/>
  <c r="O1983" i="2"/>
  <c r="P1983" i="2"/>
  <c r="O1984" i="2"/>
  <c r="P1984" i="2"/>
  <c r="O1985" i="2"/>
  <c r="P1985" i="2"/>
  <c r="O1986" i="2"/>
  <c r="O1987" i="2"/>
  <c r="O1988" i="2"/>
  <c r="P1988" i="2"/>
  <c r="O1989" i="2"/>
  <c r="P1989" i="2"/>
  <c r="O1990" i="2"/>
  <c r="O1991" i="2"/>
  <c r="O1992" i="2"/>
  <c r="P1992" i="2"/>
  <c r="O1993" i="2"/>
  <c r="P1993" i="2"/>
  <c r="O1994" i="2"/>
  <c r="P1994" i="2" s="1"/>
  <c r="O1995" i="2"/>
  <c r="P1995" i="2"/>
  <c r="O1996" i="2"/>
  <c r="P1996" i="2"/>
  <c r="O1997" i="2"/>
  <c r="P1997" i="2"/>
  <c r="O1998" i="2"/>
  <c r="P1998" i="2"/>
  <c r="O1999" i="2"/>
  <c r="P1999" i="2"/>
  <c r="O2000" i="2"/>
  <c r="P2000" i="2"/>
  <c r="O2001" i="2"/>
  <c r="P2001" i="2"/>
  <c r="O2002" i="2"/>
  <c r="P2002" i="2" s="1"/>
  <c r="O2003" i="2"/>
  <c r="P2003" i="2"/>
  <c r="O2004" i="2"/>
  <c r="P2004" i="2" s="1"/>
  <c r="O2005" i="2"/>
  <c r="P2005" i="2"/>
  <c r="O2006" i="2"/>
  <c r="P2006" i="2"/>
  <c r="O2007" i="2"/>
  <c r="P2007" i="2"/>
  <c r="O2008" i="2"/>
  <c r="O2009" i="2"/>
  <c r="P2009" i="2"/>
  <c r="O2010" i="2"/>
  <c r="P2010" i="2"/>
  <c r="O2011" i="2"/>
  <c r="P2011" i="2"/>
  <c r="O2012" i="2"/>
  <c r="P2012" i="2" s="1"/>
  <c r="O2013" i="2"/>
  <c r="P2013" i="2"/>
  <c r="O2014" i="2"/>
  <c r="P2014" i="2"/>
  <c r="O2015" i="2"/>
  <c r="P2015" i="2"/>
  <c r="O2016" i="2"/>
  <c r="O2017" i="2"/>
  <c r="P2017" i="2"/>
  <c r="O2018" i="2"/>
  <c r="P2018" i="2"/>
  <c r="O2019" i="2"/>
  <c r="P2019" i="2"/>
  <c r="O2020" i="2"/>
  <c r="P2020" i="2" s="1"/>
  <c r="O2021" i="2"/>
  <c r="P2021" i="2"/>
  <c r="O2022" i="2"/>
  <c r="P2022" i="2"/>
  <c r="O2023" i="2"/>
  <c r="P2023" i="2"/>
  <c r="O2024" i="2"/>
  <c r="O2025" i="2"/>
  <c r="P2025" i="2"/>
  <c r="O2026" i="2"/>
  <c r="P2026" i="2"/>
  <c r="O2027" i="2"/>
  <c r="P2027" i="2"/>
  <c r="O2028" i="2"/>
  <c r="P2028" i="2" s="1"/>
  <c r="O2029" i="2"/>
  <c r="P2029" i="2"/>
  <c r="O2030" i="2"/>
  <c r="P2030" i="2"/>
  <c r="O2031" i="2"/>
  <c r="P2031" i="2"/>
  <c r="O2032" i="2"/>
  <c r="O2033" i="2"/>
  <c r="P2033" i="2"/>
  <c r="O2034" i="2"/>
  <c r="P2034" i="2"/>
  <c r="O2035" i="2"/>
  <c r="P2035" i="2"/>
  <c r="O2036" i="2"/>
  <c r="P2036" i="2" s="1"/>
  <c r="O2037" i="2"/>
  <c r="P2037" i="2"/>
  <c r="O2038" i="2"/>
  <c r="P2038" i="2"/>
  <c r="O2039" i="2"/>
  <c r="P2039" i="2"/>
  <c r="O2040" i="2"/>
  <c r="O2041" i="2"/>
  <c r="P2041" i="2"/>
  <c r="O2042" i="2"/>
  <c r="P2042" i="2"/>
  <c r="O2043" i="2"/>
  <c r="P2043" i="2"/>
  <c r="O2044" i="2"/>
  <c r="P2044" i="2" s="1"/>
  <c r="O2045" i="2"/>
  <c r="P2045" i="2"/>
  <c r="O2046" i="2"/>
  <c r="P2046" i="2"/>
  <c r="O2047" i="2"/>
  <c r="P2047" i="2"/>
  <c r="O2048" i="2"/>
  <c r="O2049" i="2"/>
  <c r="P2049" i="2"/>
  <c r="O2050" i="2"/>
  <c r="P2050" i="2"/>
  <c r="O2051" i="2"/>
  <c r="P2051" i="2"/>
  <c r="O2052" i="2"/>
  <c r="P2052" i="2" s="1"/>
  <c r="O2053" i="2"/>
  <c r="P2053" i="2"/>
  <c r="O2054" i="2"/>
  <c r="P2054" i="2"/>
  <c r="O2055" i="2"/>
  <c r="P2055" i="2"/>
  <c r="O2056" i="2"/>
  <c r="O2057" i="2"/>
  <c r="P2057" i="2"/>
  <c r="O2058" i="2"/>
  <c r="P2058" i="2"/>
  <c r="O2059" i="2"/>
  <c r="P2059" i="2"/>
  <c r="O2060" i="2"/>
  <c r="P2060" i="2" s="1"/>
  <c r="O2061" i="2"/>
  <c r="P2061" i="2"/>
  <c r="O2062" i="2"/>
  <c r="P2062" i="2"/>
  <c r="O2063" i="2"/>
  <c r="P2063" i="2"/>
  <c r="O2064" i="2"/>
  <c r="O2065" i="2"/>
  <c r="P2065" i="2"/>
  <c r="O2066" i="2"/>
  <c r="P2066" i="2"/>
  <c r="O2067" i="2"/>
  <c r="P2067" i="2"/>
  <c r="O2068" i="2"/>
  <c r="P2068" i="2" s="1"/>
  <c r="O2069" i="2"/>
  <c r="P2069" i="2"/>
  <c r="O2070" i="2"/>
  <c r="P2070" i="2"/>
  <c r="O2071" i="2"/>
  <c r="P2071" i="2"/>
  <c r="O2072" i="2"/>
  <c r="O2073" i="2"/>
  <c r="P2073" i="2"/>
  <c r="O2074" i="2"/>
  <c r="P2074" i="2"/>
  <c r="O2075" i="2"/>
  <c r="P2075" i="2"/>
  <c r="O2076" i="2"/>
  <c r="P2076" i="2" s="1"/>
  <c r="O2077" i="2"/>
  <c r="P2077" i="2"/>
  <c r="O2078" i="2"/>
  <c r="P2078" i="2"/>
  <c r="O2079" i="2"/>
  <c r="P2079" i="2"/>
  <c r="O2080" i="2"/>
  <c r="O2081" i="2"/>
  <c r="P2081" i="2"/>
  <c r="O2082" i="2"/>
  <c r="P2082" i="2"/>
  <c r="O2083" i="2"/>
  <c r="P2083" i="2"/>
  <c r="O2084" i="2"/>
  <c r="P2084" i="2" s="1"/>
  <c r="O2085" i="2"/>
  <c r="P2085" i="2"/>
  <c r="O2086" i="2"/>
  <c r="P2086" i="2"/>
  <c r="O2087" i="2"/>
  <c r="P2087" i="2"/>
  <c r="O2088" i="2"/>
  <c r="O2089" i="2"/>
  <c r="P2089" i="2"/>
  <c r="O2090" i="2"/>
  <c r="P2090" i="2"/>
  <c r="O2091" i="2"/>
  <c r="P2091" i="2"/>
  <c r="O2092" i="2"/>
  <c r="P2092" i="2" s="1"/>
  <c r="O2093" i="2"/>
  <c r="P2093" i="2"/>
  <c r="O2094" i="2"/>
  <c r="P2094" i="2" s="1"/>
  <c r="O2095" i="2"/>
  <c r="P2095" i="2"/>
  <c r="O2096" i="2"/>
  <c r="O2097" i="2"/>
  <c r="P2097" i="2"/>
  <c r="O2098" i="2"/>
  <c r="P2098" i="2"/>
  <c r="O2099" i="2"/>
  <c r="P2099" i="2"/>
  <c r="O2100" i="2"/>
  <c r="P2100" i="2" s="1"/>
  <c r="O2101" i="2"/>
  <c r="P2101" i="2"/>
  <c r="O2102" i="2"/>
  <c r="P2102" i="2" s="1"/>
  <c r="O2103" i="2"/>
  <c r="P2103" i="2"/>
  <c r="O2104" i="2"/>
  <c r="O2105" i="2"/>
  <c r="P2105" i="2"/>
  <c r="O2106" i="2"/>
  <c r="P2106" i="2"/>
  <c r="O2107" i="2"/>
  <c r="P2107" i="2"/>
  <c r="O2108" i="2"/>
  <c r="P2108" i="2" s="1"/>
  <c r="O2109" i="2"/>
  <c r="P2109" i="2"/>
  <c r="O2110" i="2"/>
  <c r="P2110" i="2" s="1"/>
  <c r="O2111" i="2"/>
  <c r="P2111" i="2"/>
  <c r="O2112" i="2"/>
  <c r="O2113" i="2"/>
  <c r="P2113" i="2"/>
  <c r="O2114" i="2"/>
  <c r="P2114" i="2"/>
  <c r="O2115" i="2"/>
  <c r="P2115" i="2"/>
  <c r="O2116" i="2"/>
  <c r="P2116" i="2" s="1"/>
  <c r="O2117" i="2"/>
  <c r="P2117" i="2"/>
  <c r="O2118" i="2"/>
  <c r="P2118" i="2" s="1"/>
  <c r="O2119" i="2"/>
  <c r="P2119" i="2"/>
  <c r="O2120" i="2"/>
  <c r="O2121" i="2"/>
  <c r="P2121" i="2"/>
  <c r="O2122" i="2"/>
  <c r="P2122" i="2"/>
  <c r="O2123" i="2"/>
  <c r="P2123" i="2"/>
  <c r="O2124" i="2"/>
  <c r="P2124" i="2" s="1"/>
  <c r="O2125" i="2"/>
  <c r="P2125" i="2"/>
  <c r="O2126" i="2"/>
  <c r="P2126" i="2" s="1"/>
  <c r="O2127" i="2"/>
  <c r="P2127" i="2"/>
  <c r="O2128" i="2"/>
  <c r="O2129" i="2"/>
  <c r="P2129" i="2"/>
  <c r="O2130" i="2"/>
  <c r="P2130" i="2"/>
  <c r="O2131" i="2"/>
  <c r="P2131" i="2"/>
  <c r="O2132" i="2"/>
  <c r="P2132" i="2" s="1"/>
  <c r="O2133" i="2"/>
  <c r="P2133" i="2"/>
  <c r="O2134" i="2"/>
  <c r="P2134" i="2" s="1"/>
  <c r="O2135" i="2"/>
  <c r="P2135" i="2"/>
  <c r="O2136" i="2"/>
  <c r="O2137" i="2"/>
  <c r="P2137" i="2"/>
  <c r="O2138" i="2"/>
  <c r="P2138" i="2"/>
  <c r="O2139" i="2"/>
  <c r="P2139" i="2"/>
  <c r="O2140" i="2"/>
  <c r="P2140" i="2" s="1"/>
  <c r="O2141" i="2"/>
  <c r="P2141" i="2"/>
  <c r="O2142" i="2"/>
  <c r="P2142" i="2" s="1"/>
  <c r="O2143" i="2"/>
  <c r="P2143" i="2"/>
  <c r="O2144" i="2"/>
  <c r="O2145" i="2"/>
  <c r="P2145" i="2"/>
  <c r="O2146" i="2"/>
  <c r="P2146" i="2"/>
  <c r="O2147" i="2"/>
  <c r="P2147" i="2"/>
  <c r="O2148" i="2"/>
  <c r="P2148" i="2" s="1"/>
  <c r="O2149" i="2"/>
  <c r="P2149" i="2"/>
  <c r="O2150" i="2"/>
  <c r="P2150" i="2" s="1"/>
  <c r="O2151" i="2"/>
  <c r="P2151" i="2"/>
  <c r="O2152" i="2"/>
  <c r="O2153" i="2"/>
  <c r="P2153" i="2"/>
  <c r="O2154" i="2"/>
  <c r="P2154" i="2"/>
  <c r="O2155" i="2"/>
  <c r="P2155" i="2"/>
  <c r="O2156" i="2"/>
  <c r="P2156" i="2" s="1"/>
  <c r="O2157" i="2"/>
  <c r="P2157" i="2"/>
  <c r="O2158" i="2"/>
  <c r="P2158" i="2" s="1"/>
  <c r="O2159" i="2"/>
  <c r="P2159" i="2"/>
  <c r="O2160" i="2"/>
  <c r="O2161" i="2"/>
  <c r="P2161" i="2"/>
  <c r="O2162" i="2"/>
  <c r="P2162" i="2"/>
  <c r="O2163" i="2"/>
  <c r="P2163" i="2"/>
  <c r="O2164" i="2"/>
  <c r="P2164" i="2" s="1"/>
  <c r="O2165" i="2"/>
  <c r="P2165" i="2"/>
  <c r="O2166" i="2"/>
  <c r="P2166" i="2" s="1"/>
  <c r="O2167" i="2"/>
  <c r="P2167" i="2"/>
  <c r="O2168" i="2"/>
  <c r="O2169" i="2"/>
  <c r="P2169" i="2"/>
  <c r="O2170" i="2"/>
  <c r="P2170" i="2"/>
  <c r="O2171" i="2"/>
  <c r="P2171" i="2"/>
  <c r="O2172" i="2"/>
  <c r="P2172" i="2" s="1"/>
  <c r="O2173" i="2"/>
  <c r="P2173" i="2"/>
  <c r="O2174" i="2"/>
  <c r="P2174" i="2" s="1"/>
  <c r="O2175" i="2"/>
  <c r="P2175" i="2"/>
  <c r="O2176" i="2"/>
  <c r="O2177" i="2"/>
  <c r="P2177" i="2"/>
  <c r="O2178" i="2"/>
  <c r="P2178" i="2"/>
  <c r="O2179" i="2"/>
  <c r="P2179" i="2"/>
  <c r="O2180" i="2"/>
  <c r="P2180" i="2" s="1"/>
  <c r="O2181" i="2"/>
  <c r="P2181" i="2"/>
  <c r="O2182" i="2"/>
  <c r="P2182" i="2" s="1"/>
  <c r="O2183" i="2"/>
  <c r="P2183" i="2"/>
  <c r="O2184" i="2"/>
  <c r="O2185" i="2"/>
  <c r="P2185" i="2"/>
  <c r="O2186" i="2"/>
  <c r="P2186" i="2"/>
  <c r="O2187" i="2"/>
  <c r="P2187" i="2"/>
  <c r="O2188" i="2"/>
  <c r="P2188" i="2" s="1"/>
  <c r="O2189" i="2"/>
  <c r="P2189" i="2"/>
  <c r="O2190" i="2"/>
  <c r="P2190" i="2" s="1"/>
  <c r="O2191" i="2"/>
  <c r="P2191" i="2"/>
  <c r="O2192" i="2"/>
  <c r="O2193" i="2"/>
  <c r="P2193" i="2"/>
  <c r="O2194" i="2"/>
  <c r="P2194" i="2"/>
  <c r="O2195" i="2"/>
  <c r="P2195" i="2"/>
  <c r="O2196" i="2"/>
  <c r="P2196" i="2" s="1"/>
  <c r="O2197" i="2"/>
  <c r="P2197" i="2"/>
  <c r="O2198" i="2"/>
  <c r="P2198" i="2" s="1"/>
  <c r="O2199" i="2"/>
  <c r="P2199" i="2"/>
  <c r="O2200" i="2"/>
  <c r="O2201" i="2"/>
  <c r="P2201" i="2"/>
  <c r="O2202" i="2"/>
  <c r="P2202" i="2"/>
  <c r="O2203" i="2"/>
  <c r="P2203" i="2"/>
  <c r="O2204" i="2"/>
  <c r="P2204" i="2" s="1"/>
  <c r="O2205" i="2"/>
  <c r="P2205" i="2"/>
  <c r="O2206" i="2"/>
  <c r="P2206" i="2" s="1"/>
  <c r="O2207" i="2"/>
  <c r="P2207" i="2"/>
  <c r="O2208" i="2"/>
  <c r="O2209" i="2"/>
  <c r="P2209" i="2"/>
  <c r="O2210" i="2"/>
  <c r="P2210" i="2"/>
  <c r="O2211" i="2"/>
  <c r="P2211" i="2"/>
  <c r="O2212" i="2"/>
  <c r="P2212" i="2" s="1"/>
  <c r="O2213" i="2"/>
  <c r="P2213" i="2"/>
  <c r="O2214" i="2"/>
  <c r="P2214" i="2" s="1"/>
  <c r="O2215" i="2"/>
  <c r="P2215" i="2"/>
  <c r="O2216" i="2"/>
  <c r="O2217" i="2"/>
  <c r="P2217" i="2"/>
  <c r="O2218" i="2"/>
  <c r="P2218" i="2"/>
  <c r="O2219" i="2"/>
  <c r="P2219" i="2"/>
  <c r="O2220" i="2"/>
  <c r="P2220" i="2" s="1"/>
  <c r="O2221" i="2"/>
  <c r="P2221" i="2"/>
  <c r="O2222" i="2"/>
  <c r="O2223" i="2"/>
  <c r="P2223" i="2"/>
  <c r="O2224" i="2"/>
  <c r="O2225" i="2"/>
  <c r="P2225" i="2"/>
  <c r="O2226" i="2"/>
  <c r="P2226" i="2"/>
  <c r="O2227" i="2"/>
  <c r="P2227" i="2"/>
  <c r="O2228" i="2"/>
  <c r="O2229" i="2"/>
  <c r="P2229" i="2"/>
  <c r="O2230" i="2"/>
  <c r="O2231" i="2"/>
  <c r="P2231" i="2"/>
  <c r="O2232" i="2"/>
  <c r="O2233" i="2"/>
  <c r="P2233" i="2"/>
  <c r="O2234" i="2"/>
  <c r="P2234" i="2"/>
  <c r="O2235" i="2"/>
  <c r="P2235" i="2"/>
  <c r="O2236" i="2"/>
  <c r="O2237" i="2"/>
  <c r="P2237" i="2"/>
  <c r="O2238" i="2"/>
  <c r="O2239" i="2"/>
  <c r="P2239" i="2"/>
  <c r="O2240" i="2"/>
  <c r="O2241" i="2"/>
  <c r="P2241" i="2"/>
  <c r="O2242" i="2"/>
  <c r="P2242" i="2"/>
  <c r="O2243" i="2"/>
  <c r="P2243" i="2"/>
  <c r="O2244" i="2"/>
  <c r="O2245" i="2"/>
  <c r="P2245" i="2"/>
  <c r="O2246" i="2"/>
  <c r="O2247" i="2"/>
  <c r="P2247" i="2"/>
  <c r="O2248" i="2"/>
  <c r="O2249" i="2"/>
  <c r="P2249" i="2"/>
  <c r="O2250" i="2"/>
  <c r="P2250" i="2"/>
  <c r="O2251" i="2"/>
  <c r="P2251" i="2"/>
  <c r="O2252" i="2"/>
  <c r="O2253" i="2"/>
  <c r="P2253" i="2"/>
  <c r="O2254" i="2"/>
  <c r="O2255" i="2"/>
  <c r="P2255" i="2"/>
  <c r="O2256" i="2"/>
  <c r="O2257" i="2"/>
  <c r="P2257" i="2"/>
  <c r="O2258" i="2"/>
  <c r="P2258" i="2" s="1"/>
  <c r="O2259" i="2"/>
  <c r="P2259" i="2"/>
  <c r="O2260" i="2"/>
  <c r="O2261" i="2"/>
  <c r="P2261" i="2"/>
  <c r="O2262" i="2"/>
  <c r="P2262" i="2"/>
  <c r="O2263" i="2"/>
  <c r="P2263" i="2"/>
  <c r="O2264" i="2"/>
  <c r="O2265" i="2"/>
  <c r="O2266" i="2"/>
  <c r="P2266" i="2"/>
  <c r="O2267" i="2"/>
  <c r="P2267" i="2"/>
  <c r="O2268" i="2"/>
  <c r="O2269" i="2"/>
  <c r="O2270" i="2"/>
  <c r="O2271" i="2"/>
  <c r="P2271" i="2"/>
  <c r="O2272" i="2"/>
  <c r="O2273" i="2"/>
  <c r="P2273" i="2"/>
  <c r="O2274" i="2"/>
  <c r="O2275" i="2"/>
  <c r="P2275" i="2"/>
  <c r="O2276" i="2"/>
  <c r="O2277" i="2"/>
  <c r="P2277" i="2"/>
  <c r="O2278" i="2"/>
  <c r="P2278" i="2"/>
  <c r="O2279" i="2"/>
  <c r="P2279" i="2"/>
  <c r="O2280" i="2"/>
  <c r="O2281" i="2"/>
  <c r="O2282" i="2"/>
  <c r="P2282" i="2"/>
  <c r="O2283" i="2"/>
  <c r="P2283" i="2"/>
  <c r="O2284" i="2"/>
  <c r="O2285" i="2"/>
  <c r="O2286" i="2"/>
  <c r="P2286" i="2" s="1"/>
  <c r="O2287" i="2"/>
  <c r="P2287" i="2"/>
  <c r="O2288" i="2"/>
  <c r="O2289" i="2"/>
  <c r="P2289" i="2"/>
  <c r="O2290" i="2"/>
  <c r="P2290" i="2" s="1"/>
  <c r="O2291" i="2"/>
  <c r="P2291" i="2"/>
  <c r="O2292" i="2"/>
  <c r="O2293" i="2"/>
  <c r="P2293" i="2"/>
  <c r="O2294" i="2"/>
  <c r="P2294" i="2"/>
  <c r="O2295" i="2"/>
  <c r="P2295" i="2"/>
  <c r="O2296" i="2"/>
  <c r="O2297" i="2"/>
  <c r="P2297" i="2" s="1"/>
  <c r="O2298" i="2"/>
  <c r="P2298" i="2"/>
  <c r="O2299" i="2"/>
  <c r="P2299" i="2"/>
  <c r="O2300" i="2"/>
  <c r="O2301" i="2"/>
  <c r="P2301" i="2" s="1"/>
  <c r="O2302" i="2"/>
  <c r="P2302" i="2" s="1"/>
  <c r="O2303" i="2"/>
  <c r="P2303" i="2"/>
  <c r="O2304" i="2"/>
  <c r="O2305" i="2"/>
  <c r="P2305" i="2"/>
  <c r="O2306" i="2"/>
  <c r="P2306" i="2" s="1"/>
  <c r="O2307" i="2"/>
  <c r="P2307" i="2"/>
  <c r="O2308" i="2"/>
  <c r="O2309" i="2"/>
  <c r="P2309" i="2"/>
  <c r="O2310" i="2"/>
  <c r="P2310" i="2"/>
  <c r="O2311" i="2"/>
  <c r="P2311" i="2"/>
  <c r="O2312" i="2"/>
  <c r="O2313" i="2"/>
  <c r="P2313" i="2" s="1"/>
  <c r="O2314" i="2"/>
  <c r="P2314" i="2"/>
  <c r="O2315" i="2"/>
  <c r="P2315" i="2"/>
  <c r="O2316" i="2"/>
  <c r="O2317" i="2"/>
  <c r="P2317" i="2" s="1"/>
  <c r="O2318" i="2"/>
  <c r="P2318" i="2" s="1"/>
  <c r="O2319" i="2"/>
  <c r="P2319" i="2"/>
  <c r="O2320" i="2"/>
  <c r="O2321" i="2"/>
  <c r="P2321" i="2"/>
  <c r="O2322" i="2"/>
  <c r="P2322" i="2" s="1"/>
  <c r="O2323" i="2"/>
  <c r="P2323" i="2"/>
  <c r="O2324" i="2"/>
  <c r="O2325" i="2"/>
  <c r="P2325" i="2"/>
  <c r="O2326" i="2"/>
  <c r="P2326" i="2"/>
  <c r="O2327" i="2"/>
  <c r="P2327" i="2"/>
  <c r="O2328" i="2"/>
  <c r="P2328" i="2" s="1"/>
  <c r="O2329" i="2"/>
  <c r="P2329" i="2"/>
  <c r="O2330" i="2"/>
  <c r="O2331" i="2"/>
  <c r="P2331" i="2" s="1"/>
  <c r="O2332" i="2"/>
  <c r="P2332" i="2" s="1"/>
  <c r="O2333" i="2"/>
  <c r="P2333" i="2" s="1"/>
  <c r="O2334" i="2"/>
  <c r="P2334" i="2" s="1"/>
  <c r="O2335" i="2"/>
  <c r="P2335" i="2"/>
  <c r="O2336" i="2"/>
  <c r="P2336" i="2" s="1"/>
  <c r="O2337" i="2"/>
  <c r="O2338" i="2"/>
  <c r="P2338" i="2"/>
  <c r="O2339" i="2"/>
  <c r="P2339" i="2"/>
  <c r="O2340" i="2"/>
  <c r="P2340" i="2"/>
  <c r="O2341" i="2"/>
  <c r="P2341" i="2"/>
  <c r="O2342" i="2"/>
  <c r="P2342" i="2"/>
  <c r="O2343" i="2"/>
  <c r="P2343" i="2"/>
  <c r="O2344" i="2"/>
  <c r="P2344" i="2" s="1"/>
  <c r="O2345" i="2"/>
  <c r="P2345" i="2"/>
  <c r="O2346" i="2"/>
  <c r="O2347" i="2"/>
  <c r="P2347" i="2"/>
  <c r="O2348" i="2"/>
  <c r="O2349" i="2"/>
  <c r="P2349" i="2"/>
  <c r="O2350" i="2"/>
  <c r="P2350" i="2" s="1"/>
  <c r="O2351" i="2"/>
  <c r="P2351" i="2"/>
  <c r="O2352" i="2"/>
  <c r="P2352" i="2" s="1"/>
  <c r="O2353" i="2"/>
  <c r="P2353" i="2"/>
  <c r="O2354" i="2"/>
  <c r="O2355" i="2"/>
  <c r="P2355" i="2"/>
  <c r="O2356" i="2"/>
  <c r="O2357" i="2"/>
  <c r="P2357" i="2"/>
  <c r="O2358" i="2"/>
  <c r="P2358" i="2" s="1"/>
  <c r="O2359" i="2"/>
  <c r="P2359" i="2"/>
  <c r="O2360" i="2"/>
  <c r="P2360" i="2" s="1"/>
  <c r="O2361" i="2"/>
  <c r="P2361" i="2"/>
  <c r="O2362" i="2"/>
  <c r="O2363" i="2"/>
  <c r="P2363" i="2"/>
  <c r="O2364" i="2"/>
  <c r="O2365" i="2"/>
  <c r="P2365" i="2"/>
  <c r="O2366" i="2"/>
  <c r="P2366" i="2" s="1"/>
  <c r="O2367" i="2"/>
  <c r="P2367" i="2"/>
  <c r="O2368" i="2"/>
  <c r="P2368" i="2" s="1"/>
  <c r="O2369" i="2"/>
  <c r="P2369" i="2"/>
  <c r="O2370" i="2"/>
  <c r="O2371" i="2"/>
  <c r="P2371" i="2"/>
  <c r="O2372" i="2"/>
  <c r="O2373" i="2"/>
  <c r="P2373" i="2"/>
  <c r="O2374" i="2"/>
  <c r="P2374" i="2" s="1"/>
  <c r="O2375" i="2"/>
  <c r="P2375" i="2"/>
  <c r="O2376" i="2"/>
  <c r="P2376" i="2" s="1"/>
  <c r="O2377" i="2"/>
  <c r="P2377" i="2"/>
  <c r="O2378" i="2"/>
  <c r="O2379" i="2"/>
  <c r="P2379" i="2"/>
  <c r="O2380" i="2"/>
  <c r="O2381" i="2"/>
  <c r="P2381" i="2"/>
  <c r="O2382" i="2"/>
  <c r="P2382" i="2" s="1"/>
  <c r="O2383" i="2"/>
  <c r="P2383" i="2"/>
  <c r="O2384" i="2"/>
  <c r="P2384" i="2" s="1"/>
  <c r="O2385" i="2"/>
  <c r="P2385" i="2"/>
  <c r="O2386" i="2"/>
  <c r="O2387" i="2"/>
  <c r="P2387" i="2"/>
  <c r="O2388" i="2"/>
  <c r="O2389" i="2"/>
  <c r="P2389" i="2"/>
  <c r="O2390" i="2"/>
  <c r="P2390" i="2" s="1"/>
  <c r="O2391" i="2"/>
  <c r="P2391" i="2"/>
  <c r="O2392" i="2"/>
  <c r="P2392" i="2" s="1"/>
  <c r="O2393" i="2"/>
  <c r="P2393" i="2"/>
  <c r="O2394" i="2"/>
  <c r="O2395" i="2"/>
  <c r="P2395" i="2"/>
  <c r="O2396" i="2"/>
  <c r="O2397" i="2"/>
  <c r="P2397" i="2"/>
  <c r="O2398" i="2"/>
  <c r="P2398" i="2" s="1"/>
  <c r="O2399" i="2"/>
  <c r="P2399" i="2"/>
  <c r="O2400" i="2"/>
  <c r="P2400" i="2" s="1"/>
  <c r="O2401" i="2"/>
  <c r="P2401" i="2"/>
  <c r="O2402" i="2"/>
  <c r="O2403" i="2"/>
  <c r="P2403" i="2"/>
  <c r="O2404" i="2"/>
  <c r="O2405" i="2"/>
  <c r="P2405" i="2"/>
  <c r="O2406" i="2"/>
  <c r="P2406" i="2" s="1"/>
  <c r="O2407" i="2"/>
  <c r="P2407" i="2"/>
  <c r="O2408" i="2"/>
  <c r="P2408" i="2" s="1"/>
  <c r="O2409" i="2"/>
  <c r="P2409" i="2"/>
  <c r="O2410" i="2"/>
  <c r="O2411" i="2"/>
  <c r="P2411" i="2"/>
  <c r="O2412" i="2"/>
  <c r="O2413" i="2"/>
  <c r="P2413" i="2"/>
  <c r="O2414" i="2"/>
  <c r="P2414" i="2" s="1"/>
  <c r="O2415" i="2"/>
  <c r="P2415" i="2"/>
  <c r="O2416" i="2"/>
  <c r="P2416" i="2" s="1"/>
  <c r="O2417" i="2"/>
  <c r="P2417" i="2"/>
  <c r="O2418" i="2"/>
  <c r="O2419" i="2"/>
  <c r="P2419" i="2"/>
  <c r="O2420" i="2"/>
  <c r="O2421" i="2"/>
  <c r="P2421" i="2"/>
  <c r="O2422" i="2"/>
  <c r="P2422" i="2" s="1"/>
  <c r="O2423" i="2"/>
  <c r="P2423" i="2"/>
  <c r="O2424" i="2"/>
  <c r="P2424" i="2" s="1"/>
  <c r="O2425" i="2"/>
  <c r="P2425" i="2"/>
  <c r="O2426" i="2"/>
  <c r="O2427" i="2"/>
  <c r="P2427" i="2"/>
  <c r="O2428" i="2"/>
  <c r="O2429" i="2"/>
  <c r="P2429" i="2"/>
  <c r="O2430" i="2"/>
  <c r="P2430" i="2" s="1"/>
  <c r="O2431" i="2"/>
  <c r="P2431" i="2"/>
  <c r="O2432" i="2"/>
  <c r="P2432" i="2" s="1"/>
  <c r="O2433" i="2"/>
  <c r="P2433" i="2"/>
  <c r="O2434" i="2"/>
  <c r="O2435" i="2"/>
  <c r="P2435" i="2"/>
  <c r="O2436" i="2"/>
  <c r="O2437" i="2"/>
  <c r="P2437" i="2"/>
  <c r="O2438" i="2"/>
  <c r="P2438" i="2" s="1"/>
  <c r="O2439" i="2"/>
  <c r="P2439" i="2"/>
  <c r="O2440" i="2"/>
  <c r="P2440" i="2" s="1"/>
  <c r="O2441" i="2"/>
  <c r="P2441" i="2"/>
  <c r="O2442" i="2"/>
  <c r="O2443" i="2"/>
  <c r="P2443" i="2"/>
  <c r="O2444" i="2"/>
  <c r="O2445" i="2"/>
  <c r="P2445" i="2"/>
  <c r="O2446" i="2"/>
  <c r="P2446" i="2" s="1"/>
  <c r="O2447" i="2"/>
  <c r="P2447" i="2"/>
  <c r="O2448" i="2"/>
  <c r="P2448" i="2" s="1"/>
  <c r="O2449" i="2"/>
  <c r="P2449" i="2"/>
  <c r="O2450" i="2"/>
  <c r="O2451" i="2"/>
  <c r="P2451" i="2"/>
  <c r="O2452" i="2"/>
  <c r="O2453" i="2"/>
  <c r="P2453" i="2"/>
  <c r="O2454" i="2"/>
  <c r="P2454" i="2" s="1"/>
  <c r="O2455" i="2"/>
  <c r="P2455" i="2"/>
  <c r="O2456" i="2"/>
  <c r="P2456" i="2" s="1"/>
  <c r="O2457" i="2"/>
  <c r="P2457" i="2"/>
  <c r="O2458" i="2"/>
  <c r="O2459" i="2"/>
  <c r="P2459" i="2"/>
  <c r="O2460" i="2"/>
  <c r="O2461" i="2"/>
  <c r="P2461" i="2"/>
  <c r="O2462" i="2"/>
  <c r="P2462" i="2" s="1"/>
  <c r="O2463" i="2"/>
  <c r="P2463" i="2"/>
  <c r="O2464" i="2"/>
  <c r="P2464" i="2" s="1"/>
  <c r="O2465" i="2"/>
  <c r="P2465" i="2"/>
  <c r="O2466" i="2"/>
  <c r="O2467" i="2"/>
  <c r="P2467" i="2"/>
  <c r="O2468" i="2"/>
  <c r="O2469" i="2"/>
  <c r="P2469" i="2"/>
  <c r="O2470" i="2"/>
  <c r="P2470" i="2" s="1"/>
  <c r="O2471" i="2"/>
  <c r="P2471" i="2"/>
  <c r="O2472" i="2"/>
  <c r="P2472" i="2" s="1"/>
  <c r="O2473" i="2"/>
  <c r="P2473" i="2"/>
  <c r="O2474" i="2"/>
  <c r="O2475" i="2"/>
  <c r="P2475" i="2"/>
  <c r="O2476" i="2"/>
  <c r="O2477" i="2"/>
  <c r="P2477" i="2"/>
  <c r="O2478" i="2"/>
  <c r="P2478" i="2" s="1"/>
  <c r="O2479" i="2"/>
  <c r="P2479" i="2"/>
  <c r="O2480" i="2"/>
  <c r="P2480" i="2" s="1"/>
  <c r="O2481" i="2"/>
  <c r="P2481" i="2"/>
  <c r="O2482" i="2"/>
  <c r="O2483" i="2"/>
  <c r="P2483" i="2"/>
  <c r="O2484" i="2"/>
  <c r="O2485" i="2"/>
  <c r="P2485" i="2"/>
  <c r="O2486" i="2"/>
  <c r="P2486" i="2" s="1"/>
  <c r="O2487" i="2"/>
  <c r="P2487" i="2"/>
  <c r="O2488" i="2"/>
  <c r="P2488" i="2" s="1"/>
  <c r="O2489" i="2"/>
  <c r="P2489" i="2"/>
  <c r="O2490" i="2"/>
  <c r="O2491" i="2"/>
  <c r="P2491" i="2"/>
  <c r="O2492" i="2"/>
  <c r="O2493" i="2"/>
  <c r="P2493" i="2"/>
  <c r="O2494" i="2"/>
  <c r="P2494" i="2" s="1"/>
  <c r="O2495" i="2"/>
  <c r="P2495" i="2"/>
  <c r="O2496" i="2"/>
  <c r="P2496" i="2" s="1"/>
  <c r="O2497" i="2"/>
  <c r="P2497" i="2"/>
  <c r="O2498" i="2"/>
  <c r="O2499" i="2"/>
  <c r="P2499" i="2"/>
  <c r="O2500" i="2"/>
  <c r="O2501" i="2"/>
  <c r="P2501" i="2"/>
  <c r="O2502" i="2"/>
  <c r="P2502" i="2" s="1"/>
  <c r="O2503" i="2"/>
  <c r="P2503" i="2"/>
  <c r="P4" i="2"/>
  <c r="O4" i="2"/>
  <c r="O2504" i="2" s="1"/>
  <c r="N2504" i="2"/>
  <c r="M250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 s="1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 s="1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 s="1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 s="1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 s="1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 s="1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 s="1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 s="1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 s="1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 s="1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 s="1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 s="1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 s="1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 s="1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 s="1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 s="1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 s="1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 s="1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 s="1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 s="1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 s="1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 s="1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 s="1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 s="1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 s="1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 s="1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 s="1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 s="1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 s="1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 s="1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 s="1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 s="1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 s="1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 s="1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 s="1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 s="1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 s="1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 s="1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 s="1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 s="1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 s="1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 s="1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 s="1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 s="1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 s="1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 s="1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 s="1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 s="1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 s="1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 s="1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 s="1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 s="1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 s="1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 s="1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 s="1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 s="1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 s="1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 s="1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 s="1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 s="1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 s="1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 s="1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 s="1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 s="1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 s="1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 s="1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 s="1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 s="1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 s="1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 s="1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 s="1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 s="1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 s="1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 s="1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 s="1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 s="1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 s="1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 s="1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 s="1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 s="1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 s="1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A1339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A1340" i="2"/>
  <c r="B1340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A1341" i="2"/>
  <c r="B1341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A1342" i="2"/>
  <c r="B1342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A1343" i="2"/>
  <c r="B1343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A1344" i="2"/>
  <c r="B1344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A1345" i="2"/>
  <c r="B1345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A1346" i="2"/>
  <c r="B1346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A1347" i="2"/>
  <c r="B1347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A1348" i="2"/>
  <c r="B1348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A1349" i="2"/>
  <c r="B1349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A1350" i="2"/>
  <c r="B1350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A1351" i="2"/>
  <c r="B1351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A1352" i="2"/>
  <c r="B1352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A1353" i="2"/>
  <c r="B1353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A1354" i="2"/>
  <c r="B1354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A1355" i="2"/>
  <c r="B1355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A1356" i="2"/>
  <c r="B1356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A1357" i="2"/>
  <c r="B1357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A1358" i="2"/>
  <c r="B1358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A1359" i="2"/>
  <c r="B1359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A1360" i="2"/>
  <c r="B1360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A1361" i="2"/>
  <c r="B1361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A1362" i="2"/>
  <c r="B1362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A1363" i="2"/>
  <c r="B1363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A1364" i="2"/>
  <c r="B1364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A1365" i="2"/>
  <c r="B1365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A1366" i="2"/>
  <c r="B1366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A1367" i="2"/>
  <c r="B1367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A1368" i="2"/>
  <c r="B1368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A1369" i="2"/>
  <c r="B1369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A1370" i="2"/>
  <c r="B1370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A1371" i="2"/>
  <c r="B1371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A1372" i="2"/>
  <c r="B1372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A1373" i="2"/>
  <c r="B1373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A1374" i="2"/>
  <c r="B1374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A1375" i="2"/>
  <c r="B1375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A1376" i="2"/>
  <c r="B1376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A1377" i="2"/>
  <c r="B1377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A1378" i="2"/>
  <c r="B1378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A1379" i="2"/>
  <c r="B1379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A1380" i="2"/>
  <c r="B1380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A1381" i="2"/>
  <c r="B1381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A1382" i="2"/>
  <c r="B1382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A1383" i="2"/>
  <c r="B1383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A1384" i="2"/>
  <c r="B1384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A1385" i="2"/>
  <c r="B1385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A1386" i="2"/>
  <c r="B1386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A1387" i="2"/>
  <c r="B1387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A1388" i="2"/>
  <c r="B1388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A1389" i="2"/>
  <c r="B1389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A1390" i="2"/>
  <c r="B1390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A1391" i="2"/>
  <c r="B1391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A1392" i="2"/>
  <c r="B1392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A1393" i="2"/>
  <c r="B1393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A1394" i="2"/>
  <c r="B1394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A1395" i="2"/>
  <c r="B1395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A1396" i="2"/>
  <c r="B1396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A1397" i="2"/>
  <c r="B1397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A1398" i="2"/>
  <c r="B1398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A1399" i="2"/>
  <c r="B1399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A1400" i="2"/>
  <c r="B1400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A1401" i="2"/>
  <c r="B1401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A1402" i="2"/>
  <c r="B1402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A1403" i="2"/>
  <c r="B1403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A1404" i="2"/>
  <c r="B1404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A1405" i="2"/>
  <c r="B1405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A1406" i="2"/>
  <c r="B1406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A1407" i="2"/>
  <c r="B1407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A1408" i="2"/>
  <c r="B1408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A1409" i="2"/>
  <c r="B1409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A1410" i="2"/>
  <c r="B1410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A1411" i="2"/>
  <c r="B1411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A1412" i="2"/>
  <c r="B1412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A1413" i="2"/>
  <c r="B1413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A1414" i="2"/>
  <c r="B1414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A1415" i="2"/>
  <c r="B1415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A1416" i="2"/>
  <c r="B1416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A1417" i="2"/>
  <c r="B1417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A1418" i="2"/>
  <c r="B1418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A1419" i="2"/>
  <c r="B1419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A1420" i="2"/>
  <c r="B1420" i="2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A1421" i="2"/>
  <c r="B1421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A1422" i="2"/>
  <c r="B1422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A1423" i="2"/>
  <c r="B1423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A1424" i="2"/>
  <c r="B1424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A1425" i="2"/>
  <c r="B1425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A1426" i="2"/>
  <c r="B1426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A1427" i="2"/>
  <c r="B1427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A1428" i="2"/>
  <c r="B1428" i="2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A1429" i="2"/>
  <c r="B1429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A1430" i="2"/>
  <c r="B1430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A1431" i="2"/>
  <c r="B1431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A1432" i="2"/>
  <c r="B1432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A1433" i="2"/>
  <c r="B1433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A1434" i="2"/>
  <c r="B1434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A1435" i="2"/>
  <c r="B1435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A1436" i="2"/>
  <c r="B1436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A1437" i="2"/>
  <c r="B1437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A1438" i="2"/>
  <c r="B1438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A1439" i="2"/>
  <c r="B1439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A1440" i="2"/>
  <c r="B1440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A1441" i="2"/>
  <c r="B1441" i="2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A1442" i="2"/>
  <c r="B1442" i="2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A1443" i="2"/>
  <c r="B1443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A1444" i="2"/>
  <c r="B1444" i="2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A1445" i="2"/>
  <c r="B1445" i="2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A1446" i="2"/>
  <c r="B1446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A1447" i="2"/>
  <c r="B1447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A1448" i="2"/>
  <c r="B1448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A1449" i="2"/>
  <c r="B1449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A1450" i="2"/>
  <c r="B1450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A1451" i="2"/>
  <c r="B1451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A1452" i="2"/>
  <c r="B1452" i="2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A1453" i="2"/>
  <c r="B1453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A1454" i="2"/>
  <c r="B1454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A1455" i="2"/>
  <c r="B1455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A1456" i="2"/>
  <c r="B1456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A1457" i="2"/>
  <c r="B1457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A1458" i="2"/>
  <c r="B1458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A1459" i="2"/>
  <c r="B1459" i="2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A1460" i="2"/>
  <c r="B1460" i="2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A1461" i="2"/>
  <c r="B1461" i="2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A1462" i="2"/>
  <c r="B1462" i="2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A1463" i="2"/>
  <c r="B1463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A1464" i="2"/>
  <c r="B1464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A1465" i="2"/>
  <c r="B1465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A1466" i="2"/>
  <c r="B1466" i="2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A1467" i="2"/>
  <c r="B1467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A1468" i="2"/>
  <c r="B1468" i="2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A1469" i="2"/>
  <c r="B1469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A1470" i="2"/>
  <c r="B1470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A1471" i="2"/>
  <c r="B1471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A1472" i="2"/>
  <c r="B1472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A1473" i="2"/>
  <c r="B1473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A1474" i="2"/>
  <c r="B1474" i="2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A1475" i="2"/>
  <c r="B1475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A1476" i="2"/>
  <c r="B1476" i="2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A1477" i="2"/>
  <c r="B1477" i="2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A1478" i="2"/>
  <c r="B1478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A1479" i="2"/>
  <c r="B1479" i="2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A1480" i="2"/>
  <c r="B1480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A1481" i="2"/>
  <c r="B1481" i="2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A1482" i="2"/>
  <c r="B1482" i="2"/>
  <c r="C1482" i="2"/>
  <c r="D1482" i="2"/>
  <c r="E1482" i="2"/>
  <c r="F1482" i="2"/>
  <c r="G1482" i="2"/>
  <c r="H1482" i="2"/>
  <c r="I1482" i="2"/>
  <c r="J1482" i="2"/>
  <c r="K1482" i="2"/>
  <c r="L1482" i="2"/>
  <c r="M1482" i="2"/>
  <c r="N1482" i="2"/>
  <c r="A1483" i="2"/>
  <c r="B1483" i="2"/>
  <c r="C1483" i="2"/>
  <c r="D1483" i="2"/>
  <c r="E1483" i="2"/>
  <c r="F1483" i="2"/>
  <c r="G1483" i="2"/>
  <c r="H1483" i="2"/>
  <c r="I1483" i="2"/>
  <c r="J1483" i="2"/>
  <c r="K1483" i="2"/>
  <c r="L1483" i="2"/>
  <c r="M1483" i="2"/>
  <c r="N1483" i="2"/>
  <c r="A1484" i="2"/>
  <c r="B1484" i="2"/>
  <c r="C1484" i="2"/>
  <c r="D1484" i="2"/>
  <c r="E1484" i="2"/>
  <c r="F1484" i="2"/>
  <c r="G1484" i="2"/>
  <c r="H1484" i="2"/>
  <c r="I1484" i="2"/>
  <c r="J1484" i="2"/>
  <c r="K1484" i="2"/>
  <c r="L1484" i="2"/>
  <c r="M1484" i="2"/>
  <c r="N1484" i="2"/>
  <c r="A1485" i="2"/>
  <c r="B1485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A1486" i="2"/>
  <c r="B1486" i="2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A1487" i="2"/>
  <c r="B1487" i="2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A1488" i="2"/>
  <c r="B1488" i="2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A1489" i="2"/>
  <c r="B1489" i="2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A1490" i="2"/>
  <c r="B1490" i="2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A1491" i="2"/>
  <c r="B1491" i="2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A1492" i="2"/>
  <c r="B1492" i="2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A1493" i="2"/>
  <c r="B1493" i="2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A1494" i="2"/>
  <c r="B1494" i="2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A1495" i="2"/>
  <c r="B1495" i="2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A1496" i="2"/>
  <c r="B1496" i="2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A1497" i="2"/>
  <c r="B1497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A1498" i="2"/>
  <c r="B1498" i="2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A1499" i="2"/>
  <c r="B1499" i="2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A1500" i="2"/>
  <c r="B1500" i="2"/>
  <c r="C1500" i="2"/>
  <c r="D1500" i="2"/>
  <c r="E1500" i="2"/>
  <c r="F1500" i="2"/>
  <c r="G1500" i="2"/>
  <c r="H1500" i="2"/>
  <c r="I1500" i="2"/>
  <c r="J1500" i="2"/>
  <c r="K1500" i="2"/>
  <c r="L1500" i="2"/>
  <c r="M1500" i="2"/>
  <c r="N1500" i="2"/>
  <c r="A1501" i="2"/>
  <c r="B1501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A1502" i="2"/>
  <c r="B1502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A1503" i="2"/>
  <c r="B1503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A1504" i="2"/>
  <c r="B1504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A1505" i="2"/>
  <c r="B1505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A1518" i="2"/>
  <c r="B1518" i="2"/>
  <c r="C1518" i="2"/>
  <c r="D1518" i="2"/>
  <c r="E1518" i="2"/>
  <c r="F1518" i="2"/>
  <c r="G1518" i="2"/>
  <c r="H1518" i="2"/>
  <c r="I1518" i="2"/>
  <c r="J1518" i="2"/>
  <c r="K1518" i="2"/>
  <c r="L1518" i="2"/>
  <c r="M1518" i="2"/>
  <c r="N1518" i="2"/>
  <c r="A1519" i="2"/>
  <c r="B1519" i="2"/>
  <c r="C1519" i="2"/>
  <c r="D1519" i="2"/>
  <c r="E1519" i="2"/>
  <c r="F1519" i="2"/>
  <c r="G1519" i="2"/>
  <c r="H1519" i="2"/>
  <c r="I1519" i="2"/>
  <c r="J1519" i="2"/>
  <c r="K1519" i="2"/>
  <c r="L1519" i="2"/>
  <c r="M1519" i="2"/>
  <c r="N1519" i="2"/>
  <c r="A1520" i="2"/>
  <c r="B1520" i="2"/>
  <c r="C1520" i="2"/>
  <c r="D1520" i="2"/>
  <c r="E1520" i="2"/>
  <c r="F1520" i="2"/>
  <c r="G1520" i="2"/>
  <c r="H1520" i="2"/>
  <c r="I1520" i="2"/>
  <c r="J1520" i="2"/>
  <c r="K1520" i="2"/>
  <c r="L1520" i="2"/>
  <c r="M1520" i="2"/>
  <c r="N1520" i="2"/>
  <c r="A1521" i="2"/>
  <c r="B1521" i="2"/>
  <c r="C1521" i="2"/>
  <c r="D1521" i="2"/>
  <c r="E1521" i="2"/>
  <c r="F1521" i="2"/>
  <c r="G1521" i="2"/>
  <c r="H1521" i="2"/>
  <c r="I1521" i="2"/>
  <c r="J1521" i="2"/>
  <c r="K1521" i="2"/>
  <c r="L1521" i="2"/>
  <c r="M1521" i="2"/>
  <c r="N1521" i="2"/>
  <c r="A1522" i="2"/>
  <c r="B1522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A1523" i="2"/>
  <c r="B1523" i="2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A1524" i="2"/>
  <c r="B1524" i="2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A1525" i="2"/>
  <c r="B1525" i="2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A1526" i="2"/>
  <c r="B1526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A1527" i="2"/>
  <c r="B1527" i="2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A1528" i="2"/>
  <c r="B1528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A1529" i="2"/>
  <c r="B1529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A1530" i="2"/>
  <c r="B1530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A1531" i="2"/>
  <c r="B1531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A1532" i="2"/>
  <c r="B1532" i="2"/>
  <c r="C1532" i="2"/>
  <c r="D1532" i="2"/>
  <c r="E1532" i="2"/>
  <c r="F1532" i="2"/>
  <c r="G1532" i="2"/>
  <c r="H1532" i="2"/>
  <c r="I1532" i="2"/>
  <c r="J1532" i="2"/>
  <c r="K1532" i="2"/>
  <c r="L1532" i="2"/>
  <c r="M1532" i="2"/>
  <c r="N1532" i="2"/>
  <c r="A1533" i="2"/>
  <c r="B1533" i="2"/>
  <c r="C1533" i="2"/>
  <c r="D1533" i="2"/>
  <c r="E1533" i="2"/>
  <c r="F1533" i="2"/>
  <c r="G1533" i="2"/>
  <c r="H1533" i="2"/>
  <c r="I1533" i="2"/>
  <c r="J1533" i="2"/>
  <c r="K1533" i="2"/>
  <c r="L1533" i="2"/>
  <c r="M1533" i="2"/>
  <c r="N1533" i="2"/>
  <c r="A1534" i="2"/>
  <c r="B1534" i="2"/>
  <c r="C1534" i="2"/>
  <c r="D1534" i="2"/>
  <c r="E1534" i="2"/>
  <c r="F1534" i="2"/>
  <c r="G1534" i="2"/>
  <c r="H1534" i="2"/>
  <c r="I1534" i="2"/>
  <c r="J1534" i="2"/>
  <c r="K1534" i="2"/>
  <c r="L1534" i="2"/>
  <c r="M1534" i="2"/>
  <c r="N1534" i="2"/>
  <c r="A1535" i="2"/>
  <c r="B1535" i="2"/>
  <c r="C1535" i="2"/>
  <c r="D1535" i="2"/>
  <c r="E1535" i="2"/>
  <c r="F1535" i="2"/>
  <c r="G1535" i="2"/>
  <c r="H1535" i="2"/>
  <c r="I1535" i="2"/>
  <c r="J1535" i="2"/>
  <c r="K1535" i="2"/>
  <c r="L1535" i="2"/>
  <c r="M1535" i="2"/>
  <c r="N1535" i="2"/>
  <c r="A1536" i="2"/>
  <c r="B1536" i="2"/>
  <c r="C1536" i="2"/>
  <c r="D1536" i="2"/>
  <c r="E1536" i="2"/>
  <c r="F1536" i="2"/>
  <c r="G1536" i="2"/>
  <c r="H1536" i="2"/>
  <c r="I1536" i="2"/>
  <c r="J1536" i="2"/>
  <c r="K1536" i="2"/>
  <c r="L1536" i="2"/>
  <c r="M1536" i="2"/>
  <c r="N1536" i="2"/>
  <c r="A1537" i="2"/>
  <c r="B1537" i="2"/>
  <c r="C1537" i="2"/>
  <c r="D1537" i="2"/>
  <c r="E1537" i="2"/>
  <c r="F1537" i="2"/>
  <c r="G1537" i="2"/>
  <c r="H1537" i="2"/>
  <c r="I1537" i="2"/>
  <c r="J1537" i="2"/>
  <c r="K1537" i="2"/>
  <c r="L1537" i="2"/>
  <c r="M1537" i="2"/>
  <c r="N1537" i="2"/>
  <c r="A1538" i="2"/>
  <c r="B1538" i="2"/>
  <c r="C1538" i="2"/>
  <c r="D1538" i="2"/>
  <c r="E1538" i="2"/>
  <c r="F1538" i="2"/>
  <c r="G1538" i="2"/>
  <c r="H1538" i="2"/>
  <c r="I1538" i="2"/>
  <c r="J1538" i="2"/>
  <c r="K1538" i="2"/>
  <c r="L1538" i="2"/>
  <c r="M1538" i="2"/>
  <c r="N1538" i="2"/>
  <c r="A1539" i="2"/>
  <c r="B1539" i="2"/>
  <c r="C1539" i="2"/>
  <c r="D1539" i="2"/>
  <c r="E1539" i="2"/>
  <c r="F1539" i="2"/>
  <c r="G1539" i="2"/>
  <c r="H1539" i="2"/>
  <c r="I1539" i="2"/>
  <c r="J1539" i="2"/>
  <c r="K1539" i="2"/>
  <c r="L1539" i="2"/>
  <c r="M1539" i="2"/>
  <c r="N1539" i="2"/>
  <c r="A1540" i="2"/>
  <c r="B1540" i="2"/>
  <c r="C1540" i="2"/>
  <c r="D1540" i="2"/>
  <c r="E1540" i="2"/>
  <c r="F1540" i="2"/>
  <c r="G1540" i="2"/>
  <c r="H1540" i="2"/>
  <c r="I1540" i="2"/>
  <c r="J1540" i="2"/>
  <c r="K1540" i="2"/>
  <c r="L1540" i="2"/>
  <c r="M1540" i="2"/>
  <c r="N1540" i="2"/>
  <c r="A1541" i="2"/>
  <c r="B1541" i="2"/>
  <c r="C1541" i="2"/>
  <c r="D1541" i="2"/>
  <c r="E1541" i="2"/>
  <c r="F1541" i="2"/>
  <c r="G1541" i="2"/>
  <c r="H1541" i="2"/>
  <c r="I1541" i="2"/>
  <c r="J1541" i="2"/>
  <c r="K1541" i="2"/>
  <c r="L1541" i="2"/>
  <c r="M1541" i="2"/>
  <c r="N1541" i="2"/>
  <c r="A1542" i="2"/>
  <c r="B1542" i="2"/>
  <c r="C1542" i="2"/>
  <c r="D1542" i="2"/>
  <c r="E1542" i="2"/>
  <c r="F1542" i="2"/>
  <c r="G1542" i="2"/>
  <c r="H1542" i="2"/>
  <c r="I1542" i="2"/>
  <c r="J1542" i="2"/>
  <c r="K1542" i="2"/>
  <c r="L1542" i="2"/>
  <c r="M1542" i="2"/>
  <c r="N1542" i="2"/>
  <c r="A1543" i="2"/>
  <c r="B1543" i="2"/>
  <c r="C1543" i="2"/>
  <c r="D1543" i="2"/>
  <c r="E1543" i="2"/>
  <c r="F1543" i="2"/>
  <c r="G1543" i="2"/>
  <c r="H1543" i="2"/>
  <c r="I1543" i="2"/>
  <c r="J1543" i="2"/>
  <c r="K1543" i="2"/>
  <c r="L1543" i="2"/>
  <c r="M1543" i="2"/>
  <c r="N1543" i="2"/>
  <c r="A1544" i="2"/>
  <c r="B1544" i="2"/>
  <c r="C1544" i="2"/>
  <c r="D1544" i="2"/>
  <c r="E1544" i="2"/>
  <c r="F1544" i="2"/>
  <c r="G1544" i="2"/>
  <c r="H1544" i="2"/>
  <c r="I1544" i="2"/>
  <c r="J1544" i="2"/>
  <c r="K1544" i="2"/>
  <c r="L1544" i="2"/>
  <c r="M1544" i="2"/>
  <c r="N1544" i="2"/>
  <c r="A1545" i="2"/>
  <c r="B1545" i="2"/>
  <c r="C1545" i="2"/>
  <c r="D1545" i="2"/>
  <c r="E1545" i="2"/>
  <c r="F1545" i="2"/>
  <c r="G1545" i="2"/>
  <c r="H1545" i="2"/>
  <c r="I1545" i="2"/>
  <c r="J1545" i="2"/>
  <c r="K1545" i="2"/>
  <c r="L1545" i="2"/>
  <c r="M1545" i="2"/>
  <c r="N1545" i="2"/>
  <c r="A1546" i="2"/>
  <c r="B1546" i="2"/>
  <c r="C1546" i="2"/>
  <c r="D1546" i="2"/>
  <c r="E1546" i="2"/>
  <c r="F1546" i="2"/>
  <c r="G1546" i="2"/>
  <c r="H1546" i="2"/>
  <c r="I1546" i="2"/>
  <c r="J1546" i="2"/>
  <c r="K1546" i="2"/>
  <c r="L1546" i="2"/>
  <c r="M1546" i="2"/>
  <c r="N1546" i="2"/>
  <c r="A1547" i="2"/>
  <c r="B1547" i="2"/>
  <c r="C1547" i="2"/>
  <c r="D1547" i="2"/>
  <c r="E1547" i="2"/>
  <c r="F1547" i="2"/>
  <c r="G1547" i="2"/>
  <c r="H1547" i="2"/>
  <c r="I1547" i="2"/>
  <c r="J1547" i="2"/>
  <c r="K1547" i="2"/>
  <c r="L1547" i="2"/>
  <c r="M1547" i="2"/>
  <c r="N1547" i="2"/>
  <c r="A1548" i="2"/>
  <c r="B1548" i="2"/>
  <c r="C1548" i="2"/>
  <c r="D1548" i="2"/>
  <c r="E1548" i="2"/>
  <c r="F1548" i="2"/>
  <c r="G1548" i="2"/>
  <c r="H1548" i="2"/>
  <c r="I1548" i="2"/>
  <c r="J1548" i="2"/>
  <c r="K1548" i="2"/>
  <c r="L1548" i="2"/>
  <c r="M1548" i="2"/>
  <c r="N1548" i="2"/>
  <c r="A1549" i="2"/>
  <c r="B1549" i="2"/>
  <c r="C1549" i="2"/>
  <c r="D1549" i="2"/>
  <c r="E1549" i="2"/>
  <c r="F1549" i="2"/>
  <c r="G1549" i="2"/>
  <c r="H1549" i="2"/>
  <c r="I1549" i="2"/>
  <c r="J1549" i="2"/>
  <c r="K1549" i="2"/>
  <c r="L1549" i="2"/>
  <c r="M1549" i="2"/>
  <c r="N1549" i="2"/>
  <c r="A1550" i="2"/>
  <c r="B1550" i="2"/>
  <c r="C1550" i="2"/>
  <c r="D1550" i="2"/>
  <c r="E1550" i="2"/>
  <c r="F1550" i="2"/>
  <c r="G1550" i="2"/>
  <c r="H1550" i="2"/>
  <c r="I1550" i="2"/>
  <c r="J1550" i="2"/>
  <c r="K1550" i="2"/>
  <c r="L1550" i="2"/>
  <c r="M1550" i="2"/>
  <c r="N1550" i="2"/>
  <c r="A1551" i="2"/>
  <c r="B1551" i="2"/>
  <c r="C1551" i="2"/>
  <c r="D1551" i="2"/>
  <c r="E1551" i="2"/>
  <c r="F1551" i="2"/>
  <c r="G1551" i="2"/>
  <c r="H1551" i="2"/>
  <c r="I1551" i="2"/>
  <c r="J1551" i="2"/>
  <c r="K1551" i="2"/>
  <c r="L1551" i="2"/>
  <c r="M1551" i="2"/>
  <c r="N1551" i="2"/>
  <c r="A1552" i="2"/>
  <c r="B1552" i="2"/>
  <c r="C1552" i="2"/>
  <c r="D1552" i="2"/>
  <c r="E1552" i="2"/>
  <c r="F1552" i="2"/>
  <c r="G1552" i="2"/>
  <c r="H1552" i="2"/>
  <c r="I1552" i="2"/>
  <c r="J1552" i="2"/>
  <c r="K1552" i="2"/>
  <c r="L1552" i="2"/>
  <c r="M1552" i="2"/>
  <c r="N1552" i="2"/>
  <c r="A1553" i="2"/>
  <c r="B1553" i="2"/>
  <c r="C1553" i="2"/>
  <c r="D1553" i="2"/>
  <c r="E1553" i="2"/>
  <c r="F1553" i="2"/>
  <c r="G1553" i="2"/>
  <c r="H1553" i="2"/>
  <c r="I1553" i="2"/>
  <c r="J1553" i="2"/>
  <c r="K1553" i="2"/>
  <c r="L1553" i="2"/>
  <c r="M1553" i="2"/>
  <c r="N1553" i="2"/>
  <c r="A1554" i="2"/>
  <c r="B1554" i="2"/>
  <c r="C1554" i="2"/>
  <c r="D1554" i="2"/>
  <c r="E1554" i="2"/>
  <c r="F1554" i="2"/>
  <c r="G1554" i="2"/>
  <c r="H1554" i="2"/>
  <c r="I1554" i="2"/>
  <c r="J1554" i="2"/>
  <c r="K1554" i="2"/>
  <c r="L1554" i="2"/>
  <c r="M1554" i="2"/>
  <c r="N1554" i="2"/>
  <c r="A1555" i="2"/>
  <c r="B1555" i="2"/>
  <c r="C1555" i="2"/>
  <c r="D1555" i="2"/>
  <c r="E1555" i="2"/>
  <c r="F1555" i="2"/>
  <c r="G1555" i="2"/>
  <c r="H1555" i="2"/>
  <c r="I1555" i="2"/>
  <c r="J1555" i="2"/>
  <c r="K1555" i="2"/>
  <c r="L1555" i="2"/>
  <c r="M1555" i="2"/>
  <c r="N1555" i="2"/>
  <c r="A1556" i="2"/>
  <c r="B1556" i="2"/>
  <c r="C1556" i="2"/>
  <c r="D1556" i="2"/>
  <c r="E1556" i="2"/>
  <c r="F1556" i="2"/>
  <c r="G1556" i="2"/>
  <c r="H1556" i="2"/>
  <c r="I1556" i="2"/>
  <c r="J1556" i="2"/>
  <c r="K1556" i="2"/>
  <c r="L1556" i="2"/>
  <c r="M1556" i="2"/>
  <c r="N1556" i="2"/>
  <c r="A1557" i="2"/>
  <c r="B1557" i="2"/>
  <c r="C1557" i="2"/>
  <c r="D1557" i="2"/>
  <c r="E1557" i="2"/>
  <c r="F1557" i="2"/>
  <c r="G1557" i="2"/>
  <c r="H1557" i="2"/>
  <c r="I1557" i="2"/>
  <c r="J1557" i="2"/>
  <c r="K1557" i="2"/>
  <c r="L1557" i="2"/>
  <c r="M1557" i="2"/>
  <c r="N1557" i="2"/>
  <c r="A1558" i="2"/>
  <c r="B1558" i="2"/>
  <c r="C1558" i="2"/>
  <c r="D1558" i="2"/>
  <c r="E1558" i="2"/>
  <c r="F1558" i="2"/>
  <c r="G1558" i="2"/>
  <c r="H1558" i="2"/>
  <c r="I1558" i="2"/>
  <c r="J1558" i="2"/>
  <c r="K1558" i="2"/>
  <c r="L1558" i="2"/>
  <c r="M1558" i="2"/>
  <c r="N1558" i="2"/>
  <c r="A1559" i="2"/>
  <c r="B1559" i="2"/>
  <c r="C1559" i="2"/>
  <c r="D1559" i="2"/>
  <c r="E1559" i="2"/>
  <c r="F1559" i="2"/>
  <c r="G1559" i="2"/>
  <c r="H1559" i="2"/>
  <c r="I1559" i="2"/>
  <c r="J1559" i="2"/>
  <c r="K1559" i="2"/>
  <c r="L1559" i="2"/>
  <c r="M1559" i="2"/>
  <c r="N1559" i="2"/>
  <c r="A1560" i="2"/>
  <c r="B1560" i="2"/>
  <c r="C1560" i="2"/>
  <c r="D1560" i="2"/>
  <c r="E1560" i="2"/>
  <c r="F1560" i="2"/>
  <c r="G1560" i="2"/>
  <c r="H1560" i="2"/>
  <c r="I1560" i="2"/>
  <c r="J1560" i="2"/>
  <c r="K1560" i="2"/>
  <c r="L1560" i="2"/>
  <c r="M1560" i="2"/>
  <c r="N1560" i="2"/>
  <c r="A1561" i="2"/>
  <c r="B1561" i="2"/>
  <c r="C1561" i="2"/>
  <c r="D1561" i="2"/>
  <c r="E1561" i="2"/>
  <c r="F1561" i="2"/>
  <c r="G1561" i="2"/>
  <c r="H1561" i="2"/>
  <c r="I1561" i="2"/>
  <c r="J1561" i="2"/>
  <c r="K1561" i="2"/>
  <c r="L1561" i="2"/>
  <c r="M1561" i="2"/>
  <c r="N1561" i="2"/>
  <c r="A1562" i="2"/>
  <c r="B1562" i="2"/>
  <c r="C1562" i="2"/>
  <c r="D1562" i="2"/>
  <c r="E1562" i="2"/>
  <c r="F1562" i="2"/>
  <c r="G1562" i="2"/>
  <c r="H1562" i="2"/>
  <c r="I1562" i="2"/>
  <c r="J1562" i="2"/>
  <c r="K1562" i="2"/>
  <c r="L1562" i="2"/>
  <c r="M1562" i="2"/>
  <c r="N1562" i="2"/>
  <c r="A1563" i="2"/>
  <c r="B1563" i="2"/>
  <c r="C1563" i="2"/>
  <c r="D1563" i="2"/>
  <c r="E1563" i="2"/>
  <c r="F1563" i="2"/>
  <c r="G1563" i="2"/>
  <c r="H1563" i="2"/>
  <c r="I1563" i="2"/>
  <c r="J1563" i="2"/>
  <c r="K1563" i="2"/>
  <c r="L1563" i="2"/>
  <c r="M1563" i="2"/>
  <c r="N1563" i="2"/>
  <c r="A1564" i="2"/>
  <c r="B1564" i="2"/>
  <c r="C1564" i="2"/>
  <c r="D1564" i="2"/>
  <c r="E1564" i="2"/>
  <c r="F1564" i="2"/>
  <c r="G1564" i="2"/>
  <c r="H1564" i="2"/>
  <c r="I1564" i="2"/>
  <c r="J1564" i="2"/>
  <c r="K1564" i="2"/>
  <c r="L1564" i="2"/>
  <c r="M1564" i="2"/>
  <c r="N1564" i="2"/>
  <c r="A1565" i="2"/>
  <c r="B1565" i="2"/>
  <c r="C1565" i="2"/>
  <c r="D1565" i="2"/>
  <c r="E1565" i="2"/>
  <c r="F1565" i="2"/>
  <c r="G1565" i="2"/>
  <c r="H1565" i="2"/>
  <c r="I1565" i="2"/>
  <c r="J1565" i="2"/>
  <c r="K1565" i="2"/>
  <c r="L1565" i="2"/>
  <c r="M1565" i="2"/>
  <c r="N1565" i="2"/>
  <c r="A1566" i="2"/>
  <c r="B1566" i="2"/>
  <c r="C1566" i="2"/>
  <c r="D1566" i="2"/>
  <c r="E1566" i="2"/>
  <c r="F1566" i="2"/>
  <c r="G1566" i="2"/>
  <c r="H1566" i="2"/>
  <c r="I1566" i="2"/>
  <c r="J1566" i="2"/>
  <c r="K1566" i="2"/>
  <c r="L1566" i="2"/>
  <c r="M1566" i="2"/>
  <c r="N1566" i="2"/>
  <c r="A1567" i="2"/>
  <c r="B1567" i="2"/>
  <c r="C1567" i="2"/>
  <c r="D1567" i="2"/>
  <c r="E1567" i="2"/>
  <c r="F1567" i="2"/>
  <c r="G1567" i="2"/>
  <c r="H1567" i="2"/>
  <c r="I1567" i="2"/>
  <c r="J1567" i="2"/>
  <c r="K1567" i="2"/>
  <c r="L1567" i="2"/>
  <c r="M1567" i="2"/>
  <c r="N1567" i="2"/>
  <c r="A1568" i="2"/>
  <c r="B1568" i="2"/>
  <c r="C1568" i="2"/>
  <c r="D1568" i="2"/>
  <c r="E1568" i="2"/>
  <c r="F1568" i="2"/>
  <c r="G1568" i="2"/>
  <c r="H1568" i="2"/>
  <c r="I1568" i="2"/>
  <c r="J1568" i="2"/>
  <c r="K1568" i="2"/>
  <c r="L1568" i="2"/>
  <c r="M1568" i="2"/>
  <c r="N1568" i="2"/>
  <c r="A1569" i="2"/>
  <c r="B1569" i="2"/>
  <c r="C1569" i="2"/>
  <c r="D1569" i="2"/>
  <c r="E1569" i="2"/>
  <c r="F1569" i="2"/>
  <c r="G1569" i="2"/>
  <c r="H1569" i="2"/>
  <c r="I1569" i="2"/>
  <c r="J1569" i="2"/>
  <c r="K1569" i="2"/>
  <c r="L1569" i="2"/>
  <c r="M1569" i="2"/>
  <c r="N1569" i="2"/>
  <c r="A1570" i="2"/>
  <c r="B1570" i="2"/>
  <c r="C1570" i="2"/>
  <c r="D1570" i="2"/>
  <c r="E1570" i="2"/>
  <c r="F1570" i="2"/>
  <c r="G1570" i="2"/>
  <c r="H1570" i="2"/>
  <c r="I1570" i="2"/>
  <c r="J1570" i="2"/>
  <c r="K1570" i="2"/>
  <c r="L1570" i="2"/>
  <c r="M1570" i="2"/>
  <c r="N1570" i="2"/>
  <c r="A1571" i="2"/>
  <c r="B1571" i="2"/>
  <c r="C1571" i="2"/>
  <c r="D1571" i="2"/>
  <c r="E1571" i="2"/>
  <c r="F1571" i="2"/>
  <c r="G1571" i="2"/>
  <c r="H1571" i="2"/>
  <c r="I1571" i="2"/>
  <c r="J1571" i="2"/>
  <c r="K1571" i="2"/>
  <c r="L1571" i="2"/>
  <c r="M1571" i="2"/>
  <c r="N1571" i="2"/>
  <c r="A1572" i="2"/>
  <c r="B1572" i="2"/>
  <c r="C1572" i="2"/>
  <c r="D1572" i="2"/>
  <c r="E1572" i="2"/>
  <c r="F1572" i="2"/>
  <c r="G1572" i="2"/>
  <c r="H1572" i="2"/>
  <c r="I1572" i="2"/>
  <c r="J1572" i="2"/>
  <c r="K1572" i="2"/>
  <c r="L1572" i="2"/>
  <c r="M1572" i="2"/>
  <c r="N1572" i="2"/>
  <c r="A1573" i="2"/>
  <c r="B1573" i="2"/>
  <c r="C1573" i="2"/>
  <c r="D1573" i="2"/>
  <c r="E1573" i="2"/>
  <c r="F1573" i="2"/>
  <c r="G1573" i="2"/>
  <c r="H1573" i="2"/>
  <c r="I1573" i="2"/>
  <c r="J1573" i="2"/>
  <c r="K1573" i="2"/>
  <c r="L1573" i="2"/>
  <c r="M1573" i="2"/>
  <c r="N1573" i="2"/>
  <c r="A1574" i="2"/>
  <c r="B1574" i="2"/>
  <c r="C1574" i="2"/>
  <c r="D1574" i="2"/>
  <c r="E1574" i="2"/>
  <c r="F1574" i="2"/>
  <c r="G1574" i="2"/>
  <c r="H1574" i="2"/>
  <c r="I1574" i="2"/>
  <c r="J1574" i="2"/>
  <c r="K1574" i="2"/>
  <c r="L1574" i="2"/>
  <c r="M1574" i="2"/>
  <c r="N1574" i="2"/>
  <c r="A1575" i="2"/>
  <c r="B1575" i="2"/>
  <c r="C1575" i="2"/>
  <c r="D1575" i="2"/>
  <c r="E1575" i="2"/>
  <c r="F1575" i="2"/>
  <c r="G1575" i="2"/>
  <c r="H1575" i="2"/>
  <c r="I1575" i="2"/>
  <c r="J1575" i="2"/>
  <c r="K1575" i="2"/>
  <c r="L1575" i="2"/>
  <c r="M1575" i="2"/>
  <c r="N1575" i="2"/>
  <c r="A1576" i="2"/>
  <c r="B1576" i="2"/>
  <c r="C1576" i="2"/>
  <c r="D1576" i="2"/>
  <c r="E1576" i="2"/>
  <c r="F1576" i="2"/>
  <c r="G1576" i="2"/>
  <c r="H1576" i="2"/>
  <c r="I1576" i="2"/>
  <c r="J1576" i="2"/>
  <c r="K1576" i="2"/>
  <c r="L1576" i="2"/>
  <c r="M1576" i="2"/>
  <c r="N1576" i="2"/>
  <c r="A1577" i="2"/>
  <c r="B1577" i="2"/>
  <c r="C1577" i="2"/>
  <c r="D1577" i="2"/>
  <c r="E1577" i="2"/>
  <c r="F1577" i="2"/>
  <c r="G1577" i="2"/>
  <c r="H1577" i="2"/>
  <c r="I1577" i="2"/>
  <c r="J1577" i="2"/>
  <c r="K1577" i="2"/>
  <c r="L1577" i="2"/>
  <c r="M1577" i="2"/>
  <c r="N1577" i="2"/>
  <c r="A1578" i="2"/>
  <c r="B1578" i="2"/>
  <c r="C1578" i="2"/>
  <c r="D1578" i="2"/>
  <c r="E1578" i="2"/>
  <c r="F1578" i="2"/>
  <c r="G1578" i="2"/>
  <c r="H1578" i="2"/>
  <c r="I1578" i="2"/>
  <c r="J1578" i="2"/>
  <c r="K1578" i="2"/>
  <c r="L1578" i="2"/>
  <c r="M1578" i="2"/>
  <c r="N1578" i="2"/>
  <c r="A1579" i="2"/>
  <c r="B1579" i="2"/>
  <c r="C1579" i="2"/>
  <c r="D1579" i="2"/>
  <c r="E1579" i="2"/>
  <c r="F1579" i="2"/>
  <c r="G1579" i="2"/>
  <c r="H1579" i="2"/>
  <c r="I1579" i="2"/>
  <c r="J1579" i="2"/>
  <c r="K1579" i="2"/>
  <c r="L1579" i="2"/>
  <c r="M1579" i="2"/>
  <c r="N1579" i="2"/>
  <c r="A1580" i="2"/>
  <c r="B1580" i="2"/>
  <c r="C1580" i="2"/>
  <c r="D1580" i="2"/>
  <c r="E1580" i="2"/>
  <c r="F1580" i="2"/>
  <c r="G1580" i="2"/>
  <c r="H1580" i="2"/>
  <c r="I1580" i="2"/>
  <c r="J1580" i="2"/>
  <c r="K1580" i="2"/>
  <c r="L1580" i="2"/>
  <c r="M1580" i="2"/>
  <c r="N1580" i="2"/>
  <c r="A1581" i="2"/>
  <c r="B1581" i="2"/>
  <c r="C1581" i="2"/>
  <c r="D1581" i="2"/>
  <c r="E1581" i="2"/>
  <c r="F1581" i="2"/>
  <c r="G1581" i="2"/>
  <c r="H1581" i="2"/>
  <c r="I1581" i="2"/>
  <c r="J1581" i="2"/>
  <c r="K1581" i="2"/>
  <c r="L1581" i="2"/>
  <c r="M1581" i="2"/>
  <c r="N1581" i="2"/>
  <c r="A1582" i="2"/>
  <c r="B1582" i="2"/>
  <c r="C1582" i="2"/>
  <c r="D1582" i="2"/>
  <c r="E1582" i="2"/>
  <c r="F1582" i="2"/>
  <c r="G1582" i="2"/>
  <c r="H1582" i="2"/>
  <c r="I1582" i="2"/>
  <c r="J1582" i="2"/>
  <c r="K1582" i="2"/>
  <c r="L1582" i="2"/>
  <c r="M1582" i="2"/>
  <c r="N1582" i="2"/>
  <c r="A1583" i="2"/>
  <c r="B1583" i="2"/>
  <c r="C1583" i="2"/>
  <c r="D1583" i="2"/>
  <c r="E1583" i="2"/>
  <c r="F1583" i="2"/>
  <c r="G1583" i="2"/>
  <c r="H1583" i="2"/>
  <c r="I1583" i="2"/>
  <c r="J1583" i="2"/>
  <c r="K1583" i="2"/>
  <c r="L1583" i="2"/>
  <c r="M1583" i="2"/>
  <c r="N1583" i="2"/>
  <c r="A1584" i="2"/>
  <c r="B1584" i="2"/>
  <c r="C1584" i="2"/>
  <c r="D1584" i="2"/>
  <c r="E1584" i="2"/>
  <c r="F1584" i="2"/>
  <c r="G1584" i="2"/>
  <c r="H1584" i="2"/>
  <c r="I1584" i="2"/>
  <c r="J1584" i="2"/>
  <c r="K1584" i="2"/>
  <c r="L1584" i="2"/>
  <c r="M1584" i="2"/>
  <c r="N1584" i="2"/>
  <c r="A1585" i="2"/>
  <c r="B1585" i="2"/>
  <c r="C1585" i="2"/>
  <c r="D1585" i="2"/>
  <c r="E1585" i="2"/>
  <c r="F1585" i="2"/>
  <c r="G1585" i="2"/>
  <c r="H1585" i="2"/>
  <c r="I1585" i="2"/>
  <c r="J1585" i="2"/>
  <c r="K1585" i="2"/>
  <c r="L1585" i="2"/>
  <c r="M1585" i="2"/>
  <c r="N1585" i="2"/>
  <c r="A1586" i="2"/>
  <c r="B1586" i="2"/>
  <c r="C1586" i="2"/>
  <c r="D1586" i="2"/>
  <c r="E1586" i="2"/>
  <c r="F1586" i="2"/>
  <c r="G1586" i="2"/>
  <c r="H1586" i="2"/>
  <c r="I1586" i="2"/>
  <c r="J1586" i="2"/>
  <c r="K1586" i="2"/>
  <c r="L1586" i="2"/>
  <c r="M1586" i="2"/>
  <c r="N1586" i="2"/>
  <c r="A1587" i="2"/>
  <c r="B1587" i="2"/>
  <c r="C1587" i="2"/>
  <c r="D1587" i="2"/>
  <c r="E1587" i="2"/>
  <c r="F1587" i="2"/>
  <c r="G1587" i="2"/>
  <c r="H1587" i="2"/>
  <c r="I1587" i="2"/>
  <c r="J1587" i="2"/>
  <c r="K1587" i="2"/>
  <c r="L1587" i="2"/>
  <c r="M1587" i="2"/>
  <c r="N1587" i="2"/>
  <c r="A1588" i="2"/>
  <c r="B1588" i="2"/>
  <c r="C1588" i="2"/>
  <c r="D1588" i="2"/>
  <c r="E1588" i="2"/>
  <c r="F1588" i="2"/>
  <c r="G1588" i="2"/>
  <c r="H1588" i="2"/>
  <c r="I1588" i="2"/>
  <c r="J1588" i="2"/>
  <c r="K1588" i="2"/>
  <c r="L1588" i="2"/>
  <c r="M1588" i="2"/>
  <c r="N1588" i="2"/>
  <c r="A1589" i="2"/>
  <c r="B1589" i="2"/>
  <c r="C1589" i="2"/>
  <c r="D1589" i="2"/>
  <c r="E1589" i="2"/>
  <c r="F1589" i="2"/>
  <c r="G1589" i="2"/>
  <c r="H1589" i="2"/>
  <c r="I1589" i="2"/>
  <c r="J1589" i="2"/>
  <c r="K1589" i="2"/>
  <c r="L1589" i="2"/>
  <c r="M1589" i="2"/>
  <c r="N1589" i="2"/>
  <c r="A1590" i="2"/>
  <c r="B1590" i="2"/>
  <c r="C1590" i="2"/>
  <c r="D1590" i="2"/>
  <c r="E1590" i="2"/>
  <c r="F1590" i="2"/>
  <c r="G1590" i="2"/>
  <c r="H1590" i="2"/>
  <c r="I1590" i="2"/>
  <c r="J1590" i="2"/>
  <c r="K1590" i="2"/>
  <c r="L1590" i="2"/>
  <c r="M1590" i="2"/>
  <c r="N1590" i="2"/>
  <c r="A1591" i="2"/>
  <c r="B1591" i="2"/>
  <c r="C1591" i="2"/>
  <c r="D1591" i="2"/>
  <c r="E1591" i="2"/>
  <c r="F1591" i="2"/>
  <c r="G1591" i="2"/>
  <c r="H1591" i="2"/>
  <c r="I1591" i="2"/>
  <c r="J1591" i="2"/>
  <c r="K1591" i="2"/>
  <c r="L1591" i="2"/>
  <c r="M1591" i="2"/>
  <c r="N1591" i="2"/>
  <c r="A1592" i="2"/>
  <c r="B1592" i="2"/>
  <c r="C1592" i="2"/>
  <c r="D1592" i="2"/>
  <c r="E1592" i="2"/>
  <c r="F1592" i="2"/>
  <c r="G1592" i="2"/>
  <c r="H1592" i="2"/>
  <c r="I1592" i="2"/>
  <c r="J1592" i="2"/>
  <c r="K1592" i="2"/>
  <c r="L1592" i="2"/>
  <c r="M1592" i="2"/>
  <c r="N1592" i="2"/>
  <c r="A1593" i="2"/>
  <c r="B1593" i="2"/>
  <c r="C1593" i="2"/>
  <c r="D1593" i="2"/>
  <c r="E1593" i="2"/>
  <c r="F1593" i="2"/>
  <c r="G1593" i="2"/>
  <c r="H1593" i="2"/>
  <c r="I1593" i="2"/>
  <c r="J1593" i="2"/>
  <c r="K1593" i="2"/>
  <c r="L1593" i="2"/>
  <c r="M1593" i="2"/>
  <c r="N1593" i="2"/>
  <c r="A1594" i="2"/>
  <c r="B1594" i="2"/>
  <c r="C1594" i="2"/>
  <c r="D1594" i="2"/>
  <c r="E1594" i="2"/>
  <c r="F1594" i="2"/>
  <c r="G1594" i="2"/>
  <c r="H1594" i="2"/>
  <c r="I1594" i="2"/>
  <c r="J1594" i="2"/>
  <c r="K1594" i="2"/>
  <c r="L1594" i="2"/>
  <c r="M1594" i="2"/>
  <c r="N1594" i="2"/>
  <c r="A1595" i="2"/>
  <c r="B1595" i="2"/>
  <c r="C1595" i="2"/>
  <c r="D1595" i="2"/>
  <c r="E1595" i="2"/>
  <c r="F1595" i="2"/>
  <c r="G1595" i="2"/>
  <c r="H1595" i="2"/>
  <c r="I1595" i="2"/>
  <c r="J1595" i="2"/>
  <c r="K1595" i="2"/>
  <c r="L1595" i="2"/>
  <c r="M1595" i="2"/>
  <c r="N1595" i="2"/>
  <c r="A1596" i="2"/>
  <c r="B1596" i="2"/>
  <c r="C1596" i="2"/>
  <c r="D1596" i="2"/>
  <c r="E1596" i="2"/>
  <c r="F1596" i="2"/>
  <c r="G1596" i="2"/>
  <c r="H1596" i="2"/>
  <c r="I1596" i="2"/>
  <c r="J1596" i="2"/>
  <c r="K1596" i="2"/>
  <c r="L1596" i="2"/>
  <c r="M1596" i="2"/>
  <c r="N1596" i="2"/>
  <c r="A1597" i="2"/>
  <c r="B1597" i="2"/>
  <c r="C1597" i="2"/>
  <c r="D1597" i="2"/>
  <c r="E1597" i="2"/>
  <c r="F1597" i="2"/>
  <c r="G1597" i="2"/>
  <c r="H1597" i="2"/>
  <c r="I1597" i="2"/>
  <c r="J1597" i="2"/>
  <c r="K1597" i="2"/>
  <c r="L1597" i="2"/>
  <c r="M1597" i="2"/>
  <c r="N1597" i="2"/>
  <c r="A1598" i="2"/>
  <c r="B1598" i="2"/>
  <c r="C1598" i="2"/>
  <c r="D1598" i="2"/>
  <c r="E1598" i="2"/>
  <c r="F1598" i="2"/>
  <c r="G1598" i="2"/>
  <c r="H1598" i="2"/>
  <c r="I1598" i="2"/>
  <c r="J1598" i="2"/>
  <c r="K1598" i="2"/>
  <c r="L1598" i="2"/>
  <c r="M1598" i="2"/>
  <c r="N1598" i="2"/>
  <c r="A1599" i="2"/>
  <c r="B1599" i="2"/>
  <c r="C1599" i="2"/>
  <c r="D1599" i="2"/>
  <c r="E1599" i="2"/>
  <c r="F1599" i="2"/>
  <c r="G1599" i="2"/>
  <c r="H1599" i="2"/>
  <c r="I1599" i="2"/>
  <c r="J1599" i="2"/>
  <c r="K1599" i="2"/>
  <c r="L1599" i="2"/>
  <c r="M1599" i="2"/>
  <c r="N1599" i="2"/>
  <c r="A1600" i="2"/>
  <c r="B1600" i="2"/>
  <c r="C1600" i="2"/>
  <c r="D1600" i="2"/>
  <c r="E1600" i="2"/>
  <c r="F1600" i="2"/>
  <c r="G1600" i="2"/>
  <c r="H1600" i="2"/>
  <c r="I1600" i="2"/>
  <c r="J1600" i="2"/>
  <c r="K1600" i="2"/>
  <c r="L1600" i="2"/>
  <c r="M1600" i="2"/>
  <c r="N1600" i="2"/>
  <c r="A1601" i="2"/>
  <c r="B1601" i="2"/>
  <c r="C1601" i="2"/>
  <c r="D1601" i="2"/>
  <c r="E1601" i="2"/>
  <c r="F1601" i="2"/>
  <c r="G1601" i="2"/>
  <c r="H1601" i="2"/>
  <c r="I1601" i="2"/>
  <c r="J1601" i="2"/>
  <c r="K1601" i="2"/>
  <c r="L1601" i="2"/>
  <c r="M1601" i="2"/>
  <c r="N1601" i="2"/>
  <c r="A1602" i="2"/>
  <c r="B1602" i="2"/>
  <c r="C1602" i="2"/>
  <c r="D1602" i="2"/>
  <c r="E1602" i="2"/>
  <c r="F1602" i="2"/>
  <c r="G1602" i="2"/>
  <c r="H1602" i="2"/>
  <c r="I1602" i="2"/>
  <c r="J1602" i="2"/>
  <c r="K1602" i="2"/>
  <c r="L1602" i="2"/>
  <c r="M1602" i="2"/>
  <c r="N1602" i="2"/>
  <c r="A1603" i="2"/>
  <c r="B1603" i="2"/>
  <c r="C1603" i="2"/>
  <c r="D1603" i="2"/>
  <c r="E1603" i="2"/>
  <c r="F1603" i="2"/>
  <c r="G1603" i="2"/>
  <c r="H1603" i="2"/>
  <c r="I1603" i="2"/>
  <c r="J1603" i="2"/>
  <c r="K1603" i="2"/>
  <c r="L1603" i="2"/>
  <c r="M1603" i="2"/>
  <c r="N1603" i="2"/>
  <c r="A1604" i="2"/>
  <c r="B1604" i="2"/>
  <c r="C1604" i="2"/>
  <c r="D1604" i="2"/>
  <c r="E1604" i="2"/>
  <c r="F1604" i="2"/>
  <c r="G1604" i="2"/>
  <c r="H1604" i="2"/>
  <c r="I1604" i="2"/>
  <c r="J1604" i="2"/>
  <c r="K1604" i="2"/>
  <c r="L1604" i="2"/>
  <c r="M1604" i="2"/>
  <c r="N1604" i="2"/>
  <c r="A1605" i="2"/>
  <c r="B1605" i="2"/>
  <c r="C1605" i="2"/>
  <c r="D1605" i="2"/>
  <c r="E1605" i="2"/>
  <c r="F1605" i="2"/>
  <c r="G1605" i="2"/>
  <c r="H1605" i="2"/>
  <c r="I1605" i="2"/>
  <c r="J1605" i="2"/>
  <c r="K1605" i="2"/>
  <c r="L1605" i="2"/>
  <c r="M1605" i="2"/>
  <c r="N1605" i="2"/>
  <c r="A1606" i="2"/>
  <c r="B1606" i="2"/>
  <c r="C1606" i="2"/>
  <c r="D1606" i="2"/>
  <c r="E1606" i="2"/>
  <c r="F1606" i="2"/>
  <c r="G1606" i="2"/>
  <c r="H1606" i="2"/>
  <c r="I1606" i="2"/>
  <c r="J1606" i="2"/>
  <c r="K1606" i="2"/>
  <c r="L1606" i="2"/>
  <c r="M1606" i="2"/>
  <c r="N1606" i="2"/>
  <c r="A1607" i="2"/>
  <c r="B1607" i="2"/>
  <c r="C1607" i="2"/>
  <c r="D1607" i="2"/>
  <c r="E1607" i="2"/>
  <c r="F1607" i="2"/>
  <c r="G1607" i="2"/>
  <c r="H1607" i="2"/>
  <c r="I1607" i="2"/>
  <c r="J1607" i="2"/>
  <c r="K1607" i="2"/>
  <c r="L1607" i="2"/>
  <c r="M1607" i="2"/>
  <c r="N1607" i="2"/>
  <c r="A1608" i="2"/>
  <c r="B1608" i="2"/>
  <c r="C1608" i="2"/>
  <c r="D1608" i="2"/>
  <c r="E1608" i="2"/>
  <c r="F1608" i="2"/>
  <c r="G1608" i="2"/>
  <c r="H1608" i="2"/>
  <c r="I1608" i="2"/>
  <c r="J1608" i="2"/>
  <c r="K1608" i="2"/>
  <c r="L1608" i="2"/>
  <c r="M1608" i="2"/>
  <c r="N1608" i="2"/>
  <c r="A1609" i="2"/>
  <c r="B1609" i="2"/>
  <c r="C1609" i="2"/>
  <c r="D1609" i="2"/>
  <c r="E1609" i="2"/>
  <c r="F1609" i="2"/>
  <c r="G1609" i="2"/>
  <c r="H1609" i="2"/>
  <c r="I1609" i="2"/>
  <c r="J1609" i="2"/>
  <c r="K1609" i="2"/>
  <c r="L1609" i="2"/>
  <c r="M1609" i="2"/>
  <c r="N1609" i="2"/>
  <c r="A1610" i="2"/>
  <c r="B1610" i="2"/>
  <c r="C1610" i="2"/>
  <c r="D1610" i="2"/>
  <c r="E1610" i="2"/>
  <c r="F1610" i="2"/>
  <c r="G1610" i="2"/>
  <c r="H1610" i="2"/>
  <c r="I1610" i="2"/>
  <c r="J1610" i="2"/>
  <c r="K1610" i="2"/>
  <c r="L1610" i="2"/>
  <c r="M1610" i="2"/>
  <c r="N1610" i="2"/>
  <c r="A1611" i="2"/>
  <c r="B1611" i="2"/>
  <c r="C1611" i="2"/>
  <c r="D1611" i="2"/>
  <c r="E1611" i="2"/>
  <c r="F1611" i="2"/>
  <c r="G1611" i="2"/>
  <c r="H1611" i="2"/>
  <c r="I1611" i="2"/>
  <c r="J1611" i="2"/>
  <c r="K1611" i="2"/>
  <c r="L1611" i="2"/>
  <c r="M1611" i="2"/>
  <c r="N1611" i="2"/>
  <c r="A1612" i="2"/>
  <c r="B1612" i="2"/>
  <c r="C1612" i="2"/>
  <c r="D1612" i="2"/>
  <c r="E1612" i="2"/>
  <c r="F1612" i="2"/>
  <c r="G1612" i="2"/>
  <c r="H1612" i="2"/>
  <c r="I1612" i="2"/>
  <c r="J1612" i="2"/>
  <c r="K1612" i="2"/>
  <c r="L1612" i="2"/>
  <c r="M1612" i="2"/>
  <c r="N1612" i="2"/>
  <c r="A1613" i="2"/>
  <c r="B1613" i="2"/>
  <c r="C1613" i="2"/>
  <c r="D1613" i="2"/>
  <c r="E1613" i="2"/>
  <c r="F1613" i="2"/>
  <c r="G1613" i="2"/>
  <c r="H1613" i="2"/>
  <c r="I1613" i="2"/>
  <c r="J1613" i="2"/>
  <c r="K1613" i="2"/>
  <c r="L1613" i="2"/>
  <c r="M1613" i="2"/>
  <c r="N1613" i="2"/>
  <c r="A1614" i="2"/>
  <c r="B1614" i="2"/>
  <c r="C1614" i="2"/>
  <c r="D1614" i="2"/>
  <c r="E1614" i="2"/>
  <c r="F1614" i="2"/>
  <c r="G1614" i="2"/>
  <c r="H1614" i="2"/>
  <c r="I1614" i="2"/>
  <c r="J1614" i="2"/>
  <c r="K1614" i="2"/>
  <c r="L1614" i="2"/>
  <c r="M1614" i="2"/>
  <c r="N1614" i="2"/>
  <c r="A1615" i="2"/>
  <c r="B1615" i="2"/>
  <c r="C1615" i="2"/>
  <c r="D1615" i="2"/>
  <c r="E1615" i="2"/>
  <c r="F1615" i="2"/>
  <c r="G1615" i="2"/>
  <c r="H1615" i="2"/>
  <c r="I1615" i="2"/>
  <c r="J1615" i="2"/>
  <c r="K1615" i="2"/>
  <c r="L1615" i="2"/>
  <c r="M1615" i="2"/>
  <c r="N1615" i="2"/>
  <c r="A1616" i="2"/>
  <c r="B1616" i="2"/>
  <c r="C1616" i="2"/>
  <c r="D1616" i="2"/>
  <c r="E1616" i="2"/>
  <c r="F1616" i="2"/>
  <c r="G1616" i="2"/>
  <c r="H1616" i="2"/>
  <c r="I1616" i="2"/>
  <c r="J1616" i="2"/>
  <c r="K1616" i="2"/>
  <c r="L1616" i="2"/>
  <c r="M1616" i="2"/>
  <c r="N1616" i="2"/>
  <c r="A1617" i="2"/>
  <c r="B1617" i="2"/>
  <c r="C1617" i="2"/>
  <c r="D1617" i="2"/>
  <c r="E1617" i="2"/>
  <c r="F1617" i="2"/>
  <c r="G1617" i="2"/>
  <c r="H1617" i="2"/>
  <c r="I1617" i="2"/>
  <c r="J1617" i="2"/>
  <c r="K1617" i="2"/>
  <c r="L1617" i="2"/>
  <c r="M1617" i="2"/>
  <c r="N1617" i="2"/>
  <c r="A1618" i="2"/>
  <c r="B1618" i="2"/>
  <c r="C1618" i="2"/>
  <c r="D1618" i="2"/>
  <c r="E1618" i="2"/>
  <c r="F1618" i="2"/>
  <c r="G1618" i="2"/>
  <c r="H1618" i="2"/>
  <c r="I1618" i="2"/>
  <c r="J1618" i="2"/>
  <c r="K1618" i="2"/>
  <c r="L1618" i="2"/>
  <c r="M1618" i="2"/>
  <c r="N1618" i="2"/>
  <c r="A1619" i="2"/>
  <c r="B1619" i="2"/>
  <c r="C1619" i="2"/>
  <c r="D1619" i="2"/>
  <c r="E1619" i="2"/>
  <c r="F1619" i="2"/>
  <c r="G1619" i="2"/>
  <c r="H1619" i="2"/>
  <c r="I1619" i="2"/>
  <c r="J1619" i="2"/>
  <c r="K1619" i="2"/>
  <c r="L1619" i="2"/>
  <c r="M1619" i="2"/>
  <c r="N1619" i="2"/>
  <c r="A1620" i="2"/>
  <c r="B1620" i="2"/>
  <c r="C1620" i="2"/>
  <c r="D1620" i="2"/>
  <c r="E1620" i="2"/>
  <c r="F1620" i="2"/>
  <c r="G1620" i="2"/>
  <c r="H1620" i="2"/>
  <c r="I1620" i="2"/>
  <c r="J1620" i="2"/>
  <c r="K1620" i="2"/>
  <c r="L1620" i="2"/>
  <c r="M1620" i="2"/>
  <c r="N1620" i="2"/>
  <c r="A1621" i="2"/>
  <c r="B1621" i="2"/>
  <c r="C1621" i="2"/>
  <c r="D1621" i="2"/>
  <c r="E1621" i="2"/>
  <c r="F1621" i="2"/>
  <c r="G1621" i="2"/>
  <c r="H1621" i="2"/>
  <c r="I1621" i="2"/>
  <c r="J1621" i="2"/>
  <c r="K1621" i="2"/>
  <c r="L1621" i="2"/>
  <c r="M1621" i="2"/>
  <c r="N1621" i="2"/>
  <c r="A1622" i="2"/>
  <c r="B1622" i="2"/>
  <c r="C1622" i="2"/>
  <c r="D1622" i="2"/>
  <c r="E1622" i="2"/>
  <c r="F1622" i="2"/>
  <c r="G1622" i="2"/>
  <c r="H1622" i="2"/>
  <c r="I1622" i="2"/>
  <c r="J1622" i="2"/>
  <c r="K1622" i="2"/>
  <c r="L1622" i="2"/>
  <c r="M1622" i="2"/>
  <c r="N1622" i="2"/>
  <c r="A1623" i="2"/>
  <c r="B1623" i="2"/>
  <c r="C1623" i="2"/>
  <c r="D1623" i="2"/>
  <c r="E1623" i="2"/>
  <c r="F1623" i="2"/>
  <c r="G1623" i="2"/>
  <c r="H1623" i="2"/>
  <c r="I1623" i="2"/>
  <c r="J1623" i="2"/>
  <c r="K1623" i="2"/>
  <c r="L1623" i="2"/>
  <c r="M1623" i="2"/>
  <c r="N1623" i="2"/>
  <c r="A1624" i="2"/>
  <c r="B1624" i="2"/>
  <c r="C1624" i="2"/>
  <c r="D1624" i="2"/>
  <c r="E1624" i="2"/>
  <c r="F1624" i="2"/>
  <c r="G1624" i="2"/>
  <c r="H1624" i="2"/>
  <c r="I1624" i="2"/>
  <c r="J1624" i="2"/>
  <c r="K1624" i="2"/>
  <c r="L1624" i="2"/>
  <c r="M1624" i="2"/>
  <c r="N1624" i="2"/>
  <c r="A1625" i="2"/>
  <c r="B1625" i="2"/>
  <c r="C1625" i="2"/>
  <c r="D1625" i="2"/>
  <c r="E1625" i="2"/>
  <c r="F1625" i="2"/>
  <c r="G1625" i="2"/>
  <c r="H1625" i="2"/>
  <c r="I1625" i="2"/>
  <c r="J1625" i="2"/>
  <c r="K1625" i="2"/>
  <c r="L1625" i="2"/>
  <c r="M1625" i="2"/>
  <c r="N1625" i="2"/>
  <c r="A1626" i="2"/>
  <c r="B1626" i="2"/>
  <c r="C1626" i="2"/>
  <c r="D1626" i="2"/>
  <c r="E1626" i="2"/>
  <c r="F1626" i="2"/>
  <c r="G1626" i="2"/>
  <c r="H1626" i="2"/>
  <c r="I1626" i="2"/>
  <c r="J1626" i="2"/>
  <c r="K1626" i="2"/>
  <c r="L1626" i="2"/>
  <c r="M1626" i="2"/>
  <c r="N1626" i="2"/>
  <c r="A1627" i="2"/>
  <c r="B1627" i="2"/>
  <c r="C1627" i="2"/>
  <c r="D1627" i="2"/>
  <c r="E1627" i="2"/>
  <c r="F1627" i="2"/>
  <c r="G1627" i="2"/>
  <c r="H1627" i="2"/>
  <c r="I1627" i="2"/>
  <c r="J1627" i="2"/>
  <c r="K1627" i="2"/>
  <c r="L1627" i="2"/>
  <c r="M1627" i="2"/>
  <c r="N1627" i="2"/>
  <c r="A1628" i="2"/>
  <c r="B1628" i="2"/>
  <c r="C1628" i="2"/>
  <c r="D1628" i="2"/>
  <c r="E1628" i="2"/>
  <c r="F1628" i="2"/>
  <c r="G1628" i="2"/>
  <c r="H1628" i="2"/>
  <c r="I1628" i="2"/>
  <c r="J1628" i="2"/>
  <c r="K1628" i="2"/>
  <c r="L1628" i="2"/>
  <c r="M1628" i="2"/>
  <c r="N1628" i="2"/>
  <c r="A1629" i="2"/>
  <c r="B1629" i="2"/>
  <c r="C1629" i="2"/>
  <c r="D1629" i="2"/>
  <c r="E1629" i="2"/>
  <c r="F1629" i="2"/>
  <c r="G1629" i="2"/>
  <c r="H1629" i="2"/>
  <c r="I1629" i="2"/>
  <c r="J1629" i="2"/>
  <c r="K1629" i="2"/>
  <c r="L1629" i="2"/>
  <c r="M1629" i="2"/>
  <c r="N1629" i="2"/>
  <c r="A1630" i="2"/>
  <c r="B1630" i="2"/>
  <c r="C1630" i="2"/>
  <c r="D1630" i="2"/>
  <c r="E1630" i="2"/>
  <c r="F1630" i="2"/>
  <c r="G1630" i="2"/>
  <c r="H1630" i="2"/>
  <c r="I1630" i="2"/>
  <c r="J1630" i="2"/>
  <c r="K1630" i="2"/>
  <c r="L1630" i="2"/>
  <c r="M1630" i="2"/>
  <c r="N1630" i="2"/>
  <c r="A1631" i="2"/>
  <c r="B1631" i="2"/>
  <c r="C1631" i="2"/>
  <c r="D1631" i="2"/>
  <c r="E1631" i="2"/>
  <c r="F1631" i="2"/>
  <c r="G1631" i="2"/>
  <c r="H1631" i="2"/>
  <c r="I1631" i="2"/>
  <c r="J1631" i="2"/>
  <c r="K1631" i="2"/>
  <c r="L1631" i="2"/>
  <c r="M1631" i="2"/>
  <c r="N1631" i="2"/>
  <c r="A1632" i="2"/>
  <c r="B1632" i="2"/>
  <c r="C1632" i="2"/>
  <c r="D1632" i="2"/>
  <c r="E1632" i="2"/>
  <c r="F1632" i="2"/>
  <c r="G1632" i="2"/>
  <c r="H1632" i="2"/>
  <c r="I1632" i="2"/>
  <c r="J1632" i="2"/>
  <c r="K1632" i="2"/>
  <c r="L1632" i="2"/>
  <c r="M1632" i="2"/>
  <c r="N1632" i="2"/>
  <c r="A1633" i="2"/>
  <c r="B1633" i="2"/>
  <c r="C1633" i="2"/>
  <c r="D1633" i="2"/>
  <c r="E1633" i="2"/>
  <c r="F1633" i="2"/>
  <c r="G1633" i="2"/>
  <c r="H1633" i="2"/>
  <c r="I1633" i="2"/>
  <c r="J1633" i="2"/>
  <c r="K1633" i="2"/>
  <c r="L1633" i="2"/>
  <c r="M1633" i="2"/>
  <c r="N1633" i="2"/>
  <c r="A1634" i="2"/>
  <c r="B1634" i="2"/>
  <c r="C1634" i="2"/>
  <c r="D1634" i="2"/>
  <c r="E1634" i="2"/>
  <c r="F1634" i="2"/>
  <c r="G1634" i="2"/>
  <c r="H1634" i="2"/>
  <c r="I1634" i="2"/>
  <c r="J1634" i="2"/>
  <c r="K1634" i="2"/>
  <c r="L1634" i="2"/>
  <c r="M1634" i="2"/>
  <c r="N1634" i="2"/>
  <c r="A1635" i="2"/>
  <c r="B1635" i="2"/>
  <c r="C1635" i="2"/>
  <c r="D1635" i="2"/>
  <c r="E1635" i="2"/>
  <c r="F1635" i="2"/>
  <c r="G1635" i="2"/>
  <c r="H1635" i="2"/>
  <c r="I1635" i="2"/>
  <c r="J1635" i="2"/>
  <c r="K1635" i="2"/>
  <c r="L1635" i="2"/>
  <c r="M1635" i="2"/>
  <c r="N1635" i="2"/>
  <c r="A1636" i="2"/>
  <c r="B1636" i="2"/>
  <c r="C1636" i="2"/>
  <c r="D1636" i="2"/>
  <c r="E1636" i="2"/>
  <c r="F1636" i="2"/>
  <c r="G1636" i="2"/>
  <c r="H1636" i="2"/>
  <c r="I1636" i="2"/>
  <c r="J1636" i="2"/>
  <c r="K1636" i="2"/>
  <c r="L1636" i="2"/>
  <c r="M1636" i="2"/>
  <c r="N1636" i="2"/>
  <c r="A1637" i="2"/>
  <c r="B1637" i="2"/>
  <c r="C1637" i="2"/>
  <c r="D1637" i="2"/>
  <c r="E1637" i="2"/>
  <c r="F1637" i="2"/>
  <c r="G1637" i="2"/>
  <c r="H1637" i="2"/>
  <c r="I1637" i="2"/>
  <c r="J1637" i="2"/>
  <c r="K1637" i="2"/>
  <c r="L1637" i="2"/>
  <c r="M1637" i="2"/>
  <c r="N1637" i="2"/>
  <c r="A1638" i="2"/>
  <c r="B1638" i="2"/>
  <c r="C1638" i="2"/>
  <c r="D1638" i="2"/>
  <c r="E1638" i="2"/>
  <c r="F1638" i="2"/>
  <c r="G1638" i="2"/>
  <c r="H1638" i="2"/>
  <c r="I1638" i="2"/>
  <c r="J1638" i="2"/>
  <c r="K1638" i="2"/>
  <c r="L1638" i="2"/>
  <c r="M1638" i="2"/>
  <c r="N1638" i="2"/>
  <c r="A1639" i="2"/>
  <c r="B1639" i="2"/>
  <c r="C1639" i="2"/>
  <c r="D1639" i="2"/>
  <c r="E1639" i="2"/>
  <c r="F1639" i="2"/>
  <c r="G1639" i="2"/>
  <c r="H1639" i="2"/>
  <c r="I1639" i="2"/>
  <c r="J1639" i="2"/>
  <c r="K1639" i="2"/>
  <c r="L1639" i="2"/>
  <c r="M1639" i="2"/>
  <c r="N1639" i="2"/>
  <c r="A1640" i="2"/>
  <c r="B1640" i="2"/>
  <c r="C1640" i="2"/>
  <c r="D1640" i="2"/>
  <c r="E1640" i="2"/>
  <c r="F1640" i="2"/>
  <c r="G1640" i="2"/>
  <c r="H1640" i="2"/>
  <c r="I1640" i="2"/>
  <c r="J1640" i="2"/>
  <c r="K1640" i="2"/>
  <c r="L1640" i="2"/>
  <c r="M1640" i="2"/>
  <c r="N1640" i="2"/>
  <c r="A1641" i="2"/>
  <c r="B1641" i="2"/>
  <c r="C1641" i="2"/>
  <c r="D1641" i="2"/>
  <c r="E1641" i="2"/>
  <c r="F1641" i="2"/>
  <c r="G1641" i="2"/>
  <c r="H1641" i="2"/>
  <c r="I1641" i="2"/>
  <c r="J1641" i="2"/>
  <c r="K1641" i="2"/>
  <c r="L1641" i="2"/>
  <c r="M1641" i="2"/>
  <c r="N1641" i="2"/>
  <c r="A1642" i="2"/>
  <c r="B1642" i="2"/>
  <c r="C1642" i="2"/>
  <c r="D1642" i="2"/>
  <c r="E1642" i="2"/>
  <c r="F1642" i="2"/>
  <c r="G1642" i="2"/>
  <c r="H1642" i="2"/>
  <c r="I1642" i="2"/>
  <c r="J1642" i="2"/>
  <c r="K1642" i="2"/>
  <c r="L1642" i="2"/>
  <c r="M1642" i="2"/>
  <c r="N1642" i="2"/>
  <c r="A1643" i="2"/>
  <c r="B1643" i="2"/>
  <c r="C1643" i="2"/>
  <c r="D1643" i="2"/>
  <c r="E1643" i="2"/>
  <c r="F1643" i="2"/>
  <c r="G1643" i="2"/>
  <c r="H1643" i="2"/>
  <c r="I1643" i="2"/>
  <c r="J1643" i="2"/>
  <c r="K1643" i="2"/>
  <c r="L1643" i="2"/>
  <c r="M1643" i="2"/>
  <c r="N1643" i="2"/>
  <c r="A1644" i="2"/>
  <c r="B1644" i="2"/>
  <c r="C1644" i="2"/>
  <c r="D1644" i="2"/>
  <c r="E1644" i="2"/>
  <c r="F1644" i="2"/>
  <c r="G1644" i="2"/>
  <c r="H1644" i="2"/>
  <c r="I1644" i="2"/>
  <c r="J1644" i="2"/>
  <c r="K1644" i="2"/>
  <c r="L1644" i="2"/>
  <c r="M1644" i="2"/>
  <c r="N1644" i="2"/>
  <c r="A1645" i="2"/>
  <c r="B1645" i="2"/>
  <c r="C1645" i="2"/>
  <c r="D1645" i="2"/>
  <c r="E1645" i="2"/>
  <c r="F1645" i="2"/>
  <c r="G1645" i="2"/>
  <c r="H1645" i="2"/>
  <c r="I1645" i="2"/>
  <c r="J1645" i="2"/>
  <c r="K1645" i="2"/>
  <c r="L1645" i="2"/>
  <c r="M1645" i="2"/>
  <c r="N1645" i="2"/>
  <c r="A1646" i="2"/>
  <c r="B1646" i="2"/>
  <c r="C1646" i="2"/>
  <c r="D1646" i="2"/>
  <c r="E1646" i="2"/>
  <c r="F1646" i="2"/>
  <c r="G1646" i="2"/>
  <c r="H1646" i="2"/>
  <c r="I1646" i="2"/>
  <c r="J1646" i="2"/>
  <c r="K1646" i="2"/>
  <c r="L1646" i="2"/>
  <c r="M1646" i="2"/>
  <c r="N1646" i="2"/>
  <c r="A1647" i="2"/>
  <c r="B1647" i="2"/>
  <c r="C1647" i="2"/>
  <c r="D1647" i="2"/>
  <c r="E1647" i="2"/>
  <c r="F1647" i="2"/>
  <c r="G1647" i="2"/>
  <c r="H1647" i="2"/>
  <c r="I1647" i="2"/>
  <c r="J1647" i="2"/>
  <c r="K1647" i="2"/>
  <c r="L1647" i="2"/>
  <c r="M1647" i="2"/>
  <c r="N1647" i="2"/>
  <c r="A1648" i="2"/>
  <c r="B1648" i="2"/>
  <c r="C1648" i="2"/>
  <c r="D1648" i="2"/>
  <c r="E1648" i="2"/>
  <c r="F1648" i="2"/>
  <c r="G1648" i="2"/>
  <c r="H1648" i="2"/>
  <c r="I1648" i="2"/>
  <c r="J1648" i="2"/>
  <c r="K1648" i="2"/>
  <c r="L1648" i="2"/>
  <c r="M1648" i="2"/>
  <c r="N1648" i="2"/>
  <c r="A1649" i="2"/>
  <c r="B1649" i="2"/>
  <c r="C1649" i="2"/>
  <c r="D1649" i="2"/>
  <c r="E1649" i="2"/>
  <c r="F1649" i="2"/>
  <c r="G1649" i="2"/>
  <c r="H1649" i="2"/>
  <c r="I1649" i="2"/>
  <c r="J1649" i="2"/>
  <c r="K1649" i="2"/>
  <c r="L1649" i="2"/>
  <c r="M1649" i="2"/>
  <c r="N1649" i="2"/>
  <c r="A1650" i="2"/>
  <c r="B1650" i="2"/>
  <c r="C1650" i="2"/>
  <c r="D1650" i="2"/>
  <c r="E1650" i="2"/>
  <c r="F1650" i="2"/>
  <c r="G1650" i="2"/>
  <c r="H1650" i="2"/>
  <c r="I1650" i="2"/>
  <c r="J1650" i="2"/>
  <c r="K1650" i="2"/>
  <c r="L1650" i="2"/>
  <c r="M1650" i="2"/>
  <c r="N1650" i="2"/>
  <c r="A1651" i="2"/>
  <c r="B1651" i="2"/>
  <c r="C1651" i="2"/>
  <c r="D1651" i="2"/>
  <c r="E1651" i="2"/>
  <c r="F1651" i="2"/>
  <c r="G1651" i="2"/>
  <c r="H1651" i="2"/>
  <c r="I1651" i="2"/>
  <c r="J1651" i="2"/>
  <c r="K1651" i="2"/>
  <c r="L1651" i="2"/>
  <c r="M1651" i="2"/>
  <c r="N1651" i="2"/>
  <c r="A1652" i="2"/>
  <c r="B1652" i="2"/>
  <c r="C1652" i="2"/>
  <c r="D1652" i="2"/>
  <c r="E1652" i="2"/>
  <c r="F1652" i="2"/>
  <c r="G1652" i="2"/>
  <c r="H1652" i="2"/>
  <c r="I1652" i="2"/>
  <c r="J1652" i="2"/>
  <c r="K1652" i="2"/>
  <c r="L1652" i="2"/>
  <c r="M1652" i="2"/>
  <c r="N1652" i="2"/>
  <c r="A1653" i="2"/>
  <c r="B1653" i="2"/>
  <c r="C1653" i="2"/>
  <c r="D1653" i="2"/>
  <c r="E1653" i="2"/>
  <c r="F1653" i="2"/>
  <c r="G1653" i="2"/>
  <c r="H1653" i="2"/>
  <c r="I1653" i="2"/>
  <c r="J1653" i="2"/>
  <c r="K1653" i="2"/>
  <c r="L1653" i="2"/>
  <c r="M1653" i="2"/>
  <c r="N1653" i="2"/>
  <c r="A1654" i="2"/>
  <c r="B1654" i="2"/>
  <c r="C1654" i="2"/>
  <c r="D1654" i="2"/>
  <c r="E1654" i="2"/>
  <c r="F1654" i="2"/>
  <c r="G1654" i="2"/>
  <c r="H1654" i="2"/>
  <c r="I1654" i="2"/>
  <c r="J1654" i="2"/>
  <c r="K1654" i="2"/>
  <c r="L1654" i="2"/>
  <c r="M1654" i="2"/>
  <c r="N1654" i="2"/>
  <c r="A1655" i="2"/>
  <c r="B1655" i="2"/>
  <c r="C1655" i="2"/>
  <c r="D1655" i="2"/>
  <c r="E1655" i="2"/>
  <c r="F1655" i="2"/>
  <c r="G1655" i="2"/>
  <c r="H1655" i="2"/>
  <c r="I1655" i="2"/>
  <c r="J1655" i="2"/>
  <c r="K1655" i="2"/>
  <c r="L1655" i="2"/>
  <c r="M1655" i="2"/>
  <c r="N1655" i="2"/>
  <c r="A1656" i="2"/>
  <c r="B1656" i="2"/>
  <c r="C1656" i="2"/>
  <c r="D1656" i="2"/>
  <c r="E1656" i="2"/>
  <c r="F1656" i="2"/>
  <c r="G1656" i="2"/>
  <c r="H1656" i="2"/>
  <c r="I1656" i="2"/>
  <c r="J1656" i="2"/>
  <c r="K1656" i="2"/>
  <c r="L1656" i="2"/>
  <c r="M1656" i="2"/>
  <c r="N1656" i="2"/>
  <c r="A1657" i="2"/>
  <c r="B1657" i="2"/>
  <c r="C1657" i="2"/>
  <c r="D1657" i="2"/>
  <c r="E1657" i="2"/>
  <c r="F1657" i="2"/>
  <c r="G1657" i="2"/>
  <c r="H1657" i="2"/>
  <c r="I1657" i="2"/>
  <c r="J1657" i="2"/>
  <c r="K1657" i="2"/>
  <c r="L1657" i="2"/>
  <c r="M1657" i="2"/>
  <c r="N1657" i="2"/>
  <c r="A1658" i="2"/>
  <c r="B1658" i="2"/>
  <c r="C1658" i="2"/>
  <c r="D1658" i="2"/>
  <c r="E1658" i="2"/>
  <c r="F1658" i="2"/>
  <c r="G1658" i="2"/>
  <c r="H1658" i="2"/>
  <c r="I1658" i="2"/>
  <c r="J1658" i="2"/>
  <c r="K1658" i="2"/>
  <c r="L1658" i="2"/>
  <c r="M1658" i="2"/>
  <c r="N1658" i="2"/>
  <c r="A1659" i="2"/>
  <c r="B1659" i="2"/>
  <c r="C1659" i="2"/>
  <c r="D1659" i="2"/>
  <c r="E1659" i="2"/>
  <c r="F1659" i="2"/>
  <c r="G1659" i="2"/>
  <c r="H1659" i="2"/>
  <c r="I1659" i="2"/>
  <c r="J1659" i="2"/>
  <c r="K1659" i="2"/>
  <c r="L1659" i="2"/>
  <c r="M1659" i="2"/>
  <c r="N1659" i="2"/>
  <c r="A1660" i="2"/>
  <c r="B1660" i="2"/>
  <c r="C1660" i="2"/>
  <c r="D1660" i="2"/>
  <c r="E1660" i="2"/>
  <c r="F1660" i="2"/>
  <c r="G1660" i="2"/>
  <c r="H1660" i="2"/>
  <c r="I1660" i="2"/>
  <c r="J1660" i="2"/>
  <c r="K1660" i="2"/>
  <c r="L1660" i="2"/>
  <c r="M1660" i="2"/>
  <c r="N1660" i="2"/>
  <c r="A1661" i="2"/>
  <c r="B1661" i="2"/>
  <c r="C1661" i="2"/>
  <c r="D1661" i="2"/>
  <c r="E1661" i="2"/>
  <c r="F1661" i="2"/>
  <c r="G1661" i="2"/>
  <c r="H1661" i="2"/>
  <c r="I1661" i="2"/>
  <c r="J1661" i="2"/>
  <c r="K1661" i="2"/>
  <c r="L1661" i="2"/>
  <c r="M1661" i="2"/>
  <c r="N1661" i="2"/>
  <c r="A1662" i="2"/>
  <c r="B1662" i="2"/>
  <c r="C1662" i="2"/>
  <c r="D1662" i="2"/>
  <c r="E1662" i="2"/>
  <c r="F1662" i="2"/>
  <c r="G1662" i="2"/>
  <c r="H1662" i="2"/>
  <c r="I1662" i="2"/>
  <c r="J1662" i="2"/>
  <c r="K1662" i="2"/>
  <c r="L1662" i="2"/>
  <c r="M1662" i="2"/>
  <c r="N1662" i="2"/>
  <c r="A1663" i="2"/>
  <c r="B1663" i="2"/>
  <c r="C1663" i="2"/>
  <c r="D1663" i="2"/>
  <c r="E1663" i="2"/>
  <c r="F1663" i="2"/>
  <c r="G1663" i="2"/>
  <c r="H1663" i="2"/>
  <c r="I1663" i="2"/>
  <c r="J1663" i="2"/>
  <c r="K1663" i="2"/>
  <c r="L1663" i="2"/>
  <c r="M1663" i="2"/>
  <c r="N1663" i="2"/>
  <c r="A1664" i="2"/>
  <c r="B1664" i="2"/>
  <c r="C1664" i="2"/>
  <c r="D1664" i="2"/>
  <c r="E1664" i="2"/>
  <c r="F1664" i="2"/>
  <c r="G1664" i="2"/>
  <c r="H1664" i="2"/>
  <c r="I1664" i="2"/>
  <c r="J1664" i="2"/>
  <c r="K1664" i="2"/>
  <c r="L1664" i="2"/>
  <c r="M1664" i="2"/>
  <c r="N1664" i="2"/>
  <c r="A1665" i="2"/>
  <c r="B1665" i="2"/>
  <c r="C1665" i="2"/>
  <c r="D1665" i="2"/>
  <c r="E1665" i="2"/>
  <c r="F1665" i="2"/>
  <c r="G1665" i="2"/>
  <c r="H1665" i="2"/>
  <c r="I1665" i="2"/>
  <c r="J1665" i="2"/>
  <c r="K1665" i="2"/>
  <c r="L1665" i="2"/>
  <c r="M1665" i="2"/>
  <c r="N1665" i="2"/>
  <c r="A1666" i="2"/>
  <c r="B1666" i="2"/>
  <c r="C1666" i="2"/>
  <c r="D1666" i="2"/>
  <c r="E1666" i="2"/>
  <c r="F1666" i="2"/>
  <c r="G1666" i="2"/>
  <c r="H1666" i="2"/>
  <c r="I1666" i="2"/>
  <c r="J1666" i="2"/>
  <c r="K1666" i="2"/>
  <c r="L1666" i="2"/>
  <c r="M1666" i="2"/>
  <c r="N1666" i="2"/>
  <c r="A1667" i="2"/>
  <c r="B1667" i="2"/>
  <c r="C1667" i="2"/>
  <c r="D1667" i="2"/>
  <c r="E1667" i="2"/>
  <c r="F1667" i="2"/>
  <c r="G1667" i="2"/>
  <c r="H1667" i="2"/>
  <c r="I1667" i="2"/>
  <c r="J1667" i="2"/>
  <c r="K1667" i="2"/>
  <c r="L1667" i="2"/>
  <c r="M1667" i="2"/>
  <c r="N1667" i="2"/>
  <c r="A1668" i="2"/>
  <c r="B1668" i="2"/>
  <c r="C1668" i="2"/>
  <c r="D1668" i="2"/>
  <c r="E1668" i="2"/>
  <c r="F1668" i="2"/>
  <c r="G1668" i="2"/>
  <c r="H1668" i="2"/>
  <c r="I1668" i="2"/>
  <c r="J1668" i="2"/>
  <c r="K1668" i="2"/>
  <c r="L1668" i="2"/>
  <c r="M1668" i="2"/>
  <c r="N1668" i="2"/>
  <c r="A1669" i="2"/>
  <c r="B1669" i="2"/>
  <c r="C1669" i="2"/>
  <c r="D1669" i="2"/>
  <c r="E1669" i="2"/>
  <c r="F1669" i="2"/>
  <c r="G1669" i="2"/>
  <c r="H1669" i="2"/>
  <c r="I1669" i="2"/>
  <c r="J1669" i="2"/>
  <c r="K1669" i="2"/>
  <c r="L1669" i="2"/>
  <c r="M1669" i="2"/>
  <c r="N1669" i="2"/>
  <c r="A1670" i="2"/>
  <c r="B1670" i="2"/>
  <c r="C1670" i="2"/>
  <c r="D1670" i="2"/>
  <c r="E1670" i="2"/>
  <c r="F1670" i="2"/>
  <c r="G1670" i="2"/>
  <c r="H1670" i="2"/>
  <c r="I1670" i="2"/>
  <c r="J1670" i="2"/>
  <c r="K1670" i="2"/>
  <c r="L1670" i="2"/>
  <c r="M1670" i="2"/>
  <c r="N1670" i="2"/>
  <c r="A1671" i="2"/>
  <c r="B1671" i="2"/>
  <c r="C1671" i="2"/>
  <c r="D1671" i="2"/>
  <c r="E1671" i="2"/>
  <c r="F1671" i="2"/>
  <c r="G1671" i="2"/>
  <c r="H1671" i="2"/>
  <c r="I1671" i="2"/>
  <c r="J1671" i="2"/>
  <c r="K1671" i="2"/>
  <c r="L1671" i="2"/>
  <c r="M1671" i="2"/>
  <c r="N1671" i="2"/>
  <c r="A1672" i="2"/>
  <c r="B1672" i="2"/>
  <c r="C1672" i="2"/>
  <c r="D1672" i="2"/>
  <c r="E1672" i="2"/>
  <c r="F1672" i="2"/>
  <c r="G1672" i="2"/>
  <c r="H1672" i="2"/>
  <c r="I1672" i="2"/>
  <c r="J1672" i="2"/>
  <c r="K1672" i="2"/>
  <c r="L1672" i="2"/>
  <c r="M1672" i="2"/>
  <c r="N1672" i="2"/>
  <c r="A1673" i="2"/>
  <c r="B1673" i="2"/>
  <c r="C1673" i="2"/>
  <c r="D1673" i="2"/>
  <c r="E1673" i="2"/>
  <c r="F1673" i="2"/>
  <c r="G1673" i="2"/>
  <c r="H1673" i="2"/>
  <c r="I1673" i="2"/>
  <c r="J1673" i="2"/>
  <c r="K1673" i="2"/>
  <c r="L1673" i="2"/>
  <c r="M1673" i="2"/>
  <c r="N1673" i="2"/>
  <c r="A1674" i="2"/>
  <c r="B1674" i="2"/>
  <c r="C1674" i="2"/>
  <c r="D1674" i="2"/>
  <c r="E1674" i="2"/>
  <c r="F1674" i="2"/>
  <c r="G1674" i="2"/>
  <c r="H1674" i="2"/>
  <c r="I1674" i="2"/>
  <c r="J1674" i="2"/>
  <c r="K1674" i="2"/>
  <c r="L1674" i="2"/>
  <c r="M1674" i="2"/>
  <c r="N1674" i="2"/>
  <c r="A1675" i="2"/>
  <c r="B1675" i="2"/>
  <c r="C1675" i="2"/>
  <c r="D1675" i="2"/>
  <c r="E1675" i="2"/>
  <c r="F1675" i="2"/>
  <c r="G1675" i="2"/>
  <c r="H1675" i="2"/>
  <c r="I1675" i="2"/>
  <c r="J1675" i="2"/>
  <c r="K1675" i="2"/>
  <c r="L1675" i="2"/>
  <c r="M1675" i="2"/>
  <c r="N1675" i="2"/>
  <c r="A1676" i="2"/>
  <c r="B1676" i="2"/>
  <c r="C1676" i="2"/>
  <c r="D1676" i="2"/>
  <c r="E1676" i="2"/>
  <c r="F1676" i="2"/>
  <c r="G1676" i="2"/>
  <c r="H1676" i="2"/>
  <c r="I1676" i="2"/>
  <c r="J1676" i="2"/>
  <c r="K1676" i="2"/>
  <c r="L1676" i="2"/>
  <c r="M1676" i="2"/>
  <c r="N1676" i="2"/>
  <c r="A1677" i="2"/>
  <c r="B1677" i="2"/>
  <c r="C1677" i="2"/>
  <c r="D1677" i="2"/>
  <c r="E1677" i="2"/>
  <c r="F1677" i="2"/>
  <c r="G1677" i="2"/>
  <c r="H1677" i="2"/>
  <c r="I1677" i="2"/>
  <c r="J1677" i="2"/>
  <c r="K1677" i="2"/>
  <c r="L1677" i="2"/>
  <c r="M1677" i="2"/>
  <c r="N1677" i="2"/>
  <c r="A1678" i="2"/>
  <c r="B1678" i="2"/>
  <c r="C1678" i="2"/>
  <c r="D1678" i="2"/>
  <c r="E1678" i="2"/>
  <c r="F1678" i="2"/>
  <c r="G1678" i="2"/>
  <c r="H1678" i="2"/>
  <c r="I1678" i="2"/>
  <c r="J1678" i="2"/>
  <c r="K1678" i="2"/>
  <c r="L1678" i="2"/>
  <c r="M1678" i="2"/>
  <c r="N1678" i="2"/>
  <c r="A1679" i="2"/>
  <c r="B1679" i="2"/>
  <c r="C1679" i="2"/>
  <c r="D1679" i="2"/>
  <c r="E1679" i="2"/>
  <c r="F1679" i="2"/>
  <c r="G1679" i="2"/>
  <c r="H1679" i="2"/>
  <c r="I1679" i="2"/>
  <c r="J1679" i="2"/>
  <c r="K1679" i="2"/>
  <c r="L1679" i="2"/>
  <c r="M1679" i="2"/>
  <c r="N1679" i="2"/>
  <c r="A1680" i="2"/>
  <c r="B1680" i="2"/>
  <c r="C1680" i="2"/>
  <c r="D1680" i="2"/>
  <c r="E1680" i="2"/>
  <c r="F1680" i="2"/>
  <c r="G1680" i="2"/>
  <c r="H1680" i="2"/>
  <c r="I1680" i="2"/>
  <c r="J1680" i="2"/>
  <c r="K1680" i="2"/>
  <c r="L1680" i="2"/>
  <c r="M1680" i="2"/>
  <c r="N1680" i="2"/>
  <c r="A1681" i="2"/>
  <c r="B1681" i="2"/>
  <c r="C1681" i="2"/>
  <c r="D1681" i="2"/>
  <c r="E1681" i="2"/>
  <c r="F1681" i="2"/>
  <c r="G1681" i="2"/>
  <c r="H1681" i="2"/>
  <c r="I1681" i="2"/>
  <c r="J1681" i="2"/>
  <c r="K1681" i="2"/>
  <c r="L1681" i="2"/>
  <c r="M1681" i="2"/>
  <c r="N1681" i="2"/>
  <c r="A1682" i="2"/>
  <c r="B1682" i="2"/>
  <c r="C1682" i="2"/>
  <c r="D1682" i="2"/>
  <c r="E1682" i="2"/>
  <c r="F1682" i="2"/>
  <c r="G1682" i="2"/>
  <c r="H1682" i="2"/>
  <c r="I1682" i="2"/>
  <c r="J1682" i="2"/>
  <c r="K1682" i="2"/>
  <c r="L1682" i="2"/>
  <c r="M1682" i="2"/>
  <c r="N1682" i="2"/>
  <c r="A1683" i="2"/>
  <c r="B1683" i="2"/>
  <c r="C1683" i="2"/>
  <c r="D1683" i="2"/>
  <c r="E1683" i="2"/>
  <c r="F1683" i="2"/>
  <c r="G1683" i="2"/>
  <c r="H1683" i="2"/>
  <c r="I1683" i="2"/>
  <c r="J1683" i="2"/>
  <c r="K1683" i="2"/>
  <c r="L1683" i="2"/>
  <c r="M1683" i="2"/>
  <c r="N1683" i="2"/>
  <c r="A1684" i="2"/>
  <c r="B1684" i="2"/>
  <c r="C1684" i="2"/>
  <c r="D1684" i="2"/>
  <c r="E1684" i="2"/>
  <c r="F1684" i="2"/>
  <c r="G1684" i="2"/>
  <c r="H1684" i="2"/>
  <c r="I1684" i="2"/>
  <c r="J1684" i="2"/>
  <c r="K1684" i="2"/>
  <c r="L1684" i="2"/>
  <c r="M1684" i="2"/>
  <c r="N1684" i="2"/>
  <c r="A1685" i="2"/>
  <c r="B1685" i="2"/>
  <c r="C1685" i="2"/>
  <c r="D1685" i="2"/>
  <c r="E1685" i="2"/>
  <c r="F1685" i="2"/>
  <c r="G1685" i="2"/>
  <c r="H1685" i="2"/>
  <c r="I1685" i="2"/>
  <c r="J1685" i="2"/>
  <c r="K1685" i="2"/>
  <c r="L1685" i="2"/>
  <c r="M1685" i="2"/>
  <c r="N1685" i="2"/>
  <c r="A1686" i="2"/>
  <c r="B1686" i="2"/>
  <c r="C1686" i="2"/>
  <c r="D1686" i="2"/>
  <c r="E1686" i="2"/>
  <c r="F1686" i="2"/>
  <c r="G1686" i="2"/>
  <c r="H1686" i="2"/>
  <c r="I1686" i="2"/>
  <c r="J1686" i="2"/>
  <c r="K1686" i="2"/>
  <c r="L1686" i="2"/>
  <c r="M1686" i="2"/>
  <c r="N1686" i="2"/>
  <c r="A1687" i="2"/>
  <c r="B1687" i="2"/>
  <c r="C1687" i="2"/>
  <c r="D1687" i="2"/>
  <c r="E1687" i="2"/>
  <c r="F1687" i="2"/>
  <c r="G1687" i="2"/>
  <c r="H1687" i="2"/>
  <c r="I1687" i="2"/>
  <c r="J1687" i="2"/>
  <c r="K1687" i="2"/>
  <c r="L1687" i="2"/>
  <c r="M1687" i="2"/>
  <c r="N1687" i="2"/>
  <c r="A1688" i="2"/>
  <c r="B1688" i="2"/>
  <c r="C1688" i="2"/>
  <c r="D1688" i="2"/>
  <c r="E1688" i="2"/>
  <c r="F1688" i="2"/>
  <c r="G1688" i="2"/>
  <c r="H1688" i="2"/>
  <c r="I1688" i="2"/>
  <c r="J1688" i="2"/>
  <c r="K1688" i="2"/>
  <c r="L1688" i="2"/>
  <c r="M1688" i="2"/>
  <c r="N1688" i="2"/>
  <c r="A1689" i="2"/>
  <c r="B1689" i="2"/>
  <c r="C1689" i="2"/>
  <c r="D1689" i="2"/>
  <c r="E1689" i="2"/>
  <c r="F1689" i="2"/>
  <c r="G1689" i="2"/>
  <c r="H1689" i="2"/>
  <c r="I1689" i="2"/>
  <c r="J1689" i="2"/>
  <c r="K1689" i="2"/>
  <c r="L1689" i="2"/>
  <c r="M1689" i="2"/>
  <c r="N1689" i="2"/>
  <c r="A1690" i="2"/>
  <c r="B1690" i="2"/>
  <c r="C1690" i="2"/>
  <c r="D1690" i="2"/>
  <c r="E1690" i="2"/>
  <c r="F1690" i="2"/>
  <c r="G1690" i="2"/>
  <c r="H1690" i="2"/>
  <c r="I1690" i="2"/>
  <c r="J1690" i="2"/>
  <c r="K1690" i="2"/>
  <c r="L1690" i="2"/>
  <c r="M1690" i="2"/>
  <c r="N1690" i="2"/>
  <c r="A1691" i="2"/>
  <c r="B1691" i="2"/>
  <c r="C1691" i="2"/>
  <c r="D1691" i="2"/>
  <c r="E1691" i="2"/>
  <c r="F1691" i="2"/>
  <c r="G1691" i="2"/>
  <c r="H1691" i="2"/>
  <c r="I1691" i="2"/>
  <c r="J1691" i="2"/>
  <c r="K1691" i="2"/>
  <c r="L1691" i="2"/>
  <c r="M1691" i="2"/>
  <c r="N1691" i="2"/>
  <c r="A1692" i="2"/>
  <c r="B1692" i="2"/>
  <c r="C1692" i="2"/>
  <c r="D1692" i="2"/>
  <c r="E1692" i="2"/>
  <c r="F1692" i="2"/>
  <c r="G1692" i="2"/>
  <c r="H1692" i="2"/>
  <c r="I1692" i="2"/>
  <c r="J1692" i="2"/>
  <c r="K1692" i="2"/>
  <c r="L1692" i="2"/>
  <c r="M1692" i="2"/>
  <c r="N1692" i="2"/>
  <c r="A1693" i="2"/>
  <c r="B1693" i="2"/>
  <c r="C1693" i="2"/>
  <c r="D1693" i="2"/>
  <c r="E1693" i="2"/>
  <c r="F1693" i="2"/>
  <c r="G1693" i="2"/>
  <c r="H1693" i="2"/>
  <c r="I1693" i="2"/>
  <c r="J1693" i="2"/>
  <c r="K1693" i="2"/>
  <c r="L1693" i="2"/>
  <c r="M1693" i="2"/>
  <c r="N1693" i="2"/>
  <c r="A1694" i="2"/>
  <c r="B1694" i="2"/>
  <c r="C1694" i="2"/>
  <c r="D1694" i="2"/>
  <c r="E1694" i="2"/>
  <c r="F1694" i="2"/>
  <c r="G1694" i="2"/>
  <c r="H1694" i="2"/>
  <c r="I1694" i="2"/>
  <c r="J1694" i="2"/>
  <c r="K1694" i="2"/>
  <c r="L1694" i="2"/>
  <c r="M1694" i="2"/>
  <c r="N1694" i="2"/>
  <c r="A1695" i="2"/>
  <c r="B1695" i="2"/>
  <c r="C1695" i="2"/>
  <c r="D1695" i="2"/>
  <c r="E1695" i="2"/>
  <c r="F1695" i="2"/>
  <c r="G1695" i="2"/>
  <c r="H1695" i="2"/>
  <c r="I1695" i="2"/>
  <c r="J1695" i="2"/>
  <c r="K1695" i="2"/>
  <c r="L1695" i="2"/>
  <c r="M1695" i="2"/>
  <c r="N1695" i="2"/>
  <c r="A1696" i="2"/>
  <c r="B1696" i="2"/>
  <c r="C1696" i="2"/>
  <c r="D1696" i="2"/>
  <c r="E1696" i="2"/>
  <c r="F1696" i="2"/>
  <c r="G1696" i="2"/>
  <c r="H1696" i="2"/>
  <c r="I1696" i="2"/>
  <c r="J1696" i="2"/>
  <c r="K1696" i="2"/>
  <c r="L1696" i="2"/>
  <c r="M1696" i="2"/>
  <c r="N1696" i="2"/>
  <c r="A1697" i="2"/>
  <c r="B1697" i="2"/>
  <c r="C1697" i="2"/>
  <c r="D1697" i="2"/>
  <c r="E1697" i="2"/>
  <c r="F1697" i="2"/>
  <c r="G1697" i="2"/>
  <c r="H1697" i="2"/>
  <c r="I1697" i="2"/>
  <c r="J1697" i="2"/>
  <c r="K1697" i="2"/>
  <c r="L1697" i="2"/>
  <c r="M1697" i="2"/>
  <c r="N1697" i="2"/>
  <c r="A1698" i="2"/>
  <c r="B1698" i="2"/>
  <c r="C1698" i="2"/>
  <c r="D1698" i="2"/>
  <c r="E1698" i="2"/>
  <c r="F1698" i="2"/>
  <c r="G1698" i="2"/>
  <c r="H1698" i="2"/>
  <c r="I1698" i="2"/>
  <c r="J1698" i="2"/>
  <c r="K1698" i="2"/>
  <c r="L1698" i="2"/>
  <c r="M1698" i="2"/>
  <c r="N1698" i="2"/>
  <c r="A1699" i="2"/>
  <c r="B1699" i="2"/>
  <c r="C1699" i="2"/>
  <c r="D1699" i="2"/>
  <c r="E1699" i="2"/>
  <c r="F1699" i="2"/>
  <c r="G1699" i="2"/>
  <c r="H1699" i="2"/>
  <c r="I1699" i="2"/>
  <c r="J1699" i="2"/>
  <c r="K1699" i="2"/>
  <c r="L1699" i="2"/>
  <c r="M1699" i="2"/>
  <c r="N1699" i="2"/>
  <c r="A1700" i="2"/>
  <c r="B1700" i="2"/>
  <c r="C1700" i="2"/>
  <c r="D1700" i="2"/>
  <c r="E1700" i="2"/>
  <c r="F1700" i="2"/>
  <c r="G1700" i="2"/>
  <c r="H1700" i="2"/>
  <c r="I1700" i="2"/>
  <c r="J1700" i="2"/>
  <c r="K1700" i="2"/>
  <c r="L1700" i="2"/>
  <c r="M1700" i="2"/>
  <c r="N1700" i="2"/>
  <c r="A1701" i="2"/>
  <c r="B1701" i="2"/>
  <c r="C1701" i="2"/>
  <c r="D1701" i="2"/>
  <c r="E1701" i="2"/>
  <c r="F1701" i="2"/>
  <c r="G1701" i="2"/>
  <c r="H1701" i="2"/>
  <c r="I1701" i="2"/>
  <c r="J1701" i="2"/>
  <c r="K1701" i="2"/>
  <c r="L1701" i="2"/>
  <c r="M1701" i="2"/>
  <c r="N1701" i="2"/>
  <c r="A1702" i="2"/>
  <c r="B1702" i="2"/>
  <c r="C1702" i="2"/>
  <c r="D1702" i="2"/>
  <c r="E1702" i="2"/>
  <c r="F1702" i="2"/>
  <c r="G1702" i="2"/>
  <c r="H1702" i="2"/>
  <c r="I1702" i="2"/>
  <c r="J1702" i="2"/>
  <c r="K1702" i="2"/>
  <c r="L1702" i="2"/>
  <c r="M1702" i="2"/>
  <c r="N1702" i="2"/>
  <c r="A1703" i="2"/>
  <c r="B1703" i="2"/>
  <c r="C1703" i="2"/>
  <c r="D1703" i="2"/>
  <c r="E1703" i="2"/>
  <c r="F1703" i="2"/>
  <c r="G1703" i="2"/>
  <c r="H1703" i="2"/>
  <c r="I1703" i="2"/>
  <c r="J1703" i="2"/>
  <c r="K1703" i="2"/>
  <c r="L1703" i="2"/>
  <c r="M1703" i="2"/>
  <c r="N1703" i="2"/>
  <c r="A1704" i="2"/>
  <c r="B1704" i="2"/>
  <c r="C1704" i="2"/>
  <c r="D1704" i="2"/>
  <c r="E1704" i="2"/>
  <c r="F1704" i="2"/>
  <c r="G1704" i="2"/>
  <c r="H1704" i="2"/>
  <c r="I1704" i="2"/>
  <c r="J1704" i="2"/>
  <c r="K1704" i="2"/>
  <c r="L1704" i="2"/>
  <c r="M1704" i="2"/>
  <c r="N1704" i="2"/>
  <c r="A1705" i="2"/>
  <c r="B1705" i="2"/>
  <c r="C1705" i="2"/>
  <c r="D1705" i="2"/>
  <c r="E1705" i="2"/>
  <c r="F1705" i="2"/>
  <c r="G1705" i="2"/>
  <c r="H1705" i="2"/>
  <c r="I1705" i="2"/>
  <c r="J1705" i="2"/>
  <c r="K1705" i="2"/>
  <c r="L1705" i="2"/>
  <c r="M1705" i="2"/>
  <c r="N1705" i="2"/>
  <c r="A1706" i="2"/>
  <c r="B1706" i="2"/>
  <c r="C1706" i="2"/>
  <c r="D1706" i="2"/>
  <c r="E1706" i="2"/>
  <c r="F1706" i="2"/>
  <c r="G1706" i="2"/>
  <c r="H1706" i="2"/>
  <c r="I1706" i="2"/>
  <c r="J1706" i="2"/>
  <c r="K1706" i="2"/>
  <c r="L1706" i="2"/>
  <c r="M1706" i="2"/>
  <c r="N1706" i="2"/>
  <c r="A1707" i="2"/>
  <c r="B1707" i="2"/>
  <c r="C1707" i="2"/>
  <c r="D1707" i="2"/>
  <c r="E1707" i="2"/>
  <c r="F1707" i="2"/>
  <c r="G1707" i="2"/>
  <c r="H1707" i="2"/>
  <c r="I1707" i="2"/>
  <c r="J1707" i="2"/>
  <c r="K1707" i="2"/>
  <c r="L1707" i="2"/>
  <c r="M1707" i="2"/>
  <c r="N1707" i="2"/>
  <c r="A1708" i="2"/>
  <c r="B1708" i="2"/>
  <c r="C1708" i="2"/>
  <c r="D1708" i="2"/>
  <c r="E1708" i="2"/>
  <c r="F1708" i="2"/>
  <c r="G1708" i="2"/>
  <c r="H1708" i="2"/>
  <c r="I1708" i="2"/>
  <c r="J1708" i="2"/>
  <c r="K1708" i="2"/>
  <c r="L1708" i="2"/>
  <c r="M1708" i="2"/>
  <c r="N1708" i="2"/>
  <c r="A1709" i="2"/>
  <c r="B1709" i="2"/>
  <c r="C1709" i="2"/>
  <c r="D1709" i="2"/>
  <c r="E1709" i="2"/>
  <c r="F1709" i="2"/>
  <c r="G1709" i="2"/>
  <c r="H1709" i="2"/>
  <c r="I1709" i="2"/>
  <c r="J1709" i="2"/>
  <c r="K1709" i="2"/>
  <c r="L1709" i="2"/>
  <c r="M1709" i="2"/>
  <c r="N1709" i="2"/>
  <c r="A1710" i="2"/>
  <c r="B1710" i="2"/>
  <c r="C1710" i="2"/>
  <c r="D1710" i="2"/>
  <c r="E1710" i="2"/>
  <c r="F1710" i="2"/>
  <c r="G1710" i="2"/>
  <c r="H1710" i="2"/>
  <c r="I1710" i="2"/>
  <c r="J1710" i="2"/>
  <c r="K1710" i="2"/>
  <c r="L1710" i="2"/>
  <c r="M1710" i="2"/>
  <c r="N1710" i="2"/>
  <c r="A1711" i="2"/>
  <c r="B1711" i="2"/>
  <c r="C1711" i="2"/>
  <c r="D1711" i="2"/>
  <c r="E1711" i="2"/>
  <c r="F1711" i="2"/>
  <c r="G1711" i="2"/>
  <c r="H1711" i="2"/>
  <c r="I1711" i="2"/>
  <c r="J1711" i="2"/>
  <c r="K1711" i="2"/>
  <c r="L1711" i="2"/>
  <c r="M1711" i="2"/>
  <c r="N1711" i="2"/>
  <c r="A1712" i="2"/>
  <c r="B1712" i="2"/>
  <c r="C1712" i="2"/>
  <c r="D1712" i="2"/>
  <c r="E1712" i="2"/>
  <c r="F1712" i="2"/>
  <c r="G1712" i="2"/>
  <c r="H1712" i="2"/>
  <c r="I1712" i="2"/>
  <c r="J1712" i="2"/>
  <c r="K1712" i="2"/>
  <c r="L1712" i="2"/>
  <c r="M1712" i="2"/>
  <c r="N1712" i="2"/>
  <c r="A1713" i="2"/>
  <c r="B1713" i="2"/>
  <c r="C1713" i="2"/>
  <c r="D1713" i="2"/>
  <c r="E1713" i="2"/>
  <c r="F1713" i="2"/>
  <c r="G1713" i="2"/>
  <c r="H1713" i="2"/>
  <c r="I1713" i="2"/>
  <c r="J1713" i="2"/>
  <c r="K1713" i="2"/>
  <c r="L1713" i="2"/>
  <c r="M1713" i="2"/>
  <c r="N1713" i="2"/>
  <c r="A1714" i="2"/>
  <c r="B1714" i="2"/>
  <c r="C1714" i="2"/>
  <c r="D1714" i="2"/>
  <c r="E1714" i="2"/>
  <c r="F1714" i="2"/>
  <c r="G1714" i="2"/>
  <c r="H1714" i="2"/>
  <c r="I1714" i="2"/>
  <c r="J1714" i="2"/>
  <c r="K1714" i="2"/>
  <c r="L1714" i="2"/>
  <c r="M1714" i="2"/>
  <c r="N1714" i="2"/>
  <c r="A1715" i="2"/>
  <c r="B1715" i="2"/>
  <c r="C1715" i="2"/>
  <c r="D1715" i="2"/>
  <c r="E1715" i="2"/>
  <c r="F1715" i="2"/>
  <c r="G1715" i="2"/>
  <c r="H1715" i="2"/>
  <c r="I1715" i="2"/>
  <c r="J1715" i="2"/>
  <c r="K1715" i="2"/>
  <c r="L1715" i="2"/>
  <c r="M1715" i="2"/>
  <c r="N1715" i="2"/>
  <c r="A1716" i="2"/>
  <c r="B1716" i="2"/>
  <c r="C1716" i="2"/>
  <c r="D1716" i="2"/>
  <c r="E1716" i="2"/>
  <c r="F1716" i="2"/>
  <c r="G1716" i="2"/>
  <c r="H1716" i="2"/>
  <c r="I1716" i="2"/>
  <c r="J1716" i="2"/>
  <c r="K1716" i="2"/>
  <c r="L1716" i="2"/>
  <c r="M1716" i="2"/>
  <c r="N1716" i="2"/>
  <c r="A1717" i="2"/>
  <c r="B1717" i="2"/>
  <c r="C1717" i="2"/>
  <c r="D1717" i="2"/>
  <c r="E1717" i="2"/>
  <c r="F1717" i="2"/>
  <c r="G1717" i="2"/>
  <c r="H1717" i="2"/>
  <c r="I1717" i="2"/>
  <c r="J1717" i="2"/>
  <c r="K1717" i="2"/>
  <c r="L1717" i="2"/>
  <c r="M1717" i="2"/>
  <c r="N1717" i="2"/>
  <c r="A1718" i="2"/>
  <c r="B1718" i="2"/>
  <c r="C1718" i="2"/>
  <c r="D1718" i="2"/>
  <c r="E1718" i="2"/>
  <c r="F1718" i="2"/>
  <c r="G1718" i="2"/>
  <c r="H1718" i="2"/>
  <c r="I1718" i="2"/>
  <c r="J1718" i="2"/>
  <c r="K1718" i="2"/>
  <c r="L1718" i="2"/>
  <c r="M1718" i="2"/>
  <c r="N1718" i="2"/>
  <c r="A1719" i="2"/>
  <c r="B1719" i="2"/>
  <c r="C1719" i="2"/>
  <c r="D1719" i="2"/>
  <c r="E1719" i="2"/>
  <c r="F1719" i="2"/>
  <c r="G1719" i="2"/>
  <c r="H1719" i="2"/>
  <c r="I1719" i="2"/>
  <c r="J1719" i="2"/>
  <c r="K1719" i="2"/>
  <c r="L1719" i="2"/>
  <c r="M1719" i="2"/>
  <c r="N1719" i="2"/>
  <c r="A1720" i="2"/>
  <c r="B1720" i="2"/>
  <c r="C1720" i="2"/>
  <c r="D1720" i="2"/>
  <c r="E1720" i="2"/>
  <c r="F1720" i="2"/>
  <c r="G1720" i="2"/>
  <c r="H1720" i="2"/>
  <c r="I1720" i="2"/>
  <c r="J1720" i="2"/>
  <c r="K1720" i="2"/>
  <c r="L1720" i="2"/>
  <c r="M1720" i="2"/>
  <c r="N1720" i="2"/>
  <c r="A1721" i="2"/>
  <c r="B1721" i="2"/>
  <c r="C1721" i="2"/>
  <c r="D1721" i="2"/>
  <c r="E1721" i="2"/>
  <c r="F1721" i="2"/>
  <c r="G1721" i="2"/>
  <c r="H1721" i="2"/>
  <c r="I1721" i="2"/>
  <c r="J1721" i="2"/>
  <c r="K1721" i="2"/>
  <c r="L1721" i="2"/>
  <c r="M1721" i="2"/>
  <c r="N1721" i="2"/>
  <c r="A1722" i="2"/>
  <c r="B1722" i="2"/>
  <c r="C1722" i="2"/>
  <c r="D1722" i="2"/>
  <c r="E1722" i="2"/>
  <c r="F1722" i="2"/>
  <c r="G1722" i="2"/>
  <c r="H1722" i="2"/>
  <c r="I1722" i="2"/>
  <c r="J1722" i="2"/>
  <c r="K1722" i="2"/>
  <c r="L1722" i="2"/>
  <c r="M1722" i="2"/>
  <c r="N1722" i="2"/>
  <c r="A1723" i="2"/>
  <c r="B1723" i="2"/>
  <c r="C1723" i="2"/>
  <c r="D1723" i="2"/>
  <c r="E1723" i="2"/>
  <c r="F1723" i="2"/>
  <c r="G1723" i="2"/>
  <c r="H1723" i="2"/>
  <c r="I1723" i="2"/>
  <c r="J1723" i="2"/>
  <c r="K1723" i="2"/>
  <c r="L1723" i="2"/>
  <c r="M1723" i="2"/>
  <c r="N1723" i="2"/>
  <c r="A1724" i="2"/>
  <c r="B1724" i="2"/>
  <c r="C1724" i="2"/>
  <c r="D1724" i="2"/>
  <c r="E1724" i="2"/>
  <c r="F1724" i="2"/>
  <c r="G1724" i="2"/>
  <c r="H1724" i="2"/>
  <c r="I1724" i="2"/>
  <c r="J1724" i="2"/>
  <c r="K1724" i="2"/>
  <c r="L1724" i="2"/>
  <c r="M1724" i="2"/>
  <c r="N1724" i="2"/>
  <c r="A1725" i="2"/>
  <c r="B1725" i="2"/>
  <c r="C1725" i="2"/>
  <c r="D1725" i="2"/>
  <c r="E1725" i="2"/>
  <c r="F1725" i="2"/>
  <c r="G1725" i="2"/>
  <c r="H1725" i="2"/>
  <c r="I1725" i="2"/>
  <c r="J1725" i="2"/>
  <c r="K1725" i="2"/>
  <c r="L1725" i="2"/>
  <c r="M1725" i="2"/>
  <c r="N1725" i="2"/>
  <c r="A1726" i="2"/>
  <c r="B1726" i="2"/>
  <c r="C1726" i="2"/>
  <c r="D1726" i="2"/>
  <c r="E1726" i="2"/>
  <c r="F1726" i="2"/>
  <c r="G1726" i="2"/>
  <c r="H1726" i="2"/>
  <c r="I1726" i="2"/>
  <c r="J1726" i="2"/>
  <c r="K1726" i="2"/>
  <c r="L1726" i="2"/>
  <c r="M1726" i="2"/>
  <c r="N1726" i="2"/>
  <c r="A1727" i="2"/>
  <c r="B1727" i="2"/>
  <c r="C1727" i="2"/>
  <c r="D1727" i="2"/>
  <c r="E1727" i="2"/>
  <c r="F1727" i="2"/>
  <c r="G1727" i="2"/>
  <c r="H1727" i="2"/>
  <c r="I1727" i="2"/>
  <c r="J1727" i="2"/>
  <c r="K1727" i="2"/>
  <c r="L1727" i="2"/>
  <c r="M1727" i="2"/>
  <c r="N1727" i="2"/>
  <c r="A1728" i="2"/>
  <c r="B1728" i="2"/>
  <c r="C1728" i="2"/>
  <c r="D1728" i="2"/>
  <c r="E1728" i="2"/>
  <c r="F1728" i="2"/>
  <c r="G1728" i="2"/>
  <c r="H1728" i="2"/>
  <c r="I1728" i="2"/>
  <c r="J1728" i="2"/>
  <c r="K1728" i="2"/>
  <c r="L1728" i="2"/>
  <c r="M1728" i="2"/>
  <c r="N1728" i="2"/>
  <c r="A1729" i="2"/>
  <c r="B1729" i="2"/>
  <c r="C1729" i="2"/>
  <c r="D1729" i="2"/>
  <c r="E1729" i="2"/>
  <c r="F1729" i="2"/>
  <c r="G1729" i="2"/>
  <c r="H1729" i="2"/>
  <c r="I1729" i="2"/>
  <c r="J1729" i="2"/>
  <c r="K1729" i="2"/>
  <c r="L1729" i="2"/>
  <c r="M1729" i="2"/>
  <c r="N1729" i="2"/>
  <c r="A1730" i="2"/>
  <c r="B1730" i="2"/>
  <c r="C1730" i="2"/>
  <c r="D1730" i="2"/>
  <c r="E1730" i="2"/>
  <c r="F1730" i="2"/>
  <c r="G1730" i="2"/>
  <c r="H1730" i="2"/>
  <c r="I1730" i="2"/>
  <c r="J1730" i="2"/>
  <c r="K1730" i="2"/>
  <c r="L1730" i="2"/>
  <c r="M1730" i="2"/>
  <c r="N1730" i="2"/>
  <c r="A1731" i="2"/>
  <c r="B1731" i="2"/>
  <c r="C1731" i="2"/>
  <c r="D1731" i="2"/>
  <c r="E1731" i="2"/>
  <c r="F1731" i="2"/>
  <c r="G1731" i="2"/>
  <c r="H1731" i="2"/>
  <c r="I1731" i="2"/>
  <c r="J1731" i="2"/>
  <c r="K1731" i="2"/>
  <c r="L1731" i="2"/>
  <c r="M1731" i="2"/>
  <c r="N1731" i="2"/>
  <c r="A1732" i="2"/>
  <c r="B1732" i="2"/>
  <c r="C1732" i="2"/>
  <c r="D1732" i="2"/>
  <c r="E1732" i="2"/>
  <c r="F1732" i="2"/>
  <c r="G1732" i="2"/>
  <c r="H1732" i="2"/>
  <c r="I1732" i="2"/>
  <c r="J1732" i="2"/>
  <c r="K1732" i="2"/>
  <c r="L1732" i="2"/>
  <c r="M1732" i="2"/>
  <c r="N1732" i="2"/>
  <c r="A1733" i="2"/>
  <c r="B1733" i="2"/>
  <c r="C1733" i="2"/>
  <c r="D1733" i="2"/>
  <c r="E1733" i="2"/>
  <c r="F1733" i="2"/>
  <c r="G1733" i="2"/>
  <c r="H1733" i="2"/>
  <c r="I1733" i="2"/>
  <c r="J1733" i="2"/>
  <c r="K1733" i="2"/>
  <c r="L1733" i="2"/>
  <c r="M1733" i="2"/>
  <c r="N1733" i="2"/>
  <c r="A1734" i="2"/>
  <c r="B1734" i="2"/>
  <c r="C1734" i="2"/>
  <c r="D1734" i="2"/>
  <c r="E1734" i="2"/>
  <c r="F1734" i="2"/>
  <c r="G1734" i="2"/>
  <c r="H1734" i="2"/>
  <c r="I1734" i="2"/>
  <c r="J1734" i="2"/>
  <c r="K1734" i="2"/>
  <c r="L1734" i="2"/>
  <c r="M1734" i="2"/>
  <c r="N1734" i="2"/>
  <c r="A1735" i="2"/>
  <c r="B1735" i="2"/>
  <c r="C1735" i="2"/>
  <c r="D1735" i="2"/>
  <c r="E1735" i="2"/>
  <c r="F1735" i="2"/>
  <c r="G1735" i="2"/>
  <c r="H1735" i="2"/>
  <c r="I1735" i="2"/>
  <c r="J1735" i="2"/>
  <c r="K1735" i="2"/>
  <c r="L1735" i="2"/>
  <c r="M1735" i="2"/>
  <c r="N1735" i="2"/>
  <c r="A1736" i="2"/>
  <c r="B1736" i="2"/>
  <c r="C1736" i="2"/>
  <c r="D1736" i="2"/>
  <c r="E1736" i="2"/>
  <c r="F1736" i="2"/>
  <c r="G1736" i="2"/>
  <c r="H1736" i="2"/>
  <c r="I1736" i="2"/>
  <c r="J1736" i="2"/>
  <c r="K1736" i="2"/>
  <c r="L1736" i="2"/>
  <c r="M1736" i="2"/>
  <c r="N1736" i="2"/>
  <c r="A1737" i="2"/>
  <c r="B1737" i="2"/>
  <c r="C1737" i="2"/>
  <c r="D1737" i="2"/>
  <c r="E1737" i="2"/>
  <c r="F1737" i="2"/>
  <c r="G1737" i="2"/>
  <c r="H1737" i="2"/>
  <c r="I1737" i="2"/>
  <c r="J1737" i="2"/>
  <c r="K1737" i="2"/>
  <c r="L1737" i="2"/>
  <c r="M1737" i="2"/>
  <c r="N1737" i="2"/>
  <c r="A1738" i="2"/>
  <c r="B1738" i="2"/>
  <c r="C1738" i="2"/>
  <c r="D1738" i="2"/>
  <c r="E1738" i="2"/>
  <c r="F1738" i="2"/>
  <c r="G1738" i="2"/>
  <c r="H1738" i="2"/>
  <c r="I1738" i="2"/>
  <c r="J1738" i="2"/>
  <c r="K1738" i="2"/>
  <c r="L1738" i="2"/>
  <c r="M1738" i="2"/>
  <c r="N1738" i="2"/>
  <c r="A1739" i="2"/>
  <c r="B1739" i="2"/>
  <c r="C1739" i="2"/>
  <c r="D1739" i="2"/>
  <c r="E1739" i="2"/>
  <c r="F1739" i="2"/>
  <c r="G1739" i="2"/>
  <c r="H1739" i="2"/>
  <c r="I1739" i="2"/>
  <c r="J1739" i="2"/>
  <c r="K1739" i="2"/>
  <c r="L1739" i="2"/>
  <c r="M1739" i="2"/>
  <c r="N1739" i="2"/>
  <c r="A1740" i="2"/>
  <c r="B1740" i="2"/>
  <c r="C1740" i="2"/>
  <c r="D1740" i="2"/>
  <c r="E1740" i="2"/>
  <c r="F1740" i="2"/>
  <c r="G1740" i="2"/>
  <c r="H1740" i="2"/>
  <c r="I1740" i="2"/>
  <c r="J1740" i="2"/>
  <c r="K1740" i="2"/>
  <c r="L1740" i="2"/>
  <c r="M1740" i="2"/>
  <c r="N1740" i="2"/>
  <c r="A1741" i="2"/>
  <c r="B1741" i="2"/>
  <c r="C1741" i="2"/>
  <c r="D1741" i="2"/>
  <c r="E1741" i="2"/>
  <c r="F1741" i="2"/>
  <c r="G1741" i="2"/>
  <c r="H1741" i="2"/>
  <c r="I1741" i="2"/>
  <c r="J1741" i="2"/>
  <c r="K1741" i="2"/>
  <c r="L1741" i="2"/>
  <c r="M1741" i="2"/>
  <c r="N1741" i="2"/>
  <c r="A1742" i="2"/>
  <c r="B1742" i="2"/>
  <c r="C1742" i="2"/>
  <c r="D1742" i="2"/>
  <c r="E1742" i="2"/>
  <c r="F1742" i="2"/>
  <c r="G1742" i="2"/>
  <c r="H1742" i="2"/>
  <c r="I1742" i="2"/>
  <c r="J1742" i="2"/>
  <c r="K1742" i="2"/>
  <c r="L1742" i="2"/>
  <c r="M1742" i="2"/>
  <c r="N1742" i="2"/>
  <c r="A1743" i="2"/>
  <c r="B1743" i="2"/>
  <c r="C1743" i="2"/>
  <c r="D1743" i="2"/>
  <c r="E1743" i="2"/>
  <c r="F1743" i="2"/>
  <c r="G1743" i="2"/>
  <c r="H1743" i="2"/>
  <c r="I1743" i="2"/>
  <c r="J1743" i="2"/>
  <c r="K1743" i="2"/>
  <c r="L1743" i="2"/>
  <c r="M1743" i="2"/>
  <c r="N1743" i="2"/>
  <c r="A1744" i="2"/>
  <c r="B1744" i="2"/>
  <c r="C1744" i="2"/>
  <c r="D1744" i="2"/>
  <c r="E1744" i="2"/>
  <c r="F1744" i="2"/>
  <c r="G1744" i="2"/>
  <c r="H1744" i="2"/>
  <c r="I1744" i="2"/>
  <c r="J1744" i="2"/>
  <c r="K1744" i="2"/>
  <c r="L1744" i="2"/>
  <c r="M1744" i="2"/>
  <c r="N1744" i="2"/>
  <c r="A1745" i="2"/>
  <c r="B1745" i="2"/>
  <c r="C1745" i="2"/>
  <c r="D1745" i="2"/>
  <c r="E1745" i="2"/>
  <c r="F1745" i="2"/>
  <c r="G1745" i="2"/>
  <c r="H1745" i="2"/>
  <c r="I1745" i="2"/>
  <c r="J1745" i="2"/>
  <c r="K1745" i="2"/>
  <c r="L1745" i="2"/>
  <c r="M1745" i="2"/>
  <c r="N1745" i="2"/>
  <c r="A1746" i="2"/>
  <c r="B1746" i="2"/>
  <c r="C1746" i="2"/>
  <c r="D1746" i="2"/>
  <c r="E1746" i="2"/>
  <c r="F1746" i="2"/>
  <c r="G1746" i="2"/>
  <c r="H1746" i="2"/>
  <c r="I1746" i="2"/>
  <c r="J1746" i="2"/>
  <c r="K1746" i="2"/>
  <c r="L1746" i="2"/>
  <c r="M1746" i="2"/>
  <c r="N1746" i="2"/>
  <c r="A1747" i="2"/>
  <c r="B1747" i="2"/>
  <c r="C1747" i="2"/>
  <c r="D1747" i="2"/>
  <c r="E1747" i="2"/>
  <c r="F1747" i="2"/>
  <c r="G1747" i="2"/>
  <c r="H1747" i="2"/>
  <c r="I1747" i="2"/>
  <c r="J1747" i="2"/>
  <c r="K1747" i="2"/>
  <c r="L1747" i="2"/>
  <c r="M1747" i="2"/>
  <c r="N1747" i="2"/>
  <c r="A1748" i="2"/>
  <c r="B1748" i="2"/>
  <c r="C1748" i="2"/>
  <c r="D1748" i="2"/>
  <c r="E1748" i="2"/>
  <c r="F1748" i="2"/>
  <c r="G1748" i="2"/>
  <c r="H1748" i="2"/>
  <c r="I1748" i="2"/>
  <c r="J1748" i="2"/>
  <c r="K1748" i="2"/>
  <c r="L1748" i="2"/>
  <c r="M1748" i="2"/>
  <c r="N1748" i="2"/>
  <c r="A1749" i="2"/>
  <c r="B1749" i="2"/>
  <c r="C1749" i="2"/>
  <c r="D1749" i="2"/>
  <c r="E1749" i="2"/>
  <c r="F1749" i="2"/>
  <c r="G1749" i="2"/>
  <c r="H1749" i="2"/>
  <c r="I1749" i="2"/>
  <c r="J1749" i="2"/>
  <c r="K1749" i="2"/>
  <c r="L1749" i="2"/>
  <c r="M1749" i="2"/>
  <c r="N1749" i="2"/>
  <c r="A1750" i="2"/>
  <c r="B1750" i="2"/>
  <c r="C1750" i="2"/>
  <c r="D1750" i="2"/>
  <c r="E1750" i="2"/>
  <c r="F1750" i="2"/>
  <c r="G1750" i="2"/>
  <c r="H1750" i="2"/>
  <c r="I1750" i="2"/>
  <c r="J1750" i="2"/>
  <c r="K1750" i="2"/>
  <c r="L1750" i="2"/>
  <c r="M1750" i="2"/>
  <c r="N1750" i="2"/>
  <c r="A1751" i="2"/>
  <c r="B1751" i="2"/>
  <c r="C1751" i="2"/>
  <c r="D1751" i="2"/>
  <c r="E1751" i="2"/>
  <c r="F1751" i="2"/>
  <c r="G1751" i="2"/>
  <c r="H1751" i="2"/>
  <c r="I1751" i="2"/>
  <c r="J1751" i="2"/>
  <c r="K1751" i="2"/>
  <c r="L1751" i="2"/>
  <c r="M1751" i="2"/>
  <c r="N1751" i="2"/>
  <c r="A1752" i="2"/>
  <c r="B1752" i="2"/>
  <c r="C1752" i="2"/>
  <c r="D1752" i="2"/>
  <c r="E1752" i="2"/>
  <c r="F1752" i="2"/>
  <c r="G1752" i="2"/>
  <c r="H1752" i="2"/>
  <c r="I1752" i="2"/>
  <c r="J1752" i="2"/>
  <c r="K1752" i="2"/>
  <c r="L1752" i="2"/>
  <c r="M1752" i="2"/>
  <c r="N1752" i="2"/>
  <c r="A1753" i="2"/>
  <c r="B1753" i="2"/>
  <c r="C1753" i="2"/>
  <c r="D1753" i="2"/>
  <c r="E1753" i="2"/>
  <c r="F1753" i="2"/>
  <c r="G1753" i="2"/>
  <c r="H1753" i="2"/>
  <c r="I1753" i="2"/>
  <c r="J1753" i="2"/>
  <c r="K1753" i="2"/>
  <c r="L1753" i="2"/>
  <c r="M1753" i="2"/>
  <c r="N1753" i="2"/>
  <c r="A1754" i="2"/>
  <c r="B1754" i="2"/>
  <c r="C1754" i="2"/>
  <c r="D1754" i="2"/>
  <c r="E1754" i="2"/>
  <c r="F1754" i="2"/>
  <c r="G1754" i="2"/>
  <c r="H1754" i="2"/>
  <c r="I1754" i="2"/>
  <c r="J1754" i="2"/>
  <c r="K1754" i="2"/>
  <c r="L1754" i="2"/>
  <c r="M1754" i="2"/>
  <c r="N1754" i="2"/>
  <c r="A1755" i="2"/>
  <c r="B1755" i="2"/>
  <c r="C1755" i="2"/>
  <c r="D1755" i="2"/>
  <c r="E1755" i="2"/>
  <c r="F1755" i="2"/>
  <c r="G1755" i="2"/>
  <c r="H1755" i="2"/>
  <c r="I1755" i="2"/>
  <c r="J1755" i="2"/>
  <c r="K1755" i="2"/>
  <c r="L1755" i="2"/>
  <c r="M1755" i="2"/>
  <c r="N1755" i="2"/>
  <c r="A1756" i="2"/>
  <c r="B1756" i="2"/>
  <c r="C1756" i="2"/>
  <c r="D1756" i="2"/>
  <c r="E1756" i="2"/>
  <c r="F1756" i="2"/>
  <c r="G1756" i="2"/>
  <c r="H1756" i="2"/>
  <c r="I1756" i="2"/>
  <c r="J1756" i="2"/>
  <c r="K1756" i="2"/>
  <c r="L1756" i="2"/>
  <c r="M1756" i="2"/>
  <c r="N1756" i="2"/>
  <c r="A1757" i="2"/>
  <c r="B1757" i="2"/>
  <c r="C1757" i="2"/>
  <c r="D1757" i="2"/>
  <c r="E1757" i="2"/>
  <c r="F1757" i="2"/>
  <c r="G1757" i="2"/>
  <c r="H1757" i="2"/>
  <c r="I1757" i="2"/>
  <c r="J1757" i="2"/>
  <c r="K1757" i="2"/>
  <c r="L1757" i="2"/>
  <c r="M1757" i="2"/>
  <c r="N1757" i="2"/>
  <c r="A1758" i="2"/>
  <c r="B1758" i="2"/>
  <c r="C1758" i="2"/>
  <c r="D1758" i="2"/>
  <c r="E1758" i="2"/>
  <c r="F1758" i="2"/>
  <c r="G1758" i="2"/>
  <c r="H1758" i="2"/>
  <c r="I1758" i="2"/>
  <c r="J1758" i="2"/>
  <c r="K1758" i="2"/>
  <c r="L1758" i="2"/>
  <c r="M1758" i="2"/>
  <c r="N1758" i="2"/>
  <c r="A1759" i="2"/>
  <c r="B1759" i="2"/>
  <c r="C1759" i="2"/>
  <c r="D1759" i="2"/>
  <c r="E1759" i="2"/>
  <c r="F1759" i="2"/>
  <c r="G1759" i="2"/>
  <c r="H1759" i="2"/>
  <c r="I1759" i="2"/>
  <c r="J1759" i="2"/>
  <c r="K1759" i="2"/>
  <c r="L1759" i="2"/>
  <c r="M1759" i="2"/>
  <c r="N1759" i="2"/>
  <c r="A1760" i="2"/>
  <c r="B1760" i="2"/>
  <c r="C1760" i="2"/>
  <c r="D1760" i="2"/>
  <c r="E1760" i="2"/>
  <c r="F1760" i="2"/>
  <c r="G1760" i="2"/>
  <c r="H1760" i="2"/>
  <c r="I1760" i="2"/>
  <c r="J1760" i="2"/>
  <c r="K1760" i="2"/>
  <c r="L1760" i="2"/>
  <c r="M1760" i="2"/>
  <c r="N1760" i="2"/>
  <c r="A1761" i="2"/>
  <c r="B1761" i="2"/>
  <c r="C1761" i="2"/>
  <c r="D1761" i="2"/>
  <c r="E1761" i="2"/>
  <c r="F1761" i="2"/>
  <c r="G1761" i="2"/>
  <c r="H1761" i="2"/>
  <c r="I1761" i="2"/>
  <c r="J1761" i="2"/>
  <c r="K1761" i="2"/>
  <c r="L1761" i="2"/>
  <c r="M1761" i="2"/>
  <c r="N1761" i="2"/>
  <c r="A1762" i="2"/>
  <c r="B1762" i="2"/>
  <c r="C1762" i="2"/>
  <c r="D1762" i="2"/>
  <c r="E1762" i="2"/>
  <c r="F1762" i="2"/>
  <c r="G1762" i="2"/>
  <c r="H1762" i="2"/>
  <c r="I1762" i="2"/>
  <c r="J1762" i="2"/>
  <c r="K1762" i="2"/>
  <c r="L1762" i="2"/>
  <c r="M1762" i="2"/>
  <c r="N1762" i="2"/>
  <c r="A1763" i="2"/>
  <c r="B1763" i="2"/>
  <c r="C1763" i="2"/>
  <c r="D1763" i="2"/>
  <c r="E1763" i="2"/>
  <c r="F1763" i="2"/>
  <c r="G1763" i="2"/>
  <c r="H1763" i="2"/>
  <c r="I1763" i="2"/>
  <c r="J1763" i="2"/>
  <c r="K1763" i="2"/>
  <c r="L1763" i="2"/>
  <c r="M1763" i="2"/>
  <c r="N1763" i="2"/>
  <c r="A1764" i="2"/>
  <c r="B1764" i="2"/>
  <c r="C1764" i="2"/>
  <c r="D1764" i="2"/>
  <c r="E1764" i="2"/>
  <c r="F1764" i="2"/>
  <c r="G1764" i="2"/>
  <c r="H1764" i="2"/>
  <c r="I1764" i="2"/>
  <c r="J1764" i="2"/>
  <c r="K1764" i="2"/>
  <c r="L1764" i="2"/>
  <c r="M1764" i="2"/>
  <c r="N1764" i="2"/>
  <c r="A1765" i="2"/>
  <c r="B1765" i="2"/>
  <c r="C1765" i="2"/>
  <c r="D1765" i="2"/>
  <c r="E1765" i="2"/>
  <c r="F1765" i="2"/>
  <c r="G1765" i="2"/>
  <c r="H1765" i="2"/>
  <c r="I1765" i="2"/>
  <c r="J1765" i="2"/>
  <c r="K1765" i="2"/>
  <c r="L1765" i="2"/>
  <c r="M1765" i="2"/>
  <c r="N1765" i="2"/>
  <c r="A1766" i="2"/>
  <c r="B1766" i="2"/>
  <c r="C1766" i="2"/>
  <c r="D1766" i="2"/>
  <c r="E1766" i="2"/>
  <c r="F1766" i="2"/>
  <c r="G1766" i="2"/>
  <c r="H1766" i="2"/>
  <c r="I1766" i="2"/>
  <c r="J1766" i="2"/>
  <c r="K1766" i="2"/>
  <c r="L1766" i="2"/>
  <c r="M1766" i="2"/>
  <c r="N1766" i="2"/>
  <c r="A1767" i="2"/>
  <c r="B1767" i="2"/>
  <c r="C1767" i="2"/>
  <c r="D1767" i="2"/>
  <c r="E1767" i="2"/>
  <c r="F1767" i="2"/>
  <c r="G1767" i="2"/>
  <c r="H1767" i="2"/>
  <c r="I1767" i="2"/>
  <c r="J1767" i="2"/>
  <c r="K1767" i="2"/>
  <c r="L1767" i="2"/>
  <c r="M1767" i="2"/>
  <c r="N1767" i="2"/>
  <c r="A1768" i="2"/>
  <c r="B1768" i="2"/>
  <c r="C1768" i="2"/>
  <c r="D1768" i="2"/>
  <c r="E1768" i="2"/>
  <c r="F1768" i="2"/>
  <c r="G1768" i="2"/>
  <c r="H1768" i="2"/>
  <c r="I1768" i="2"/>
  <c r="J1768" i="2"/>
  <c r="K1768" i="2"/>
  <c r="L1768" i="2"/>
  <c r="M1768" i="2"/>
  <c r="N1768" i="2"/>
  <c r="A1769" i="2"/>
  <c r="B1769" i="2"/>
  <c r="C1769" i="2"/>
  <c r="D1769" i="2"/>
  <c r="E1769" i="2"/>
  <c r="F1769" i="2"/>
  <c r="G1769" i="2"/>
  <c r="H1769" i="2"/>
  <c r="I1769" i="2"/>
  <c r="J1769" i="2"/>
  <c r="K1769" i="2"/>
  <c r="L1769" i="2"/>
  <c r="M1769" i="2"/>
  <c r="N1769" i="2"/>
  <c r="A1770" i="2"/>
  <c r="B1770" i="2"/>
  <c r="C1770" i="2"/>
  <c r="D1770" i="2"/>
  <c r="E1770" i="2"/>
  <c r="F1770" i="2"/>
  <c r="G1770" i="2"/>
  <c r="H1770" i="2"/>
  <c r="I1770" i="2"/>
  <c r="J1770" i="2"/>
  <c r="K1770" i="2"/>
  <c r="L1770" i="2"/>
  <c r="M1770" i="2"/>
  <c r="N1770" i="2"/>
  <c r="A1771" i="2"/>
  <c r="B1771" i="2"/>
  <c r="C1771" i="2"/>
  <c r="D1771" i="2"/>
  <c r="E1771" i="2"/>
  <c r="F1771" i="2"/>
  <c r="G1771" i="2"/>
  <c r="H1771" i="2"/>
  <c r="I1771" i="2"/>
  <c r="J1771" i="2"/>
  <c r="K1771" i="2"/>
  <c r="L1771" i="2"/>
  <c r="M1771" i="2"/>
  <c r="N1771" i="2"/>
  <c r="A1772" i="2"/>
  <c r="B1772" i="2"/>
  <c r="C1772" i="2"/>
  <c r="D1772" i="2"/>
  <c r="E1772" i="2"/>
  <c r="F1772" i="2"/>
  <c r="G1772" i="2"/>
  <c r="H1772" i="2"/>
  <c r="I1772" i="2"/>
  <c r="J1772" i="2"/>
  <c r="K1772" i="2"/>
  <c r="L1772" i="2"/>
  <c r="M1772" i="2"/>
  <c r="N1772" i="2"/>
  <c r="A1773" i="2"/>
  <c r="B1773" i="2"/>
  <c r="C1773" i="2"/>
  <c r="D1773" i="2"/>
  <c r="E1773" i="2"/>
  <c r="F1773" i="2"/>
  <c r="G1773" i="2"/>
  <c r="H1773" i="2"/>
  <c r="I1773" i="2"/>
  <c r="J1773" i="2"/>
  <c r="K1773" i="2"/>
  <c r="L1773" i="2"/>
  <c r="M1773" i="2"/>
  <c r="N1773" i="2"/>
  <c r="A1774" i="2"/>
  <c r="B1774" i="2"/>
  <c r="C1774" i="2"/>
  <c r="D1774" i="2"/>
  <c r="E1774" i="2"/>
  <c r="F1774" i="2"/>
  <c r="G1774" i="2"/>
  <c r="H1774" i="2"/>
  <c r="I1774" i="2"/>
  <c r="J1774" i="2"/>
  <c r="K1774" i="2"/>
  <c r="L1774" i="2"/>
  <c r="M1774" i="2"/>
  <c r="N1774" i="2"/>
  <c r="A1775" i="2"/>
  <c r="B1775" i="2"/>
  <c r="C1775" i="2"/>
  <c r="D1775" i="2"/>
  <c r="E1775" i="2"/>
  <c r="F1775" i="2"/>
  <c r="G1775" i="2"/>
  <c r="H1775" i="2"/>
  <c r="I1775" i="2"/>
  <c r="J1775" i="2"/>
  <c r="K1775" i="2"/>
  <c r="L1775" i="2"/>
  <c r="M1775" i="2"/>
  <c r="N1775" i="2"/>
  <c r="A1776" i="2"/>
  <c r="B1776" i="2"/>
  <c r="C1776" i="2"/>
  <c r="D1776" i="2"/>
  <c r="E1776" i="2"/>
  <c r="F1776" i="2"/>
  <c r="G1776" i="2"/>
  <c r="H1776" i="2"/>
  <c r="I1776" i="2"/>
  <c r="J1776" i="2"/>
  <c r="K1776" i="2"/>
  <c r="L1776" i="2"/>
  <c r="M1776" i="2"/>
  <c r="N1776" i="2"/>
  <c r="A1777" i="2"/>
  <c r="B1777" i="2"/>
  <c r="C1777" i="2"/>
  <c r="D1777" i="2"/>
  <c r="E1777" i="2"/>
  <c r="F1777" i="2"/>
  <c r="G1777" i="2"/>
  <c r="H1777" i="2"/>
  <c r="I1777" i="2"/>
  <c r="J1777" i="2"/>
  <c r="K1777" i="2"/>
  <c r="L1777" i="2"/>
  <c r="M1777" i="2"/>
  <c r="N1777" i="2"/>
  <c r="A1778" i="2"/>
  <c r="B1778" i="2"/>
  <c r="C1778" i="2"/>
  <c r="D1778" i="2"/>
  <c r="E1778" i="2"/>
  <c r="F1778" i="2"/>
  <c r="G1778" i="2"/>
  <c r="H1778" i="2"/>
  <c r="I1778" i="2"/>
  <c r="J1778" i="2"/>
  <c r="K1778" i="2"/>
  <c r="L1778" i="2"/>
  <c r="M1778" i="2"/>
  <c r="N1778" i="2"/>
  <c r="A1779" i="2"/>
  <c r="B1779" i="2"/>
  <c r="C1779" i="2"/>
  <c r="D1779" i="2"/>
  <c r="E1779" i="2"/>
  <c r="F1779" i="2"/>
  <c r="G1779" i="2"/>
  <c r="H1779" i="2"/>
  <c r="I1779" i="2"/>
  <c r="J1779" i="2"/>
  <c r="K1779" i="2"/>
  <c r="L1779" i="2"/>
  <c r="M1779" i="2"/>
  <c r="N1779" i="2"/>
  <c r="A1780" i="2"/>
  <c r="B1780" i="2"/>
  <c r="C1780" i="2"/>
  <c r="D1780" i="2"/>
  <c r="E1780" i="2"/>
  <c r="F1780" i="2"/>
  <c r="G1780" i="2"/>
  <c r="H1780" i="2"/>
  <c r="I1780" i="2"/>
  <c r="J1780" i="2"/>
  <c r="K1780" i="2"/>
  <c r="L1780" i="2"/>
  <c r="M1780" i="2"/>
  <c r="N1780" i="2"/>
  <c r="A1781" i="2"/>
  <c r="B1781" i="2"/>
  <c r="C1781" i="2"/>
  <c r="D1781" i="2"/>
  <c r="E1781" i="2"/>
  <c r="F1781" i="2"/>
  <c r="G1781" i="2"/>
  <c r="H1781" i="2"/>
  <c r="I1781" i="2"/>
  <c r="J1781" i="2"/>
  <c r="K1781" i="2"/>
  <c r="L1781" i="2"/>
  <c r="M1781" i="2"/>
  <c r="N1781" i="2"/>
  <c r="A1782" i="2"/>
  <c r="B1782" i="2"/>
  <c r="C1782" i="2"/>
  <c r="D1782" i="2"/>
  <c r="E1782" i="2"/>
  <c r="F1782" i="2"/>
  <c r="G1782" i="2"/>
  <c r="H1782" i="2"/>
  <c r="I1782" i="2"/>
  <c r="J1782" i="2"/>
  <c r="K1782" i="2"/>
  <c r="L1782" i="2"/>
  <c r="M1782" i="2"/>
  <c r="N1782" i="2"/>
  <c r="A1783" i="2"/>
  <c r="B1783" i="2"/>
  <c r="C1783" i="2"/>
  <c r="D1783" i="2"/>
  <c r="E1783" i="2"/>
  <c r="F1783" i="2"/>
  <c r="G1783" i="2"/>
  <c r="H1783" i="2"/>
  <c r="I1783" i="2"/>
  <c r="J1783" i="2"/>
  <c r="K1783" i="2"/>
  <c r="L1783" i="2"/>
  <c r="M1783" i="2"/>
  <c r="N1783" i="2"/>
  <c r="A1784" i="2"/>
  <c r="B1784" i="2"/>
  <c r="C1784" i="2"/>
  <c r="D1784" i="2"/>
  <c r="E1784" i="2"/>
  <c r="F1784" i="2"/>
  <c r="G1784" i="2"/>
  <c r="H1784" i="2"/>
  <c r="I1784" i="2"/>
  <c r="J1784" i="2"/>
  <c r="K1784" i="2"/>
  <c r="L1784" i="2"/>
  <c r="M1784" i="2"/>
  <c r="N1784" i="2"/>
  <c r="A1785" i="2"/>
  <c r="B1785" i="2"/>
  <c r="C1785" i="2"/>
  <c r="D1785" i="2"/>
  <c r="E1785" i="2"/>
  <c r="F1785" i="2"/>
  <c r="G1785" i="2"/>
  <c r="H1785" i="2"/>
  <c r="I1785" i="2"/>
  <c r="J1785" i="2"/>
  <c r="K1785" i="2"/>
  <c r="L1785" i="2"/>
  <c r="M1785" i="2"/>
  <c r="N1785" i="2"/>
  <c r="A1786" i="2"/>
  <c r="B1786" i="2"/>
  <c r="C1786" i="2"/>
  <c r="D1786" i="2"/>
  <c r="E1786" i="2"/>
  <c r="F1786" i="2"/>
  <c r="G1786" i="2"/>
  <c r="H1786" i="2"/>
  <c r="I1786" i="2"/>
  <c r="J1786" i="2"/>
  <c r="K1786" i="2"/>
  <c r="L1786" i="2"/>
  <c r="M1786" i="2"/>
  <c r="N1786" i="2"/>
  <c r="A1787" i="2"/>
  <c r="B1787" i="2"/>
  <c r="C1787" i="2"/>
  <c r="D1787" i="2"/>
  <c r="E1787" i="2"/>
  <c r="F1787" i="2"/>
  <c r="G1787" i="2"/>
  <c r="H1787" i="2"/>
  <c r="I1787" i="2"/>
  <c r="J1787" i="2"/>
  <c r="K1787" i="2"/>
  <c r="L1787" i="2"/>
  <c r="M1787" i="2"/>
  <c r="N1787" i="2"/>
  <c r="A1788" i="2"/>
  <c r="B1788" i="2"/>
  <c r="C1788" i="2"/>
  <c r="D1788" i="2"/>
  <c r="E1788" i="2"/>
  <c r="F1788" i="2"/>
  <c r="G1788" i="2"/>
  <c r="H1788" i="2"/>
  <c r="I1788" i="2"/>
  <c r="J1788" i="2"/>
  <c r="K1788" i="2"/>
  <c r="L1788" i="2"/>
  <c r="M1788" i="2"/>
  <c r="N1788" i="2"/>
  <c r="A1789" i="2"/>
  <c r="B1789" i="2"/>
  <c r="C1789" i="2"/>
  <c r="D1789" i="2"/>
  <c r="E1789" i="2"/>
  <c r="F1789" i="2"/>
  <c r="G1789" i="2"/>
  <c r="H1789" i="2"/>
  <c r="I1789" i="2"/>
  <c r="J1789" i="2"/>
  <c r="K1789" i="2"/>
  <c r="L1789" i="2"/>
  <c r="M1789" i="2"/>
  <c r="N1789" i="2"/>
  <c r="A1790" i="2"/>
  <c r="B1790" i="2"/>
  <c r="C1790" i="2"/>
  <c r="D1790" i="2"/>
  <c r="E1790" i="2"/>
  <c r="F1790" i="2"/>
  <c r="G1790" i="2"/>
  <c r="H1790" i="2"/>
  <c r="I1790" i="2"/>
  <c r="J1790" i="2"/>
  <c r="K1790" i="2"/>
  <c r="L1790" i="2"/>
  <c r="M1790" i="2"/>
  <c r="N1790" i="2"/>
  <c r="A1791" i="2"/>
  <c r="B1791" i="2"/>
  <c r="C1791" i="2"/>
  <c r="D1791" i="2"/>
  <c r="E1791" i="2"/>
  <c r="F1791" i="2"/>
  <c r="G1791" i="2"/>
  <c r="H1791" i="2"/>
  <c r="I1791" i="2"/>
  <c r="J1791" i="2"/>
  <c r="K1791" i="2"/>
  <c r="L1791" i="2"/>
  <c r="M1791" i="2"/>
  <c r="N1791" i="2"/>
  <c r="A1792" i="2"/>
  <c r="B1792" i="2"/>
  <c r="C1792" i="2"/>
  <c r="D1792" i="2"/>
  <c r="E1792" i="2"/>
  <c r="F1792" i="2"/>
  <c r="G1792" i="2"/>
  <c r="H1792" i="2"/>
  <c r="I1792" i="2"/>
  <c r="J1792" i="2"/>
  <c r="K1792" i="2"/>
  <c r="L1792" i="2"/>
  <c r="M1792" i="2"/>
  <c r="N1792" i="2"/>
  <c r="A1793" i="2"/>
  <c r="B1793" i="2"/>
  <c r="C1793" i="2"/>
  <c r="D1793" i="2"/>
  <c r="E1793" i="2"/>
  <c r="F1793" i="2"/>
  <c r="G1793" i="2"/>
  <c r="H1793" i="2"/>
  <c r="I1793" i="2"/>
  <c r="J1793" i="2"/>
  <c r="K1793" i="2"/>
  <c r="L1793" i="2"/>
  <c r="M1793" i="2"/>
  <c r="N1793" i="2"/>
  <c r="A1794" i="2"/>
  <c r="B1794" i="2"/>
  <c r="C1794" i="2"/>
  <c r="D1794" i="2"/>
  <c r="E1794" i="2"/>
  <c r="F1794" i="2"/>
  <c r="G1794" i="2"/>
  <c r="H1794" i="2"/>
  <c r="I1794" i="2"/>
  <c r="J1794" i="2"/>
  <c r="K1794" i="2"/>
  <c r="L1794" i="2"/>
  <c r="M1794" i="2"/>
  <c r="N1794" i="2"/>
  <c r="A1795" i="2"/>
  <c r="B1795" i="2"/>
  <c r="C1795" i="2"/>
  <c r="D1795" i="2"/>
  <c r="E1795" i="2"/>
  <c r="F1795" i="2"/>
  <c r="G1795" i="2"/>
  <c r="H1795" i="2"/>
  <c r="I1795" i="2"/>
  <c r="J1795" i="2"/>
  <c r="K1795" i="2"/>
  <c r="L1795" i="2"/>
  <c r="M1795" i="2"/>
  <c r="N1795" i="2"/>
  <c r="A1796" i="2"/>
  <c r="B1796" i="2"/>
  <c r="C1796" i="2"/>
  <c r="D1796" i="2"/>
  <c r="E1796" i="2"/>
  <c r="F1796" i="2"/>
  <c r="G1796" i="2"/>
  <c r="H1796" i="2"/>
  <c r="I1796" i="2"/>
  <c r="J1796" i="2"/>
  <c r="K1796" i="2"/>
  <c r="L1796" i="2"/>
  <c r="M1796" i="2"/>
  <c r="N1796" i="2"/>
  <c r="A1797" i="2"/>
  <c r="B1797" i="2"/>
  <c r="C1797" i="2"/>
  <c r="D1797" i="2"/>
  <c r="E1797" i="2"/>
  <c r="F1797" i="2"/>
  <c r="G1797" i="2"/>
  <c r="H1797" i="2"/>
  <c r="I1797" i="2"/>
  <c r="J1797" i="2"/>
  <c r="K1797" i="2"/>
  <c r="L1797" i="2"/>
  <c r="M1797" i="2"/>
  <c r="N1797" i="2"/>
  <c r="A1798" i="2"/>
  <c r="B1798" i="2"/>
  <c r="C1798" i="2"/>
  <c r="D1798" i="2"/>
  <c r="E1798" i="2"/>
  <c r="F1798" i="2"/>
  <c r="G1798" i="2"/>
  <c r="H1798" i="2"/>
  <c r="I1798" i="2"/>
  <c r="J1798" i="2"/>
  <c r="K1798" i="2"/>
  <c r="L1798" i="2"/>
  <c r="M1798" i="2"/>
  <c r="N1798" i="2"/>
  <c r="A1799" i="2"/>
  <c r="B1799" i="2"/>
  <c r="C1799" i="2"/>
  <c r="D1799" i="2"/>
  <c r="E1799" i="2"/>
  <c r="F1799" i="2"/>
  <c r="G1799" i="2"/>
  <c r="H1799" i="2"/>
  <c r="I1799" i="2"/>
  <c r="J1799" i="2"/>
  <c r="K1799" i="2"/>
  <c r="L1799" i="2"/>
  <c r="M1799" i="2"/>
  <c r="N1799" i="2"/>
  <c r="A1800" i="2"/>
  <c r="B1800" i="2"/>
  <c r="C1800" i="2"/>
  <c r="D1800" i="2"/>
  <c r="E1800" i="2"/>
  <c r="F1800" i="2"/>
  <c r="G1800" i="2"/>
  <c r="H1800" i="2"/>
  <c r="I1800" i="2"/>
  <c r="J1800" i="2"/>
  <c r="K1800" i="2"/>
  <c r="L1800" i="2"/>
  <c r="M1800" i="2"/>
  <c r="N1800" i="2"/>
  <c r="A1801" i="2"/>
  <c r="B1801" i="2"/>
  <c r="C1801" i="2"/>
  <c r="D1801" i="2"/>
  <c r="E1801" i="2"/>
  <c r="F1801" i="2"/>
  <c r="G1801" i="2"/>
  <c r="H1801" i="2"/>
  <c r="I1801" i="2"/>
  <c r="J1801" i="2"/>
  <c r="K1801" i="2"/>
  <c r="L1801" i="2"/>
  <c r="M1801" i="2"/>
  <c r="N1801" i="2"/>
  <c r="A1802" i="2"/>
  <c r="B1802" i="2"/>
  <c r="C1802" i="2"/>
  <c r="D1802" i="2"/>
  <c r="E1802" i="2"/>
  <c r="F1802" i="2"/>
  <c r="G1802" i="2"/>
  <c r="H1802" i="2"/>
  <c r="I1802" i="2"/>
  <c r="J1802" i="2"/>
  <c r="K1802" i="2"/>
  <c r="L1802" i="2"/>
  <c r="M1802" i="2"/>
  <c r="N1802" i="2"/>
  <c r="A1803" i="2"/>
  <c r="B1803" i="2"/>
  <c r="C1803" i="2"/>
  <c r="D1803" i="2"/>
  <c r="E1803" i="2"/>
  <c r="F1803" i="2"/>
  <c r="G1803" i="2"/>
  <c r="H1803" i="2"/>
  <c r="I1803" i="2"/>
  <c r="J1803" i="2"/>
  <c r="K1803" i="2"/>
  <c r="L1803" i="2"/>
  <c r="M1803" i="2"/>
  <c r="N1803" i="2"/>
  <c r="A1804" i="2"/>
  <c r="B1804" i="2"/>
  <c r="C1804" i="2"/>
  <c r="D1804" i="2"/>
  <c r="E1804" i="2"/>
  <c r="F1804" i="2"/>
  <c r="G1804" i="2"/>
  <c r="H1804" i="2"/>
  <c r="I1804" i="2"/>
  <c r="J1804" i="2"/>
  <c r="K1804" i="2"/>
  <c r="L1804" i="2"/>
  <c r="M1804" i="2"/>
  <c r="N1804" i="2"/>
  <c r="A1805" i="2"/>
  <c r="B1805" i="2"/>
  <c r="C1805" i="2"/>
  <c r="D1805" i="2"/>
  <c r="E1805" i="2"/>
  <c r="F1805" i="2"/>
  <c r="G1805" i="2"/>
  <c r="H1805" i="2"/>
  <c r="I1805" i="2"/>
  <c r="J1805" i="2"/>
  <c r="K1805" i="2"/>
  <c r="L1805" i="2"/>
  <c r="M1805" i="2"/>
  <c r="N1805" i="2"/>
  <c r="A1806" i="2"/>
  <c r="B1806" i="2"/>
  <c r="C1806" i="2"/>
  <c r="D1806" i="2"/>
  <c r="E1806" i="2"/>
  <c r="F1806" i="2"/>
  <c r="G1806" i="2"/>
  <c r="H1806" i="2"/>
  <c r="I1806" i="2"/>
  <c r="J1806" i="2"/>
  <c r="K1806" i="2"/>
  <c r="L1806" i="2"/>
  <c r="M1806" i="2"/>
  <c r="N1806" i="2"/>
  <c r="A1807" i="2"/>
  <c r="B1807" i="2"/>
  <c r="C1807" i="2"/>
  <c r="D1807" i="2"/>
  <c r="E1807" i="2"/>
  <c r="F1807" i="2"/>
  <c r="G1807" i="2"/>
  <c r="H1807" i="2"/>
  <c r="I1807" i="2"/>
  <c r="J1807" i="2"/>
  <c r="K1807" i="2"/>
  <c r="L1807" i="2"/>
  <c r="M1807" i="2"/>
  <c r="N1807" i="2"/>
  <c r="A1808" i="2"/>
  <c r="B1808" i="2"/>
  <c r="C1808" i="2"/>
  <c r="D1808" i="2"/>
  <c r="E1808" i="2"/>
  <c r="F1808" i="2"/>
  <c r="G1808" i="2"/>
  <c r="H1808" i="2"/>
  <c r="I1808" i="2"/>
  <c r="J1808" i="2"/>
  <c r="K1808" i="2"/>
  <c r="L1808" i="2"/>
  <c r="M1808" i="2"/>
  <c r="N1808" i="2"/>
  <c r="A1809" i="2"/>
  <c r="B1809" i="2"/>
  <c r="C1809" i="2"/>
  <c r="D1809" i="2"/>
  <c r="E1809" i="2"/>
  <c r="F1809" i="2"/>
  <c r="G1809" i="2"/>
  <c r="H1809" i="2"/>
  <c r="I1809" i="2"/>
  <c r="J1809" i="2"/>
  <c r="K1809" i="2"/>
  <c r="L1809" i="2"/>
  <c r="M1809" i="2"/>
  <c r="N1809" i="2"/>
  <c r="A1810" i="2"/>
  <c r="B1810" i="2"/>
  <c r="C1810" i="2"/>
  <c r="D1810" i="2"/>
  <c r="E1810" i="2"/>
  <c r="F1810" i="2"/>
  <c r="G1810" i="2"/>
  <c r="H1810" i="2"/>
  <c r="I1810" i="2"/>
  <c r="J1810" i="2"/>
  <c r="K1810" i="2"/>
  <c r="L1810" i="2"/>
  <c r="M1810" i="2"/>
  <c r="N1810" i="2"/>
  <c r="A1811" i="2"/>
  <c r="B1811" i="2"/>
  <c r="C1811" i="2"/>
  <c r="D1811" i="2"/>
  <c r="E1811" i="2"/>
  <c r="F1811" i="2"/>
  <c r="G1811" i="2"/>
  <c r="H1811" i="2"/>
  <c r="I1811" i="2"/>
  <c r="J1811" i="2"/>
  <c r="K1811" i="2"/>
  <c r="L1811" i="2"/>
  <c r="M1811" i="2"/>
  <c r="N1811" i="2"/>
  <c r="A1812" i="2"/>
  <c r="B1812" i="2"/>
  <c r="C1812" i="2"/>
  <c r="D1812" i="2"/>
  <c r="E1812" i="2"/>
  <c r="F1812" i="2"/>
  <c r="G1812" i="2"/>
  <c r="H1812" i="2"/>
  <c r="I1812" i="2"/>
  <c r="J1812" i="2"/>
  <c r="K1812" i="2"/>
  <c r="L1812" i="2"/>
  <c r="M1812" i="2"/>
  <c r="N1812" i="2"/>
  <c r="A1813" i="2"/>
  <c r="B1813" i="2"/>
  <c r="C1813" i="2"/>
  <c r="D1813" i="2"/>
  <c r="E1813" i="2"/>
  <c r="F1813" i="2"/>
  <c r="G1813" i="2"/>
  <c r="H1813" i="2"/>
  <c r="I1813" i="2"/>
  <c r="J1813" i="2"/>
  <c r="K1813" i="2"/>
  <c r="L1813" i="2"/>
  <c r="M1813" i="2"/>
  <c r="N1813" i="2"/>
  <c r="A1814" i="2"/>
  <c r="B1814" i="2"/>
  <c r="C1814" i="2"/>
  <c r="D1814" i="2"/>
  <c r="E1814" i="2"/>
  <c r="F1814" i="2"/>
  <c r="G1814" i="2"/>
  <c r="H1814" i="2"/>
  <c r="I1814" i="2"/>
  <c r="J1814" i="2"/>
  <c r="K1814" i="2"/>
  <c r="L1814" i="2"/>
  <c r="M1814" i="2"/>
  <c r="N1814" i="2"/>
  <c r="A1815" i="2"/>
  <c r="B1815" i="2"/>
  <c r="C1815" i="2"/>
  <c r="D1815" i="2"/>
  <c r="E1815" i="2"/>
  <c r="F1815" i="2"/>
  <c r="G1815" i="2"/>
  <c r="H1815" i="2"/>
  <c r="I1815" i="2"/>
  <c r="J1815" i="2"/>
  <c r="K1815" i="2"/>
  <c r="L1815" i="2"/>
  <c r="M1815" i="2"/>
  <c r="N1815" i="2"/>
  <c r="A1816" i="2"/>
  <c r="B1816" i="2"/>
  <c r="C1816" i="2"/>
  <c r="D1816" i="2"/>
  <c r="E1816" i="2"/>
  <c r="F1816" i="2"/>
  <c r="G1816" i="2"/>
  <c r="H1816" i="2"/>
  <c r="I1816" i="2"/>
  <c r="J1816" i="2"/>
  <c r="K1816" i="2"/>
  <c r="L1816" i="2"/>
  <c r="M1816" i="2"/>
  <c r="N1816" i="2"/>
  <c r="A1817" i="2"/>
  <c r="B1817" i="2"/>
  <c r="C1817" i="2"/>
  <c r="D1817" i="2"/>
  <c r="E1817" i="2"/>
  <c r="F1817" i="2"/>
  <c r="G1817" i="2"/>
  <c r="H1817" i="2"/>
  <c r="I1817" i="2"/>
  <c r="J1817" i="2"/>
  <c r="K1817" i="2"/>
  <c r="L1817" i="2"/>
  <c r="M1817" i="2"/>
  <c r="N1817" i="2"/>
  <c r="A1818" i="2"/>
  <c r="B1818" i="2"/>
  <c r="C1818" i="2"/>
  <c r="D1818" i="2"/>
  <c r="E1818" i="2"/>
  <c r="F1818" i="2"/>
  <c r="G1818" i="2"/>
  <c r="H1818" i="2"/>
  <c r="I1818" i="2"/>
  <c r="J1818" i="2"/>
  <c r="K1818" i="2"/>
  <c r="L1818" i="2"/>
  <c r="M1818" i="2"/>
  <c r="N1818" i="2"/>
  <c r="A1819" i="2"/>
  <c r="B1819" i="2"/>
  <c r="C1819" i="2"/>
  <c r="D1819" i="2"/>
  <c r="E1819" i="2"/>
  <c r="F1819" i="2"/>
  <c r="G1819" i="2"/>
  <c r="H1819" i="2"/>
  <c r="I1819" i="2"/>
  <c r="J1819" i="2"/>
  <c r="K1819" i="2"/>
  <c r="L1819" i="2"/>
  <c r="M1819" i="2"/>
  <c r="N1819" i="2"/>
  <c r="A1820" i="2"/>
  <c r="B1820" i="2"/>
  <c r="C1820" i="2"/>
  <c r="D1820" i="2"/>
  <c r="E1820" i="2"/>
  <c r="F1820" i="2"/>
  <c r="G1820" i="2"/>
  <c r="H1820" i="2"/>
  <c r="I1820" i="2"/>
  <c r="J1820" i="2"/>
  <c r="K1820" i="2"/>
  <c r="L1820" i="2"/>
  <c r="M1820" i="2"/>
  <c r="N1820" i="2"/>
  <c r="A1821" i="2"/>
  <c r="B1821" i="2"/>
  <c r="C1821" i="2"/>
  <c r="D1821" i="2"/>
  <c r="E1821" i="2"/>
  <c r="F1821" i="2"/>
  <c r="G1821" i="2"/>
  <c r="H1821" i="2"/>
  <c r="I1821" i="2"/>
  <c r="J1821" i="2"/>
  <c r="K1821" i="2"/>
  <c r="L1821" i="2"/>
  <c r="M1821" i="2"/>
  <c r="N1821" i="2"/>
  <c r="A1822" i="2"/>
  <c r="B1822" i="2"/>
  <c r="C1822" i="2"/>
  <c r="D1822" i="2"/>
  <c r="E1822" i="2"/>
  <c r="F1822" i="2"/>
  <c r="G1822" i="2"/>
  <c r="H1822" i="2"/>
  <c r="I1822" i="2"/>
  <c r="J1822" i="2"/>
  <c r="K1822" i="2"/>
  <c r="L1822" i="2"/>
  <c r="M1822" i="2"/>
  <c r="N1822" i="2"/>
  <c r="A1823" i="2"/>
  <c r="B1823" i="2"/>
  <c r="C1823" i="2"/>
  <c r="D1823" i="2"/>
  <c r="E1823" i="2"/>
  <c r="F1823" i="2"/>
  <c r="G1823" i="2"/>
  <c r="H1823" i="2"/>
  <c r="I1823" i="2"/>
  <c r="J1823" i="2"/>
  <c r="K1823" i="2"/>
  <c r="L1823" i="2"/>
  <c r="M1823" i="2"/>
  <c r="N1823" i="2"/>
  <c r="A1824" i="2"/>
  <c r="B1824" i="2"/>
  <c r="C1824" i="2"/>
  <c r="D1824" i="2"/>
  <c r="E1824" i="2"/>
  <c r="F1824" i="2"/>
  <c r="G1824" i="2"/>
  <c r="H1824" i="2"/>
  <c r="I1824" i="2"/>
  <c r="J1824" i="2"/>
  <c r="K1824" i="2"/>
  <c r="L1824" i="2"/>
  <c r="M1824" i="2"/>
  <c r="N1824" i="2"/>
  <c r="A1825" i="2"/>
  <c r="B1825" i="2"/>
  <c r="C1825" i="2"/>
  <c r="D1825" i="2"/>
  <c r="E1825" i="2"/>
  <c r="F1825" i="2"/>
  <c r="G1825" i="2"/>
  <c r="H1825" i="2"/>
  <c r="I1825" i="2"/>
  <c r="J1825" i="2"/>
  <c r="K1825" i="2"/>
  <c r="L1825" i="2"/>
  <c r="M1825" i="2"/>
  <c r="N1825" i="2"/>
  <c r="A1826" i="2"/>
  <c r="B1826" i="2"/>
  <c r="C1826" i="2"/>
  <c r="D1826" i="2"/>
  <c r="E1826" i="2"/>
  <c r="F1826" i="2"/>
  <c r="G1826" i="2"/>
  <c r="H1826" i="2"/>
  <c r="I1826" i="2"/>
  <c r="J1826" i="2"/>
  <c r="K1826" i="2"/>
  <c r="L1826" i="2"/>
  <c r="M1826" i="2"/>
  <c r="N1826" i="2"/>
  <c r="A1827" i="2"/>
  <c r="B1827" i="2"/>
  <c r="C1827" i="2"/>
  <c r="D1827" i="2"/>
  <c r="E1827" i="2"/>
  <c r="F1827" i="2"/>
  <c r="G1827" i="2"/>
  <c r="H1827" i="2"/>
  <c r="I1827" i="2"/>
  <c r="J1827" i="2"/>
  <c r="K1827" i="2"/>
  <c r="L1827" i="2"/>
  <c r="M1827" i="2"/>
  <c r="N1827" i="2"/>
  <c r="A1828" i="2"/>
  <c r="B1828" i="2"/>
  <c r="C1828" i="2"/>
  <c r="D1828" i="2"/>
  <c r="E1828" i="2"/>
  <c r="F1828" i="2"/>
  <c r="G1828" i="2"/>
  <c r="H1828" i="2"/>
  <c r="I1828" i="2"/>
  <c r="J1828" i="2"/>
  <c r="K1828" i="2"/>
  <c r="L1828" i="2"/>
  <c r="M1828" i="2"/>
  <c r="N1828" i="2"/>
  <c r="A1829" i="2"/>
  <c r="B1829" i="2"/>
  <c r="C1829" i="2"/>
  <c r="D1829" i="2"/>
  <c r="E1829" i="2"/>
  <c r="F1829" i="2"/>
  <c r="G1829" i="2"/>
  <c r="H1829" i="2"/>
  <c r="I1829" i="2"/>
  <c r="J1829" i="2"/>
  <c r="K1829" i="2"/>
  <c r="L1829" i="2"/>
  <c r="M1829" i="2"/>
  <c r="N1829" i="2"/>
  <c r="A1830" i="2"/>
  <c r="B1830" i="2"/>
  <c r="C1830" i="2"/>
  <c r="D1830" i="2"/>
  <c r="E1830" i="2"/>
  <c r="F1830" i="2"/>
  <c r="G1830" i="2"/>
  <c r="H1830" i="2"/>
  <c r="I1830" i="2"/>
  <c r="J1830" i="2"/>
  <c r="K1830" i="2"/>
  <c r="L1830" i="2"/>
  <c r="M1830" i="2"/>
  <c r="N1830" i="2"/>
  <c r="A1831" i="2"/>
  <c r="B1831" i="2"/>
  <c r="C1831" i="2"/>
  <c r="D1831" i="2"/>
  <c r="E1831" i="2"/>
  <c r="F1831" i="2"/>
  <c r="G1831" i="2"/>
  <c r="H1831" i="2"/>
  <c r="I1831" i="2"/>
  <c r="J1831" i="2"/>
  <c r="K1831" i="2"/>
  <c r="L1831" i="2"/>
  <c r="M1831" i="2"/>
  <c r="N1831" i="2"/>
  <c r="A1832" i="2"/>
  <c r="B1832" i="2"/>
  <c r="C1832" i="2"/>
  <c r="D1832" i="2"/>
  <c r="E1832" i="2"/>
  <c r="F1832" i="2"/>
  <c r="G1832" i="2"/>
  <c r="H1832" i="2"/>
  <c r="I1832" i="2"/>
  <c r="J1832" i="2"/>
  <c r="K1832" i="2"/>
  <c r="L1832" i="2"/>
  <c r="M1832" i="2"/>
  <c r="N1832" i="2"/>
  <c r="A1833" i="2"/>
  <c r="B1833" i="2"/>
  <c r="C1833" i="2"/>
  <c r="D1833" i="2"/>
  <c r="E1833" i="2"/>
  <c r="F1833" i="2"/>
  <c r="G1833" i="2"/>
  <c r="H1833" i="2"/>
  <c r="I1833" i="2"/>
  <c r="J1833" i="2"/>
  <c r="K1833" i="2"/>
  <c r="L1833" i="2"/>
  <c r="M1833" i="2"/>
  <c r="N1833" i="2"/>
  <c r="A1834" i="2"/>
  <c r="B1834" i="2"/>
  <c r="C1834" i="2"/>
  <c r="D1834" i="2"/>
  <c r="E1834" i="2"/>
  <c r="F1834" i="2"/>
  <c r="G1834" i="2"/>
  <c r="H1834" i="2"/>
  <c r="I1834" i="2"/>
  <c r="J1834" i="2"/>
  <c r="K1834" i="2"/>
  <c r="L1834" i="2"/>
  <c r="M1834" i="2"/>
  <c r="N1834" i="2"/>
  <c r="A1835" i="2"/>
  <c r="B1835" i="2"/>
  <c r="C1835" i="2"/>
  <c r="D1835" i="2"/>
  <c r="E1835" i="2"/>
  <c r="F1835" i="2"/>
  <c r="G1835" i="2"/>
  <c r="H1835" i="2"/>
  <c r="I1835" i="2"/>
  <c r="J1835" i="2"/>
  <c r="K1835" i="2"/>
  <c r="L1835" i="2"/>
  <c r="M1835" i="2"/>
  <c r="N1835" i="2"/>
  <c r="A1836" i="2"/>
  <c r="B1836" i="2"/>
  <c r="C1836" i="2"/>
  <c r="D1836" i="2"/>
  <c r="E1836" i="2"/>
  <c r="F1836" i="2"/>
  <c r="G1836" i="2"/>
  <c r="H1836" i="2"/>
  <c r="I1836" i="2"/>
  <c r="J1836" i="2"/>
  <c r="K1836" i="2"/>
  <c r="L1836" i="2"/>
  <c r="M1836" i="2"/>
  <c r="N1836" i="2"/>
  <c r="A1837" i="2"/>
  <c r="B1837" i="2"/>
  <c r="C1837" i="2"/>
  <c r="D1837" i="2"/>
  <c r="E1837" i="2"/>
  <c r="F1837" i="2"/>
  <c r="G1837" i="2"/>
  <c r="H1837" i="2"/>
  <c r="I1837" i="2"/>
  <c r="J1837" i="2"/>
  <c r="K1837" i="2"/>
  <c r="L1837" i="2"/>
  <c r="M1837" i="2"/>
  <c r="N1837" i="2"/>
  <c r="A1838" i="2"/>
  <c r="B1838" i="2"/>
  <c r="C1838" i="2"/>
  <c r="D1838" i="2"/>
  <c r="E1838" i="2"/>
  <c r="F1838" i="2"/>
  <c r="G1838" i="2"/>
  <c r="H1838" i="2"/>
  <c r="I1838" i="2"/>
  <c r="J1838" i="2"/>
  <c r="K1838" i="2"/>
  <c r="L1838" i="2"/>
  <c r="M1838" i="2"/>
  <c r="N1838" i="2"/>
  <c r="A1839" i="2"/>
  <c r="B1839" i="2"/>
  <c r="C1839" i="2"/>
  <c r="D1839" i="2"/>
  <c r="E1839" i="2"/>
  <c r="F1839" i="2"/>
  <c r="G1839" i="2"/>
  <c r="H1839" i="2"/>
  <c r="I1839" i="2"/>
  <c r="J1839" i="2"/>
  <c r="K1839" i="2"/>
  <c r="L1839" i="2"/>
  <c r="M1839" i="2"/>
  <c r="N1839" i="2"/>
  <c r="A1840" i="2"/>
  <c r="B1840" i="2"/>
  <c r="C1840" i="2"/>
  <c r="D1840" i="2"/>
  <c r="E1840" i="2"/>
  <c r="F1840" i="2"/>
  <c r="G1840" i="2"/>
  <c r="H1840" i="2"/>
  <c r="I1840" i="2"/>
  <c r="J1840" i="2"/>
  <c r="K1840" i="2"/>
  <c r="L1840" i="2"/>
  <c r="M1840" i="2"/>
  <c r="N1840" i="2"/>
  <c r="A1841" i="2"/>
  <c r="B1841" i="2"/>
  <c r="C1841" i="2"/>
  <c r="D1841" i="2"/>
  <c r="E1841" i="2"/>
  <c r="F1841" i="2"/>
  <c r="G1841" i="2"/>
  <c r="H1841" i="2"/>
  <c r="I1841" i="2"/>
  <c r="J1841" i="2"/>
  <c r="K1841" i="2"/>
  <c r="L1841" i="2"/>
  <c r="M1841" i="2"/>
  <c r="N1841" i="2"/>
  <c r="A1842" i="2"/>
  <c r="B1842" i="2"/>
  <c r="C1842" i="2"/>
  <c r="D1842" i="2"/>
  <c r="E1842" i="2"/>
  <c r="F1842" i="2"/>
  <c r="G1842" i="2"/>
  <c r="H1842" i="2"/>
  <c r="I1842" i="2"/>
  <c r="J1842" i="2"/>
  <c r="K1842" i="2"/>
  <c r="L1842" i="2"/>
  <c r="M1842" i="2"/>
  <c r="N1842" i="2"/>
  <c r="A1843" i="2"/>
  <c r="B1843" i="2"/>
  <c r="C1843" i="2"/>
  <c r="D1843" i="2"/>
  <c r="E1843" i="2"/>
  <c r="F1843" i="2"/>
  <c r="G1843" i="2"/>
  <c r="H1843" i="2"/>
  <c r="I1843" i="2"/>
  <c r="J1843" i="2"/>
  <c r="K1843" i="2"/>
  <c r="L1843" i="2"/>
  <c r="M1843" i="2"/>
  <c r="N1843" i="2"/>
  <c r="A1844" i="2"/>
  <c r="B1844" i="2"/>
  <c r="C1844" i="2"/>
  <c r="D1844" i="2"/>
  <c r="E1844" i="2"/>
  <c r="F1844" i="2"/>
  <c r="G1844" i="2"/>
  <c r="H1844" i="2"/>
  <c r="I1844" i="2"/>
  <c r="J1844" i="2"/>
  <c r="K1844" i="2"/>
  <c r="L1844" i="2"/>
  <c r="M1844" i="2"/>
  <c r="N1844" i="2"/>
  <c r="A1845" i="2"/>
  <c r="B1845" i="2"/>
  <c r="C1845" i="2"/>
  <c r="D1845" i="2"/>
  <c r="E1845" i="2"/>
  <c r="F1845" i="2"/>
  <c r="G1845" i="2"/>
  <c r="H1845" i="2"/>
  <c r="I1845" i="2"/>
  <c r="J1845" i="2"/>
  <c r="K1845" i="2"/>
  <c r="L1845" i="2"/>
  <c r="M1845" i="2"/>
  <c r="N1845" i="2"/>
  <c r="A1846" i="2"/>
  <c r="B1846" i="2"/>
  <c r="C1846" i="2"/>
  <c r="D1846" i="2"/>
  <c r="E1846" i="2"/>
  <c r="F1846" i="2"/>
  <c r="G1846" i="2"/>
  <c r="H1846" i="2"/>
  <c r="I1846" i="2"/>
  <c r="J1846" i="2"/>
  <c r="K1846" i="2"/>
  <c r="L1846" i="2"/>
  <c r="M1846" i="2"/>
  <c r="N1846" i="2"/>
  <c r="A1847" i="2"/>
  <c r="B1847" i="2"/>
  <c r="C1847" i="2"/>
  <c r="D1847" i="2"/>
  <c r="E1847" i="2"/>
  <c r="F1847" i="2"/>
  <c r="G1847" i="2"/>
  <c r="H1847" i="2"/>
  <c r="I1847" i="2"/>
  <c r="J1847" i="2"/>
  <c r="K1847" i="2"/>
  <c r="L1847" i="2"/>
  <c r="M1847" i="2"/>
  <c r="N1847" i="2"/>
  <c r="A1848" i="2"/>
  <c r="B1848" i="2"/>
  <c r="C1848" i="2"/>
  <c r="D1848" i="2"/>
  <c r="E1848" i="2"/>
  <c r="F1848" i="2"/>
  <c r="G1848" i="2"/>
  <c r="H1848" i="2"/>
  <c r="I1848" i="2"/>
  <c r="J1848" i="2"/>
  <c r="K1848" i="2"/>
  <c r="L1848" i="2"/>
  <c r="M1848" i="2"/>
  <c r="N1848" i="2"/>
  <c r="A1849" i="2"/>
  <c r="B1849" i="2"/>
  <c r="C1849" i="2"/>
  <c r="D1849" i="2"/>
  <c r="E1849" i="2"/>
  <c r="F1849" i="2"/>
  <c r="G1849" i="2"/>
  <c r="H1849" i="2"/>
  <c r="I1849" i="2"/>
  <c r="J1849" i="2"/>
  <c r="K1849" i="2"/>
  <c r="L1849" i="2"/>
  <c r="M1849" i="2"/>
  <c r="N1849" i="2"/>
  <c r="A1850" i="2"/>
  <c r="B1850" i="2"/>
  <c r="C1850" i="2"/>
  <c r="D1850" i="2"/>
  <c r="E1850" i="2"/>
  <c r="F1850" i="2"/>
  <c r="G1850" i="2"/>
  <c r="H1850" i="2"/>
  <c r="I1850" i="2"/>
  <c r="J1850" i="2"/>
  <c r="K1850" i="2"/>
  <c r="L1850" i="2"/>
  <c r="M1850" i="2"/>
  <c r="N1850" i="2"/>
  <c r="A1851" i="2"/>
  <c r="B1851" i="2"/>
  <c r="C1851" i="2"/>
  <c r="D1851" i="2"/>
  <c r="E1851" i="2"/>
  <c r="F1851" i="2"/>
  <c r="G1851" i="2"/>
  <c r="H1851" i="2"/>
  <c r="I1851" i="2"/>
  <c r="J1851" i="2"/>
  <c r="K1851" i="2"/>
  <c r="L1851" i="2"/>
  <c r="M1851" i="2"/>
  <c r="N1851" i="2"/>
  <c r="A1852" i="2"/>
  <c r="B1852" i="2"/>
  <c r="C1852" i="2"/>
  <c r="D1852" i="2"/>
  <c r="E1852" i="2"/>
  <c r="F1852" i="2"/>
  <c r="G1852" i="2"/>
  <c r="H1852" i="2"/>
  <c r="I1852" i="2"/>
  <c r="J1852" i="2"/>
  <c r="K1852" i="2"/>
  <c r="L1852" i="2"/>
  <c r="M1852" i="2"/>
  <c r="N1852" i="2"/>
  <c r="A1853" i="2"/>
  <c r="B1853" i="2"/>
  <c r="C1853" i="2"/>
  <c r="D1853" i="2"/>
  <c r="E1853" i="2"/>
  <c r="F1853" i="2"/>
  <c r="G1853" i="2"/>
  <c r="H1853" i="2"/>
  <c r="I1853" i="2"/>
  <c r="J1853" i="2"/>
  <c r="K1853" i="2"/>
  <c r="L1853" i="2"/>
  <c r="M1853" i="2"/>
  <c r="N1853" i="2"/>
  <c r="A1854" i="2"/>
  <c r="B1854" i="2"/>
  <c r="C1854" i="2"/>
  <c r="D1854" i="2"/>
  <c r="E1854" i="2"/>
  <c r="F1854" i="2"/>
  <c r="G1854" i="2"/>
  <c r="H1854" i="2"/>
  <c r="I1854" i="2"/>
  <c r="J1854" i="2"/>
  <c r="K1854" i="2"/>
  <c r="L1854" i="2"/>
  <c r="M1854" i="2"/>
  <c r="N1854" i="2"/>
  <c r="A1855" i="2"/>
  <c r="B1855" i="2"/>
  <c r="C1855" i="2"/>
  <c r="D1855" i="2"/>
  <c r="E1855" i="2"/>
  <c r="F1855" i="2"/>
  <c r="G1855" i="2"/>
  <c r="H1855" i="2"/>
  <c r="I1855" i="2"/>
  <c r="J1855" i="2"/>
  <c r="K1855" i="2"/>
  <c r="L1855" i="2"/>
  <c r="M1855" i="2"/>
  <c r="N1855" i="2"/>
  <c r="A1856" i="2"/>
  <c r="B1856" i="2"/>
  <c r="C1856" i="2"/>
  <c r="D1856" i="2"/>
  <c r="E1856" i="2"/>
  <c r="F1856" i="2"/>
  <c r="G1856" i="2"/>
  <c r="H1856" i="2"/>
  <c r="I1856" i="2"/>
  <c r="J1856" i="2"/>
  <c r="K1856" i="2"/>
  <c r="L1856" i="2"/>
  <c r="M1856" i="2"/>
  <c r="N1856" i="2"/>
  <c r="A1857" i="2"/>
  <c r="B1857" i="2"/>
  <c r="C1857" i="2"/>
  <c r="D1857" i="2"/>
  <c r="E1857" i="2"/>
  <c r="F1857" i="2"/>
  <c r="G1857" i="2"/>
  <c r="H1857" i="2"/>
  <c r="I1857" i="2"/>
  <c r="J1857" i="2"/>
  <c r="K1857" i="2"/>
  <c r="L1857" i="2"/>
  <c r="M1857" i="2"/>
  <c r="N1857" i="2"/>
  <c r="A1858" i="2"/>
  <c r="B1858" i="2"/>
  <c r="C1858" i="2"/>
  <c r="D1858" i="2"/>
  <c r="E1858" i="2"/>
  <c r="F1858" i="2"/>
  <c r="G1858" i="2"/>
  <c r="H1858" i="2"/>
  <c r="I1858" i="2"/>
  <c r="J1858" i="2"/>
  <c r="K1858" i="2"/>
  <c r="L1858" i="2"/>
  <c r="M1858" i="2"/>
  <c r="N1858" i="2"/>
  <c r="A1859" i="2"/>
  <c r="B1859" i="2"/>
  <c r="C1859" i="2"/>
  <c r="D1859" i="2"/>
  <c r="E1859" i="2"/>
  <c r="F1859" i="2"/>
  <c r="G1859" i="2"/>
  <c r="H1859" i="2"/>
  <c r="I1859" i="2"/>
  <c r="J1859" i="2"/>
  <c r="K1859" i="2"/>
  <c r="L1859" i="2"/>
  <c r="M1859" i="2"/>
  <c r="N1859" i="2"/>
  <c r="A1860" i="2"/>
  <c r="B1860" i="2"/>
  <c r="C1860" i="2"/>
  <c r="D1860" i="2"/>
  <c r="E1860" i="2"/>
  <c r="F1860" i="2"/>
  <c r="G1860" i="2"/>
  <c r="H1860" i="2"/>
  <c r="I1860" i="2"/>
  <c r="J1860" i="2"/>
  <c r="K1860" i="2"/>
  <c r="L1860" i="2"/>
  <c r="M1860" i="2"/>
  <c r="N1860" i="2"/>
  <c r="A1861" i="2"/>
  <c r="B1861" i="2"/>
  <c r="C1861" i="2"/>
  <c r="D1861" i="2"/>
  <c r="E1861" i="2"/>
  <c r="F1861" i="2"/>
  <c r="G1861" i="2"/>
  <c r="H1861" i="2"/>
  <c r="I1861" i="2"/>
  <c r="J1861" i="2"/>
  <c r="K1861" i="2"/>
  <c r="L1861" i="2"/>
  <c r="M1861" i="2"/>
  <c r="N1861" i="2"/>
  <c r="A1862" i="2"/>
  <c r="B1862" i="2"/>
  <c r="C1862" i="2"/>
  <c r="D1862" i="2"/>
  <c r="E1862" i="2"/>
  <c r="F1862" i="2"/>
  <c r="G1862" i="2"/>
  <c r="H1862" i="2"/>
  <c r="I1862" i="2"/>
  <c r="J1862" i="2"/>
  <c r="K1862" i="2"/>
  <c r="L1862" i="2"/>
  <c r="M1862" i="2"/>
  <c r="N1862" i="2"/>
  <c r="A1863" i="2"/>
  <c r="B1863" i="2"/>
  <c r="C1863" i="2"/>
  <c r="D1863" i="2"/>
  <c r="E1863" i="2"/>
  <c r="F1863" i="2"/>
  <c r="G1863" i="2"/>
  <c r="H1863" i="2"/>
  <c r="I1863" i="2"/>
  <c r="J1863" i="2"/>
  <c r="K1863" i="2"/>
  <c r="L1863" i="2"/>
  <c r="M1863" i="2"/>
  <c r="N1863" i="2"/>
  <c r="A1864" i="2"/>
  <c r="B1864" i="2"/>
  <c r="C1864" i="2"/>
  <c r="D1864" i="2"/>
  <c r="E1864" i="2"/>
  <c r="F1864" i="2"/>
  <c r="G1864" i="2"/>
  <c r="H1864" i="2"/>
  <c r="I1864" i="2"/>
  <c r="J1864" i="2"/>
  <c r="K1864" i="2"/>
  <c r="L1864" i="2"/>
  <c r="M1864" i="2"/>
  <c r="N1864" i="2"/>
  <c r="A1865" i="2"/>
  <c r="B1865" i="2"/>
  <c r="C1865" i="2"/>
  <c r="D1865" i="2"/>
  <c r="E1865" i="2"/>
  <c r="F1865" i="2"/>
  <c r="G1865" i="2"/>
  <c r="H1865" i="2"/>
  <c r="I1865" i="2"/>
  <c r="J1865" i="2"/>
  <c r="K1865" i="2"/>
  <c r="L1865" i="2"/>
  <c r="M1865" i="2"/>
  <c r="N1865" i="2"/>
  <c r="A1866" i="2"/>
  <c r="B1866" i="2"/>
  <c r="C1866" i="2"/>
  <c r="D1866" i="2"/>
  <c r="E1866" i="2"/>
  <c r="F1866" i="2"/>
  <c r="G1866" i="2"/>
  <c r="H1866" i="2"/>
  <c r="I1866" i="2"/>
  <c r="J1866" i="2"/>
  <c r="K1866" i="2"/>
  <c r="L1866" i="2"/>
  <c r="M1866" i="2"/>
  <c r="N1866" i="2"/>
  <c r="A1867" i="2"/>
  <c r="B1867" i="2"/>
  <c r="C1867" i="2"/>
  <c r="D1867" i="2"/>
  <c r="E1867" i="2"/>
  <c r="F1867" i="2"/>
  <c r="G1867" i="2"/>
  <c r="H1867" i="2"/>
  <c r="I1867" i="2"/>
  <c r="J1867" i="2"/>
  <c r="K1867" i="2"/>
  <c r="L1867" i="2"/>
  <c r="M1867" i="2"/>
  <c r="N1867" i="2"/>
  <c r="A1868" i="2"/>
  <c r="B1868" i="2"/>
  <c r="C1868" i="2"/>
  <c r="D1868" i="2"/>
  <c r="E1868" i="2"/>
  <c r="F1868" i="2"/>
  <c r="G1868" i="2"/>
  <c r="H1868" i="2"/>
  <c r="I1868" i="2"/>
  <c r="J1868" i="2"/>
  <c r="K1868" i="2"/>
  <c r="L1868" i="2"/>
  <c r="M1868" i="2"/>
  <c r="N1868" i="2"/>
  <c r="A1869" i="2"/>
  <c r="B1869" i="2"/>
  <c r="C1869" i="2"/>
  <c r="D1869" i="2"/>
  <c r="E1869" i="2"/>
  <c r="F1869" i="2"/>
  <c r="G1869" i="2"/>
  <c r="H1869" i="2"/>
  <c r="I1869" i="2"/>
  <c r="J1869" i="2"/>
  <c r="K1869" i="2"/>
  <c r="L1869" i="2"/>
  <c r="M1869" i="2"/>
  <c r="N1869" i="2"/>
  <c r="A1870" i="2"/>
  <c r="B1870" i="2"/>
  <c r="C1870" i="2"/>
  <c r="D1870" i="2"/>
  <c r="E1870" i="2"/>
  <c r="F1870" i="2"/>
  <c r="G1870" i="2"/>
  <c r="H1870" i="2"/>
  <c r="I1870" i="2"/>
  <c r="J1870" i="2"/>
  <c r="K1870" i="2"/>
  <c r="L1870" i="2"/>
  <c r="M1870" i="2"/>
  <c r="N1870" i="2"/>
  <c r="A1871" i="2"/>
  <c r="B1871" i="2"/>
  <c r="C1871" i="2"/>
  <c r="D1871" i="2"/>
  <c r="E1871" i="2"/>
  <c r="F1871" i="2"/>
  <c r="G1871" i="2"/>
  <c r="H1871" i="2"/>
  <c r="I1871" i="2"/>
  <c r="J1871" i="2"/>
  <c r="K1871" i="2"/>
  <c r="L1871" i="2"/>
  <c r="M1871" i="2"/>
  <c r="N1871" i="2"/>
  <c r="A1872" i="2"/>
  <c r="B1872" i="2"/>
  <c r="C1872" i="2"/>
  <c r="D1872" i="2"/>
  <c r="E1872" i="2"/>
  <c r="F1872" i="2"/>
  <c r="G1872" i="2"/>
  <c r="H1872" i="2"/>
  <c r="I1872" i="2"/>
  <c r="J1872" i="2"/>
  <c r="K1872" i="2"/>
  <c r="L1872" i="2"/>
  <c r="M1872" i="2"/>
  <c r="N1872" i="2"/>
  <c r="A1873" i="2"/>
  <c r="B1873" i="2"/>
  <c r="C1873" i="2"/>
  <c r="D1873" i="2"/>
  <c r="E1873" i="2"/>
  <c r="F1873" i="2"/>
  <c r="G1873" i="2"/>
  <c r="H1873" i="2"/>
  <c r="I1873" i="2"/>
  <c r="J1873" i="2"/>
  <c r="K1873" i="2"/>
  <c r="L1873" i="2"/>
  <c r="M1873" i="2"/>
  <c r="N1873" i="2"/>
  <c r="A1874" i="2"/>
  <c r="B1874" i="2"/>
  <c r="C1874" i="2"/>
  <c r="D1874" i="2"/>
  <c r="E1874" i="2"/>
  <c r="F1874" i="2"/>
  <c r="G1874" i="2"/>
  <c r="H1874" i="2"/>
  <c r="I1874" i="2"/>
  <c r="J1874" i="2"/>
  <c r="K1874" i="2"/>
  <c r="L1874" i="2"/>
  <c r="M1874" i="2"/>
  <c r="N1874" i="2"/>
  <c r="A1875" i="2"/>
  <c r="B1875" i="2"/>
  <c r="C1875" i="2"/>
  <c r="D1875" i="2"/>
  <c r="E1875" i="2"/>
  <c r="F1875" i="2"/>
  <c r="G1875" i="2"/>
  <c r="H1875" i="2"/>
  <c r="I1875" i="2"/>
  <c r="J1875" i="2"/>
  <c r="K1875" i="2"/>
  <c r="L1875" i="2"/>
  <c r="M1875" i="2"/>
  <c r="N1875" i="2"/>
  <c r="A1876" i="2"/>
  <c r="B1876" i="2"/>
  <c r="C1876" i="2"/>
  <c r="D1876" i="2"/>
  <c r="E1876" i="2"/>
  <c r="F1876" i="2"/>
  <c r="G1876" i="2"/>
  <c r="H1876" i="2"/>
  <c r="I1876" i="2"/>
  <c r="J1876" i="2"/>
  <c r="K1876" i="2"/>
  <c r="L1876" i="2"/>
  <c r="M1876" i="2"/>
  <c r="N1876" i="2"/>
  <c r="A1877" i="2"/>
  <c r="B1877" i="2"/>
  <c r="C1877" i="2"/>
  <c r="D1877" i="2"/>
  <c r="E1877" i="2"/>
  <c r="F1877" i="2"/>
  <c r="G1877" i="2"/>
  <c r="H1877" i="2"/>
  <c r="I1877" i="2"/>
  <c r="J1877" i="2"/>
  <c r="K1877" i="2"/>
  <c r="L1877" i="2"/>
  <c r="M1877" i="2"/>
  <c r="N1877" i="2"/>
  <c r="A1878" i="2"/>
  <c r="B1878" i="2"/>
  <c r="C1878" i="2"/>
  <c r="D1878" i="2"/>
  <c r="E1878" i="2"/>
  <c r="F1878" i="2"/>
  <c r="G1878" i="2"/>
  <c r="H1878" i="2"/>
  <c r="I1878" i="2"/>
  <c r="J1878" i="2"/>
  <c r="K1878" i="2"/>
  <c r="L1878" i="2"/>
  <c r="M1878" i="2"/>
  <c r="N1878" i="2"/>
  <c r="A1879" i="2"/>
  <c r="B1879" i="2"/>
  <c r="C1879" i="2"/>
  <c r="D1879" i="2"/>
  <c r="E1879" i="2"/>
  <c r="F1879" i="2"/>
  <c r="G1879" i="2"/>
  <c r="H1879" i="2"/>
  <c r="I1879" i="2"/>
  <c r="J1879" i="2"/>
  <c r="K1879" i="2"/>
  <c r="L1879" i="2"/>
  <c r="M1879" i="2"/>
  <c r="N1879" i="2"/>
  <c r="A1880" i="2"/>
  <c r="B1880" i="2"/>
  <c r="C1880" i="2"/>
  <c r="D1880" i="2"/>
  <c r="E1880" i="2"/>
  <c r="F1880" i="2"/>
  <c r="G1880" i="2"/>
  <c r="H1880" i="2"/>
  <c r="I1880" i="2"/>
  <c r="J1880" i="2"/>
  <c r="K1880" i="2"/>
  <c r="L1880" i="2"/>
  <c r="M1880" i="2"/>
  <c r="N1880" i="2"/>
  <c r="A1881" i="2"/>
  <c r="B1881" i="2"/>
  <c r="C1881" i="2"/>
  <c r="D1881" i="2"/>
  <c r="E1881" i="2"/>
  <c r="F1881" i="2"/>
  <c r="G1881" i="2"/>
  <c r="H1881" i="2"/>
  <c r="I1881" i="2"/>
  <c r="J1881" i="2"/>
  <c r="K1881" i="2"/>
  <c r="L1881" i="2"/>
  <c r="M1881" i="2"/>
  <c r="N1881" i="2"/>
  <c r="A1882" i="2"/>
  <c r="B1882" i="2"/>
  <c r="C1882" i="2"/>
  <c r="D1882" i="2"/>
  <c r="E1882" i="2"/>
  <c r="F1882" i="2"/>
  <c r="G1882" i="2"/>
  <c r="H1882" i="2"/>
  <c r="I1882" i="2"/>
  <c r="J1882" i="2"/>
  <c r="K1882" i="2"/>
  <c r="L1882" i="2"/>
  <c r="M1882" i="2"/>
  <c r="N1882" i="2"/>
  <c r="A1883" i="2"/>
  <c r="B1883" i="2"/>
  <c r="C1883" i="2"/>
  <c r="D1883" i="2"/>
  <c r="E1883" i="2"/>
  <c r="F1883" i="2"/>
  <c r="G1883" i="2"/>
  <c r="H1883" i="2"/>
  <c r="I1883" i="2"/>
  <c r="J1883" i="2"/>
  <c r="K1883" i="2"/>
  <c r="L1883" i="2"/>
  <c r="M1883" i="2"/>
  <c r="N1883" i="2"/>
  <c r="A1884" i="2"/>
  <c r="B1884" i="2"/>
  <c r="C1884" i="2"/>
  <c r="D1884" i="2"/>
  <c r="E1884" i="2"/>
  <c r="F1884" i="2"/>
  <c r="G1884" i="2"/>
  <c r="H1884" i="2"/>
  <c r="I1884" i="2"/>
  <c r="J1884" i="2"/>
  <c r="K1884" i="2"/>
  <c r="L1884" i="2"/>
  <c r="M1884" i="2"/>
  <c r="N1884" i="2"/>
  <c r="A1885" i="2"/>
  <c r="B1885" i="2"/>
  <c r="C1885" i="2"/>
  <c r="D1885" i="2"/>
  <c r="E1885" i="2"/>
  <c r="F1885" i="2"/>
  <c r="G1885" i="2"/>
  <c r="H1885" i="2"/>
  <c r="I1885" i="2"/>
  <c r="J1885" i="2"/>
  <c r="K1885" i="2"/>
  <c r="L1885" i="2"/>
  <c r="M1885" i="2"/>
  <c r="N1885" i="2"/>
  <c r="A1886" i="2"/>
  <c r="B1886" i="2"/>
  <c r="C1886" i="2"/>
  <c r="D1886" i="2"/>
  <c r="E1886" i="2"/>
  <c r="F1886" i="2"/>
  <c r="G1886" i="2"/>
  <c r="H1886" i="2"/>
  <c r="I1886" i="2"/>
  <c r="J1886" i="2"/>
  <c r="K1886" i="2"/>
  <c r="L1886" i="2"/>
  <c r="M1886" i="2"/>
  <c r="N1886" i="2"/>
  <c r="A1887" i="2"/>
  <c r="B1887" i="2"/>
  <c r="C1887" i="2"/>
  <c r="D1887" i="2"/>
  <c r="E1887" i="2"/>
  <c r="F1887" i="2"/>
  <c r="G1887" i="2"/>
  <c r="H1887" i="2"/>
  <c r="I1887" i="2"/>
  <c r="J1887" i="2"/>
  <c r="K1887" i="2"/>
  <c r="L1887" i="2"/>
  <c r="M1887" i="2"/>
  <c r="N1887" i="2"/>
  <c r="A1888" i="2"/>
  <c r="B1888" i="2"/>
  <c r="C1888" i="2"/>
  <c r="D1888" i="2"/>
  <c r="E1888" i="2"/>
  <c r="F1888" i="2"/>
  <c r="G1888" i="2"/>
  <c r="H1888" i="2"/>
  <c r="I1888" i="2"/>
  <c r="J1888" i="2"/>
  <c r="K1888" i="2"/>
  <c r="L1888" i="2"/>
  <c r="M1888" i="2"/>
  <c r="N1888" i="2"/>
  <c r="A1889" i="2"/>
  <c r="B1889" i="2"/>
  <c r="C1889" i="2"/>
  <c r="D1889" i="2"/>
  <c r="E1889" i="2"/>
  <c r="F1889" i="2"/>
  <c r="G1889" i="2"/>
  <c r="H1889" i="2"/>
  <c r="I1889" i="2"/>
  <c r="J1889" i="2"/>
  <c r="K1889" i="2"/>
  <c r="L1889" i="2"/>
  <c r="M1889" i="2"/>
  <c r="N1889" i="2"/>
  <c r="A1890" i="2"/>
  <c r="B1890" i="2"/>
  <c r="C1890" i="2"/>
  <c r="D1890" i="2"/>
  <c r="E1890" i="2"/>
  <c r="F1890" i="2"/>
  <c r="G1890" i="2"/>
  <c r="H1890" i="2"/>
  <c r="I1890" i="2"/>
  <c r="J1890" i="2"/>
  <c r="K1890" i="2"/>
  <c r="L1890" i="2"/>
  <c r="M1890" i="2"/>
  <c r="N1890" i="2"/>
  <c r="A1891" i="2"/>
  <c r="B1891" i="2"/>
  <c r="C1891" i="2"/>
  <c r="D1891" i="2"/>
  <c r="E1891" i="2"/>
  <c r="F1891" i="2"/>
  <c r="G1891" i="2"/>
  <c r="H1891" i="2"/>
  <c r="I1891" i="2"/>
  <c r="J1891" i="2"/>
  <c r="K1891" i="2"/>
  <c r="L1891" i="2"/>
  <c r="M1891" i="2"/>
  <c r="N1891" i="2"/>
  <c r="A1892" i="2"/>
  <c r="B1892" i="2"/>
  <c r="C1892" i="2"/>
  <c r="D1892" i="2"/>
  <c r="E1892" i="2"/>
  <c r="F1892" i="2"/>
  <c r="G1892" i="2"/>
  <c r="H1892" i="2"/>
  <c r="I1892" i="2"/>
  <c r="J1892" i="2"/>
  <c r="K1892" i="2"/>
  <c r="L1892" i="2"/>
  <c r="M1892" i="2"/>
  <c r="N1892" i="2"/>
  <c r="A1893" i="2"/>
  <c r="B1893" i="2"/>
  <c r="C1893" i="2"/>
  <c r="D1893" i="2"/>
  <c r="E1893" i="2"/>
  <c r="F1893" i="2"/>
  <c r="G1893" i="2"/>
  <c r="H1893" i="2"/>
  <c r="I1893" i="2"/>
  <c r="J1893" i="2"/>
  <c r="K1893" i="2"/>
  <c r="L1893" i="2"/>
  <c r="M1893" i="2"/>
  <c r="N1893" i="2"/>
  <c r="A1894" i="2"/>
  <c r="B1894" i="2"/>
  <c r="C1894" i="2"/>
  <c r="D1894" i="2"/>
  <c r="E1894" i="2"/>
  <c r="F1894" i="2"/>
  <c r="G1894" i="2"/>
  <c r="H1894" i="2"/>
  <c r="I1894" i="2"/>
  <c r="J1894" i="2"/>
  <c r="K1894" i="2"/>
  <c r="L1894" i="2"/>
  <c r="M1894" i="2"/>
  <c r="N1894" i="2"/>
  <c r="A1895" i="2"/>
  <c r="B1895" i="2"/>
  <c r="C1895" i="2"/>
  <c r="D1895" i="2"/>
  <c r="E1895" i="2"/>
  <c r="F1895" i="2"/>
  <c r="G1895" i="2"/>
  <c r="H1895" i="2"/>
  <c r="I1895" i="2"/>
  <c r="J1895" i="2"/>
  <c r="K1895" i="2"/>
  <c r="L1895" i="2"/>
  <c r="M1895" i="2"/>
  <c r="N1895" i="2"/>
  <c r="A1896" i="2"/>
  <c r="B1896" i="2"/>
  <c r="C1896" i="2"/>
  <c r="D1896" i="2"/>
  <c r="E1896" i="2"/>
  <c r="F1896" i="2"/>
  <c r="G1896" i="2"/>
  <c r="H1896" i="2"/>
  <c r="I1896" i="2"/>
  <c r="J1896" i="2"/>
  <c r="K1896" i="2"/>
  <c r="L1896" i="2"/>
  <c r="M1896" i="2"/>
  <c r="N1896" i="2"/>
  <c r="A1897" i="2"/>
  <c r="B1897" i="2"/>
  <c r="C1897" i="2"/>
  <c r="D1897" i="2"/>
  <c r="E1897" i="2"/>
  <c r="F1897" i="2"/>
  <c r="G1897" i="2"/>
  <c r="H1897" i="2"/>
  <c r="I1897" i="2"/>
  <c r="J1897" i="2"/>
  <c r="K1897" i="2"/>
  <c r="L1897" i="2"/>
  <c r="M1897" i="2"/>
  <c r="N1897" i="2"/>
  <c r="A1898" i="2"/>
  <c r="B1898" i="2"/>
  <c r="C1898" i="2"/>
  <c r="D1898" i="2"/>
  <c r="E1898" i="2"/>
  <c r="F1898" i="2"/>
  <c r="G1898" i="2"/>
  <c r="H1898" i="2"/>
  <c r="I1898" i="2"/>
  <c r="J1898" i="2"/>
  <c r="K1898" i="2"/>
  <c r="L1898" i="2"/>
  <c r="M1898" i="2"/>
  <c r="N1898" i="2"/>
  <c r="A1899" i="2"/>
  <c r="B1899" i="2"/>
  <c r="C1899" i="2"/>
  <c r="D1899" i="2"/>
  <c r="E1899" i="2"/>
  <c r="F1899" i="2"/>
  <c r="G1899" i="2"/>
  <c r="H1899" i="2"/>
  <c r="I1899" i="2"/>
  <c r="J1899" i="2"/>
  <c r="K1899" i="2"/>
  <c r="L1899" i="2"/>
  <c r="M1899" i="2"/>
  <c r="N1899" i="2"/>
  <c r="A1900" i="2"/>
  <c r="B1900" i="2"/>
  <c r="C1900" i="2"/>
  <c r="D1900" i="2"/>
  <c r="E1900" i="2"/>
  <c r="F1900" i="2"/>
  <c r="G1900" i="2"/>
  <c r="H1900" i="2"/>
  <c r="I1900" i="2"/>
  <c r="J1900" i="2"/>
  <c r="K1900" i="2"/>
  <c r="L1900" i="2"/>
  <c r="M1900" i="2"/>
  <c r="N1900" i="2"/>
  <c r="A1901" i="2"/>
  <c r="B1901" i="2"/>
  <c r="C1901" i="2"/>
  <c r="D1901" i="2"/>
  <c r="E1901" i="2"/>
  <c r="F1901" i="2"/>
  <c r="G1901" i="2"/>
  <c r="H1901" i="2"/>
  <c r="I1901" i="2"/>
  <c r="J1901" i="2"/>
  <c r="K1901" i="2"/>
  <c r="L1901" i="2"/>
  <c r="M1901" i="2"/>
  <c r="N1901" i="2"/>
  <c r="A1902" i="2"/>
  <c r="B1902" i="2"/>
  <c r="C1902" i="2"/>
  <c r="D1902" i="2"/>
  <c r="E1902" i="2"/>
  <c r="F1902" i="2"/>
  <c r="G1902" i="2"/>
  <c r="H1902" i="2"/>
  <c r="I1902" i="2"/>
  <c r="J1902" i="2"/>
  <c r="K1902" i="2"/>
  <c r="L1902" i="2"/>
  <c r="M1902" i="2"/>
  <c r="N1902" i="2"/>
  <c r="A1903" i="2"/>
  <c r="B1903" i="2"/>
  <c r="C1903" i="2"/>
  <c r="D1903" i="2"/>
  <c r="E1903" i="2"/>
  <c r="F1903" i="2"/>
  <c r="G1903" i="2"/>
  <c r="H1903" i="2"/>
  <c r="I1903" i="2"/>
  <c r="J1903" i="2"/>
  <c r="K1903" i="2"/>
  <c r="L1903" i="2"/>
  <c r="M1903" i="2"/>
  <c r="N1903" i="2"/>
  <c r="A1904" i="2"/>
  <c r="B1904" i="2"/>
  <c r="C1904" i="2"/>
  <c r="D1904" i="2"/>
  <c r="E1904" i="2"/>
  <c r="F1904" i="2"/>
  <c r="G1904" i="2"/>
  <c r="H1904" i="2"/>
  <c r="I1904" i="2"/>
  <c r="J1904" i="2"/>
  <c r="K1904" i="2"/>
  <c r="L1904" i="2"/>
  <c r="M1904" i="2"/>
  <c r="N1904" i="2"/>
  <c r="A1905" i="2"/>
  <c r="B1905" i="2"/>
  <c r="C1905" i="2"/>
  <c r="D1905" i="2"/>
  <c r="E1905" i="2"/>
  <c r="F1905" i="2"/>
  <c r="G1905" i="2"/>
  <c r="H1905" i="2"/>
  <c r="I1905" i="2"/>
  <c r="J1905" i="2"/>
  <c r="K1905" i="2"/>
  <c r="L1905" i="2"/>
  <c r="M1905" i="2"/>
  <c r="N1905" i="2"/>
  <c r="A1906" i="2"/>
  <c r="B1906" i="2"/>
  <c r="C1906" i="2"/>
  <c r="D1906" i="2"/>
  <c r="E1906" i="2"/>
  <c r="F1906" i="2"/>
  <c r="G1906" i="2"/>
  <c r="H1906" i="2"/>
  <c r="I1906" i="2"/>
  <c r="J1906" i="2"/>
  <c r="K1906" i="2"/>
  <c r="L1906" i="2"/>
  <c r="M1906" i="2"/>
  <c r="N1906" i="2"/>
  <c r="A1907" i="2"/>
  <c r="B1907" i="2"/>
  <c r="C1907" i="2"/>
  <c r="D1907" i="2"/>
  <c r="E1907" i="2"/>
  <c r="F1907" i="2"/>
  <c r="G1907" i="2"/>
  <c r="H1907" i="2"/>
  <c r="I1907" i="2"/>
  <c r="J1907" i="2"/>
  <c r="K1907" i="2"/>
  <c r="L1907" i="2"/>
  <c r="M1907" i="2"/>
  <c r="N1907" i="2"/>
  <c r="A1908" i="2"/>
  <c r="B1908" i="2"/>
  <c r="C1908" i="2"/>
  <c r="D1908" i="2"/>
  <c r="E1908" i="2"/>
  <c r="F1908" i="2"/>
  <c r="G1908" i="2"/>
  <c r="H1908" i="2"/>
  <c r="I1908" i="2"/>
  <c r="J1908" i="2"/>
  <c r="K1908" i="2"/>
  <c r="L1908" i="2"/>
  <c r="M1908" i="2"/>
  <c r="N1908" i="2"/>
  <c r="A1909" i="2"/>
  <c r="B1909" i="2"/>
  <c r="C1909" i="2"/>
  <c r="D1909" i="2"/>
  <c r="E1909" i="2"/>
  <c r="F1909" i="2"/>
  <c r="G1909" i="2"/>
  <c r="H1909" i="2"/>
  <c r="I1909" i="2"/>
  <c r="J1909" i="2"/>
  <c r="K1909" i="2"/>
  <c r="L1909" i="2"/>
  <c r="M1909" i="2"/>
  <c r="N1909" i="2"/>
  <c r="A1910" i="2"/>
  <c r="B1910" i="2"/>
  <c r="C1910" i="2"/>
  <c r="D1910" i="2"/>
  <c r="E1910" i="2"/>
  <c r="F1910" i="2"/>
  <c r="G1910" i="2"/>
  <c r="H1910" i="2"/>
  <c r="I1910" i="2"/>
  <c r="J1910" i="2"/>
  <c r="K1910" i="2"/>
  <c r="L1910" i="2"/>
  <c r="M1910" i="2"/>
  <c r="N1910" i="2"/>
  <c r="A1911" i="2"/>
  <c r="B1911" i="2"/>
  <c r="C1911" i="2"/>
  <c r="D1911" i="2"/>
  <c r="E1911" i="2"/>
  <c r="F1911" i="2"/>
  <c r="G1911" i="2"/>
  <c r="H1911" i="2"/>
  <c r="I1911" i="2"/>
  <c r="J1911" i="2"/>
  <c r="K1911" i="2"/>
  <c r="L1911" i="2"/>
  <c r="M1911" i="2"/>
  <c r="N1911" i="2"/>
  <c r="A1912" i="2"/>
  <c r="B1912" i="2"/>
  <c r="C1912" i="2"/>
  <c r="D1912" i="2"/>
  <c r="E1912" i="2"/>
  <c r="F1912" i="2"/>
  <c r="G1912" i="2"/>
  <c r="H1912" i="2"/>
  <c r="I1912" i="2"/>
  <c r="J1912" i="2"/>
  <c r="K1912" i="2"/>
  <c r="L1912" i="2"/>
  <c r="M1912" i="2"/>
  <c r="N1912" i="2"/>
  <c r="A1913" i="2"/>
  <c r="B1913" i="2"/>
  <c r="C1913" i="2"/>
  <c r="D1913" i="2"/>
  <c r="E1913" i="2"/>
  <c r="F1913" i="2"/>
  <c r="G1913" i="2"/>
  <c r="H1913" i="2"/>
  <c r="I1913" i="2"/>
  <c r="J1913" i="2"/>
  <c r="K1913" i="2"/>
  <c r="L1913" i="2"/>
  <c r="M1913" i="2"/>
  <c r="N1913" i="2"/>
  <c r="A1914" i="2"/>
  <c r="B1914" i="2"/>
  <c r="C1914" i="2"/>
  <c r="D1914" i="2"/>
  <c r="E1914" i="2"/>
  <c r="F1914" i="2"/>
  <c r="G1914" i="2"/>
  <c r="H1914" i="2"/>
  <c r="I1914" i="2"/>
  <c r="J1914" i="2"/>
  <c r="K1914" i="2"/>
  <c r="L1914" i="2"/>
  <c r="M1914" i="2"/>
  <c r="N1914" i="2"/>
  <c r="A1915" i="2"/>
  <c r="B1915" i="2"/>
  <c r="C1915" i="2"/>
  <c r="D1915" i="2"/>
  <c r="E1915" i="2"/>
  <c r="F1915" i="2"/>
  <c r="G1915" i="2"/>
  <c r="H1915" i="2"/>
  <c r="I1915" i="2"/>
  <c r="J1915" i="2"/>
  <c r="K1915" i="2"/>
  <c r="L1915" i="2"/>
  <c r="M1915" i="2"/>
  <c r="N1915" i="2"/>
  <c r="A1916" i="2"/>
  <c r="B1916" i="2"/>
  <c r="C1916" i="2"/>
  <c r="D1916" i="2"/>
  <c r="E1916" i="2"/>
  <c r="F1916" i="2"/>
  <c r="G1916" i="2"/>
  <c r="H1916" i="2"/>
  <c r="I1916" i="2"/>
  <c r="J1916" i="2"/>
  <c r="K1916" i="2"/>
  <c r="L1916" i="2"/>
  <c r="M1916" i="2"/>
  <c r="N1916" i="2"/>
  <c r="A1917" i="2"/>
  <c r="B1917" i="2"/>
  <c r="C1917" i="2"/>
  <c r="D1917" i="2"/>
  <c r="E1917" i="2"/>
  <c r="F1917" i="2"/>
  <c r="G1917" i="2"/>
  <c r="H1917" i="2"/>
  <c r="I1917" i="2"/>
  <c r="J1917" i="2"/>
  <c r="K1917" i="2"/>
  <c r="L1917" i="2"/>
  <c r="M1917" i="2"/>
  <c r="N1917" i="2"/>
  <c r="A1918" i="2"/>
  <c r="B1918" i="2"/>
  <c r="C1918" i="2"/>
  <c r="D1918" i="2"/>
  <c r="E1918" i="2"/>
  <c r="F1918" i="2"/>
  <c r="G1918" i="2"/>
  <c r="H1918" i="2"/>
  <c r="I1918" i="2"/>
  <c r="J1918" i="2"/>
  <c r="K1918" i="2"/>
  <c r="L1918" i="2"/>
  <c r="M1918" i="2"/>
  <c r="N1918" i="2"/>
  <c r="A1919" i="2"/>
  <c r="B1919" i="2"/>
  <c r="C1919" i="2"/>
  <c r="D1919" i="2"/>
  <c r="E1919" i="2"/>
  <c r="F1919" i="2"/>
  <c r="G1919" i="2"/>
  <c r="H1919" i="2"/>
  <c r="I1919" i="2"/>
  <c r="J1919" i="2"/>
  <c r="K1919" i="2"/>
  <c r="L1919" i="2"/>
  <c r="M1919" i="2"/>
  <c r="N1919" i="2"/>
  <c r="A1920" i="2"/>
  <c r="B1920" i="2"/>
  <c r="C1920" i="2"/>
  <c r="D1920" i="2"/>
  <c r="E1920" i="2"/>
  <c r="F1920" i="2"/>
  <c r="G1920" i="2"/>
  <c r="H1920" i="2"/>
  <c r="I1920" i="2"/>
  <c r="J1920" i="2"/>
  <c r="K1920" i="2"/>
  <c r="L1920" i="2"/>
  <c r="M1920" i="2"/>
  <c r="N1920" i="2"/>
  <c r="A1921" i="2"/>
  <c r="B1921" i="2"/>
  <c r="C1921" i="2"/>
  <c r="D1921" i="2"/>
  <c r="E1921" i="2"/>
  <c r="F1921" i="2"/>
  <c r="G1921" i="2"/>
  <c r="H1921" i="2"/>
  <c r="I1921" i="2"/>
  <c r="J1921" i="2"/>
  <c r="K1921" i="2"/>
  <c r="L1921" i="2"/>
  <c r="M1921" i="2"/>
  <c r="N1921" i="2"/>
  <c r="A1922" i="2"/>
  <c r="B1922" i="2"/>
  <c r="C1922" i="2"/>
  <c r="D1922" i="2"/>
  <c r="E1922" i="2"/>
  <c r="F1922" i="2"/>
  <c r="G1922" i="2"/>
  <c r="H1922" i="2"/>
  <c r="I1922" i="2"/>
  <c r="J1922" i="2"/>
  <c r="K1922" i="2"/>
  <c r="L1922" i="2"/>
  <c r="M1922" i="2"/>
  <c r="N1922" i="2"/>
  <c r="A1923" i="2"/>
  <c r="B1923" i="2"/>
  <c r="C1923" i="2"/>
  <c r="D1923" i="2"/>
  <c r="E1923" i="2"/>
  <c r="F1923" i="2"/>
  <c r="G1923" i="2"/>
  <c r="H1923" i="2"/>
  <c r="I1923" i="2"/>
  <c r="J1923" i="2"/>
  <c r="K1923" i="2"/>
  <c r="L1923" i="2"/>
  <c r="M1923" i="2"/>
  <c r="N1923" i="2"/>
  <c r="A1924" i="2"/>
  <c r="B1924" i="2"/>
  <c r="C1924" i="2"/>
  <c r="D1924" i="2"/>
  <c r="E1924" i="2"/>
  <c r="F1924" i="2"/>
  <c r="G1924" i="2"/>
  <c r="H1924" i="2"/>
  <c r="I1924" i="2"/>
  <c r="J1924" i="2"/>
  <c r="K1924" i="2"/>
  <c r="L1924" i="2"/>
  <c r="M1924" i="2"/>
  <c r="N1924" i="2"/>
  <c r="A1925" i="2"/>
  <c r="B1925" i="2"/>
  <c r="C1925" i="2"/>
  <c r="D1925" i="2"/>
  <c r="E1925" i="2"/>
  <c r="F1925" i="2"/>
  <c r="G1925" i="2"/>
  <c r="H1925" i="2"/>
  <c r="I1925" i="2"/>
  <c r="J1925" i="2"/>
  <c r="K1925" i="2"/>
  <c r="L1925" i="2"/>
  <c r="M1925" i="2"/>
  <c r="N1925" i="2"/>
  <c r="A1926" i="2"/>
  <c r="B1926" i="2"/>
  <c r="C1926" i="2"/>
  <c r="D1926" i="2"/>
  <c r="E1926" i="2"/>
  <c r="F1926" i="2"/>
  <c r="G1926" i="2"/>
  <c r="H1926" i="2"/>
  <c r="I1926" i="2"/>
  <c r="J1926" i="2"/>
  <c r="K1926" i="2"/>
  <c r="L1926" i="2"/>
  <c r="M1926" i="2"/>
  <c r="N1926" i="2"/>
  <c r="A1927" i="2"/>
  <c r="B1927" i="2"/>
  <c r="C1927" i="2"/>
  <c r="D1927" i="2"/>
  <c r="E1927" i="2"/>
  <c r="F1927" i="2"/>
  <c r="G1927" i="2"/>
  <c r="H1927" i="2"/>
  <c r="I1927" i="2"/>
  <c r="J1927" i="2"/>
  <c r="K1927" i="2"/>
  <c r="L1927" i="2"/>
  <c r="M1927" i="2"/>
  <c r="N1927" i="2"/>
  <c r="A1928" i="2"/>
  <c r="B1928" i="2"/>
  <c r="C1928" i="2"/>
  <c r="D1928" i="2"/>
  <c r="E1928" i="2"/>
  <c r="F1928" i="2"/>
  <c r="G1928" i="2"/>
  <c r="H1928" i="2"/>
  <c r="I1928" i="2"/>
  <c r="J1928" i="2"/>
  <c r="K1928" i="2"/>
  <c r="L1928" i="2"/>
  <c r="M1928" i="2"/>
  <c r="N1928" i="2"/>
  <c r="A1929" i="2"/>
  <c r="B1929" i="2"/>
  <c r="C1929" i="2"/>
  <c r="D1929" i="2"/>
  <c r="E1929" i="2"/>
  <c r="F1929" i="2"/>
  <c r="G1929" i="2"/>
  <c r="H1929" i="2"/>
  <c r="I1929" i="2"/>
  <c r="J1929" i="2"/>
  <c r="K1929" i="2"/>
  <c r="L1929" i="2"/>
  <c r="M1929" i="2"/>
  <c r="N1929" i="2"/>
  <c r="A1930" i="2"/>
  <c r="B1930" i="2"/>
  <c r="C1930" i="2"/>
  <c r="D1930" i="2"/>
  <c r="E1930" i="2"/>
  <c r="F1930" i="2"/>
  <c r="G1930" i="2"/>
  <c r="H1930" i="2"/>
  <c r="I1930" i="2"/>
  <c r="J1930" i="2"/>
  <c r="K1930" i="2"/>
  <c r="L1930" i="2"/>
  <c r="M1930" i="2"/>
  <c r="N1930" i="2"/>
  <c r="A1931" i="2"/>
  <c r="B1931" i="2"/>
  <c r="C1931" i="2"/>
  <c r="D1931" i="2"/>
  <c r="E1931" i="2"/>
  <c r="F1931" i="2"/>
  <c r="G1931" i="2"/>
  <c r="H1931" i="2"/>
  <c r="I1931" i="2"/>
  <c r="J1931" i="2"/>
  <c r="K1931" i="2"/>
  <c r="L1931" i="2"/>
  <c r="M1931" i="2"/>
  <c r="N1931" i="2"/>
  <c r="A1932" i="2"/>
  <c r="B1932" i="2"/>
  <c r="C1932" i="2"/>
  <c r="D1932" i="2"/>
  <c r="E1932" i="2"/>
  <c r="F1932" i="2"/>
  <c r="G1932" i="2"/>
  <c r="H1932" i="2"/>
  <c r="I1932" i="2"/>
  <c r="J1932" i="2"/>
  <c r="K1932" i="2"/>
  <c r="L1932" i="2"/>
  <c r="M1932" i="2"/>
  <c r="N1932" i="2"/>
  <c r="A1933" i="2"/>
  <c r="B1933" i="2"/>
  <c r="C1933" i="2"/>
  <c r="D1933" i="2"/>
  <c r="E1933" i="2"/>
  <c r="F1933" i="2"/>
  <c r="G1933" i="2"/>
  <c r="H1933" i="2"/>
  <c r="I1933" i="2"/>
  <c r="J1933" i="2"/>
  <c r="K1933" i="2"/>
  <c r="L1933" i="2"/>
  <c r="M1933" i="2"/>
  <c r="N1933" i="2"/>
  <c r="A1934" i="2"/>
  <c r="B1934" i="2"/>
  <c r="C1934" i="2"/>
  <c r="D1934" i="2"/>
  <c r="E1934" i="2"/>
  <c r="F1934" i="2"/>
  <c r="G1934" i="2"/>
  <c r="H1934" i="2"/>
  <c r="I1934" i="2"/>
  <c r="J1934" i="2"/>
  <c r="K1934" i="2"/>
  <c r="L1934" i="2"/>
  <c r="M1934" i="2"/>
  <c r="N1934" i="2"/>
  <c r="A1935" i="2"/>
  <c r="B1935" i="2"/>
  <c r="C1935" i="2"/>
  <c r="D1935" i="2"/>
  <c r="E1935" i="2"/>
  <c r="F1935" i="2"/>
  <c r="G1935" i="2"/>
  <c r="H1935" i="2"/>
  <c r="I1935" i="2"/>
  <c r="J1935" i="2"/>
  <c r="K1935" i="2"/>
  <c r="L1935" i="2"/>
  <c r="M1935" i="2"/>
  <c r="N1935" i="2"/>
  <c r="A1936" i="2"/>
  <c r="B1936" i="2"/>
  <c r="C1936" i="2"/>
  <c r="D1936" i="2"/>
  <c r="E1936" i="2"/>
  <c r="F1936" i="2"/>
  <c r="G1936" i="2"/>
  <c r="H1936" i="2"/>
  <c r="I1936" i="2"/>
  <c r="J1936" i="2"/>
  <c r="K1936" i="2"/>
  <c r="L1936" i="2"/>
  <c r="M1936" i="2"/>
  <c r="N1936" i="2"/>
  <c r="A1937" i="2"/>
  <c r="B1937" i="2"/>
  <c r="C1937" i="2"/>
  <c r="D1937" i="2"/>
  <c r="E1937" i="2"/>
  <c r="F1937" i="2"/>
  <c r="G1937" i="2"/>
  <c r="H1937" i="2"/>
  <c r="I1937" i="2"/>
  <c r="J1937" i="2"/>
  <c r="K1937" i="2"/>
  <c r="L1937" i="2"/>
  <c r="M1937" i="2"/>
  <c r="N1937" i="2"/>
  <c r="A1938" i="2"/>
  <c r="B1938" i="2"/>
  <c r="C1938" i="2"/>
  <c r="D1938" i="2"/>
  <c r="E1938" i="2"/>
  <c r="F1938" i="2"/>
  <c r="G1938" i="2"/>
  <c r="H1938" i="2"/>
  <c r="I1938" i="2"/>
  <c r="J1938" i="2"/>
  <c r="K1938" i="2"/>
  <c r="L1938" i="2"/>
  <c r="M1938" i="2"/>
  <c r="N1938" i="2"/>
  <c r="A1939" i="2"/>
  <c r="B1939" i="2"/>
  <c r="C1939" i="2"/>
  <c r="D1939" i="2"/>
  <c r="E1939" i="2"/>
  <c r="F1939" i="2"/>
  <c r="G1939" i="2"/>
  <c r="H1939" i="2"/>
  <c r="I1939" i="2"/>
  <c r="J1939" i="2"/>
  <c r="K1939" i="2"/>
  <c r="L1939" i="2"/>
  <c r="M1939" i="2"/>
  <c r="N1939" i="2"/>
  <c r="A1940" i="2"/>
  <c r="B1940" i="2"/>
  <c r="C1940" i="2"/>
  <c r="D1940" i="2"/>
  <c r="E1940" i="2"/>
  <c r="F1940" i="2"/>
  <c r="G1940" i="2"/>
  <c r="H1940" i="2"/>
  <c r="I1940" i="2"/>
  <c r="J1940" i="2"/>
  <c r="K1940" i="2"/>
  <c r="L1940" i="2"/>
  <c r="M1940" i="2"/>
  <c r="N1940" i="2"/>
  <c r="A1941" i="2"/>
  <c r="B1941" i="2"/>
  <c r="C1941" i="2"/>
  <c r="D1941" i="2"/>
  <c r="E1941" i="2"/>
  <c r="F1941" i="2"/>
  <c r="G1941" i="2"/>
  <c r="H1941" i="2"/>
  <c r="I1941" i="2"/>
  <c r="J1941" i="2"/>
  <c r="K1941" i="2"/>
  <c r="L1941" i="2"/>
  <c r="M1941" i="2"/>
  <c r="N1941" i="2"/>
  <c r="A1942" i="2"/>
  <c r="B1942" i="2"/>
  <c r="C1942" i="2"/>
  <c r="D1942" i="2"/>
  <c r="E1942" i="2"/>
  <c r="F1942" i="2"/>
  <c r="G1942" i="2"/>
  <c r="H1942" i="2"/>
  <c r="I1942" i="2"/>
  <c r="J1942" i="2"/>
  <c r="K1942" i="2"/>
  <c r="L1942" i="2"/>
  <c r="M1942" i="2"/>
  <c r="N1942" i="2"/>
  <c r="A1943" i="2"/>
  <c r="B1943" i="2"/>
  <c r="C1943" i="2"/>
  <c r="D1943" i="2"/>
  <c r="E1943" i="2"/>
  <c r="F1943" i="2"/>
  <c r="G1943" i="2"/>
  <c r="H1943" i="2"/>
  <c r="I1943" i="2"/>
  <c r="J1943" i="2"/>
  <c r="K1943" i="2"/>
  <c r="L1943" i="2"/>
  <c r="M1943" i="2"/>
  <c r="N1943" i="2"/>
  <c r="A1944" i="2"/>
  <c r="B1944" i="2"/>
  <c r="C1944" i="2"/>
  <c r="D1944" i="2"/>
  <c r="E1944" i="2"/>
  <c r="F1944" i="2"/>
  <c r="G1944" i="2"/>
  <c r="H1944" i="2"/>
  <c r="I1944" i="2"/>
  <c r="J1944" i="2"/>
  <c r="K1944" i="2"/>
  <c r="L1944" i="2"/>
  <c r="M1944" i="2"/>
  <c r="N1944" i="2"/>
  <c r="A1945" i="2"/>
  <c r="B1945" i="2"/>
  <c r="C1945" i="2"/>
  <c r="D1945" i="2"/>
  <c r="E1945" i="2"/>
  <c r="F1945" i="2"/>
  <c r="G1945" i="2"/>
  <c r="H1945" i="2"/>
  <c r="I1945" i="2"/>
  <c r="J1945" i="2"/>
  <c r="K1945" i="2"/>
  <c r="L1945" i="2"/>
  <c r="M1945" i="2"/>
  <c r="N1945" i="2"/>
  <c r="A1946" i="2"/>
  <c r="B1946" i="2"/>
  <c r="C1946" i="2"/>
  <c r="D1946" i="2"/>
  <c r="E1946" i="2"/>
  <c r="F1946" i="2"/>
  <c r="G1946" i="2"/>
  <c r="H1946" i="2"/>
  <c r="I1946" i="2"/>
  <c r="J1946" i="2"/>
  <c r="K1946" i="2"/>
  <c r="L1946" i="2"/>
  <c r="M1946" i="2"/>
  <c r="N1946" i="2"/>
  <c r="A1947" i="2"/>
  <c r="B1947" i="2"/>
  <c r="C1947" i="2"/>
  <c r="D1947" i="2"/>
  <c r="E1947" i="2"/>
  <c r="F1947" i="2"/>
  <c r="G1947" i="2"/>
  <c r="H1947" i="2"/>
  <c r="I1947" i="2"/>
  <c r="J1947" i="2"/>
  <c r="K1947" i="2"/>
  <c r="L1947" i="2"/>
  <c r="M1947" i="2"/>
  <c r="N1947" i="2"/>
  <c r="A1948" i="2"/>
  <c r="B1948" i="2"/>
  <c r="C1948" i="2"/>
  <c r="D1948" i="2"/>
  <c r="E1948" i="2"/>
  <c r="F1948" i="2"/>
  <c r="G1948" i="2"/>
  <c r="H1948" i="2"/>
  <c r="I1948" i="2"/>
  <c r="J1948" i="2"/>
  <c r="K1948" i="2"/>
  <c r="L1948" i="2"/>
  <c r="M1948" i="2"/>
  <c r="N1948" i="2"/>
  <c r="A1949" i="2"/>
  <c r="B1949" i="2"/>
  <c r="C1949" i="2"/>
  <c r="D1949" i="2"/>
  <c r="E1949" i="2"/>
  <c r="F1949" i="2"/>
  <c r="G1949" i="2"/>
  <c r="H1949" i="2"/>
  <c r="I1949" i="2"/>
  <c r="J1949" i="2"/>
  <c r="K1949" i="2"/>
  <c r="L1949" i="2"/>
  <c r="M1949" i="2"/>
  <c r="N1949" i="2"/>
  <c r="A1950" i="2"/>
  <c r="B1950" i="2"/>
  <c r="C1950" i="2"/>
  <c r="D1950" i="2"/>
  <c r="E1950" i="2"/>
  <c r="F1950" i="2"/>
  <c r="G1950" i="2"/>
  <c r="H1950" i="2"/>
  <c r="I1950" i="2"/>
  <c r="J1950" i="2"/>
  <c r="K1950" i="2"/>
  <c r="L1950" i="2"/>
  <c r="M1950" i="2"/>
  <c r="N1950" i="2"/>
  <c r="A1951" i="2"/>
  <c r="B1951" i="2"/>
  <c r="C1951" i="2"/>
  <c r="D1951" i="2"/>
  <c r="E1951" i="2"/>
  <c r="F1951" i="2"/>
  <c r="G1951" i="2"/>
  <c r="H1951" i="2"/>
  <c r="I1951" i="2"/>
  <c r="J1951" i="2"/>
  <c r="K1951" i="2"/>
  <c r="L1951" i="2"/>
  <c r="M1951" i="2"/>
  <c r="N1951" i="2"/>
  <c r="A1952" i="2"/>
  <c r="B1952" i="2"/>
  <c r="C1952" i="2"/>
  <c r="D1952" i="2"/>
  <c r="E1952" i="2"/>
  <c r="F1952" i="2"/>
  <c r="G1952" i="2"/>
  <c r="H1952" i="2"/>
  <c r="I1952" i="2"/>
  <c r="J1952" i="2"/>
  <c r="K1952" i="2"/>
  <c r="L1952" i="2"/>
  <c r="M1952" i="2"/>
  <c r="N1952" i="2"/>
  <c r="A1953" i="2"/>
  <c r="B1953" i="2"/>
  <c r="C1953" i="2"/>
  <c r="D1953" i="2"/>
  <c r="E1953" i="2"/>
  <c r="F1953" i="2"/>
  <c r="G1953" i="2"/>
  <c r="H1953" i="2"/>
  <c r="I1953" i="2"/>
  <c r="J1953" i="2"/>
  <c r="K1953" i="2"/>
  <c r="L1953" i="2"/>
  <c r="M1953" i="2"/>
  <c r="N1953" i="2"/>
  <c r="A1954" i="2"/>
  <c r="B1954" i="2"/>
  <c r="C1954" i="2"/>
  <c r="D1954" i="2"/>
  <c r="E1954" i="2"/>
  <c r="F1954" i="2"/>
  <c r="G1954" i="2"/>
  <c r="H1954" i="2"/>
  <c r="I1954" i="2"/>
  <c r="J1954" i="2"/>
  <c r="K1954" i="2"/>
  <c r="L1954" i="2"/>
  <c r="M1954" i="2"/>
  <c r="N1954" i="2"/>
  <c r="A1955" i="2"/>
  <c r="B1955" i="2"/>
  <c r="C1955" i="2"/>
  <c r="D1955" i="2"/>
  <c r="E1955" i="2"/>
  <c r="F1955" i="2"/>
  <c r="G1955" i="2"/>
  <c r="H1955" i="2"/>
  <c r="I1955" i="2"/>
  <c r="J1955" i="2"/>
  <c r="K1955" i="2"/>
  <c r="L1955" i="2"/>
  <c r="M1955" i="2"/>
  <c r="N1955" i="2"/>
  <c r="A1956" i="2"/>
  <c r="B1956" i="2"/>
  <c r="C1956" i="2"/>
  <c r="D1956" i="2"/>
  <c r="E1956" i="2"/>
  <c r="F1956" i="2"/>
  <c r="G1956" i="2"/>
  <c r="H1956" i="2"/>
  <c r="I1956" i="2"/>
  <c r="J1956" i="2"/>
  <c r="K1956" i="2"/>
  <c r="L1956" i="2"/>
  <c r="M1956" i="2"/>
  <c r="N1956" i="2"/>
  <c r="A1957" i="2"/>
  <c r="B1957" i="2"/>
  <c r="C1957" i="2"/>
  <c r="D1957" i="2"/>
  <c r="E1957" i="2"/>
  <c r="F1957" i="2"/>
  <c r="G1957" i="2"/>
  <c r="H1957" i="2"/>
  <c r="I1957" i="2"/>
  <c r="J1957" i="2"/>
  <c r="K1957" i="2"/>
  <c r="L1957" i="2"/>
  <c r="M1957" i="2"/>
  <c r="N1957" i="2"/>
  <c r="A1958" i="2"/>
  <c r="B1958" i="2"/>
  <c r="C1958" i="2"/>
  <c r="D1958" i="2"/>
  <c r="E1958" i="2"/>
  <c r="F1958" i="2"/>
  <c r="G1958" i="2"/>
  <c r="H1958" i="2"/>
  <c r="I1958" i="2"/>
  <c r="J1958" i="2"/>
  <c r="K1958" i="2"/>
  <c r="L1958" i="2"/>
  <c r="M1958" i="2"/>
  <c r="N1958" i="2"/>
  <c r="A1959" i="2"/>
  <c r="B1959" i="2"/>
  <c r="C1959" i="2"/>
  <c r="D1959" i="2"/>
  <c r="E1959" i="2"/>
  <c r="F1959" i="2"/>
  <c r="G1959" i="2"/>
  <c r="H1959" i="2"/>
  <c r="I1959" i="2"/>
  <c r="J1959" i="2"/>
  <c r="K1959" i="2"/>
  <c r="L1959" i="2"/>
  <c r="M1959" i="2"/>
  <c r="N1959" i="2"/>
  <c r="A1960" i="2"/>
  <c r="B1960" i="2"/>
  <c r="C1960" i="2"/>
  <c r="D1960" i="2"/>
  <c r="E1960" i="2"/>
  <c r="F1960" i="2"/>
  <c r="G1960" i="2"/>
  <c r="H1960" i="2"/>
  <c r="I1960" i="2"/>
  <c r="J1960" i="2"/>
  <c r="K1960" i="2"/>
  <c r="L1960" i="2"/>
  <c r="M1960" i="2"/>
  <c r="N1960" i="2"/>
  <c r="A1961" i="2"/>
  <c r="B1961" i="2"/>
  <c r="C1961" i="2"/>
  <c r="D1961" i="2"/>
  <c r="E1961" i="2"/>
  <c r="F1961" i="2"/>
  <c r="G1961" i="2"/>
  <c r="H1961" i="2"/>
  <c r="I1961" i="2"/>
  <c r="J1961" i="2"/>
  <c r="K1961" i="2"/>
  <c r="L1961" i="2"/>
  <c r="M1961" i="2"/>
  <c r="N1961" i="2"/>
  <c r="A1962" i="2"/>
  <c r="B1962" i="2"/>
  <c r="C1962" i="2"/>
  <c r="D1962" i="2"/>
  <c r="E1962" i="2"/>
  <c r="F1962" i="2"/>
  <c r="G1962" i="2"/>
  <c r="H1962" i="2"/>
  <c r="I1962" i="2"/>
  <c r="J1962" i="2"/>
  <c r="K1962" i="2"/>
  <c r="L1962" i="2"/>
  <c r="M1962" i="2"/>
  <c r="N1962" i="2"/>
  <c r="A1963" i="2"/>
  <c r="B1963" i="2"/>
  <c r="C1963" i="2"/>
  <c r="D1963" i="2"/>
  <c r="E1963" i="2"/>
  <c r="F1963" i="2"/>
  <c r="G1963" i="2"/>
  <c r="H1963" i="2"/>
  <c r="I1963" i="2"/>
  <c r="J1963" i="2"/>
  <c r="K1963" i="2"/>
  <c r="L1963" i="2"/>
  <c r="M1963" i="2"/>
  <c r="N1963" i="2"/>
  <c r="A1964" i="2"/>
  <c r="B1964" i="2"/>
  <c r="C1964" i="2"/>
  <c r="D1964" i="2"/>
  <c r="E1964" i="2"/>
  <c r="F1964" i="2"/>
  <c r="G1964" i="2"/>
  <c r="H1964" i="2"/>
  <c r="I1964" i="2"/>
  <c r="J1964" i="2"/>
  <c r="K1964" i="2"/>
  <c r="L1964" i="2"/>
  <c r="M1964" i="2"/>
  <c r="N1964" i="2"/>
  <c r="A1965" i="2"/>
  <c r="B1965" i="2"/>
  <c r="C1965" i="2"/>
  <c r="D1965" i="2"/>
  <c r="E1965" i="2"/>
  <c r="F1965" i="2"/>
  <c r="G1965" i="2"/>
  <c r="H1965" i="2"/>
  <c r="I1965" i="2"/>
  <c r="J1965" i="2"/>
  <c r="K1965" i="2"/>
  <c r="L1965" i="2"/>
  <c r="M1965" i="2"/>
  <c r="N1965" i="2"/>
  <c r="A1966" i="2"/>
  <c r="B1966" i="2"/>
  <c r="C1966" i="2"/>
  <c r="D1966" i="2"/>
  <c r="E1966" i="2"/>
  <c r="F1966" i="2"/>
  <c r="G1966" i="2"/>
  <c r="H1966" i="2"/>
  <c r="I1966" i="2"/>
  <c r="J1966" i="2"/>
  <c r="K1966" i="2"/>
  <c r="L1966" i="2"/>
  <c r="M1966" i="2"/>
  <c r="N1966" i="2"/>
  <c r="A1967" i="2"/>
  <c r="B1967" i="2"/>
  <c r="C1967" i="2"/>
  <c r="D1967" i="2"/>
  <c r="E1967" i="2"/>
  <c r="F1967" i="2"/>
  <c r="G1967" i="2"/>
  <c r="H1967" i="2"/>
  <c r="I1967" i="2"/>
  <c r="J1967" i="2"/>
  <c r="K1967" i="2"/>
  <c r="L1967" i="2"/>
  <c r="M1967" i="2"/>
  <c r="N1967" i="2"/>
  <c r="A1968" i="2"/>
  <c r="B1968" i="2"/>
  <c r="C1968" i="2"/>
  <c r="D1968" i="2"/>
  <c r="E1968" i="2"/>
  <c r="F1968" i="2"/>
  <c r="G1968" i="2"/>
  <c r="H1968" i="2"/>
  <c r="I1968" i="2"/>
  <c r="J1968" i="2"/>
  <c r="K1968" i="2"/>
  <c r="L1968" i="2"/>
  <c r="M1968" i="2"/>
  <c r="N1968" i="2"/>
  <c r="A1969" i="2"/>
  <c r="B1969" i="2"/>
  <c r="C1969" i="2"/>
  <c r="D1969" i="2"/>
  <c r="E1969" i="2"/>
  <c r="F1969" i="2"/>
  <c r="G1969" i="2"/>
  <c r="H1969" i="2"/>
  <c r="I1969" i="2"/>
  <c r="J1969" i="2"/>
  <c r="K1969" i="2"/>
  <c r="L1969" i="2"/>
  <c r="M1969" i="2"/>
  <c r="N1969" i="2"/>
  <c r="A1970" i="2"/>
  <c r="B1970" i="2"/>
  <c r="C1970" i="2"/>
  <c r="D1970" i="2"/>
  <c r="E1970" i="2"/>
  <c r="F1970" i="2"/>
  <c r="G1970" i="2"/>
  <c r="H1970" i="2"/>
  <c r="I1970" i="2"/>
  <c r="J1970" i="2"/>
  <c r="K1970" i="2"/>
  <c r="L1970" i="2"/>
  <c r="M1970" i="2"/>
  <c r="N1970" i="2"/>
  <c r="A1971" i="2"/>
  <c r="B1971" i="2"/>
  <c r="C1971" i="2"/>
  <c r="D1971" i="2"/>
  <c r="E1971" i="2"/>
  <c r="F1971" i="2"/>
  <c r="G1971" i="2"/>
  <c r="H1971" i="2"/>
  <c r="I1971" i="2"/>
  <c r="J1971" i="2"/>
  <c r="K1971" i="2"/>
  <c r="L1971" i="2"/>
  <c r="M1971" i="2"/>
  <c r="N1971" i="2"/>
  <c r="A1972" i="2"/>
  <c r="B1972" i="2"/>
  <c r="C1972" i="2"/>
  <c r="D1972" i="2"/>
  <c r="E1972" i="2"/>
  <c r="F1972" i="2"/>
  <c r="G1972" i="2"/>
  <c r="H1972" i="2"/>
  <c r="I1972" i="2"/>
  <c r="J1972" i="2"/>
  <c r="K1972" i="2"/>
  <c r="L1972" i="2"/>
  <c r="M1972" i="2"/>
  <c r="N1972" i="2"/>
  <c r="A1973" i="2"/>
  <c r="B1973" i="2"/>
  <c r="C1973" i="2"/>
  <c r="D1973" i="2"/>
  <c r="E1973" i="2"/>
  <c r="F1973" i="2"/>
  <c r="G1973" i="2"/>
  <c r="H1973" i="2"/>
  <c r="I1973" i="2"/>
  <c r="J1973" i="2"/>
  <c r="K1973" i="2"/>
  <c r="L1973" i="2"/>
  <c r="M1973" i="2"/>
  <c r="N1973" i="2"/>
  <c r="A1974" i="2"/>
  <c r="B1974" i="2"/>
  <c r="C1974" i="2"/>
  <c r="D1974" i="2"/>
  <c r="E1974" i="2"/>
  <c r="F1974" i="2"/>
  <c r="G1974" i="2"/>
  <c r="H1974" i="2"/>
  <c r="I1974" i="2"/>
  <c r="J1974" i="2"/>
  <c r="K1974" i="2"/>
  <c r="L1974" i="2"/>
  <c r="M1974" i="2"/>
  <c r="N1974" i="2"/>
  <c r="A1975" i="2"/>
  <c r="B1975" i="2"/>
  <c r="C1975" i="2"/>
  <c r="D1975" i="2"/>
  <c r="E1975" i="2"/>
  <c r="F1975" i="2"/>
  <c r="G1975" i="2"/>
  <c r="H1975" i="2"/>
  <c r="I1975" i="2"/>
  <c r="J1975" i="2"/>
  <c r="K1975" i="2"/>
  <c r="L1975" i="2"/>
  <c r="M1975" i="2"/>
  <c r="N1975" i="2"/>
  <c r="A1976" i="2"/>
  <c r="B1976" i="2"/>
  <c r="C1976" i="2"/>
  <c r="D1976" i="2"/>
  <c r="E1976" i="2"/>
  <c r="F1976" i="2"/>
  <c r="G1976" i="2"/>
  <c r="H1976" i="2"/>
  <c r="I1976" i="2"/>
  <c r="J1976" i="2"/>
  <c r="K1976" i="2"/>
  <c r="L1976" i="2"/>
  <c r="M1976" i="2"/>
  <c r="N1976" i="2"/>
  <c r="A1977" i="2"/>
  <c r="B1977" i="2"/>
  <c r="C1977" i="2"/>
  <c r="D1977" i="2"/>
  <c r="E1977" i="2"/>
  <c r="F1977" i="2"/>
  <c r="G1977" i="2"/>
  <c r="H1977" i="2"/>
  <c r="I1977" i="2"/>
  <c r="J1977" i="2"/>
  <c r="K1977" i="2"/>
  <c r="L1977" i="2"/>
  <c r="M1977" i="2"/>
  <c r="N1977" i="2"/>
  <c r="A1978" i="2"/>
  <c r="B1978" i="2"/>
  <c r="C1978" i="2"/>
  <c r="D1978" i="2"/>
  <c r="E1978" i="2"/>
  <c r="F1978" i="2"/>
  <c r="G1978" i="2"/>
  <c r="H1978" i="2"/>
  <c r="I1978" i="2"/>
  <c r="J1978" i="2"/>
  <c r="K1978" i="2"/>
  <c r="L1978" i="2"/>
  <c r="M1978" i="2"/>
  <c r="N1978" i="2"/>
  <c r="A1979" i="2"/>
  <c r="B1979" i="2"/>
  <c r="C1979" i="2"/>
  <c r="D1979" i="2"/>
  <c r="E1979" i="2"/>
  <c r="F1979" i="2"/>
  <c r="G1979" i="2"/>
  <c r="H1979" i="2"/>
  <c r="I1979" i="2"/>
  <c r="J1979" i="2"/>
  <c r="K1979" i="2"/>
  <c r="L1979" i="2"/>
  <c r="M1979" i="2"/>
  <c r="N1979" i="2"/>
  <c r="A1980" i="2"/>
  <c r="B1980" i="2"/>
  <c r="C1980" i="2"/>
  <c r="D1980" i="2"/>
  <c r="E1980" i="2"/>
  <c r="F1980" i="2"/>
  <c r="G1980" i="2"/>
  <c r="H1980" i="2"/>
  <c r="I1980" i="2"/>
  <c r="J1980" i="2"/>
  <c r="K1980" i="2"/>
  <c r="L1980" i="2"/>
  <c r="M1980" i="2"/>
  <c r="N1980" i="2"/>
  <c r="A1981" i="2"/>
  <c r="B1981" i="2"/>
  <c r="C1981" i="2"/>
  <c r="D1981" i="2"/>
  <c r="E1981" i="2"/>
  <c r="F1981" i="2"/>
  <c r="G1981" i="2"/>
  <c r="H1981" i="2"/>
  <c r="I1981" i="2"/>
  <c r="J1981" i="2"/>
  <c r="K1981" i="2"/>
  <c r="L1981" i="2"/>
  <c r="M1981" i="2"/>
  <c r="N1981" i="2"/>
  <c r="A1982" i="2"/>
  <c r="B1982" i="2"/>
  <c r="C1982" i="2"/>
  <c r="D1982" i="2"/>
  <c r="E1982" i="2"/>
  <c r="F1982" i="2"/>
  <c r="G1982" i="2"/>
  <c r="H1982" i="2"/>
  <c r="I1982" i="2"/>
  <c r="J1982" i="2"/>
  <c r="K1982" i="2"/>
  <c r="L1982" i="2"/>
  <c r="M1982" i="2"/>
  <c r="N1982" i="2"/>
  <c r="A1983" i="2"/>
  <c r="B1983" i="2"/>
  <c r="C1983" i="2"/>
  <c r="D1983" i="2"/>
  <c r="E1983" i="2"/>
  <c r="F1983" i="2"/>
  <c r="G1983" i="2"/>
  <c r="H1983" i="2"/>
  <c r="I1983" i="2"/>
  <c r="J1983" i="2"/>
  <c r="K1983" i="2"/>
  <c r="L1983" i="2"/>
  <c r="M1983" i="2"/>
  <c r="N1983" i="2"/>
  <c r="A1984" i="2"/>
  <c r="B1984" i="2"/>
  <c r="C1984" i="2"/>
  <c r="D1984" i="2"/>
  <c r="E1984" i="2"/>
  <c r="F1984" i="2"/>
  <c r="G1984" i="2"/>
  <c r="H1984" i="2"/>
  <c r="I1984" i="2"/>
  <c r="J1984" i="2"/>
  <c r="K1984" i="2"/>
  <c r="L1984" i="2"/>
  <c r="M1984" i="2"/>
  <c r="N1984" i="2"/>
  <c r="A1985" i="2"/>
  <c r="B1985" i="2"/>
  <c r="C1985" i="2"/>
  <c r="D1985" i="2"/>
  <c r="E1985" i="2"/>
  <c r="F1985" i="2"/>
  <c r="G1985" i="2"/>
  <c r="H1985" i="2"/>
  <c r="I1985" i="2"/>
  <c r="J1985" i="2"/>
  <c r="K1985" i="2"/>
  <c r="L1985" i="2"/>
  <c r="M1985" i="2"/>
  <c r="N1985" i="2"/>
  <c r="A1986" i="2"/>
  <c r="B1986" i="2"/>
  <c r="C1986" i="2"/>
  <c r="D1986" i="2"/>
  <c r="E1986" i="2"/>
  <c r="F1986" i="2"/>
  <c r="G1986" i="2"/>
  <c r="H1986" i="2"/>
  <c r="I1986" i="2"/>
  <c r="J1986" i="2"/>
  <c r="K1986" i="2"/>
  <c r="L1986" i="2"/>
  <c r="M1986" i="2"/>
  <c r="N1986" i="2"/>
  <c r="A1987" i="2"/>
  <c r="B1987" i="2"/>
  <c r="C1987" i="2"/>
  <c r="D1987" i="2"/>
  <c r="E1987" i="2"/>
  <c r="F1987" i="2"/>
  <c r="G1987" i="2"/>
  <c r="H1987" i="2"/>
  <c r="I1987" i="2"/>
  <c r="J1987" i="2"/>
  <c r="K1987" i="2"/>
  <c r="L1987" i="2"/>
  <c r="M1987" i="2"/>
  <c r="N1987" i="2"/>
  <c r="A1988" i="2"/>
  <c r="B1988" i="2"/>
  <c r="C1988" i="2"/>
  <c r="D1988" i="2"/>
  <c r="E1988" i="2"/>
  <c r="F1988" i="2"/>
  <c r="G1988" i="2"/>
  <c r="H1988" i="2"/>
  <c r="I1988" i="2"/>
  <c r="J1988" i="2"/>
  <c r="K1988" i="2"/>
  <c r="L1988" i="2"/>
  <c r="M1988" i="2"/>
  <c r="N1988" i="2"/>
  <c r="A1989" i="2"/>
  <c r="B1989" i="2"/>
  <c r="C1989" i="2"/>
  <c r="D1989" i="2"/>
  <c r="E1989" i="2"/>
  <c r="F1989" i="2"/>
  <c r="G1989" i="2"/>
  <c r="H1989" i="2"/>
  <c r="I1989" i="2"/>
  <c r="J1989" i="2"/>
  <c r="K1989" i="2"/>
  <c r="L1989" i="2"/>
  <c r="M1989" i="2"/>
  <c r="N1989" i="2"/>
  <c r="A1990" i="2"/>
  <c r="B1990" i="2"/>
  <c r="C1990" i="2"/>
  <c r="D1990" i="2"/>
  <c r="E1990" i="2"/>
  <c r="F1990" i="2"/>
  <c r="G1990" i="2"/>
  <c r="H1990" i="2"/>
  <c r="I1990" i="2"/>
  <c r="J1990" i="2"/>
  <c r="K1990" i="2"/>
  <c r="L1990" i="2"/>
  <c r="M1990" i="2"/>
  <c r="N1990" i="2"/>
  <c r="A1991" i="2"/>
  <c r="B1991" i="2"/>
  <c r="C1991" i="2"/>
  <c r="D1991" i="2"/>
  <c r="E1991" i="2"/>
  <c r="F1991" i="2"/>
  <c r="G1991" i="2"/>
  <c r="H1991" i="2"/>
  <c r="I1991" i="2"/>
  <c r="J1991" i="2"/>
  <c r="K1991" i="2"/>
  <c r="L1991" i="2"/>
  <c r="M1991" i="2"/>
  <c r="N1991" i="2"/>
  <c r="A1992" i="2"/>
  <c r="B1992" i="2"/>
  <c r="C1992" i="2"/>
  <c r="D1992" i="2"/>
  <c r="E1992" i="2"/>
  <c r="F1992" i="2"/>
  <c r="G1992" i="2"/>
  <c r="H1992" i="2"/>
  <c r="I1992" i="2"/>
  <c r="J1992" i="2"/>
  <c r="K1992" i="2"/>
  <c r="L1992" i="2"/>
  <c r="M1992" i="2"/>
  <c r="N1992" i="2"/>
  <c r="A1993" i="2"/>
  <c r="B1993" i="2"/>
  <c r="C1993" i="2"/>
  <c r="D1993" i="2"/>
  <c r="E1993" i="2"/>
  <c r="F1993" i="2"/>
  <c r="G1993" i="2"/>
  <c r="H1993" i="2"/>
  <c r="I1993" i="2"/>
  <c r="J1993" i="2"/>
  <c r="K1993" i="2"/>
  <c r="L1993" i="2"/>
  <c r="M1993" i="2"/>
  <c r="N1993" i="2"/>
  <c r="A1994" i="2"/>
  <c r="B1994" i="2"/>
  <c r="C1994" i="2"/>
  <c r="D1994" i="2"/>
  <c r="E1994" i="2"/>
  <c r="F1994" i="2"/>
  <c r="G1994" i="2"/>
  <c r="H1994" i="2"/>
  <c r="I1994" i="2"/>
  <c r="J1994" i="2"/>
  <c r="K1994" i="2"/>
  <c r="L1994" i="2"/>
  <c r="M1994" i="2"/>
  <c r="N1994" i="2"/>
  <c r="A1995" i="2"/>
  <c r="B1995" i="2"/>
  <c r="C1995" i="2"/>
  <c r="D1995" i="2"/>
  <c r="E1995" i="2"/>
  <c r="F1995" i="2"/>
  <c r="G1995" i="2"/>
  <c r="H1995" i="2"/>
  <c r="I1995" i="2"/>
  <c r="J1995" i="2"/>
  <c r="K1995" i="2"/>
  <c r="L1995" i="2"/>
  <c r="M1995" i="2"/>
  <c r="N1995" i="2"/>
  <c r="A1996" i="2"/>
  <c r="B1996" i="2"/>
  <c r="C1996" i="2"/>
  <c r="D1996" i="2"/>
  <c r="E1996" i="2"/>
  <c r="F1996" i="2"/>
  <c r="G1996" i="2"/>
  <c r="H1996" i="2"/>
  <c r="I1996" i="2"/>
  <c r="J1996" i="2"/>
  <c r="K1996" i="2"/>
  <c r="L1996" i="2"/>
  <c r="M1996" i="2"/>
  <c r="N1996" i="2"/>
  <c r="A1997" i="2"/>
  <c r="B1997" i="2"/>
  <c r="C1997" i="2"/>
  <c r="D1997" i="2"/>
  <c r="E1997" i="2"/>
  <c r="F1997" i="2"/>
  <c r="G1997" i="2"/>
  <c r="H1997" i="2"/>
  <c r="I1997" i="2"/>
  <c r="J1997" i="2"/>
  <c r="K1997" i="2"/>
  <c r="L1997" i="2"/>
  <c r="M1997" i="2"/>
  <c r="N1997" i="2"/>
  <c r="A1998" i="2"/>
  <c r="B1998" i="2"/>
  <c r="C1998" i="2"/>
  <c r="D1998" i="2"/>
  <c r="E1998" i="2"/>
  <c r="F1998" i="2"/>
  <c r="G1998" i="2"/>
  <c r="H1998" i="2"/>
  <c r="I1998" i="2"/>
  <c r="J1998" i="2"/>
  <c r="K1998" i="2"/>
  <c r="L1998" i="2"/>
  <c r="M1998" i="2"/>
  <c r="N1998" i="2"/>
  <c r="A1999" i="2"/>
  <c r="B1999" i="2"/>
  <c r="C1999" i="2"/>
  <c r="D1999" i="2"/>
  <c r="E1999" i="2"/>
  <c r="F1999" i="2"/>
  <c r="G1999" i="2"/>
  <c r="H1999" i="2"/>
  <c r="I1999" i="2"/>
  <c r="J1999" i="2"/>
  <c r="K1999" i="2"/>
  <c r="L1999" i="2"/>
  <c r="M1999" i="2"/>
  <c r="N1999" i="2"/>
  <c r="A2000" i="2"/>
  <c r="B2000" i="2"/>
  <c r="C2000" i="2"/>
  <c r="D2000" i="2"/>
  <c r="E2000" i="2"/>
  <c r="F2000" i="2"/>
  <c r="G2000" i="2"/>
  <c r="H2000" i="2"/>
  <c r="I2000" i="2"/>
  <c r="J2000" i="2"/>
  <c r="K2000" i="2"/>
  <c r="L2000" i="2"/>
  <c r="M2000" i="2"/>
  <c r="N2000" i="2"/>
  <c r="A2001" i="2"/>
  <c r="B2001" i="2"/>
  <c r="C2001" i="2"/>
  <c r="D2001" i="2"/>
  <c r="E2001" i="2"/>
  <c r="F2001" i="2"/>
  <c r="G2001" i="2"/>
  <c r="H2001" i="2"/>
  <c r="I2001" i="2"/>
  <c r="J2001" i="2"/>
  <c r="K2001" i="2"/>
  <c r="L2001" i="2"/>
  <c r="M2001" i="2"/>
  <c r="N2001" i="2"/>
  <c r="A2002" i="2"/>
  <c r="B2002" i="2"/>
  <c r="C2002" i="2"/>
  <c r="D2002" i="2"/>
  <c r="E2002" i="2"/>
  <c r="F2002" i="2"/>
  <c r="G2002" i="2"/>
  <c r="H2002" i="2"/>
  <c r="I2002" i="2"/>
  <c r="J2002" i="2"/>
  <c r="K2002" i="2"/>
  <c r="L2002" i="2"/>
  <c r="M2002" i="2"/>
  <c r="N2002" i="2"/>
  <c r="A2003" i="2"/>
  <c r="B2003" i="2"/>
  <c r="C2003" i="2"/>
  <c r="D2003" i="2"/>
  <c r="E2003" i="2"/>
  <c r="F2003" i="2"/>
  <c r="G2003" i="2"/>
  <c r="H2003" i="2"/>
  <c r="I2003" i="2"/>
  <c r="J2003" i="2"/>
  <c r="K2003" i="2"/>
  <c r="L2003" i="2"/>
  <c r="M2003" i="2"/>
  <c r="N2003" i="2"/>
  <c r="A2004" i="2"/>
  <c r="B2004" i="2"/>
  <c r="C2004" i="2"/>
  <c r="D2004" i="2"/>
  <c r="E2004" i="2"/>
  <c r="F2004" i="2"/>
  <c r="G2004" i="2"/>
  <c r="H2004" i="2"/>
  <c r="I2004" i="2"/>
  <c r="J2004" i="2"/>
  <c r="K2004" i="2"/>
  <c r="L2004" i="2"/>
  <c r="M2004" i="2"/>
  <c r="N2004" i="2"/>
  <c r="A2005" i="2"/>
  <c r="B2005" i="2"/>
  <c r="C2005" i="2"/>
  <c r="D2005" i="2"/>
  <c r="E2005" i="2"/>
  <c r="F2005" i="2"/>
  <c r="G2005" i="2"/>
  <c r="H2005" i="2"/>
  <c r="I2005" i="2"/>
  <c r="J2005" i="2"/>
  <c r="K2005" i="2"/>
  <c r="L2005" i="2"/>
  <c r="M2005" i="2"/>
  <c r="N2005" i="2"/>
  <c r="A2006" i="2"/>
  <c r="B2006" i="2"/>
  <c r="C2006" i="2"/>
  <c r="D2006" i="2"/>
  <c r="E2006" i="2"/>
  <c r="F2006" i="2"/>
  <c r="G2006" i="2"/>
  <c r="H2006" i="2"/>
  <c r="I2006" i="2"/>
  <c r="J2006" i="2"/>
  <c r="K2006" i="2"/>
  <c r="L2006" i="2"/>
  <c r="M2006" i="2"/>
  <c r="N2006" i="2"/>
  <c r="A2007" i="2"/>
  <c r="B2007" i="2"/>
  <c r="C2007" i="2"/>
  <c r="D2007" i="2"/>
  <c r="E2007" i="2"/>
  <c r="F2007" i="2"/>
  <c r="G2007" i="2"/>
  <c r="H2007" i="2"/>
  <c r="I2007" i="2"/>
  <c r="J2007" i="2"/>
  <c r="K2007" i="2"/>
  <c r="L2007" i="2"/>
  <c r="M2007" i="2"/>
  <c r="N2007" i="2"/>
  <c r="A2008" i="2"/>
  <c r="B2008" i="2"/>
  <c r="C2008" i="2"/>
  <c r="D2008" i="2"/>
  <c r="E2008" i="2"/>
  <c r="F2008" i="2"/>
  <c r="G2008" i="2"/>
  <c r="H2008" i="2"/>
  <c r="I2008" i="2"/>
  <c r="J2008" i="2"/>
  <c r="K2008" i="2"/>
  <c r="L2008" i="2"/>
  <c r="M2008" i="2"/>
  <c r="N2008" i="2"/>
  <c r="A2009" i="2"/>
  <c r="B2009" i="2"/>
  <c r="C2009" i="2"/>
  <c r="D2009" i="2"/>
  <c r="E2009" i="2"/>
  <c r="F2009" i="2"/>
  <c r="G2009" i="2"/>
  <c r="H2009" i="2"/>
  <c r="I2009" i="2"/>
  <c r="J2009" i="2"/>
  <c r="K2009" i="2"/>
  <c r="L2009" i="2"/>
  <c r="M2009" i="2"/>
  <c r="N2009" i="2"/>
  <c r="A2010" i="2"/>
  <c r="B2010" i="2"/>
  <c r="C2010" i="2"/>
  <c r="D2010" i="2"/>
  <c r="E2010" i="2"/>
  <c r="F2010" i="2"/>
  <c r="G2010" i="2"/>
  <c r="H2010" i="2"/>
  <c r="I2010" i="2"/>
  <c r="J2010" i="2"/>
  <c r="K2010" i="2"/>
  <c r="L2010" i="2"/>
  <c r="M2010" i="2"/>
  <c r="N2010" i="2"/>
  <c r="A2011" i="2"/>
  <c r="B2011" i="2"/>
  <c r="C2011" i="2"/>
  <c r="D2011" i="2"/>
  <c r="E2011" i="2"/>
  <c r="F2011" i="2"/>
  <c r="G2011" i="2"/>
  <c r="H2011" i="2"/>
  <c r="I2011" i="2"/>
  <c r="J2011" i="2"/>
  <c r="K2011" i="2"/>
  <c r="L2011" i="2"/>
  <c r="M2011" i="2"/>
  <c r="N2011" i="2"/>
  <c r="A2012" i="2"/>
  <c r="B2012" i="2"/>
  <c r="C2012" i="2"/>
  <c r="D2012" i="2"/>
  <c r="E2012" i="2"/>
  <c r="F2012" i="2"/>
  <c r="G2012" i="2"/>
  <c r="H2012" i="2"/>
  <c r="I2012" i="2"/>
  <c r="J2012" i="2"/>
  <c r="K2012" i="2"/>
  <c r="L2012" i="2"/>
  <c r="M2012" i="2"/>
  <c r="N2012" i="2"/>
  <c r="A2013" i="2"/>
  <c r="B2013" i="2"/>
  <c r="C2013" i="2"/>
  <c r="D2013" i="2"/>
  <c r="E2013" i="2"/>
  <c r="F2013" i="2"/>
  <c r="G2013" i="2"/>
  <c r="H2013" i="2"/>
  <c r="I2013" i="2"/>
  <c r="J2013" i="2"/>
  <c r="K2013" i="2"/>
  <c r="L2013" i="2"/>
  <c r="M2013" i="2"/>
  <c r="N2013" i="2"/>
  <c r="A2014" i="2"/>
  <c r="B2014" i="2"/>
  <c r="C2014" i="2"/>
  <c r="D2014" i="2"/>
  <c r="E2014" i="2"/>
  <c r="F2014" i="2"/>
  <c r="G2014" i="2"/>
  <c r="H2014" i="2"/>
  <c r="I2014" i="2"/>
  <c r="J2014" i="2"/>
  <c r="K2014" i="2"/>
  <c r="L2014" i="2"/>
  <c r="M2014" i="2"/>
  <c r="N2014" i="2"/>
  <c r="A2015" i="2"/>
  <c r="B2015" i="2"/>
  <c r="C2015" i="2"/>
  <c r="D2015" i="2"/>
  <c r="E2015" i="2"/>
  <c r="F2015" i="2"/>
  <c r="G2015" i="2"/>
  <c r="H2015" i="2"/>
  <c r="I2015" i="2"/>
  <c r="J2015" i="2"/>
  <c r="K2015" i="2"/>
  <c r="L2015" i="2"/>
  <c r="M2015" i="2"/>
  <c r="N2015" i="2"/>
  <c r="A2016" i="2"/>
  <c r="B2016" i="2"/>
  <c r="C2016" i="2"/>
  <c r="D2016" i="2"/>
  <c r="E2016" i="2"/>
  <c r="F2016" i="2"/>
  <c r="G2016" i="2"/>
  <c r="H2016" i="2"/>
  <c r="I2016" i="2"/>
  <c r="J2016" i="2"/>
  <c r="K2016" i="2"/>
  <c r="L2016" i="2"/>
  <c r="M2016" i="2"/>
  <c r="N2016" i="2"/>
  <c r="A2017" i="2"/>
  <c r="B2017" i="2"/>
  <c r="C2017" i="2"/>
  <c r="D2017" i="2"/>
  <c r="E2017" i="2"/>
  <c r="F2017" i="2"/>
  <c r="G2017" i="2"/>
  <c r="H2017" i="2"/>
  <c r="I2017" i="2"/>
  <c r="J2017" i="2"/>
  <c r="K2017" i="2"/>
  <c r="L2017" i="2"/>
  <c r="M2017" i="2"/>
  <c r="N2017" i="2"/>
  <c r="A2018" i="2"/>
  <c r="B2018" i="2"/>
  <c r="C2018" i="2"/>
  <c r="D2018" i="2"/>
  <c r="E2018" i="2"/>
  <c r="F2018" i="2"/>
  <c r="G2018" i="2"/>
  <c r="H2018" i="2"/>
  <c r="I2018" i="2"/>
  <c r="J2018" i="2"/>
  <c r="K2018" i="2"/>
  <c r="L2018" i="2"/>
  <c r="M2018" i="2"/>
  <c r="N2018" i="2"/>
  <c r="A2019" i="2"/>
  <c r="B2019" i="2"/>
  <c r="C2019" i="2"/>
  <c r="D2019" i="2"/>
  <c r="E2019" i="2"/>
  <c r="F2019" i="2"/>
  <c r="G2019" i="2"/>
  <c r="H2019" i="2"/>
  <c r="I2019" i="2"/>
  <c r="J2019" i="2"/>
  <c r="K2019" i="2"/>
  <c r="L2019" i="2"/>
  <c r="M2019" i="2"/>
  <c r="N2019" i="2"/>
  <c r="A2020" i="2"/>
  <c r="B2020" i="2"/>
  <c r="C2020" i="2"/>
  <c r="D2020" i="2"/>
  <c r="E2020" i="2"/>
  <c r="F2020" i="2"/>
  <c r="G2020" i="2"/>
  <c r="H2020" i="2"/>
  <c r="I2020" i="2"/>
  <c r="J2020" i="2"/>
  <c r="K2020" i="2"/>
  <c r="L2020" i="2"/>
  <c r="M2020" i="2"/>
  <c r="N2020" i="2"/>
  <c r="A2021" i="2"/>
  <c r="B2021" i="2"/>
  <c r="C2021" i="2"/>
  <c r="D2021" i="2"/>
  <c r="E2021" i="2"/>
  <c r="F2021" i="2"/>
  <c r="G2021" i="2"/>
  <c r="H2021" i="2"/>
  <c r="I2021" i="2"/>
  <c r="J2021" i="2"/>
  <c r="K2021" i="2"/>
  <c r="L2021" i="2"/>
  <c r="M2021" i="2"/>
  <c r="N2021" i="2"/>
  <c r="A2022" i="2"/>
  <c r="B2022" i="2"/>
  <c r="C2022" i="2"/>
  <c r="D2022" i="2"/>
  <c r="E2022" i="2"/>
  <c r="F2022" i="2"/>
  <c r="G2022" i="2"/>
  <c r="H2022" i="2"/>
  <c r="I2022" i="2"/>
  <c r="J2022" i="2"/>
  <c r="K2022" i="2"/>
  <c r="L2022" i="2"/>
  <c r="M2022" i="2"/>
  <c r="N2022" i="2"/>
  <c r="A2023" i="2"/>
  <c r="B2023" i="2"/>
  <c r="C2023" i="2"/>
  <c r="D2023" i="2"/>
  <c r="E2023" i="2"/>
  <c r="F2023" i="2"/>
  <c r="G2023" i="2"/>
  <c r="H2023" i="2"/>
  <c r="I2023" i="2"/>
  <c r="J2023" i="2"/>
  <c r="K2023" i="2"/>
  <c r="L2023" i="2"/>
  <c r="M2023" i="2"/>
  <c r="N2023" i="2"/>
  <c r="A2024" i="2"/>
  <c r="B2024" i="2"/>
  <c r="C2024" i="2"/>
  <c r="D2024" i="2"/>
  <c r="E2024" i="2"/>
  <c r="F2024" i="2"/>
  <c r="G2024" i="2"/>
  <c r="H2024" i="2"/>
  <c r="I2024" i="2"/>
  <c r="J2024" i="2"/>
  <c r="K2024" i="2"/>
  <c r="L2024" i="2"/>
  <c r="M2024" i="2"/>
  <c r="N2024" i="2"/>
  <c r="A2025" i="2"/>
  <c r="B2025" i="2"/>
  <c r="C2025" i="2"/>
  <c r="D2025" i="2"/>
  <c r="E2025" i="2"/>
  <c r="F2025" i="2"/>
  <c r="G2025" i="2"/>
  <c r="H2025" i="2"/>
  <c r="I2025" i="2"/>
  <c r="J2025" i="2"/>
  <c r="K2025" i="2"/>
  <c r="L2025" i="2"/>
  <c r="M2025" i="2"/>
  <c r="N2025" i="2"/>
  <c r="A2026" i="2"/>
  <c r="B2026" i="2"/>
  <c r="C2026" i="2"/>
  <c r="D2026" i="2"/>
  <c r="E2026" i="2"/>
  <c r="F2026" i="2"/>
  <c r="G2026" i="2"/>
  <c r="H2026" i="2"/>
  <c r="I2026" i="2"/>
  <c r="J2026" i="2"/>
  <c r="K2026" i="2"/>
  <c r="L2026" i="2"/>
  <c r="M2026" i="2"/>
  <c r="N2026" i="2"/>
  <c r="A2027" i="2"/>
  <c r="B2027" i="2"/>
  <c r="C2027" i="2"/>
  <c r="D2027" i="2"/>
  <c r="E2027" i="2"/>
  <c r="F2027" i="2"/>
  <c r="G2027" i="2"/>
  <c r="H2027" i="2"/>
  <c r="I2027" i="2"/>
  <c r="J2027" i="2"/>
  <c r="K2027" i="2"/>
  <c r="L2027" i="2"/>
  <c r="M2027" i="2"/>
  <c r="N2027" i="2"/>
  <c r="A2028" i="2"/>
  <c r="B2028" i="2"/>
  <c r="C2028" i="2"/>
  <c r="D2028" i="2"/>
  <c r="E2028" i="2"/>
  <c r="F2028" i="2"/>
  <c r="G2028" i="2"/>
  <c r="H2028" i="2"/>
  <c r="I2028" i="2"/>
  <c r="J2028" i="2"/>
  <c r="K2028" i="2"/>
  <c r="L2028" i="2"/>
  <c r="M2028" i="2"/>
  <c r="N2028" i="2"/>
  <c r="A2029" i="2"/>
  <c r="B2029" i="2"/>
  <c r="C2029" i="2"/>
  <c r="D2029" i="2"/>
  <c r="E2029" i="2"/>
  <c r="F2029" i="2"/>
  <c r="G2029" i="2"/>
  <c r="H2029" i="2"/>
  <c r="I2029" i="2"/>
  <c r="J2029" i="2"/>
  <c r="K2029" i="2"/>
  <c r="L2029" i="2"/>
  <c r="M2029" i="2"/>
  <c r="N2029" i="2"/>
  <c r="A2030" i="2"/>
  <c r="B2030" i="2"/>
  <c r="C2030" i="2"/>
  <c r="D2030" i="2"/>
  <c r="E2030" i="2"/>
  <c r="F2030" i="2"/>
  <c r="G2030" i="2"/>
  <c r="H2030" i="2"/>
  <c r="I2030" i="2"/>
  <c r="J2030" i="2"/>
  <c r="K2030" i="2"/>
  <c r="L2030" i="2"/>
  <c r="M2030" i="2"/>
  <c r="N2030" i="2"/>
  <c r="A2031" i="2"/>
  <c r="B2031" i="2"/>
  <c r="C2031" i="2"/>
  <c r="D2031" i="2"/>
  <c r="E2031" i="2"/>
  <c r="F2031" i="2"/>
  <c r="G2031" i="2"/>
  <c r="H2031" i="2"/>
  <c r="I2031" i="2"/>
  <c r="J2031" i="2"/>
  <c r="K2031" i="2"/>
  <c r="L2031" i="2"/>
  <c r="M2031" i="2"/>
  <c r="N2031" i="2"/>
  <c r="A2032" i="2"/>
  <c r="B2032" i="2"/>
  <c r="C2032" i="2"/>
  <c r="D2032" i="2"/>
  <c r="E2032" i="2"/>
  <c r="F2032" i="2"/>
  <c r="G2032" i="2"/>
  <c r="H2032" i="2"/>
  <c r="I2032" i="2"/>
  <c r="J2032" i="2"/>
  <c r="K2032" i="2"/>
  <c r="L2032" i="2"/>
  <c r="M2032" i="2"/>
  <c r="N2032" i="2"/>
  <c r="A2033" i="2"/>
  <c r="B2033" i="2"/>
  <c r="C2033" i="2"/>
  <c r="D2033" i="2"/>
  <c r="E2033" i="2"/>
  <c r="F2033" i="2"/>
  <c r="G2033" i="2"/>
  <c r="H2033" i="2"/>
  <c r="I2033" i="2"/>
  <c r="J2033" i="2"/>
  <c r="K2033" i="2"/>
  <c r="L2033" i="2"/>
  <c r="M2033" i="2"/>
  <c r="N2033" i="2"/>
  <c r="A2034" i="2"/>
  <c r="B2034" i="2"/>
  <c r="C2034" i="2"/>
  <c r="D2034" i="2"/>
  <c r="E2034" i="2"/>
  <c r="F2034" i="2"/>
  <c r="G2034" i="2"/>
  <c r="H2034" i="2"/>
  <c r="I2034" i="2"/>
  <c r="J2034" i="2"/>
  <c r="K2034" i="2"/>
  <c r="L2034" i="2"/>
  <c r="M2034" i="2"/>
  <c r="N2034" i="2"/>
  <c r="A2035" i="2"/>
  <c r="B2035" i="2"/>
  <c r="C2035" i="2"/>
  <c r="D2035" i="2"/>
  <c r="E2035" i="2"/>
  <c r="F2035" i="2"/>
  <c r="G2035" i="2"/>
  <c r="H2035" i="2"/>
  <c r="I2035" i="2"/>
  <c r="J2035" i="2"/>
  <c r="K2035" i="2"/>
  <c r="L2035" i="2"/>
  <c r="M2035" i="2"/>
  <c r="N2035" i="2"/>
  <c r="A2036" i="2"/>
  <c r="B2036" i="2"/>
  <c r="C2036" i="2"/>
  <c r="D2036" i="2"/>
  <c r="E2036" i="2"/>
  <c r="F2036" i="2"/>
  <c r="G2036" i="2"/>
  <c r="H2036" i="2"/>
  <c r="I2036" i="2"/>
  <c r="J2036" i="2"/>
  <c r="K2036" i="2"/>
  <c r="L2036" i="2"/>
  <c r="M2036" i="2"/>
  <c r="N2036" i="2"/>
  <c r="A2037" i="2"/>
  <c r="B2037" i="2"/>
  <c r="C2037" i="2"/>
  <c r="D2037" i="2"/>
  <c r="E2037" i="2"/>
  <c r="F2037" i="2"/>
  <c r="G2037" i="2"/>
  <c r="H2037" i="2"/>
  <c r="I2037" i="2"/>
  <c r="J2037" i="2"/>
  <c r="K2037" i="2"/>
  <c r="L2037" i="2"/>
  <c r="M2037" i="2"/>
  <c r="N2037" i="2"/>
  <c r="A2038" i="2"/>
  <c r="B2038" i="2"/>
  <c r="C2038" i="2"/>
  <c r="D2038" i="2"/>
  <c r="E2038" i="2"/>
  <c r="F2038" i="2"/>
  <c r="G2038" i="2"/>
  <c r="H2038" i="2"/>
  <c r="I2038" i="2"/>
  <c r="J2038" i="2"/>
  <c r="K2038" i="2"/>
  <c r="L2038" i="2"/>
  <c r="M2038" i="2"/>
  <c r="N2038" i="2"/>
  <c r="A2039" i="2"/>
  <c r="B2039" i="2"/>
  <c r="C2039" i="2"/>
  <c r="D2039" i="2"/>
  <c r="E2039" i="2"/>
  <c r="F2039" i="2"/>
  <c r="G2039" i="2"/>
  <c r="H2039" i="2"/>
  <c r="I2039" i="2"/>
  <c r="J2039" i="2"/>
  <c r="K2039" i="2"/>
  <c r="L2039" i="2"/>
  <c r="M2039" i="2"/>
  <c r="N2039" i="2"/>
  <c r="A2040" i="2"/>
  <c r="B2040" i="2"/>
  <c r="C2040" i="2"/>
  <c r="D2040" i="2"/>
  <c r="E2040" i="2"/>
  <c r="F2040" i="2"/>
  <c r="G2040" i="2"/>
  <c r="H2040" i="2"/>
  <c r="I2040" i="2"/>
  <c r="J2040" i="2"/>
  <c r="K2040" i="2"/>
  <c r="L2040" i="2"/>
  <c r="M2040" i="2"/>
  <c r="N2040" i="2"/>
  <c r="A2041" i="2"/>
  <c r="B2041" i="2"/>
  <c r="C2041" i="2"/>
  <c r="D2041" i="2"/>
  <c r="E2041" i="2"/>
  <c r="F2041" i="2"/>
  <c r="G2041" i="2"/>
  <c r="H2041" i="2"/>
  <c r="I2041" i="2"/>
  <c r="J2041" i="2"/>
  <c r="K2041" i="2"/>
  <c r="L2041" i="2"/>
  <c r="M2041" i="2"/>
  <c r="N2041" i="2"/>
  <c r="A2042" i="2"/>
  <c r="B2042" i="2"/>
  <c r="C2042" i="2"/>
  <c r="D2042" i="2"/>
  <c r="E2042" i="2"/>
  <c r="F2042" i="2"/>
  <c r="G2042" i="2"/>
  <c r="H2042" i="2"/>
  <c r="I2042" i="2"/>
  <c r="J2042" i="2"/>
  <c r="K2042" i="2"/>
  <c r="L2042" i="2"/>
  <c r="M2042" i="2"/>
  <c r="N2042" i="2"/>
  <c r="A2043" i="2"/>
  <c r="B2043" i="2"/>
  <c r="C2043" i="2"/>
  <c r="D2043" i="2"/>
  <c r="E2043" i="2"/>
  <c r="F2043" i="2"/>
  <c r="G2043" i="2"/>
  <c r="H2043" i="2"/>
  <c r="I2043" i="2"/>
  <c r="J2043" i="2"/>
  <c r="K2043" i="2"/>
  <c r="L2043" i="2"/>
  <c r="M2043" i="2"/>
  <c r="N2043" i="2"/>
  <c r="A2044" i="2"/>
  <c r="B2044" i="2"/>
  <c r="C2044" i="2"/>
  <c r="D2044" i="2"/>
  <c r="E2044" i="2"/>
  <c r="F2044" i="2"/>
  <c r="G2044" i="2"/>
  <c r="H2044" i="2"/>
  <c r="I2044" i="2"/>
  <c r="J2044" i="2"/>
  <c r="K2044" i="2"/>
  <c r="L2044" i="2"/>
  <c r="M2044" i="2"/>
  <c r="N2044" i="2"/>
  <c r="A2045" i="2"/>
  <c r="B2045" i="2"/>
  <c r="C2045" i="2"/>
  <c r="D2045" i="2"/>
  <c r="E2045" i="2"/>
  <c r="F2045" i="2"/>
  <c r="G2045" i="2"/>
  <c r="H2045" i="2"/>
  <c r="I2045" i="2"/>
  <c r="J2045" i="2"/>
  <c r="K2045" i="2"/>
  <c r="L2045" i="2"/>
  <c r="M2045" i="2"/>
  <c r="N2045" i="2"/>
  <c r="A2046" i="2"/>
  <c r="B2046" i="2"/>
  <c r="C2046" i="2"/>
  <c r="D2046" i="2"/>
  <c r="E2046" i="2"/>
  <c r="F2046" i="2"/>
  <c r="G2046" i="2"/>
  <c r="H2046" i="2"/>
  <c r="I2046" i="2"/>
  <c r="J2046" i="2"/>
  <c r="K2046" i="2"/>
  <c r="L2046" i="2"/>
  <c r="M2046" i="2"/>
  <c r="N2046" i="2"/>
  <c r="A2047" i="2"/>
  <c r="B2047" i="2"/>
  <c r="C2047" i="2"/>
  <c r="D2047" i="2"/>
  <c r="E2047" i="2"/>
  <c r="F2047" i="2"/>
  <c r="G2047" i="2"/>
  <c r="H2047" i="2"/>
  <c r="I2047" i="2"/>
  <c r="J2047" i="2"/>
  <c r="K2047" i="2"/>
  <c r="L2047" i="2"/>
  <c r="M2047" i="2"/>
  <c r="N2047" i="2"/>
  <c r="A2048" i="2"/>
  <c r="B2048" i="2"/>
  <c r="C2048" i="2"/>
  <c r="D2048" i="2"/>
  <c r="E2048" i="2"/>
  <c r="F2048" i="2"/>
  <c r="G2048" i="2"/>
  <c r="H2048" i="2"/>
  <c r="I2048" i="2"/>
  <c r="J2048" i="2"/>
  <c r="K2048" i="2"/>
  <c r="L2048" i="2"/>
  <c r="M2048" i="2"/>
  <c r="N2048" i="2"/>
  <c r="A2049" i="2"/>
  <c r="B2049" i="2"/>
  <c r="C2049" i="2"/>
  <c r="D2049" i="2"/>
  <c r="E2049" i="2"/>
  <c r="F2049" i="2"/>
  <c r="G2049" i="2"/>
  <c r="H2049" i="2"/>
  <c r="I2049" i="2"/>
  <c r="J2049" i="2"/>
  <c r="K2049" i="2"/>
  <c r="L2049" i="2"/>
  <c r="M2049" i="2"/>
  <c r="N2049" i="2"/>
  <c r="A2050" i="2"/>
  <c r="B2050" i="2"/>
  <c r="C2050" i="2"/>
  <c r="D2050" i="2"/>
  <c r="E2050" i="2"/>
  <c r="F2050" i="2"/>
  <c r="G2050" i="2"/>
  <c r="H2050" i="2"/>
  <c r="I2050" i="2"/>
  <c r="J2050" i="2"/>
  <c r="K2050" i="2"/>
  <c r="L2050" i="2"/>
  <c r="M2050" i="2"/>
  <c r="N2050" i="2"/>
  <c r="A2051" i="2"/>
  <c r="B2051" i="2"/>
  <c r="C2051" i="2"/>
  <c r="D2051" i="2"/>
  <c r="E2051" i="2"/>
  <c r="F2051" i="2"/>
  <c r="G2051" i="2"/>
  <c r="H2051" i="2"/>
  <c r="I2051" i="2"/>
  <c r="J2051" i="2"/>
  <c r="K2051" i="2"/>
  <c r="L2051" i="2"/>
  <c r="M2051" i="2"/>
  <c r="N2051" i="2"/>
  <c r="A2052" i="2"/>
  <c r="B2052" i="2"/>
  <c r="C2052" i="2"/>
  <c r="D2052" i="2"/>
  <c r="E2052" i="2"/>
  <c r="F2052" i="2"/>
  <c r="G2052" i="2"/>
  <c r="H2052" i="2"/>
  <c r="I2052" i="2"/>
  <c r="J2052" i="2"/>
  <c r="K2052" i="2"/>
  <c r="L2052" i="2"/>
  <c r="M2052" i="2"/>
  <c r="N2052" i="2"/>
  <c r="A2053" i="2"/>
  <c r="B2053" i="2"/>
  <c r="C2053" i="2"/>
  <c r="D2053" i="2"/>
  <c r="E2053" i="2"/>
  <c r="F2053" i="2"/>
  <c r="G2053" i="2"/>
  <c r="H2053" i="2"/>
  <c r="I2053" i="2"/>
  <c r="J2053" i="2"/>
  <c r="K2053" i="2"/>
  <c r="L2053" i="2"/>
  <c r="M2053" i="2"/>
  <c r="N2053" i="2"/>
  <c r="A2054" i="2"/>
  <c r="B2054" i="2"/>
  <c r="C2054" i="2"/>
  <c r="D2054" i="2"/>
  <c r="E2054" i="2"/>
  <c r="F2054" i="2"/>
  <c r="G2054" i="2"/>
  <c r="H2054" i="2"/>
  <c r="I2054" i="2"/>
  <c r="J2054" i="2"/>
  <c r="K2054" i="2"/>
  <c r="L2054" i="2"/>
  <c r="M2054" i="2"/>
  <c r="N2054" i="2"/>
  <c r="A2055" i="2"/>
  <c r="B2055" i="2"/>
  <c r="C2055" i="2"/>
  <c r="D2055" i="2"/>
  <c r="E2055" i="2"/>
  <c r="F2055" i="2"/>
  <c r="G2055" i="2"/>
  <c r="H2055" i="2"/>
  <c r="I2055" i="2"/>
  <c r="J2055" i="2"/>
  <c r="K2055" i="2"/>
  <c r="L2055" i="2"/>
  <c r="M2055" i="2"/>
  <c r="N2055" i="2"/>
  <c r="A2056" i="2"/>
  <c r="B2056" i="2"/>
  <c r="C2056" i="2"/>
  <c r="D2056" i="2"/>
  <c r="E2056" i="2"/>
  <c r="F2056" i="2"/>
  <c r="G2056" i="2"/>
  <c r="H2056" i="2"/>
  <c r="I2056" i="2"/>
  <c r="J2056" i="2"/>
  <c r="K2056" i="2"/>
  <c r="L2056" i="2"/>
  <c r="M2056" i="2"/>
  <c r="N2056" i="2"/>
  <c r="A2057" i="2"/>
  <c r="B2057" i="2"/>
  <c r="C2057" i="2"/>
  <c r="D2057" i="2"/>
  <c r="E2057" i="2"/>
  <c r="F2057" i="2"/>
  <c r="G2057" i="2"/>
  <c r="H2057" i="2"/>
  <c r="I2057" i="2"/>
  <c r="J2057" i="2"/>
  <c r="K2057" i="2"/>
  <c r="L2057" i="2"/>
  <c r="M2057" i="2"/>
  <c r="N2057" i="2"/>
  <c r="A2058" i="2"/>
  <c r="B2058" i="2"/>
  <c r="C2058" i="2"/>
  <c r="D2058" i="2"/>
  <c r="E2058" i="2"/>
  <c r="F2058" i="2"/>
  <c r="G2058" i="2"/>
  <c r="H2058" i="2"/>
  <c r="I2058" i="2"/>
  <c r="J2058" i="2"/>
  <c r="K2058" i="2"/>
  <c r="L2058" i="2"/>
  <c r="M2058" i="2"/>
  <c r="N2058" i="2"/>
  <c r="A2059" i="2"/>
  <c r="B2059" i="2"/>
  <c r="C2059" i="2"/>
  <c r="D2059" i="2"/>
  <c r="E2059" i="2"/>
  <c r="F2059" i="2"/>
  <c r="G2059" i="2"/>
  <c r="H2059" i="2"/>
  <c r="I2059" i="2"/>
  <c r="J2059" i="2"/>
  <c r="K2059" i="2"/>
  <c r="L2059" i="2"/>
  <c r="M2059" i="2"/>
  <c r="N2059" i="2"/>
  <c r="A2060" i="2"/>
  <c r="B2060" i="2"/>
  <c r="C2060" i="2"/>
  <c r="D2060" i="2"/>
  <c r="E2060" i="2"/>
  <c r="F2060" i="2"/>
  <c r="G2060" i="2"/>
  <c r="H2060" i="2"/>
  <c r="I2060" i="2"/>
  <c r="J2060" i="2"/>
  <c r="K2060" i="2"/>
  <c r="L2060" i="2"/>
  <c r="M2060" i="2"/>
  <c r="N2060" i="2"/>
  <c r="A2061" i="2"/>
  <c r="B2061" i="2"/>
  <c r="C2061" i="2"/>
  <c r="D2061" i="2"/>
  <c r="E2061" i="2"/>
  <c r="F2061" i="2"/>
  <c r="G2061" i="2"/>
  <c r="H2061" i="2"/>
  <c r="I2061" i="2"/>
  <c r="J2061" i="2"/>
  <c r="K2061" i="2"/>
  <c r="L2061" i="2"/>
  <c r="M2061" i="2"/>
  <c r="N2061" i="2"/>
  <c r="A2062" i="2"/>
  <c r="B2062" i="2"/>
  <c r="C2062" i="2"/>
  <c r="D2062" i="2"/>
  <c r="E2062" i="2"/>
  <c r="F2062" i="2"/>
  <c r="G2062" i="2"/>
  <c r="H2062" i="2"/>
  <c r="I2062" i="2"/>
  <c r="J2062" i="2"/>
  <c r="K2062" i="2"/>
  <c r="L2062" i="2"/>
  <c r="M2062" i="2"/>
  <c r="N2062" i="2"/>
  <c r="A2063" i="2"/>
  <c r="B2063" i="2"/>
  <c r="C2063" i="2"/>
  <c r="D2063" i="2"/>
  <c r="E2063" i="2"/>
  <c r="F2063" i="2"/>
  <c r="G2063" i="2"/>
  <c r="H2063" i="2"/>
  <c r="I2063" i="2"/>
  <c r="J2063" i="2"/>
  <c r="K2063" i="2"/>
  <c r="L2063" i="2"/>
  <c r="M2063" i="2"/>
  <c r="N2063" i="2"/>
  <c r="A2064" i="2"/>
  <c r="B2064" i="2"/>
  <c r="C2064" i="2"/>
  <c r="D2064" i="2"/>
  <c r="E2064" i="2"/>
  <c r="F2064" i="2"/>
  <c r="G2064" i="2"/>
  <c r="H2064" i="2"/>
  <c r="I2064" i="2"/>
  <c r="J2064" i="2"/>
  <c r="K2064" i="2"/>
  <c r="L2064" i="2"/>
  <c r="M2064" i="2"/>
  <c r="N2064" i="2"/>
  <c r="A2065" i="2"/>
  <c r="B2065" i="2"/>
  <c r="C2065" i="2"/>
  <c r="D2065" i="2"/>
  <c r="E2065" i="2"/>
  <c r="F2065" i="2"/>
  <c r="G2065" i="2"/>
  <c r="H2065" i="2"/>
  <c r="I2065" i="2"/>
  <c r="J2065" i="2"/>
  <c r="K2065" i="2"/>
  <c r="L2065" i="2"/>
  <c r="M2065" i="2"/>
  <c r="N2065" i="2"/>
  <c r="A2066" i="2"/>
  <c r="B2066" i="2"/>
  <c r="C2066" i="2"/>
  <c r="D2066" i="2"/>
  <c r="E2066" i="2"/>
  <c r="F2066" i="2"/>
  <c r="G2066" i="2"/>
  <c r="H2066" i="2"/>
  <c r="I2066" i="2"/>
  <c r="J2066" i="2"/>
  <c r="K2066" i="2"/>
  <c r="L2066" i="2"/>
  <c r="M2066" i="2"/>
  <c r="N2066" i="2"/>
  <c r="A2067" i="2"/>
  <c r="B2067" i="2"/>
  <c r="C2067" i="2"/>
  <c r="D2067" i="2"/>
  <c r="E2067" i="2"/>
  <c r="F2067" i="2"/>
  <c r="G2067" i="2"/>
  <c r="H2067" i="2"/>
  <c r="I2067" i="2"/>
  <c r="J2067" i="2"/>
  <c r="K2067" i="2"/>
  <c r="L2067" i="2"/>
  <c r="M2067" i="2"/>
  <c r="N2067" i="2"/>
  <c r="A2068" i="2"/>
  <c r="B2068" i="2"/>
  <c r="C2068" i="2"/>
  <c r="D2068" i="2"/>
  <c r="E2068" i="2"/>
  <c r="F2068" i="2"/>
  <c r="G2068" i="2"/>
  <c r="H2068" i="2"/>
  <c r="I2068" i="2"/>
  <c r="J2068" i="2"/>
  <c r="K2068" i="2"/>
  <c r="L2068" i="2"/>
  <c r="M2068" i="2"/>
  <c r="N2068" i="2"/>
  <c r="A2069" i="2"/>
  <c r="B2069" i="2"/>
  <c r="C2069" i="2"/>
  <c r="D2069" i="2"/>
  <c r="E2069" i="2"/>
  <c r="F2069" i="2"/>
  <c r="G2069" i="2"/>
  <c r="H2069" i="2"/>
  <c r="I2069" i="2"/>
  <c r="J2069" i="2"/>
  <c r="K2069" i="2"/>
  <c r="L2069" i="2"/>
  <c r="M2069" i="2"/>
  <c r="N2069" i="2"/>
  <c r="A2070" i="2"/>
  <c r="B2070" i="2"/>
  <c r="C2070" i="2"/>
  <c r="D2070" i="2"/>
  <c r="E2070" i="2"/>
  <c r="F2070" i="2"/>
  <c r="G2070" i="2"/>
  <c r="H2070" i="2"/>
  <c r="I2070" i="2"/>
  <c r="J2070" i="2"/>
  <c r="K2070" i="2"/>
  <c r="L2070" i="2"/>
  <c r="M2070" i="2"/>
  <c r="N2070" i="2"/>
  <c r="A2071" i="2"/>
  <c r="B2071" i="2"/>
  <c r="C2071" i="2"/>
  <c r="D2071" i="2"/>
  <c r="E2071" i="2"/>
  <c r="F2071" i="2"/>
  <c r="G2071" i="2"/>
  <c r="H2071" i="2"/>
  <c r="I2071" i="2"/>
  <c r="J2071" i="2"/>
  <c r="K2071" i="2"/>
  <c r="L2071" i="2"/>
  <c r="M2071" i="2"/>
  <c r="N2071" i="2"/>
  <c r="A2072" i="2"/>
  <c r="B2072" i="2"/>
  <c r="C2072" i="2"/>
  <c r="D2072" i="2"/>
  <c r="E2072" i="2"/>
  <c r="F2072" i="2"/>
  <c r="G2072" i="2"/>
  <c r="H2072" i="2"/>
  <c r="I2072" i="2"/>
  <c r="J2072" i="2"/>
  <c r="K2072" i="2"/>
  <c r="L2072" i="2"/>
  <c r="M2072" i="2"/>
  <c r="N2072" i="2"/>
  <c r="A2073" i="2"/>
  <c r="B2073" i="2"/>
  <c r="C2073" i="2"/>
  <c r="D2073" i="2"/>
  <c r="E2073" i="2"/>
  <c r="F2073" i="2"/>
  <c r="G2073" i="2"/>
  <c r="H2073" i="2"/>
  <c r="I2073" i="2"/>
  <c r="J2073" i="2"/>
  <c r="K2073" i="2"/>
  <c r="L2073" i="2"/>
  <c r="M2073" i="2"/>
  <c r="N2073" i="2"/>
  <c r="A2074" i="2"/>
  <c r="B2074" i="2"/>
  <c r="C2074" i="2"/>
  <c r="D2074" i="2"/>
  <c r="E2074" i="2"/>
  <c r="F2074" i="2"/>
  <c r="G2074" i="2"/>
  <c r="H2074" i="2"/>
  <c r="I2074" i="2"/>
  <c r="J2074" i="2"/>
  <c r="K2074" i="2"/>
  <c r="L2074" i="2"/>
  <c r="M2074" i="2"/>
  <c r="N2074" i="2"/>
  <c r="A2075" i="2"/>
  <c r="B2075" i="2"/>
  <c r="C2075" i="2"/>
  <c r="D2075" i="2"/>
  <c r="E2075" i="2"/>
  <c r="F2075" i="2"/>
  <c r="G2075" i="2"/>
  <c r="H2075" i="2"/>
  <c r="I2075" i="2"/>
  <c r="J2075" i="2"/>
  <c r="K2075" i="2"/>
  <c r="L2075" i="2"/>
  <c r="M2075" i="2"/>
  <c r="N2075" i="2"/>
  <c r="A2076" i="2"/>
  <c r="B2076" i="2"/>
  <c r="C2076" i="2"/>
  <c r="D2076" i="2"/>
  <c r="E2076" i="2"/>
  <c r="F2076" i="2"/>
  <c r="G2076" i="2"/>
  <c r="H2076" i="2"/>
  <c r="I2076" i="2"/>
  <c r="J2076" i="2"/>
  <c r="K2076" i="2"/>
  <c r="L2076" i="2"/>
  <c r="M2076" i="2"/>
  <c r="N2076" i="2"/>
  <c r="A2077" i="2"/>
  <c r="B2077" i="2"/>
  <c r="C2077" i="2"/>
  <c r="D2077" i="2"/>
  <c r="E2077" i="2"/>
  <c r="F2077" i="2"/>
  <c r="G2077" i="2"/>
  <c r="H2077" i="2"/>
  <c r="I2077" i="2"/>
  <c r="J2077" i="2"/>
  <c r="K2077" i="2"/>
  <c r="L2077" i="2"/>
  <c r="M2077" i="2"/>
  <c r="N2077" i="2"/>
  <c r="A2078" i="2"/>
  <c r="B2078" i="2"/>
  <c r="C2078" i="2"/>
  <c r="D2078" i="2"/>
  <c r="E2078" i="2"/>
  <c r="F2078" i="2"/>
  <c r="G2078" i="2"/>
  <c r="H2078" i="2"/>
  <c r="I2078" i="2"/>
  <c r="J2078" i="2"/>
  <c r="K2078" i="2"/>
  <c r="L2078" i="2"/>
  <c r="M2078" i="2"/>
  <c r="N2078" i="2"/>
  <c r="A2079" i="2"/>
  <c r="B2079" i="2"/>
  <c r="C2079" i="2"/>
  <c r="D2079" i="2"/>
  <c r="E2079" i="2"/>
  <c r="F2079" i="2"/>
  <c r="G2079" i="2"/>
  <c r="H2079" i="2"/>
  <c r="I2079" i="2"/>
  <c r="J2079" i="2"/>
  <c r="K2079" i="2"/>
  <c r="L2079" i="2"/>
  <c r="M2079" i="2"/>
  <c r="N2079" i="2"/>
  <c r="A2080" i="2"/>
  <c r="B2080" i="2"/>
  <c r="C2080" i="2"/>
  <c r="D2080" i="2"/>
  <c r="E2080" i="2"/>
  <c r="F2080" i="2"/>
  <c r="G2080" i="2"/>
  <c r="H2080" i="2"/>
  <c r="I2080" i="2"/>
  <c r="J2080" i="2"/>
  <c r="K2080" i="2"/>
  <c r="L2080" i="2"/>
  <c r="M2080" i="2"/>
  <c r="N2080" i="2"/>
  <c r="A2081" i="2"/>
  <c r="B2081" i="2"/>
  <c r="C2081" i="2"/>
  <c r="D2081" i="2"/>
  <c r="E2081" i="2"/>
  <c r="F2081" i="2"/>
  <c r="G2081" i="2"/>
  <c r="H2081" i="2"/>
  <c r="I2081" i="2"/>
  <c r="J2081" i="2"/>
  <c r="K2081" i="2"/>
  <c r="L2081" i="2"/>
  <c r="M2081" i="2"/>
  <c r="N2081" i="2"/>
  <c r="A2082" i="2"/>
  <c r="B2082" i="2"/>
  <c r="C2082" i="2"/>
  <c r="D2082" i="2"/>
  <c r="E2082" i="2"/>
  <c r="F2082" i="2"/>
  <c r="G2082" i="2"/>
  <c r="H2082" i="2"/>
  <c r="I2082" i="2"/>
  <c r="J2082" i="2"/>
  <c r="K2082" i="2"/>
  <c r="L2082" i="2"/>
  <c r="M2082" i="2"/>
  <c r="N2082" i="2"/>
  <c r="A2083" i="2"/>
  <c r="B2083" i="2"/>
  <c r="C2083" i="2"/>
  <c r="D2083" i="2"/>
  <c r="E2083" i="2"/>
  <c r="F2083" i="2"/>
  <c r="G2083" i="2"/>
  <c r="H2083" i="2"/>
  <c r="I2083" i="2"/>
  <c r="J2083" i="2"/>
  <c r="K2083" i="2"/>
  <c r="L2083" i="2"/>
  <c r="M2083" i="2"/>
  <c r="N2083" i="2"/>
  <c r="A2084" i="2"/>
  <c r="B2084" i="2"/>
  <c r="C2084" i="2"/>
  <c r="D2084" i="2"/>
  <c r="E2084" i="2"/>
  <c r="F2084" i="2"/>
  <c r="G2084" i="2"/>
  <c r="H2084" i="2"/>
  <c r="I2084" i="2"/>
  <c r="J2084" i="2"/>
  <c r="K2084" i="2"/>
  <c r="L2084" i="2"/>
  <c r="M2084" i="2"/>
  <c r="N2084" i="2"/>
  <c r="A2085" i="2"/>
  <c r="B2085" i="2"/>
  <c r="C2085" i="2"/>
  <c r="D2085" i="2"/>
  <c r="E2085" i="2"/>
  <c r="F2085" i="2"/>
  <c r="G2085" i="2"/>
  <c r="H2085" i="2"/>
  <c r="I2085" i="2"/>
  <c r="J2085" i="2"/>
  <c r="K2085" i="2"/>
  <c r="L2085" i="2"/>
  <c r="M2085" i="2"/>
  <c r="N2085" i="2"/>
  <c r="A2086" i="2"/>
  <c r="B2086" i="2"/>
  <c r="C2086" i="2"/>
  <c r="D2086" i="2"/>
  <c r="E2086" i="2"/>
  <c r="F2086" i="2"/>
  <c r="G2086" i="2"/>
  <c r="H2086" i="2"/>
  <c r="I2086" i="2"/>
  <c r="J2086" i="2"/>
  <c r="K2086" i="2"/>
  <c r="L2086" i="2"/>
  <c r="M2086" i="2"/>
  <c r="N2086" i="2"/>
  <c r="A2087" i="2"/>
  <c r="B2087" i="2"/>
  <c r="C2087" i="2"/>
  <c r="D2087" i="2"/>
  <c r="E2087" i="2"/>
  <c r="F2087" i="2"/>
  <c r="G2087" i="2"/>
  <c r="H2087" i="2"/>
  <c r="I2087" i="2"/>
  <c r="J2087" i="2"/>
  <c r="K2087" i="2"/>
  <c r="L2087" i="2"/>
  <c r="M2087" i="2"/>
  <c r="N2087" i="2"/>
  <c r="A2088" i="2"/>
  <c r="B2088" i="2"/>
  <c r="C2088" i="2"/>
  <c r="D2088" i="2"/>
  <c r="E2088" i="2"/>
  <c r="F2088" i="2"/>
  <c r="G2088" i="2"/>
  <c r="H2088" i="2"/>
  <c r="I2088" i="2"/>
  <c r="J2088" i="2"/>
  <c r="K2088" i="2"/>
  <c r="L2088" i="2"/>
  <c r="M2088" i="2"/>
  <c r="N2088" i="2"/>
  <c r="A2089" i="2"/>
  <c r="B2089" i="2"/>
  <c r="C2089" i="2"/>
  <c r="D2089" i="2"/>
  <c r="E2089" i="2"/>
  <c r="F2089" i="2"/>
  <c r="G2089" i="2"/>
  <c r="H2089" i="2"/>
  <c r="I2089" i="2"/>
  <c r="J2089" i="2"/>
  <c r="K2089" i="2"/>
  <c r="L2089" i="2"/>
  <c r="M2089" i="2"/>
  <c r="N2089" i="2"/>
  <c r="A2090" i="2"/>
  <c r="B2090" i="2"/>
  <c r="C2090" i="2"/>
  <c r="D2090" i="2"/>
  <c r="E2090" i="2"/>
  <c r="F2090" i="2"/>
  <c r="G2090" i="2"/>
  <c r="H2090" i="2"/>
  <c r="I2090" i="2"/>
  <c r="J2090" i="2"/>
  <c r="K2090" i="2"/>
  <c r="L2090" i="2"/>
  <c r="M2090" i="2"/>
  <c r="N2090" i="2"/>
  <c r="A2091" i="2"/>
  <c r="B2091" i="2"/>
  <c r="C2091" i="2"/>
  <c r="D2091" i="2"/>
  <c r="E2091" i="2"/>
  <c r="F2091" i="2"/>
  <c r="G2091" i="2"/>
  <c r="H2091" i="2"/>
  <c r="I2091" i="2"/>
  <c r="J2091" i="2"/>
  <c r="K2091" i="2"/>
  <c r="L2091" i="2"/>
  <c r="M2091" i="2"/>
  <c r="N2091" i="2"/>
  <c r="A2092" i="2"/>
  <c r="B2092" i="2"/>
  <c r="C2092" i="2"/>
  <c r="D2092" i="2"/>
  <c r="E2092" i="2"/>
  <c r="F2092" i="2"/>
  <c r="G2092" i="2"/>
  <c r="H2092" i="2"/>
  <c r="I2092" i="2"/>
  <c r="J2092" i="2"/>
  <c r="K2092" i="2"/>
  <c r="L2092" i="2"/>
  <c r="M2092" i="2"/>
  <c r="N2092" i="2"/>
  <c r="A2093" i="2"/>
  <c r="B2093" i="2"/>
  <c r="C2093" i="2"/>
  <c r="D2093" i="2"/>
  <c r="E2093" i="2"/>
  <c r="F2093" i="2"/>
  <c r="G2093" i="2"/>
  <c r="H2093" i="2"/>
  <c r="I2093" i="2"/>
  <c r="J2093" i="2"/>
  <c r="K2093" i="2"/>
  <c r="L2093" i="2"/>
  <c r="M2093" i="2"/>
  <c r="N2093" i="2"/>
  <c r="A2094" i="2"/>
  <c r="B2094" i="2"/>
  <c r="C2094" i="2"/>
  <c r="D2094" i="2"/>
  <c r="E2094" i="2"/>
  <c r="F2094" i="2"/>
  <c r="G2094" i="2"/>
  <c r="H2094" i="2"/>
  <c r="I2094" i="2"/>
  <c r="J2094" i="2"/>
  <c r="K2094" i="2"/>
  <c r="L2094" i="2"/>
  <c r="M2094" i="2"/>
  <c r="N2094" i="2"/>
  <c r="A2095" i="2"/>
  <c r="B2095" i="2"/>
  <c r="C2095" i="2"/>
  <c r="D2095" i="2"/>
  <c r="E2095" i="2"/>
  <c r="F2095" i="2"/>
  <c r="G2095" i="2"/>
  <c r="H2095" i="2"/>
  <c r="I2095" i="2"/>
  <c r="J2095" i="2"/>
  <c r="K2095" i="2"/>
  <c r="L2095" i="2"/>
  <c r="M2095" i="2"/>
  <c r="N2095" i="2"/>
  <c r="A2096" i="2"/>
  <c r="B2096" i="2"/>
  <c r="C2096" i="2"/>
  <c r="D2096" i="2"/>
  <c r="E2096" i="2"/>
  <c r="F2096" i="2"/>
  <c r="G2096" i="2"/>
  <c r="H2096" i="2"/>
  <c r="I2096" i="2"/>
  <c r="J2096" i="2"/>
  <c r="K2096" i="2"/>
  <c r="L2096" i="2"/>
  <c r="M2096" i="2"/>
  <c r="N2096" i="2"/>
  <c r="A2097" i="2"/>
  <c r="B2097" i="2"/>
  <c r="C2097" i="2"/>
  <c r="D2097" i="2"/>
  <c r="E2097" i="2"/>
  <c r="F2097" i="2"/>
  <c r="G2097" i="2"/>
  <c r="H2097" i="2"/>
  <c r="I2097" i="2"/>
  <c r="J2097" i="2"/>
  <c r="K2097" i="2"/>
  <c r="L2097" i="2"/>
  <c r="M2097" i="2"/>
  <c r="N2097" i="2"/>
  <c r="A2098" i="2"/>
  <c r="B2098" i="2"/>
  <c r="C2098" i="2"/>
  <c r="D2098" i="2"/>
  <c r="E2098" i="2"/>
  <c r="F2098" i="2"/>
  <c r="G2098" i="2"/>
  <c r="H2098" i="2"/>
  <c r="I2098" i="2"/>
  <c r="J2098" i="2"/>
  <c r="K2098" i="2"/>
  <c r="L2098" i="2"/>
  <c r="M2098" i="2"/>
  <c r="N2098" i="2"/>
  <c r="A2099" i="2"/>
  <c r="B2099" i="2"/>
  <c r="C2099" i="2"/>
  <c r="D2099" i="2"/>
  <c r="E2099" i="2"/>
  <c r="F2099" i="2"/>
  <c r="G2099" i="2"/>
  <c r="H2099" i="2"/>
  <c r="I2099" i="2"/>
  <c r="J2099" i="2"/>
  <c r="K2099" i="2"/>
  <c r="L2099" i="2"/>
  <c r="M2099" i="2"/>
  <c r="N2099" i="2"/>
  <c r="A2100" i="2"/>
  <c r="B2100" i="2"/>
  <c r="C2100" i="2"/>
  <c r="D2100" i="2"/>
  <c r="E2100" i="2"/>
  <c r="F2100" i="2"/>
  <c r="G2100" i="2"/>
  <c r="H2100" i="2"/>
  <c r="I2100" i="2"/>
  <c r="J2100" i="2"/>
  <c r="K2100" i="2"/>
  <c r="L2100" i="2"/>
  <c r="M2100" i="2"/>
  <c r="N2100" i="2"/>
  <c r="A2101" i="2"/>
  <c r="B2101" i="2"/>
  <c r="C2101" i="2"/>
  <c r="D2101" i="2"/>
  <c r="E2101" i="2"/>
  <c r="F2101" i="2"/>
  <c r="G2101" i="2"/>
  <c r="H2101" i="2"/>
  <c r="I2101" i="2"/>
  <c r="J2101" i="2"/>
  <c r="K2101" i="2"/>
  <c r="L2101" i="2"/>
  <c r="M2101" i="2"/>
  <c r="N2101" i="2"/>
  <c r="A2102" i="2"/>
  <c r="B2102" i="2"/>
  <c r="C2102" i="2"/>
  <c r="D2102" i="2"/>
  <c r="E2102" i="2"/>
  <c r="F2102" i="2"/>
  <c r="G2102" i="2"/>
  <c r="H2102" i="2"/>
  <c r="I2102" i="2"/>
  <c r="J2102" i="2"/>
  <c r="K2102" i="2"/>
  <c r="L2102" i="2"/>
  <c r="M2102" i="2"/>
  <c r="N2102" i="2"/>
  <c r="A2103" i="2"/>
  <c r="B2103" i="2"/>
  <c r="C2103" i="2"/>
  <c r="D2103" i="2"/>
  <c r="E2103" i="2"/>
  <c r="F2103" i="2"/>
  <c r="G2103" i="2"/>
  <c r="H2103" i="2"/>
  <c r="I2103" i="2"/>
  <c r="J2103" i="2"/>
  <c r="K2103" i="2"/>
  <c r="L2103" i="2"/>
  <c r="M2103" i="2"/>
  <c r="N2103" i="2"/>
  <c r="A2104" i="2"/>
  <c r="B2104" i="2"/>
  <c r="C2104" i="2"/>
  <c r="D2104" i="2"/>
  <c r="E2104" i="2"/>
  <c r="F2104" i="2"/>
  <c r="G2104" i="2"/>
  <c r="H2104" i="2"/>
  <c r="I2104" i="2"/>
  <c r="J2104" i="2"/>
  <c r="K2104" i="2"/>
  <c r="L2104" i="2"/>
  <c r="M2104" i="2"/>
  <c r="N2104" i="2"/>
  <c r="A2105" i="2"/>
  <c r="B2105" i="2"/>
  <c r="C2105" i="2"/>
  <c r="D2105" i="2"/>
  <c r="E2105" i="2"/>
  <c r="F2105" i="2"/>
  <c r="G2105" i="2"/>
  <c r="H2105" i="2"/>
  <c r="I2105" i="2"/>
  <c r="J2105" i="2"/>
  <c r="K2105" i="2"/>
  <c r="L2105" i="2"/>
  <c r="M2105" i="2"/>
  <c r="N2105" i="2"/>
  <c r="A2106" i="2"/>
  <c r="B2106" i="2"/>
  <c r="C2106" i="2"/>
  <c r="D2106" i="2"/>
  <c r="E2106" i="2"/>
  <c r="F2106" i="2"/>
  <c r="G2106" i="2"/>
  <c r="H2106" i="2"/>
  <c r="I2106" i="2"/>
  <c r="J2106" i="2"/>
  <c r="K2106" i="2"/>
  <c r="L2106" i="2"/>
  <c r="M2106" i="2"/>
  <c r="N2106" i="2"/>
  <c r="A2107" i="2"/>
  <c r="B2107" i="2"/>
  <c r="C2107" i="2"/>
  <c r="D2107" i="2"/>
  <c r="E2107" i="2"/>
  <c r="F2107" i="2"/>
  <c r="G2107" i="2"/>
  <c r="H2107" i="2"/>
  <c r="I2107" i="2"/>
  <c r="J2107" i="2"/>
  <c r="K2107" i="2"/>
  <c r="L2107" i="2"/>
  <c r="M2107" i="2"/>
  <c r="N2107" i="2"/>
  <c r="A2108" i="2"/>
  <c r="B2108" i="2"/>
  <c r="C2108" i="2"/>
  <c r="D2108" i="2"/>
  <c r="E2108" i="2"/>
  <c r="F2108" i="2"/>
  <c r="G2108" i="2"/>
  <c r="H2108" i="2"/>
  <c r="I2108" i="2"/>
  <c r="J2108" i="2"/>
  <c r="K2108" i="2"/>
  <c r="L2108" i="2"/>
  <c r="M2108" i="2"/>
  <c r="N2108" i="2"/>
  <c r="A2109" i="2"/>
  <c r="B2109" i="2"/>
  <c r="C2109" i="2"/>
  <c r="D2109" i="2"/>
  <c r="E2109" i="2"/>
  <c r="F2109" i="2"/>
  <c r="G2109" i="2"/>
  <c r="H2109" i="2"/>
  <c r="I2109" i="2"/>
  <c r="J2109" i="2"/>
  <c r="K2109" i="2"/>
  <c r="L2109" i="2"/>
  <c r="M2109" i="2"/>
  <c r="N2109" i="2"/>
  <c r="A2110" i="2"/>
  <c r="B2110" i="2"/>
  <c r="C2110" i="2"/>
  <c r="D2110" i="2"/>
  <c r="E2110" i="2"/>
  <c r="F2110" i="2"/>
  <c r="G2110" i="2"/>
  <c r="H2110" i="2"/>
  <c r="I2110" i="2"/>
  <c r="J2110" i="2"/>
  <c r="K2110" i="2"/>
  <c r="L2110" i="2"/>
  <c r="M2110" i="2"/>
  <c r="N2110" i="2"/>
  <c r="A2111" i="2"/>
  <c r="B2111" i="2"/>
  <c r="C2111" i="2"/>
  <c r="D2111" i="2"/>
  <c r="E2111" i="2"/>
  <c r="F2111" i="2"/>
  <c r="G2111" i="2"/>
  <c r="H2111" i="2"/>
  <c r="I2111" i="2"/>
  <c r="J2111" i="2"/>
  <c r="K2111" i="2"/>
  <c r="L2111" i="2"/>
  <c r="M2111" i="2"/>
  <c r="N2111" i="2"/>
  <c r="A2112" i="2"/>
  <c r="B2112" i="2"/>
  <c r="C2112" i="2"/>
  <c r="D2112" i="2"/>
  <c r="E2112" i="2"/>
  <c r="F2112" i="2"/>
  <c r="G2112" i="2"/>
  <c r="H2112" i="2"/>
  <c r="I2112" i="2"/>
  <c r="J2112" i="2"/>
  <c r="K2112" i="2"/>
  <c r="L2112" i="2"/>
  <c r="M2112" i="2"/>
  <c r="N2112" i="2"/>
  <c r="A2113" i="2"/>
  <c r="B2113" i="2"/>
  <c r="C2113" i="2"/>
  <c r="D2113" i="2"/>
  <c r="E2113" i="2"/>
  <c r="F2113" i="2"/>
  <c r="G2113" i="2"/>
  <c r="H2113" i="2"/>
  <c r="I2113" i="2"/>
  <c r="J2113" i="2"/>
  <c r="K2113" i="2"/>
  <c r="L2113" i="2"/>
  <c r="M2113" i="2"/>
  <c r="N2113" i="2"/>
  <c r="A2114" i="2"/>
  <c r="B2114" i="2"/>
  <c r="C2114" i="2"/>
  <c r="D2114" i="2"/>
  <c r="E2114" i="2"/>
  <c r="F2114" i="2"/>
  <c r="G2114" i="2"/>
  <c r="H2114" i="2"/>
  <c r="I2114" i="2"/>
  <c r="J2114" i="2"/>
  <c r="K2114" i="2"/>
  <c r="L2114" i="2"/>
  <c r="M2114" i="2"/>
  <c r="N2114" i="2"/>
  <c r="A2115" i="2"/>
  <c r="B2115" i="2"/>
  <c r="C2115" i="2"/>
  <c r="D2115" i="2"/>
  <c r="E2115" i="2"/>
  <c r="F2115" i="2"/>
  <c r="G2115" i="2"/>
  <c r="H2115" i="2"/>
  <c r="I2115" i="2"/>
  <c r="J2115" i="2"/>
  <c r="K2115" i="2"/>
  <c r="L2115" i="2"/>
  <c r="M2115" i="2"/>
  <c r="N2115" i="2"/>
  <c r="A2116" i="2"/>
  <c r="B2116" i="2"/>
  <c r="C2116" i="2"/>
  <c r="D2116" i="2"/>
  <c r="E2116" i="2"/>
  <c r="F2116" i="2"/>
  <c r="G2116" i="2"/>
  <c r="H2116" i="2"/>
  <c r="I2116" i="2"/>
  <c r="J2116" i="2"/>
  <c r="K2116" i="2"/>
  <c r="L2116" i="2"/>
  <c r="M2116" i="2"/>
  <c r="N2116" i="2"/>
  <c r="A2117" i="2"/>
  <c r="B2117" i="2"/>
  <c r="C2117" i="2"/>
  <c r="D2117" i="2"/>
  <c r="E2117" i="2"/>
  <c r="F2117" i="2"/>
  <c r="G2117" i="2"/>
  <c r="H2117" i="2"/>
  <c r="I2117" i="2"/>
  <c r="J2117" i="2"/>
  <c r="K2117" i="2"/>
  <c r="L2117" i="2"/>
  <c r="M2117" i="2"/>
  <c r="N2117" i="2"/>
  <c r="A2118" i="2"/>
  <c r="B2118" i="2"/>
  <c r="C2118" i="2"/>
  <c r="D2118" i="2"/>
  <c r="E2118" i="2"/>
  <c r="F2118" i="2"/>
  <c r="G2118" i="2"/>
  <c r="H2118" i="2"/>
  <c r="I2118" i="2"/>
  <c r="J2118" i="2"/>
  <c r="K2118" i="2"/>
  <c r="L2118" i="2"/>
  <c r="M2118" i="2"/>
  <c r="N2118" i="2"/>
  <c r="A2119" i="2"/>
  <c r="B2119" i="2"/>
  <c r="C2119" i="2"/>
  <c r="D2119" i="2"/>
  <c r="E2119" i="2"/>
  <c r="F2119" i="2"/>
  <c r="G2119" i="2"/>
  <c r="H2119" i="2"/>
  <c r="I2119" i="2"/>
  <c r="J2119" i="2"/>
  <c r="K2119" i="2"/>
  <c r="L2119" i="2"/>
  <c r="M2119" i="2"/>
  <c r="N2119" i="2"/>
  <c r="A2120" i="2"/>
  <c r="B2120" i="2"/>
  <c r="C2120" i="2"/>
  <c r="D2120" i="2"/>
  <c r="E2120" i="2"/>
  <c r="F2120" i="2"/>
  <c r="G2120" i="2"/>
  <c r="H2120" i="2"/>
  <c r="I2120" i="2"/>
  <c r="J2120" i="2"/>
  <c r="K2120" i="2"/>
  <c r="L2120" i="2"/>
  <c r="M2120" i="2"/>
  <c r="N2120" i="2"/>
  <c r="A2121" i="2"/>
  <c r="B2121" i="2"/>
  <c r="C2121" i="2"/>
  <c r="D2121" i="2"/>
  <c r="E2121" i="2"/>
  <c r="F2121" i="2"/>
  <c r="G2121" i="2"/>
  <c r="H2121" i="2"/>
  <c r="I2121" i="2"/>
  <c r="J2121" i="2"/>
  <c r="K2121" i="2"/>
  <c r="L2121" i="2"/>
  <c r="M2121" i="2"/>
  <c r="N2121" i="2"/>
  <c r="A2122" i="2"/>
  <c r="B2122" i="2"/>
  <c r="C2122" i="2"/>
  <c r="D2122" i="2"/>
  <c r="E2122" i="2"/>
  <c r="F2122" i="2"/>
  <c r="G2122" i="2"/>
  <c r="H2122" i="2"/>
  <c r="I2122" i="2"/>
  <c r="J2122" i="2"/>
  <c r="K2122" i="2"/>
  <c r="L2122" i="2"/>
  <c r="M2122" i="2"/>
  <c r="N2122" i="2"/>
  <c r="A2123" i="2"/>
  <c r="B2123" i="2"/>
  <c r="C2123" i="2"/>
  <c r="D2123" i="2"/>
  <c r="E2123" i="2"/>
  <c r="F2123" i="2"/>
  <c r="G2123" i="2"/>
  <c r="H2123" i="2"/>
  <c r="I2123" i="2"/>
  <c r="J2123" i="2"/>
  <c r="K2123" i="2"/>
  <c r="L2123" i="2"/>
  <c r="M2123" i="2"/>
  <c r="N2123" i="2"/>
  <c r="A2124" i="2"/>
  <c r="B2124" i="2"/>
  <c r="C2124" i="2"/>
  <c r="D2124" i="2"/>
  <c r="E2124" i="2"/>
  <c r="F2124" i="2"/>
  <c r="G2124" i="2"/>
  <c r="H2124" i="2"/>
  <c r="I2124" i="2"/>
  <c r="J2124" i="2"/>
  <c r="K2124" i="2"/>
  <c r="L2124" i="2"/>
  <c r="M2124" i="2"/>
  <c r="N2124" i="2"/>
  <c r="A2125" i="2"/>
  <c r="B2125" i="2"/>
  <c r="C2125" i="2"/>
  <c r="D2125" i="2"/>
  <c r="E2125" i="2"/>
  <c r="F2125" i="2"/>
  <c r="G2125" i="2"/>
  <c r="H2125" i="2"/>
  <c r="I2125" i="2"/>
  <c r="J2125" i="2"/>
  <c r="K2125" i="2"/>
  <c r="L2125" i="2"/>
  <c r="M2125" i="2"/>
  <c r="N2125" i="2"/>
  <c r="A2126" i="2"/>
  <c r="B2126" i="2"/>
  <c r="C2126" i="2"/>
  <c r="D2126" i="2"/>
  <c r="E2126" i="2"/>
  <c r="F2126" i="2"/>
  <c r="G2126" i="2"/>
  <c r="H2126" i="2"/>
  <c r="I2126" i="2"/>
  <c r="J2126" i="2"/>
  <c r="K2126" i="2"/>
  <c r="L2126" i="2"/>
  <c r="M2126" i="2"/>
  <c r="N2126" i="2"/>
  <c r="A2127" i="2"/>
  <c r="B2127" i="2"/>
  <c r="C2127" i="2"/>
  <c r="D2127" i="2"/>
  <c r="E2127" i="2"/>
  <c r="F2127" i="2"/>
  <c r="G2127" i="2"/>
  <c r="H2127" i="2"/>
  <c r="I2127" i="2"/>
  <c r="J2127" i="2"/>
  <c r="K2127" i="2"/>
  <c r="L2127" i="2"/>
  <c r="M2127" i="2"/>
  <c r="N2127" i="2"/>
  <c r="A2128" i="2"/>
  <c r="B2128" i="2"/>
  <c r="C2128" i="2"/>
  <c r="D2128" i="2"/>
  <c r="E2128" i="2"/>
  <c r="F2128" i="2"/>
  <c r="G2128" i="2"/>
  <c r="H2128" i="2"/>
  <c r="I2128" i="2"/>
  <c r="J2128" i="2"/>
  <c r="K2128" i="2"/>
  <c r="L2128" i="2"/>
  <c r="M2128" i="2"/>
  <c r="N2128" i="2"/>
  <c r="A2129" i="2"/>
  <c r="B2129" i="2"/>
  <c r="C2129" i="2"/>
  <c r="D2129" i="2"/>
  <c r="E2129" i="2"/>
  <c r="F2129" i="2"/>
  <c r="G2129" i="2"/>
  <c r="H2129" i="2"/>
  <c r="I2129" i="2"/>
  <c r="J2129" i="2"/>
  <c r="K2129" i="2"/>
  <c r="L2129" i="2"/>
  <c r="M2129" i="2"/>
  <c r="N2129" i="2"/>
  <c r="A2130" i="2"/>
  <c r="B2130" i="2"/>
  <c r="C2130" i="2"/>
  <c r="D2130" i="2"/>
  <c r="E2130" i="2"/>
  <c r="F2130" i="2"/>
  <c r="G2130" i="2"/>
  <c r="H2130" i="2"/>
  <c r="I2130" i="2"/>
  <c r="J2130" i="2"/>
  <c r="K2130" i="2"/>
  <c r="L2130" i="2"/>
  <c r="M2130" i="2"/>
  <c r="N2130" i="2"/>
  <c r="A2131" i="2"/>
  <c r="B2131" i="2"/>
  <c r="C2131" i="2"/>
  <c r="D2131" i="2"/>
  <c r="E2131" i="2"/>
  <c r="F2131" i="2"/>
  <c r="G2131" i="2"/>
  <c r="H2131" i="2"/>
  <c r="I2131" i="2"/>
  <c r="J2131" i="2"/>
  <c r="K2131" i="2"/>
  <c r="L2131" i="2"/>
  <c r="M2131" i="2"/>
  <c r="N2131" i="2"/>
  <c r="A2132" i="2"/>
  <c r="B2132" i="2"/>
  <c r="C2132" i="2"/>
  <c r="D2132" i="2"/>
  <c r="E2132" i="2"/>
  <c r="F2132" i="2"/>
  <c r="G2132" i="2"/>
  <c r="H2132" i="2"/>
  <c r="I2132" i="2"/>
  <c r="J2132" i="2"/>
  <c r="K2132" i="2"/>
  <c r="L2132" i="2"/>
  <c r="M2132" i="2"/>
  <c r="N2132" i="2"/>
  <c r="A2133" i="2"/>
  <c r="B2133" i="2"/>
  <c r="C2133" i="2"/>
  <c r="D2133" i="2"/>
  <c r="E2133" i="2"/>
  <c r="F2133" i="2"/>
  <c r="G2133" i="2"/>
  <c r="H2133" i="2"/>
  <c r="I2133" i="2"/>
  <c r="J2133" i="2"/>
  <c r="K2133" i="2"/>
  <c r="L2133" i="2"/>
  <c r="M2133" i="2"/>
  <c r="N2133" i="2"/>
  <c r="A2134" i="2"/>
  <c r="B2134" i="2"/>
  <c r="C2134" i="2"/>
  <c r="D2134" i="2"/>
  <c r="E2134" i="2"/>
  <c r="F2134" i="2"/>
  <c r="G2134" i="2"/>
  <c r="H2134" i="2"/>
  <c r="I2134" i="2"/>
  <c r="J2134" i="2"/>
  <c r="K2134" i="2"/>
  <c r="L2134" i="2"/>
  <c r="M2134" i="2"/>
  <c r="N2134" i="2"/>
  <c r="A2135" i="2"/>
  <c r="B2135" i="2"/>
  <c r="C2135" i="2"/>
  <c r="D2135" i="2"/>
  <c r="E2135" i="2"/>
  <c r="F2135" i="2"/>
  <c r="G2135" i="2"/>
  <c r="H2135" i="2"/>
  <c r="I2135" i="2"/>
  <c r="J2135" i="2"/>
  <c r="K2135" i="2"/>
  <c r="L2135" i="2"/>
  <c r="M2135" i="2"/>
  <c r="N2135" i="2"/>
  <c r="A2136" i="2"/>
  <c r="B2136" i="2"/>
  <c r="C2136" i="2"/>
  <c r="D2136" i="2"/>
  <c r="E2136" i="2"/>
  <c r="F2136" i="2"/>
  <c r="G2136" i="2"/>
  <c r="H2136" i="2"/>
  <c r="I2136" i="2"/>
  <c r="J2136" i="2"/>
  <c r="K2136" i="2"/>
  <c r="L2136" i="2"/>
  <c r="M2136" i="2"/>
  <c r="N2136" i="2"/>
  <c r="A2137" i="2"/>
  <c r="B2137" i="2"/>
  <c r="C2137" i="2"/>
  <c r="D2137" i="2"/>
  <c r="E2137" i="2"/>
  <c r="F2137" i="2"/>
  <c r="G2137" i="2"/>
  <c r="H2137" i="2"/>
  <c r="I2137" i="2"/>
  <c r="J2137" i="2"/>
  <c r="K2137" i="2"/>
  <c r="L2137" i="2"/>
  <c r="M2137" i="2"/>
  <c r="N2137" i="2"/>
  <c r="A2138" i="2"/>
  <c r="B2138" i="2"/>
  <c r="C2138" i="2"/>
  <c r="D2138" i="2"/>
  <c r="E2138" i="2"/>
  <c r="F2138" i="2"/>
  <c r="G2138" i="2"/>
  <c r="H2138" i="2"/>
  <c r="I2138" i="2"/>
  <c r="J2138" i="2"/>
  <c r="K2138" i="2"/>
  <c r="L2138" i="2"/>
  <c r="M2138" i="2"/>
  <c r="N2138" i="2"/>
  <c r="A2139" i="2"/>
  <c r="B2139" i="2"/>
  <c r="C2139" i="2"/>
  <c r="D2139" i="2"/>
  <c r="E2139" i="2"/>
  <c r="F2139" i="2"/>
  <c r="G2139" i="2"/>
  <c r="H2139" i="2"/>
  <c r="I2139" i="2"/>
  <c r="J2139" i="2"/>
  <c r="K2139" i="2"/>
  <c r="L2139" i="2"/>
  <c r="M2139" i="2"/>
  <c r="N2139" i="2"/>
  <c r="A2140" i="2"/>
  <c r="B2140" i="2"/>
  <c r="C2140" i="2"/>
  <c r="D2140" i="2"/>
  <c r="E2140" i="2"/>
  <c r="F2140" i="2"/>
  <c r="G2140" i="2"/>
  <c r="H2140" i="2"/>
  <c r="I2140" i="2"/>
  <c r="J2140" i="2"/>
  <c r="K2140" i="2"/>
  <c r="L2140" i="2"/>
  <c r="M2140" i="2"/>
  <c r="N2140" i="2"/>
  <c r="A2141" i="2"/>
  <c r="B2141" i="2"/>
  <c r="C2141" i="2"/>
  <c r="D2141" i="2"/>
  <c r="E2141" i="2"/>
  <c r="F2141" i="2"/>
  <c r="G2141" i="2"/>
  <c r="H2141" i="2"/>
  <c r="I2141" i="2"/>
  <c r="J2141" i="2"/>
  <c r="K2141" i="2"/>
  <c r="L2141" i="2"/>
  <c r="M2141" i="2"/>
  <c r="N2141" i="2"/>
  <c r="A2142" i="2"/>
  <c r="B2142" i="2"/>
  <c r="C2142" i="2"/>
  <c r="D2142" i="2"/>
  <c r="E2142" i="2"/>
  <c r="F2142" i="2"/>
  <c r="G2142" i="2"/>
  <c r="H2142" i="2"/>
  <c r="I2142" i="2"/>
  <c r="J2142" i="2"/>
  <c r="K2142" i="2"/>
  <c r="L2142" i="2"/>
  <c r="M2142" i="2"/>
  <c r="N2142" i="2"/>
  <c r="A2143" i="2"/>
  <c r="B2143" i="2"/>
  <c r="C2143" i="2"/>
  <c r="D2143" i="2"/>
  <c r="E2143" i="2"/>
  <c r="F2143" i="2"/>
  <c r="G2143" i="2"/>
  <c r="H2143" i="2"/>
  <c r="I2143" i="2"/>
  <c r="J2143" i="2"/>
  <c r="K2143" i="2"/>
  <c r="L2143" i="2"/>
  <c r="M2143" i="2"/>
  <c r="N2143" i="2"/>
  <c r="A2144" i="2"/>
  <c r="B2144" i="2"/>
  <c r="C2144" i="2"/>
  <c r="D2144" i="2"/>
  <c r="E2144" i="2"/>
  <c r="F2144" i="2"/>
  <c r="G2144" i="2"/>
  <c r="H2144" i="2"/>
  <c r="I2144" i="2"/>
  <c r="J2144" i="2"/>
  <c r="K2144" i="2"/>
  <c r="L2144" i="2"/>
  <c r="M2144" i="2"/>
  <c r="N2144" i="2"/>
  <c r="A2145" i="2"/>
  <c r="B2145" i="2"/>
  <c r="C2145" i="2"/>
  <c r="D2145" i="2"/>
  <c r="E2145" i="2"/>
  <c r="F2145" i="2"/>
  <c r="G2145" i="2"/>
  <c r="H2145" i="2"/>
  <c r="I2145" i="2"/>
  <c r="J2145" i="2"/>
  <c r="K2145" i="2"/>
  <c r="L2145" i="2"/>
  <c r="M2145" i="2"/>
  <c r="N2145" i="2"/>
  <c r="A2146" i="2"/>
  <c r="B2146" i="2"/>
  <c r="C2146" i="2"/>
  <c r="D2146" i="2"/>
  <c r="E2146" i="2"/>
  <c r="F2146" i="2"/>
  <c r="G2146" i="2"/>
  <c r="H2146" i="2"/>
  <c r="I2146" i="2"/>
  <c r="J2146" i="2"/>
  <c r="K2146" i="2"/>
  <c r="L2146" i="2"/>
  <c r="M2146" i="2"/>
  <c r="N2146" i="2"/>
  <c r="A2147" i="2"/>
  <c r="B2147" i="2"/>
  <c r="C2147" i="2"/>
  <c r="D2147" i="2"/>
  <c r="E2147" i="2"/>
  <c r="F2147" i="2"/>
  <c r="G2147" i="2"/>
  <c r="H2147" i="2"/>
  <c r="I2147" i="2"/>
  <c r="J2147" i="2"/>
  <c r="K2147" i="2"/>
  <c r="L2147" i="2"/>
  <c r="M2147" i="2"/>
  <c r="N2147" i="2"/>
  <c r="A2148" i="2"/>
  <c r="B2148" i="2"/>
  <c r="C2148" i="2"/>
  <c r="D2148" i="2"/>
  <c r="E2148" i="2"/>
  <c r="F2148" i="2"/>
  <c r="G2148" i="2"/>
  <c r="H2148" i="2"/>
  <c r="I2148" i="2"/>
  <c r="J2148" i="2"/>
  <c r="K2148" i="2"/>
  <c r="L2148" i="2"/>
  <c r="M2148" i="2"/>
  <c r="N2148" i="2"/>
  <c r="A2149" i="2"/>
  <c r="B2149" i="2"/>
  <c r="C2149" i="2"/>
  <c r="D2149" i="2"/>
  <c r="E2149" i="2"/>
  <c r="F2149" i="2"/>
  <c r="G2149" i="2"/>
  <c r="H2149" i="2"/>
  <c r="I2149" i="2"/>
  <c r="J2149" i="2"/>
  <c r="K2149" i="2"/>
  <c r="L2149" i="2"/>
  <c r="M2149" i="2"/>
  <c r="N2149" i="2"/>
  <c r="A2150" i="2"/>
  <c r="B2150" i="2"/>
  <c r="C2150" i="2"/>
  <c r="D2150" i="2"/>
  <c r="E2150" i="2"/>
  <c r="F2150" i="2"/>
  <c r="G2150" i="2"/>
  <c r="H2150" i="2"/>
  <c r="I2150" i="2"/>
  <c r="J2150" i="2"/>
  <c r="K2150" i="2"/>
  <c r="L2150" i="2"/>
  <c r="M2150" i="2"/>
  <c r="N2150" i="2"/>
  <c r="A2151" i="2"/>
  <c r="B2151" i="2"/>
  <c r="C2151" i="2"/>
  <c r="D2151" i="2"/>
  <c r="E2151" i="2"/>
  <c r="F2151" i="2"/>
  <c r="G2151" i="2"/>
  <c r="H2151" i="2"/>
  <c r="I2151" i="2"/>
  <c r="J2151" i="2"/>
  <c r="K2151" i="2"/>
  <c r="L2151" i="2"/>
  <c r="M2151" i="2"/>
  <c r="N2151" i="2"/>
  <c r="A2152" i="2"/>
  <c r="B2152" i="2"/>
  <c r="C2152" i="2"/>
  <c r="D2152" i="2"/>
  <c r="E2152" i="2"/>
  <c r="F2152" i="2"/>
  <c r="G2152" i="2"/>
  <c r="H2152" i="2"/>
  <c r="I2152" i="2"/>
  <c r="J2152" i="2"/>
  <c r="K2152" i="2"/>
  <c r="L2152" i="2"/>
  <c r="M2152" i="2"/>
  <c r="N2152" i="2"/>
  <c r="A2153" i="2"/>
  <c r="B2153" i="2"/>
  <c r="C2153" i="2"/>
  <c r="D2153" i="2"/>
  <c r="E2153" i="2"/>
  <c r="F2153" i="2"/>
  <c r="G2153" i="2"/>
  <c r="H2153" i="2"/>
  <c r="I2153" i="2"/>
  <c r="J2153" i="2"/>
  <c r="K2153" i="2"/>
  <c r="L2153" i="2"/>
  <c r="M2153" i="2"/>
  <c r="N2153" i="2"/>
  <c r="A2154" i="2"/>
  <c r="B2154" i="2"/>
  <c r="C2154" i="2"/>
  <c r="D2154" i="2"/>
  <c r="E2154" i="2"/>
  <c r="F2154" i="2"/>
  <c r="G2154" i="2"/>
  <c r="H2154" i="2"/>
  <c r="I2154" i="2"/>
  <c r="J2154" i="2"/>
  <c r="K2154" i="2"/>
  <c r="L2154" i="2"/>
  <c r="M2154" i="2"/>
  <c r="N2154" i="2"/>
  <c r="A2155" i="2"/>
  <c r="B2155" i="2"/>
  <c r="C2155" i="2"/>
  <c r="D2155" i="2"/>
  <c r="E2155" i="2"/>
  <c r="F2155" i="2"/>
  <c r="G2155" i="2"/>
  <c r="H2155" i="2"/>
  <c r="I2155" i="2"/>
  <c r="J2155" i="2"/>
  <c r="K2155" i="2"/>
  <c r="L2155" i="2"/>
  <c r="M2155" i="2"/>
  <c r="N2155" i="2"/>
  <c r="A2156" i="2"/>
  <c r="B2156" i="2"/>
  <c r="C2156" i="2"/>
  <c r="D2156" i="2"/>
  <c r="E2156" i="2"/>
  <c r="F2156" i="2"/>
  <c r="G2156" i="2"/>
  <c r="H2156" i="2"/>
  <c r="I2156" i="2"/>
  <c r="J2156" i="2"/>
  <c r="K2156" i="2"/>
  <c r="L2156" i="2"/>
  <c r="M2156" i="2"/>
  <c r="N2156" i="2"/>
  <c r="A2157" i="2"/>
  <c r="B2157" i="2"/>
  <c r="C2157" i="2"/>
  <c r="D2157" i="2"/>
  <c r="E2157" i="2"/>
  <c r="F2157" i="2"/>
  <c r="G2157" i="2"/>
  <c r="H2157" i="2"/>
  <c r="I2157" i="2"/>
  <c r="J2157" i="2"/>
  <c r="K2157" i="2"/>
  <c r="L2157" i="2"/>
  <c r="M2157" i="2"/>
  <c r="N2157" i="2"/>
  <c r="A2158" i="2"/>
  <c r="B2158" i="2"/>
  <c r="C2158" i="2"/>
  <c r="D2158" i="2"/>
  <c r="E2158" i="2"/>
  <c r="F2158" i="2"/>
  <c r="G2158" i="2"/>
  <c r="H2158" i="2"/>
  <c r="I2158" i="2"/>
  <c r="J2158" i="2"/>
  <c r="K2158" i="2"/>
  <c r="L2158" i="2"/>
  <c r="M2158" i="2"/>
  <c r="N2158" i="2"/>
  <c r="A2159" i="2"/>
  <c r="B2159" i="2"/>
  <c r="C2159" i="2"/>
  <c r="D2159" i="2"/>
  <c r="E2159" i="2"/>
  <c r="F2159" i="2"/>
  <c r="G2159" i="2"/>
  <c r="H2159" i="2"/>
  <c r="I2159" i="2"/>
  <c r="J2159" i="2"/>
  <c r="K2159" i="2"/>
  <c r="L2159" i="2"/>
  <c r="M2159" i="2"/>
  <c r="N2159" i="2"/>
  <c r="A2160" i="2"/>
  <c r="B2160" i="2"/>
  <c r="C2160" i="2"/>
  <c r="D2160" i="2"/>
  <c r="E2160" i="2"/>
  <c r="F2160" i="2"/>
  <c r="G2160" i="2"/>
  <c r="H2160" i="2"/>
  <c r="I2160" i="2"/>
  <c r="J2160" i="2"/>
  <c r="K2160" i="2"/>
  <c r="L2160" i="2"/>
  <c r="M2160" i="2"/>
  <c r="N2160" i="2"/>
  <c r="A2161" i="2"/>
  <c r="B2161" i="2"/>
  <c r="C2161" i="2"/>
  <c r="D2161" i="2"/>
  <c r="E2161" i="2"/>
  <c r="F2161" i="2"/>
  <c r="G2161" i="2"/>
  <c r="H2161" i="2"/>
  <c r="I2161" i="2"/>
  <c r="J2161" i="2"/>
  <c r="K2161" i="2"/>
  <c r="L2161" i="2"/>
  <c r="M2161" i="2"/>
  <c r="N2161" i="2"/>
  <c r="A2162" i="2"/>
  <c r="B2162" i="2"/>
  <c r="C2162" i="2"/>
  <c r="D2162" i="2"/>
  <c r="E2162" i="2"/>
  <c r="F2162" i="2"/>
  <c r="G2162" i="2"/>
  <c r="H2162" i="2"/>
  <c r="I2162" i="2"/>
  <c r="J2162" i="2"/>
  <c r="K2162" i="2"/>
  <c r="L2162" i="2"/>
  <c r="M2162" i="2"/>
  <c r="N2162" i="2"/>
  <c r="A2163" i="2"/>
  <c r="B2163" i="2"/>
  <c r="C2163" i="2"/>
  <c r="D2163" i="2"/>
  <c r="E2163" i="2"/>
  <c r="F2163" i="2"/>
  <c r="G2163" i="2"/>
  <c r="H2163" i="2"/>
  <c r="I2163" i="2"/>
  <c r="J2163" i="2"/>
  <c r="K2163" i="2"/>
  <c r="L2163" i="2"/>
  <c r="M2163" i="2"/>
  <c r="N2163" i="2"/>
  <c r="A2164" i="2"/>
  <c r="B2164" i="2"/>
  <c r="C2164" i="2"/>
  <c r="D2164" i="2"/>
  <c r="E2164" i="2"/>
  <c r="F2164" i="2"/>
  <c r="G2164" i="2"/>
  <c r="H2164" i="2"/>
  <c r="I2164" i="2"/>
  <c r="J2164" i="2"/>
  <c r="K2164" i="2"/>
  <c r="L2164" i="2"/>
  <c r="M2164" i="2"/>
  <c r="N2164" i="2"/>
  <c r="A2165" i="2"/>
  <c r="B2165" i="2"/>
  <c r="C2165" i="2"/>
  <c r="D2165" i="2"/>
  <c r="E2165" i="2"/>
  <c r="F2165" i="2"/>
  <c r="G2165" i="2"/>
  <c r="H2165" i="2"/>
  <c r="I2165" i="2"/>
  <c r="J2165" i="2"/>
  <c r="K2165" i="2"/>
  <c r="L2165" i="2"/>
  <c r="M2165" i="2"/>
  <c r="N2165" i="2"/>
  <c r="A2166" i="2"/>
  <c r="B2166" i="2"/>
  <c r="C2166" i="2"/>
  <c r="D2166" i="2"/>
  <c r="E2166" i="2"/>
  <c r="F2166" i="2"/>
  <c r="G2166" i="2"/>
  <c r="H2166" i="2"/>
  <c r="I2166" i="2"/>
  <c r="J2166" i="2"/>
  <c r="K2166" i="2"/>
  <c r="L2166" i="2"/>
  <c r="M2166" i="2"/>
  <c r="N2166" i="2"/>
  <c r="A2167" i="2"/>
  <c r="B2167" i="2"/>
  <c r="C2167" i="2"/>
  <c r="D2167" i="2"/>
  <c r="E2167" i="2"/>
  <c r="F2167" i="2"/>
  <c r="G2167" i="2"/>
  <c r="H2167" i="2"/>
  <c r="I2167" i="2"/>
  <c r="J2167" i="2"/>
  <c r="K2167" i="2"/>
  <c r="L2167" i="2"/>
  <c r="M2167" i="2"/>
  <c r="N2167" i="2"/>
  <c r="A2168" i="2"/>
  <c r="B2168" i="2"/>
  <c r="C2168" i="2"/>
  <c r="D2168" i="2"/>
  <c r="E2168" i="2"/>
  <c r="F2168" i="2"/>
  <c r="G2168" i="2"/>
  <c r="H2168" i="2"/>
  <c r="I2168" i="2"/>
  <c r="J2168" i="2"/>
  <c r="K2168" i="2"/>
  <c r="L2168" i="2"/>
  <c r="M2168" i="2"/>
  <c r="N2168" i="2"/>
  <c r="A2169" i="2"/>
  <c r="B2169" i="2"/>
  <c r="C2169" i="2"/>
  <c r="D2169" i="2"/>
  <c r="E2169" i="2"/>
  <c r="F2169" i="2"/>
  <c r="G2169" i="2"/>
  <c r="H2169" i="2"/>
  <c r="I2169" i="2"/>
  <c r="J2169" i="2"/>
  <c r="K2169" i="2"/>
  <c r="L2169" i="2"/>
  <c r="M2169" i="2"/>
  <c r="N2169" i="2"/>
  <c r="A2170" i="2"/>
  <c r="B2170" i="2"/>
  <c r="C2170" i="2"/>
  <c r="D2170" i="2"/>
  <c r="E2170" i="2"/>
  <c r="F2170" i="2"/>
  <c r="G2170" i="2"/>
  <c r="H2170" i="2"/>
  <c r="I2170" i="2"/>
  <c r="J2170" i="2"/>
  <c r="K2170" i="2"/>
  <c r="L2170" i="2"/>
  <c r="M2170" i="2"/>
  <c r="N2170" i="2"/>
  <c r="A2171" i="2"/>
  <c r="B2171" i="2"/>
  <c r="C2171" i="2"/>
  <c r="D2171" i="2"/>
  <c r="E2171" i="2"/>
  <c r="F2171" i="2"/>
  <c r="G2171" i="2"/>
  <c r="H2171" i="2"/>
  <c r="I2171" i="2"/>
  <c r="J2171" i="2"/>
  <c r="K2171" i="2"/>
  <c r="L2171" i="2"/>
  <c r="M2171" i="2"/>
  <c r="N2171" i="2"/>
  <c r="A2172" i="2"/>
  <c r="B2172" i="2"/>
  <c r="C2172" i="2"/>
  <c r="D2172" i="2"/>
  <c r="E2172" i="2"/>
  <c r="F2172" i="2"/>
  <c r="G2172" i="2"/>
  <c r="H2172" i="2"/>
  <c r="I2172" i="2"/>
  <c r="J2172" i="2"/>
  <c r="K2172" i="2"/>
  <c r="L2172" i="2"/>
  <c r="M2172" i="2"/>
  <c r="N2172" i="2"/>
  <c r="A2173" i="2"/>
  <c r="B2173" i="2"/>
  <c r="C2173" i="2"/>
  <c r="D2173" i="2"/>
  <c r="E2173" i="2"/>
  <c r="F2173" i="2"/>
  <c r="G2173" i="2"/>
  <c r="H2173" i="2"/>
  <c r="I2173" i="2"/>
  <c r="J2173" i="2"/>
  <c r="K2173" i="2"/>
  <c r="L2173" i="2"/>
  <c r="M2173" i="2"/>
  <c r="N2173" i="2"/>
  <c r="A2174" i="2"/>
  <c r="B2174" i="2"/>
  <c r="C2174" i="2"/>
  <c r="D2174" i="2"/>
  <c r="E2174" i="2"/>
  <c r="F2174" i="2"/>
  <c r="G2174" i="2"/>
  <c r="H2174" i="2"/>
  <c r="I2174" i="2"/>
  <c r="J2174" i="2"/>
  <c r="K2174" i="2"/>
  <c r="L2174" i="2"/>
  <c r="M2174" i="2"/>
  <c r="N2174" i="2"/>
  <c r="A2175" i="2"/>
  <c r="B2175" i="2"/>
  <c r="C2175" i="2"/>
  <c r="D2175" i="2"/>
  <c r="E2175" i="2"/>
  <c r="F2175" i="2"/>
  <c r="G2175" i="2"/>
  <c r="H2175" i="2"/>
  <c r="I2175" i="2"/>
  <c r="J2175" i="2"/>
  <c r="K2175" i="2"/>
  <c r="L2175" i="2"/>
  <c r="M2175" i="2"/>
  <c r="N2175" i="2"/>
  <c r="A2176" i="2"/>
  <c r="B2176" i="2"/>
  <c r="C2176" i="2"/>
  <c r="D2176" i="2"/>
  <c r="E2176" i="2"/>
  <c r="F2176" i="2"/>
  <c r="G2176" i="2"/>
  <c r="H2176" i="2"/>
  <c r="I2176" i="2"/>
  <c r="J2176" i="2"/>
  <c r="K2176" i="2"/>
  <c r="L2176" i="2"/>
  <c r="M2176" i="2"/>
  <c r="N2176" i="2"/>
  <c r="A2177" i="2"/>
  <c r="B2177" i="2"/>
  <c r="C2177" i="2"/>
  <c r="D2177" i="2"/>
  <c r="E2177" i="2"/>
  <c r="F2177" i="2"/>
  <c r="G2177" i="2"/>
  <c r="H2177" i="2"/>
  <c r="I2177" i="2"/>
  <c r="J2177" i="2"/>
  <c r="K2177" i="2"/>
  <c r="L2177" i="2"/>
  <c r="M2177" i="2"/>
  <c r="N2177" i="2"/>
  <c r="A2178" i="2"/>
  <c r="B2178" i="2"/>
  <c r="C2178" i="2"/>
  <c r="D2178" i="2"/>
  <c r="E2178" i="2"/>
  <c r="F2178" i="2"/>
  <c r="G2178" i="2"/>
  <c r="H2178" i="2"/>
  <c r="I2178" i="2"/>
  <c r="J2178" i="2"/>
  <c r="K2178" i="2"/>
  <c r="L2178" i="2"/>
  <c r="M2178" i="2"/>
  <c r="N2178" i="2"/>
  <c r="A2179" i="2"/>
  <c r="B2179" i="2"/>
  <c r="C2179" i="2"/>
  <c r="D2179" i="2"/>
  <c r="E2179" i="2"/>
  <c r="F2179" i="2"/>
  <c r="G2179" i="2"/>
  <c r="H2179" i="2"/>
  <c r="I2179" i="2"/>
  <c r="J2179" i="2"/>
  <c r="K2179" i="2"/>
  <c r="L2179" i="2"/>
  <c r="M2179" i="2"/>
  <c r="N2179" i="2"/>
  <c r="A2180" i="2"/>
  <c r="B2180" i="2"/>
  <c r="C2180" i="2"/>
  <c r="D2180" i="2"/>
  <c r="E2180" i="2"/>
  <c r="F2180" i="2"/>
  <c r="G2180" i="2"/>
  <c r="H2180" i="2"/>
  <c r="I2180" i="2"/>
  <c r="J2180" i="2"/>
  <c r="K2180" i="2"/>
  <c r="L2180" i="2"/>
  <c r="M2180" i="2"/>
  <c r="N2180" i="2"/>
  <c r="A2181" i="2"/>
  <c r="B2181" i="2"/>
  <c r="C2181" i="2"/>
  <c r="D2181" i="2"/>
  <c r="E2181" i="2"/>
  <c r="F2181" i="2"/>
  <c r="G2181" i="2"/>
  <c r="H2181" i="2"/>
  <c r="I2181" i="2"/>
  <c r="J2181" i="2"/>
  <c r="K2181" i="2"/>
  <c r="L2181" i="2"/>
  <c r="M2181" i="2"/>
  <c r="N2181" i="2"/>
  <c r="A2182" i="2"/>
  <c r="B2182" i="2"/>
  <c r="C2182" i="2"/>
  <c r="D2182" i="2"/>
  <c r="E2182" i="2"/>
  <c r="F2182" i="2"/>
  <c r="G2182" i="2"/>
  <c r="H2182" i="2"/>
  <c r="I2182" i="2"/>
  <c r="J2182" i="2"/>
  <c r="K2182" i="2"/>
  <c r="L2182" i="2"/>
  <c r="M2182" i="2"/>
  <c r="N2182" i="2"/>
  <c r="A2183" i="2"/>
  <c r="B2183" i="2"/>
  <c r="C2183" i="2"/>
  <c r="D2183" i="2"/>
  <c r="E2183" i="2"/>
  <c r="F2183" i="2"/>
  <c r="G2183" i="2"/>
  <c r="H2183" i="2"/>
  <c r="I2183" i="2"/>
  <c r="J2183" i="2"/>
  <c r="K2183" i="2"/>
  <c r="L2183" i="2"/>
  <c r="M2183" i="2"/>
  <c r="N2183" i="2"/>
  <c r="A2184" i="2"/>
  <c r="B2184" i="2"/>
  <c r="C2184" i="2"/>
  <c r="D2184" i="2"/>
  <c r="E2184" i="2"/>
  <c r="F2184" i="2"/>
  <c r="G2184" i="2"/>
  <c r="H2184" i="2"/>
  <c r="I2184" i="2"/>
  <c r="J2184" i="2"/>
  <c r="K2184" i="2"/>
  <c r="L2184" i="2"/>
  <c r="M2184" i="2"/>
  <c r="N2184" i="2"/>
  <c r="A2185" i="2"/>
  <c r="B2185" i="2"/>
  <c r="C2185" i="2"/>
  <c r="D2185" i="2"/>
  <c r="E2185" i="2"/>
  <c r="F2185" i="2"/>
  <c r="G2185" i="2"/>
  <c r="H2185" i="2"/>
  <c r="I2185" i="2"/>
  <c r="J2185" i="2"/>
  <c r="K2185" i="2"/>
  <c r="L2185" i="2"/>
  <c r="M2185" i="2"/>
  <c r="N2185" i="2"/>
  <c r="A2186" i="2"/>
  <c r="B2186" i="2"/>
  <c r="C2186" i="2"/>
  <c r="D2186" i="2"/>
  <c r="E2186" i="2"/>
  <c r="F2186" i="2"/>
  <c r="G2186" i="2"/>
  <c r="H2186" i="2"/>
  <c r="I2186" i="2"/>
  <c r="J2186" i="2"/>
  <c r="K2186" i="2"/>
  <c r="L2186" i="2"/>
  <c r="M2186" i="2"/>
  <c r="N2186" i="2"/>
  <c r="A2187" i="2"/>
  <c r="B2187" i="2"/>
  <c r="C2187" i="2"/>
  <c r="D2187" i="2"/>
  <c r="E2187" i="2"/>
  <c r="F2187" i="2"/>
  <c r="G2187" i="2"/>
  <c r="H2187" i="2"/>
  <c r="I2187" i="2"/>
  <c r="J2187" i="2"/>
  <c r="K2187" i="2"/>
  <c r="L2187" i="2"/>
  <c r="M2187" i="2"/>
  <c r="N2187" i="2"/>
  <c r="A2188" i="2"/>
  <c r="B2188" i="2"/>
  <c r="C2188" i="2"/>
  <c r="D2188" i="2"/>
  <c r="E2188" i="2"/>
  <c r="F2188" i="2"/>
  <c r="G2188" i="2"/>
  <c r="H2188" i="2"/>
  <c r="I2188" i="2"/>
  <c r="J2188" i="2"/>
  <c r="K2188" i="2"/>
  <c r="L2188" i="2"/>
  <c r="M2188" i="2"/>
  <c r="N2188" i="2"/>
  <c r="A2189" i="2"/>
  <c r="B2189" i="2"/>
  <c r="C2189" i="2"/>
  <c r="D2189" i="2"/>
  <c r="E2189" i="2"/>
  <c r="F2189" i="2"/>
  <c r="G2189" i="2"/>
  <c r="H2189" i="2"/>
  <c r="I2189" i="2"/>
  <c r="J2189" i="2"/>
  <c r="K2189" i="2"/>
  <c r="L2189" i="2"/>
  <c r="M2189" i="2"/>
  <c r="N2189" i="2"/>
  <c r="A2190" i="2"/>
  <c r="B2190" i="2"/>
  <c r="C2190" i="2"/>
  <c r="D2190" i="2"/>
  <c r="E2190" i="2"/>
  <c r="F2190" i="2"/>
  <c r="G2190" i="2"/>
  <c r="H2190" i="2"/>
  <c r="I2190" i="2"/>
  <c r="J2190" i="2"/>
  <c r="K2190" i="2"/>
  <c r="L2190" i="2"/>
  <c r="M2190" i="2"/>
  <c r="N2190" i="2"/>
  <c r="A2191" i="2"/>
  <c r="B2191" i="2"/>
  <c r="C2191" i="2"/>
  <c r="D2191" i="2"/>
  <c r="E2191" i="2"/>
  <c r="F2191" i="2"/>
  <c r="G2191" i="2"/>
  <c r="H2191" i="2"/>
  <c r="I2191" i="2"/>
  <c r="J2191" i="2"/>
  <c r="K2191" i="2"/>
  <c r="L2191" i="2"/>
  <c r="M2191" i="2"/>
  <c r="N2191" i="2"/>
  <c r="A2192" i="2"/>
  <c r="B2192" i="2"/>
  <c r="C2192" i="2"/>
  <c r="D2192" i="2"/>
  <c r="E2192" i="2"/>
  <c r="F2192" i="2"/>
  <c r="G2192" i="2"/>
  <c r="H2192" i="2"/>
  <c r="I2192" i="2"/>
  <c r="J2192" i="2"/>
  <c r="K2192" i="2"/>
  <c r="L2192" i="2"/>
  <c r="M2192" i="2"/>
  <c r="N2192" i="2"/>
  <c r="A2193" i="2"/>
  <c r="B2193" i="2"/>
  <c r="C2193" i="2"/>
  <c r="D2193" i="2"/>
  <c r="E2193" i="2"/>
  <c r="F2193" i="2"/>
  <c r="G2193" i="2"/>
  <c r="H2193" i="2"/>
  <c r="I2193" i="2"/>
  <c r="J2193" i="2"/>
  <c r="K2193" i="2"/>
  <c r="L2193" i="2"/>
  <c r="M2193" i="2"/>
  <c r="N2193" i="2"/>
  <c r="A2194" i="2"/>
  <c r="B2194" i="2"/>
  <c r="C2194" i="2"/>
  <c r="D2194" i="2"/>
  <c r="E2194" i="2"/>
  <c r="F2194" i="2"/>
  <c r="G2194" i="2"/>
  <c r="H2194" i="2"/>
  <c r="I2194" i="2"/>
  <c r="J2194" i="2"/>
  <c r="K2194" i="2"/>
  <c r="L2194" i="2"/>
  <c r="M2194" i="2"/>
  <c r="N2194" i="2"/>
  <c r="A2195" i="2"/>
  <c r="B2195" i="2"/>
  <c r="C2195" i="2"/>
  <c r="D2195" i="2"/>
  <c r="E2195" i="2"/>
  <c r="F2195" i="2"/>
  <c r="G2195" i="2"/>
  <c r="H2195" i="2"/>
  <c r="I2195" i="2"/>
  <c r="J2195" i="2"/>
  <c r="K2195" i="2"/>
  <c r="L2195" i="2"/>
  <c r="M2195" i="2"/>
  <c r="N2195" i="2"/>
  <c r="A2196" i="2"/>
  <c r="B2196" i="2"/>
  <c r="C2196" i="2"/>
  <c r="D2196" i="2"/>
  <c r="E2196" i="2"/>
  <c r="F2196" i="2"/>
  <c r="G2196" i="2"/>
  <c r="H2196" i="2"/>
  <c r="I2196" i="2"/>
  <c r="J2196" i="2"/>
  <c r="K2196" i="2"/>
  <c r="L2196" i="2"/>
  <c r="M2196" i="2"/>
  <c r="N2196" i="2"/>
  <c r="A2197" i="2"/>
  <c r="B2197" i="2"/>
  <c r="C2197" i="2"/>
  <c r="D2197" i="2"/>
  <c r="E2197" i="2"/>
  <c r="F2197" i="2"/>
  <c r="G2197" i="2"/>
  <c r="H2197" i="2"/>
  <c r="I2197" i="2"/>
  <c r="J2197" i="2"/>
  <c r="K2197" i="2"/>
  <c r="L2197" i="2"/>
  <c r="M2197" i="2"/>
  <c r="N2197" i="2"/>
  <c r="A2198" i="2"/>
  <c r="B2198" i="2"/>
  <c r="C2198" i="2"/>
  <c r="D2198" i="2"/>
  <c r="E2198" i="2"/>
  <c r="F2198" i="2"/>
  <c r="G2198" i="2"/>
  <c r="H2198" i="2"/>
  <c r="I2198" i="2"/>
  <c r="J2198" i="2"/>
  <c r="K2198" i="2"/>
  <c r="L2198" i="2"/>
  <c r="M2198" i="2"/>
  <c r="N2198" i="2"/>
  <c r="A2199" i="2"/>
  <c r="B2199" i="2"/>
  <c r="C2199" i="2"/>
  <c r="D2199" i="2"/>
  <c r="E2199" i="2"/>
  <c r="F2199" i="2"/>
  <c r="G2199" i="2"/>
  <c r="H2199" i="2"/>
  <c r="I2199" i="2"/>
  <c r="J2199" i="2"/>
  <c r="K2199" i="2"/>
  <c r="L2199" i="2"/>
  <c r="M2199" i="2"/>
  <c r="N2199" i="2"/>
  <c r="A2200" i="2"/>
  <c r="B2200" i="2"/>
  <c r="C2200" i="2"/>
  <c r="D2200" i="2"/>
  <c r="E2200" i="2"/>
  <c r="F2200" i="2"/>
  <c r="G2200" i="2"/>
  <c r="H2200" i="2"/>
  <c r="I2200" i="2"/>
  <c r="J2200" i="2"/>
  <c r="K2200" i="2"/>
  <c r="L2200" i="2"/>
  <c r="M2200" i="2"/>
  <c r="N2200" i="2"/>
  <c r="A2201" i="2"/>
  <c r="B2201" i="2"/>
  <c r="C2201" i="2"/>
  <c r="D2201" i="2"/>
  <c r="E2201" i="2"/>
  <c r="F2201" i="2"/>
  <c r="G2201" i="2"/>
  <c r="H2201" i="2"/>
  <c r="I2201" i="2"/>
  <c r="J2201" i="2"/>
  <c r="K2201" i="2"/>
  <c r="L2201" i="2"/>
  <c r="M2201" i="2"/>
  <c r="N2201" i="2"/>
  <c r="A2202" i="2"/>
  <c r="B2202" i="2"/>
  <c r="C2202" i="2"/>
  <c r="D2202" i="2"/>
  <c r="E2202" i="2"/>
  <c r="F2202" i="2"/>
  <c r="G2202" i="2"/>
  <c r="H2202" i="2"/>
  <c r="I2202" i="2"/>
  <c r="J2202" i="2"/>
  <c r="K2202" i="2"/>
  <c r="L2202" i="2"/>
  <c r="M2202" i="2"/>
  <c r="N2202" i="2"/>
  <c r="A2203" i="2"/>
  <c r="B2203" i="2"/>
  <c r="C2203" i="2"/>
  <c r="D2203" i="2"/>
  <c r="E2203" i="2"/>
  <c r="F2203" i="2"/>
  <c r="G2203" i="2"/>
  <c r="H2203" i="2"/>
  <c r="I2203" i="2"/>
  <c r="J2203" i="2"/>
  <c r="K2203" i="2"/>
  <c r="L2203" i="2"/>
  <c r="M2203" i="2"/>
  <c r="N2203" i="2"/>
  <c r="A2204" i="2"/>
  <c r="B2204" i="2"/>
  <c r="C2204" i="2"/>
  <c r="D2204" i="2"/>
  <c r="E2204" i="2"/>
  <c r="F2204" i="2"/>
  <c r="G2204" i="2"/>
  <c r="H2204" i="2"/>
  <c r="I2204" i="2"/>
  <c r="J2204" i="2"/>
  <c r="K2204" i="2"/>
  <c r="L2204" i="2"/>
  <c r="M2204" i="2"/>
  <c r="N2204" i="2"/>
  <c r="A2205" i="2"/>
  <c r="B2205" i="2"/>
  <c r="C2205" i="2"/>
  <c r="D2205" i="2"/>
  <c r="E2205" i="2"/>
  <c r="F2205" i="2"/>
  <c r="G2205" i="2"/>
  <c r="H2205" i="2"/>
  <c r="I2205" i="2"/>
  <c r="J2205" i="2"/>
  <c r="K2205" i="2"/>
  <c r="L2205" i="2"/>
  <c r="M2205" i="2"/>
  <c r="N2205" i="2"/>
  <c r="A2206" i="2"/>
  <c r="B2206" i="2"/>
  <c r="C2206" i="2"/>
  <c r="D2206" i="2"/>
  <c r="E2206" i="2"/>
  <c r="F2206" i="2"/>
  <c r="G2206" i="2"/>
  <c r="H2206" i="2"/>
  <c r="I2206" i="2"/>
  <c r="J2206" i="2"/>
  <c r="K2206" i="2"/>
  <c r="L2206" i="2"/>
  <c r="M2206" i="2"/>
  <c r="N2206" i="2"/>
  <c r="A2207" i="2"/>
  <c r="B2207" i="2"/>
  <c r="C2207" i="2"/>
  <c r="D2207" i="2"/>
  <c r="E2207" i="2"/>
  <c r="F2207" i="2"/>
  <c r="G2207" i="2"/>
  <c r="H2207" i="2"/>
  <c r="I2207" i="2"/>
  <c r="J2207" i="2"/>
  <c r="K2207" i="2"/>
  <c r="L2207" i="2"/>
  <c r="M2207" i="2"/>
  <c r="N2207" i="2"/>
  <c r="A2208" i="2"/>
  <c r="B2208" i="2"/>
  <c r="C2208" i="2"/>
  <c r="D2208" i="2"/>
  <c r="E2208" i="2"/>
  <c r="F2208" i="2"/>
  <c r="G2208" i="2"/>
  <c r="H2208" i="2"/>
  <c r="I2208" i="2"/>
  <c r="J2208" i="2"/>
  <c r="K2208" i="2"/>
  <c r="L2208" i="2"/>
  <c r="M2208" i="2"/>
  <c r="N2208" i="2"/>
  <c r="A2209" i="2"/>
  <c r="B2209" i="2"/>
  <c r="C2209" i="2"/>
  <c r="D2209" i="2"/>
  <c r="E2209" i="2"/>
  <c r="F2209" i="2"/>
  <c r="G2209" i="2"/>
  <c r="H2209" i="2"/>
  <c r="I2209" i="2"/>
  <c r="J2209" i="2"/>
  <c r="K2209" i="2"/>
  <c r="L2209" i="2"/>
  <c r="M2209" i="2"/>
  <c r="N2209" i="2"/>
  <c r="A2210" i="2"/>
  <c r="B2210" i="2"/>
  <c r="C2210" i="2"/>
  <c r="D2210" i="2"/>
  <c r="E2210" i="2"/>
  <c r="F2210" i="2"/>
  <c r="G2210" i="2"/>
  <c r="H2210" i="2"/>
  <c r="I2210" i="2"/>
  <c r="J2210" i="2"/>
  <c r="K2210" i="2"/>
  <c r="L2210" i="2"/>
  <c r="M2210" i="2"/>
  <c r="N2210" i="2"/>
  <c r="A2211" i="2"/>
  <c r="B2211" i="2"/>
  <c r="C2211" i="2"/>
  <c r="D2211" i="2"/>
  <c r="E2211" i="2"/>
  <c r="F2211" i="2"/>
  <c r="G2211" i="2"/>
  <c r="H2211" i="2"/>
  <c r="I2211" i="2"/>
  <c r="J2211" i="2"/>
  <c r="K2211" i="2"/>
  <c r="L2211" i="2"/>
  <c r="M2211" i="2"/>
  <c r="N2211" i="2"/>
  <c r="A2212" i="2"/>
  <c r="B2212" i="2"/>
  <c r="C2212" i="2"/>
  <c r="D2212" i="2"/>
  <c r="E2212" i="2"/>
  <c r="F2212" i="2"/>
  <c r="G2212" i="2"/>
  <c r="H2212" i="2"/>
  <c r="I2212" i="2"/>
  <c r="J2212" i="2"/>
  <c r="K2212" i="2"/>
  <c r="L2212" i="2"/>
  <c r="M2212" i="2"/>
  <c r="N2212" i="2"/>
  <c r="A2213" i="2"/>
  <c r="B2213" i="2"/>
  <c r="C2213" i="2"/>
  <c r="D2213" i="2"/>
  <c r="E2213" i="2"/>
  <c r="F2213" i="2"/>
  <c r="G2213" i="2"/>
  <c r="H2213" i="2"/>
  <c r="I2213" i="2"/>
  <c r="J2213" i="2"/>
  <c r="K2213" i="2"/>
  <c r="L2213" i="2"/>
  <c r="M2213" i="2"/>
  <c r="N2213" i="2"/>
  <c r="A2214" i="2"/>
  <c r="B2214" i="2"/>
  <c r="C2214" i="2"/>
  <c r="D2214" i="2"/>
  <c r="E2214" i="2"/>
  <c r="F2214" i="2"/>
  <c r="G2214" i="2"/>
  <c r="H2214" i="2"/>
  <c r="I2214" i="2"/>
  <c r="J2214" i="2"/>
  <c r="K2214" i="2"/>
  <c r="L2214" i="2"/>
  <c r="M2214" i="2"/>
  <c r="N2214" i="2"/>
  <c r="A2215" i="2"/>
  <c r="B2215" i="2"/>
  <c r="C2215" i="2"/>
  <c r="D2215" i="2"/>
  <c r="E2215" i="2"/>
  <c r="F2215" i="2"/>
  <c r="G2215" i="2"/>
  <c r="H2215" i="2"/>
  <c r="I2215" i="2"/>
  <c r="J2215" i="2"/>
  <c r="K2215" i="2"/>
  <c r="L2215" i="2"/>
  <c r="M2215" i="2"/>
  <c r="N2215" i="2"/>
  <c r="A2216" i="2"/>
  <c r="B2216" i="2"/>
  <c r="C2216" i="2"/>
  <c r="D2216" i="2"/>
  <c r="E2216" i="2"/>
  <c r="F2216" i="2"/>
  <c r="G2216" i="2"/>
  <c r="H2216" i="2"/>
  <c r="I2216" i="2"/>
  <c r="J2216" i="2"/>
  <c r="K2216" i="2"/>
  <c r="L2216" i="2"/>
  <c r="M2216" i="2"/>
  <c r="N2216" i="2"/>
  <c r="A2217" i="2"/>
  <c r="B2217" i="2"/>
  <c r="C2217" i="2"/>
  <c r="D2217" i="2"/>
  <c r="E2217" i="2"/>
  <c r="F2217" i="2"/>
  <c r="G2217" i="2"/>
  <c r="H2217" i="2"/>
  <c r="I2217" i="2"/>
  <c r="J2217" i="2"/>
  <c r="K2217" i="2"/>
  <c r="L2217" i="2"/>
  <c r="M2217" i="2"/>
  <c r="N2217" i="2"/>
  <c r="A2218" i="2"/>
  <c r="B2218" i="2"/>
  <c r="C2218" i="2"/>
  <c r="D2218" i="2"/>
  <c r="E2218" i="2"/>
  <c r="F2218" i="2"/>
  <c r="G2218" i="2"/>
  <c r="H2218" i="2"/>
  <c r="I2218" i="2"/>
  <c r="J2218" i="2"/>
  <c r="K2218" i="2"/>
  <c r="L2218" i="2"/>
  <c r="M2218" i="2"/>
  <c r="N2218" i="2"/>
  <c r="A2219" i="2"/>
  <c r="B2219" i="2"/>
  <c r="C2219" i="2"/>
  <c r="D2219" i="2"/>
  <c r="E2219" i="2"/>
  <c r="F2219" i="2"/>
  <c r="G2219" i="2"/>
  <c r="H2219" i="2"/>
  <c r="I2219" i="2"/>
  <c r="J2219" i="2"/>
  <c r="K2219" i="2"/>
  <c r="L2219" i="2"/>
  <c r="M2219" i="2"/>
  <c r="N2219" i="2"/>
  <c r="A2220" i="2"/>
  <c r="B2220" i="2"/>
  <c r="C2220" i="2"/>
  <c r="D2220" i="2"/>
  <c r="E2220" i="2"/>
  <c r="F2220" i="2"/>
  <c r="G2220" i="2"/>
  <c r="H2220" i="2"/>
  <c r="I2220" i="2"/>
  <c r="J2220" i="2"/>
  <c r="K2220" i="2"/>
  <c r="L2220" i="2"/>
  <c r="M2220" i="2"/>
  <c r="N2220" i="2"/>
  <c r="A2221" i="2"/>
  <c r="B2221" i="2"/>
  <c r="C2221" i="2"/>
  <c r="D2221" i="2"/>
  <c r="E2221" i="2"/>
  <c r="F2221" i="2"/>
  <c r="G2221" i="2"/>
  <c r="H2221" i="2"/>
  <c r="I2221" i="2"/>
  <c r="J2221" i="2"/>
  <c r="K2221" i="2"/>
  <c r="L2221" i="2"/>
  <c r="M2221" i="2"/>
  <c r="N2221" i="2"/>
  <c r="A2222" i="2"/>
  <c r="B2222" i="2"/>
  <c r="C2222" i="2"/>
  <c r="D2222" i="2"/>
  <c r="E2222" i="2"/>
  <c r="F2222" i="2"/>
  <c r="G2222" i="2"/>
  <c r="H2222" i="2"/>
  <c r="I2222" i="2"/>
  <c r="J2222" i="2"/>
  <c r="K2222" i="2"/>
  <c r="L2222" i="2"/>
  <c r="M2222" i="2"/>
  <c r="N2222" i="2"/>
  <c r="A2223" i="2"/>
  <c r="B2223" i="2"/>
  <c r="C2223" i="2"/>
  <c r="D2223" i="2"/>
  <c r="E2223" i="2"/>
  <c r="F2223" i="2"/>
  <c r="G2223" i="2"/>
  <c r="H2223" i="2"/>
  <c r="I2223" i="2"/>
  <c r="J2223" i="2"/>
  <c r="K2223" i="2"/>
  <c r="L2223" i="2"/>
  <c r="M2223" i="2"/>
  <c r="N2223" i="2"/>
  <c r="A2224" i="2"/>
  <c r="B2224" i="2"/>
  <c r="C2224" i="2"/>
  <c r="D2224" i="2"/>
  <c r="E2224" i="2"/>
  <c r="F2224" i="2"/>
  <c r="G2224" i="2"/>
  <c r="H2224" i="2"/>
  <c r="I2224" i="2"/>
  <c r="J2224" i="2"/>
  <c r="K2224" i="2"/>
  <c r="L2224" i="2"/>
  <c r="M2224" i="2"/>
  <c r="N2224" i="2"/>
  <c r="A2225" i="2"/>
  <c r="B2225" i="2"/>
  <c r="C2225" i="2"/>
  <c r="D2225" i="2"/>
  <c r="E2225" i="2"/>
  <c r="F2225" i="2"/>
  <c r="G2225" i="2"/>
  <c r="H2225" i="2"/>
  <c r="I2225" i="2"/>
  <c r="J2225" i="2"/>
  <c r="K2225" i="2"/>
  <c r="L2225" i="2"/>
  <c r="M2225" i="2"/>
  <c r="N2225" i="2"/>
  <c r="A2226" i="2"/>
  <c r="B2226" i="2"/>
  <c r="C2226" i="2"/>
  <c r="D2226" i="2"/>
  <c r="E2226" i="2"/>
  <c r="F2226" i="2"/>
  <c r="G2226" i="2"/>
  <c r="H2226" i="2"/>
  <c r="I2226" i="2"/>
  <c r="J2226" i="2"/>
  <c r="K2226" i="2"/>
  <c r="L2226" i="2"/>
  <c r="M2226" i="2"/>
  <c r="N2226" i="2"/>
  <c r="A2227" i="2"/>
  <c r="B2227" i="2"/>
  <c r="C2227" i="2"/>
  <c r="D2227" i="2"/>
  <c r="E2227" i="2"/>
  <c r="F2227" i="2"/>
  <c r="G2227" i="2"/>
  <c r="H2227" i="2"/>
  <c r="I2227" i="2"/>
  <c r="J2227" i="2"/>
  <c r="K2227" i="2"/>
  <c r="L2227" i="2"/>
  <c r="M2227" i="2"/>
  <c r="N2227" i="2"/>
  <c r="A2228" i="2"/>
  <c r="B2228" i="2"/>
  <c r="C2228" i="2"/>
  <c r="D2228" i="2"/>
  <c r="E2228" i="2"/>
  <c r="F2228" i="2"/>
  <c r="G2228" i="2"/>
  <c r="H2228" i="2"/>
  <c r="I2228" i="2"/>
  <c r="J2228" i="2"/>
  <c r="K2228" i="2"/>
  <c r="L2228" i="2"/>
  <c r="M2228" i="2"/>
  <c r="N2228" i="2"/>
  <c r="A2229" i="2"/>
  <c r="B2229" i="2"/>
  <c r="C2229" i="2"/>
  <c r="D2229" i="2"/>
  <c r="E2229" i="2"/>
  <c r="F2229" i="2"/>
  <c r="G2229" i="2"/>
  <c r="H2229" i="2"/>
  <c r="I2229" i="2"/>
  <c r="J2229" i="2"/>
  <c r="K2229" i="2"/>
  <c r="L2229" i="2"/>
  <c r="M2229" i="2"/>
  <c r="N2229" i="2"/>
  <c r="A2230" i="2"/>
  <c r="B2230" i="2"/>
  <c r="C2230" i="2"/>
  <c r="D2230" i="2"/>
  <c r="E2230" i="2"/>
  <c r="F2230" i="2"/>
  <c r="G2230" i="2"/>
  <c r="H2230" i="2"/>
  <c r="I2230" i="2"/>
  <c r="J2230" i="2"/>
  <c r="K2230" i="2"/>
  <c r="L2230" i="2"/>
  <c r="M2230" i="2"/>
  <c r="N2230" i="2"/>
  <c r="A2231" i="2"/>
  <c r="B2231" i="2"/>
  <c r="C2231" i="2"/>
  <c r="D2231" i="2"/>
  <c r="E2231" i="2"/>
  <c r="F2231" i="2"/>
  <c r="G2231" i="2"/>
  <c r="H2231" i="2"/>
  <c r="I2231" i="2"/>
  <c r="J2231" i="2"/>
  <c r="K2231" i="2"/>
  <c r="L2231" i="2"/>
  <c r="M2231" i="2"/>
  <c r="N2231" i="2"/>
  <c r="A2232" i="2"/>
  <c r="B2232" i="2"/>
  <c r="C2232" i="2"/>
  <c r="D2232" i="2"/>
  <c r="E2232" i="2"/>
  <c r="F2232" i="2"/>
  <c r="G2232" i="2"/>
  <c r="H2232" i="2"/>
  <c r="I2232" i="2"/>
  <c r="J2232" i="2"/>
  <c r="K2232" i="2"/>
  <c r="L2232" i="2"/>
  <c r="M2232" i="2"/>
  <c r="N2232" i="2"/>
  <c r="A2233" i="2"/>
  <c r="B2233" i="2"/>
  <c r="C2233" i="2"/>
  <c r="D2233" i="2"/>
  <c r="E2233" i="2"/>
  <c r="F2233" i="2"/>
  <c r="G2233" i="2"/>
  <c r="H2233" i="2"/>
  <c r="I2233" i="2"/>
  <c r="J2233" i="2"/>
  <c r="K2233" i="2"/>
  <c r="L2233" i="2"/>
  <c r="M2233" i="2"/>
  <c r="N2233" i="2"/>
  <c r="A2234" i="2"/>
  <c r="B2234" i="2"/>
  <c r="C2234" i="2"/>
  <c r="D2234" i="2"/>
  <c r="E2234" i="2"/>
  <c r="F2234" i="2"/>
  <c r="G2234" i="2"/>
  <c r="H2234" i="2"/>
  <c r="I2234" i="2"/>
  <c r="J2234" i="2"/>
  <c r="K2234" i="2"/>
  <c r="L2234" i="2"/>
  <c r="M2234" i="2"/>
  <c r="N2234" i="2"/>
  <c r="A2235" i="2"/>
  <c r="B2235" i="2"/>
  <c r="C2235" i="2"/>
  <c r="D2235" i="2"/>
  <c r="E2235" i="2"/>
  <c r="F2235" i="2"/>
  <c r="G2235" i="2"/>
  <c r="H2235" i="2"/>
  <c r="I2235" i="2"/>
  <c r="J2235" i="2"/>
  <c r="K2235" i="2"/>
  <c r="L2235" i="2"/>
  <c r="M2235" i="2"/>
  <c r="N2235" i="2"/>
  <c r="A2236" i="2"/>
  <c r="B2236" i="2"/>
  <c r="C2236" i="2"/>
  <c r="D2236" i="2"/>
  <c r="E2236" i="2"/>
  <c r="F2236" i="2"/>
  <c r="G2236" i="2"/>
  <c r="H2236" i="2"/>
  <c r="I2236" i="2"/>
  <c r="J2236" i="2"/>
  <c r="K2236" i="2"/>
  <c r="L2236" i="2"/>
  <c r="M2236" i="2"/>
  <c r="N2236" i="2"/>
  <c r="A2237" i="2"/>
  <c r="B2237" i="2"/>
  <c r="C2237" i="2"/>
  <c r="D2237" i="2"/>
  <c r="E2237" i="2"/>
  <c r="F2237" i="2"/>
  <c r="G2237" i="2"/>
  <c r="H2237" i="2"/>
  <c r="I2237" i="2"/>
  <c r="J2237" i="2"/>
  <c r="K2237" i="2"/>
  <c r="L2237" i="2"/>
  <c r="M2237" i="2"/>
  <c r="N2237" i="2"/>
  <c r="A2238" i="2"/>
  <c r="B2238" i="2"/>
  <c r="C2238" i="2"/>
  <c r="D2238" i="2"/>
  <c r="E2238" i="2"/>
  <c r="F2238" i="2"/>
  <c r="G2238" i="2"/>
  <c r="H2238" i="2"/>
  <c r="I2238" i="2"/>
  <c r="J2238" i="2"/>
  <c r="K2238" i="2"/>
  <c r="L2238" i="2"/>
  <c r="M2238" i="2"/>
  <c r="N2238" i="2"/>
  <c r="A2239" i="2"/>
  <c r="B2239" i="2"/>
  <c r="C2239" i="2"/>
  <c r="D2239" i="2"/>
  <c r="E2239" i="2"/>
  <c r="F2239" i="2"/>
  <c r="G2239" i="2"/>
  <c r="H2239" i="2"/>
  <c r="I2239" i="2"/>
  <c r="J2239" i="2"/>
  <c r="K2239" i="2"/>
  <c r="L2239" i="2"/>
  <c r="M2239" i="2"/>
  <c r="N2239" i="2"/>
  <c r="A2240" i="2"/>
  <c r="B2240" i="2"/>
  <c r="C2240" i="2"/>
  <c r="D2240" i="2"/>
  <c r="E2240" i="2"/>
  <c r="F2240" i="2"/>
  <c r="G2240" i="2"/>
  <c r="H2240" i="2"/>
  <c r="I2240" i="2"/>
  <c r="J2240" i="2"/>
  <c r="K2240" i="2"/>
  <c r="L2240" i="2"/>
  <c r="M2240" i="2"/>
  <c r="N2240" i="2"/>
  <c r="A2241" i="2"/>
  <c r="B2241" i="2"/>
  <c r="C2241" i="2"/>
  <c r="D2241" i="2"/>
  <c r="E2241" i="2"/>
  <c r="F2241" i="2"/>
  <c r="G2241" i="2"/>
  <c r="H2241" i="2"/>
  <c r="I2241" i="2"/>
  <c r="J2241" i="2"/>
  <c r="K2241" i="2"/>
  <c r="L2241" i="2"/>
  <c r="M2241" i="2"/>
  <c r="N2241" i="2"/>
  <c r="A2242" i="2"/>
  <c r="B2242" i="2"/>
  <c r="C2242" i="2"/>
  <c r="D2242" i="2"/>
  <c r="E2242" i="2"/>
  <c r="F2242" i="2"/>
  <c r="G2242" i="2"/>
  <c r="H2242" i="2"/>
  <c r="I2242" i="2"/>
  <c r="J2242" i="2"/>
  <c r="K2242" i="2"/>
  <c r="L2242" i="2"/>
  <c r="M2242" i="2"/>
  <c r="N2242" i="2"/>
  <c r="A2243" i="2"/>
  <c r="B2243" i="2"/>
  <c r="C2243" i="2"/>
  <c r="D2243" i="2"/>
  <c r="E2243" i="2"/>
  <c r="F2243" i="2"/>
  <c r="G2243" i="2"/>
  <c r="H2243" i="2"/>
  <c r="I2243" i="2"/>
  <c r="J2243" i="2"/>
  <c r="K2243" i="2"/>
  <c r="L2243" i="2"/>
  <c r="M2243" i="2"/>
  <c r="N2243" i="2"/>
  <c r="A2244" i="2"/>
  <c r="B2244" i="2"/>
  <c r="C2244" i="2"/>
  <c r="D2244" i="2"/>
  <c r="E2244" i="2"/>
  <c r="F2244" i="2"/>
  <c r="G2244" i="2"/>
  <c r="H2244" i="2"/>
  <c r="I2244" i="2"/>
  <c r="J2244" i="2"/>
  <c r="K2244" i="2"/>
  <c r="L2244" i="2"/>
  <c r="M2244" i="2"/>
  <c r="N2244" i="2"/>
  <c r="A2245" i="2"/>
  <c r="B2245" i="2"/>
  <c r="C2245" i="2"/>
  <c r="D2245" i="2"/>
  <c r="E2245" i="2"/>
  <c r="F2245" i="2"/>
  <c r="G2245" i="2"/>
  <c r="H2245" i="2"/>
  <c r="I2245" i="2"/>
  <c r="J2245" i="2"/>
  <c r="K2245" i="2"/>
  <c r="L2245" i="2"/>
  <c r="M2245" i="2"/>
  <c r="N2245" i="2"/>
  <c r="A2246" i="2"/>
  <c r="B2246" i="2"/>
  <c r="C2246" i="2"/>
  <c r="D2246" i="2"/>
  <c r="E2246" i="2"/>
  <c r="F2246" i="2"/>
  <c r="G2246" i="2"/>
  <c r="H2246" i="2"/>
  <c r="I2246" i="2"/>
  <c r="J2246" i="2"/>
  <c r="K2246" i="2"/>
  <c r="L2246" i="2"/>
  <c r="M2246" i="2"/>
  <c r="N2246" i="2"/>
  <c r="A2247" i="2"/>
  <c r="B2247" i="2"/>
  <c r="C2247" i="2"/>
  <c r="D2247" i="2"/>
  <c r="E2247" i="2"/>
  <c r="F2247" i="2"/>
  <c r="G2247" i="2"/>
  <c r="H2247" i="2"/>
  <c r="I2247" i="2"/>
  <c r="J2247" i="2"/>
  <c r="K2247" i="2"/>
  <c r="L2247" i="2"/>
  <c r="M2247" i="2"/>
  <c r="N2247" i="2"/>
  <c r="A2248" i="2"/>
  <c r="B2248" i="2"/>
  <c r="C2248" i="2"/>
  <c r="D2248" i="2"/>
  <c r="E2248" i="2"/>
  <c r="F2248" i="2"/>
  <c r="G2248" i="2"/>
  <c r="H2248" i="2"/>
  <c r="I2248" i="2"/>
  <c r="J2248" i="2"/>
  <c r="K2248" i="2"/>
  <c r="L2248" i="2"/>
  <c r="M2248" i="2"/>
  <c r="N2248" i="2"/>
  <c r="A2249" i="2"/>
  <c r="B2249" i="2"/>
  <c r="C2249" i="2"/>
  <c r="D2249" i="2"/>
  <c r="E2249" i="2"/>
  <c r="F2249" i="2"/>
  <c r="G2249" i="2"/>
  <c r="H2249" i="2"/>
  <c r="I2249" i="2"/>
  <c r="J2249" i="2"/>
  <c r="K2249" i="2"/>
  <c r="L2249" i="2"/>
  <c r="M2249" i="2"/>
  <c r="N2249" i="2"/>
  <c r="A2250" i="2"/>
  <c r="B2250" i="2"/>
  <c r="C2250" i="2"/>
  <c r="D2250" i="2"/>
  <c r="E2250" i="2"/>
  <c r="F2250" i="2"/>
  <c r="G2250" i="2"/>
  <c r="H2250" i="2"/>
  <c r="I2250" i="2"/>
  <c r="J2250" i="2"/>
  <c r="K2250" i="2"/>
  <c r="L2250" i="2"/>
  <c r="M2250" i="2"/>
  <c r="N2250" i="2"/>
  <c r="A2251" i="2"/>
  <c r="B2251" i="2"/>
  <c r="C2251" i="2"/>
  <c r="D2251" i="2"/>
  <c r="E2251" i="2"/>
  <c r="F2251" i="2"/>
  <c r="G2251" i="2"/>
  <c r="H2251" i="2"/>
  <c r="I2251" i="2"/>
  <c r="J2251" i="2"/>
  <c r="K2251" i="2"/>
  <c r="L2251" i="2"/>
  <c r="M2251" i="2"/>
  <c r="N2251" i="2"/>
  <c r="A2252" i="2"/>
  <c r="B2252" i="2"/>
  <c r="C2252" i="2"/>
  <c r="D2252" i="2"/>
  <c r="E2252" i="2"/>
  <c r="F2252" i="2"/>
  <c r="G2252" i="2"/>
  <c r="H2252" i="2"/>
  <c r="I2252" i="2"/>
  <c r="J2252" i="2"/>
  <c r="K2252" i="2"/>
  <c r="L2252" i="2"/>
  <c r="M2252" i="2"/>
  <c r="N2252" i="2"/>
  <c r="A2253" i="2"/>
  <c r="B2253" i="2"/>
  <c r="C2253" i="2"/>
  <c r="D2253" i="2"/>
  <c r="E2253" i="2"/>
  <c r="F2253" i="2"/>
  <c r="G2253" i="2"/>
  <c r="H2253" i="2"/>
  <c r="I2253" i="2"/>
  <c r="J2253" i="2"/>
  <c r="K2253" i="2"/>
  <c r="L2253" i="2"/>
  <c r="M2253" i="2"/>
  <c r="N2253" i="2"/>
  <c r="A2254" i="2"/>
  <c r="B2254" i="2"/>
  <c r="C2254" i="2"/>
  <c r="D2254" i="2"/>
  <c r="E2254" i="2"/>
  <c r="F2254" i="2"/>
  <c r="G2254" i="2"/>
  <c r="H2254" i="2"/>
  <c r="I2254" i="2"/>
  <c r="J2254" i="2"/>
  <c r="K2254" i="2"/>
  <c r="L2254" i="2"/>
  <c r="M2254" i="2"/>
  <c r="N2254" i="2"/>
  <c r="A2255" i="2"/>
  <c r="B2255" i="2"/>
  <c r="C2255" i="2"/>
  <c r="D2255" i="2"/>
  <c r="E2255" i="2"/>
  <c r="F2255" i="2"/>
  <c r="G2255" i="2"/>
  <c r="H2255" i="2"/>
  <c r="I2255" i="2"/>
  <c r="J2255" i="2"/>
  <c r="K2255" i="2"/>
  <c r="L2255" i="2"/>
  <c r="M2255" i="2"/>
  <c r="N2255" i="2"/>
  <c r="A2256" i="2"/>
  <c r="B2256" i="2"/>
  <c r="C2256" i="2"/>
  <c r="D2256" i="2"/>
  <c r="E2256" i="2"/>
  <c r="F2256" i="2"/>
  <c r="G2256" i="2"/>
  <c r="H2256" i="2"/>
  <c r="I2256" i="2"/>
  <c r="J2256" i="2"/>
  <c r="K2256" i="2"/>
  <c r="L2256" i="2"/>
  <c r="M2256" i="2"/>
  <c r="N2256" i="2"/>
  <c r="A2257" i="2"/>
  <c r="B2257" i="2"/>
  <c r="C2257" i="2"/>
  <c r="D2257" i="2"/>
  <c r="E2257" i="2"/>
  <c r="F2257" i="2"/>
  <c r="G2257" i="2"/>
  <c r="H2257" i="2"/>
  <c r="I2257" i="2"/>
  <c r="J2257" i="2"/>
  <c r="K2257" i="2"/>
  <c r="L2257" i="2"/>
  <c r="M2257" i="2"/>
  <c r="N2257" i="2"/>
  <c r="A2258" i="2"/>
  <c r="B2258" i="2"/>
  <c r="C2258" i="2"/>
  <c r="D2258" i="2"/>
  <c r="E2258" i="2"/>
  <c r="F2258" i="2"/>
  <c r="G2258" i="2"/>
  <c r="H2258" i="2"/>
  <c r="I2258" i="2"/>
  <c r="J2258" i="2"/>
  <c r="K2258" i="2"/>
  <c r="L2258" i="2"/>
  <c r="M2258" i="2"/>
  <c r="N2258" i="2"/>
  <c r="A2259" i="2"/>
  <c r="B2259" i="2"/>
  <c r="C2259" i="2"/>
  <c r="D2259" i="2"/>
  <c r="E2259" i="2"/>
  <c r="F2259" i="2"/>
  <c r="G2259" i="2"/>
  <c r="H2259" i="2"/>
  <c r="I2259" i="2"/>
  <c r="J2259" i="2"/>
  <c r="K2259" i="2"/>
  <c r="L2259" i="2"/>
  <c r="M2259" i="2"/>
  <c r="N2259" i="2"/>
  <c r="A2260" i="2"/>
  <c r="B2260" i="2"/>
  <c r="C2260" i="2"/>
  <c r="D2260" i="2"/>
  <c r="E2260" i="2"/>
  <c r="F2260" i="2"/>
  <c r="G2260" i="2"/>
  <c r="H2260" i="2"/>
  <c r="I2260" i="2"/>
  <c r="J2260" i="2"/>
  <c r="K2260" i="2"/>
  <c r="L2260" i="2"/>
  <c r="M2260" i="2"/>
  <c r="N2260" i="2"/>
  <c r="A2261" i="2"/>
  <c r="B2261" i="2"/>
  <c r="C2261" i="2"/>
  <c r="D2261" i="2"/>
  <c r="E2261" i="2"/>
  <c r="F2261" i="2"/>
  <c r="G2261" i="2"/>
  <c r="H2261" i="2"/>
  <c r="I2261" i="2"/>
  <c r="J2261" i="2"/>
  <c r="K2261" i="2"/>
  <c r="L2261" i="2"/>
  <c r="M2261" i="2"/>
  <c r="N2261" i="2"/>
  <c r="A2262" i="2"/>
  <c r="B2262" i="2"/>
  <c r="C2262" i="2"/>
  <c r="D2262" i="2"/>
  <c r="E2262" i="2"/>
  <c r="F2262" i="2"/>
  <c r="G2262" i="2"/>
  <c r="H2262" i="2"/>
  <c r="I2262" i="2"/>
  <c r="J2262" i="2"/>
  <c r="K2262" i="2"/>
  <c r="L2262" i="2"/>
  <c r="M2262" i="2"/>
  <c r="N2262" i="2"/>
  <c r="A2263" i="2"/>
  <c r="B2263" i="2"/>
  <c r="C2263" i="2"/>
  <c r="D2263" i="2"/>
  <c r="E2263" i="2"/>
  <c r="F2263" i="2"/>
  <c r="G2263" i="2"/>
  <c r="H2263" i="2"/>
  <c r="I2263" i="2"/>
  <c r="J2263" i="2"/>
  <c r="K2263" i="2"/>
  <c r="L2263" i="2"/>
  <c r="M2263" i="2"/>
  <c r="N2263" i="2"/>
  <c r="A2264" i="2"/>
  <c r="B2264" i="2"/>
  <c r="C2264" i="2"/>
  <c r="D2264" i="2"/>
  <c r="E2264" i="2"/>
  <c r="F2264" i="2"/>
  <c r="G2264" i="2"/>
  <c r="H2264" i="2"/>
  <c r="I2264" i="2"/>
  <c r="J2264" i="2"/>
  <c r="K2264" i="2"/>
  <c r="L2264" i="2"/>
  <c r="M2264" i="2"/>
  <c r="N2264" i="2"/>
  <c r="A2265" i="2"/>
  <c r="B2265" i="2"/>
  <c r="C2265" i="2"/>
  <c r="D2265" i="2"/>
  <c r="E2265" i="2"/>
  <c r="F2265" i="2"/>
  <c r="G2265" i="2"/>
  <c r="H2265" i="2"/>
  <c r="I2265" i="2"/>
  <c r="J2265" i="2"/>
  <c r="K2265" i="2"/>
  <c r="L2265" i="2"/>
  <c r="M2265" i="2"/>
  <c r="N2265" i="2"/>
  <c r="A2266" i="2"/>
  <c r="B2266" i="2"/>
  <c r="C2266" i="2"/>
  <c r="D2266" i="2"/>
  <c r="E2266" i="2"/>
  <c r="F2266" i="2"/>
  <c r="G2266" i="2"/>
  <c r="H2266" i="2"/>
  <c r="I2266" i="2"/>
  <c r="J2266" i="2"/>
  <c r="K2266" i="2"/>
  <c r="L2266" i="2"/>
  <c r="M2266" i="2"/>
  <c r="N2266" i="2"/>
  <c r="A2267" i="2"/>
  <c r="B2267" i="2"/>
  <c r="C2267" i="2"/>
  <c r="D2267" i="2"/>
  <c r="E2267" i="2"/>
  <c r="F2267" i="2"/>
  <c r="G2267" i="2"/>
  <c r="H2267" i="2"/>
  <c r="I2267" i="2"/>
  <c r="J2267" i="2"/>
  <c r="K2267" i="2"/>
  <c r="L2267" i="2"/>
  <c r="M2267" i="2"/>
  <c r="N2267" i="2"/>
  <c r="A2268" i="2"/>
  <c r="B2268" i="2"/>
  <c r="C2268" i="2"/>
  <c r="D2268" i="2"/>
  <c r="E2268" i="2"/>
  <c r="F2268" i="2"/>
  <c r="G2268" i="2"/>
  <c r="H2268" i="2"/>
  <c r="I2268" i="2"/>
  <c r="J2268" i="2"/>
  <c r="K2268" i="2"/>
  <c r="L2268" i="2"/>
  <c r="M2268" i="2"/>
  <c r="N2268" i="2"/>
  <c r="A2269" i="2"/>
  <c r="B2269" i="2"/>
  <c r="C2269" i="2"/>
  <c r="D2269" i="2"/>
  <c r="E2269" i="2"/>
  <c r="F2269" i="2"/>
  <c r="G2269" i="2"/>
  <c r="H2269" i="2"/>
  <c r="I2269" i="2"/>
  <c r="J2269" i="2"/>
  <c r="K2269" i="2"/>
  <c r="L2269" i="2"/>
  <c r="M2269" i="2"/>
  <c r="N2269" i="2"/>
  <c r="A2270" i="2"/>
  <c r="B2270" i="2"/>
  <c r="C2270" i="2"/>
  <c r="D2270" i="2"/>
  <c r="E2270" i="2"/>
  <c r="F2270" i="2"/>
  <c r="G2270" i="2"/>
  <c r="H2270" i="2"/>
  <c r="I2270" i="2"/>
  <c r="J2270" i="2"/>
  <c r="K2270" i="2"/>
  <c r="L2270" i="2"/>
  <c r="M2270" i="2"/>
  <c r="N2270" i="2"/>
  <c r="A2271" i="2"/>
  <c r="B2271" i="2"/>
  <c r="C2271" i="2"/>
  <c r="D2271" i="2"/>
  <c r="E2271" i="2"/>
  <c r="F2271" i="2"/>
  <c r="G2271" i="2"/>
  <c r="H2271" i="2"/>
  <c r="I2271" i="2"/>
  <c r="J2271" i="2"/>
  <c r="K2271" i="2"/>
  <c r="L2271" i="2"/>
  <c r="M2271" i="2"/>
  <c r="N2271" i="2"/>
  <c r="A2272" i="2"/>
  <c r="B2272" i="2"/>
  <c r="C2272" i="2"/>
  <c r="D2272" i="2"/>
  <c r="E2272" i="2"/>
  <c r="F2272" i="2"/>
  <c r="G2272" i="2"/>
  <c r="H2272" i="2"/>
  <c r="I2272" i="2"/>
  <c r="J2272" i="2"/>
  <c r="K2272" i="2"/>
  <c r="L2272" i="2"/>
  <c r="M2272" i="2"/>
  <c r="N2272" i="2"/>
  <c r="A2273" i="2"/>
  <c r="B2273" i="2"/>
  <c r="C2273" i="2"/>
  <c r="D2273" i="2"/>
  <c r="E2273" i="2"/>
  <c r="F2273" i="2"/>
  <c r="G2273" i="2"/>
  <c r="H2273" i="2"/>
  <c r="I2273" i="2"/>
  <c r="J2273" i="2"/>
  <c r="K2273" i="2"/>
  <c r="L2273" i="2"/>
  <c r="M2273" i="2"/>
  <c r="N2273" i="2"/>
  <c r="A2274" i="2"/>
  <c r="B2274" i="2"/>
  <c r="C2274" i="2"/>
  <c r="D2274" i="2"/>
  <c r="E2274" i="2"/>
  <c r="F2274" i="2"/>
  <c r="G2274" i="2"/>
  <c r="H2274" i="2"/>
  <c r="I2274" i="2"/>
  <c r="J2274" i="2"/>
  <c r="K2274" i="2"/>
  <c r="L2274" i="2"/>
  <c r="M2274" i="2"/>
  <c r="N2274" i="2"/>
  <c r="A2275" i="2"/>
  <c r="B2275" i="2"/>
  <c r="C2275" i="2"/>
  <c r="D2275" i="2"/>
  <c r="E2275" i="2"/>
  <c r="F2275" i="2"/>
  <c r="G2275" i="2"/>
  <c r="H2275" i="2"/>
  <c r="I2275" i="2"/>
  <c r="J2275" i="2"/>
  <c r="K2275" i="2"/>
  <c r="L2275" i="2"/>
  <c r="M2275" i="2"/>
  <c r="N2275" i="2"/>
  <c r="A2276" i="2"/>
  <c r="B2276" i="2"/>
  <c r="C2276" i="2"/>
  <c r="D2276" i="2"/>
  <c r="E2276" i="2"/>
  <c r="F2276" i="2"/>
  <c r="G2276" i="2"/>
  <c r="H2276" i="2"/>
  <c r="I2276" i="2"/>
  <c r="J2276" i="2"/>
  <c r="K2276" i="2"/>
  <c r="L2276" i="2"/>
  <c r="M2276" i="2"/>
  <c r="N2276" i="2"/>
  <c r="A2277" i="2"/>
  <c r="B2277" i="2"/>
  <c r="C2277" i="2"/>
  <c r="D2277" i="2"/>
  <c r="E2277" i="2"/>
  <c r="F2277" i="2"/>
  <c r="G2277" i="2"/>
  <c r="H2277" i="2"/>
  <c r="I2277" i="2"/>
  <c r="J2277" i="2"/>
  <c r="K2277" i="2"/>
  <c r="L2277" i="2"/>
  <c r="M2277" i="2"/>
  <c r="N2277" i="2"/>
  <c r="A2278" i="2"/>
  <c r="B2278" i="2"/>
  <c r="C2278" i="2"/>
  <c r="D2278" i="2"/>
  <c r="E2278" i="2"/>
  <c r="F2278" i="2"/>
  <c r="G2278" i="2"/>
  <c r="H2278" i="2"/>
  <c r="I2278" i="2"/>
  <c r="J2278" i="2"/>
  <c r="K2278" i="2"/>
  <c r="L2278" i="2"/>
  <c r="M2278" i="2"/>
  <c r="N2278" i="2"/>
  <c r="A2279" i="2"/>
  <c r="B2279" i="2"/>
  <c r="C2279" i="2"/>
  <c r="D2279" i="2"/>
  <c r="E2279" i="2"/>
  <c r="F2279" i="2"/>
  <c r="G2279" i="2"/>
  <c r="H2279" i="2"/>
  <c r="I2279" i="2"/>
  <c r="J2279" i="2"/>
  <c r="K2279" i="2"/>
  <c r="L2279" i="2"/>
  <c r="M2279" i="2"/>
  <c r="N2279" i="2"/>
  <c r="A2280" i="2"/>
  <c r="B2280" i="2"/>
  <c r="C2280" i="2"/>
  <c r="D2280" i="2"/>
  <c r="E2280" i="2"/>
  <c r="F2280" i="2"/>
  <c r="G2280" i="2"/>
  <c r="H2280" i="2"/>
  <c r="I2280" i="2"/>
  <c r="J2280" i="2"/>
  <c r="K2280" i="2"/>
  <c r="L2280" i="2"/>
  <c r="M2280" i="2"/>
  <c r="N2280" i="2"/>
  <c r="A2281" i="2"/>
  <c r="B2281" i="2"/>
  <c r="C2281" i="2"/>
  <c r="D2281" i="2"/>
  <c r="E2281" i="2"/>
  <c r="F2281" i="2"/>
  <c r="G2281" i="2"/>
  <c r="H2281" i="2"/>
  <c r="I2281" i="2"/>
  <c r="J2281" i="2"/>
  <c r="K2281" i="2"/>
  <c r="L2281" i="2"/>
  <c r="M2281" i="2"/>
  <c r="N2281" i="2"/>
  <c r="A2282" i="2"/>
  <c r="B2282" i="2"/>
  <c r="C2282" i="2"/>
  <c r="D2282" i="2"/>
  <c r="E2282" i="2"/>
  <c r="F2282" i="2"/>
  <c r="G2282" i="2"/>
  <c r="H2282" i="2"/>
  <c r="I2282" i="2"/>
  <c r="J2282" i="2"/>
  <c r="K2282" i="2"/>
  <c r="L2282" i="2"/>
  <c r="M2282" i="2"/>
  <c r="N2282" i="2"/>
  <c r="A2283" i="2"/>
  <c r="B2283" i="2"/>
  <c r="C2283" i="2"/>
  <c r="D2283" i="2"/>
  <c r="E2283" i="2"/>
  <c r="F2283" i="2"/>
  <c r="G2283" i="2"/>
  <c r="H2283" i="2"/>
  <c r="I2283" i="2"/>
  <c r="J2283" i="2"/>
  <c r="K2283" i="2"/>
  <c r="L2283" i="2"/>
  <c r="M2283" i="2"/>
  <c r="N2283" i="2"/>
  <c r="A2284" i="2"/>
  <c r="B2284" i="2"/>
  <c r="C2284" i="2"/>
  <c r="D2284" i="2"/>
  <c r="E2284" i="2"/>
  <c r="F2284" i="2"/>
  <c r="G2284" i="2"/>
  <c r="H2284" i="2"/>
  <c r="I2284" i="2"/>
  <c r="J2284" i="2"/>
  <c r="K2284" i="2"/>
  <c r="L2284" i="2"/>
  <c r="M2284" i="2"/>
  <c r="N2284" i="2"/>
  <c r="A2285" i="2"/>
  <c r="B2285" i="2"/>
  <c r="C2285" i="2"/>
  <c r="D2285" i="2"/>
  <c r="E2285" i="2"/>
  <c r="F2285" i="2"/>
  <c r="G2285" i="2"/>
  <c r="H2285" i="2"/>
  <c r="I2285" i="2"/>
  <c r="J2285" i="2"/>
  <c r="K2285" i="2"/>
  <c r="L2285" i="2"/>
  <c r="M2285" i="2"/>
  <c r="N2285" i="2"/>
  <c r="A2286" i="2"/>
  <c r="B2286" i="2"/>
  <c r="C2286" i="2"/>
  <c r="D2286" i="2"/>
  <c r="E2286" i="2"/>
  <c r="F2286" i="2"/>
  <c r="G2286" i="2"/>
  <c r="H2286" i="2"/>
  <c r="I2286" i="2"/>
  <c r="J2286" i="2"/>
  <c r="K2286" i="2"/>
  <c r="L2286" i="2"/>
  <c r="M2286" i="2"/>
  <c r="N2286" i="2"/>
  <c r="A2287" i="2"/>
  <c r="B2287" i="2"/>
  <c r="C2287" i="2"/>
  <c r="D2287" i="2"/>
  <c r="E2287" i="2"/>
  <c r="F2287" i="2"/>
  <c r="G2287" i="2"/>
  <c r="H2287" i="2"/>
  <c r="I2287" i="2"/>
  <c r="J2287" i="2"/>
  <c r="K2287" i="2"/>
  <c r="L2287" i="2"/>
  <c r="M2287" i="2"/>
  <c r="N2287" i="2"/>
  <c r="A2288" i="2"/>
  <c r="B2288" i="2"/>
  <c r="C2288" i="2"/>
  <c r="D2288" i="2"/>
  <c r="E2288" i="2"/>
  <c r="F2288" i="2"/>
  <c r="G2288" i="2"/>
  <c r="H2288" i="2"/>
  <c r="I2288" i="2"/>
  <c r="J2288" i="2"/>
  <c r="K2288" i="2"/>
  <c r="L2288" i="2"/>
  <c r="M2288" i="2"/>
  <c r="N2288" i="2"/>
  <c r="A2289" i="2"/>
  <c r="B2289" i="2"/>
  <c r="C2289" i="2"/>
  <c r="D2289" i="2"/>
  <c r="E2289" i="2"/>
  <c r="F2289" i="2"/>
  <c r="G2289" i="2"/>
  <c r="H2289" i="2"/>
  <c r="I2289" i="2"/>
  <c r="J2289" i="2"/>
  <c r="K2289" i="2"/>
  <c r="L2289" i="2"/>
  <c r="M2289" i="2"/>
  <c r="N2289" i="2"/>
  <c r="A2290" i="2"/>
  <c r="B2290" i="2"/>
  <c r="C2290" i="2"/>
  <c r="D2290" i="2"/>
  <c r="E2290" i="2"/>
  <c r="F2290" i="2"/>
  <c r="G2290" i="2"/>
  <c r="H2290" i="2"/>
  <c r="I2290" i="2"/>
  <c r="J2290" i="2"/>
  <c r="K2290" i="2"/>
  <c r="L2290" i="2"/>
  <c r="M2290" i="2"/>
  <c r="N2290" i="2"/>
  <c r="A2291" i="2"/>
  <c r="B2291" i="2"/>
  <c r="C2291" i="2"/>
  <c r="D2291" i="2"/>
  <c r="E2291" i="2"/>
  <c r="F2291" i="2"/>
  <c r="G2291" i="2"/>
  <c r="H2291" i="2"/>
  <c r="I2291" i="2"/>
  <c r="J2291" i="2"/>
  <c r="K2291" i="2"/>
  <c r="L2291" i="2"/>
  <c r="M2291" i="2"/>
  <c r="N2291" i="2"/>
  <c r="A2292" i="2"/>
  <c r="B2292" i="2"/>
  <c r="C2292" i="2"/>
  <c r="D2292" i="2"/>
  <c r="E2292" i="2"/>
  <c r="F2292" i="2"/>
  <c r="G2292" i="2"/>
  <c r="H2292" i="2"/>
  <c r="I2292" i="2"/>
  <c r="J2292" i="2"/>
  <c r="K2292" i="2"/>
  <c r="L2292" i="2"/>
  <c r="M2292" i="2"/>
  <c r="N2292" i="2"/>
  <c r="A2293" i="2"/>
  <c r="B2293" i="2"/>
  <c r="C2293" i="2"/>
  <c r="D2293" i="2"/>
  <c r="E2293" i="2"/>
  <c r="F2293" i="2"/>
  <c r="G2293" i="2"/>
  <c r="H2293" i="2"/>
  <c r="I2293" i="2"/>
  <c r="J2293" i="2"/>
  <c r="K2293" i="2"/>
  <c r="L2293" i="2"/>
  <c r="M2293" i="2"/>
  <c r="N2293" i="2"/>
  <c r="A2294" i="2"/>
  <c r="B2294" i="2"/>
  <c r="C2294" i="2"/>
  <c r="D2294" i="2"/>
  <c r="E2294" i="2"/>
  <c r="F2294" i="2"/>
  <c r="G2294" i="2"/>
  <c r="H2294" i="2"/>
  <c r="I2294" i="2"/>
  <c r="J2294" i="2"/>
  <c r="K2294" i="2"/>
  <c r="L2294" i="2"/>
  <c r="M2294" i="2"/>
  <c r="N2294" i="2"/>
  <c r="A2295" i="2"/>
  <c r="B2295" i="2"/>
  <c r="C2295" i="2"/>
  <c r="D2295" i="2"/>
  <c r="E2295" i="2"/>
  <c r="F2295" i="2"/>
  <c r="G2295" i="2"/>
  <c r="H2295" i="2"/>
  <c r="I2295" i="2"/>
  <c r="J2295" i="2"/>
  <c r="K2295" i="2"/>
  <c r="L2295" i="2"/>
  <c r="M2295" i="2"/>
  <c r="N2295" i="2"/>
  <c r="A2296" i="2"/>
  <c r="B2296" i="2"/>
  <c r="C2296" i="2"/>
  <c r="D2296" i="2"/>
  <c r="E2296" i="2"/>
  <c r="F2296" i="2"/>
  <c r="G2296" i="2"/>
  <c r="H2296" i="2"/>
  <c r="I2296" i="2"/>
  <c r="J2296" i="2"/>
  <c r="K2296" i="2"/>
  <c r="L2296" i="2"/>
  <c r="M2296" i="2"/>
  <c r="N2296" i="2"/>
  <c r="A2297" i="2"/>
  <c r="B2297" i="2"/>
  <c r="C2297" i="2"/>
  <c r="D2297" i="2"/>
  <c r="E2297" i="2"/>
  <c r="F2297" i="2"/>
  <c r="G2297" i="2"/>
  <c r="H2297" i="2"/>
  <c r="I2297" i="2"/>
  <c r="J2297" i="2"/>
  <c r="K2297" i="2"/>
  <c r="L2297" i="2"/>
  <c r="M2297" i="2"/>
  <c r="N2297" i="2"/>
  <c r="A2298" i="2"/>
  <c r="B2298" i="2"/>
  <c r="C2298" i="2"/>
  <c r="D2298" i="2"/>
  <c r="E2298" i="2"/>
  <c r="F2298" i="2"/>
  <c r="G2298" i="2"/>
  <c r="H2298" i="2"/>
  <c r="I2298" i="2"/>
  <c r="J2298" i="2"/>
  <c r="K2298" i="2"/>
  <c r="L2298" i="2"/>
  <c r="M2298" i="2"/>
  <c r="N2298" i="2"/>
  <c r="A2299" i="2"/>
  <c r="B2299" i="2"/>
  <c r="C2299" i="2"/>
  <c r="D2299" i="2"/>
  <c r="E2299" i="2"/>
  <c r="F2299" i="2"/>
  <c r="G2299" i="2"/>
  <c r="H2299" i="2"/>
  <c r="I2299" i="2"/>
  <c r="J2299" i="2"/>
  <c r="K2299" i="2"/>
  <c r="L2299" i="2"/>
  <c r="M2299" i="2"/>
  <c r="N2299" i="2"/>
  <c r="A2300" i="2"/>
  <c r="B2300" i="2"/>
  <c r="C2300" i="2"/>
  <c r="D2300" i="2"/>
  <c r="E2300" i="2"/>
  <c r="F2300" i="2"/>
  <c r="G2300" i="2"/>
  <c r="H2300" i="2"/>
  <c r="I2300" i="2"/>
  <c r="J2300" i="2"/>
  <c r="K2300" i="2"/>
  <c r="L2300" i="2"/>
  <c r="M2300" i="2"/>
  <c r="N2300" i="2"/>
  <c r="A2301" i="2"/>
  <c r="B2301" i="2"/>
  <c r="C2301" i="2"/>
  <c r="D2301" i="2"/>
  <c r="E2301" i="2"/>
  <c r="F2301" i="2"/>
  <c r="G2301" i="2"/>
  <c r="H2301" i="2"/>
  <c r="I2301" i="2"/>
  <c r="J2301" i="2"/>
  <c r="K2301" i="2"/>
  <c r="L2301" i="2"/>
  <c r="M2301" i="2"/>
  <c r="N2301" i="2"/>
  <c r="A2302" i="2"/>
  <c r="B2302" i="2"/>
  <c r="C2302" i="2"/>
  <c r="D2302" i="2"/>
  <c r="E2302" i="2"/>
  <c r="F2302" i="2"/>
  <c r="G2302" i="2"/>
  <c r="H2302" i="2"/>
  <c r="I2302" i="2"/>
  <c r="J2302" i="2"/>
  <c r="K2302" i="2"/>
  <c r="L2302" i="2"/>
  <c r="M2302" i="2"/>
  <c r="N2302" i="2"/>
  <c r="A2303" i="2"/>
  <c r="B2303" i="2"/>
  <c r="C2303" i="2"/>
  <c r="D2303" i="2"/>
  <c r="E2303" i="2"/>
  <c r="F2303" i="2"/>
  <c r="G2303" i="2"/>
  <c r="H2303" i="2"/>
  <c r="I2303" i="2"/>
  <c r="J2303" i="2"/>
  <c r="K2303" i="2"/>
  <c r="L2303" i="2"/>
  <c r="M2303" i="2"/>
  <c r="N2303" i="2"/>
  <c r="A2304" i="2"/>
  <c r="B2304" i="2"/>
  <c r="C2304" i="2"/>
  <c r="D2304" i="2"/>
  <c r="E2304" i="2"/>
  <c r="F2304" i="2"/>
  <c r="G2304" i="2"/>
  <c r="H2304" i="2"/>
  <c r="I2304" i="2"/>
  <c r="J2304" i="2"/>
  <c r="K2304" i="2"/>
  <c r="L2304" i="2"/>
  <c r="M2304" i="2"/>
  <c r="N2304" i="2"/>
  <c r="A2305" i="2"/>
  <c r="B2305" i="2"/>
  <c r="C2305" i="2"/>
  <c r="D2305" i="2"/>
  <c r="E2305" i="2"/>
  <c r="F2305" i="2"/>
  <c r="G2305" i="2"/>
  <c r="H2305" i="2"/>
  <c r="I2305" i="2"/>
  <c r="J2305" i="2"/>
  <c r="K2305" i="2"/>
  <c r="L2305" i="2"/>
  <c r="M2305" i="2"/>
  <c r="N2305" i="2"/>
  <c r="A2306" i="2"/>
  <c r="B2306" i="2"/>
  <c r="C2306" i="2"/>
  <c r="D2306" i="2"/>
  <c r="E2306" i="2"/>
  <c r="F2306" i="2"/>
  <c r="G2306" i="2"/>
  <c r="H2306" i="2"/>
  <c r="I2306" i="2"/>
  <c r="J2306" i="2"/>
  <c r="K2306" i="2"/>
  <c r="L2306" i="2"/>
  <c r="M2306" i="2"/>
  <c r="N2306" i="2"/>
  <c r="A2307" i="2"/>
  <c r="B2307" i="2"/>
  <c r="C2307" i="2"/>
  <c r="D2307" i="2"/>
  <c r="E2307" i="2"/>
  <c r="F2307" i="2"/>
  <c r="G2307" i="2"/>
  <c r="H2307" i="2"/>
  <c r="I2307" i="2"/>
  <c r="J2307" i="2"/>
  <c r="K2307" i="2"/>
  <c r="L2307" i="2"/>
  <c r="M2307" i="2"/>
  <c r="N2307" i="2"/>
  <c r="A2308" i="2"/>
  <c r="B2308" i="2"/>
  <c r="C2308" i="2"/>
  <c r="D2308" i="2"/>
  <c r="E2308" i="2"/>
  <c r="F2308" i="2"/>
  <c r="G2308" i="2"/>
  <c r="H2308" i="2"/>
  <c r="I2308" i="2"/>
  <c r="J2308" i="2"/>
  <c r="K2308" i="2"/>
  <c r="L2308" i="2"/>
  <c r="M2308" i="2"/>
  <c r="N2308" i="2"/>
  <c r="A2309" i="2"/>
  <c r="B2309" i="2"/>
  <c r="C2309" i="2"/>
  <c r="D2309" i="2"/>
  <c r="E2309" i="2"/>
  <c r="F2309" i="2"/>
  <c r="G2309" i="2"/>
  <c r="H2309" i="2"/>
  <c r="I2309" i="2"/>
  <c r="J2309" i="2"/>
  <c r="K2309" i="2"/>
  <c r="L2309" i="2"/>
  <c r="M2309" i="2"/>
  <c r="N2309" i="2"/>
  <c r="A2310" i="2"/>
  <c r="B2310" i="2"/>
  <c r="C2310" i="2"/>
  <c r="D2310" i="2"/>
  <c r="E2310" i="2"/>
  <c r="F2310" i="2"/>
  <c r="G2310" i="2"/>
  <c r="H2310" i="2"/>
  <c r="I2310" i="2"/>
  <c r="J2310" i="2"/>
  <c r="K2310" i="2"/>
  <c r="L2310" i="2"/>
  <c r="M2310" i="2"/>
  <c r="N2310" i="2"/>
  <c r="A2311" i="2"/>
  <c r="B2311" i="2"/>
  <c r="C2311" i="2"/>
  <c r="D2311" i="2"/>
  <c r="E2311" i="2"/>
  <c r="F2311" i="2"/>
  <c r="G2311" i="2"/>
  <c r="H2311" i="2"/>
  <c r="I2311" i="2"/>
  <c r="J2311" i="2"/>
  <c r="K2311" i="2"/>
  <c r="L2311" i="2"/>
  <c r="M2311" i="2"/>
  <c r="N2311" i="2"/>
  <c r="A2312" i="2"/>
  <c r="B2312" i="2"/>
  <c r="C2312" i="2"/>
  <c r="D2312" i="2"/>
  <c r="E2312" i="2"/>
  <c r="F2312" i="2"/>
  <c r="G2312" i="2"/>
  <c r="H2312" i="2"/>
  <c r="I2312" i="2"/>
  <c r="J2312" i="2"/>
  <c r="K2312" i="2"/>
  <c r="L2312" i="2"/>
  <c r="M2312" i="2"/>
  <c r="N2312" i="2"/>
  <c r="A2313" i="2"/>
  <c r="B2313" i="2"/>
  <c r="C2313" i="2"/>
  <c r="D2313" i="2"/>
  <c r="E2313" i="2"/>
  <c r="F2313" i="2"/>
  <c r="G2313" i="2"/>
  <c r="H2313" i="2"/>
  <c r="I2313" i="2"/>
  <c r="J2313" i="2"/>
  <c r="K2313" i="2"/>
  <c r="L2313" i="2"/>
  <c r="M2313" i="2"/>
  <c r="N2313" i="2"/>
  <c r="A2314" i="2"/>
  <c r="B2314" i="2"/>
  <c r="C2314" i="2"/>
  <c r="D2314" i="2"/>
  <c r="E2314" i="2"/>
  <c r="F2314" i="2"/>
  <c r="G2314" i="2"/>
  <c r="H2314" i="2"/>
  <c r="I2314" i="2"/>
  <c r="J2314" i="2"/>
  <c r="K2314" i="2"/>
  <c r="L2314" i="2"/>
  <c r="M2314" i="2"/>
  <c r="N2314" i="2"/>
  <c r="A2315" i="2"/>
  <c r="B2315" i="2"/>
  <c r="C2315" i="2"/>
  <c r="D2315" i="2"/>
  <c r="E2315" i="2"/>
  <c r="F2315" i="2"/>
  <c r="G2315" i="2"/>
  <c r="H2315" i="2"/>
  <c r="I2315" i="2"/>
  <c r="J2315" i="2"/>
  <c r="K2315" i="2"/>
  <c r="L2315" i="2"/>
  <c r="M2315" i="2"/>
  <c r="N2315" i="2"/>
  <c r="A2316" i="2"/>
  <c r="B2316" i="2"/>
  <c r="C2316" i="2"/>
  <c r="D2316" i="2"/>
  <c r="E2316" i="2"/>
  <c r="F2316" i="2"/>
  <c r="G2316" i="2"/>
  <c r="H2316" i="2"/>
  <c r="I2316" i="2"/>
  <c r="J2316" i="2"/>
  <c r="K2316" i="2"/>
  <c r="L2316" i="2"/>
  <c r="M2316" i="2"/>
  <c r="N2316" i="2"/>
  <c r="A2317" i="2"/>
  <c r="B2317" i="2"/>
  <c r="C2317" i="2"/>
  <c r="D2317" i="2"/>
  <c r="E2317" i="2"/>
  <c r="F2317" i="2"/>
  <c r="G2317" i="2"/>
  <c r="H2317" i="2"/>
  <c r="I2317" i="2"/>
  <c r="J2317" i="2"/>
  <c r="K2317" i="2"/>
  <c r="L2317" i="2"/>
  <c r="M2317" i="2"/>
  <c r="N2317" i="2"/>
  <c r="A2318" i="2"/>
  <c r="B2318" i="2"/>
  <c r="C2318" i="2"/>
  <c r="D2318" i="2"/>
  <c r="E2318" i="2"/>
  <c r="F2318" i="2"/>
  <c r="G2318" i="2"/>
  <c r="H2318" i="2"/>
  <c r="I2318" i="2"/>
  <c r="J2318" i="2"/>
  <c r="K2318" i="2"/>
  <c r="L2318" i="2"/>
  <c r="M2318" i="2"/>
  <c r="N2318" i="2"/>
  <c r="A2319" i="2"/>
  <c r="B2319" i="2"/>
  <c r="C2319" i="2"/>
  <c r="D2319" i="2"/>
  <c r="E2319" i="2"/>
  <c r="F2319" i="2"/>
  <c r="G2319" i="2"/>
  <c r="H2319" i="2"/>
  <c r="I2319" i="2"/>
  <c r="J2319" i="2"/>
  <c r="K2319" i="2"/>
  <c r="L2319" i="2"/>
  <c r="M2319" i="2"/>
  <c r="N2319" i="2"/>
  <c r="A2320" i="2"/>
  <c r="B2320" i="2"/>
  <c r="C2320" i="2"/>
  <c r="D2320" i="2"/>
  <c r="E2320" i="2"/>
  <c r="F2320" i="2"/>
  <c r="G2320" i="2"/>
  <c r="H2320" i="2"/>
  <c r="I2320" i="2"/>
  <c r="J2320" i="2"/>
  <c r="K2320" i="2"/>
  <c r="L2320" i="2"/>
  <c r="M2320" i="2"/>
  <c r="N2320" i="2"/>
  <c r="A2321" i="2"/>
  <c r="B2321" i="2"/>
  <c r="C2321" i="2"/>
  <c r="D2321" i="2"/>
  <c r="E2321" i="2"/>
  <c r="F2321" i="2"/>
  <c r="G2321" i="2"/>
  <c r="H2321" i="2"/>
  <c r="I2321" i="2"/>
  <c r="J2321" i="2"/>
  <c r="K2321" i="2"/>
  <c r="L2321" i="2"/>
  <c r="M2321" i="2"/>
  <c r="N2321" i="2"/>
  <c r="A2322" i="2"/>
  <c r="B2322" i="2"/>
  <c r="C2322" i="2"/>
  <c r="D2322" i="2"/>
  <c r="E2322" i="2"/>
  <c r="F2322" i="2"/>
  <c r="G2322" i="2"/>
  <c r="H2322" i="2"/>
  <c r="I2322" i="2"/>
  <c r="J2322" i="2"/>
  <c r="K2322" i="2"/>
  <c r="L2322" i="2"/>
  <c r="M2322" i="2"/>
  <c r="N2322" i="2"/>
  <c r="A2323" i="2"/>
  <c r="B2323" i="2"/>
  <c r="C2323" i="2"/>
  <c r="D2323" i="2"/>
  <c r="E2323" i="2"/>
  <c r="F2323" i="2"/>
  <c r="G2323" i="2"/>
  <c r="H2323" i="2"/>
  <c r="I2323" i="2"/>
  <c r="J2323" i="2"/>
  <c r="K2323" i="2"/>
  <c r="L2323" i="2"/>
  <c r="M2323" i="2"/>
  <c r="N2323" i="2"/>
  <c r="A2324" i="2"/>
  <c r="B2324" i="2"/>
  <c r="C2324" i="2"/>
  <c r="D2324" i="2"/>
  <c r="E2324" i="2"/>
  <c r="F2324" i="2"/>
  <c r="G2324" i="2"/>
  <c r="H2324" i="2"/>
  <c r="I2324" i="2"/>
  <c r="J2324" i="2"/>
  <c r="K2324" i="2"/>
  <c r="L2324" i="2"/>
  <c r="M2324" i="2"/>
  <c r="N2324" i="2"/>
  <c r="A2325" i="2"/>
  <c r="B2325" i="2"/>
  <c r="C2325" i="2"/>
  <c r="D2325" i="2"/>
  <c r="E2325" i="2"/>
  <c r="F2325" i="2"/>
  <c r="G2325" i="2"/>
  <c r="H2325" i="2"/>
  <c r="I2325" i="2"/>
  <c r="J2325" i="2"/>
  <c r="K2325" i="2"/>
  <c r="L2325" i="2"/>
  <c r="M2325" i="2"/>
  <c r="N2325" i="2"/>
  <c r="A2326" i="2"/>
  <c r="B2326" i="2"/>
  <c r="C2326" i="2"/>
  <c r="D2326" i="2"/>
  <c r="E2326" i="2"/>
  <c r="F2326" i="2"/>
  <c r="G2326" i="2"/>
  <c r="H2326" i="2"/>
  <c r="I2326" i="2"/>
  <c r="J2326" i="2"/>
  <c r="K2326" i="2"/>
  <c r="L2326" i="2"/>
  <c r="M2326" i="2"/>
  <c r="N2326" i="2"/>
  <c r="A2327" i="2"/>
  <c r="B2327" i="2"/>
  <c r="C2327" i="2"/>
  <c r="D2327" i="2"/>
  <c r="E2327" i="2"/>
  <c r="F2327" i="2"/>
  <c r="G2327" i="2"/>
  <c r="H2327" i="2"/>
  <c r="I2327" i="2"/>
  <c r="J2327" i="2"/>
  <c r="K2327" i="2"/>
  <c r="L2327" i="2"/>
  <c r="M2327" i="2"/>
  <c r="N2327" i="2"/>
  <c r="A2328" i="2"/>
  <c r="B2328" i="2"/>
  <c r="C2328" i="2"/>
  <c r="D2328" i="2"/>
  <c r="E2328" i="2"/>
  <c r="F2328" i="2"/>
  <c r="G2328" i="2"/>
  <c r="H2328" i="2"/>
  <c r="I2328" i="2"/>
  <c r="J2328" i="2"/>
  <c r="K2328" i="2"/>
  <c r="L2328" i="2"/>
  <c r="M2328" i="2"/>
  <c r="N2328" i="2"/>
  <c r="A2329" i="2"/>
  <c r="B2329" i="2"/>
  <c r="C2329" i="2"/>
  <c r="D2329" i="2"/>
  <c r="E2329" i="2"/>
  <c r="F2329" i="2"/>
  <c r="G2329" i="2"/>
  <c r="H2329" i="2"/>
  <c r="I2329" i="2"/>
  <c r="J2329" i="2"/>
  <c r="K2329" i="2"/>
  <c r="L2329" i="2"/>
  <c r="M2329" i="2"/>
  <c r="N2329" i="2"/>
  <c r="A2330" i="2"/>
  <c r="B2330" i="2"/>
  <c r="C2330" i="2"/>
  <c r="D2330" i="2"/>
  <c r="E2330" i="2"/>
  <c r="F2330" i="2"/>
  <c r="G2330" i="2"/>
  <c r="H2330" i="2"/>
  <c r="I2330" i="2"/>
  <c r="J2330" i="2"/>
  <c r="K2330" i="2"/>
  <c r="L2330" i="2"/>
  <c r="M2330" i="2"/>
  <c r="N2330" i="2"/>
  <c r="A2331" i="2"/>
  <c r="B2331" i="2"/>
  <c r="C2331" i="2"/>
  <c r="D2331" i="2"/>
  <c r="E2331" i="2"/>
  <c r="F2331" i="2"/>
  <c r="G2331" i="2"/>
  <c r="H2331" i="2"/>
  <c r="I2331" i="2"/>
  <c r="J2331" i="2"/>
  <c r="K2331" i="2"/>
  <c r="L2331" i="2"/>
  <c r="M2331" i="2"/>
  <c r="N2331" i="2"/>
  <c r="A2332" i="2"/>
  <c r="B2332" i="2"/>
  <c r="C2332" i="2"/>
  <c r="D2332" i="2"/>
  <c r="E2332" i="2"/>
  <c r="F2332" i="2"/>
  <c r="G2332" i="2"/>
  <c r="H2332" i="2"/>
  <c r="I2332" i="2"/>
  <c r="J2332" i="2"/>
  <c r="K2332" i="2"/>
  <c r="L2332" i="2"/>
  <c r="M2332" i="2"/>
  <c r="N2332" i="2"/>
  <c r="A2333" i="2"/>
  <c r="B2333" i="2"/>
  <c r="C2333" i="2"/>
  <c r="D2333" i="2"/>
  <c r="E2333" i="2"/>
  <c r="F2333" i="2"/>
  <c r="G2333" i="2"/>
  <c r="H2333" i="2"/>
  <c r="I2333" i="2"/>
  <c r="J2333" i="2"/>
  <c r="K2333" i="2"/>
  <c r="L2333" i="2"/>
  <c r="M2333" i="2"/>
  <c r="N2333" i="2"/>
  <c r="A2334" i="2"/>
  <c r="B2334" i="2"/>
  <c r="C2334" i="2"/>
  <c r="D2334" i="2"/>
  <c r="E2334" i="2"/>
  <c r="F2334" i="2"/>
  <c r="G2334" i="2"/>
  <c r="H2334" i="2"/>
  <c r="I2334" i="2"/>
  <c r="J2334" i="2"/>
  <c r="K2334" i="2"/>
  <c r="L2334" i="2"/>
  <c r="M2334" i="2"/>
  <c r="N2334" i="2"/>
  <c r="A2335" i="2"/>
  <c r="B2335" i="2"/>
  <c r="C2335" i="2"/>
  <c r="D2335" i="2"/>
  <c r="E2335" i="2"/>
  <c r="F2335" i="2"/>
  <c r="G2335" i="2"/>
  <c r="H2335" i="2"/>
  <c r="I2335" i="2"/>
  <c r="J2335" i="2"/>
  <c r="K2335" i="2"/>
  <c r="L2335" i="2"/>
  <c r="M2335" i="2"/>
  <c r="N2335" i="2"/>
  <c r="A2336" i="2"/>
  <c r="B2336" i="2"/>
  <c r="C2336" i="2"/>
  <c r="D2336" i="2"/>
  <c r="E2336" i="2"/>
  <c r="F2336" i="2"/>
  <c r="G2336" i="2"/>
  <c r="H2336" i="2"/>
  <c r="I2336" i="2"/>
  <c r="J2336" i="2"/>
  <c r="K2336" i="2"/>
  <c r="L2336" i="2"/>
  <c r="M2336" i="2"/>
  <c r="N2336" i="2"/>
  <c r="A2337" i="2"/>
  <c r="B2337" i="2"/>
  <c r="C2337" i="2"/>
  <c r="D2337" i="2"/>
  <c r="E2337" i="2"/>
  <c r="F2337" i="2"/>
  <c r="G2337" i="2"/>
  <c r="H2337" i="2"/>
  <c r="I2337" i="2"/>
  <c r="J2337" i="2"/>
  <c r="K2337" i="2"/>
  <c r="L2337" i="2"/>
  <c r="M2337" i="2"/>
  <c r="N2337" i="2"/>
  <c r="A2338" i="2"/>
  <c r="B2338" i="2"/>
  <c r="C2338" i="2"/>
  <c r="D2338" i="2"/>
  <c r="E2338" i="2"/>
  <c r="F2338" i="2"/>
  <c r="G2338" i="2"/>
  <c r="H2338" i="2"/>
  <c r="I2338" i="2"/>
  <c r="J2338" i="2"/>
  <c r="K2338" i="2"/>
  <c r="L2338" i="2"/>
  <c r="M2338" i="2"/>
  <c r="N2338" i="2"/>
  <c r="A2339" i="2"/>
  <c r="B2339" i="2"/>
  <c r="C2339" i="2"/>
  <c r="D2339" i="2"/>
  <c r="E2339" i="2"/>
  <c r="F2339" i="2"/>
  <c r="G2339" i="2"/>
  <c r="H2339" i="2"/>
  <c r="I2339" i="2"/>
  <c r="J2339" i="2"/>
  <c r="K2339" i="2"/>
  <c r="L2339" i="2"/>
  <c r="M2339" i="2"/>
  <c r="N2339" i="2"/>
  <c r="A2340" i="2"/>
  <c r="B2340" i="2"/>
  <c r="C2340" i="2"/>
  <c r="D2340" i="2"/>
  <c r="E2340" i="2"/>
  <c r="F2340" i="2"/>
  <c r="G2340" i="2"/>
  <c r="H2340" i="2"/>
  <c r="I2340" i="2"/>
  <c r="J2340" i="2"/>
  <c r="K2340" i="2"/>
  <c r="L2340" i="2"/>
  <c r="M2340" i="2"/>
  <c r="N2340" i="2"/>
  <c r="A2341" i="2"/>
  <c r="B2341" i="2"/>
  <c r="C2341" i="2"/>
  <c r="D2341" i="2"/>
  <c r="E2341" i="2"/>
  <c r="F2341" i="2"/>
  <c r="G2341" i="2"/>
  <c r="H2341" i="2"/>
  <c r="I2341" i="2"/>
  <c r="J2341" i="2"/>
  <c r="K2341" i="2"/>
  <c r="L2341" i="2"/>
  <c r="M2341" i="2"/>
  <c r="N2341" i="2"/>
  <c r="A2342" i="2"/>
  <c r="B2342" i="2"/>
  <c r="C2342" i="2"/>
  <c r="D2342" i="2"/>
  <c r="E2342" i="2"/>
  <c r="F2342" i="2"/>
  <c r="G2342" i="2"/>
  <c r="H2342" i="2"/>
  <c r="I2342" i="2"/>
  <c r="J2342" i="2"/>
  <c r="K2342" i="2"/>
  <c r="L2342" i="2"/>
  <c r="M2342" i="2"/>
  <c r="N2342" i="2"/>
  <c r="A2343" i="2"/>
  <c r="B2343" i="2"/>
  <c r="C2343" i="2"/>
  <c r="D2343" i="2"/>
  <c r="E2343" i="2"/>
  <c r="F2343" i="2"/>
  <c r="G2343" i="2"/>
  <c r="H2343" i="2"/>
  <c r="I2343" i="2"/>
  <c r="J2343" i="2"/>
  <c r="K2343" i="2"/>
  <c r="L2343" i="2"/>
  <c r="M2343" i="2"/>
  <c r="N2343" i="2"/>
  <c r="A2344" i="2"/>
  <c r="B2344" i="2"/>
  <c r="C2344" i="2"/>
  <c r="D2344" i="2"/>
  <c r="E2344" i="2"/>
  <c r="F2344" i="2"/>
  <c r="G2344" i="2"/>
  <c r="H2344" i="2"/>
  <c r="I2344" i="2"/>
  <c r="J2344" i="2"/>
  <c r="K2344" i="2"/>
  <c r="L2344" i="2"/>
  <c r="M2344" i="2"/>
  <c r="N2344" i="2"/>
  <c r="A2345" i="2"/>
  <c r="B2345" i="2"/>
  <c r="C2345" i="2"/>
  <c r="D2345" i="2"/>
  <c r="E2345" i="2"/>
  <c r="F2345" i="2"/>
  <c r="G2345" i="2"/>
  <c r="H2345" i="2"/>
  <c r="I2345" i="2"/>
  <c r="J2345" i="2"/>
  <c r="K2345" i="2"/>
  <c r="L2345" i="2"/>
  <c r="M2345" i="2"/>
  <c r="N2345" i="2"/>
  <c r="A2346" i="2"/>
  <c r="B2346" i="2"/>
  <c r="C2346" i="2"/>
  <c r="D2346" i="2"/>
  <c r="E2346" i="2"/>
  <c r="F2346" i="2"/>
  <c r="G2346" i="2"/>
  <c r="H2346" i="2"/>
  <c r="I2346" i="2"/>
  <c r="J2346" i="2"/>
  <c r="K2346" i="2"/>
  <c r="L2346" i="2"/>
  <c r="M2346" i="2"/>
  <c r="N2346" i="2"/>
  <c r="A2347" i="2"/>
  <c r="B2347" i="2"/>
  <c r="C2347" i="2"/>
  <c r="D2347" i="2"/>
  <c r="E2347" i="2"/>
  <c r="F2347" i="2"/>
  <c r="G2347" i="2"/>
  <c r="H2347" i="2"/>
  <c r="I2347" i="2"/>
  <c r="J2347" i="2"/>
  <c r="K2347" i="2"/>
  <c r="L2347" i="2"/>
  <c r="M2347" i="2"/>
  <c r="N2347" i="2"/>
  <c r="A2348" i="2"/>
  <c r="B2348" i="2"/>
  <c r="C2348" i="2"/>
  <c r="D2348" i="2"/>
  <c r="E2348" i="2"/>
  <c r="F2348" i="2"/>
  <c r="G2348" i="2"/>
  <c r="H2348" i="2"/>
  <c r="I2348" i="2"/>
  <c r="J2348" i="2"/>
  <c r="K2348" i="2"/>
  <c r="L2348" i="2"/>
  <c r="M2348" i="2"/>
  <c r="N2348" i="2"/>
  <c r="A2349" i="2"/>
  <c r="B2349" i="2"/>
  <c r="C2349" i="2"/>
  <c r="D2349" i="2"/>
  <c r="E2349" i="2"/>
  <c r="F2349" i="2"/>
  <c r="G2349" i="2"/>
  <c r="H2349" i="2"/>
  <c r="I2349" i="2"/>
  <c r="J2349" i="2"/>
  <c r="K2349" i="2"/>
  <c r="L2349" i="2"/>
  <c r="M2349" i="2"/>
  <c r="N2349" i="2"/>
  <c r="A2350" i="2"/>
  <c r="B2350" i="2"/>
  <c r="C2350" i="2"/>
  <c r="D2350" i="2"/>
  <c r="E2350" i="2"/>
  <c r="F2350" i="2"/>
  <c r="G2350" i="2"/>
  <c r="H2350" i="2"/>
  <c r="I2350" i="2"/>
  <c r="J2350" i="2"/>
  <c r="K2350" i="2"/>
  <c r="L2350" i="2"/>
  <c r="M2350" i="2"/>
  <c r="N2350" i="2"/>
  <c r="A2351" i="2"/>
  <c r="B2351" i="2"/>
  <c r="C2351" i="2"/>
  <c r="D2351" i="2"/>
  <c r="E2351" i="2"/>
  <c r="F2351" i="2"/>
  <c r="G2351" i="2"/>
  <c r="H2351" i="2"/>
  <c r="I2351" i="2"/>
  <c r="J2351" i="2"/>
  <c r="K2351" i="2"/>
  <c r="L2351" i="2"/>
  <c r="M2351" i="2"/>
  <c r="N2351" i="2"/>
  <c r="A2352" i="2"/>
  <c r="B2352" i="2"/>
  <c r="C2352" i="2"/>
  <c r="D2352" i="2"/>
  <c r="E2352" i="2"/>
  <c r="F2352" i="2"/>
  <c r="G2352" i="2"/>
  <c r="H2352" i="2"/>
  <c r="I2352" i="2"/>
  <c r="J2352" i="2"/>
  <c r="K2352" i="2"/>
  <c r="L2352" i="2"/>
  <c r="M2352" i="2"/>
  <c r="N2352" i="2"/>
  <c r="A2353" i="2"/>
  <c r="B2353" i="2"/>
  <c r="C2353" i="2"/>
  <c r="D2353" i="2"/>
  <c r="E2353" i="2"/>
  <c r="F2353" i="2"/>
  <c r="G2353" i="2"/>
  <c r="H2353" i="2"/>
  <c r="I2353" i="2"/>
  <c r="J2353" i="2"/>
  <c r="K2353" i="2"/>
  <c r="L2353" i="2"/>
  <c r="M2353" i="2"/>
  <c r="N2353" i="2"/>
  <c r="A2354" i="2"/>
  <c r="B2354" i="2"/>
  <c r="C2354" i="2"/>
  <c r="D2354" i="2"/>
  <c r="E2354" i="2"/>
  <c r="F2354" i="2"/>
  <c r="G2354" i="2"/>
  <c r="H2354" i="2"/>
  <c r="I2354" i="2"/>
  <c r="J2354" i="2"/>
  <c r="K2354" i="2"/>
  <c r="L2354" i="2"/>
  <c r="M2354" i="2"/>
  <c r="N2354" i="2"/>
  <c r="A2355" i="2"/>
  <c r="B2355" i="2"/>
  <c r="C2355" i="2"/>
  <c r="D2355" i="2"/>
  <c r="E2355" i="2"/>
  <c r="F2355" i="2"/>
  <c r="G2355" i="2"/>
  <c r="H2355" i="2"/>
  <c r="I2355" i="2"/>
  <c r="J2355" i="2"/>
  <c r="K2355" i="2"/>
  <c r="L2355" i="2"/>
  <c r="M2355" i="2"/>
  <c r="N2355" i="2"/>
  <c r="A2356" i="2"/>
  <c r="B2356" i="2"/>
  <c r="C2356" i="2"/>
  <c r="D2356" i="2"/>
  <c r="E2356" i="2"/>
  <c r="F2356" i="2"/>
  <c r="G2356" i="2"/>
  <c r="H2356" i="2"/>
  <c r="I2356" i="2"/>
  <c r="J2356" i="2"/>
  <c r="K2356" i="2"/>
  <c r="L2356" i="2"/>
  <c r="M2356" i="2"/>
  <c r="N2356" i="2"/>
  <c r="A2357" i="2"/>
  <c r="B2357" i="2"/>
  <c r="C2357" i="2"/>
  <c r="D2357" i="2"/>
  <c r="E2357" i="2"/>
  <c r="F2357" i="2"/>
  <c r="G2357" i="2"/>
  <c r="H2357" i="2"/>
  <c r="I2357" i="2"/>
  <c r="J2357" i="2"/>
  <c r="K2357" i="2"/>
  <c r="L2357" i="2"/>
  <c r="M2357" i="2"/>
  <c r="N2357" i="2"/>
  <c r="A2358" i="2"/>
  <c r="B2358" i="2"/>
  <c r="C2358" i="2"/>
  <c r="D2358" i="2"/>
  <c r="E2358" i="2"/>
  <c r="F2358" i="2"/>
  <c r="G2358" i="2"/>
  <c r="H2358" i="2"/>
  <c r="I2358" i="2"/>
  <c r="J2358" i="2"/>
  <c r="K2358" i="2"/>
  <c r="L2358" i="2"/>
  <c r="M2358" i="2"/>
  <c r="N2358" i="2"/>
  <c r="A2359" i="2"/>
  <c r="B2359" i="2"/>
  <c r="C2359" i="2"/>
  <c r="D2359" i="2"/>
  <c r="E2359" i="2"/>
  <c r="F2359" i="2"/>
  <c r="G2359" i="2"/>
  <c r="H2359" i="2"/>
  <c r="I2359" i="2"/>
  <c r="J2359" i="2"/>
  <c r="K2359" i="2"/>
  <c r="L2359" i="2"/>
  <c r="M2359" i="2"/>
  <c r="N2359" i="2"/>
  <c r="A2360" i="2"/>
  <c r="B2360" i="2"/>
  <c r="C2360" i="2"/>
  <c r="D2360" i="2"/>
  <c r="E2360" i="2"/>
  <c r="F2360" i="2"/>
  <c r="G2360" i="2"/>
  <c r="H2360" i="2"/>
  <c r="I2360" i="2"/>
  <c r="J2360" i="2"/>
  <c r="K2360" i="2"/>
  <c r="L2360" i="2"/>
  <c r="M2360" i="2"/>
  <c r="N2360" i="2"/>
  <c r="A2361" i="2"/>
  <c r="B2361" i="2"/>
  <c r="C2361" i="2"/>
  <c r="D2361" i="2"/>
  <c r="E2361" i="2"/>
  <c r="F2361" i="2"/>
  <c r="G2361" i="2"/>
  <c r="H2361" i="2"/>
  <c r="I2361" i="2"/>
  <c r="J2361" i="2"/>
  <c r="K2361" i="2"/>
  <c r="L2361" i="2"/>
  <c r="M2361" i="2"/>
  <c r="N2361" i="2"/>
  <c r="A2362" i="2"/>
  <c r="B2362" i="2"/>
  <c r="C2362" i="2"/>
  <c r="D2362" i="2"/>
  <c r="E2362" i="2"/>
  <c r="F2362" i="2"/>
  <c r="G2362" i="2"/>
  <c r="H2362" i="2"/>
  <c r="I2362" i="2"/>
  <c r="J2362" i="2"/>
  <c r="K2362" i="2"/>
  <c r="L2362" i="2"/>
  <c r="M2362" i="2"/>
  <c r="N2362" i="2"/>
  <c r="A2363" i="2"/>
  <c r="B2363" i="2"/>
  <c r="C2363" i="2"/>
  <c r="D2363" i="2"/>
  <c r="E2363" i="2"/>
  <c r="F2363" i="2"/>
  <c r="G2363" i="2"/>
  <c r="H2363" i="2"/>
  <c r="I2363" i="2"/>
  <c r="J2363" i="2"/>
  <c r="K2363" i="2"/>
  <c r="L2363" i="2"/>
  <c r="M2363" i="2"/>
  <c r="N2363" i="2"/>
  <c r="A2364" i="2"/>
  <c r="B2364" i="2"/>
  <c r="C2364" i="2"/>
  <c r="D2364" i="2"/>
  <c r="E2364" i="2"/>
  <c r="F2364" i="2"/>
  <c r="G2364" i="2"/>
  <c r="H2364" i="2"/>
  <c r="I2364" i="2"/>
  <c r="J2364" i="2"/>
  <c r="K2364" i="2"/>
  <c r="L2364" i="2"/>
  <c r="M2364" i="2"/>
  <c r="N2364" i="2"/>
  <c r="A2365" i="2"/>
  <c r="B2365" i="2"/>
  <c r="C2365" i="2"/>
  <c r="D2365" i="2"/>
  <c r="E2365" i="2"/>
  <c r="F2365" i="2"/>
  <c r="G2365" i="2"/>
  <c r="H2365" i="2"/>
  <c r="I2365" i="2"/>
  <c r="J2365" i="2"/>
  <c r="K2365" i="2"/>
  <c r="L2365" i="2"/>
  <c r="M2365" i="2"/>
  <c r="N2365" i="2"/>
  <c r="A2366" i="2"/>
  <c r="B2366" i="2"/>
  <c r="C2366" i="2"/>
  <c r="D2366" i="2"/>
  <c r="E2366" i="2"/>
  <c r="F2366" i="2"/>
  <c r="G2366" i="2"/>
  <c r="H2366" i="2"/>
  <c r="I2366" i="2"/>
  <c r="J2366" i="2"/>
  <c r="K2366" i="2"/>
  <c r="L2366" i="2"/>
  <c r="M2366" i="2"/>
  <c r="N2366" i="2"/>
  <c r="A2367" i="2"/>
  <c r="B2367" i="2"/>
  <c r="C2367" i="2"/>
  <c r="D2367" i="2"/>
  <c r="E2367" i="2"/>
  <c r="F2367" i="2"/>
  <c r="G2367" i="2"/>
  <c r="H2367" i="2"/>
  <c r="I2367" i="2"/>
  <c r="J2367" i="2"/>
  <c r="K2367" i="2"/>
  <c r="L2367" i="2"/>
  <c r="M2367" i="2"/>
  <c r="N2367" i="2"/>
  <c r="A2368" i="2"/>
  <c r="B2368" i="2"/>
  <c r="C2368" i="2"/>
  <c r="D2368" i="2"/>
  <c r="E2368" i="2"/>
  <c r="F2368" i="2"/>
  <c r="G2368" i="2"/>
  <c r="H2368" i="2"/>
  <c r="I2368" i="2"/>
  <c r="J2368" i="2"/>
  <c r="K2368" i="2"/>
  <c r="L2368" i="2"/>
  <c r="M2368" i="2"/>
  <c r="N2368" i="2"/>
  <c r="A2369" i="2"/>
  <c r="B2369" i="2"/>
  <c r="C2369" i="2"/>
  <c r="D2369" i="2"/>
  <c r="E2369" i="2"/>
  <c r="F2369" i="2"/>
  <c r="G2369" i="2"/>
  <c r="H2369" i="2"/>
  <c r="I2369" i="2"/>
  <c r="J2369" i="2"/>
  <c r="K2369" i="2"/>
  <c r="L2369" i="2"/>
  <c r="M2369" i="2"/>
  <c r="N2369" i="2"/>
  <c r="A2370" i="2"/>
  <c r="B2370" i="2"/>
  <c r="C2370" i="2"/>
  <c r="D2370" i="2"/>
  <c r="E2370" i="2"/>
  <c r="F2370" i="2"/>
  <c r="G2370" i="2"/>
  <c r="H2370" i="2"/>
  <c r="I2370" i="2"/>
  <c r="J2370" i="2"/>
  <c r="K2370" i="2"/>
  <c r="L2370" i="2"/>
  <c r="M2370" i="2"/>
  <c r="N2370" i="2"/>
  <c r="A2371" i="2"/>
  <c r="B2371" i="2"/>
  <c r="C2371" i="2"/>
  <c r="D2371" i="2"/>
  <c r="E2371" i="2"/>
  <c r="F2371" i="2"/>
  <c r="G2371" i="2"/>
  <c r="H2371" i="2"/>
  <c r="I2371" i="2"/>
  <c r="J2371" i="2"/>
  <c r="K2371" i="2"/>
  <c r="L2371" i="2"/>
  <c r="M2371" i="2"/>
  <c r="N2371" i="2"/>
  <c r="A2372" i="2"/>
  <c r="B2372" i="2"/>
  <c r="C2372" i="2"/>
  <c r="D2372" i="2"/>
  <c r="E2372" i="2"/>
  <c r="F2372" i="2"/>
  <c r="G2372" i="2"/>
  <c r="H2372" i="2"/>
  <c r="I2372" i="2"/>
  <c r="J2372" i="2"/>
  <c r="K2372" i="2"/>
  <c r="L2372" i="2"/>
  <c r="M2372" i="2"/>
  <c r="N2372" i="2"/>
  <c r="A2373" i="2"/>
  <c r="B2373" i="2"/>
  <c r="C2373" i="2"/>
  <c r="D2373" i="2"/>
  <c r="E2373" i="2"/>
  <c r="F2373" i="2"/>
  <c r="G2373" i="2"/>
  <c r="H2373" i="2"/>
  <c r="I2373" i="2"/>
  <c r="J2373" i="2"/>
  <c r="K2373" i="2"/>
  <c r="L2373" i="2"/>
  <c r="M2373" i="2"/>
  <c r="N2373" i="2"/>
  <c r="A2374" i="2"/>
  <c r="B2374" i="2"/>
  <c r="C2374" i="2"/>
  <c r="D2374" i="2"/>
  <c r="E2374" i="2"/>
  <c r="F2374" i="2"/>
  <c r="G2374" i="2"/>
  <c r="H2374" i="2"/>
  <c r="I2374" i="2"/>
  <c r="J2374" i="2"/>
  <c r="K2374" i="2"/>
  <c r="L2374" i="2"/>
  <c r="M2374" i="2"/>
  <c r="N2374" i="2"/>
  <c r="A2375" i="2"/>
  <c r="B2375" i="2"/>
  <c r="C2375" i="2"/>
  <c r="D2375" i="2"/>
  <c r="E2375" i="2"/>
  <c r="F2375" i="2"/>
  <c r="G2375" i="2"/>
  <c r="H2375" i="2"/>
  <c r="I2375" i="2"/>
  <c r="J2375" i="2"/>
  <c r="K2375" i="2"/>
  <c r="L2375" i="2"/>
  <c r="M2375" i="2"/>
  <c r="N2375" i="2"/>
  <c r="A2376" i="2"/>
  <c r="B2376" i="2"/>
  <c r="C2376" i="2"/>
  <c r="D2376" i="2"/>
  <c r="E2376" i="2"/>
  <c r="F2376" i="2"/>
  <c r="G2376" i="2"/>
  <c r="H2376" i="2"/>
  <c r="I2376" i="2"/>
  <c r="J2376" i="2"/>
  <c r="K2376" i="2"/>
  <c r="L2376" i="2"/>
  <c r="M2376" i="2"/>
  <c r="N2376" i="2"/>
  <c r="A2377" i="2"/>
  <c r="B2377" i="2"/>
  <c r="C2377" i="2"/>
  <c r="D2377" i="2"/>
  <c r="E2377" i="2"/>
  <c r="F2377" i="2"/>
  <c r="G2377" i="2"/>
  <c r="H2377" i="2"/>
  <c r="I2377" i="2"/>
  <c r="J2377" i="2"/>
  <c r="K2377" i="2"/>
  <c r="L2377" i="2"/>
  <c r="M2377" i="2"/>
  <c r="N2377" i="2"/>
  <c r="A2378" i="2"/>
  <c r="B2378" i="2"/>
  <c r="C2378" i="2"/>
  <c r="D2378" i="2"/>
  <c r="E2378" i="2"/>
  <c r="F2378" i="2"/>
  <c r="G2378" i="2"/>
  <c r="H2378" i="2"/>
  <c r="I2378" i="2"/>
  <c r="J2378" i="2"/>
  <c r="K2378" i="2"/>
  <c r="L2378" i="2"/>
  <c r="M2378" i="2"/>
  <c r="N2378" i="2"/>
  <c r="A2379" i="2"/>
  <c r="B2379" i="2"/>
  <c r="C2379" i="2"/>
  <c r="D2379" i="2"/>
  <c r="E2379" i="2"/>
  <c r="F2379" i="2"/>
  <c r="G2379" i="2"/>
  <c r="H2379" i="2"/>
  <c r="I2379" i="2"/>
  <c r="J2379" i="2"/>
  <c r="K2379" i="2"/>
  <c r="L2379" i="2"/>
  <c r="M2379" i="2"/>
  <c r="N2379" i="2"/>
  <c r="A2380" i="2"/>
  <c r="B2380" i="2"/>
  <c r="C2380" i="2"/>
  <c r="D2380" i="2"/>
  <c r="E2380" i="2"/>
  <c r="F2380" i="2"/>
  <c r="G2380" i="2"/>
  <c r="H2380" i="2"/>
  <c r="I2380" i="2"/>
  <c r="J2380" i="2"/>
  <c r="K2380" i="2"/>
  <c r="L2380" i="2"/>
  <c r="M2380" i="2"/>
  <c r="N2380" i="2"/>
  <c r="A2381" i="2"/>
  <c r="B2381" i="2"/>
  <c r="C2381" i="2"/>
  <c r="D2381" i="2"/>
  <c r="E2381" i="2"/>
  <c r="F2381" i="2"/>
  <c r="G2381" i="2"/>
  <c r="H2381" i="2"/>
  <c r="I2381" i="2"/>
  <c r="J2381" i="2"/>
  <c r="K2381" i="2"/>
  <c r="L2381" i="2"/>
  <c r="M2381" i="2"/>
  <c r="N2381" i="2"/>
  <c r="A2382" i="2"/>
  <c r="B2382" i="2"/>
  <c r="C2382" i="2"/>
  <c r="D2382" i="2"/>
  <c r="E2382" i="2"/>
  <c r="F2382" i="2"/>
  <c r="G2382" i="2"/>
  <c r="H2382" i="2"/>
  <c r="I2382" i="2"/>
  <c r="J2382" i="2"/>
  <c r="K2382" i="2"/>
  <c r="L2382" i="2"/>
  <c r="M2382" i="2"/>
  <c r="N2382" i="2"/>
  <c r="A2383" i="2"/>
  <c r="B2383" i="2"/>
  <c r="C2383" i="2"/>
  <c r="D2383" i="2"/>
  <c r="E2383" i="2"/>
  <c r="F2383" i="2"/>
  <c r="G2383" i="2"/>
  <c r="H2383" i="2"/>
  <c r="I2383" i="2"/>
  <c r="J2383" i="2"/>
  <c r="K2383" i="2"/>
  <c r="L2383" i="2"/>
  <c r="M2383" i="2"/>
  <c r="N2383" i="2"/>
  <c r="A2384" i="2"/>
  <c r="B2384" i="2"/>
  <c r="C2384" i="2"/>
  <c r="D2384" i="2"/>
  <c r="E2384" i="2"/>
  <c r="F2384" i="2"/>
  <c r="G2384" i="2"/>
  <c r="H2384" i="2"/>
  <c r="I2384" i="2"/>
  <c r="J2384" i="2"/>
  <c r="K2384" i="2"/>
  <c r="L2384" i="2"/>
  <c r="M2384" i="2"/>
  <c r="N2384" i="2"/>
  <c r="A2385" i="2"/>
  <c r="B2385" i="2"/>
  <c r="C2385" i="2"/>
  <c r="D2385" i="2"/>
  <c r="E2385" i="2"/>
  <c r="F2385" i="2"/>
  <c r="G2385" i="2"/>
  <c r="H2385" i="2"/>
  <c r="I2385" i="2"/>
  <c r="J2385" i="2"/>
  <c r="K2385" i="2"/>
  <c r="L2385" i="2"/>
  <c r="M2385" i="2"/>
  <c r="N2385" i="2"/>
  <c r="A2386" i="2"/>
  <c r="B2386" i="2"/>
  <c r="C2386" i="2"/>
  <c r="D2386" i="2"/>
  <c r="E2386" i="2"/>
  <c r="F2386" i="2"/>
  <c r="G2386" i="2"/>
  <c r="H2386" i="2"/>
  <c r="I2386" i="2"/>
  <c r="J2386" i="2"/>
  <c r="K2386" i="2"/>
  <c r="L2386" i="2"/>
  <c r="M2386" i="2"/>
  <c r="N2386" i="2"/>
  <c r="A2387" i="2"/>
  <c r="B2387" i="2"/>
  <c r="C2387" i="2"/>
  <c r="D2387" i="2"/>
  <c r="E2387" i="2"/>
  <c r="F2387" i="2"/>
  <c r="G2387" i="2"/>
  <c r="H2387" i="2"/>
  <c r="I2387" i="2"/>
  <c r="J2387" i="2"/>
  <c r="K2387" i="2"/>
  <c r="L2387" i="2"/>
  <c r="M2387" i="2"/>
  <c r="N2387" i="2"/>
  <c r="A2388" i="2"/>
  <c r="B2388" i="2"/>
  <c r="C2388" i="2"/>
  <c r="D2388" i="2"/>
  <c r="E2388" i="2"/>
  <c r="F2388" i="2"/>
  <c r="G2388" i="2"/>
  <c r="H2388" i="2"/>
  <c r="I2388" i="2"/>
  <c r="J2388" i="2"/>
  <c r="K2388" i="2"/>
  <c r="L2388" i="2"/>
  <c r="M2388" i="2"/>
  <c r="N2388" i="2"/>
  <c r="A2389" i="2"/>
  <c r="B2389" i="2"/>
  <c r="C2389" i="2"/>
  <c r="D2389" i="2"/>
  <c r="E2389" i="2"/>
  <c r="F2389" i="2"/>
  <c r="G2389" i="2"/>
  <c r="H2389" i="2"/>
  <c r="I2389" i="2"/>
  <c r="J2389" i="2"/>
  <c r="K2389" i="2"/>
  <c r="L2389" i="2"/>
  <c r="M2389" i="2"/>
  <c r="N2389" i="2"/>
  <c r="A2390" i="2"/>
  <c r="B2390" i="2"/>
  <c r="C2390" i="2"/>
  <c r="D2390" i="2"/>
  <c r="E2390" i="2"/>
  <c r="F2390" i="2"/>
  <c r="G2390" i="2"/>
  <c r="H2390" i="2"/>
  <c r="I2390" i="2"/>
  <c r="J2390" i="2"/>
  <c r="K2390" i="2"/>
  <c r="L2390" i="2"/>
  <c r="M2390" i="2"/>
  <c r="N2390" i="2"/>
  <c r="A2391" i="2"/>
  <c r="B2391" i="2"/>
  <c r="C2391" i="2"/>
  <c r="D2391" i="2"/>
  <c r="E2391" i="2"/>
  <c r="F2391" i="2"/>
  <c r="G2391" i="2"/>
  <c r="H2391" i="2"/>
  <c r="I2391" i="2"/>
  <c r="J2391" i="2"/>
  <c r="K2391" i="2"/>
  <c r="L2391" i="2"/>
  <c r="M2391" i="2"/>
  <c r="N2391" i="2"/>
  <c r="A2392" i="2"/>
  <c r="B2392" i="2"/>
  <c r="C2392" i="2"/>
  <c r="D2392" i="2"/>
  <c r="E2392" i="2"/>
  <c r="F2392" i="2"/>
  <c r="G2392" i="2"/>
  <c r="H2392" i="2"/>
  <c r="I2392" i="2"/>
  <c r="J2392" i="2"/>
  <c r="K2392" i="2"/>
  <c r="L2392" i="2"/>
  <c r="M2392" i="2"/>
  <c r="N2392" i="2"/>
  <c r="A2393" i="2"/>
  <c r="B2393" i="2"/>
  <c r="C2393" i="2"/>
  <c r="D2393" i="2"/>
  <c r="E2393" i="2"/>
  <c r="F2393" i="2"/>
  <c r="G2393" i="2"/>
  <c r="H2393" i="2"/>
  <c r="I2393" i="2"/>
  <c r="J2393" i="2"/>
  <c r="K2393" i="2"/>
  <c r="L2393" i="2"/>
  <c r="M2393" i="2"/>
  <c r="N2393" i="2"/>
  <c r="A2394" i="2"/>
  <c r="B2394" i="2"/>
  <c r="C2394" i="2"/>
  <c r="D2394" i="2"/>
  <c r="E2394" i="2"/>
  <c r="F2394" i="2"/>
  <c r="G2394" i="2"/>
  <c r="H2394" i="2"/>
  <c r="I2394" i="2"/>
  <c r="J2394" i="2"/>
  <c r="K2394" i="2"/>
  <c r="L2394" i="2"/>
  <c r="M2394" i="2"/>
  <c r="N2394" i="2"/>
  <c r="A2395" i="2"/>
  <c r="B2395" i="2"/>
  <c r="C2395" i="2"/>
  <c r="D2395" i="2"/>
  <c r="E2395" i="2"/>
  <c r="F2395" i="2"/>
  <c r="G2395" i="2"/>
  <c r="H2395" i="2"/>
  <c r="I2395" i="2"/>
  <c r="J2395" i="2"/>
  <c r="K2395" i="2"/>
  <c r="L2395" i="2"/>
  <c r="M2395" i="2"/>
  <c r="N2395" i="2"/>
  <c r="A2396" i="2"/>
  <c r="B2396" i="2"/>
  <c r="C2396" i="2"/>
  <c r="D2396" i="2"/>
  <c r="E2396" i="2"/>
  <c r="F2396" i="2"/>
  <c r="G2396" i="2"/>
  <c r="H2396" i="2"/>
  <c r="I2396" i="2"/>
  <c r="J2396" i="2"/>
  <c r="K2396" i="2"/>
  <c r="L2396" i="2"/>
  <c r="M2396" i="2"/>
  <c r="N2396" i="2"/>
  <c r="A2397" i="2"/>
  <c r="B2397" i="2"/>
  <c r="C2397" i="2"/>
  <c r="D2397" i="2"/>
  <c r="E2397" i="2"/>
  <c r="F2397" i="2"/>
  <c r="G2397" i="2"/>
  <c r="H2397" i="2"/>
  <c r="I2397" i="2"/>
  <c r="J2397" i="2"/>
  <c r="K2397" i="2"/>
  <c r="L2397" i="2"/>
  <c r="M2397" i="2"/>
  <c r="N2397" i="2"/>
  <c r="A2398" i="2"/>
  <c r="B2398" i="2"/>
  <c r="C2398" i="2"/>
  <c r="D2398" i="2"/>
  <c r="E2398" i="2"/>
  <c r="F2398" i="2"/>
  <c r="G2398" i="2"/>
  <c r="H2398" i="2"/>
  <c r="I2398" i="2"/>
  <c r="J2398" i="2"/>
  <c r="K2398" i="2"/>
  <c r="L2398" i="2"/>
  <c r="M2398" i="2"/>
  <c r="N2398" i="2"/>
  <c r="A2399" i="2"/>
  <c r="B2399" i="2"/>
  <c r="C2399" i="2"/>
  <c r="D2399" i="2"/>
  <c r="E2399" i="2"/>
  <c r="F2399" i="2"/>
  <c r="G2399" i="2"/>
  <c r="H2399" i="2"/>
  <c r="I2399" i="2"/>
  <c r="J2399" i="2"/>
  <c r="K2399" i="2"/>
  <c r="L2399" i="2"/>
  <c r="M2399" i="2"/>
  <c r="N2399" i="2"/>
  <c r="A2400" i="2"/>
  <c r="B2400" i="2"/>
  <c r="C2400" i="2"/>
  <c r="D2400" i="2"/>
  <c r="E2400" i="2"/>
  <c r="F2400" i="2"/>
  <c r="G2400" i="2"/>
  <c r="H2400" i="2"/>
  <c r="I2400" i="2"/>
  <c r="J2400" i="2"/>
  <c r="K2400" i="2"/>
  <c r="L2400" i="2"/>
  <c r="M2400" i="2"/>
  <c r="N2400" i="2"/>
  <c r="A2401" i="2"/>
  <c r="B2401" i="2"/>
  <c r="C2401" i="2"/>
  <c r="D2401" i="2"/>
  <c r="E2401" i="2"/>
  <c r="F2401" i="2"/>
  <c r="G2401" i="2"/>
  <c r="H2401" i="2"/>
  <c r="I2401" i="2"/>
  <c r="J2401" i="2"/>
  <c r="K2401" i="2"/>
  <c r="L2401" i="2"/>
  <c r="M2401" i="2"/>
  <c r="N2401" i="2"/>
  <c r="A2402" i="2"/>
  <c r="B2402" i="2"/>
  <c r="C2402" i="2"/>
  <c r="D2402" i="2"/>
  <c r="E2402" i="2"/>
  <c r="F2402" i="2"/>
  <c r="G2402" i="2"/>
  <c r="H2402" i="2"/>
  <c r="I2402" i="2"/>
  <c r="J2402" i="2"/>
  <c r="K2402" i="2"/>
  <c r="L2402" i="2"/>
  <c r="M2402" i="2"/>
  <c r="N2402" i="2"/>
  <c r="A2403" i="2"/>
  <c r="B2403" i="2"/>
  <c r="C2403" i="2"/>
  <c r="D2403" i="2"/>
  <c r="E2403" i="2"/>
  <c r="F2403" i="2"/>
  <c r="G2403" i="2"/>
  <c r="H2403" i="2"/>
  <c r="I2403" i="2"/>
  <c r="J2403" i="2"/>
  <c r="K2403" i="2"/>
  <c r="L2403" i="2"/>
  <c r="M2403" i="2"/>
  <c r="N2403" i="2"/>
  <c r="A2404" i="2"/>
  <c r="B2404" i="2"/>
  <c r="C2404" i="2"/>
  <c r="D2404" i="2"/>
  <c r="E2404" i="2"/>
  <c r="F2404" i="2"/>
  <c r="G2404" i="2"/>
  <c r="H2404" i="2"/>
  <c r="I2404" i="2"/>
  <c r="J2404" i="2"/>
  <c r="K2404" i="2"/>
  <c r="L2404" i="2"/>
  <c r="M2404" i="2"/>
  <c r="N2404" i="2"/>
  <c r="A2405" i="2"/>
  <c r="B2405" i="2"/>
  <c r="C2405" i="2"/>
  <c r="D2405" i="2"/>
  <c r="E2405" i="2"/>
  <c r="F2405" i="2"/>
  <c r="G2405" i="2"/>
  <c r="H2405" i="2"/>
  <c r="I2405" i="2"/>
  <c r="J2405" i="2"/>
  <c r="K2405" i="2"/>
  <c r="L2405" i="2"/>
  <c r="M2405" i="2"/>
  <c r="N2405" i="2"/>
  <c r="A2406" i="2"/>
  <c r="B2406" i="2"/>
  <c r="C2406" i="2"/>
  <c r="D2406" i="2"/>
  <c r="E2406" i="2"/>
  <c r="F2406" i="2"/>
  <c r="G2406" i="2"/>
  <c r="H2406" i="2"/>
  <c r="I2406" i="2"/>
  <c r="J2406" i="2"/>
  <c r="K2406" i="2"/>
  <c r="L2406" i="2"/>
  <c r="M2406" i="2"/>
  <c r="N2406" i="2"/>
  <c r="A2407" i="2"/>
  <c r="B2407" i="2"/>
  <c r="C2407" i="2"/>
  <c r="D2407" i="2"/>
  <c r="E2407" i="2"/>
  <c r="F2407" i="2"/>
  <c r="G2407" i="2"/>
  <c r="H2407" i="2"/>
  <c r="I2407" i="2"/>
  <c r="J2407" i="2"/>
  <c r="K2407" i="2"/>
  <c r="L2407" i="2"/>
  <c r="M2407" i="2"/>
  <c r="N2407" i="2"/>
  <c r="A2408" i="2"/>
  <c r="B2408" i="2"/>
  <c r="C2408" i="2"/>
  <c r="D2408" i="2"/>
  <c r="E2408" i="2"/>
  <c r="F2408" i="2"/>
  <c r="G2408" i="2"/>
  <c r="H2408" i="2"/>
  <c r="I2408" i="2"/>
  <c r="J2408" i="2"/>
  <c r="K2408" i="2"/>
  <c r="L2408" i="2"/>
  <c r="M2408" i="2"/>
  <c r="N2408" i="2"/>
  <c r="A2409" i="2"/>
  <c r="B2409" i="2"/>
  <c r="C2409" i="2"/>
  <c r="D2409" i="2"/>
  <c r="E2409" i="2"/>
  <c r="F2409" i="2"/>
  <c r="G2409" i="2"/>
  <c r="H2409" i="2"/>
  <c r="I2409" i="2"/>
  <c r="J2409" i="2"/>
  <c r="K2409" i="2"/>
  <c r="L2409" i="2"/>
  <c r="M2409" i="2"/>
  <c r="N2409" i="2"/>
  <c r="A2410" i="2"/>
  <c r="B2410" i="2"/>
  <c r="C2410" i="2"/>
  <c r="D2410" i="2"/>
  <c r="E2410" i="2"/>
  <c r="F2410" i="2"/>
  <c r="G2410" i="2"/>
  <c r="H2410" i="2"/>
  <c r="I2410" i="2"/>
  <c r="J2410" i="2"/>
  <c r="K2410" i="2"/>
  <c r="L2410" i="2"/>
  <c r="M2410" i="2"/>
  <c r="N2410" i="2"/>
  <c r="A2411" i="2"/>
  <c r="B2411" i="2"/>
  <c r="C2411" i="2"/>
  <c r="D2411" i="2"/>
  <c r="E2411" i="2"/>
  <c r="F2411" i="2"/>
  <c r="G2411" i="2"/>
  <c r="H2411" i="2"/>
  <c r="I2411" i="2"/>
  <c r="J2411" i="2"/>
  <c r="K2411" i="2"/>
  <c r="L2411" i="2"/>
  <c r="M2411" i="2"/>
  <c r="N2411" i="2"/>
  <c r="A2412" i="2"/>
  <c r="B2412" i="2"/>
  <c r="C2412" i="2"/>
  <c r="D2412" i="2"/>
  <c r="E2412" i="2"/>
  <c r="F2412" i="2"/>
  <c r="G2412" i="2"/>
  <c r="H2412" i="2"/>
  <c r="I2412" i="2"/>
  <c r="J2412" i="2"/>
  <c r="K2412" i="2"/>
  <c r="L2412" i="2"/>
  <c r="M2412" i="2"/>
  <c r="N2412" i="2"/>
  <c r="A2413" i="2"/>
  <c r="B2413" i="2"/>
  <c r="C2413" i="2"/>
  <c r="D2413" i="2"/>
  <c r="E2413" i="2"/>
  <c r="F2413" i="2"/>
  <c r="G2413" i="2"/>
  <c r="H2413" i="2"/>
  <c r="I2413" i="2"/>
  <c r="J2413" i="2"/>
  <c r="K2413" i="2"/>
  <c r="L2413" i="2"/>
  <c r="M2413" i="2"/>
  <c r="N2413" i="2"/>
  <c r="A2414" i="2"/>
  <c r="B2414" i="2"/>
  <c r="C2414" i="2"/>
  <c r="D2414" i="2"/>
  <c r="E2414" i="2"/>
  <c r="F2414" i="2"/>
  <c r="G2414" i="2"/>
  <c r="H2414" i="2"/>
  <c r="I2414" i="2"/>
  <c r="J2414" i="2"/>
  <c r="K2414" i="2"/>
  <c r="L2414" i="2"/>
  <c r="M2414" i="2"/>
  <c r="N2414" i="2"/>
  <c r="A2415" i="2"/>
  <c r="B2415" i="2"/>
  <c r="C2415" i="2"/>
  <c r="D2415" i="2"/>
  <c r="E2415" i="2"/>
  <c r="F2415" i="2"/>
  <c r="G2415" i="2"/>
  <c r="H2415" i="2"/>
  <c r="I2415" i="2"/>
  <c r="J2415" i="2"/>
  <c r="K2415" i="2"/>
  <c r="L2415" i="2"/>
  <c r="M2415" i="2"/>
  <c r="N2415" i="2"/>
  <c r="A2416" i="2"/>
  <c r="B2416" i="2"/>
  <c r="C2416" i="2"/>
  <c r="D2416" i="2"/>
  <c r="E2416" i="2"/>
  <c r="F2416" i="2"/>
  <c r="G2416" i="2"/>
  <c r="H2416" i="2"/>
  <c r="I2416" i="2"/>
  <c r="J2416" i="2"/>
  <c r="K2416" i="2"/>
  <c r="L2416" i="2"/>
  <c r="M2416" i="2"/>
  <c r="N2416" i="2"/>
  <c r="A2417" i="2"/>
  <c r="B2417" i="2"/>
  <c r="C2417" i="2"/>
  <c r="D2417" i="2"/>
  <c r="E2417" i="2"/>
  <c r="F2417" i="2"/>
  <c r="G2417" i="2"/>
  <c r="H2417" i="2"/>
  <c r="I2417" i="2"/>
  <c r="J2417" i="2"/>
  <c r="K2417" i="2"/>
  <c r="L2417" i="2"/>
  <c r="M2417" i="2"/>
  <c r="N2417" i="2"/>
  <c r="A2418" i="2"/>
  <c r="B2418" i="2"/>
  <c r="C2418" i="2"/>
  <c r="D2418" i="2"/>
  <c r="E2418" i="2"/>
  <c r="F2418" i="2"/>
  <c r="G2418" i="2"/>
  <c r="H2418" i="2"/>
  <c r="I2418" i="2"/>
  <c r="J2418" i="2"/>
  <c r="K2418" i="2"/>
  <c r="L2418" i="2"/>
  <c r="M2418" i="2"/>
  <c r="N2418" i="2"/>
  <c r="A2419" i="2"/>
  <c r="B2419" i="2"/>
  <c r="C2419" i="2"/>
  <c r="D2419" i="2"/>
  <c r="E2419" i="2"/>
  <c r="F2419" i="2"/>
  <c r="G2419" i="2"/>
  <c r="H2419" i="2"/>
  <c r="I2419" i="2"/>
  <c r="J2419" i="2"/>
  <c r="K2419" i="2"/>
  <c r="L2419" i="2"/>
  <c r="M2419" i="2"/>
  <c r="N2419" i="2"/>
  <c r="A2420" i="2"/>
  <c r="B2420" i="2"/>
  <c r="C2420" i="2"/>
  <c r="D2420" i="2"/>
  <c r="E2420" i="2"/>
  <c r="F2420" i="2"/>
  <c r="G2420" i="2"/>
  <c r="H2420" i="2"/>
  <c r="I2420" i="2"/>
  <c r="J2420" i="2"/>
  <c r="K2420" i="2"/>
  <c r="L2420" i="2"/>
  <c r="M2420" i="2"/>
  <c r="N2420" i="2"/>
  <c r="A2421" i="2"/>
  <c r="B2421" i="2"/>
  <c r="C2421" i="2"/>
  <c r="D2421" i="2"/>
  <c r="E2421" i="2"/>
  <c r="F2421" i="2"/>
  <c r="G2421" i="2"/>
  <c r="H2421" i="2"/>
  <c r="I2421" i="2"/>
  <c r="J2421" i="2"/>
  <c r="K2421" i="2"/>
  <c r="L2421" i="2"/>
  <c r="M2421" i="2"/>
  <c r="N2421" i="2"/>
  <c r="A2422" i="2"/>
  <c r="B2422" i="2"/>
  <c r="C2422" i="2"/>
  <c r="D2422" i="2"/>
  <c r="E2422" i="2"/>
  <c r="F2422" i="2"/>
  <c r="G2422" i="2"/>
  <c r="H2422" i="2"/>
  <c r="I2422" i="2"/>
  <c r="J2422" i="2"/>
  <c r="K2422" i="2"/>
  <c r="L2422" i="2"/>
  <c r="M2422" i="2"/>
  <c r="N2422" i="2"/>
  <c r="A2423" i="2"/>
  <c r="B2423" i="2"/>
  <c r="C2423" i="2"/>
  <c r="D2423" i="2"/>
  <c r="E2423" i="2"/>
  <c r="F2423" i="2"/>
  <c r="G2423" i="2"/>
  <c r="H2423" i="2"/>
  <c r="I2423" i="2"/>
  <c r="J2423" i="2"/>
  <c r="K2423" i="2"/>
  <c r="L2423" i="2"/>
  <c r="M2423" i="2"/>
  <c r="N2423" i="2"/>
  <c r="A2424" i="2"/>
  <c r="B2424" i="2"/>
  <c r="C2424" i="2"/>
  <c r="D2424" i="2"/>
  <c r="E2424" i="2"/>
  <c r="F2424" i="2"/>
  <c r="G2424" i="2"/>
  <c r="H2424" i="2"/>
  <c r="I2424" i="2"/>
  <c r="J2424" i="2"/>
  <c r="K2424" i="2"/>
  <c r="L2424" i="2"/>
  <c r="M2424" i="2"/>
  <c r="N2424" i="2"/>
  <c r="A2425" i="2"/>
  <c r="B2425" i="2"/>
  <c r="C2425" i="2"/>
  <c r="D2425" i="2"/>
  <c r="E2425" i="2"/>
  <c r="F2425" i="2"/>
  <c r="G2425" i="2"/>
  <c r="H2425" i="2"/>
  <c r="I2425" i="2"/>
  <c r="J2425" i="2"/>
  <c r="K2425" i="2"/>
  <c r="L2425" i="2"/>
  <c r="M2425" i="2"/>
  <c r="N2425" i="2"/>
  <c r="A2426" i="2"/>
  <c r="B2426" i="2"/>
  <c r="C2426" i="2"/>
  <c r="D2426" i="2"/>
  <c r="E2426" i="2"/>
  <c r="F2426" i="2"/>
  <c r="G2426" i="2"/>
  <c r="H2426" i="2"/>
  <c r="I2426" i="2"/>
  <c r="J2426" i="2"/>
  <c r="K2426" i="2"/>
  <c r="L2426" i="2"/>
  <c r="M2426" i="2"/>
  <c r="N2426" i="2"/>
  <c r="A2427" i="2"/>
  <c r="B2427" i="2"/>
  <c r="C2427" i="2"/>
  <c r="D2427" i="2"/>
  <c r="E2427" i="2"/>
  <c r="F2427" i="2"/>
  <c r="G2427" i="2"/>
  <c r="H2427" i="2"/>
  <c r="I2427" i="2"/>
  <c r="J2427" i="2"/>
  <c r="K2427" i="2"/>
  <c r="L2427" i="2"/>
  <c r="M2427" i="2"/>
  <c r="N2427" i="2"/>
  <c r="A2428" i="2"/>
  <c r="B2428" i="2"/>
  <c r="C2428" i="2"/>
  <c r="D2428" i="2"/>
  <c r="E2428" i="2"/>
  <c r="F2428" i="2"/>
  <c r="G2428" i="2"/>
  <c r="H2428" i="2"/>
  <c r="I2428" i="2"/>
  <c r="J2428" i="2"/>
  <c r="K2428" i="2"/>
  <c r="L2428" i="2"/>
  <c r="M2428" i="2"/>
  <c r="N2428" i="2"/>
  <c r="A2429" i="2"/>
  <c r="B2429" i="2"/>
  <c r="C2429" i="2"/>
  <c r="D2429" i="2"/>
  <c r="E2429" i="2"/>
  <c r="F2429" i="2"/>
  <c r="G2429" i="2"/>
  <c r="H2429" i="2"/>
  <c r="I2429" i="2"/>
  <c r="J2429" i="2"/>
  <c r="K2429" i="2"/>
  <c r="L2429" i="2"/>
  <c r="M2429" i="2"/>
  <c r="N2429" i="2"/>
  <c r="A2430" i="2"/>
  <c r="B2430" i="2"/>
  <c r="C2430" i="2"/>
  <c r="D2430" i="2"/>
  <c r="E2430" i="2"/>
  <c r="F2430" i="2"/>
  <c r="G2430" i="2"/>
  <c r="H2430" i="2"/>
  <c r="I2430" i="2"/>
  <c r="J2430" i="2"/>
  <c r="K2430" i="2"/>
  <c r="L2430" i="2"/>
  <c r="M2430" i="2"/>
  <c r="N2430" i="2"/>
  <c r="A2431" i="2"/>
  <c r="B2431" i="2"/>
  <c r="C2431" i="2"/>
  <c r="D2431" i="2"/>
  <c r="E2431" i="2"/>
  <c r="F2431" i="2"/>
  <c r="G2431" i="2"/>
  <c r="H2431" i="2"/>
  <c r="I2431" i="2"/>
  <c r="J2431" i="2"/>
  <c r="K2431" i="2"/>
  <c r="L2431" i="2"/>
  <c r="M2431" i="2"/>
  <c r="N2431" i="2"/>
  <c r="A2432" i="2"/>
  <c r="B2432" i="2"/>
  <c r="C2432" i="2"/>
  <c r="D2432" i="2"/>
  <c r="E2432" i="2"/>
  <c r="F2432" i="2"/>
  <c r="G2432" i="2"/>
  <c r="H2432" i="2"/>
  <c r="I2432" i="2"/>
  <c r="J2432" i="2"/>
  <c r="K2432" i="2"/>
  <c r="L2432" i="2"/>
  <c r="M2432" i="2"/>
  <c r="N2432" i="2"/>
  <c r="A2433" i="2"/>
  <c r="B2433" i="2"/>
  <c r="C2433" i="2"/>
  <c r="D2433" i="2"/>
  <c r="E2433" i="2"/>
  <c r="F2433" i="2"/>
  <c r="G2433" i="2"/>
  <c r="H2433" i="2"/>
  <c r="I2433" i="2"/>
  <c r="J2433" i="2"/>
  <c r="K2433" i="2"/>
  <c r="L2433" i="2"/>
  <c r="M2433" i="2"/>
  <c r="N2433" i="2"/>
  <c r="A2434" i="2"/>
  <c r="B2434" i="2"/>
  <c r="C2434" i="2"/>
  <c r="D2434" i="2"/>
  <c r="E2434" i="2"/>
  <c r="F2434" i="2"/>
  <c r="G2434" i="2"/>
  <c r="H2434" i="2"/>
  <c r="I2434" i="2"/>
  <c r="J2434" i="2"/>
  <c r="K2434" i="2"/>
  <c r="L2434" i="2"/>
  <c r="M2434" i="2"/>
  <c r="N2434" i="2"/>
  <c r="A2435" i="2"/>
  <c r="B2435" i="2"/>
  <c r="C2435" i="2"/>
  <c r="D2435" i="2"/>
  <c r="E2435" i="2"/>
  <c r="F2435" i="2"/>
  <c r="G2435" i="2"/>
  <c r="H2435" i="2"/>
  <c r="I2435" i="2"/>
  <c r="J2435" i="2"/>
  <c r="K2435" i="2"/>
  <c r="L2435" i="2"/>
  <c r="M2435" i="2"/>
  <c r="N2435" i="2"/>
  <c r="A2436" i="2"/>
  <c r="B2436" i="2"/>
  <c r="C2436" i="2"/>
  <c r="D2436" i="2"/>
  <c r="E2436" i="2"/>
  <c r="F2436" i="2"/>
  <c r="G2436" i="2"/>
  <c r="H2436" i="2"/>
  <c r="I2436" i="2"/>
  <c r="J2436" i="2"/>
  <c r="K2436" i="2"/>
  <c r="L2436" i="2"/>
  <c r="M2436" i="2"/>
  <c r="N2436" i="2"/>
  <c r="A2437" i="2"/>
  <c r="B2437" i="2"/>
  <c r="C2437" i="2"/>
  <c r="D2437" i="2"/>
  <c r="E2437" i="2"/>
  <c r="F2437" i="2"/>
  <c r="G2437" i="2"/>
  <c r="H2437" i="2"/>
  <c r="I2437" i="2"/>
  <c r="J2437" i="2"/>
  <c r="K2437" i="2"/>
  <c r="L2437" i="2"/>
  <c r="M2437" i="2"/>
  <c r="N2437" i="2"/>
  <c r="A2438" i="2"/>
  <c r="B2438" i="2"/>
  <c r="C2438" i="2"/>
  <c r="D2438" i="2"/>
  <c r="E2438" i="2"/>
  <c r="F2438" i="2"/>
  <c r="G2438" i="2"/>
  <c r="H2438" i="2"/>
  <c r="I2438" i="2"/>
  <c r="J2438" i="2"/>
  <c r="K2438" i="2"/>
  <c r="L2438" i="2"/>
  <c r="M2438" i="2"/>
  <c r="N2438" i="2"/>
  <c r="A2439" i="2"/>
  <c r="B2439" i="2"/>
  <c r="C2439" i="2"/>
  <c r="D2439" i="2"/>
  <c r="E2439" i="2"/>
  <c r="F2439" i="2"/>
  <c r="G2439" i="2"/>
  <c r="H2439" i="2"/>
  <c r="I2439" i="2"/>
  <c r="J2439" i="2"/>
  <c r="K2439" i="2"/>
  <c r="L2439" i="2"/>
  <c r="M2439" i="2"/>
  <c r="N2439" i="2"/>
  <c r="A2440" i="2"/>
  <c r="B2440" i="2"/>
  <c r="C2440" i="2"/>
  <c r="D2440" i="2"/>
  <c r="E2440" i="2"/>
  <c r="F2440" i="2"/>
  <c r="G2440" i="2"/>
  <c r="H2440" i="2"/>
  <c r="I2440" i="2"/>
  <c r="J2440" i="2"/>
  <c r="K2440" i="2"/>
  <c r="L2440" i="2"/>
  <c r="M2440" i="2"/>
  <c r="N2440" i="2"/>
  <c r="A2441" i="2"/>
  <c r="B2441" i="2"/>
  <c r="C2441" i="2"/>
  <c r="D2441" i="2"/>
  <c r="E2441" i="2"/>
  <c r="F2441" i="2"/>
  <c r="G2441" i="2"/>
  <c r="H2441" i="2"/>
  <c r="I2441" i="2"/>
  <c r="J2441" i="2"/>
  <c r="K2441" i="2"/>
  <c r="L2441" i="2"/>
  <c r="M2441" i="2"/>
  <c r="N2441" i="2"/>
  <c r="A2442" i="2"/>
  <c r="B2442" i="2"/>
  <c r="C2442" i="2"/>
  <c r="D2442" i="2"/>
  <c r="E2442" i="2"/>
  <c r="F2442" i="2"/>
  <c r="G2442" i="2"/>
  <c r="H2442" i="2"/>
  <c r="I2442" i="2"/>
  <c r="J2442" i="2"/>
  <c r="K2442" i="2"/>
  <c r="L2442" i="2"/>
  <c r="M2442" i="2"/>
  <c r="N2442" i="2"/>
  <c r="A2443" i="2"/>
  <c r="B2443" i="2"/>
  <c r="C2443" i="2"/>
  <c r="D2443" i="2"/>
  <c r="E2443" i="2"/>
  <c r="F2443" i="2"/>
  <c r="G2443" i="2"/>
  <c r="H2443" i="2"/>
  <c r="I2443" i="2"/>
  <c r="J2443" i="2"/>
  <c r="K2443" i="2"/>
  <c r="L2443" i="2"/>
  <c r="M2443" i="2"/>
  <c r="N2443" i="2"/>
  <c r="A2444" i="2"/>
  <c r="B2444" i="2"/>
  <c r="C2444" i="2"/>
  <c r="D2444" i="2"/>
  <c r="E2444" i="2"/>
  <c r="F2444" i="2"/>
  <c r="G2444" i="2"/>
  <c r="H2444" i="2"/>
  <c r="I2444" i="2"/>
  <c r="J2444" i="2"/>
  <c r="K2444" i="2"/>
  <c r="L2444" i="2"/>
  <c r="M2444" i="2"/>
  <c r="N2444" i="2"/>
  <c r="A2445" i="2"/>
  <c r="B2445" i="2"/>
  <c r="C2445" i="2"/>
  <c r="D2445" i="2"/>
  <c r="E2445" i="2"/>
  <c r="F2445" i="2"/>
  <c r="G2445" i="2"/>
  <c r="H2445" i="2"/>
  <c r="I2445" i="2"/>
  <c r="J2445" i="2"/>
  <c r="K2445" i="2"/>
  <c r="L2445" i="2"/>
  <c r="M2445" i="2"/>
  <c r="N2445" i="2"/>
  <c r="A2446" i="2"/>
  <c r="B2446" i="2"/>
  <c r="C2446" i="2"/>
  <c r="D2446" i="2"/>
  <c r="E2446" i="2"/>
  <c r="F2446" i="2"/>
  <c r="G2446" i="2"/>
  <c r="H2446" i="2"/>
  <c r="I2446" i="2"/>
  <c r="J2446" i="2"/>
  <c r="K2446" i="2"/>
  <c r="L2446" i="2"/>
  <c r="M2446" i="2"/>
  <c r="N2446" i="2"/>
  <c r="A2447" i="2"/>
  <c r="B2447" i="2"/>
  <c r="C2447" i="2"/>
  <c r="D2447" i="2"/>
  <c r="E2447" i="2"/>
  <c r="F2447" i="2"/>
  <c r="G2447" i="2"/>
  <c r="H2447" i="2"/>
  <c r="I2447" i="2"/>
  <c r="J2447" i="2"/>
  <c r="K2447" i="2"/>
  <c r="L2447" i="2"/>
  <c r="M2447" i="2"/>
  <c r="N2447" i="2"/>
  <c r="A2448" i="2"/>
  <c r="B2448" i="2"/>
  <c r="C2448" i="2"/>
  <c r="D2448" i="2"/>
  <c r="E2448" i="2"/>
  <c r="F2448" i="2"/>
  <c r="G2448" i="2"/>
  <c r="H2448" i="2"/>
  <c r="I2448" i="2"/>
  <c r="J2448" i="2"/>
  <c r="K2448" i="2"/>
  <c r="L2448" i="2"/>
  <c r="M2448" i="2"/>
  <c r="N2448" i="2"/>
  <c r="A2449" i="2"/>
  <c r="B2449" i="2"/>
  <c r="C2449" i="2"/>
  <c r="D2449" i="2"/>
  <c r="E2449" i="2"/>
  <c r="F2449" i="2"/>
  <c r="G2449" i="2"/>
  <c r="H2449" i="2"/>
  <c r="I2449" i="2"/>
  <c r="J2449" i="2"/>
  <c r="K2449" i="2"/>
  <c r="L2449" i="2"/>
  <c r="M2449" i="2"/>
  <c r="N2449" i="2"/>
  <c r="A2450" i="2"/>
  <c r="B2450" i="2"/>
  <c r="C2450" i="2"/>
  <c r="D2450" i="2"/>
  <c r="E2450" i="2"/>
  <c r="F2450" i="2"/>
  <c r="G2450" i="2"/>
  <c r="H2450" i="2"/>
  <c r="I2450" i="2"/>
  <c r="J2450" i="2"/>
  <c r="K2450" i="2"/>
  <c r="L2450" i="2"/>
  <c r="M2450" i="2"/>
  <c r="N2450" i="2"/>
  <c r="A2451" i="2"/>
  <c r="B2451" i="2"/>
  <c r="C2451" i="2"/>
  <c r="D2451" i="2"/>
  <c r="E2451" i="2"/>
  <c r="F2451" i="2"/>
  <c r="G2451" i="2"/>
  <c r="H2451" i="2"/>
  <c r="I2451" i="2"/>
  <c r="J2451" i="2"/>
  <c r="K2451" i="2"/>
  <c r="L2451" i="2"/>
  <c r="M2451" i="2"/>
  <c r="N2451" i="2"/>
  <c r="A2452" i="2"/>
  <c r="B2452" i="2"/>
  <c r="C2452" i="2"/>
  <c r="D2452" i="2"/>
  <c r="E2452" i="2"/>
  <c r="F2452" i="2"/>
  <c r="G2452" i="2"/>
  <c r="H2452" i="2"/>
  <c r="I2452" i="2"/>
  <c r="J2452" i="2"/>
  <c r="K2452" i="2"/>
  <c r="L2452" i="2"/>
  <c r="M2452" i="2"/>
  <c r="N2452" i="2"/>
  <c r="A2453" i="2"/>
  <c r="B2453" i="2"/>
  <c r="C2453" i="2"/>
  <c r="D2453" i="2"/>
  <c r="E2453" i="2"/>
  <c r="F2453" i="2"/>
  <c r="G2453" i="2"/>
  <c r="H2453" i="2"/>
  <c r="I2453" i="2"/>
  <c r="J2453" i="2"/>
  <c r="K2453" i="2"/>
  <c r="L2453" i="2"/>
  <c r="M2453" i="2"/>
  <c r="N2453" i="2"/>
  <c r="A2454" i="2"/>
  <c r="B2454" i="2"/>
  <c r="C2454" i="2"/>
  <c r="D2454" i="2"/>
  <c r="E2454" i="2"/>
  <c r="F2454" i="2"/>
  <c r="G2454" i="2"/>
  <c r="H2454" i="2"/>
  <c r="I2454" i="2"/>
  <c r="J2454" i="2"/>
  <c r="K2454" i="2"/>
  <c r="L2454" i="2"/>
  <c r="M2454" i="2"/>
  <c r="N2454" i="2"/>
  <c r="A2455" i="2"/>
  <c r="B2455" i="2"/>
  <c r="C2455" i="2"/>
  <c r="D2455" i="2"/>
  <c r="E2455" i="2"/>
  <c r="F2455" i="2"/>
  <c r="G2455" i="2"/>
  <c r="H2455" i="2"/>
  <c r="I2455" i="2"/>
  <c r="J2455" i="2"/>
  <c r="K2455" i="2"/>
  <c r="L2455" i="2"/>
  <c r="M2455" i="2"/>
  <c r="N2455" i="2"/>
  <c r="A2456" i="2"/>
  <c r="B2456" i="2"/>
  <c r="C2456" i="2"/>
  <c r="D2456" i="2"/>
  <c r="E2456" i="2"/>
  <c r="F2456" i="2"/>
  <c r="G2456" i="2"/>
  <c r="H2456" i="2"/>
  <c r="I2456" i="2"/>
  <c r="J2456" i="2"/>
  <c r="K2456" i="2"/>
  <c r="L2456" i="2"/>
  <c r="M2456" i="2"/>
  <c r="N2456" i="2"/>
  <c r="A2457" i="2"/>
  <c r="B2457" i="2"/>
  <c r="C2457" i="2"/>
  <c r="D2457" i="2"/>
  <c r="E2457" i="2"/>
  <c r="F2457" i="2"/>
  <c r="G2457" i="2"/>
  <c r="H2457" i="2"/>
  <c r="I2457" i="2"/>
  <c r="J2457" i="2"/>
  <c r="K2457" i="2"/>
  <c r="L2457" i="2"/>
  <c r="M2457" i="2"/>
  <c r="N2457" i="2"/>
  <c r="A2458" i="2"/>
  <c r="B2458" i="2"/>
  <c r="C2458" i="2"/>
  <c r="D2458" i="2"/>
  <c r="E2458" i="2"/>
  <c r="F2458" i="2"/>
  <c r="G2458" i="2"/>
  <c r="H2458" i="2"/>
  <c r="I2458" i="2"/>
  <c r="J2458" i="2"/>
  <c r="K2458" i="2"/>
  <c r="L2458" i="2"/>
  <c r="M2458" i="2"/>
  <c r="N2458" i="2"/>
  <c r="A2459" i="2"/>
  <c r="B2459" i="2"/>
  <c r="C2459" i="2"/>
  <c r="D2459" i="2"/>
  <c r="E2459" i="2"/>
  <c r="F2459" i="2"/>
  <c r="G2459" i="2"/>
  <c r="H2459" i="2"/>
  <c r="I2459" i="2"/>
  <c r="J2459" i="2"/>
  <c r="K2459" i="2"/>
  <c r="L2459" i="2"/>
  <c r="M2459" i="2"/>
  <c r="N2459" i="2"/>
  <c r="A2460" i="2"/>
  <c r="B2460" i="2"/>
  <c r="C2460" i="2"/>
  <c r="D2460" i="2"/>
  <c r="E2460" i="2"/>
  <c r="F2460" i="2"/>
  <c r="G2460" i="2"/>
  <c r="H2460" i="2"/>
  <c r="I2460" i="2"/>
  <c r="J2460" i="2"/>
  <c r="K2460" i="2"/>
  <c r="L2460" i="2"/>
  <c r="M2460" i="2"/>
  <c r="N2460" i="2"/>
  <c r="A2461" i="2"/>
  <c r="B2461" i="2"/>
  <c r="C2461" i="2"/>
  <c r="D2461" i="2"/>
  <c r="E2461" i="2"/>
  <c r="F2461" i="2"/>
  <c r="G2461" i="2"/>
  <c r="H2461" i="2"/>
  <c r="I2461" i="2"/>
  <c r="J2461" i="2"/>
  <c r="K2461" i="2"/>
  <c r="L2461" i="2"/>
  <c r="M2461" i="2"/>
  <c r="N2461" i="2"/>
  <c r="A2462" i="2"/>
  <c r="B2462" i="2"/>
  <c r="C2462" i="2"/>
  <c r="D2462" i="2"/>
  <c r="E2462" i="2"/>
  <c r="F2462" i="2"/>
  <c r="G2462" i="2"/>
  <c r="H2462" i="2"/>
  <c r="I2462" i="2"/>
  <c r="J2462" i="2"/>
  <c r="K2462" i="2"/>
  <c r="L2462" i="2"/>
  <c r="M2462" i="2"/>
  <c r="N2462" i="2"/>
  <c r="A2463" i="2"/>
  <c r="B2463" i="2"/>
  <c r="C2463" i="2"/>
  <c r="D2463" i="2"/>
  <c r="E2463" i="2"/>
  <c r="F2463" i="2"/>
  <c r="G2463" i="2"/>
  <c r="H2463" i="2"/>
  <c r="I2463" i="2"/>
  <c r="J2463" i="2"/>
  <c r="K2463" i="2"/>
  <c r="L2463" i="2"/>
  <c r="M2463" i="2"/>
  <c r="N2463" i="2"/>
  <c r="A2464" i="2"/>
  <c r="B2464" i="2"/>
  <c r="C2464" i="2"/>
  <c r="D2464" i="2"/>
  <c r="E2464" i="2"/>
  <c r="F2464" i="2"/>
  <c r="G2464" i="2"/>
  <c r="H2464" i="2"/>
  <c r="I2464" i="2"/>
  <c r="J2464" i="2"/>
  <c r="K2464" i="2"/>
  <c r="L2464" i="2"/>
  <c r="M2464" i="2"/>
  <c r="N2464" i="2"/>
  <c r="A2465" i="2"/>
  <c r="B2465" i="2"/>
  <c r="C2465" i="2"/>
  <c r="D2465" i="2"/>
  <c r="E2465" i="2"/>
  <c r="F2465" i="2"/>
  <c r="G2465" i="2"/>
  <c r="H2465" i="2"/>
  <c r="I2465" i="2"/>
  <c r="J2465" i="2"/>
  <c r="K2465" i="2"/>
  <c r="L2465" i="2"/>
  <c r="M2465" i="2"/>
  <c r="N2465" i="2"/>
  <c r="A2466" i="2"/>
  <c r="B2466" i="2"/>
  <c r="C2466" i="2"/>
  <c r="D2466" i="2"/>
  <c r="E2466" i="2"/>
  <c r="F2466" i="2"/>
  <c r="G2466" i="2"/>
  <c r="H2466" i="2"/>
  <c r="I2466" i="2"/>
  <c r="J2466" i="2"/>
  <c r="K2466" i="2"/>
  <c r="L2466" i="2"/>
  <c r="M2466" i="2"/>
  <c r="N2466" i="2"/>
  <c r="A2467" i="2"/>
  <c r="B2467" i="2"/>
  <c r="C2467" i="2"/>
  <c r="D2467" i="2"/>
  <c r="E2467" i="2"/>
  <c r="F2467" i="2"/>
  <c r="G2467" i="2"/>
  <c r="H2467" i="2"/>
  <c r="I2467" i="2"/>
  <c r="J2467" i="2"/>
  <c r="K2467" i="2"/>
  <c r="L2467" i="2"/>
  <c r="M2467" i="2"/>
  <c r="N2467" i="2"/>
  <c r="A2468" i="2"/>
  <c r="B2468" i="2"/>
  <c r="C2468" i="2"/>
  <c r="D2468" i="2"/>
  <c r="E2468" i="2"/>
  <c r="F2468" i="2"/>
  <c r="G2468" i="2"/>
  <c r="H2468" i="2"/>
  <c r="I2468" i="2"/>
  <c r="J2468" i="2"/>
  <c r="K2468" i="2"/>
  <c r="L2468" i="2"/>
  <c r="M2468" i="2"/>
  <c r="N2468" i="2"/>
  <c r="A2469" i="2"/>
  <c r="B2469" i="2"/>
  <c r="C2469" i="2"/>
  <c r="D2469" i="2"/>
  <c r="E2469" i="2"/>
  <c r="F2469" i="2"/>
  <c r="G2469" i="2"/>
  <c r="H2469" i="2"/>
  <c r="I2469" i="2"/>
  <c r="J2469" i="2"/>
  <c r="K2469" i="2"/>
  <c r="L2469" i="2"/>
  <c r="M2469" i="2"/>
  <c r="N2469" i="2"/>
  <c r="A2470" i="2"/>
  <c r="B2470" i="2"/>
  <c r="C2470" i="2"/>
  <c r="D2470" i="2"/>
  <c r="E2470" i="2"/>
  <c r="F2470" i="2"/>
  <c r="G2470" i="2"/>
  <c r="H2470" i="2"/>
  <c r="I2470" i="2"/>
  <c r="J2470" i="2"/>
  <c r="K2470" i="2"/>
  <c r="L2470" i="2"/>
  <c r="M2470" i="2"/>
  <c r="N2470" i="2"/>
  <c r="A2471" i="2"/>
  <c r="B2471" i="2"/>
  <c r="C2471" i="2"/>
  <c r="D2471" i="2"/>
  <c r="E2471" i="2"/>
  <c r="F2471" i="2"/>
  <c r="G2471" i="2"/>
  <c r="H2471" i="2"/>
  <c r="I2471" i="2"/>
  <c r="J2471" i="2"/>
  <c r="K2471" i="2"/>
  <c r="L2471" i="2"/>
  <c r="M2471" i="2"/>
  <c r="N2471" i="2"/>
  <c r="A2472" i="2"/>
  <c r="B2472" i="2"/>
  <c r="C2472" i="2"/>
  <c r="D2472" i="2"/>
  <c r="E2472" i="2"/>
  <c r="F2472" i="2"/>
  <c r="G2472" i="2"/>
  <c r="H2472" i="2"/>
  <c r="I2472" i="2"/>
  <c r="J2472" i="2"/>
  <c r="K2472" i="2"/>
  <c r="L2472" i="2"/>
  <c r="M2472" i="2"/>
  <c r="N2472" i="2"/>
  <c r="A2473" i="2"/>
  <c r="B2473" i="2"/>
  <c r="C2473" i="2"/>
  <c r="D2473" i="2"/>
  <c r="E2473" i="2"/>
  <c r="F2473" i="2"/>
  <c r="G2473" i="2"/>
  <c r="H2473" i="2"/>
  <c r="I2473" i="2"/>
  <c r="J2473" i="2"/>
  <c r="K2473" i="2"/>
  <c r="L2473" i="2"/>
  <c r="M2473" i="2"/>
  <c r="N2473" i="2"/>
  <c r="A2474" i="2"/>
  <c r="B2474" i="2"/>
  <c r="C2474" i="2"/>
  <c r="D2474" i="2"/>
  <c r="E2474" i="2"/>
  <c r="F2474" i="2"/>
  <c r="G2474" i="2"/>
  <c r="H2474" i="2"/>
  <c r="I2474" i="2"/>
  <c r="J2474" i="2"/>
  <c r="K2474" i="2"/>
  <c r="L2474" i="2"/>
  <c r="M2474" i="2"/>
  <c r="N2474" i="2"/>
  <c r="A2475" i="2"/>
  <c r="B2475" i="2"/>
  <c r="C2475" i="2"/>
  <c r="D2475" i="2"/>
  <c r="E2475" i="2"/>
  <c r="F2475" i="2"/>
  <c r="G2475" i="2"/>
  <c r="H2475" i="2"/>
  <c r="I2475" i="2"/>
  <c r="J2475" i="2"/>
  <c r="K2475" i="2"/>
  <c r="L2475" i="2"/>
  <c r="M2475" i="2"/>
  <c r="N2475" i="2"/>
  <c r="A2476" i="2"/>
  <c r="B2476" i="2"/>
  <c r="C2476" i="2"/>
  <c r="D2476" i="2"/>
  <c r="E2476" i="2"/>
  <c r="F2476" i="2"/>
  <c r="G2476" i="2"/>
  <c r="H2476" i="2"/>
  <c r="I2476" i="2"/>
  <c r="J2476" i="2"/>
  <c r="K2476" i="2"/>
  <c r="L2476" i="2"/>
  <c r="M2476" i="2"/>
  <c r="N2476" i="2"/>
  <c r="A2477" i="2"/>
  <c r="B2477" i="2"/>
  <c r="C2477" i="2"/>
  <c r="D2477" i="2"/>
  <c r="E2477" i="2"/>
  <c r="F2477" i="2"/>
  <c r="G2477" i="2"/>
  <c r="H2477" i="2"/>
  <c r="I2477" i="2"/>
  <c r="J2477" i="2"/>
  <c r="K2477" i="2"/>
  <c r="L2477" i="2"/>
  <c r="M2477" i="2"/>
  <c r="N2477" i="2"/>
  <c r="A2478" i="2"/>
  <c r="B2478" i="2"/>
  <c r="C2478" i="2"/>
  <c r="D2478" i="2"/>
  <c r="E2478" i="2"/>
  <c r="F2478" i="2"/>
  <c r="G2478" i="2"/>
  <c r="H2478" i="2"/>
  <c r="I2478" i="2"/>
  <c r="J2478" i="2"/>
  <c r="K2478" i="2"/>
  <c r="L2478" i="2"/>
  <c r="M2478" i="2"/>
  <c r="N2478" i="2"/>
  <c r="A2479" i="2"/>
  <c r="B2479" i="2"/>
  <c r="C2479" i="2"/>
  <c r="D2479" i="2"/>
  <c r="E2479" i="2"/>
  <c r="F2479" i="2"/>
  <c r="G2479" i="2"/>
  <c r="H2479" i="2"/>
  <c r="I2479" i="2"/>
  <c r="J2479" i="2"/>
  <c r="K2479" i="2"/>
  <c r="L2479" i="2"/>
  <c r="M2479" i="2"/>
  <c r="N2479" i="2"/>
  <c r="A2480" i="2"/>
  <c r="B2480" i="2"/>
  <c r="C2480" i="2"/>
  <c r="D2480" i="2"/>
  <c r="E2480" i="2"/>
  <c r="F2480" i="2"/>
  <c r="G2480" i="2"/>
  <c r="H2480" i="2"/>
  <c r="I2480" i="2"/>
  <c r="J2480" i="2"/>
  <c r="K2480" i="2"/>
  <c r="L2480" i="2"/>
  <c r="M2480" i="2"/>
  <c r="N2480" i="2"/>
  <c r="A2481" i="2"/>
  <c r="B2481" i="2"/>
  <c r="C2481" i="2"/>
  <c r="D2481" i="2"/>
  <c r="E2481" i="2"/>
  <c r="F2481" i="2"/>
  <c r="G2481" i="2"/>
  <c r="H2481" i="2"/>
  <c r="I2481" i="2"/>
  <c r="J2481" i="2"/>
  <c r="K2481" i="2"/>
  <c r="L2481" i="2"/>
  <c r="M2481" i="2"/>
  <c r="N2481" i="2"/>
  <c r="A2482" i="2"/>
  <c r="B2482" i="2"/>
  <c r="C2482" i="2"/>
  <c r="D2482" i="2"/>
  <c r="E2482" i="2"/>
  <c r="F2482" i="2"/>
  <c r="G2482" i="2"/>
  <c r="H2482" i="2"/>
  <c r="I2482" i="2"/>
  <c r="J2482" i="2"/>
  <c r="K2482" i="2"/>
  <c r="L2482" i="2"/>
  <c r="M2482" i="2"/>
  <c r="N2482" i="2"/>
  <c r="A2483" i="2"/>
  <c r="B2483" i="2"/>
  <c r="C2483" i="2"/>
  <c r="D2483" i="2"/>
  <c r="E2483" i="2"/>
  <c r="F2483" i="2"/>
  <c r="G2483" i="2"/>
  <c r="H2483" i="2"/>
  <c r="I2483" i="2"/>
  <c r="J2483" i="2"/>
  <c r="K2483" i="2"/>
  <c r="L2483" i="2"/>
  <c r="M2483" i="2"/>
  <c r="N2483" i="2"/>
  <c r="A2484" i="2"/>
  <c r="B2484" i="2"/>
  <c r="C2484" i="2"/>
  <c r="D2484" i="2"/>
  <c r="E2484" i="2"/>
  <c r="F2484" i="2"/>
  <c r="G2484" i="2"/>
  <c r="H2484" i="2"/>
  <c r="I2484" i="2"/>
  <c r="J2484" i="2"/>
  <c r="K2484" i="2"/>
  <c r="L2484" i="2"/>
  <c r="M2484" i="2"/>
  <c r="N2484" i="2"/>
  <c r="A2485" i="2"/>
  <c r="B2485" i="2"/>
  <c r="C2485" i="2"/>
  <c r="D2485" i="2"/>
  <c r="E2485" i="2"/>
  <c r="F2485" i="2"/>
  <c r="G2485" i="2"/>
  <c r="H2485" i="2"/>
  <c r="I2485" i="2"/>
  <c r="J2485" i="2"/>
  <c r="K2485" i="2"/>
  <c r="L2485" i="2"/>
  <c r="M2485" i="2"/>
  <c r="N2485" i="2"/>
  <c r="A2486" i="2"/>
  <c r="B2486" i="2"/>
  <c r="C2486" i="2"/>
  <c r="D2486" i="2"/>
  <c r="E2486" i="2"/>
  <c r="F2486" i="2"/>
  <c r="G2486" i="2"/>
  <c r="H2486" i="2"/>
  <c r="I2486" i="2"/>
  <c r="J2486" i="2"/>
  <c r="K2486" i="2"/>
  <c r="L2486" i="2"/>
  <c r="M2486" i="2"/>
  <c r="N2486" i="2"/>
  <c r="A2487" i="2"/>
  <c r="B2487" i="2"/>
  <c r="C2487" i="2"/>
  <c r="D2487" i="2"/>
  <c r="E2487" i="2"/>
  <c r="F2487" i="2"/>
  <c r="G2487" i="2"/>
  <c r="H2487" i="2"/>
  <c r="I2487" i="2"/>
  <c r="J2487" i="2"/>
  <c r="K2487" i="2"/>
  <c r="L2487" i="2"/>
  <c r="M2487" i="2"/>
  <c r="N2487" i="2"/>
  <c r="A2488" i="2"/>
  <c r="B2488" i="2"/>
  <c r="C2488" i="2"/>
  <c r="D2488" i="2"/>
  <c r="E2488" i="2"/>
  <c r="F2488" i="2"/>
  <c r="G2488" i="2"/>
  <c r="H2488" i="2"/>
  <c r="I2488" i="2"/>
  <c r="J2488" i="2"/>
  <c r="K2488" i="2"/>
  <c r="L2488" i="2"/>
  <c r="M2488" i="2"/>
  <c r="N2488" i="2"/>
  <c r="A2489" i="2"/>
  <c r="B2489" i="2"/>
  <c r="C2489" i="2"/>
  <c r="D2489" i="2"/>
  <c r="E2489" i="2"/>
  <c r="F2489" i="2"/>
  <c r="G2489" i="2"/>
  <c r="H2489" i="2"/>
  <c r="I2489" i="2"/>
  <c r="J2489" i="2"/>
  <c r="K2489" i="2"/>
  <c r="L2489" i="2"/>
  <c r="M2489" i="2"/>
  <c r="N2489" i="2"/>
  <c r="A2490" i="2"/>
  <c r="B2490" i="2"/>
  <c r="C2490" i="2"/>
  <c r="D2490" i="2"/>
  <c r="E2490" i="2"/>
  <c r="F2490" i="2"/>
  <c r="G2490" i="2"/>
  <c r="H2490" i="2"/>
  <c r="I2490" i="2"/>
  <c r="J2490" i="2"/>
  <c r="K2490" i="2"/>
  <c r="L2490" i="2"/>
  <c r="M2490" i="2"/>
  <c r="N2490" i="2"/>
  <c r="A2491" i="2"/>
  <c r="B2491" i="2"/>
  <c r="C2491" i="2"/>
  <c r="D2491" i="2"/>
  <c r="E2491" i="2"/>
  <c r="F2491" i="2"/>
  <c r="G2491" i="2"/>
  <c r="H2491" i="2"/>
  <c r="I2491" i="2"/>
  <c r="J2491" i="2"/>
  <c r="K2491" i="2"/>
  <c r="L2491" i="2"/>
  <c r="M2491" i="2"/>
  <c r="N2491" i="2"/>
  <c r="A2492" i="2"/>
  <c r="B2492" i="2"/>
  <c r="C2492" i="2"/>
  <c r="D2492" i="2"/>
  <c r="E2492" i="2"/>
  <c r="F2492" i="2"/>
  <c r="G2492" i="2"/>
  <c r="H2492" i="2"/>
  <c r="I2492" i="2"/>
  <c r="J2492" i="2"/>
  <c r="K2492" i="2"/>
  <c r="L2492" i="2"/>
  <c r="M2492" i="2"/>
  <c r="N2492" i="2"/>
  <c r="A2493" i="2"/>
  <c r="B2493" i="2"/>
  <c r="C2493" i="2"/>
  <c r="D2493" i="2"/>
  <c r="E2493" i="2"/>
  <c r="F2493" i="2"/>
  <c r="G2493" i="2"/>
  <c r="H2493" i="2"/>
  <c r="I2493" i="2"/>
  <c r="J2493" i="2"/>
  <c r="K2493" i="2"/>
  <c r="L2493" i="2"/>
  <c r="M2493" i="2"/>
  <c r="N2493" i="2"/>
  <c r="A2494" i="2"/>
  <c r="B2494" i="2"/>
  <c r="C2494" i="2"/>
  <c r="D2494" i="2"/>
  <c r="E2494" i="2"/>
  <c r="F2494" i="2"/>
  <c r="G2494" i="2"/>
  <c r="H2494" i="2"/>
  <c r="I2494" i="2"/>
  <c r="J2494" i="2"/>
  <c r="K2494" i="2"/>
  <c r="L2494" i="2"/>
  <c r="M2494" i="2"/>
  <c r="N2494" i="2"/>
  <c r="A2495" i="2"/>
  <c r="B2495" i="2"/>
  <c r="C2495" i="2"/>
  <c r="D2495" i="2"/>
  <c r="E2495" i="2"/>
  <c r="F2495" i="2"/>
  <c r="G2495" i="2"/>
  <c r="H2495" i="2"/>
  <c r="I2495" i="2"/>
  <c r="J2495" i="2"/>
  <c r="K2495" i="2"/>
  <c r="L2495" i="2"/>
  <c r="M2495" i="2"/>
  <c r="N2495" i="2"/>
  <c r="A2496" i="2"/>
  <c r="B2496" i="2"/>
  <c r="C2496" i="2"/>
  <c r="D2496" i="2"/>
  <c r="E2496" i="2"/>
  <c r="F2496" i="2"/>
  <c r="G2496" i="2"/>
  <c r="H2496" i="2"/>
  <c r="I2496" i="2"/>
  <c r="J2496" i="2"/>
  <c r="K2496" i="2"/>
  <c r="L2496" i="2"/>
  <c r="M2496" i="2"/>
  <c r="N2496" i="2"/>
  <c r="A2497" i="2"/>
  <c r="B2497" i="2"/>
  <c r="C2497" i="2"/>
  <c r="D2497" i="2"/>
  <c r="E2497" i="2"/>
  <c r="F2497" i="2"/>
  <c r="G2497" i="2"/>
  <c r="H2497" i="2"/>
  <c r="I2497" i="2"/>
  <c r="J2497" i="2"/>
  <c r="K2497" i="2"/>
  <c r="L2497" i="2"/>
  <c r="M2497" i="2"/>
  <c r="N2497" i="2"/>
  <c r="A2498" i="2"/>
  <c r="B2498" i="2"/>
  <c r="C2498" i="2"/>
  <c r="D2498" i="2"/>
  <c r="E2498" i="2"/>
  <c r="F2498" i="2"/>
  <c r="G2498" i="2"/>
  <c r="H2498" i="2"/>
  <c r="I2498" i="2"/>
  <c r="J2498" i="2"/>
  <c r="K2498" i="2"/>
  <c r="L2498" i="2"/>
  <c r="M2498" i="2"/>
  <c r="N2498" i="2"/>
  <c r="A2499" i="2"/>
  <c r="B2499" i="2"/>
  <c r="C2499" i="2"/>
  <c r="D2499" i="2"/>
  <c r="E2499" i="2"/>
  <c r="F2499" i="2"/>
  <c r="G2499" i="2"/>
  <c r="H2499" i="2"/>
  <c r="I2499" i="2"/>
  <c r="J2499" i="2"/>
  <c r="K2499" i="2"/>
  <c r="L2499" i="2"/>
  <c r="M2499" i="2"/>
  <c r="N2499" i="2"/>
  <c r="A2500" i="2"/>
  <c r="B2500" i="2"/>
  <c r="C2500" i="2"/>
  <c r="D2500" i="2"/>
  <c r="E2500" i="2"/>
  <c r="F2500" i="2"/>
  <c r="G2500" i="2"/>
  <c r="H2500" i="2"/>
  <c r="I2500" i="2"/>
  <c r="J2500" i="2"/>
  <c r="K2500" i="2"/>
  <c r="L2500" i="2"/>
  <c r="M2500" i="2"/>
  <c r="N2500" i="2"/>
  <c r="A2501" i="2"/>
  <c r="B2501" i="2"/>
  <c r="C2501" i="2"/>
  <c r="D2501" i="2"/>
  <c r="E2501" i="2"/>
  <c r="F2501" i="2"/>
  <c r="G2501" i="2"/>
  <c r="H2501" i="2"/>
  <c r="I2501" i="2"/>
  <c r="J2501" i="2"/>
  <c r="K2501" i="2"/>
  <c r="L2501" i="2"/>
  <c r="M2501" i="2"/>
  <c r="N2501" i="2"/>
  <c r="A2502" i="2"/>
  <c r="B2502" i="2"/>
  <c r="C2502" i="2"/>
  <c r="D2502" i="2"/>
  <c r="E2502" i="2"/>
  <c r="F2502" i="2"/>
  <c r="G2502" i="2"/>
  <c r="H2502" i="2"/>
  <c r="I2502" i="2"/>
  <c r="J2502" i="2"/>
  <c r="K2502" i="2"/>
  <c r="L2502" i="2"/>
  <c r="M2502" i="2"/>
  <c r="N2502" i="2"/>
  <c r="A2503" i="2"/>
  <c r="B2503" i="2"/>
  <c r="C2503" i="2"/>
  <c r="D2503" i="2"/>
  <c r="E2503" i="2"/>
  <c r="F2503" i="2"/>
  <c r="G2503" i="2"/>
  <c r="H2503" i="2"/>
  <c r="I2503" i="2"/>
  <c r="J2503" i="2"/>
  <c r="K2503" i="2"/>
  <c r="L2503" i="2"/>
  <c r="M2503" i="2"/>
  <c r="N2503" i="2"/>
  <c r="N4" i="2"/>
  <c r="B4" i="2"/>
  <c r="C4" i="2"/>
  <c r="D4" i="2"/>
  <c r="E4" i="2"/>
  <c r="F4" i="2"/>
  <c r="G4" i="2"/>
  <c r="H4" i="2"/>
  <c r="I4" i="2"/>
  <c r="J4" i="2"/>
  <c r="K4" i="2"/>
  <c r="L4" i="2"/>
  <c r="M4" i="2"/>
  <c r="A4" i="2"/>
  <c r="B3" i="2"/>
  <c r="C3" i="2"/>
  <c r="D3" i="2"/>
  <c r="E3" i="2"/>
  <c r="F3" i="2"/>
  <c r="G3" i="2"/>
  <c r="H3" i="2"/>
  <c r="I3" i="2"/>
  <c r="J3" i="2"/>
  <c r="K3" i="2"/>
  <c r="L3" i="2"/>
  <c r="A3" i="2"/>
  <c r="AX5" i="2" a="1"/>
  <c r="AQ4" i="2" a="1"/>
  <c r="X5" i="2" a="1"/>
  <c r="BE2499" i="2" l="1"/>
  <c r="BE2481" i="2"/>
  <c r="BE2478" i="2"/>
  <c r="BE2467" i="2"/>
  <c r="BE2449" i="2"/>
  <c r="BE2446" i="2"/>
  <c r="BE2435" i="2"/>
  <c r="BE2417" i="2"/>
  <c r="BE2414" i="2"/>
  <c r="BE2403" i="2"/>
  <c r="BE2385" i="2"/>
  <c r="BE2382" i="2"/>
  <c r="BE2371" i="2"/>
  <c r="BE2353" i="2"/>
  <c r="BE2350" i="2"/>
  <c r="BE2339" i="2"/>
  <c r="BE2321" i="2"/>
  <c r="BE2318" i="2"/>
  <c r="BE2307" i="2"/>
  <c r="BE2289" i="2"/>
  <c r="BE2286" i="2"/>
  <c r="BE2275" i="2"/>
  <c r="BE2257" i="2"/>
  <c r="BE2254" i="2"/>
  <c r="BE2243" i="2"/>
  <c r="BE2225" i="2"/>
  <c r="BE2222" i="2"/>
  <c r="BE2211" i="2"/>
  <c r="BE2193" i="2"/>
  <c r="BE2190" i="2"/>
  <c r="BE2179" i="2"/>
  <c r="BE2161" i="2"/>
  <c r="BE2158" i="2"/>
  <c r="BE2147" i="2"/>
  <c r="BE2129" i="2"/>
  <c r="BE2126" i="2"/>
  <c r="BE2115" i="2"/>
  <c r="BE2097" i="2"/>
  <c r="BE2094" i="2"/>
  <c r="BE2083" i="2"/>
  <c r="BE2065" i="2"/>
  <c r="BE2062" i="2"/>
  <c r="BE2051" i="2"/>
  <c r="BE2033" i="2"/>
  <c r="BE2030" i="2"/>
  <c r="BE2019" i="2"/>
  <c r="BE2001" i="2"/>
  <c r="BE1998" i="2"/>
  <c r="BE1987" i="2"/>
  <c r="BE1969" i="2"/>
  <c r="BE1966" i="2"/>
  <c r="BE1950" i="2"/>
  <c r="BE1934" i="2"/>
  <c r="BE1918" i="2"/>
  <c r="BE1898" i="2"/>
  <c r="BE1899" i="2"/>
  <c r="BE1892" i="2"/>
  <c r="BE1866" i="2"/>
  <c r="BE1867" i="2"/>
  <c r="BE2498" i="2"/>
  <c r="BE2487" i="2"/>
  <c r="BE2466" i="2"/>
  <c r="BE2455" i="2"/>
  <c r="BE2434" i="2"/>
  <c r="BE2423" i="2"/>
  <c r="BE2402" i="2"/>
  <c r="BE2391" i="2"/>
  <c r="BE2370" i="2"/>
  <c r="BE2359" i="2"/>
  <c r="BE2338" i="2"/>
  <c r="BE2327" i="2"/>
  <c r="BE2306" i="2"/>
  <c r="BE2295" i="2"/>
  <c r="BE2274" i="2"/>
  <c r="BE2263" i="2"/>
  <c r="BE2242" i="2"/>
  <c r="BE2231" i="2"/>
  <c r="BE2210" i="2"/>
  <c r="BE2199" i="2"/>
  <c r="BE2178" i="2"/>
  <c r="BE2167" i="2"/>
  <c r="BE2146" i="2"/>
  <c r="BE2135" i="2"/>
  <c r="BE2114" i="2"/>
  <c r="BE2103" i="2"/>
  <c r="BE2082" i="2"/>
  <c r="BE2071" i="2"/>
  <c r="BE2050" i="2"/>
  <c r="BE2039" i="2"/>
  <c r="BE2018" i="2"/>
  <c r="BE2007" i="2"/>
  <c r="BE1986" i="2"/>
  <c r="BE1975" i="2"/>
  <c r="BE1963" i="2"/>
  <c r="BE1947" i="2"/>
  <c r="BE1931" i="2"/>
  <c r="BE1915" i="2"/>
  <c r="BE1894" i="2"/>
  <c r="BE1895" i="2"/>
  <c r="BE1862" i="2"/>
  <c r="BE1863" i="2"/>
  <c r="BE1890" i="2"/>
  <c r="BE1891" i="2"/>
  <c r="BE1834" i="2"/>
  <c r="BE1833" i="2"/>
  <c r="BE1802" i="2"/>
  <c r="BE1801" i="2"/>
  <c r="BE2495" i="2"/>
  <c r="BE2474" i="2"/>
  <c r="BE2463" i="2"/>
  <c r="BE2442" i="2"/>
  <c r="BE2431" i="2"/>
  <c r="BE2410" i="2"/>
  <c r="BE2399" i="2"/>
  <c r="BE2378" i="2"/>
  <c r="BE2367" i="2"/>
  <c r="BE2346" i="2"/>
  <c r="BE2335" i="2"/>
  <c r="BE2314" i="2"/>
  <c r="BE2303" i="2"/>
  <c r="BE2282" i="2"/>
  <c r="BE2271" i="2"/>
  <c r="BE2250" i="2"/>
  <c r="BE2239" i="2"/>
  <c r="BE2218" i="2"/>
  <c r="BE2207" i="2"/>
  <c r="BE2186" i="2"/>
  <c r="BE2175" i="2"/>
  <c r="BE2154" i="2"/>
  <c r="BE2143" i="2"/>
  <c r="BE2122" i="2"/>
  <c r="BE2111" i="2"/>
  <c r="BE2090" i="2"/>
  <c r="BE2079" i="2"/>
  <c r="BE2058" i="2"/>
  <c r="BE2047" i="2"/>
  <c r="BE2026" i="2"/>
  <c r="BE2015" i="2"/>
  <c r="BE1994" i="2"/>
  <c r="BE1983" i="2"/>
  <c r="BE1956" i="2"/>
  <c r="BE1940" i="2"/>
  <c r="BE1924" i="2"/>
  <c r="BE1908" i="2"/>
  <c r="BE1886" i="2"/>
  <c r="BE1887" i="2"/>
  <c r="BE1880" i="2"/>
  <c r="BE1836" i="2"/>
  <c r="BE1837" i="2"/>
  <c r="BE1804" i="2"/>
  <c r="BE1805" i="2"/>
  <c r="BE2494" i="2"/>
  <c r="BE2483" i="2"/>
  <c r="BE2462" i="2"/>
  <c r="BE2451" i="2"/>
  <c r="BE2430" i="2"/>
  <c r="BE2419" i="2"/>
  <c r="BE2398" i="2"/>
  <c r="BE2387" i="2"/>
  <c r="BE2366" i="2"/>
  <c r="BE2355" i="2"/>
  <c r="BE2334" i="2"/>
  <c r="BE2323" i="2"/>
  <c r="BE2302" i="2"/>
  <c r="BE2291" i="2"/>
  <c r="BE2270" i="2"/>
  <c r="BE2259" i="2"/>
  <c r="BE2238" i="2"/>
  <c r="BE2227" i="2"/>
  <c r="BE2206" i="2"/>
  <c r="BE2195" i="2"/>
  <c r="BE2174" i="2"/>
  <c r="BE2163" i="2"/>
  <c r="BE2142" i="2"/>
  <c r="BE2131" i="2"/>
  <c r="BE2110" i="2"/>
  <c r="BE2099" i="2"/>
  <c r="BE2078" i="2"/>
  <c r="BE2067" i="2"/>
  <c r="BE2046" i="2"/>
  <c r="BE2035" i="2"/>
  <c r="BE2014" i="2"/>
  <c r="BE2003" i="2"/>
  <c r="BE1982" i="2"/>
  <c r="BE1971" i="2"/>
  <c r="BE1958" i="2"/>
  <c r="BE1942" i="2"/>
  <c r="BE1926" i="2"/>
  <c r="BE1910" i="2"/>
  <c r="BE1882" i="2"/>
  <c r="BE1883" i="2"/>
  <c r="BE1876" i="2"/>
  <c r="BE2503" i="2"/>
  <c r="BE2471" i="2"/>
  <c r="BE2439" i="2"/>
  <c r="BE2407" i="2"/>
  <c r="BE2375" i="2"/>
  <c r="BE2343" i="2"/>
  <c r="BE2311" i="2"/>
  <c r="BE2279" i="2"/>
  <c r="BE2247" i="2"/>
  <c r="BE2215" i="2"/>
  <c r="BE2183" i="2"/>
  <c r="BE2151" i="2"/>
  <c r="BE2119" i="2"/>
  <c r="BE2087" i="2"/>
  <c r="BE2055" i="2"/>
  <c r="BE2023" i="2"/>
  <c r="BE1991" i="2"/>
  <c r="BE1955" i="2"/>
  <c r="BE1939" i="2"/>
  <c r="BE1923" i="2"/>
  <c r="BE1907" i="2"/>
  <c r="BE1878" i="2"/>
  <c r="BE1879" i="2"/>
  <c r="BE1874" i="2"/>
  <c r="BE1875" i="2"/>
  <c r="BE1850" i="2"/>
  <c r="BE1849" i="2"/>
  <c r="BE1818" i="2"/>
  <c r="BE1817" i="2"/>
  <c r="BE2490" i="2"/>
  <c r="BE2479" i="2"/>
  <c r="BE2458" i="2"/>
  <c r="BE2447" i="2"/>
  <c r="BE2426" i="2"/>
  <c r="BE2415" i="2"/>
  <c r="BE2394" i="2"/>
  <c r="BE2383" i="2"/>
  <c r="BE2362" i="2"/>
  <c r="BE2351" i="2"/>
  <c r="BE2330" i="2"/>
  <c r="BE2319" i="2"/>
  <c r="BE2298" i="2"/>
  <c r="BE2287" i="2"/>
  <c r="BE2266" i="2"/>
  <c r="BE2255" i="2"/>
  <c r="BE2234" i="2"/>
  <c r="BE2223" i="2"/>
  <c r="BE2202" i="2"/>
  <c r="BE2191" i="2"/>
  <c r="BE2170" i="2"/>
  <c r="BE2159" i="2"/>
  <c r="BE2138" i="2"/>
  <c r="BE2127" i="2"/>
  <c r="BE2106" i="2"/>
  <c r="BE2095" i="2"/>
  <c r="BE2074" i="2"/>
  <c r="BE2063" i="2"/>
  <c r="BE2042" i="2"/>
  <c r="BE2031" i="2"/>
  <c r="BE2010" i="2"/>
  <c r="BE1999" i="2"/>
  <c r="BE1964" i="2"/>
  <c r="BE1948" i="2"/>
  <c r="BE1932" i="2"/>
  <c r="BE1916" i="2"/>
  <c r="BE1902" i="2"/>
  <c r="BE1903" i="2"/>
  <c r="BE1896" i="2"/>
  <c r="BE1870" i="2"/>
  <c r="BE1871" i="2"/>
  <c r="BE1864" i="2"/>
  <c r="BE1852" i="2"/>
  <c r="BE1853" i="2"/>
  <c r="BE1820" i="2"/>
  <c r="BE1821" i="2"/>
  <c r="BE1788" i="2"/>
  <c r="BE1789" i="2"/>
  <c r="BE1858" i="2"/>
  <c r="BE1840" i="2"/>
  <c r="BE1826" i="2"/>
  <c r="BE1808" i="2"/>
  <c r="BE1794" i="2"/>
  <c r="BE1776" i="2"/>
  <c r="BE1773" i="2"/>
  <c r="BE1762" i="2"/>
  <c r="BE1744" i="2"/>
  <c r="BE1741" i="2"/>
  <c r="BE1730" i="2"/>
  <c r="BE1712" i="2"/>
  <c r="BE1709" i="2"/>
  <c r="BE1698" i="2"/>
  <c r="BE1680" i="2"/>
  <c r="BE1677" i="2"/>
  <c r="BE1666" i="2"/>
  <c r="BE1648" i="2"/>
  <c r="BE1645" i="2"/>
  <c r="BE1634" i="2"/>
  <c r="BE1616" i="2"/>
  <c r="BE1613" i="2"/>
  <c r="BE1602" i="2"/>
  <c r="BE1584" i="2"/>
  <c r="BE1581" i="2"/>
  <c r="BE1570" i="2"/>
  <c r="BE1552" i="2"/>
  <c r="BE1549" i="2"/>
  <c r="BE1538" i="2"/>
  <c r="BE1520" i="2"/>
  <c r="BE1517" i="2"/>
  <c r="BE1506" i="2"/>
  <c r="BE1488" i="2"/>
  <c r="BE1485" i="2"/>
  <c r="BE1474" i="2"/>
  <c r="BE1456" i="2"/>
  <c r="BE1453" i="2"/>
  <c r="BE1442" i="2"/>
  <c r="BE1424" i="2"/>
  <c r="BE1421" i="2"/>
  <c r="BE1410" i="2"/>
  <c r="BE1392" i="2"/>
  <c r="BE1389" i="2"/>
  <c r="BE1378" i="2"/>
  <c r="BE1360" i="2"/>
  <c r="BE1357" i="2"/>
  <c r="BE1346" i="2"/>
  <c r="BE1328" i="2"/>
  <c r="BE1325" i="2"/>
  <c r="BE1314" i="2"/>
  <c r="BE1305" i="2"/>
  <c r="BE1302" i="2"/>
  <c r="BE1289" i="2"/>
  <c r="BE1286" i="2"/>
  <c r="BE1273" i="2"/>
  <c r="BE1270" i="2"/>
  <c r="BE1257" i="2"/>
  <c r="BE1254" i="2"/>
  <c r="BE1241" i="2"/>
  <c r="BE1209" i="2"/>
  <c r="BE1857" i="2"/>
  <c r="BE1846" i="2"/>
  <c r="BE1825" i="2"/>
  <c r="BE1814" i="2"/>
  <c r="BE1793" i="2"/>
  <c r="BE1782" i="2"/>
  <c r="BE1761" i="2"/>
  <c r="BE1750" i="2"/>
  <c r="BE1729" i="2"/>
  <c r="BE1718" i="2"/>
  <c r="BE1697" i="2"/>
  <c r="BE1686" i="2"/>
  <c r="BE1665" i="2"/>
  <c r="BE1654" i="2"/>
  <c r="BE1633" i="2"/>
  <c r="BE1622" i="2"/>
  <c r="BE1601" i="2"/>
  <c r="BE1590" i="2"/>
  <c r="BE1569" i="2"/>
  <c r="BE1558" i="2"/>
  <c r="BE1537" i="2"/>
  <c r="BE1526" i="2"/>
  <c r="BE1505" i="2"/>
  <c r="BE1494" i="2"/>
  <c r="BE1473" i="2"/>
  <c r="BE1462" i="2"/>
  <c r="BE1441" i="2"/>
  <c r="BE1430" i="2"/>
  <c r="BE1409" i="2"/>
  <c r="BE1398" i="2"/>
  <c r="BE1377" i="2"/>
  <c r="BE1366" i="2"/>
  <c r="BE1345" i="2"/>
  <c r="BE1334" i="2"/>
  <c r="BE1313" i="2"/>
  <c r="BE1237" i="2"/>
  <c r="BE1205" i="2"/>
  <c r="BE1854" i="2"/>
  <c r="BE1822" i="2"/>
  <c r="BE1790" i="2"/>
  <c r="BE1769" i="2"/>
  <c r="BE1758" i="2"/>
  <c r="BE1737" i="2"/>
  <c r="BE1726" i="2"/>
  <c r="BE1705" i="2"/>
  <c r="BE1694" i="2"/>
  <c r="BE1673" i="2"/>
  <c r="BE1662" i="2"/>
  <c r="BE1641" i="2"/>
  <c r="BE1630" i="2"/>
  <c r="BE1609" i="2"/>
  <c r="BE1598" i="2"/>
  <c r="BE1577" i="2"/>
  <c r="BE1566" i="2"/>
  <c r="BE1545" i="2"/>
  <c r="BE1534" i="2"/>
  <c r="BE1513" i="2"/>
  <c r="BE1502" i="2"/>
  <c r="BE1481" i="2"/>
  <c r="BE1470" i="2"/>
  <c r="BE1449" i="2"/>
  <c r="BE1438" i="2"/>
  <c r="BE1417" i="2"/>
  <c r="BE1406" i="2"/>
  <c r="BE1385" i="2"/>
  <c r="BE1374" i="2"/>
  <c r="BE1353" i="2"/>
  <c r="BE1342" i="2"/>
  <c r="BE1321" i="2"/>
  <c r="BE1310" i="2"/>
  <c r="BE1300" i="2"/>
  <c r="BE1284" i="2"/>
  <c r="BE1268" i="2"/>
  <c r="BE1252" i="2"/>
  <c r="BE1842" i="2"/>
  <c r="BE1810" i="2"/>
  <c r="BE1778" i="2"/>
  <c r="BE1757" i="2"/>
  <c r="BE1746" i="2"/>
  <c r="BE1725" i="2"/>
  <c r="BE1714" i="2"/>
  <c r="BE1693" i="2"/>
  <c r="BE1682" i="2"/>
  <c r="BE1661" i="2"/>
  <c r="BE1650" i="2"/>
  <c r="BE1629" i="2"/>
  <c r="BE1618" i="2"/>
  <c r="BE1597" i="2"/>
  <c r="BE1586" i="2"/>
  <c r="BE1565" i="2"/>
  <c r="BE1554" i="2"/>
  <c r="BE1533" i="2"/>
  <c r="BE1522" i="2"/>
  <c r="BE1501" i="2"/>
  <c r="BE1490" i="2"/>
  <c r="BE1469" i="2"/>
  <c r="BE1458" i="2"/>
  <c r="BE1437" i="2"/>
  <c r="BE1426" i="2"/>
  <c r="BE1405" i="2"/>
  <c r="BE1394" i="2"/>
  <c r="BE1373" i="2"/>
  <c r="BE1362" i="2"/>
  <c r="BE1341" i="2"/>
  <c r="BE1330" i="2"/>
  <c r="BE1309" i="2"/>
  <c r="BE1297" i="2"/>
  <c r="BE1294" i="2"/>
  <c r="BE1281" i="2"/>
  <c r="BE1278" i="2"/>
  <c r="BE1265" i="2"/>
  <c r="BE1262" i="2"/>
  <c r="BE1249" i="2"/>
  <c r="BE1246" i="2"/>
  <c r="BE1225" i="2"/>
  <c r="BE1830" i="2"/>
  <c r="BE1798" i="2"/>
  <c r="BE1766" i="2"/>
  <c r="BE1734" i="2"/>
  <c r="BE1702" i="2"/>
  <c r="BE1670" i="2"/>
  <c r="BE1638" i="2"/>
  <c r="BE1606" i="2"/>
  <c r="BE1574" i="2"/>
  <c r="BE1542" i="2"/>
  <c r="BE1510" i="2"/>
  <c r="BE1478" i="2"/>
  <c r="BE1446" i="2"/>
  <c r="BE1414" i="2"/>
  <c r="BE1382" i="2"/>
  <c r="BE1350" i="2"/>
  <c r="BE1318" i="2"/>
  <c r="BE1221" i="2"/>
  <c r="BE1838" i="2"/>
  <c r="BE1806" i="2"/>
  <c r="BE1785" i="2"/>
  <c r="BE1774" i="2"/>
  <c r="BE1753" i="2"/>
  <c r="BE1742" i="2"/>
  <c r="BE1721" i="2"/>
  <c r="BE1710" i="2"/>
  <c r="BE1689" i="2"/>
  <c r="BE1678" i="2"/>
  <c r="BE1657" i="2"/>
  <c r="BE1646" i="2"/>
  <c r="BE1625" i="2"/>
  <c r="BE1614" i="2"/>
  <c r="BE1593" i="2"/>
  <c r="BE1582" i="2"/>
  <c r="BE1561" i="2"/>
  <c r="BE1550" i="2"/>
  <c r="BE1529" i="2"/>
  <c r="BE1518" i="2"/>
  <c r="BE1497" i="2"/>
  <c r="BE1486" i="2"/>
  <c r="BE1465" i="2"/>
  <c r="BE1454" i="2"/>
  <c r="BE1433" i="2"/>
  <c r="BE1422" i="2"/>
  <c r="BE1401" i="2"/>
  <c r="BE1390" i="2"/>
  <c r="BE1369" i="2"/>
  <c r="BE1358" i="2"/>
  <c r="BE1337" i="2"/>
  <c r="BE1326" i="2"/>
  <c r="BE1292" i="2"/>
  <c r="BE1276" i="2"/>
  <c r="BE1260" i="2"/>
  <c r="BE1244" i="2"/>
  <c r="BE1192" i="2"/>
  <c r="BE1181" i="2"/>
  <c r="BE1160" i="2"/>
  <c r="BE1149" i="2"/>
  <c r="BE1128" i="2"/>
  <c r="BE1117" i="2"/>
  <c r="BE1096" i="2"/>
  <c r="BE1085" i="2"/>
  <c r="BE1064" i="2"/>
  <c r="BE1053" i="2"/>
  <c r="BE1032" i="2"/>
  <c r="BE1021" i="2"/>
  <c r="BE1000" i="2"/>
  <c r="BE989" i="2"/>
  <c r="BE968" i="2"/>
  <c r="BE957" i="2"/>
  <c r="BE936" i="2"/>
  <c r="BE925" i="2"/>
  <c r="BE904" i="2"/>
  <c r="BE893" i="2"/>
  <c r="BE872" i="2"/>
  <c r="BE861" i="2"/>
  <c r="BE840" i="2"/>
  <c r="BE829" i="2"/>
  <c r="BE808" i="2"/>
  <c r="BE797" i="2"/>
  <c r="BE776" i="2"/>
  <c r="BE765" i="2"/>
  <c r="BE744" i="2"/>
  <c r="BE733" i="2"/>
  <c r="BE712" i="2"/>
  <c r="BE701" i="2"/>
  <c r="BE668" i="2"/>
  <c r="BE665" i="2"/>
  <c r="BE639" i="2"/>
  <c r="BE627" i="2"/>
  <c r="BE624" i="2"/>
  <c r="BE611" i="2"/>
  <c r="BE607" i="2"/>
  <c r="BE601" i="2"/>
  <c r="BE559" i="2"/>
  <c r="BE558" i="2"/>
  <c r="BE527" i="2"/>
  <c r="BE526" i="2"/>
  <c r="BE604" i="2"/>
  <c r="BE603" i="2"/>
  <c r="BE554" i="2"/>
  <c r="BE555" i="2"/>
  <c r="BE522" i="2"/>
  <c r="BE523" i="2"/>
  <c r="BE1177" i="2"/>
  <c r="BE1145" i="2"/>
  <c r="BE1113" i="2"/>
  <c r="BE1081" i="2"/>
  <c r="BE1049" i="2"/>
  <c r="BE1017" i="2"/>
  <c r="BE985" i="2"/>
  <c r="BE953" i="2"/>
  <c r="BE921" i="2"/>
  <c r="BE889" i="2"/>
  <c r="BE857" i="2"/>
  <c r="BE825" i="2"/>
  <c r="BE793" i="2"/>
  <c r="BE761" i="2"/>
  <c r="BE729" i="2"/>
  <c r="BE697" i="2"/>
  <c r="BE676" i="2"/>
  <c r="BE635" i="2"/>
  <c r="BE620" i="2"/>
  <c r="BE619" i="2"/>
  <c r="BE1197" i="2"/>
  <c r="BE1176" i="2"/>
  <c r="BE1165" i="2"/>
  <c r="BE1144" i="2"/>
  <c r="BE1133" i="2"/>
  <c r="BE1112" i="2"/>
  <c r="BE1101" i="2"/>
  <c r="BE1080" i="2"/>
  <c r="BE1069" i="2"/>
  <c r="BE1048" i="2"/>
  <c r="BE1037" i="2"/>
  <c r="BE1016" i="2"/>
  <c r="BE1005" i="2"/>
  <c r="BE984" i="2"/>
  <c r="BE973" i="2"/>
  <c r="BE952" i="2"/>
  <c r="BE941" i="2"/>
  <c r="BE920" i="2"/>
  <c r="BE909" i="2"/>
  <c r="BE888" i="2"/>
  <c r="BE877" i="2"/>
  <c r="BE856" i="2"/>
  <c r="BE845" i="2"/>
  <c r="BE824" i="2"/>
  <c r="BE813" i="2"/>
  <c r="BE792" i="2"/>
  <c r="BE781" i="2"/>
  <c r="BE760" i="2"/>
  <c r="BE749" i="2"/>
  <c r="BE728" i="2"/>
  <c r="BE717" i="2"/>
  <c r="BE696" i="2"/>
  <c r="BE685" i="2"/>
  <c r="BE678" i="2"/>
  <c r="BE660" i="2"/>
  <c r="BE647" i="2"/>
  <c r="BE596" i="2"/>
  <c r="BE575" i="2"/>
  <c r="BE574" i="2"/>
  <c r="BE543" i="2"/>
  <c r="BE542" i="2"/>
  <c r="BE662" i="2"/>
  <c r="BE598" i="2"/>
  <c r="BE570" i="2"/>
  <c r="BE571" i="2"/>
  <c r="BE538" i="2"/>
  <c r="BE539" i="2"/>
  <c r="BE628" i="2"/>
  <c r="BE1193" i="2"/>
  <c r="BE1161" i="2"/>
  <c r="BE1129" i="2"/>
  <c r="BE1097" i="2"/>
  <c r="BE1065" i="2"/>
  <c r="BE1033" i="2"/>
  <c r="BE1001" i="2"/>
  <c r="BE969" i="2"/>
  <c r="BE937" i="2"/>
  <c r="BE905" i="2"/>
  <c r="BE873" i="2"/>
  <c r="BE841" i="2"/>
  <c r="BE809" i="2"/>
  <c r="BE777" i="2"/>
  <c r="BE745" i="2"/>
  <c r="BE713" i="2"/>
  <c r="BE681" i="2"/>
  <c r="BE658" i="2"/>
  <c r="BE643" i="2"/>
  <c r="BE640" i="2"/>
  <c r="BE680" i="2"/>
  <c r="BE648" i="2"/>
  <c r="BE616" i="2"/>
  <c r="BE580" i="2"/>
  <c r="BE562" i="2"/>
  <c r="BE563" i="2"/>
  <c r="BE536" i="2"/>
  <c r="BE516" i="2"/>
  <c r="BE495" i="2"/>
  <c r="BE494" i="2"/>
  <c r="BE488" i="2"/>
  <c r="BE490" i="2"/>
  <c r="BE491" i="2"/>
  <c r="BE592" i="2"/>
  <c r="BE578" i="2"/>
  <c r="BE579" i="2"/>
  <c r="BE552" i="2"/>
  <c r="BE532" i="2"/>
  <c r="BE514" i="2"/>
  <c r="BE515" i="2"/>
  <c r="BE487" i="2"/>
  <c r="BE486" i="2"/>
  <c r="BE480" i="2"/>
  <c r="BE482" i="2"/>
  <c r="BE483" i="2"/>
  <c r="BE664" i="2"/>
  <c r="BE632" i="2"/>
  <c r="BE600" i="2"/>
  <c r="BE591" i="2"/>
  <c r="BE588" i="2"/>
  <c r="BE568" i="2"/>
  <c r="BE548" i="2"/>
  <c r="BE530" i="2"/>
  <c r="BE531" i="2"/>
  <c r="BE510" i="2"/>
  <c r="BE504" i="2"/>
  <c r="BE479" i="2"/>
  <c r="BE478" i="2"/>
  <c r="BE472" i="2"/>
  <c r="BE506" i="2"/>
  <c r="BE507" i="2"/>
  <c r="BE474" i="2"/>
  <c r="BE475" i="2"/>
  <c r="BE608" i="2"/>
  <c r="BE584" i="2"/>
  <c r="BE564" i="2"/>
  <c r="BE546" i="2"/>
  <c r="BE547" i="2"/>
  <c r="BE520" i="2"/>
  <c r="BE503" i="2"/>
  <c r="BE502" i="2"/>
  <c r="BE496" i="2"/>
  <c r="BE471" i="2"/>
  <c r="BE470" i="2"/>
  <c r="BE498" i="2"/>
  <c r="BE499" i="2"/>
  <c r="BE462" i="2"/>
  <c r="BE454" i="2"/>
  <c r="BE446" i="2"/>
  <c r="BE438" i="2"/>
  <c r="BE430" i="2"/>
  <c r="BE422" i="2"/>
  <c r="BE414" i="2"/>
  <c r="BE406" i="2"/>
  <c r="BE398" i="2"/>
  <c r="BE390" i="2"/>
  <c r="BE382" i="2"/>
  <c r="BE374" i="2"/>
  <c r="BE366" i="2"/>
  <c r="BE358" i="2"/>
  <c r="BE350" i="2"/>
  <c r="BE342" i="2"/>
  <c r="BE334" i="2"/>
  <c r="BE326" i="2"/>
  <c r="BE318" i="2"/>
  <c r="BE310" i="2"/>
  <c r="BE302" i="2"/>
  <c r="BE294" i="2"/>
  <c r="BE286" i="2"/>
  <c r="BE278" i="2"/>
  <c r="BE270" i="2"/>
  <c r="BE262" i="2"/>
  <c r="BE254" i="2"/>
  <c r="BE246" i="2"/>
  <c r="BE238" i="2"/>
  <c r="BE230" i="2"/>
  <c r="BE222" i="2"/>
  <c r="BE214" i="2"/>
  <c r="BE206" i="2"/>
  <c r="BE198" i="2"/>
  <c r="BE190" i="2"/>
  <c r="BE182" i="2"/>
  <c r="BE174" i="2"/>
  <c r="BE166" i="2"/>
  <c r="BE158" i="2"/>
  <c r="BE150" i="2"/>
  <c r="BE142" i="2"/>
  <c r="BE134" i="2"/>
  <c r="BE126" i="2"/>
  <c r="BE118" i="2"/>
  <c r="BE110" i="2"/>
  <c r="BE102" i="2"/>
  <c r="BE94" i="2"/>
  <c r="BE86" i="2"/>
  <c r="BE78" i="2"/>
  <c r="BE70" i="2"/>
  <c r="BE62" i="2"/>
  <c r="BE54" i="2"/>
  <c r="BE46" i="2"/>
  <c r="BE38" i="2"/>
  <c r="BE30" i="2"/>
  <c r="BE22" i="2"/>
  <c r="BE14" i="2"/>
  <c r="BE6" i="2"/>
  <c r="BE467" i="2"/>
  <c r="BE459" i="2"/>
  <c r="BE451" i="2"/>
  <c r="BE443" i="2"/>
  <c r="BE435" i="2"/>
  <c r="BE427" i="2"/>
  <c r="BE419" i="2"/>
  <c r="BE411" i="2"/>
  <c r="BE403" i="2"/>
  <c r="BE395" i="2"/>
  <c r="BE387" i="2"/>
  <c r="BE379" i="2"/>
  <c r="BE371" i="2"/>
  <c r="BE363" i="2"/>
  <c r="BE355" i="2"/>
  <c r="BE347" i="2"/>
  <c r="BE339" i="2"/>
  <c r="BE331" i="2"/>
  <c r="BE323" i="2"/>
  <c r="BE315" i="2"/>
  <c r="BE307" i="2"/>
  <c r="BE299" i="2"/>
  <c r="BE291" i="2"/>
  <c r="BE283" i="2"/>
  <c r="BE275" i="2"/>
  <c r="BE267" i="2"/>
  <c r="BE259" i="2"/>
  <c r="BE251" i="2"/>
  <c r="BE243" i="2"/>
  <c r="BE235" i="2"/>
  <c r="BE227" i="2"/>
  <c r="BE219" i="2"/>
  <c r="BE211" i="2"/>
  <c r="BE203" i="2"/>
  <c r="BE195" i="2"/>
  <c r="BE187" i="2"/>
  <c r="BE179" i="2"/>
  <c r="BE171" i="2"/>
  <c r="BE163" i="2"/>
  <c r="BE155" i="2"/>
  <c r="BE147" i="2"/>
  <c r="BE139" i="2"/>
  <c r="BE131" i="2"/>
  <c r="BE123" i="2"/>
  <c r="BE115" i="2"/>
  <c r="BE107" i="2"/>
  <c r="BE99" i="2"/>
  <c r="BE91" i="2"/>
  <c r="BE83" i="2"/>
  <c r="BE75" i="2"/>
  <c r="BE67" i="2"/>
  <c r="BE59" i="2"/>
  <c r="BE51" i="2"/>
  <c r="BE43" i="2"/>
  <c r="BE35" i="2"/>
  <c r="BE27" i="2"/>
  <c r="BE19" i="2"/>
  <c r="BE11" i="2"/>
  <c r="AY7" i="2"/>
  <c r="AX10" i="2"/>
  <c r="AZ12" i="2"/>
  <c r="AY15" i="2"/>
  <c r="AX18" i="2"/>
  <c r="AZ20" i="2"/>
  <c r="AY23" i="2"/>
  <c r="AX26" i="2"/>
  <c r="AZ28" i="2"/>
  <c r="AY31" i="2"/>
  <c r="AX34" i="2"/>
  <c r="AZ36" i="2"/>
  <c r="AY39" i="2"/>
  <c r="AX42" i="2"/>
  <c r="AZ44" i="2"/>
  <c r="AY47" i="2"/>
  <c r="AX50" i="2"/>
  <c r="AZ52" i="2"/>
  <c r="AY55" i="2"/>
  <c r="AX58" i="2"/>
  <c r="AZ60" i="2"/>
  <c r="AY63" i="2"/>
  <c r="AX66" i="2"/>
  <c r="AZ68" i="2"/>
  <c r="AY71" i="2"/>
  <c r="AX74" i="2"/>
  <c r="AZ76" i="2"/>
  <c r="AY79" i="2"/>
  <c r="AX82" i="2"/>
  <c r="AZ84" i="2"/>
  <c r="AY87" i="2"/>
  <c r="AX90" i="2"/>
  <c r="AZ92" i="2"/>
  <c r="AY95" i="2"/>
  <c r="AX98" i="2"/>
  <c r="AZ100" i="2"/>
  <c r="AY103" i="2"/>
  <c r="AX106" i="2"/>
  <c r="AZ108" i="2"/>
  <c r="AX5" i="2"/>
  <c r="AZ7" i="2"/>
  <c r="AY10" i="2"/>
  <c r="AX13" i="2"/>
  <c r="AZ15" i="2"/>
  <c r="AY18" i="2"/>
  <c r="AX21" i="2"/>
  <c r="AZ23" i="2"/>
  <c r="AY26" i="2"/>
  <c r="AX29" i="2"/>
  <c r="AZ31" i="2"/>
  <c r="AY34" i="2"/>
  <c r="AX37" i="2"/>
  <c r="AZ39" i="2"/>
  <c r="AY42" i="2"/>
  <c r="AX45" i="2"/>
  <c r="AZ47" i="2"/>
  <c r="AY50" i="2"/>
  <c r="AY5" i="2"/>
  <c r="AX8" i="2"/>
  <c r="AZ10" i="2"/>
  <c r="AY13" i="2"/>
  <c r="AX16" i="2"/>
  <c r="AZ18" i="2"/>
  <c r="AY21" i="2"/>
  <c r="AX24" i="2"/>
  <c r="AZ26" i="2"/>
  <c r="AY29" i="2"/>
  <c r="AX32" i="2"/>
  <c r="AZ34" i="2"/>
  <c r="AY37" i="2"/>
  <c r="AX40" i="2"/>
  <c r="AZ42" i="2"/>
  <c r="AY45" i="2"/>
  <c r="AX48" i="2"/>
  <c r="AZ50" i="2"/>
  <c r="AY53" i="2"/>
  <c r="AX56" i="2"/>
  <c r="AZ58" i="2"/>
  <c r="AY61" i="2"/>
  <c r="AX64" i="2"/>
  <c r="AZ66" i="2"/>
  <c r="AY69" i="2"/>
  <c r="AX72" i="2"/>
  <c r="AZ74" i="2"/>
  <c r="AY77" i="2"/>
  <c r="AX80" i="2"/>
  <c r="AZ82" i="2"/>
  <c r="AY85" i="2"/>
  <c r="AX88" i="2"/>
  <c r="AZ90" i="2"/>
  <c r="AY93" i="2"/>
  <c r="AX96" i="2"/>
  <c r="AZ98" i="2"/>
  <c r="AY101" i="2"/>
  <c r="AX104" i="2"/>
  <c r="AZ106" i="2"/>
  <c r="AY109" i="2"/>
  <c r="AX112" i="2"/>
  <c r="AZ114" i="2"/>
  <c r="AY117" i="2"/>
  <c r="AX120" i="2"/>
  <c r="AZ122" i="2"/>
  <c r="AY125" i="2"/>
  <c r="AX128" i="2"/>
  <c r="AZ5" i="2"/>
  <c r="AY8" i="2"/>
  <c r="AX11" i="2"/>
  <c r="AZ13" i="2"/>
  <c r="AY16" i="2"/>
  <c r="AX19" i="2"/>
  <c r="AZ21" i="2"/>
  <c r="AY24" i="2"/>
  <c r="AX27" i="2"/>
  <c r="AZ29" i="2"/>
  <c r="AY32" i="2"/>
  <c r="AX35" i="2"/>
  <c r="AZ37" i="2"/>
  <c r="AY40" i="2"/>
  <c r="AX43" i="2"/>
  <c r="AZ45" i="2"/>
  <c r="AY48" i="2"/>
  <c r="AX51" i="2"/>
  <c r="AZ53" i="2"/>
  <c r="AY56" i="2"/>
  <c r="AX59" i="2"/>
  <c r="AZ61" i="2"/>
  <c r="AY64" i="2"/>
  <c r="AX67" i="2"/>
  <c r="AZ69" i="2"/>
  <c r="AY72" i="2"/>
  <c r="AX75" i="2"/>
  <c r="AZ77" i="2"/>
  <c r="AY80" i="2"/>
  <c r="AX83" i="2"/>
  <c r="AZ85" i="2"/>
  <c r="AY88" i="2"/>
  <c r="AX91" i="2"/>
  <c r="AZ93" i="2"/>
  <c r="AY96" i="2"/>
  <c r="AX99" i="2"/>
  <c r="AZ101" i="2"/>
  <c r="AY104" i="2"/>
  <c r="AX107" i="2"/>
  <c r="AZ109" i="2"/>
  <c r="AY112" i="2"/>
  <c r="AX115" i="2"/>
  <c r="AZ117" i="2"/>
  <c r="AY120" i="2"/>
  <c r="AX123" i="2"/>
  <c r="AZ125" i="2"/>
  <c r="AY128" i="2"/>
  <c r="AX131" i="2"/>
  <c r="AZ133" i="2"/>
  <c r="AY136" i="2"/>
  <c r="AX139" i="2"/>
  <c r="AZ141" i="2"/>
  <c r="AY144" i="2"/>
  <c r="AX147" i="2"/>
  <c r="AZ149" i="2"/>
  <c r="AY152" i="2"/>
  <c r="AX155" i="2"/>
  <c r="AZ157" i="2"/>
  <c r="AY160" i="2"/>
  <c r="AX163" i="2"/>
  <c r="AZ165" i="2"/>
  <c r="AY168" i="2"/>
  <c r="AX171" i="2"/>
  <c r="AZ173" i="2"/>
  <c r="AY176" i="2"/>
  <c r="AX179" i="2"/>
  <c r="AZ181" i="2"/>
  <c r="AY184" i="2"/>
  <c r="AX187" i="2"/>
  <c r="AZ189" i="2"/>
  <c r="AY192" i="2"/>
  <c r="AX195" i="2"/>
  <c r="AZ197" i="2"/>
  <c r="AY200" i="2"/>
  <c r="AX203" i="2"/>
  <c r="AZ205" i="2"/>
  <c r="AY208" i="2"/>
  <c r="AX211" i="2"/>
  <c r="AZ213" i="2"/>
  <c r="AY216" i="2"/>
  <c r="AX219" i="2"/>
  <c r="AZ221" i="2"/>
  <c r="AY224" i="2"/>
  <c r="AX227" i="2"/>
  <c r="AZ229" i="2"/>
  <c r="AX6" i="2"/>
  <c r="AZ8" i="2"/>
  <c r="AY11" i="2"/>
  <c r="AX14" i="2"/>
  <c r="AZ16" i="2"/>
  <c r="AY19" i="2"/>
  <c r="AX22" i="2"/>
  <c r="AZ24" i="2"/>
  <c r="AY27" i="2"/>
  <c r="AX30" i="2"/>
  <c r="AZ32" i="2"/>
  <c r="AY35" i="2"/>
  <c r="AX38" i="2"/>
  <c r="AZ40" i="2"/>
  <c r="AY43" i="2"/>
  <c r="AX46" i="2"/>
  <c r="AZ48" i="2"/>
  <c r="AY51" i="2"/>
  <c r="AX54" i="2"/>
  <c r="AZ56" i="2"/>
  <c r="AY59" i="2"/>
  <c r="AX62" i="2"/>
  <c r="AZ64" i="2"/>
  <c r="AY67" i="2"/>
  <c r="AX70" i="2"/>
  <c r="AZ72" i="2"/>
  <c r="AY75" i="2"/>
  <c r="AX78" i="2"/>
  <c r="AZ80" i="2"/>
  <c r="AY83" i="2"/>
  <c r="AX86" i="2"/>
  <c r="AZ88" i="2"/>
  <c r="AY91" i="2"/>
  <c r="AX94" i="2"/>
  <c r="AZ96" i="2"/>
  <c r="AY99" i="2"/>
  <c r="AX102" i="2"/>
  <c r="AZ104" i="2"/>
  <c r="AY107" i="2"/>
  <c r="AX110" i="2"/>
  <c r="AZ112" i="2"/>
  <c r="AY115" i="2"/>
  <c r="AX118" i="2"/>
  <c r="AZ120" i="2"/>
  <c r="AY123" i="2"/>
  <c r="AX126" i="2"/>
  <c r="AZ128" i="2"/>
  <c r="AY131" i="2"/>
  <c r="AX134" i="2"/>
  <c r="AZ136" i="2"/>
  <c r="AY139" i="2"/>
  <c r="AX142" i="2"/>
  <c r="AZ144" i="2"/>
  <c r="AY147" i="2"/>
  <c r="AX150" i="2"/>
  <c r="AZ152" i="2"/>
  <c r="AY155" i="2"/>
  <c r="AX158" i="2"/>
  <c r="AZ160" i="2"/>
  <c r="AY163" i="2"/>
  <c r="AX166" i="2"/>
  <c r="AZ168" i="2"/>
  <c r="AY171" i="2"/>
  <c r="AX174" i="2"/>
  <c r="AZ176" i="2"/>
  <c r="AY179" i="2"/>
  <c r="AX182" i="2"/>
  <c r="AZ184" i="2"/>
  <c r="AY187" i="2"/>
  <c r="AX190" i="2"/>
  <c r="AZ192" i="2"/>
  <c r="AY195" i="2"/>
  <c r="AX198" i="2"/>
  <c r="AZ200" i="2"/>
  <c r="AY203" i="2"/>
  <c r="AX206" i="2"/>
  <c r="AZ208" i="2"/>
  <c r="AY211" i="2"/>
  <c r="AX214" i="2"/>
  <c r="AZ216" i="2"/>
  <c r="AY219" i="2"/>
  <c r="AX222" i="2"/>
  <c r="AZ224" i="2"/>
  <c r="AY6" i="2"/>
  <c r="AX9" i="2"/>
  <c r="AZ11" i="2"/>
  <c r="AY14" i="2"/>
  <c r="AX17" i="2"/>
  <c r="AZ19" i="2"/>
  <c r="AY22" i="2"/>
  <c r="AX25" i="2"/>
  <c r="AZ27" i="2"/>
  <c r="AY30" i="2"/>
  <c r="AX33" i="2"/>
  <c r="AZ35" i="2"/>
  <c r="AY38" i="2"/>
  <c r="AX41" i="2"/>
  <c r="AZ43" i="2"/>
  <c r="AY46" i="2"/>
  <c r="AX49" i="2"/>
  <c r="AZ6" i="2"/>
  <c r="AY9" i="2"/>
  <c r="AX12" i="2"/>
  <c r="AZ14" i="2"/>
  <c r="AY17" i="2"/>
  <c r="AX20" i="2"/>
  <c r="AZ22" i="2"/>
  <c r="AY25" i="2"/>
  <c r="AX28" i="2"/>
  <c r="AZ30" i="2"/>
  <c r="AY33" i="2"/>
  <c r="AX36" i="2"/>
  <c r="AZ38" i="2"/>
  <c r="AY41" i="2"/>
  <c r="AX44" i="2"/>
  <c r="AZ46" i="2"/>
  <c r="AY49" i="2"/>
  <c r="AX52" i="2"/>
  <c r="AZ54" i="2"/>
  <c r="AY57" i="2"/>
  <c r="AX60" i="2"/>
  <c r="AZ62" i="2"/>
  <c r="AY65" i="2"/>
  <c r="AX68" i="2"/>
  <c r="AZ70" i="2"/>
  <c r="AY73" i="2"/>
  <c r="AX76" i="2"/>
  <c r="AZ78" i="2"/>
  <c r="AY81" i="2"/>
  <c r="AX84" i="2"/>
  <c r="AZ86" i="2"/>
  <c r="AY89" i="2"/>
  <c r="AX92" i="2"/>
  <c r="AZ94" i="2"/>
  <c r="AY97" i="2"/>
  <c r="AX100" i="2"/>
  <c r="AZ102" i="2"/>
  <c r="AY105" i="2"/>
  <c r="AX108" i="2"/>
  <c r="AZ110" i="2"/>
  <c r="AY113" i="2"/>
  <c r="AX116" i="2"/>
  <c r="AZ118" i="2"/>
  <c r="AY121" i="2"/>
  <c r="AX124" i="2"/>
  <c r="AZ126" i="2"/>
  <c r="AX7" i="2"/>
  <c r="AZ9" i="2"/>
  <c r="AY12" i="2"/>
  <c r="AX15" i="2"/>
  <c r="AZ17" i="2"/>
  <c r="AY20" i="2"/>
  <c r="AX23" i="2"/>
  <c r="AZ25" i="2"/>
  <c r="AY28" i="2"/>
  <c r="AX31" i="2"/>
  <c r="AZ33" i="2"/>
  <c r="AY36" i="2"/>
  <c r="AX39" i="2"/>
  <c r="AZ41" i="2"/>
  <c r="AY44" i="2"/>
  <c r="AX47" i="2"/>
  <c r="AZ49" i="2"/>
  <c r="AY52" i="2"/>
  <c r="AX55" i="2"/>
  <c r="AZ57" i="2"/>
  <c r="AY60" i="2"/>
  <c r="AX63" i="2"/>
  <c r="AZ65" i="2"/>
  <c r="AY68" i="2"/>
  <c r="AX71" i="2"/>
  <c r="AZ73" i="2"/>
  <c r="AY76" i="2"/>
  <c r="AX79" i="2"/>
  <c r="AZ81" i="2"/>
  <c r="AY84" i="2"/>
  <c r="AX87" i="2"/>
  <c r="AZ89" i="2"/>
  <c r="AY92" i="2"/>
  <c r="AX95" i="2"/>
  <c r="AZ97" i="2"/>
  <c r="AY100" i="2"/>
  <c r="AX103" i="2"/>
  <c r="AZ105" i="2"/>
  <c r="AY108" i="2"/>
  <c r="AX111" i="2"/>
  <c r="AZ113" i="2"/>
  <c r="AY116" i="2"/>
  <c r="AX119" i="2"/>
  <c r="AZ121" i="2"/>
  <c r="AY124" i="2"/>
  <c r="AX127" i="2"/>
  <c r="AZ129" i="2"/>
  <c r="AY132" i="2"/>
  <c r="AX135" i="2"/>
  <c r="AZ137" i="2"/>
  <c r="AY140" i="2"/>
  <c r="AX143" i="2"/>
  <c r="AZ145" i="2"/>
  <c r="AY148" i="2"/>
  <c r="AX151" i="2"/>
  <c r="AZ153" i="2"/>
  <c r="AY156" i="2"/>
  <c r="AX159" i="2"/>
  <c r="AZ161" i="2"/>
  <c r="AY164" i="2"/>
  <c r="AX167" i="2"/>
  <c r="AZ169" i="2"/>
  <c r="AY172" i="2"/>
  <c r="AX175" i="2"/>
  <c r="AZ177" i="2"/>
  <c r="AY180" i="2"/>
  <c r="AX183" i="2"/>
  <c r="AZ185" i="2"/>
  <c r="AY188" i="2"/>
  <c r="AX191" i="2"/>
  <c r="AZ193" i="2"/>
  <c r="AY196" i="2"/>
  <c r="AX199" i="2"/>
  <c r="AZ201" i="2"/>
  <c r="AY204" i="2"/>
  <c r="AX207" i="2"/>
  <c r="AZ209" i="2"/>
  <c r="AY212" i="2"/>
  <c r="AX215" i="2"/>
  <c r="AZ217" i="2"/>
  <c r="AY220" i="2"/>
  <c r="AX223" i="2"/>
  <c r="AZ225" i="2"/>
  <c r="AY228" i="2"/>
  <c r="AX231" i="2"/>
  <c r="AZ51" i="2"/>
  <c r="AY62" i="2"/>
  <c r="AX73" i="2"/>
  <c r="AZ83" i="2"/>
  <c r="AY94" i="2"/>
  <c r="AX105" i="2"/>
  <c r="AX114" i="2"/>
  <c r="AX121" i="2"/>
  <c r="AZ127" i="2"/>
  <c r="AZ132" i="2"/>
  <c r="AX137" i="2"/>
  <c r="AX141" i="2"/>
  <c r="AY145" i="2"/>
  <c r="AY149" i="2"/>
  <c r="AX154" i="2"/>
  <c r="AY158" i="2"/>
  <c r="AY162" i="2"/>
  <c r="AZ166" i="2"/>
  <c r="AZ170" i="2"/>
  <c r="AY175" i="2"/>
  <c r="AZ179" i="2"/>
  <c r="AZ183" i="2"/>
  <c r="AX188" i="2"/>
  <c r="AX192" i="2"/>
  <c r="AZ196" i="2"/>
  <c r="AX201" i="2"/>
  <c r="AX205" i="2"/>
  <c r="AY209" i="2"/>
  <c r="AY213" i="2"/>
  <c r="AX218" i="2"/>
  <c r="AY222" i="2"/>
  <c r="AY226" i="2"/>
  <c r="AX230" i="2"/>
  <c r="AX233" i="2"/>
  <c r="AZ235" i="2"/>
  <c r="AY238" i="2"/>
  <c r="AX241" i="2"/>
  <c r="AZ243" i="2"/>
  <c r="AY246" i="2"/>
  <c r="AX249" i="2"/>
  <c r="AZ251" i="2"/>
  <c r="AY254" i="2"/>
  <c r="AX257" i="2"/>
  <c r="AZ259" i="2"/>
  <c r="AY262" i="2"/>
  <c r="AX265" i="2"/>
  <c r="AZ267" i="2"/>
  <c r="AY270" i="2"/>
  <c r="AX273" i="2"/>
  <c r="AZ275" i="2"/>
  <c r="AY278" i="2"/>
  <c r="AX281" i="2"/>
  <c r="AZ283" i="2"/>
  <c r="AY286" i="2"/>
  <c r="AX289" i="2"/>
  <c r="AZ291" i="2"/>
  <c r="AY294" i="2"/>
  <c r="AX297" i="2"/>
  <c r="AZ299" i="2"/>
  <c r="AY302" i="2"/>
  <c r="AX305" i="2"/>
  <c r="AZ307" i="2"/>
  <c r="AY310" i="2"/>
  <c r="AX313" i="2"/>
  <c r="AZ315" i="2"/>
  <c r="AY318" i="2"/>
  <c r="AX321" i="2"/>
  <c r="AZ323" i="2"/>
  <c r="AY326" i="2"/>
  <c r="AX329" i="2"/>
  <c r="AZ331" i="2"/>
  <c r="AY334" i="2"/>
  <c r="AX337" i="2"/>
  <c r="AZ339" i="2"/>
  <c r="AY342" i="2"/>
  <c r="AX345" i="2"/>
  <c r="AZ347" i="2"/>
  <c r="AY350" i="2"/>
  <c r="AX353" i="2"/>
  <c r="AZ355" i="2"/>
  <c r="AY358" i="2"/>
  <c r="AX361" i="2"/>
  <c r="AZ363" i="2"/>
  <c r="AY366" i="2"/>
  <c r="AX369" i="2"/>
  <c r="AZ55" i="2"/>
  <c r="AY66" i="2"/>
  <c r="AX77" i="2"/>
  <c r="AZ87" i="2"/>
  <c r="AY98" i="2"/>
  <c r="AX109" i="2"/>
  <c r="AZ116" i="2"/>
  <c r="AZ123" i="2"/>
  <c r="AX130" i="2"/>
  <c r="AY134" i="2"/>
  <c r="AY138" i="2"/>
  <c r="AZ142" i="2"/>
  <c r="AZ146" i="2"/>
  <c r="AY151" i="2"/>
  <c r="AZ155" i="2"/>
  <c r="AZ159" i="2"/>
  <c r="AX164" i="2"/>
  <c r="AX168" i="2"/>
  <c r="AZ172" i="2"/>
  <c r="AX177" i="2"/>
  <c r="AX181" i="2"/>
  <c r="AY185" i="2"/>
  <c r="AY189" i="2"/>
  <c r="AX194" i="2"/>
  <c r="AY198" i="2"/>
  <c r="AY202" i="2"/>
  <c r="AZ206" i="2"/>
  <c r="AZ210" i="2"/>
  <c r="AX57" i="2"/>
  <c r="AZ67" i="2"/>
  <c r="AY78" i="2"/>
  <c r="AX89" i="2"/>
  <c r="AZ99" i="2"/>
  <c r="AY110" i="2"/>
  <c r="AX117" i="2"/>
  <c r="AZ124" i="2"/>
  <c r="AY130" i="2"/>
  <c r="AZ134" i="2"/>
  <c r="AZ138" i="2"/>
  <c r="AY143" i="2"/>
  <c r="AZ147" i="2"/>
  <c r="AZ151" i="2"/>
  <c r="AX156" i="2"/>
  <c r="AX160" i="2"/>
  <c r="AZ164" i="2"/>
  <c r="AX169" i="2"/>
  <c r="AX173" i="2"/>
  <c r="AY177" i="2"/>
  <c r="AY181" i="2"/>
  <c r="AX186" i="2"/>
  <c r="AY190" i="2"/>
  <c r="AY194" i="2"/>
  <c r="AZ198" i="2"/>
  <c r="AZ202" i="2"/>
  <c r="AY207" i="2"/>
  <c r="AZ211" i="2"/>
  <c r="AZ215" i="2"/>
  <c r="AX220" i="2"/>
  <c r="AX224" i="2"/>
  <c r="AX228" i="2"/>
  <c r="AZ231" i="2"/>
  <c r="AY234" i="2"/>
  <c r="AX61" i="2"/>
  <c r="AZ71" i="2"/>
  <c r="AY82" i="2"/>
  <c r="AX93" i="2"/>
  <c r="AZ103" i="2"/>
  <c r="AX113" i="2"/>
  <c r="AZ119" i="2"/>
  <c r="AY127" i="2"/>
  <c r="AX132" i="2"/>
  <c r="AX136" i="2"/>
  <c r="AZ140" i="2"/>
  <c r="AX145" i="2"/>
  <c r="AX149" i="2"/>
  <c r="AY153" i="2"/>
  <c r="AY157" i="2"/>
  <c r="AX162" i="2"/>
  <c r="AY166" i="2"/>
  <c r="AY170" i="2"/>
  <c r="AZ174" i="2"/>
  <c r="AZ178" i="2"/>
  <c r="AY183" i="2"/>
  <c r="AZ187" i="2"/>
  <c r="AZ191" i="2"/>
  <c r="AX196" i="2"/>
  <c r="AX200" i="2"/>
  <c r="AZ204" i="2"/>
  <c r="AX209" i="2"/>
  <c r="AX213" i="2"/>
  <c r="AZ59" i="2"/>
  <c r="AX81" i="2"/>
  <c r="AY102" i="2"/>
  <c r="AY119" i="2"/>
  <c r="AZ131" i="2"/>
  <c r="AX140" i="2"/>
  <c r="AZ148" i="2"/>
  <c r="AX157" i="2"/>
  <c r="AY165" i="2"/>
  <c r="AY174" i="2"/>
  <c r="AZ182" i="2"/>
  <c r="AY191" i="2"/>
  <c r="AZ199" i="2"/>
  <c r="AX208" i="2"/>
  <c r="AX216" i="2"/>
  <c r="AY221" i="2"/>
  <c r="AY227" i="2"/>
  <c r="AX232" i="2"/>
  <c r="AY235" i="2"/>
  <c r="AZ238" i="2"/>
  <c r="AZ241" i="2"/>
  <c r="AZ244" i="2"/>
  <c r="AZ247" i="2"/>
  <c r="AZ250" i="2"/>
  <c r="AZ253" i="2"/>
  <c r="AZ256" i="2"/>
  <c r="AX260" i="2"/>
  <c r="AX263" i="2"/>
  <c r="AX266" i="2"/>
  <c r="AX269" i="2"/>
  <c r="AX272" i="2"/>
  <c r="AX275" i="2"/>
  <c r="AX278" i="2"/>
  <c r="AY281" i="2"/>
  <c r="AY284" i="2"/>
  <c r="AY287" i="2"/>
  <c r="AY290" i="2"/>
  <c r="AY293" i="2"/>
  <c r="AY296" i="2"/>
  <c r="AY299" i="2"/>
  <c r="AZ302" i="2"/>
  <c r="AZ305" i="2"/>
  <c r="AZ308" i="2"/>
  <c r="AZ311" i="2"/>
  <c r="AZ314" i="2"/>
  <c r="AZ317" i="2"/>
  <c r="AZ320" i="2"/>
  <c r="AX324" i="2"/>
  <c r="AX327" i="2"/>
  <c r="AX330" i="2"/>
  <c r="AX333" i="2"/>
  <c r="AX336" i="2"/>
  <c r="AX339" i="2"/>
  <c r="AX342" i="2"/>
  <c r="AY345" i="2"/>
  <c r="AY348" i="2"/>
  <c r="AY351" i="2"/>
  <c r="AY354" i="2"/>
  <c r="AY357" i="2"/>
  <c r="AY360" i="2"/>
  <c r="AY363" i="2"/>
  <c r="AZ366" i="2"/>
  <c r="AZ369" i="2"/>
  <c r="AY372" i="2"/>
  <c r="AX375" i="2"/>
  <c r="AZ377" i="2"/>
  <c r="AY380" i="2"/>
  <c r="AX383" i="2"/>
  <c r="AZ385" i="2"/>
  <c r="AY388" i="2"/>
  <c r="AX391" i="2"/>
  <c r="AZ393" i="2"/>
  <c r="AY396" i="2"/>
  <c r="AX399" i="2"/>
  <c r="AZ401" i="2"/>
  <c r="AY404" i="2"/>
  <c r="AX407" i="2"/>
  <c r="AZ409" i="2"/>
  <c r="AY412" i="2"/>
  <c r="AX415" i="2"/>
  <c r="AZ417" i="2"/>
  <c r="AY420" i="2"/>
  <c r="AX423" i="2"/>
  <c r="AZ425" i="2"/>
  <c r="AY428" i="2"/>
  <c r="AX431" i="2"/>
  <c r="AY70" i="2"/>
  <c r="AZ91" i="2"/>
  <c r="AZ111" i="2"/>
  <c r="AY126" i="2"/>
  <c r="AZ135" i="2"/>
  <c r="AX144" i="2"/>
  <c r="AX153" i="2"/>
  <c r="AY161" i="2"/>
  <c r="AX170" i="2"/>
  <c r="AY178" i="2"/>
  <c r="AZ186" i="2"/>
  <c r="AZ195" i="2"/>
  <c r="AX204" i="2"/>
  <c r="AZ212" i="2"/>
  <c r="AZ218" i="2"/>
  <c r="AX225" i="2"/>
  <c r="AY229" i="2"/>
  <c r="AZ233" i="2"/>
  <c r="AX237" i="2"/>
  <c r="AX240" i="2"/>
  <c r="AX243" i="2"/>
  <c r="AX246" i="2"/>
  <c r="AY249" i="2"/>
  <c r="AY252" i="2"/>
  <c r="AY255" i="2"/>
  <c r="AY258" i="2"/>
  <c r="AY261" i="2"/>
  <c r="AY264" i="2"/>
  <c r="AY267" i="2"/>
  <c r="AZ270" i="2"/>
  <c r="AZ273" i="2"/>
  <c r="AZ276" i="2"/>
  <c r="AZ279" i="2"/>
  <c r="AZ282" i="2"/>
  <c r="AZ285" i="2"/>
  <c r="AZ288" i="2"/>
  <c r="AX292" i="2"/>
  <c r="AX295" i="2"/>
  <c r="AX298" i="2"/>
  <c r="AX301" i="2"/>
  <c r="AX304" i="2"/>
  <c r="AX307" i="2"/>
  <c r="AX310" i="2"/>
  <c r="AY313" i="2"/>
  <c r="AY316" i="2"/>
  <c r="AY319" i="2"/>
  <c r="AY322" i="2"/>
  <c r="AY325" i="2"/>
  <c r="AY328" i="2"/>
  <c r="AY331" i="2"/>
  <c r="AZ334" i="2"/>
  <c r="AZ337" i="2"/>
  <c r="AZ340" i="2"/>
  <c r="AZ343" i="2"/>
  <c r="AZ346" i="2"/>
  <c r="AZ349" i="2"/>
  <c r="AZ352" i="2"/>
  <c r="AX356" i="2"/>
  <c r="AX359" i="2"/>
  <c r="AX362" i="2"/>
  <c r="AX365" i="2"/>
  <c r="AX368" i="2"/>
  <c r="AX371" i="2"/>
  <c r="AZ373" i="2"/>
  <c r="AY376" i="2"/>
  <c r="AX379" i="2"/>
  <c r="AZ381" i="2"/>
  <c r="AY384" i="2"/>
  <c r="AX387" i="2"/>
  <c r="AZ389" i="2"/>
  <c r="AY392" i="2"/>
  <c r="AX395" i="2"/>
  <c r="AZ397" i="2"/>
  <c r="AY400" i="2"/>
  <c r="AX403" i="2"/>
  <c r="AZ405" i="2"/>
  <c r="AY408" i="2"/>
  <c r="AX411" i="2"/>
  <c r="AZ413" i="2"/>
  <c r="AY416" i="2"/>
  <c r="AX419" i="2"/>
  <c r="AZ421" i="2"/>
  <c r="AY424" i="2"/>
  <c r="AX427" i="2"/>
  <c r="AZ429" i="2"/>
  <c r="AZ63" i="2"/>
  <c r="AY90" i="2"/>
  <c r="AZ115" i="2"/>
  <c r="AX133" i="2"/>
  <c r="AZ143" i="2"/>
  <c r="AZ154" i="2"/>
  <c r="AY167" i="2"/>
  <c r="AX178" i="2"/>
  <c r="AX189" i="2"/>
  <c r="AY201" i="2"/>
  <c r="AX212" i="2"/>
  <c r="AZ220" i="2"/>
  <c r="AZ227" i="2"/>
  <c r="AY233" i="2"/>
  <c r="AZ237" i="2"/>
  <c r="AX242" i="2"/>
  <c r="AZ245" i="2"/>
  <c r="AX250" i="2"/>
  <c r="AX254" i="2"/>
  <c r="AX258" i="2"/>
  <c r="AX262" i="2"/>
  <c r="AY266" i="2"/>
  <c r="AX270" i="2"/>
  <c r="AY274" i="2"/>
  <c r="AZ278" i="2"/>
  <c r="AY282" i="2"/>
  <c r="AZ286" i="2"/>
  <c r="AZ290" i="2"/>
  <c r="AZ294" i="2"/>
  <c r="AZ298" i="2"/>
  <c r="AX303" i="2"/>
  <c r="AZ306" i="2"/>
  <c r="AX311" i="2"/>
  <c r="AX315" i="2"/>
  <c r="AX319" i="2"/>
  <c r="AX323" i="2"/>
  <c r="AY327" i="2"/>
  <c r="AX331" i="2"/>
  <c r="AY335" i="2"/>
  <c r="AY339" i="2"/>
  <c r="AY343" i="2"/>
  <c r="AY347" i="2"/>
  <c r="AZ351" i="2"/>
  <c r="AY355" i="2"/>
  <c r="AZ359" i="2"/>
  <c r="AX364" i="2"/>
  <c r="AZ367" i="2"/>
  <c r="AZ371" i="2"/>
  <c r="AY375" i="2"/>
  <c r="AZ378" i="2"/>
  <c r="AY382" i="2"/>
  <c r="AX386" i="2"/>
  <c r="AY389" i="2"/>
  <c r="AX393" i="2"/>
  <c r="AZ396" i="2"/>
  <c r="AX400" i="2"/>
  <c r="AZ403" i="2"/>
  <c r="AY407" i="2"/>
  <c r="AZ410" i="2"/>
  <c r="AY414" i="2"/>
  <c r="AX418" i="2"/>
  <c r="AY421" i="2"/>
  <c r="AX425" i="2"/>
  <c r="AZ428" i="2"/>
  <c r="AX432" i="2"/>
  <c r="AZ434" i="2"/>
  <c r="AY437" i="2"/>
  <c r="AX440" i="2"/>
  <c r="AZ442" i="2"/>
  <c r="AY445" i="2"/>
  <c r="AX448" i="2"/>
  <c r="AZ450" i="2"/>
  <c r="AY453" i="2"/>
  <c r="AX456" i="2"/>
  <c r="AZ458" i="2"/>
  <c r="AY461" i="2"/>
  <c r="AX464" i="2"/>
  <c r="AZ466" i="2"/>
  <c r="AY469" i="2"/>
  <c r="AX472" i="2"/>
  <c r="AZ474" i="2"/>
  <c r="AY477" i="2"/>
  <c r="AX480" i="2"/>
  <c r="AZ482" i="2"/>
  <c r="AY485" i="2"/>
  <c r="AX488" i="2"/>
  <c r="AZ490" i="2"/>
  <c r="AY493" i="2"/>
  <c r="AX496" i="2"/>
  <c r="AZ498" i="2"/>
  <c r="AY501" i="2"/>
  <c r="AX504" i="2"/>
  <c r="AZ506" i="2"/>
  <c r="AY509" i="2"/>
  <c r="AX512" i="2"/>
  <c r="AZ514" i="2"/>
  <c r="AY517" i="2"/>
  <c r="AX520" i="2"/>
  <c r="AZ522" i="2"/>
  <c r="AY525" i="2"/>
  <c r="AX528" i="2"/>
  <c r="AZ530" i="2"/>
  <c r="AY533" i="2"/>
  <c r="AX536" i="2"/>
  <c r="AZ538" i="2"/>
  <c r="AY541" i="2"/>
  <c r="AX544" i="2"/>
  <c r="AZ546" i="2"/>
  <c r="AY549" i="2"/>
  <c r="AX552" i="2"/>
  <c r="AZ554" i="2"/>
  <c r="AY557" i="2"/>
  <c r="AX560" i="2"/>
  <c r="AZ562" i="2"/>
  <c r="AY565" i="2"/>
  <c r="AX568" i="2"/>
  <c r="AZ570" i="2"/>
  <c r="AY573" i="2"/>
  <c r="AX576" i="2"/>
  <c r="AZ578" i="2"/>
  <c r="AY581" i="2"/>
  <c r="AX584" i="2"/>
  <c r="AZ586" i="2"/>
  <c r="AY589" i="2"/>
  <c r="AX592" i="2"/>
  <c r="AZ594" i="2"/>
  <c r="AY597" i="2"/>
  <c r="AX600" i="2"/>
  <c r="AZ602" i="2"/>
  <c r="AY605" i="2"/>
  <c r="AX608" i="2"/>
  <c r="AZ610" i="2"/>
  <c r="AY613" i="2"/>
  <c r="AX616" i="2"/>
  <c r="AZ618" i="2"/>
  <c r="AY621" i="2"/>
  <c r="AX624" i="2"/>
  <c r="AZ626" i="2"/>
  <c r="AY629" i="2"/>
  <c r="AX632" i="2"/>
  <c r="AZ634" i="2"/>
  <c r="AY637" i="2"/>
  <c r="AX640" i="2"/>
  <c r="AZ642" i="2"/>
  <c r="AY645" i="2"/>
  <c r="AX648" i="2"/>
  <c r="AZ650" i="2"/>
  <c r="AY653" i="2"/>
  <c r="AX656" i="2"/>
  <c r="AZ658" i="2"/>
  <c r="AY661" i="2"/>
  <c r="AX664" i="2"/>
  <c r="AZ666" i="2"/>
  <c r="AY669" i="2"/>
  <c r="AX672" i="2"/>
  <c r="AZ674" i="2"/>
  <c r="AY677" i="2"/>
  <c r="AX680" i="2"/>
  <c r="AZ682" i="2"/>
  <c r="AY685" i="2"/>
  <c r="AX688" i="2"/>
  <c r="AZ690" i="2"/>
  <c r="AY693" i="2"/>
  <c r="AX696" i="2"/>
  <c r="AZ698" i="2"/>
  <c r="AY701" i="2"/>
  <c r="AX704" i="2"/>
  <c r="AZ706" i="2"/>
  <c r="AY709" i="2"/>
  <c r="AX712" i="2"/>
  <c r="AZ75" i="2"/>
  <c r="AY106" i="2"/>
  <c r="AX125" i="2"/>
  <c r="AX138" i="2"/>
  <c r="AY150" i="2"/>
  <c r="AX161" i="2"/>
  <c r="AX172" i="2"/>
  <c r="AX184" i="2"/>
  <c r="AZ194" i="2"/>
  <c r="AY206" i="2"/>
  <c r="AX217" i="2"/>
  <c r="AZ223" i="2"/>
  <c r="AZ230" i="2"/>
  <c r="AX236" i="2"/>
  <c r="AZ239" i="2"/>
  <c r="AX244" i="2"/>
  <c r="AX248" i="2"/>
  <c r="AX252" i="2"/>
  <c r="AX256" i="2"/>
  <c r="AY260" i="2"/>
  <c r="AX264" i="2"/>
  <c r="AY268" i="2"/>
  <c r="AY272" i="2"/>
  <c r="AY276" i="2"/>
  <c r="AY280" i="2"/>
  <c r="AZ284" i="2"/>
  <c r="AY288" i="2"/>
  <c r="AZ292" i="2"/>
  <c r="AZ296" i="2"/>
  <c r="AZ300" i="2"/>
  <c r="AZ304" i="2"/>
  <c r="AX309" i="2"/>
  <c r="AZ312" i="2"/>
  <c r="AX317" i="2"/>
  <c r="AY321" i="2"/>
  <c r="AX325" i="2"/>
  <c r="AY329" i="2"/>
  <c r="AY333" i="2"/>
  <c r="AY337" i="2"/>
  <c r="AY341" i="2"/>
  <c r="AZ345" i="2"/>
  <c r="AY349" i="2"/>
  <c r="AZ353" i="2"/>
  <c r="AZ357" i="2"/>
  <c r="AZ361" i="2"/>
  <c r="AZ365" i="2"/>
  <c r="AX370" i="2"/>
  <c r="AY373" i="2"/>
  <c r="AX377" i="2"/>
  <c r="AZ380" i="2"/>
  <c r="AX384" i="2"/>
  <c r="AZ387" i="2"/>
  <c r="AY391" i="2"/>
  <c r="AZ394" i="2"/>
  <c r="AY398" i="2"/>
  <c r="AX402" i="2"/>
  <c r="AY405" i="2"/>
  <c r="AX409" i="2"/>
  <c r="AZ412" i="2"/>
  <c r="AX416" i="2"/>
  <c r="AZ419" i="2"/>
  <c r="AY423" i="2"/>
  <c r="AZ426" i="2"/>
  <c r="AY430" i="2"/>
  <c r="AY433" i="2"/>
  <c r="AX436" i="2"/>
  <c r="AZ438" i="2"/>
  <c r="AY441" i="2"/>
  <c r="AX444" i="2"/>
  <c r="AZ446" i="2"/>
  <c r="AY449" i="2"/>
  <c r="AX452" i="2"/>
  <c r="AZ454" i="2"/>
  <c r="AY457" i="2"/>
  <c r="AX460" i="2"/>
  <c r="AZ462" i="2"/>
  <c r="AY465" i="2"/>
  <c r="AX468" i="2"/>
  <c r="AZ470" i="2"/>
  <c r="AY473" i="2"/>
  <c r="AX476" i="2"/>
  <c r="AZ478" i="2"/>
  <c r="AY481" i="2"/>
  <c r="AX484" i="2"/>
  <c r="AZ486" i="2"/>
  <c r="AY489" i="2"/>
  <c r="AX492" i="2"/>
  <c r="AZ494" i="2"/>
  <c r="AY497" i="2"/>
  <c r="AX500" i="2"/>
  <c r="AZ502" i="2"/>
  <c r="AY505" i="2"/>
  <c r="AX508" i="2"/>
  <c r="AZ510" i="2"/>
  <c r="AY513" i="2"/>
  <c r="AX516" i="2"/>
  <c r="AZ518" i="2"/>
  <c r="AY521" i="2"/>
  <c r="AX524" i="2"/>
  <c r="AZ526" i="2"/>
  <c r="AY529" i="2"/>
  <c r="AX532" i="2"/>
  <c r="AZ534" i="2"/>
  <c r="AY537" i="2"/>
  <c r="AX540" i="2"/>
  <c r="AZ542" i="2"/>
  <c r="AY545" i="2"/>
  <c r="AX548" i="2"/>
  <c r="AZ550" i="2"/>
  <c r="AY553" i="2"/>
  <c r="AX556" i="2"/>
  <c r="AZ558" i="2"/>
  <c r="AY561" i="2"/>
  <c r="AX564" i="2"/>
  <c r="AZ566" i="2"/>
  <c r="AY569" i="2"/>
  <c r="AX572" i="2"/>
  <c r="AZ574" i="2"/>
  <c r="AY577" i="2"/>
  <c r="AX580" i="2"/>
  <c r="AZ582" i="2"/>
  <c r="AY585" i="2"/>
  <c r="AX588" i="2"/>
  <c r="AZ590" i="2"/>
  <c r="AY593" i="2"/>
  <c r="AX596" i="2"/>
  <c r="AZ598" i="2"/>
  <c r="AY601" i="2"/>
  <c r="AX604" i="2"/>
  <c r="AZ606" i="2"/>
  <c r="AY609" i="2"/>
  <c r="AX612" i="2"/>
  <c r="AZ614" i="2"/>
  <c r="AY617" i="2"/>
  <c r="AX620" i="2"/>
  <c r="AZ622" i="2"/>
  <c r="AY625" i="2"/>
  <c r="AX628" i="2"/>
  <c r="AZ630" i="2"/>
  <c r="AY633" i="2"/>
  <c r="AX636" i="2"/>
  <c r="AZ638" i="2"/>
  <c r="AY641" i="2"/>
  <c r="AX644" i="2"/>
  <c r="AZ646" i="2"/>
  <c r="AY649" i="2"/>
  <c r="AX652" i="2"/>
  <c r="AZ654" i="2"/>
  <c r="AY657" i="2"/>
  <c r="AX660" i="2"/>
  <c r="AZ662" i="2"/>
  <c r="AY665" i="2"/>
  <c r="AX668" i="2"/>
  <c r="AZ670" i="2"/>
  <c r="AY673" i="2"/>
  <c r="AX676" i="2"/>
  <c r="AZ678" i="2"/>
  <c r="AY681" i="2"/>
  <c r="AX684" i="2"/>
  <c r="AZ686" i="2"/>
  <c r="AY689" i="2"/>
  <c r="AX692" i="2"/>
  <c r="AZ694" i="2"/>
  <c r="AY697" i="2"/>
  <c r="AX700" i="2"/>
  <c r="AZ702" i="2"/>
  <c r="AY705" i="2"/>
  <c r="AX708" i="2"/>
  <c r="AZ710" i="2"/>
  <c r="AY713" i="2"/>
  <c r="AX65" i="2"/>
  <c r="AX101" i="2"/>
  <c r="AY129" i="2"/>
  <c r="AX146" i="2"/>
  <c r="AY159" i="2"/>
  <c r="AZ175" i="2"/>
  <c r="AZ190" i="2"/>
  <c r="AY205" i="2"/>
  <c r="AY218" i="2"/>
  <c r="AZ228" i="2"/>
  <c r="AX235" i="2"/>
  <c r="AZ240" i="2"/>
  <c r="AZ246" i="2"/>
  <c r="AY251" i="2"/>
  <c r="AY257" i="2"/>
  <c r="AZ262" i="2"/>
  <c r="AX268" i="2"/>
  <c r="AY273" i="2"/>
  <c r="AX279" i="2"/>
  <c r="AX284" i="2"/>
  <c r="AZ289" i="2"/>
  <c r="AY295" i="2"/>
  <c r="AY300" i="2"/>
  <c r="AX306" i="2"/>
  <c r="AY311" i="2"/>
  <c r="AZ316" i="2"/>
  <c r="AX322" i="2"/>
  <c r="AZ327" i="2"/>
  <c r="AZ332" i="2"/>
  <c r="AY338" i="2"/>
  <c r="AX344" i="2"/>
  <c r="AX349" i="2"/>
  <c r="AZ354" i="2"/>
  <c r="AX360" i="2"/>
  <c r="AY365" i="2"/>
  <c r="AZ370" i="2"/>
  <c r="AZ375" i="2"/>
  <c r="AX380" i="2"/>
  <c r="AX385" i="2"/>
  <c r="AX390" i="2"/>
  <c r="AY394" i="2"/>
  <c r="AY399" i="2"/>
  <c r="AX404" i="2"/>
  <c r="AZ408" i="2"/>
  <c r="AY413" i="2"/>
  <c r="AY418" i="2"/>
  <c r="AZ422" i="2"/>
  <c r="AZ427" i="2"/>
  <c r="AY432" i="2"/>
  <c r="AZ435" i="2"/>
  <c r="AY439" i="2"/>
  <c r="AX443" i="2"/>
  <c r="AY446" i="2"/>
  <c r="AX450" i="2"/>
  <c r="AZ453" i="2"/>
  <c r="AX457" i="2"/>
  <c r="AZ460" i="2"/>
  <c r="AY464" i="2"/>
  <c r="AZ467" i="2"/>
  <c r="AY471" i="2"/>
  <c r="AX475" i="2"/>
  <c r="AY478" i="2"/>
  <c r="AX482" i="2"/>
  <c r="AZ485" i="2"/>
  <c r="AX489" i="2"/>
  <c r="AZ492" i="2"/>
  <c r="AY496" i="2"/>
  <c r="AZ499" i="2"/>
  <c r="AY503" i="2"/>
  <c r="AX507" i="2"/>
  <c r="AY510" i="2"/>
  <c r="AX514" i="2"/>
  <c r="AZ517" i="2"/>
  <c r="AX521" i="2"/>
  <c r="AZ524" i="2"/>
  <c r="AY528" i="2"/>
  <c r="AZ531" i="2"/>
  <c r="AY535" i="2"/>
  <c r="AX539" i="2"/>
  <c r="AY542" i="2"/>
  <c r="AX546" i="2"/>
  <c r="AZ549" i="2"/>
  <c r="AX553" i="2"/>
  <c r="AZ556" i="2"/>
  <c r="AY560" i="2"/>
  <c r="AZ563" i="2"/>
  <c r="AY567" i="2"/>
  <c r="AX571" i="2"/>
  <c r="AY574" i="2"/>
  <c r="AX578" i="2"/>
  <c r="AZ581" i="2"/>
  <c r="AX585" i="2"/>
  <c r="AZ588" i="2"/>
  <c r="AY592" i="2"/>
  <c r="AZ595" i="2"/>
  <c r="AY599" i="2"/>
  <c r="AX603" i="2"/>
  <c r="AY606" i="2"/>
  <c r="AX610" i="2"/>
  <c r="AZ613" i="2"/>
  <c r="AX617" i="2"/>
  <c r="AZ620" i="2"/>
  <c r="AY624" i="2"/>
  <c r="AZ627" i="2"/>
  <c r="AY631" i="2"/>
  <c r="AX635" i="2"/>
  <c r="AY638" i="2"/>
  <c r="AX642" i="2"/>
  <c r="AZ645" i="2"/>
  <c r="AX649" i="2"/>
  <c r="AZ652" i="2"/>
  <c r="AY656" i="2"/>
  <c r="AZ659" i="2"/>
  <c r="AY663" i="2"/>
  <c r="AX667" i="2"/>
  <c r="AY670" i="2"/>
  <c r="AX674" i="2"/>
  <c r="AZ677" i="2"/>
  <c r="AX681" i="2"/>
  <c r="AZ684" i="2"/>
  <c r="AY688" i="2"/>
  <c r="AZ691" i="2"/>
  <c r="AY695" i="2"/>
  <c r="AX699" i="2"/>
  <c r="AY702" i="2"/>
  <c r="AX706" i="2"/>
  <c r="AZ709" i="2"/>
  <c r="AX713" i="2"/>
  <c r="AX716" i="2"/>
  <c r="AZ718" i="2"/>
  <c r="AY721" i="2"/>
  <c r="AX724" i="2"/>
  <c r="AZ726" i="2"/>
  <c r="AY729" i="2"/>
  <c r="AX732" i="2"/>
  <c r="AZ734" i="2"/>
  <c r="AY737" i="2"/>
  <c r="AX740" i="2"/>
  <c r="AZ742" i="2"/>
  <c r="AY745" i="2"/>
  <c r="AX748" i="2"/>
  <c r="AZ750" i="2"/>
  <c r="AY753" i="2"/>
  <c r="AX756" i="2"/>
  <c r="AZ758" i="2"/>
  <c r="AY761" i="2"/>
  <c r="AX764" i="2"/>
  <c r="AZ766" i="2"/>
  <c r="AY769" i="2"/>
  <c r="AX772" i="2"/>
  <c r="AZ774" i="2"/>
  <c r="AY777" i="2"/>
  <c r="AX780" i="2"/>
  <c r="AZ782" i="2"/>
  <c r="AY785" i="2"/>
  <c r="AX788" i="2"/>
  <c r="AZ790" i="2"/>
  <c r="AY793" i="2"/>
  <c r="AX796" i="2"/>
  <c r="AZ798" i="2"/>
  <c r="AY801" i="2"/>
  <c r="AX804" i="2"/>
  <c r="AZ806" i="2"/>
  <c r="AY809" i="2"/>
  <c r="AX812" i="2"/>
  <c r="AZ814" i="2"/>
  <c r="AY817" i="2"/>
  <c r="AX820" i="2"/>
  <c r="AZ822" i="2"/>
  <c r="AY825" i="2"/>
  <c r="AX828" i="2"/>
  <c r="AX85" i="2"/>
  <c r="AY118" i="2"/>
  <c r="AY137" i="2"/>
  <c r="AX152" i="2"/>
  <c r="AZ167" i="2"/>
  <c r="AY182" i="2"/>
  <c r="AY197" i="2"/>
  <c r="AY214" i="2"/>
  <c r="AY223" i="2"/>
  <c r="AY232" i="2"/>
  <c r="AX238" i="2"/>
  <c r="AY243" i="2"/>
  <c r="AZ248" i="2"/>
  <c r="AZ254" i="2"/>
  <c r="AY259" i="2"/>
  <c r="AY265" i="2"/>
  <c r="AX271" i="2"/>
  <c r="AX276" i="2"/>
  <c r="AZ281" i="2"/>
  <c r="AX287" i="2"/>
  <c r="AY292" i="2"/>
  <c r="AZ297" i="2"/>
  <c r="AY303" i="2"/>
  <c r="AY308" i="2"/>
  <c r="AX314" i="2"/>
  <c r="AZ319" i="2"/>
  <c r="AZ324" i="2"/>
  <c r="AY330" i="2"/>
  <c r="AZ335" i="2"/>
  <c r="AX341" i="2"/>
  <c r="AY346" i="2"/>
  <c r="AX352" i="2"/>
  <c r="AX357" i="2"/>
  <c r="AZ362" i="2"/>
  <c r="AY368" i="2"/>
  <c r="AX373" i="2"/>
  <c r="AX378" i="2"/>
  <c r="AZ382" i="2"/>
  <c r="AY387" i="2"/>
  <c r="AX392" i="2"/>
  <c r="AX397" i="2"/>
  <c r="AY401" i="2"/>
  <c r="AY406" i="2"/>
  <c r="AY411" i="2"/>
  <c r="AZ415" i="2"/>
  <c r="AZ420" i="2"/>
  <c r="AY425" i="2"/>
  <c r="AX430" i="2"/>
  <c r="AX434" i="2"/>
  <c r="AZ437" i="2"/>
  <c r="AX441" i="2"/>
  <c r="AZ444" i="2"/>
  <c r="AY448" i="2"/>
  <c r="AZ451" i="2"/>
  <c r="AY455" i="2"/>
  <c r="AX459" i="2"/>
  <c r="AY462" i="2"/>
  <c r="AX466" i="2"/>
  <c r="AZ469" i="2"/>
  <c r="AX473" i="2"/>
  <c r="AZ476" i="2"/>
  <c r="AY480" i="2"/>
  <c r="AZ483" i="2"/>
  <c r="AY487" i="2"/>
  <c r="AX491" i="2"/>
  <c r="AY494" i="2"/>
  <c r="AX498" i="2"/>
  <c r="AZ501" i="2"/>
  <c r="AX505" i="2"/>
  <c r="AZ508" i="2"/>
  <c r="AY512" i="2"/>
  <c r="AZ515" i="2"/>
  <c r="AY519" i="2"/>
  <c r="AX523" i="2"/>
  <c r="AY526" i="2"/>
  <c r="AX530" i="2"/>
  <c r="AZ533" i="2"/>
  <c r="AX537" i="2"/>
  <c r="AZ540" i="2"/>
  <c r="AY544" i="2"/>
  <c r="AZ547" i="2"/>
  <c r="AY551" i="2"/>
  <c r="AX555" i="2"/>
  <c r="AY558" i="2"/>
  <c r="AX562" i="2"/>
  <c r="AZ565" i="2"/>
  <c r="AX569" i="2"/>
  <c r="AZ572" i="2"/>
  <c r="AY576" i="2"/>
  <c r="AZ579" i="2"/>
  <c r="AY583" i="2"/>
  <c r="AX587" i="2"/>
  <c r="AY590" i="2"/>
  <c r="AX594" i="2"/>
  <c r="AZ597" i="2"/>
  <c r="AX601" i="2"/>
  <c r="AZ604" i="2"/>
  <c r="AY608" i="2"/>
  <c r="AZ611" i="2"/>
  <c r="AY615" i="2"/>
  <c r="AX619" i="2"/>
  <c r="AY622" i="2"/>
  <c r="AX626" i="2"/>
  <c r="AZ629" i="2"/>
  <c r="AX633" i="2"/>
  <c r="AZ636" i="2"/>
  <c r="AY640" i="2"/>
  <c r="AZ643" i="2"/>
  <c r="AY647" i="2"/>
  <c r="AX651" i="2"/>
  <c r="AY654" i="2"/>
  <c r="AX658" i="2"/>
  <c r="AZ661" i="2"/>
  <c r="AX665" i="2"/>
  <c r="AZ668" i="2"/>
  <c r="AY672" i="2"/>
  <c r="AZ675" i="2"/>
  <c r="AY679" i="2"/>
  <c r="AX683" i="2"/>
  <c r="AY686" i="2"/>
  <c r="AX690" i="2"/>
  <c r="AZ693" i="2"/>
  <c r="AX697" i="2"/>
  <c r="AZ700" i="2"/>
  <c r="AY704" i="2"/>
  <c r="AZ707" i="2"/>
  <c r="AY711" i="2"/>
  <c r="AZ714" i="2"/>
  <c r="AY717" i="2"/>
  <c r="AX720" i="2"/>
  <c r="AZ722" i="2"/>
  <c r="AY725" i="2"/>
  <c r="AX728" i="2"/>
  <c r="AZ730" i="2"/>
  <c r="AY733" i="2"/>
  <c r="AX736" i="2"/>
  <c r="AZ738" i="2"/>
  <c r="AY741" i="2"/>
  <c r="AX744" i="2"/>
  <c r="AZ746" i="2"/>
  <c r="AY749" i="2"/>
  <c r="AX752" i="2"/>
  <c r="AZ754" i="2"/>
  <c r="AY757" i="2"/>
  <c r="AX760" i="2"/>
  <c r="AZ762" i="2"/>
  <c r="AY765" i="2"/>
  <c r="AX768" i="2"/>
  <c r="AZ770" i="2"/>
  <c r="AY773" i="2"/>
  <c r="AX776" i="2"/>
  <c r="AZ778" i="2"/>
  <c r="AY781" i="2"/>
  <c r="AX784" i="2"/>
  <c r="AZ786" i="2"/>
  <c r="AY789" i="2"/>
  <c r="AX792" i="2"/>
  <c r="AZ794" i="2"/>
  <c r="AY797" i="2"/>
  <c r="AX800" i="2"/>
  <c r="AZ802" i="2"/>
  <c r="AY805" i="2"/>
  <c r="AX808" i="2"/>
  <c r="AZ810" i="2"/>
  <c r="AY813" i="2"/>
  <c r="AX816" i="2"/>
  <c r="AZ818" i="2"/>
  <c r="AY821" i="2"/>
  <c r="AX824" i="2"/>
  <c r="AZ826" i="2"/>
  <c r="AX53" i="2"/>
  <c r="AX97" i="2"/>
  <c r="AY133" i="2"/>
  <c r="AY154" i="2"/>
  <c r="AY173" i="2"/>
  <c r="AY193" i="2"/>
  <c r="AZ214" i="2"/>
  <c r="AZ226" i="2"/>
  <c r="AZ236" i="2"/>
  <c r="AY244" i="2"/>
  <c r="AX251" i="2"/>
  <c r="AZ258" i="2"/>
  <c r="AZ265" i="2"/>
  <c r="AZ272" i="2"/>
  <c r="AX280" i="2"/>
  <c r="AZ287" i="2"/>
  <c r="AX294" i="2"/>
  <c r="AZ301" i="2"/>
  <c r="AY309" i="2"/>
  <c r="AX316" i="2"/>
  <c r="AY323" i="2"/>
  <c r="AZ330" i="2"/>
  <c r="AX338" i="2"/>
  <c r="AZ344" i="2"/>
  <c r="AY352" i="2"/>
  <c r="AY359" i="2"/>
  <c r="AX367" i="2"/>
  <c r="AX374" i="2"/>
  <c r="AZ379" i="2"/>
  <c r="AY386" i="2"/>
  <c r="AZ392" i="2"/>
  <c r="AZ398" i="2"/>
  <c r="AX405" i="2"/>
  <c r="AZ411" i="2"/>
  <c r="AY417" i="2"/>
  <c r="AX424" i="2"/>
  <c r="AZ430" i="2"/>
  <c r="AX69" i="2"/>
  <c r="AY114" i="2"/>
  <c r="AY141" i="2"/>
  <c r="AZ162" i="2"/>
  <c r="AZ180" i="2"/>
  <c r="AX202" i="2"/>
  <c r="AZ219" i="2"/>
  <c r="AY231" i="2"/>
  <c r="AY239" i="2"/>
  <c r="AX247" i="2"/>
  <c r="AY253" i="2"/>
  <c r="AX261" i="2"/>
  <c r="AZ268" i="2"/>
  <c r="AY275" i="2"/>
  <c r="AX283" i="2"/>
  <c r="AX290" i="2"/>
  <c r="AY297" i="2"/>
  <c r="AY304" i="2"/>
  <c r="AX312" i="2"/>
  <c r="AZ318" i="2"/>
  <c r="AX326" i="2"/>
  <c r="AZ333" i="2"/>
  <c r="AY340" i="2"/>
  <c r="AX348" i="2"/>
  <c r="AX355" i="2"/>
  <c r="AY362" i="2"/>
  <c r="AY369" i="2"/>
  <c r="AX376" i="2"/>
  <c r="AX382" i="2"/>
  <c r="AZ388" i="2"/>
  <c r="AY395" i="2"/>
  <c r="AX401" i="2"/>
  <c r="AZ407" i="2"/>
  <c r="AX414" i="2"/>
  <c r="AX420" i="2"/>
  <c r="AY426" i="2"/>
  <c r="AZ432" i="2"/>
  <c r="AX437" i="2"/>
  <c r="AX442" i="2"/>
  <c r="AX447" i="2"/>
  <c r="AY451" i="2"/>
  <c r="AY456" i="2"/>
  <c r="AX461" i="2"/>
  <c r="AZ465" i="2"/>
  <c r="AY470" i="2"/>
  <c r="AY475" i="2"/>
  <c r="AZ479" i="2"/>
  <c r="AZ484" i="2"/>
  <c r="AZ489" i="2"/>
  <c r="AX494" i="2"/>
  <c r="AX499" i="2"/>
  <c r="AZ503" i="2"/>
  <c r="AY508" i="2"/>
  <c r="AX513" i="2"/>
  <c r="AX518" i="2"/>
  <c r="AY522" i="2"/>
  <c r="AY527" i="2"/>
  <c r="AY532" i="2"/>
  <c r="AZ536" i="2"/>
  <c r="AZ541" i="2"/>
  <c r="AY546" i="2"/>
  <c r="AX551" i="2"/>
  <c r="AZ555" i="2"/>
  <c r="AZ560" i="2"/>
  <c r="AX565" i="2"/>
  <c r="AX570" i="2"/>
  <c r="AX575" i="2"/>
  <c r="AY579" i="2"/>
  <c r="AY584" i="2"/>
  <c r="AX589" i="2"/>
  <c r="AZ593" i="2"/>
  <c r="AY598" i="2"/>
  <c r="AY603" i="2"/>
  <c r="AZ607" i="2"/>
  <c r="AZ612" i="2"/>
  <c r="AZ617" i="2"/>
  <c r="AX622" i="2"/>
  <c r="AX627" i="2"/>
  <c r="AZ631" i="2"/>
  <c r="AY636" i="2"/>
  <c r="AX641" i="2"/>
  <c r="AX646" i="2"/>
  <c r="AY650" i="2"/>
  <c r="AY655" i="2"/>
  <c r="AY660" i="2"/>
  <c r="AZ664" i="2"/>
  <c r="AZ669" i="2"/>
  <c r="AY674" i="2"/>
  <c r="AX679" i="2"/>
  <c r="AZ683" i="2"/>
  <c r="AZ688" i="2"/>
  <c r="AX693" i="2"/>
  <c r="AX698" i="2"/>
  <c r="AX703" i="2"/>
  <c r="AY707" i="2"/>
  <c r="AY712" i="2"/>
  <c r="AY716" i="2"/>
  <c r="AZ719" i="2"/>
  <c r="AY723" i="2"/>
  <c r="AX727" i="2"/>
  <c r="AY730" i="2"/>
  <c r="AX734" i="2"/>
  <c r="AZ737" i="2"/>
  <c r="AX741" i="2"/>
  <c r="AZ744" i="2"/>
  <c r="AY748" i="2"/>
  <c r="AZ751" i="2"/>
  <c r="AY755" i="2"/>
  <c r="AX759" i="2"/>
  <c r="AY762" i="2"/>
  <c r="AX766" i="2"/>
  <c r="AZ769" i="2"/>
  <c r="AX773" i="2"/>
  <c r="AZ776" i="2"/>
  <c r="AY780" i="2"/>
  <c r="AZ783" i="2"/>
  <c r="AY787" i="2"/>
  <c r="AX791" i="2"/>
  <c r="AY794" i="2"/>
  <c r="AX798" i="2"/>
  <c r="AZ801" i="2"/>
  <c r="AX805" i="2"/>
  <c r="AZ808" i="2"/>
  <c r="AY812" i="2"/>
  <c r="AZ815" i="2"/>
  <c r="AY819" i="2"/>
  <c r="AX823" i="2"/>
  <c r="AY826" i="2"/>
  <c r="AZ829" i="2"/>
  <c r="AY832" i="2"/>
  <c r="AX835" i="2"/>
  <c r="AZ837" i="2"/>
  <c r="AY840" i="2"/>
  <c r="AX843" i="2"/>
  <c r="AZ845" i="2"/>
  <c r="AY848" i="2"/>
  <c r="AX851" i="2"/>
  <c r="AZ853" i="2"/>
  <c r="AY856" i="2"/>
  <c r="AX859" i="2"/>
  <c r="AZ861" i="2"/>
  <c r="AY864" i="2"/>
  <c r="AX867" i="2"/>
  <c r="AZ869" i="2"/>
  <c r="AY872" i="2"/>
  <c r="AX875" i="2"/>
  <c r="AZ877" i="2"/>
  <c r="AY880" i="2"/>
  <c r="AX883" i="2"/>
  <c r="AZ885" i="2"/>
  <c r="AY888" i="2"/>
  <c r="AX891" i="2"/>
  <c r="AZ893" i="2"/>
  <c r="AY896" i="2"/>
  <c r="AX899" i="2"/>
  <c r="AZ901" i="2"/>
  <c r="AY904" i="2"/>
  <c r="AX907" i="2"/>
  <c r="AZ909" i="2"/>
  <c r="AY912" i="2"/>
  <c r="AX915" i="2"/>
  <c r="AZ917" i="2"/>
  <c r="AY920" i="2"/>
  <c r="AX923" i="2"/>
  <c r="AZ925" i="2"/>
  <c r="AY928" i="2"/>
  <c r="AX931" i="2"/>
  <c r="AZ933" i="2"/>
  <c r="AY936" i="2"/>
  <c r="AX939" i="2"/>
  <c r="AZ941" i="2"/>
  <c r="AY944" i="2"/>
  <c r="AX947" i="2"/>
  <c r="AZ949" i="2"/>
  <c r="AY952" i="2"/>
  <c r="AX955" i="2"/>
  <c r="AZ957" i="2"/>
  <c r="AY960" i="2"/>
  <c r="AX963" i="2"/>
  <c r="AZ965" i="2"/>
  <c r="AY968" i="2"/>
  <c r="AX971" i="2"/>
  <c r="AZ973" i="2"/>
  <c r="AY976" i="2"/>
  <c r="AX979" i="2"/>
  <c r="AZ981" i="2"/>
  <c r="AY984" i="2"/>
  <c r="AX987" i="2"/>
  <c r="AZ989" i="2"/>
  <c r="AY992" i="2"/>
  <c r="AX995" i="2"/>
  <c r="AZ997" i="2"/>
  <c r="AY1000" i="2"/>
  <c r="AX1003" i="2"/>
  <c r="AZ1005" i="2"/>
  <c r="AY1008" i="2"/>
  <c r="AX1011" i="2"/>
  <c r="AZ1013" i="2"/>
  <c r="AY1016" i="2"/>
  <c r="AX1019" i="2"/>
  <c r="AZ1021" i="2"/>
  <c r="AY1024" i="2"/>
  <c r="AX1027" i="2"/>
  <c r="AZ1029" i="2"/>
  <c r="AY1032" i="2"/>
  <c r="AX1035" i="2"/>
  <c r="AZ1037" i="2"/>
  <c r="AY1040" i="2"/>
  <c r="AX1043" i="2"/>
  <c r="AZ1045" i="2"/>
  <c r="AY1048" i="2"/>
  <c r="AX1051" i="2"/>
  <c r="AZ1053" i="2"/>
  <c r="AY1056" i="2"/>
  <c r="AX1059" i="2"/>
  <c r="AZ1061" i="2"/>
  <c r="AY1064" i="2"/>
  <c r="AX1067" i="2"/>
  <c r="AZ1069" i="2"/>
  <c r="AY1072" i="2"/>
  <c r="AX1075" i="2"/>
  <c r="AZ1077" i="2"/>
  <c r="AY1080" i="2"/>
  <c r="AX1083" i="2"/>
  <c r="AZ1085" i="2"/>
  <c r="AY1088" i="2"/>
  <c r="AX1091" i="2"/>
  <c r="AZ1093" i="2"/>
  <c r="AY1096" i="2"/>
  <c r="AX1099" i="2"/>
  <c r="AZ1101" i="2"/>
  <c r="AY1104" i="2"/>
  <c r="AX1107" i="2"/>
  <c r="AZ1109" i="2"/>
  <c r="AY1112" i="2"/>
  <c r="AX1115" i="2"/>
  <c r="AZ1117" i="2"/>
  <c r="AY1120" i="2"/>
  <c r="AX1123" i="2"/>
  <c r="AZ1125" i="2"/>
  <c r="AY1128" i="2"/>
  <c r="AX1131" i="2"/>
  <c r="AZ1133" i="2"/>
  <c r="AY1136" i="2"/>
  <c r="AX1139" i="2"/>
  <c r="AZ1141" i="2"/>
  <c r="AY1144" i="2"/>
  <c r="AX1147" i="2"/>
  <c r="AZ1149" i="2"/>
  <c r="AY1152" i="2"/>
  <c r="AX1155" i="2"/>
  <c r="AZ1157" i="2"/>
  <c r="AY1160" i="2"/>
  <c r="AX1163" i="2"/>
  <c r="AZ1165" i="2"/>
  <c r="AY1168" i="2"/>
  <c r="AX1171" i="2"/>
  <c r="AZ1173" i="2"/>
  <c r="AY1176" i="2"/>
  <c r="AX1179" i="2"/>
  <c r="AZ1181" i="2"/>
  <c r="AY1184" i="2"/>
  <c r="AX1187" i="2"/>
  <c r="AZ1189" i="2"/>
  <c r="AY1192" i="2"/>
  <c r="AX1195" i="2"/>
  <c r="AZ1197" i="2"/>
  <c r="AY1200" i="2"/>
  <c r="AX1203" i="2"/>
  <c r="AZ1205" i="2"/>
  <c r="AY1208" i="2"/>
  <c r="AX1211" i="2"/>
  <c r="AZ1213" i="2"/>
  <c r="AY1216" i="2"/>
  <c r="AX1219" i="2"/>
  <c r="AZ1221" i="2"/>
  <c r="AY1224" i="2"/>
  <c r="AX1227" i="2"/>
  <c r="AZ1229" i="2"/>
  <c r="AY1232" i="2"/>
  <c r="AX1235" i="2"/>
  <c r="AZ1237" i="2"/>
  <c r="AY1240" i="2"/>
  <c r="AX1243" i="2"/>
  <c r="AZ1245" i="2"/>
  <c r="AY1248" i="2"/>
  <c r="AX1251" i="2"/>
  <c r="AZ1253" i="2"/>
  <c r="AY1256" i="2"/>
  <c r="AX1259" i="2"/>
  <c r="AZ1261" i="2"/>
  <c r="AY1264" i="2"/>
  <c r="AX1267" i="2"/>
  <c r="AZ1269" i="2"/>
  <c r="AY1272" i="2"/>
  <c r="AX1275" i="2"/>
  <c r="AZ1277" i="2"/>
  <c r="AY1280" i="2"/>
  <c r="AX1283" i="2"/>
  <c r="AZ1285" i="2"/>
  <c r="AY1288" i="2"/>
  <c r="AX1291" i="2"/>
  <c r="AZ1293" i="2"/>
  <c r="AY1296" i="2"/>
  <c r="AX1299" i="2"/>
  <c r="AZ1301" i="2"/>
  <c r="AY1304" i="2"/>
  <c r="AX1307" i="2"/>
  <c r="AZ1309" i="2"/>
  <c r="AY1312" i="2"/>
  <c r="AX1315" i="2"/>
  <c r="AZ1317" i="2"/>
  <c r="AY1320" i="2"/>
  <c r="AX1323" i="2"/>
  <c r="AZ1325" i="2"/>
  <c r="AY1328" i="2"/>
  <c r="AX1331" i="2"/>
  <c r="AZ1333" i="2"/>
  <c r="AY1336" i="2"/>
  <c r="AX1339" i="2"/>
  <c r="AZ1341" i="2"/>
  <c r="AY1344" i="2"/>
  <c r="AX1347" i="2"/>
  <c r="AZ1349" i="2"/>
  <c r="AY1352" i="2"/>
  <c r="AX1355" i="2"/>
  <c r="AZ1357" i="2"/>
  <c r="AY1360" i="2"/>
  <c r="AX1363" i="2"/>
  <c r="AZ1365" i="2"/>
  <c r="AY1368" i="2"/>
  <c r="AX1371" i="2"/>
  <c r="AZ1373" i="2"/>
  <c r="AY1376" i="2"/>
  <c r="AX1379" i="2"/>
  <c r="AZ1381" i="2"/>
  <c r="AY1384" i="2"/>
  <c r="AX1387" i="2"/>
  <c r="AZ1389" i="2"/>
  <c r="AY1392" i="2"/>
  <c r="AX1395" i="2"/>
  <c r="AY74" i="2"/>
  <c r="AX122" i="2"/>
  <c r="AY142" i="2"/>
  <c r="AZ163" i="2"/>
  <c r="AX185" i="2"/>
  <c r="AZ203" i="2"/>
  <c r="AX221" i="2"/>
  <c r="AZ232" i="2"/>
  <c r="AY240" i="2"/>
  <c r="AY247" i="2"/>
  <c r="AX255" i="2"/>
  <c r="AZ261" i="2"/>
  <c r="AY269" i="2"/>
  <c r="AX277" i="2"/>
  <c r="AY283" i="2"/>
  <c r="AX291" i="2"/>
  <c r="AY298" i="2"/>
  <c r="AY305" i="2"/>
  <c r="AY312" i="2"/>
  <c r="AX320" i="2"/>
  <c r="AZ326" i="2"/>
  <c r="AX334" i="2"/>
  <c r="AZ341" i="2"/>
  <c r="AZ348" i="2"/>
  <c r="AY356" i="2"/>
  <c r="AX363" i="2"/>
  <c r="AY370" i="2"/>
  <c r="AZ376" i="2"/>
  <c r="AY383" i="2"/>
  <c r="AX389" i="2"/>
  <c r="AZ395" i="2"/>
  <c r="AY402" i="2"/>
  <c r="AX408" i="2"/>
  <c r="AZ414" i="2"/>
  <c r="AX421" i="2"/>
  <c r="AY427" i="2"/>
  <c r="AX433" i="2"/>
  <c r="AZ95" i="2"/>
  <c r="AZ130" i="2"/>
  <c r="AZ150" i="2"/>
  <c r="AZ171" i="2"/>
  <c r="AX193" i="2"/>
  <c r="AY210" i="2"/>
  <c r="AX226" i="2"/>
  <c r="AY236" i="2"/>
  <c r="AZ242" i="2"/>
  <c r="AY250" i="2"/>
  <c r="AZ257" i="2"/>
  <c r="AZ264" i="2"/>
  <c r="AZ271" i="2"/>
  <c r="AY279" i="2"/>
  <c r="AX286" i="2"/>
  <c r="AZ293" i="2"/>
  <c r="AY301" i="2"/>
  <c r="AX308" i="2"/>
  <c r="AY315" i="2"/>
  <c r="AZ322" i="2"/>
  <c r="AZ329" i="2"/>
  <c r="AZ336" i="2"/>
  <c r="AY344" i="2"/>
  <c r="AX351" i="2"/>
  <c r="AZ358" i="2"/>
  <c r="AX366" i="2"/>
  <c r="AZ372" i="2"/>
  <c r="AY379" i="2"/>
  <c r="AY385" i="2"/>
  <c r="AZ391" i="2"/>
  <c r="AX398" i="2"/>
  <c r="AZ404" i="2"/>
  <c r="AY410" i="2"/>
  <c r="AX417" i="2"/>
  <c r="AZ423" i="2"/>
  <c r="AY429" i="2"/>
  <c r="AX435" i="2"/>
  <c r="AZ439" i="2"/>
  <c r="AY444" i="2"/>
  <c r="AX449" i="2"/>
  <c r="AX454" i="2"/>
  <c r="AY458" i="2"/>
  <c r="AY463" i="2"/>
  <c r="AY468" i="2"/>
  <c r="AZ472" i="2"/>
  <c r="AZ477" i="2"/>
  <c r="AY482" i="2"/>
  <c r="AX487" i="2"/>
  <c r="AZ491" i="2"/>
  <c r="AZ496" i="2"/>
  <c r="AX501" i="2"/>
  <c r="AX506" i="2"/>
  <c r="AX511" i="2"/>
  <c r="AY515" i="2"/>
  <c r="AY520" i="2"/>
  <c r="AX525" i="2"/>
  <c r="AZ529" i="2"/>
  <c r="AY534" i="2"/>
  <c r="AY539" i="2"/>
  <c r="AZ543" i="2"/>
  <c r="AZ548" i="2"/>
  <c r="AZ553" i="2"/>
  <c r="AX558" i="2"/>
  <c r="AX563" i="2"/>
  <c r="AZ567" i="2"/>
  <c r="AY572" i="2"/>
  <c r="AX577" i="2"/>
  <c r="AX582" i="2"/>
  <c r="AY586" i="2"/>
  <c r="AY591" i="2"/>
  <c r="AY596" i="2"/>
  <c r="AZ600" i="2"/>
  <c r="AZ605" i="2"/>
  <c r="AY610" i="2"/>
  <c r="AX615" i="2"/>
  <c r="AZ619" i="2"/>
  <c r="AZ624" i="2"/>
  <c r="AX629" i="2"/>
  <c r="AX634" i="2"/>
  <c r="AX639" i="2"/>
  <c r="AY643" i="2"/>
  <c r="AY648" i="2"/>
  <c r="AX653" i="2"/>
  <c r="AZ657" i="2"/>
  <c r="AY662" i="2"/>
  <c r="AY667" i="2"/>
  <c r="AZ671" i="2"/>
  <c r="AZ676" i="2"/>
  <c r="AZ681" i="2"/>
  <c r="AX686" i="2"/>
  <c r="AX691" i="2"/>
  <c r="AZ695" i="2"/>
  <c r="AY700" i="2"/>
  <c r="AX705" i="2"/>
  <c r="AX710" i="2"/>
  <c r="AY714" i="2"/>
  <c r="AX718" i="2"/>
  <c r="AZ721" i="2"/>
  <c r="AX725" i="2"/>
  <c r="AZ728" i="2"/>
  <c r="AY732" i="2"/>
  <c r="AZ735" i="2"/>
  <c r="AY739" i="2"/>
  <c r="AX743" i="2"/>
  <c r="AY746" i="2"/>
  <c r="AX750" i="2"/>
  <c r="AZ753" i="2"/>
  <c r="AX757" i="2"/>
  <c r="AZ760" i="2"/>
  <c r="AY764" i="2"/>
  <c r="AZ767" i="2"/>
  <c r="AY771" i="2"/>
  <c r="AX775" i="2"/>
  <c r="AY778" i="2"/>
  <c r="AX782" i="2"/>
  <c r="AZ785" i="2"/>
  <c r="AX789" i="2"/>
  <c r="AZ792" i="2"/>
  <c r="AY796" i="2"/>
  <c r="AZ799" i="2"/>
  <c r="AY803" i="2"/>
  <c r="AX807" i="2"/>
  <c r="AY810" i="2"/>
  <c r="AX814" i="2"/>
  <c r="AZ817" i="2"/>
  <c r="AX821" i="2"/>
  <c r="AZ824" i="2"/>
  <c r="AY828" i="2"/>
  <c r="AX831" i="2"/>
  <c r="AZ833" i="2"/>
  <c r="AY836" i="2"/>
  <c r="AX839" i="2"/>
  <c r="AZ841" i="2"/>
  <c r="AY844" i="2"/>
  <c r="AX847" i="2"/>
  <c r="AZ849" i="2"/>
  <c r="AY852" i="2"/>
  <c r="AX855" i="2"/>
  <c r="AZ857" i="2"/>
  <c r="AY860" i="2"/>
  <c r="AX863" i="2"/>
  <c r="AZ865" i="2"/>
  <c r="AY868" i="2"/>
  <c r="AX871" i="2"/>
  <c r="AZ873" i="2"/>
  <c r="AY876" i="2"/>
  <c r="AX879" i="2"/>
  <c r="AZ881" i="2"/>
  <c r="AY884" i="2"/>
  <c r="AX887" i="2"/>
  <c r="AZ889" i="2"/>
  <c r="AY892" i="2"/>
  <c r="AX895" i="2"/>
  <c r="AZ897" i="2"/>
  <c r="AY900" i="2"/>
  <c r="AX903" i="2"/>
  <c r="AZ905" i="2"/>
  <c r="AY908" i="2"/>
  <c r="AX911" i="2"/>
  <c r="AZ913" i="2"/>
  <c r="AY916" i="2"/>
  <c r="AX919" i="2"/>
  <c r="AZ921" i="2"/>
  <c r="AY924" i="2"/>
  <c r="AX927" i="2"/>
  <c r="AZ929" i="2"/>
  <c r="AY932" i="2"/>
  <c r="AX935" i="2"/>
  <c r="AZ937" i="2"/>
  <c r="AY940" i="2"/>
  <c r="AX943" i="2"/>
  <c r="AZ945" i="2"/>
  <c r="AY948" i="2"/>
  <c r="AX951" i="2"/>
  <c r="AZ953" i="2"/>
  <c r="AY956" i="2"/>
  <c r="AX959" i="2"/>
  <c r="AZ961" i="2"/>
  <c r="AY964" i="2"/>
  <c r="AX967" i="2"/>
  <c r="AZ969" i="2"/>
  <c r="AY972" i="2"/>
  <c r="AX975" i="2"/>
  <c r="AZ977" i="2"/>
  <c r="AY980" i="2"/>
  <c r="AX983" i="2"/>
  <c r="AZ985" i="2"/>
  <c r="AY988" i="2"/>
  <c r="AX991" i="2"/>
  <c r="AZ993" i="2"/>
  <c r="AY996" i="2"/>
  <c r="AX999" i="2"/>
  <c r="AZ1001" i="2"/>
  <c r="AY1004" i="2"/>
  <c r="AX1007" i="2"/>
  <c r="AZ1009" i="2"/>
  <c r="AY1012" i="2"/>
  <c r="AX1015" i="2"/>
  <c r="AZ1017" i="2"/>
  <c r="AY1020" i="2"/>
  <c r="AX1023" i="2"/>
  <c r="AZ1025" i="2"/>
  <c r="AY1028" i="2"/>
  <c r="AX1031" i="2"/>
  <c r="AZ1033" i="2"/>
  <c r="AY1036" i="2"/>
  <c r="AX1039" i="2"/>
  <c r="AZ1041" i="2"/>
  <c r="AY1044" i="2"/>
  <c r="AX1047" i="2"/>
  <c r="AZ1049" i="2"/>
  <c r="AY1052" i="2"/>
  <c r="AX1055" i="2"/>
  <c r="AZ1057" i="2"/>
  <c r="AY1060" i="2"/>
  <c r="AX1063" i="2"/>
  <c r="AZ1065" i="2"/>
  <c r="AY1068" i="2"/>
  <c r="AX1071" i="2"/>
  <c r="AZ1073" i="2"/>
  <c r="AY1076" i="2"/>
  <c r="AX1079" i="2"/>
  <c r="AZ1081" i="2"/>
  <c r="AY1084" i="2"/>
  <c r="AX1087" i="2"/>
  <c r="AZ1089" i="2"/>
  <c r="AY1092" i="2"/>
  <c r="AX1095" i="2"/>
  <c r="AZ1097" i="2"/>
  <c r="AY1100" i="2"/>
  <c r="AX1103" i="2"/>
  <c r="AZ1105" i="2"/>
  <c r="AY1108" i="2"/>
  <c r="AX1111" i="2"/>
  <c r="AZ1113" i="2"/>
  <c r="AY1116" i="2"/>
  <c r="AX1119" i="2"/>
  <c r="AZ1121" i="2"/>
  <c r="AY1124" i="2"/>
  <c r="AX1127" i="2"/>
  <c r="AZ1129" i="2"/>
  <c r="AY1132" i="2"/>
  <c r="AX1135" i="2"/>
  <c r="AZ1137" i="2"/>
  <c r="AY1140" i="2"/>
  <c r="AX1143" i="2"/>
  <c r="AZ1145" i="2"/>
  <c r="AY1148" i="2"/>
  <c r="AX1151" i="2"/>
  <c r="AZ1153" i="2"/>
  <c r="AY1156" i="2"/>
  <c r="AX1159" i="2"/>
  <c r="AZ1161" i="2"/>
  <c r="AY1164" i="2"/>
  <c r="AX1167" i="2"/>
  <c r="AZ1169" i="2"/>
  <c r="AY1172" i="2"/>
  <c r="AX1175" i="2"/>
  <c r="AZ1177" i="2"/>
  <c r="AY1180" i="2"/>
  <c r="AX1183" i="2"/>
  <c r="AZ1185" i="2"/>
  <c r="AY1188" i="2"/>
  <c r="AX1191" i="2"/>
  <c r="AZ1193" i="2"/>
  <c r="AY1196" i="2"/>
  <c r="AX1199" i="2"/>
  <c r="AZ1201" i="2"/>
  <c r="AY1204" i="2"/>
  <c r="AX1207" i="2"/>
  <c r="AZ1209" i="2"/>
  <c r="AY1212" i="2"/>
  <c r="AX1215" i="2"/>
  <c r="AZ1217" i="2"/>
  <c r="AY1220" i="2"/>
  <c r="AX1223" i="2"/>
  <c r="AZ1225" i="2"/>
  <c r="AY1228" i="2"/>
  <c r="AX1231" i="2"/>
  <c r="AZ1233" i="2"/>
  <c r="AY1236" i="2"/>
  <c r="AX1239" i="2"/>
  <c r="AZ1241" i="2"/>
  <c r="AY1244" i="2"/>
  <c r="AX1247" i="2"/>
  <c r="AZ1249" i="2"/>
  <c r="AY1252" i="2"/>
  <c r="AX1255" i="2"/>
  <c r="AZ1257" i="2"/>
  <c r="AY1260" i="2"/>
  <c r="AX1263" i="2"/>
  <c r="AZ1265" i="2"/>
  <c r="AY1268" i="2"/>
  <c r="AX1271" i="2"/>
  <c r="AZ1273" i="2"/>
  <c r="AY1276" i="2"/>
  <c r="AX1279" i="2"/>
  <c r="AZ1281" i="2"/>
  <c r="AY1284" i="2"/>
  <c r="AX1287" i="2"/>
  <c r="AZ1289" i="2"/>
  <c r="AY1292" i="2"/>
  <c r="AX1295" i="2"/>
  <c r="AZ1297" i="2"/>
  <c r="AY1300" i="2"/>
  <c r="AX1303" i="2"/>
  <c r="AZ1305" i="2"/>
  <c r="AY1308" i="2"/>
  <c r="AX1311" i="2"/>
  <c r="AZ1313" i="2"/>
  <c r="AY1316" i="2"/>
  <c r="AX1319" i="2"/>
  <c r="AZ1321" i="2"/>
  <c r="AY1324" i="2"/>
  <c r="AX1327" i="2"/>
  <c r="AZ1329" i="2"/>
  <c r="AY1332" i="2"/>
  <c r="AX1335" i="2"/>
  <c r="AZ1337" i="2"/>
  <c r="AY1340" i="2"/>
  <c r="AX1343" i="2"/>
  <c r="AZ1345" i="2"/>
  <c r="AY1348" i="2"/>
  <c r="AX1351" i="2"/>
  <c r="AZ1353" i="2"/>
  <c r="AY1356" i="2"/>
  <c r="AX1359" i="2"/>
  <c r="AZ1361" i="2"/>
  <c r="AY1364" i="2"/>
  <c r="AX1367" i="2"/>
  <c r="AZ1369" i="2"/>
  <c r="AY1372" i="2"/>
  <c r="AX1375" i="2"/>
  <c r="AZ1377" i="2"/>
  <c r="AY1380" i="2"/>
  <c r="AX1383" i="2"/>
  <c r="AZ1385" i="2"/>
  <c r="AY1388" i="2"/>
  <c r="AX1391" i="2"/>
  <c r="AZ1393" i="2"/>
  <c r="AY86" i="2"/>
  <c r="AX148" i="2"/>
  <c r="AZ188" i="2"/>
  <c r="AY225" i="2"/>
  <c r="AY242" i="2"/>
  <c r="AY256" i="2"/>
  <c r="AY271" i="2"/>
  <c r="AY285" i="2"/>
  <c r="AX300" i="2"/>
  <c r="AY314" i="2"/>
  <c r="AZ328" i="2"/>
  <c r="AX343" i="2"/>
  <c r="AX358" i="2"/>
  <c r="AX372" i="2"/>
  <c r="AZ384" i="2"/>
  <c r="AY397" i="2"/>
  <c r="AX410" i="2"/>
  <c r="AY422" i="2"/>
  <c r="AY434" i="2"/>
  <c r="AZ440" i="2"/>
  <c r="AY447" i="2"/>
  <c r="AX453" i="2"/>
  <c r="AZ459" i="2"/>
  <c r="AY466" i="2"/>
  <c r="AY472" i="2"/>
  <c r="AX479" i="2"/>
  <c r="AX485" i="2"/>
  <c r="AY491" i="2"/>
  <c r="AZ497" i="2"/>
  <c r="AY504" i="2"/>
  <c r="AX510" i="2"/>
  <c r="AZ516" i="2"/>
  <c r="AY523" i="2"/>
  <c r="AX529" i="2"/>
  <c r="AZ535" i="2"/>
  <c r="AX542" i="2"/>
  <c r="AY548" i="2"/>
  <c r="AY554" i="2"/>
  <c r="AX561" i="2"/>
  <c r="AX567" i="2"/>
  <c r="AZ573" i="2"/>
  <c r="AY580" i="2"/>
  <c r="AX586" i="2"/>
  <c r="AZ592" i="2"/>
  <c r="AX599" i="2"/>
  <c r="AX605" i="2"/>
  <c r="AY611" i="2"/>
  <c r="AX618" i="2"/>
  <c r="AZ623" i="2"/>
  <c r="AY630" i="2"/>
  <c r="AX637" i="2"/>
  <c r="AX643" i="2"/>
  <c r="AZ649" i="2"/>
  <c r="AZ655" i="2"/>
  <c r="AX662" i="2"/>
  <c r="AY668" i="2"/>
  <c r="AX675" i="2"/>
  <c r="AZ680" i="2"/>
  <c r="AY687" i="2"/>
  <c r="AX694" i="2"/>
  <c r="AZ699" i="2"/>
  <c r="AY706" i="2"/>
  <c r="AZ712" i="2"/>
  <c r="AZ717" i="2"/>
  <c r="AY722" i="2"/>
  <c r="AY727" i="2"/>
  <c r="AZ731" i="2"/>
  <c r="AZ736" i="2"/>
  <c r="AZ741" i="2"/>
  <c r="AX746" i="2"/>
  <c r="AX751" i="2"/>
  <c r="AZ755" i="2"/>
  <c r="AY760" i="2"/>
  <c r="AX765" i="2"/>
  <c r="AX770" i="2"/>
  <c r="AY774" i="2"/>
  <c r="AY779" i="2"/>
  <c r="AY784" i="2"/>
  <c r="AZ788" i="2"/>
  <c r="AZ793" i="2"/>
  <c r="AY798" i="2"/>
  <c r="AX803" i="2"/>
  <c r="AZ807" i="2"/>
  <c r="AZ812" i="2"/>
  <c r="AX817" i="2"/>
  <c r="AX822" i="2"/>
  <c r="AX827" i="2"/>
  <c r="AZ830" i="2"/>
  <c r="AY834" i="2"/>
  <c r="AX838" i="2"/>
  <c r="AY841" i="2"/>
  <c r="AX845" i="2"/>
  <c r="AZ848" i="2"/>
  <c r="AX852" i="2"/>
  <c r="AZ855" i="2"/>
  <c r="AY859" i="2"/>
  <c r="AZ862" i="2"/>
  <c r="AY866" i="2"/>
  <c r="AX870" i="2"/>
  <c r="AY873" i="2"/>
  <c r="AX877" i="2"/>
  <c r="AZ880" i="2"/>
  <c r="AX884" i="2"/>
  <c r="AZ887" i="2"/>
  <c r="AY891" i="2"/>
  <c r="AZ894" i="2"/>
  <c r="AY898" i="2"/>
  <c r="AX902" i="2"/>
  <c r="AY905" i="2"/>
  <c r="AX909" i="2"/>
  <c r="AZ912" i="2"/>
  <c r="AX916" i="2"/>
  <c r="AZ919" i="2"/>
  <c r="AY923" i="2"/>
  <c r="AZ926" i="2"/>
  <c r="AY930" i="2"/>
  <c r="AX934" i="2"/>
  <c r="AY937" i="2"/>
  <c r="AX941" i="2"/>
  <c r="AZ944" i="2"/>
  <c r="AX948" i="2"/>
  <c r="AZ951" i="2"/>
  <c r="AY955" i="2"/>
  <c r="AZ958" i="2"/>
  <c r="AY962" i="2"/>
  <c r="AX966" i="2"/>
  <c r="AY969" i="2"/>
  <c r="AX973" i="2"/>
  <c r="AZ976" i="2"/>
  <c r="AX980" i="2"/>
  <c r="AZ983" i="2"/>
  <c r="AY987" i="2"/>
  <c r="AZ990" i="2"/>
  <c r="AY994" i="2"/>
  <c r="AX998" i="2"/>
  <c r="AY1001" i="2"/>
  <c r="AX1005" i="2"/>
  <c r="AZ1008" i="2"/>
  <c r="AX1012" i="2"/>
  <c r="AZ1015" i="2"/>
  <c r="AY1019" i="2"/>
  <c r="AZ1022" i="2"/>
  <c r="AY1026" i="2"/>
  <c r="AX1030" i="2"/>
  <c r="AY1033" i="2"/>
  <c r="AX1037" i="2"/>
  <c r="AZ1040" i="2"/>
  <c r="AX1044" i="2"/>
  <c r="AZ1047" i="2"/>
  <c r="AY1051" i="2"/>
  <c r="AZ1054" i="2"/>
  <c r="AY1058" i="2"/>
  <c r="AX1062" i="2"/>
  <c r="AY1065" i="2"/>
  <c r="AX1069" i="2"/>
  <c r="AZ1072" i="2"/>
  <c r="AX1076" i="2"/>
  <c r="AZ1079" i="2"/>
  <c r="AY1083" i="2"/>
  <c r="AZ1086" i="2"/>
  <c r="AY1090" i="2"/>
  <c r="AX1094" i="2"/>
  <c r="AY1097" i="2"/>
  <c r="AX1101" i="2"/>
  <c r="AZ1104" i="2"/>
  <c r="AX1108" i="2"/>
  <c r="AZ1111" i="2"/>
  <c r="AY1115" i="2"/>
  <c r="AZ1118" i="2"/>
  <c r="AY1122" i="2"/>
  <c r="AX1126" i="2"/>
  <c r="AY1129" i="2"/>
  <c r="AX1133" i="2"/>
  <c r="AZ1136" i="2"/>
  <c r="AX1140" i="2"/>
  <c r="AZ1143" i="2"/>
  <c r="AY1147" i="2"/>
  <c r="AZ1150" i="2"/>
  <c r="AY1154" i="2"/>
  <c r="AX1158" i="2"/>
  <c r="AY1161" i="2"/>
  <c r="AX1165" i="2"/>
  <c r="AZ1168" i="2"/>
  <c r="AX1172" i="2"/>
  <c r="AZ1175" i="2"/>
  <c r="AY1179" i="2"/>
  <c r="AZ1182" i="2"/>
  <c r="AY1186" i="2"/>
  <c r="AX1190" i="2"/>
  <c r="AY1193" i="2"/>
  <c r="AX1197" i="2"/>
  <c r="AZ1200" i="2"/>
  <c r="AX1204" i="2"/>
  <c r="AZ1207" i="2"/>
  <c r="AY1211" i="2"/>
  <c r="AZ1214" i="2"/>
  <c r="AY1218" i="2"/>
  <c r="AX1222" i="2"/>
  <c r="AY1225" i="2"/>
  <c r="AX1229" i="2"/>
  <c r="AZ1232" i="2"/>
  <c r="AX1236" i="2"/>
  <c r="AZ1239" i="2"/>
  <c r="AY1243" i="2"/>
  <c r="AZ1246" i="2"/>
  <c r="AY1250" i="2"/>
  <c r="AX1254" i="2"/>
  <c r="AY1257" i="2"/>
  <c r="AX1261" i="2"/>
  <c r="AZ1264" i="2"/>
  <c r="AX1268" i="2"/>
  <c r="AZ1271" i="2"/>
  <c r="AY1275" i="2"/>
  <c r="AZ1278" i="2"/>
  <c r="AY1282" i="2"/>
  <c r="AX1286" i="2"/>
  <c r="AY1289" i="2"/>
  <c r="AX1293" i="2"/>
  <c r="AZ1296" i="2"/>
  <c r="AX1300" i="2"/>
  <c r="AZ1303" i="2"/>
  <c r="AY1307" i="2"/>
  <c r="AZ1310" i="2"/>
  <c r="AY1314" i="2"/>
  <c r="AX1318" i="2"/>
  <c r="AY1321" i="2"/>
  <c r="AX1325" i="2"/>
  <c r="AZ1328" i="2"/>
  <c r="AX1332" i="2"/>
  <c r="AZ1335" i="2"/>
  <c r="AY1339" i="2"/>
  <c r="AZ1342" i="2"/>
  <c r="AY1346" i="2"/>
  <c r="AX1350" i="2"/>
  <c r="AY1353" i="2"/>
  <c r="AX1357" i="2"/>
  <c r="AZ1360" i="2"/>
  <c r="AX1364" i="2"/>
  <c r="AZ1367" i="2"/>
  <c r="AY1371" i="2"/>
  <c r="AZ1374" i="2"/>
  <c r="AY1378" i="2"/>
  <c r="AX1382" i="2"/>
  <c r="AY1385" i="2"/>
  <c r="AX1389" i="2"/>
  <c r="AZ1392" i="2"/>
  <c r="AX1396" i="2"/>
  <c r="AZ1398" i="2"/>
  <c r="AY1401" i="2"/>
  <c r="AX1404" i="2"/>
  <c r="AZ1406" i="2"/>
  <c r="AY1409" i="2"/>
  <c r="AX1412" i="2"/>
  <c r="AZ1414" i="2"/>
  <c r="AY1417" i="2"/>
  <c r="AX1420" i="2"/>
  <c r="AZ1422" i="2"/>
  <c r="AY1425" i="2"/>
  <c r="AX1428" i="2"/>
  <c r="AZ1430" i="2"/>
  <c r="AY1433" i="2"/>
  <c r="AX1436" i="2"/>
  <c r="AZ1438" i="2"/>
  <c r="AY1441" i="2"/>
  <c r="AX1444" i="2"/>
  <c r="AZ1446" i="2"/>
  <c r="AY1449" i="2"/>
  <c r="AX1452" i="2"/>
  <c r="AZ1454" i="2"/>
  <c r="AY1457" i="2"/>
  <c r="AX1460" i="2"/>
  <c r="AZ1462" i="2"/>
  <c r="AY1465" i="2"/>
  <c r="AX1468" i="2"/>
  <c r="AZ1470" i="2"/>
  <c r="AY1473" i="2"/>
  <c r="AX1476" i="2"/>
  <c r="AZ1478" i="2"/>
  <c r="AY1481" i="2"/>
  <c r="AX1484" i="2"/>
  <c r="AZ1486" i="2"/>
  <c r="AY1489" i="2"/>
  <c r="AX1492" i="2"/>
  <c r="AZ1494" i="2"/>
  <c r="AY1497" i="2"/>
  <c r="AX1500" i="2"/>
  <c r="AZ1502" i="2"/>
  <c r="AY1505" i="2"/>
  <c r="AX1508" i="2"/>
  <c r="AZ1510" i="2"/>
  <c r="AY1513" i="2"/>
  <c r="AX1516" i="2"/>
  <c r="AZ1518" i="2"/>
  <c r="AY1521" i="2"/>
  <c r="AX1524" i="2"/>
  <c r="AZ1526" i="2"/>
  <c r="AY1529" i="2"/>
  <c r="AX1532" i="2"/>
  <c r="AZ1534" i="2"/>
  <c r="AY1537" i="2"/>
  <c r="AX1540" i="2"/>
  <c r="AZ1542" i="2"/>
  <c r="AY1545" i="2"/>
  <c r="AX1548" i="2"/>
  <c r="AZ1550" i="2"/>
  <c r="AY1553" i="2"/>
  <c r="AX1556" i="2"/>
  <c r="AZ1558" i="2"/>
  <c r="AY1561" i="2"/>
  <c r="AX1564" i="2"/>
  <c r="AZ1566" i="2"/>
  <c r="AY1569" i="2"/>
  <c r="AX1572" i="2"/>
  <c r="AZ1574" i="2"/>
  <c r="AY1577" i="2"/>
  <c r="AX1580" i="2"/>
  <c r="AZ1582" i="2"/>
  <c r="AY1585" i="2"/>
  <c r="AX1588" i="2"/>
  <c r="AZ1590" i="2"/>
  <c r="AY1593" i="2"/>
  <c r="AX1596" i="2"/>
  <c r="AZ1598" i="2"/>
  <c r="AY1601" i="2"/>
  <c r="AX1604" i="2"/>
  <c r="AZ1606" i="2"/>
  <c r="AY1609" i="2"/>
  <c r="AX1612" i="2"/>
  <c r="AZ1614" i="2"/>
  <c r="AY1617" i="2"/>
  <c r="AX1620" i="2"/>
  <c r="AZ1622" i="2"/>
  <c r="AY1625" i="2"/>
  <c r="AX1628" i="2"/>
  <c r="AZ1630" i="2"/>
  <c r="AY1633" i="2"/>
  <c r="AX1636" i="2"/>
  <c r="AZ1638" i="2"/>
  <c r="AY1641" i="2"/>
  <c r="AX1644" i="2"/>
  <c r="AZ1646" i="2"/>
  <c r="AY1649" i="2"/>
  <c r="AX129" i="2"/>
  <c r="AY169" i="2"/>
  <c r="AX210" i="2"/>
  <c r="AZ234" i="2"/>
  <c r="AZ249" i="2"/>
  <c r="AZ263" i="2"/>
  <c r="AZ277" i="2"/>
  <c r="AX293" i="2"/>
  <c r="AY307" i="2"/>
  <c r="AZ321" i="2"/>
  <c r="AY336" i="2"/>
  <c r="AZ350" i="2"/>
  <c r="AZ364" i="2"/>
  <c r="AY378" i="2"/>
  <c r="AZ390" i="2"/>
  <c r="AY403" i="2"/>
  <c r="AZ416" i="2"/>
  <c r="AX429" i="2"/>
  <c r="AX438" i="2"/>
  <c r="AZ443" i="2"/>
  <c r="AY450" i="2"/>
  <c r="AZ456" i="2"/>
  <c r="AX463" i="2"/>
  <c r="AX469" i="2"/>
  <c r="AZ475" i="2"/>
  <c r="AZ481" i="2"/>
  <c r="AY488" i="2"/>
  <c r="AX495" i="2"/>
  <c r="AZ500" i="2"/>
  <c r="AY507" i="2"/>
  <c r="AZ513" i="2"/>
  <c r="AZ519" i="2"/>
  <c r="AX526" i="2"/>
  <c r="AZ532" i="2"/>
  <c r="AY538" i="2"/>
  <c r="AX545" i="2"/>
  <c r="AZ551" i="2"/>
  <c r="AZ557" i="2"/>
  <c r="AY564" i="2"/>
  <c r="AY570" i="2"/>
  <c r="AZ576" i="2"/>
  <c r="AX583" i="2"/>
  <c r="AZ589" i="2"/>
  <c r="AY595" i="2"/>
  <c r="AX602" i="2"/>
  <c r="AZ608" i="2"/>
  <c r="AY614" i="2"/>
  <c r="AX621" i="2"/>
  <c r="AY627" i="2"/>
  <c r="AZ633" i="2"/>
  <c r="AZ639" i="2"/>
  <c r="AY646" i="2"/>
  <c r="AY652" i="2"/>
  <c r="AX659" i="2"/>
  <c r="AZ665" i="2"/>
  <c r="AY671" i="2"/>
  <c r="AX678" i="2"/>
  <c r="AY684" i="2"/>
  <c r="AY690" i="2"/>
  <c r="AZ696" i="2"/>
  <c r="AY703" i="2"/>
  <c r="AX709" i="2"/>
  <c r="AY715" i="2"/>
  <c r="AY720" i="2"/>
  <c r="AZ724" i="2"/>
  <c r="AZ729" i="2"/>
  <c r="AY734" i="2"/>
  <c r="AX739" i="2"/>
  <c r="AZ743" i="2"/>
  <c r="AZ748" i="2"/>
  <c r="AX753" i="2"/>
  <c r="AX758" i="2"/>
  <c r="AX763" i="2"/>
  <c r="AY767" i="2"/>
  <c r="AY772" i="2"/>
  <c r="AX777" i="2"/>
  <c r="AZ781" i="2"/>
  <c r="AY786" i="2"/>
  <c r="AY791" i="2"/>
  <c r="AZ795" i="2"/>
  <c r="AZ800" i="2"/>
  <c r="AZ805" i="2"/>
  <c r="AX810" i="2"/>
  <c r="AX815" i="2"/>
  <c r="AZ819" i="2"/>
  <c r="AY824" i="2"/>
  <c r="AX829" i="2"/>
  <c r="AZ832" i="2"/>
  <c r="AX836" i="2"/>
  <c r="AZ839" i="2"/>
  <c r="AY843" i="2"/>
  <c r="AZ846" i="2"/>
  <c r="AY850" i="2"/>
  <c r="AX854" i="2"/>
  <c r="AY857" i="2"/>
  <c r="AX861" i="2"/>
  <c r="AZ864" i="2"/>
  <c r="AX868" i="2"/>
  <c r="AZ871" i="2"/>
  <c r="AY875" i="2"/>
  <c r="AZ878" i="2"/>
  <c r="AY882" i="2"/>
  <c r="AX886" i="2"/>
  <c r="AY889" i="2"/>
  <c r="AX893" i="2"/>
  <c r="AZ896" i="2"/>
  <c r="AX900" i="2"/>
  <c r="AZ903" i="2"/>
  <c r="AY907" i="2"/>
  <c r="AZ910" i="2"/>
  <c r="AY914" i="2"/>
  <c r="AX918" i="2"/>
  <c r="AY921" i="2"/>
  <c r="AX925" i="2"/>
  <c r="AZ928" i="2"/>
  <c r="AX932" i="2"/>
  <c r="AZ935" i="2"/>
  <c r="AY939" i="2"/>
  <c r="AZ942" i="2"/>
  <c r="AY946" i="2"/>
  <c r="AX950" i="2"/>
  <c r="AY953" i="2"/>
  <c r="AX957" i="2"/>
  <c r="AZ960" i="2"/>
  <c r="AX964" i="2"/>
  <c r="AZ967" i="2"/>
  <c r="AY971" i="2"/>
  <c r="AZ974" i="2"/>
  <c r="AY978" i="2"/>
  <c r="AX982" i="2"/>
  <c r="AY985" i="2"/>
  <c r="AX989" i="2"/>
  <c r="AZ992" i="2"/>
  <c r="AX996" i="2"/>
  <c r="AZ999" i="2"/>
  <c r="AY1003" i="2"/>
  <c r="AZ1006" i="2"/>
  <c r="AY1010" i="2"/>
  <c r="AX1014" i="2"/>
  <c r="AY1017" i="2"/>
  <c r="AX1021" i="2"/>
  <c r="AZ1024" i="2"/>
  <c r="AX1028" i="2"/>
  <c r="AZ1031" i="2"/>
  <c r="AY1035" i="2"/>
  <c r="AZ1038" i="2"/>
  <c r="AY1042" i="2"/>
  <c r="AX1046" i="2"/>
  <c r="AY1049" i="2"/>
  <c r="AX1053" i="2"/>
  <c r="AZ1056" i="2"/>
  <c r="AX1060" i="2"/>
  <c r="AZ1063" i="2"/>
  <c r="AY1067" i="2"/>
  <c r="AZ1070" i="2"/>
  <c r="AY1074" i="2"/>
  <c r="AX1078" i="2"/>
  <c r="AY1081" i="2"/>
  <c r="AX1085" i="2"/>
  <c r="AZ1088" i="2"/>
  <c r="AX1092" i="2"/>
  <c r="AZ1095" i="2"/>
  <c r="AY1099" i="2"/>
  <c r="AZ1102" i="2"/>
  <c r="AY1106" i="2"/>
  <c r="AX1110" i="2"/>
  <c r="AY1113" i="2"/>
  <c r="AX1117" i="2"/>
  <c r="AZ1120" i="2"/>
  <c r="AX1124" i="2"/>
  <c r="AZ1127" i="2"/>
  <c r="AY1131" i="2"/>
  <c r="AZ1134" i="2"/>
  <c r="AY1138" i="2"/>
  <c r="AX1142" i="2"/>
  <c r="AY1145" i="2"/>
  <c r="AX1149" i="2"/>
  <c r="AZ1152" i="2"/>
  <c r="AX1156" i="2"/>
  <c r="AZ1159" i="2"/>
  <c r="AY1163" i="2"/>
  <c r="AZ1166" i="2"/>
  <c r="AY1170" i="2"/>
  <c r="AX1174" i="2"/>
  <c r="AY1177" i="2"/>
  <c r="AX1181" i="2"/>
  <c r="AZ1184" i="2"/>
  <c r="AX1188" i="2"/>
  <c r="AZ1191" i="2"/>
  <c r="AY1195" i="2"/>
  <c r="AZ1198" i="2"/>
  <c r="AY1202" i="2"/>
  <c r="AX1206" i="2"/>
  <c r="AY1209" i="2"/>
  <c r="AX1213" i="2"/>
  <c r="AZ1216" i="2"/>
  <c r="AX1220" i="2"/>
  <c r="AZ1223" i="2"/>
  <c r="AY1227" i="2"/>
  <c r="AZ1230" i="2"/>
  <c r="AY1234" i="2"/>
  <c r="AX1238" i="2"/>
  <c r="AY1241" i="2"/>
  <c r="AX1245" i="2"/>
  <c r="AZ1248" i="2"/>
  <c r="AX1252" i="2"/>
  <c r="AZ1255" i="2"/>
  <c r="AY1259" i="2"/>
  <c r="AZ1262" i="2"/>
  <c r="AY1266" i="2"/>
  <c r="AX1270" i="2"/>
  <c r="AY1273" i="2"/>
  <c r="AX1277" i="2"/>
  <c r="AZ1280" i="2"/>
  <c r="AX1284" i="2"/>
  <c r="AZ1287" i="2"/>
  <c r="AY1291" i="2"/>
  <c r="AZ1294" i="2"/>
  <c r="AY1298" i="2"/>
  <c r="AX1302" i="2"/>
  <c r="AY1305" i="2"/>
  <c r="AX1309" i="2"/>
  <c r="AZ1312" i="2"/>
  <c r="AX1316" i="2"/>
  <c r="AZ1319" i="2"/>
  <c r="AY1323" i="2"/>
  <c r="AZ1326" i="2"/>
  <c r="AY1330" i="2"/>
  <c r="AX1334" i="2"/>
  <c r="AY1337" i="2"/>
  <c r="AX1341" i="2"/>
  <c r="AZ1344" i="2"/>
  <c r="AX1348" i="2"/>
  <c r="AZ1351" i="2"/>
  <c r="AY1355" i="2"/>
  <c r="AZ1358" i="2"/>
  <c r="AY1362" i="2"/>
  <c r="AX1366" i="2"/>
  <c r="AY1369" i="2"/>
  <c r="AX1373" i="2"/>
  <c r="AZ1376" i="2"/>
  <c r="AX1380" i="2"/>
  <c r="AZ1383" i="2"/>
  <c r="AY1387" i="2"/>
  <c r="AZ1390" i="2"/>
  <c r="AY1394" i="2"/>
  <c r="AY1397" i="2"/>
  <c r="AX1400" i="2"/>
  <c r="AZ1402" i="2"/>
  <c r="AY1405" i="2"/>
  <c r="AX1408" i="2"/>
  <c r="AZ1410" i="2"/>
  <c r="AY1413" i="2"/>
  <c r="AX1416" i="2"/>
  <c r="AZ1418" i="2"/>
  <c r="AY1421" i="2"/>
  <c r="AX1424" i="2"/>
  <c r="AZ1426" i="2"/>
  <c r="AY1429" i="2"/>
  <c r="AX1432" i="2"/>
  <c r="AZ1434" i="2"/>
  <c r="AY1437" i="2"/>
  <c r="AX1440" i="2"/>
  <c r="AZ1442" i="2"/>
  <c r="AY1445" i="2"/>
  <c r="AX1448" i="2"/>
  <c r="AZ1450" i="2"/>
  <c r="AY1453" i="2"/>
  <c r="AX1456" i="2"/>
  <c r="AZ1458" i="2"/>
  <c r="AY1461" i="2"/>
  <c r="AX1464" i="2"/>
  <c r="AZ1466" i="2"/>
  <c r="AY1469" i="2"/>
  <c r="AX1472" i="2"/>
  <c r="AZ1474" i="2"/>
  <c r="AY1477" i="2"/>
  <c r="AX1480" i="2"/>
  <c r="AZ1482" i="2"/>
  <c r="AY1485" i="2"/>
  <c r="AX1488" i="2"/>
  <c r="AZ1490" i="2"/>
  <c r="AY1493" i="2"/>
  <c r="AX1496" i="2"/>
  <c r="AZ1498" i="2"/>
  <c r="AY1501" i="2"/>
  <c r="AX1504" i="2"/>
  <c r="AZ1506" i="2"/>
  <c r="AY1509" i="2"/>
  <c r="AX1512" i="2"/>
  <c r="AZ1514" i="2"/>
  <c r="AY1517" i="2"/>
  <c r="AX1520" i="2"/>
  <c r="AZ1522" i="2"/>
  <c r="AY1525" i="2"/>
  <c r="AX1528" i="2"/>
  <c r="AZ1530" i="2"/>
  <c r="AY1533" i="2"/>
  <c r="AX1536" i="2"/>
  <c r="AZ1538" i="2"/>
  <c r="AY1541" i="2"/>
  <c r="AX1544" i="2"/>
  <c r="AZ1546" i="2"/>
  <c r="AY1549" i="2"/>
  <c r="AX1552" i="2"/>
  <c r="AZ1554" i="2"/>
  <c r="AY1557" i="2"/>
  <c r="AX1560" i="2"/>
  <c r="AZ1562" i="2"/>
  <c r="AY1565" i="2"/>
  <c r="AX1568" i="2"/>
  <c r="AZ1570" i="2"/>
  <c r="AY1573" i="2"/>
  <c r="AX1576" i="2"/>
  <c r="AZ1578" i="2"/>
  <c r="AY1581" i="2"/>
  <c r="AX1584" i="2"/>
  <c r="AZ1586" i="2"/>
  <c r="AY1589" i="2"/>
  <c r="AX1592" i="2"/>
  <c r="AZ1594" i="2"/>
  <c r="AY1597" i="2"/>
  <c r="AX1600" i="2"/>
  <c r="AZ1602" i="2"/>
  <c r="AY1605" i="2"/>
  <c r="AX1608" i="2"/>
  <c r="AZ1610" i="2"/>
  <c r="AY1613" i="2"/>
  <c r="AX1616" i="2"/>
  <c r="AZ1618" i="2"/>
  <c r="AY1621" i="2"/>
  <c r="AX1624" i="2"/>
  <c r="AZ1626" i="2"/>
  <c r="AY1629" i="2"/>
  <c r="AX1632" i="2"/>
  <c r="AZ1634" i="2"/>
  <c r="AY1637" i="2"/>
  <c r="AX1640" i="2"/>
  <c r="AZ1642" i="2"/>
  <c r="AY1645" i="2"/>
  <c r="AX1648" i="2"/>
  <c r="AY54" i="2"/>
  <c r="AY146" i="2"/>
  <c r="AY199" i="2"/>
  <c r="AY237" i="2"/>
  <c r="AZ255" i="2"/>
  <c r="AZ274" i="2"/>
  <c r="AZ295" i="2"/>
  <c r="AZ313" i="2"/>
  <c r="AY332" i="2"/>
  <c r="AY353" i="2"/>
  <c r="AY371" i="2"/>
  <c r="AX388" i="2"/>
  <c r="AX406" i="2"/>
  <c r="AX422" i="2"/>
  <c r="AY436" i="2"/>
  <c r="AX445" i="2"/>
  <c r="AZ452" i="2"/>
  <c r="AZ461" i="2"/>
  <c r="AX470" i="2"/>
  <c r="AX478" i="2"/>
  <c r="AY486" i="2"/>
  <c r="AY495" i="2"/>
  <c r="AX503" i="2"/>
  <c r="AZ511" i="2"/>
  <c r="AZ520" i="2"/>
  <c r="AZ528" i="2"/>
  <c r="AZ537" i="2"/>
  <c r="AZ545" i="2"/>
  <c r="AX554" i="2"/>
  <c r="AY562" i="2"/>
  <c r="AY571" i="2"/>
  <c r="AX579" i="2"/>
  <c r="AZ587" i="2"/>
  <c r="AZ596" i="2"/>
  <c r="AY604" i="2"/>
  <c r="AX613" i="2"/>
  <c r="AZ621" i="2"/>
  <c r="AX630" i="2"/>
  <c r="AX638" i="2"/>
  <c r="AX647" i="2"/>
  <c r="AX655" i="2"/>
  <c r="AZ663" i="2"/>
  <c r="AZ672" i="2"/>
  <c r="AY680" i="2"/>
  <c r="AX689" i="2"/>
  <c r="AZ697" i="2"/>
  <c r="AZ705" i="2"/>
  <c r="AX714" i="2"/>
  <c r="AZ720" i="2"/>
  <c r="AY726" i="2"/>
  <c r="AX733" i="2"/>
  <c r="AZ739" i="2"/>
  <c r="AZ745" i="2"/>
  <c r="AY752" i="2"/>
  <c r="AY758" i="2"/>
  <c r="AZ764" i="2"/>
  <c r="AX771" i="2"/>
  <c r="AZ777" i="2"/>
  <c r="AY783" i="2"/>
  <c r="AX790" i="2"/>
  <c r="AZ796" i="2"/>
  <c r="AY802" i="2"/>
  <c r="AX809" i="2"/>
  <c r="AY815" i="2"/>
  <c r="AZ821" i="2"/>
  <c r="AZ827" i="2"/>
  <c r="AX833" i="2"/>
  <c r="AY837" i="2"/>
  <c r="AY842" i="2"/>
  <c r="AY847" i="2"/>
  <c r="AZ851" i="2"/>
  <c r="AZ856" i="2"/>
  <c r="AY861" i="2"/>
  <c r="AX866" i="2"/>
  <c r="AZ870" i="2"/>
  <c r="AZ875" i="2"/>
  <c r="AX880" i="2"/>
  <c r="AX885" i="2"/>
  <c r="AX890" i="2"/>
  <c r="AY894" i="2"/>
  <c r="AY899" i="2"/>
  <c r="AX904" i="2"/>
  <c r="AZ908" i="2"/>
  <c r="AY913" i="2"/>
  <c r="AY918" i="2"/>
  <c r="AZ922" i="2"/>
  <c r="AZ927" i="2"/>
  <c r="AZ932" i="2"/>
  <c r="AX937" i="2"/>
  <c r="AX942" i="2"/>
  <c r="AZ946" i="2"/>
  <c r="AY951" i="2"/>
  <c r="AX956" i="2"/>
  <c r="AX961" i="2"/>
  <c r="AY965" i="2"/>
  <c r="AY970" i="2"/>
  <c r="AY975" i="2"/>
  <c r="AZ979" i="2"/>
  <c r="AZ984" i="2"/>
  <c r="AY989" i="2"/>
  <c r="AZ107" i="2"/>
  <c r="AX165" i="2"/>
  <c r="AY217" i="2"/>
  <c r="AX245" i="2"/>
  <c r="AY263" i="2"/>
  <c r="AX282" i="2"/>
  <c r="AX302" i="2"/>
  <c r="AY320" i="2"/>
  <c r="AX340" i="2"/>
  <c r="AZ360" i="2"/>
  <c r="AY377" i="2"/>
  <c r="AX394" i="2"/>
  <c r="AX412" i="2"/>
  <c r="AX428" i="2"/>
  <c r="AX439" i="2"/>
  <c r="AZ447" i="2"/>
  <c r="AZ455" i="2"/>
  <c r="AZ464" i="2"/>
  <c r="AZ473" i="2"/>
  <c r="AX481" i="2"/>
  <c r="AX490" i="2"/>
  <c r="AY498" i="2"/>
  <c r="AY506" i="2"/>
  <c r="AX515" i="2"/>
  <c r="AZ523" i="2"/>
  <c r="AY531" i="2"/>
  <c r="AY540" i="2"/>
  <c r="AX549" i="2"/>
  <c r="AX557" i="2"/>
  <c r="AX566" i="2"/>
  <c r="AX574" i="2"/>
  <c r="AY582" i="2"/>
  <c r="AX591" i="2"/>
  <c r="AZ599" i="2"/>
  <c r="AY607" i="2"/>
  <c r="AY616" i="2"/>
  <c r="AX625" i="2"/>
  <c r="AZ632" i="2"/>
  <c r="AZ641" i="2"/>
  <c r="AX650" i="2"/>
  <c r="AY658" i="2"/>
  <c r="AY666" i="2"/>
  <c r="AY675" i="2"/>
  <c r="AY683" i="2"/>
  <c r="AY692" i="2"/>
  <c r="AX701" i="2"/>
  <c r="AZ708" i="2"/>
  <c r="AZ716" i="2"/>
  <c r="AX723" i="2"/>
  <c r="AX729" i="2"/>
  <c r="AY735" i="2"/>
  <c r="AX742" i="2"/>
  <c r="AZ747" i="2"/>
  <c r="AY754" i="2"/>
  <c r="AX761" i="2"/>
  <c r="AX767" i="2"/>
  <c r="AZ773" i="2"/>
  <c r="AZ779" i="2"/>
  <c r="AX786" i="2"/>
  <c r="AY792" i="2"/>
  <c r="AX799" i="2"/>
  <c r="AZ804" i="2"/>
  <c r="AY811" i="2"/>
  <c r="AX818" i="2"/>
  <c r="AZ823" i="2"/>
  <c r="AX830" i="2"/>
  <c r="AY111" i="2"/>
  <c r="AX176" i="2"/>
  <c r="AZ222" i="2"/>
  <c r="AY245" i="2"/>
  <c r="AZ266" i="2"/>
  <c r="AX285" i="2"/>
  <c r="AZ303" i="2"/>
  <c r="AY324" i="2"/>
  <c r="AZ342" i="2"/>
  <c r="AY361" i="2"/>
  <c r="AX381" i="2"/>
  <c r="AX396" i="2"/>
  <c r="AX413" i="2"/>
  <c r="AY431" i="2"/>
  <c r="AY440" i="2"/>
  <c r="AZ448" i="2"/>
  <c r="AZ457" i="2"/>
  <c r="AX465" i="2"/>
  <c r="AX474" i="2"/>
  <c r="AX483" i="2"/>
  <c r="AY490" i="2"/>
  <c r="AY499" i="2"/>
  <c r="AZ507" i="2"/>
  <c r="AY516" i="2"/>
  <c r="AY524" i="2"/>
  <c r="AX533" i="2"/>
  <c r="AX541" i="2"/>
  <c r="AX550" i="2"/>
  <c r="AX559" i="2"/>
  <c r="AY566" i="2"/>
  <c r="AY575" i="2"/>
  <c r="AZ583" i="2"/>
  <c r="AZ591" i="2"/>
  <c r="AY600" i="2"/>
  <c r="AX609" i="2"/>
  <c r="AZ616" i="2"/>
  <c r="AZ625" i="2"/>
  <c r="AY634" i="2"/>
  <c r="AY642" i="2"/>
  <c r="AY651" i="2"/>
  <c r="AY659" i="2"/>
  <c r="AZ667" i="2"/>
  <c r="AY676" i="2"/>
  <c r="AX685" i="2"/>
  <c r="AZ692" i="2"/>
  <c r="AZ701" i="2"/>
  <c r="AY710" i="2"/>
  <c r="AX717" i="2"/>
  <c r="AZ723" i="2"/>
  <c r="AX730" i="2"/>
  <c r="AY736" i="2"/>
  <c r="AY742" i="2"/>
  <c r="AX749" i="2"/>
  <c r="AX755" i="2"/>
  <c r="AZ761" i="2"/>
  <c r="AY768" i="2"/>
  <c r="AX774" i="2"/>
  <c r="AZ780" i="2"/>
  <c r="AX787" i="2"/>
  <c r="AX793" i="2"/>
  <c r="AY799" i="2"/>
  <c r="AX806" i="2"/>
  <c r="AZ811" i="2"/>
  <c r="AY818" i="2"/>
  <c r="AX825" i="2"/>
  <c r="AY830" i="2"/>
  <c r="AY835" i="2"/>
  <c r="AX840" i="2"/>
  <c r="AZ844" i="2"/>
  <c r="AY849" i="2"/>
  <c r="AY854" i="2"/>
  <c r="AZ858" i="2"/>
  <c r="AZ863" i="2"/>
  <c r="AZ868" i="2"/>
  <c r="AX873" i="2"/>
  <c r="AX878" i="2"/>
  <c r="AZ882" i="2"/>
  <c r="AY887" i="2"/>
  <c r="AX892" i="2"/>
  <c r="AX897" i="2"/>
  <c r="AY901" i="2"/>
  <c r="AY906" i="2"/>
  <c r="AY911" i="2"/>
  <c r="AZ915" i="2"/>
  <c r="AZ920" i="2"/>
  <c r="AZ139" i="2"/>
  <c r="AX197" i="2"/>
  <c r="AX234" i="2"/>
  <c r="AX253" i="2"/>
  <c r="AX274" i="2"/>
  <c r="AY291" i="2"/>
  <c r="AZ310" i="2"/>
  <c r="AX332" i="2"/>
  <c r="AX350" i="2"/>
  <c r="AZ368" i="2"/>
  <c r="AZ386" i="2"/>
  <c r="AZ402" i="2"/>
  <c r="AY419" i="2"/>
  <c r="AY435" i="2"/>
  <c r="AY443" i="2"/>
  <c r="AY452" i="2"/>
  <c r="AY460" i="2"/>
  <c r="AZ468" i="2"/>
  <c r="AX477" i="2"/>
  <c r="AX486" i="2"/>
  <c r="AZ493" i="2"/>
  <c r="AY502" i="2"/>
  <c r="AY511" i="2"/>
  <c r="AX519" i="2"/>
  <c r="AZ527" i="2"/>
  <c r="AY536" i="2"/>
  <c r="AZ544" i="2"/>
  <c r="AZ552" i="2"/>
  <c r="AZ561" i="2"/>
  <c r="AZ569" i="2"/>
  <c r="AY578" i="2"/>
  <c r="AY587" i="2"/>
  <c r="AX595" i="2"/>
  <c r="AZ603" i="2"/>
  <c r="AY612" i="2"/>
  <c r="AY620" i="2"/>
  <c r="AZ628" i="2"/>
  <c r="AZ637" i="2"/>
  <c r="AX645" i="2"/>
  <c r="AX654" i="2"/>
  <c r="AX663" i="2"/>
  <c r="AX671" i="2"/>
  <c r="AZ679" i="2"/>
  <c r="AZ687" i="2"/>
  <c r="AY696" i="2"/>
  <c r="AZ704" i="2"/>
  <c r="AZ713" i="2"/>
  <c r="AY719" i="2"/>
  <c r="AX726" i="2"/>
  <c r="AZ732" i="2"/>
  <c r="AY738" i="2"/>
  <c r="AX745" i="2"/>
  <c r="AY751" i="2"/>
  <c r="AZ757" i="2"/>
  <c r="AZ763" i="2"/>
  <c r="AY770" i="2"/>
  <c r="AY776" i="2"/>
  <c r="AX783" i="2"/>
  <c r="AZ789" i="2"/>
  <c r="AY795" i="2"/>
  <c r="AX802" i="2"/>
  <c r="AY808" i="2"/>
  <c r="AY814" i="2"/>
  <c r="AZ820" i="2"/>
  <c r="AY827" i="2"/>
  <c r="AY58" i="2"/>
  <c r="AZ207" i="2"/>
  <c r="AX259" i="2"/>
  <c r="AX296" i="2"/>
  <c r="AX335" i="2"/>
  <c r="AY374" i="2"/>
  <c r="AZ406" i="2"/>
  <c r="AZ436" i="2"/>
  <c r="AY454" i="2"/>
  <c r="AX471" i="2"/>
  <c r="AZ487" i="2"/>
  <c r="AZ504" i="2"/>
  <c r="AZ521" i="2"/>
  <c r="AX538" i="2"/>
  <c r="AY555" i="2"/>
  <c r="AZ571" i="2"/>
  <c r="AY588" i="2"/>
  <c r="AX606" i="2"/>
  <c r="AX623" i="2"/>
  <c r="AY639" i="2"/>
  <c r="AZ656" i="2"/>
  <c r="AX673" i="2"/>
  <c r="AZ689" i="2"/>
  <c r="AX707" i="2"/>
  <c r="AX721" i="2"/>
  <c r="AZ733" i="2"/>
  <c r="AX747" i="2"/>
  <c r="AY759" i="2"/>
  <c r="AZ771" i="2"/>
  <c r="AZ784" i="2"/>
  <c r="AX797" i="2"/>
  <c r="AZ809" i="2"/>
  <c r="AY822" i="2"/>
  <c r="AX832" i="2"/>
  <c r="AZ838" i="2"/>
  <c r="AY845" i="2"/>
  <c r="AY851" i="2"/>
  <c r="AX858" i="2"/>
  <c r="AX864" i="2"/>
  <c r="AY870" i="2"/>
  <c r="AZ876" i="2"/>
  <c r="AY883" i="2"/>
  <c r="AX889" i="2"/>
  <c r="AZ895" i="2"/>
  <c r="AY902" i="2"/>
  <c r="AX908" i="2"/>
  <c r="AZ914" i="2"/>
  <c r="AX921" i="2"/>
  <c r="AY926" i="2"/>
  <c r="AZ931" i="2"/>
  <c r="AX938" i="2"/>
  <c r="AY943" i="2"/>
  <c r="AZ948" i="2"/>
  <c r="AX954" i="2"/>
  <c r="AY959" i="2"/>
  <c r="AZ964" i="2"/>
  <c r="AX970" i="2"/>
  <c r="AZ975" i="2"/>
  <c r="AX981" i="2"/>
  <c r="AY986" i="2"/>
  <c r="AZ991" i="2"/>
  <c r="AZ996" i="2"/>
  <c r="AX1001" i="2"/>
  <c r="AX1006" i="2"/>
  <c r="AZ1010" i="2"/>
  <c r="AY1015" i="2"/>
  <c r="AX1020" i="2"/>
  <c r="AX1025" i="2"/>
  <c r="AY1029" i="2"/>
  <c r="AY1034" i="2"/>
  <c r="AY1039" i="2"/>
  <c r="AZ1043" i="2"/>
  <c r="AZ1048" i="2"/>
  <c r="AY1053" i="2"/>
  <c r="AX1058" i="2"/>
  <c r="AZ1062" i="2"/>
  <c r="AZ1067" i="2"/>
  <c r="AX1072" i="2"/>
  <c r="AX1077" i="2"/>
  <c r="AX1082" i="2"/>
  <c r="AY1086" i="2"/>
  <c r="AY1091" i="2"/>
  <c r="AX1096" i="2"/>
  <c r="AZ1100" i="2"/>
  <c r="AY1105" i="2"/>
  <c r="AZ79" i="2"/>
  <c r="AY215" i="2"/>
  <c r="AZ260" i="2"/>
  <c r="AX299" i="2"/>
  <c r="AZ338" i="2"/>
  <c r="AZ374" i="2"/>
  <c r="AY409" i="2"/>
  <c r="AY438" i="2"/>
  <c r="AX455" i="2"/>
  <c r="AZ471" i="2"/>
  <c r="AZ488" i="2"/>
  <c r="AZ505" i="2"/>
  <c r="AX522" i="2"/>
  <c r="AZ539" i="2"/>
  <c r="AY556" i="2"/>
  <c r="AX573" i="2"/>
  <c r="AX590" i="2"/>
  <c r="AX607" i="2"/>
  <c r="AY623" i="2"/>
  <c r="AZ640" i="2"/>
  <c r="AX657" i="2"/>
  <c r="AZ673" i="2"/>
  <c r="AY691" i="2"/>
  <c r="AY708" i="2"/>
  <c r="AX722" i="2"/>
  <c r="AX735" i="2"/>
  <c r="AY747" i="2"/>
  <c r="AZ759" i="2"/>
  <c r="AZ772" i="2"/>
  <c r="AX785" i="2"/>
  <c r="AZ797" i="2"/>
  <c r="AX811" i="2"/>
  <c r="AY823" i="2"/>
  <c r="AY833" i="2"/>
  <c r="AY839" i="2"/>
  <c r="AX846" i="2"/>
  <c r="AZ852" i="2"/>
  <c r="AY858" i="2"/>
  <c r="AX865" i="2"/>
  <c r="AY871" i="2"/>
  <c r="AY877" i="2"/>
  <c r="AZ883" i="2"/>
  <c r="AY890" i="2"/>
  <c r="AX896" i="2"/>
  <c r="AZ902" i="2"/>
  <c r="AY909" i="2"/>
  <c r="AY915" i="2"/>
  <c r="AX922" i="2"/>
  <c r="AY927" i="2"/>
  <c r="AX933" i="2"/>
  <c r="AY938" i="2"/>
  <c r="AZ943" i="2"/>
  <c r="AX949" i="2"/>
  <c r="AY954" i="2"/>
  <c r="AZ959" i="2"/>
  <c r="AX965" i="2"/>
  <c r="AZ970" i="2"/>
  <c r="AX976" i="2"/>
  <c r="AY981" i="2"/>
  <c r="AZ986" i="2"/>
  <c r="AX992" i="2"/>
  <c r="AX997" i="2"/>
  <c r="AX1002" i="2"/>
  <c r="AY1006" i="2"/>
  <c r="AY1011" i="2"/>
  <c r="AX1016" i="2"/>
  <c r="AZ1020" i="2"/>
  <c r="AY1025" i="2"/>
  <c r="AY1030" i="2"/>
  <c r="AZ1034" i="2"/>
  <c r="AZ1039" i="2"/>
  <c r="AZ1044" i="2"/>
  <c r="AX1049" i="2"/>
  <c r="AX1054" i="2"/>
  <c r="AZ1058" i="2"/>
  <c r="AY1063" i="2"/>
  <c r="AX1068" i="2"/>
  <c r="AX1073" i="2"/>
  <c r="AY1077" i="2"/>
  <c r="AY1082" i="2"/>
  <c r="AY1087" i="2"/>
  <c r="AZ1091" i="2"/>
  <c r="AZ1096" i="2"/>
  <c r="AY1101" i="2"/>
  <c r="AX1106" i="2"/>
  <c r="AY122" i="2"/>
  <c r="AX229" i="2"/>
  <c r="AX267" i="2"/>
  <c r="AY306" i="2"/>
  <c r="AX346" i="2"/>
  <c r="AY381" i="2"/>
  <c r="AY415" i="2"/>
  <c r="AZ441" i="2"/>
  <c r="AX458" i="2"/>
  <c r="AY474" i="2"/>
  <c r="AY492" i="2"/>
  <c r="AX509" i="2"/>
  <c r="AZ525" i="2"/>
  <c r="AX543" i="2"/>
  <c r="AY559" i="2"/>
  <c r="AZ575" i="2"/>
  <c r="AX593" i="2"/>
  <c r="AZ609" i="2"/>
  <c r="AY626" i="2"/>
  <c r="AY644" i="2"/>
  <c r="AZ660" i="2"/>
  <c r="AX677" i="2"/>
  <c r="AY694" i="2"/>
  <c r="AX711" i="2"/>
  <c r="AY724" i="2"/>
  <c r="AX737" i="2"/>
  <c r="AZ749" i="2"/>
  <c r="AX762" i="2"/>
  <c r="AY775" i="2"/>
  <c r="AZ787" i="2"/>
  <c r="AY800" i="2"/>
  <c r="AX813" i="2"/>
  <c r="AZ825" i="2"/>
  <c r="AX834" i="2"/>
  <c r="AY135" i="2"/>
  <c r="AY230" i="2"/>
  <c r="AZ269" i="2"/>
  <c r="AZ309" i="2"/>
  <c r="AX347" i="2"/>
  <c r="AZ383" i="2"/>
  <c r="AZ418" i="2"/>
  <c r="AY442" i="2"/>
  <c r="AY459" i="2"/>
  <c r="AY476" i="2"/>
  <c r="AX493" i="2"/>
  <c r="AZ509" i="2"/>
  <c r="AX527" i="2"/>
  <c r="AY543" i="2"/>
  <c r="AZ559" i="2"/>
  <c r="AZ577" i="2"/>
  <c r="AY594" i="2"/>
  <c r="AX611" i="2"/>
  <c r="AY628" i="2"/>
  <c r="AZ644" i="2"/>
  <c r="AX661" i="2"/>
  <c r="AY678" i="2"/>
  <c r="AX695" i="2"/>
  <c r="AZ711" i="2"/>
  <c r="AZ725" i="2"/>
  <c r="AX738" i="2"/>
  <c r="AY750" i="2"/>
  <c r="AY763" i="2"/>
  <c r="AZ775" i="2"/>
  <c r="AY788" i="2"/>
  <c r="AX801" i="2"/>
  <c r="AZ813" i="2"/>
  <c r="AX826" i="2"/>
  <c r="AZ834" i="2"/>
  <c r="AX841" i="2"/>
  <c r="AZ847" i="2"/>
  <c r="AY853" i="2"/>
  <c r="AX860" i="2"/>
  <c r="AZ866" i="2"/>
  <c r="AZ872" i="2"/>
  <c r="AY879" i="2"/>
  <c r="AY885" i="2"/>
  <c r="AZ891" i="2"/>
  <c r="AX898" i="2"/>
  <c r="AZ904" i="2"/>
  <c r="AY910" i="2"/>
  <c r="AX917" i="2"/>
  <c r="AZ923" i="2"/>
  <c r="AX929" i="2"/>
  <c r="AY934" i="2"/>
  <c r="AZ939" i="2"/>
  <c r="AX945" i="2"/>
  <c r="AY950" i="2"/>
  <c r="AZ955" i="2"/>
  <c r="AY961" i="2"/>
  <c r="AZ966" i="2"/>
  <c r="AX972" i="2"/>
  <c r="AY977" i="2"/>
  <c r="AZ982" i="2"/>
  <c r="AX988" i="2"/>
  <c r="AY993" i="2"/>
  <c r="AY998" i="2"/>
  <c r="AZ1002" i="2"/>
  <c r="AZ1007" i="2"/>
  <c r="AZ1012" i="2"/>
  <c r="AX1017" i="2"/>
  <c r="AX1022" i="2"/>
  <c r="AZ1026" i="2"/>
  <c r="AY1031" i="2"/>
  <c r="AX1036" i="2"/>
  <c r="AX1041" i="2"/>
  <c r="AY1045" i="2"/>
  <c r="AY1050" i="2"/>
  <c r="AY1055" i="2"/>
  <c r="AZ1059" i="2"/>
  <c r="AZ1064" i="2"/>
  <c r="AY1069" i="2"/>
  <c r="AX1074" i="2"/>
  <c r="AZ1078" i="2"/>
  <c r="AZ1083" i="2"/>
  <c r="AX1088" i="2"/>
  <c r="AX1093" i="2"/>
  <c r="AX1098" i="2"/>
  <c r="AY1102" i="2"/>
  <c r="AY1107" i="2"/>
  <c r="AX1112" i="2"/>
  <c r="AZ1116" i="2"/>
  <c r="AY1121" i="2"/>
  <c r="AY1126" i="2"/>
  <c r="AZ1130" i="2"/>
  <c r="AZ1135" i="2"/>
  <c r="AZ1140" i="2"/>
  <c r="AX1145" i="2"/>
  <c r="AX1150" i="2"/>
  <c r="AZ1154" i="2"/>
  <c r="AY1159" i="2"/>
  <c r="AX1164" i="2"/>
  <c r="AX1169" i="2"/>
  <c r="AY1173" i="2"/>
  <c r="AY1178" i="2"/>
  <c r="AY1183" i="2"/>
  <c r="AZ1187" i="2"/>
  <c r="AZ1192" i="2"/>
  <c r="AY1197" i="2"/>
  <c r="AX1202" i="2"/>
  <c r="AZ1206" i="2"/>
  <c r="AZ1211" i="2"/>
  <c r="AX1216" i="2"/>
  <c r="AX1221" i="2"/>
  <c r="AX1226" i="2"/>
  <c r="AY1230" i="2"/>
  <c r="AY1235" i="2"/>
  <c r="AX1240" i="2"/>
  <c r="AZ1244" i="2"/>
  <c r="AY1249" i="2"/>
  <c r="AY1254" i="2"/>
  <c r="AZ1258" i="2"/>
  <c r="AZ1263" i="2"/>
  <c r="AZ1268" i="2"/>
  <c r="AX1273" i="2"/>
  <c r="AX1278" i="2"/>
  <c r="AZ1282" i="2"/>
  <c r="AY1287" i="2"/>
  <c r="AX1292" i="2"/>
  <c r="AX1297" i="2"/>
  <c r="AY1301" i="2"/>
  <c r="AY1306" i="2"/>
  <c r="AY1311" i="2"/>
  <c r="AZ1315" i="2"/>
  <c r="AZ1320" i="2"/>
  <c r="AY1325" i="2"/>
  <c r="AX1330" i="2"/>
  <c r="AZ1334" i="2"/>
  <c r="AZ1339" i="2"/>
  <c r="AX1344" i="2"/>
  <c r="AX1349" i="2"/>
  <c r="AX1354" i="2"/>
  <c r="AY1358" i="2"/>
  <c r="AY1363" i="2"/>
  <c r="AX1368" i="2"/>
  <c r="AZ1372" i="2"/>
  <c r="AY1377" i="2"/>
  <c r="AY1382" i="2"/>
  <c r="AZ1386" i="2"/>
  <c r="AZ1391" i="2"/>
  <c r="AY1396" i="2"/>
  <c r="AZ1399" i="2"/>
  <c r="AY1403" i="2"/>
  <c r="AX1407" i="2"/>
  <c r="AY1410" i="2"/>
  <c r="AX1414" i="2"/>
  <c r="AZ1417" i="2"/>
  <c r="AX1421" i="2"/>
  <c r="AZ1424" i="2"/>
  <c r="AY1428" i="2"/>
  <c r="AZ1431" i="2"/>
  <c r="AY1435" i="2"/>
  <c r="AX1439" i="2"/>
  <c r="AY1442" i="2"/>
  <c r="AX1446" i="2"/>
  <c r="AZ1449" i="2"/>
  <c r="AX1453" i="2"/>
  <c r="AZ1456" i="2"/>
  <c r="AY1460" i="2"/>
  <c r="AZ1463" i="2"/>
  <c r="AY1467" i="2"/>
  <c r="AX1471" i="2"/>
  <c r="AY1474" i="2"/>
  <c r="AX1478" i="2"/>
  <c r="AZ1481" i="2"/>
  <c r="AX1485" i="2"/>
  <c r="AZ1488" i="2"/>
  <c r="AY1492" i="2"/>
  <c r="AZ1495" i="2"/>
  <c r="AY1499" i="2"/>
  <c r="AX1503" i="2"/>
  <c r="AY1506" i="2"/>
  <c r="AX1510" i="2"/>
  <c r="AZ1513" i="2"/>
  <c r="AX1517" i="2"/>
  <c r="AZ1520" i="2"/>
  <c r="AY1524" i="2"/>
  <c r="AZ1527" i="2"/>
  <c r="AY1531" i="2"/>
  <c r="AX1535" i="2"/>
  <c r="AY1538" i="2"/>
  <c r="AX1542" i="2"/>
  <c r="AZ1545" i="2"/>
  <c r="AX1549" i="2"/>
  <c r="AZ1552" i="2"/>
  <c r="AY1556" i="2"/>
  <c r="AZ1559" i="2"/>
  <c r="AY1563" i="2"/>
  <c r="AX1567" i="2"/>
  <c r="AY1570" i="2"/>
  <c r="AX1574" i="2"/>
  <c r="AZ1577" i="2"/>
  <c r="AX1581" i="2"/>
  <c r="AZ1584" i="2"/>
  <c r="AY1588" i="2"/>
  <c r="AZ1591" i="2"/>
  <c r="AY1595" i="2"/>
  <c r="AX1599" i="2"/>
  <c r="AY1602" i="2"/>
  <c r="AX1606" i="2"/>
  <c r="AZ1609" i="2"/>
  <c r="AX1613" i="2"/>
  <c r="AZ1616" i="2"/>
  <c r="AY1620" i="2"/>
  <c r="AZ1623" i="2"/>
  <c r="AY1627" i="2"/>
  <c r="AX1631" i="2"/>
  <c r="AY1634" i="2"/>
  <c r="AX1638" i="2"/>
  <c r="AZ1641" i="2"/>
  <c r="AX1645" i="2"/>
  <c r="AZ1648" i="2"/>
  <c r="AZ1651" i="2"/>
  <c r="AY1654" i="2"/>
  <c r="AX1657" i="2"/>
  <c r="AZ1659" i="2"/>
  <c r="AY1662" i="2"/>
  <c r="AX1665" i="2"/>
  <c r="AZ1667" i="2"/>
  <c r="AY1670" i="2"/>
  <c r="AX1673" i="2"/>
  <c r="AZ1675" i="2"/>
  <c r="AY1678" i="2"/>
  <c r="AX1681" i="2"/>
  <c r="AZ1683" i="2"/>
  <c r="AY1686" i="2"/>
  <c r="AX1689" i="2"/>
  <c r="AZ1691" i="2"/>
  <c r="AY1694" i="2"/>
  <c r="AX1697" i="2"/>
  <c r="AZ1699" i="2"/>
  <c r="AY1702" i="2"/>
  <c r="AX1705" i="2"/>
  <c r="AZ1707" i="2"/>
  <c r="AY1710" i="2"/>
  <c r="AX1713" i="2"/>
  <c r="AZ1715" i="2"/>
  <c r="AZ156" i="2"/>
  <c r="AX239" i="2"/>
  <c r="AY277" i="2"/>
  <c r="AY317" i="2"/>
  <c r="AX354" i="2"/>
  <c r="AY390" i="2"/>
  <c r="AZ424" i="2"/>
  <c r="AZ445" i="2"/>
  <c r="AX462" i="2"/>
  <c r="AY479" i="2"/>
  <c r="AZ495" i="2"/>
  <c r="AZ512" i="2"/>
  <c r="AY530" i="2"/>
  <c r="AX547" i="2"/>
  <c r="AY563" i="2"/>
  <c r="AZ580" i="2"/>
  <c r="AX597" i="2"/>
  <c r="AX614" i="2"/>
  <c r="AX631" i="2"/>
  <c r="AZ647" i="2"/>
  <c r="AY664" i="2"/>
  <c r="AX682" i="2"/>
  <c r="AY698" i="2"/>
  <c r="AX715" i="2"/>
  <c r="AZ727" i="2"/>
  <c r="AY740" i="2"/>
  <c r="AZ752" i="2"/>
  <c r="AZ765" i="2"/>
  <c r="AX778" i="2"/>
  <c r="AY790" i="2"/>
  <c r="AZ803" i="2"/>
  <c r="AY816" i="2"/>
  <c r="AZ828" i="2"/>
  <c r="AZ835" i="2"/>
  <c r="AX842" i="2"/>
  <c r="AX848" i="2"/>
  <c r="AZ854" i="2"/>
  <c r="AZ860" i="2"/>
  <c r="AY867" i="2"/>
  <c r="AX874" i="2"/>
  <c r="AZ879" i="2"/>
  <c r="AY886" i="2"/>
  <c r="AZ892" i="2"/>
  <c r="AZ898" i="2"/>
  <c r="AX905" i="2"/>
  <c r="AZ911" i="2"/>
  <c r="AY917" i="2"/>
  <c r="AX924" i="2"/>
  <c r="AY929" i="2"/>
  <c r="AZ934" i="2"/>
  <c r="AX940" i="2"/>
  <c r="AY945" i="2"/>
  <c r="AZ950" i="2"/>
  <c r="AZ956" i="2"/>
  <c r="AX962" i="2"/>
  <c r="AY967" i="2"/>
  <c r="AZ972" i="2"/>
  <c r="AX978" i="2"/>
  <c r="AY983" i="2"/>
  <c r="AZ988" i="2"/>
  <c r="AX994" i="2"/>
  <c r="AZ998" i="2"/>
  <c r="AZ1003" i="2"/>
  <c r="AX1008" i="2"/>
  <c r="AX1013" i="2"/>
  <c r="AX1018" i="2"/>
  <c r="AY1022" i="2"/>
  <c r="AY1027" i="2"/>
  <c r="AX1032" i="2"/>
  <c r="AZ1036" i="2"/>
  <c r="AY1041" i="2"/>
  <c r="AY1046" i="2"/>
  <c r="AZ1050" i="2"/>
  <c r="AZ1055" i="2"/>
  <c r="AZ1060" i="2"/>
  <c r="AX1065" i="2"/>
  <c r="AX1070" i="2"/>
  <c r="AZ1074" i="2"/>
  <c r="AY1079" i="2"/>
  <c r="AX1084" i="2"/>
  <c r="AX1089" i="2"/>
  <c r="AY1093" i="2"/>
  <c r="AY1098" i="2"/>
  <c r="AY1103" i="2"/>
  <c r="AZ1107" i="2"/>
  <c r="AZ158" i="2"/>
  <c r="AY241" i="2"/>
  <c r="AZ280" i="2"/>
  <c r="AX318" i="2"/>
  <c r="AZ356" i="2"/>
  <c r="AY393" i="2"/>
  <c r="AX426" i="2"/>
  <c r="AX446" i="2"/>
  <c r="AZ463" i="2"/>
  <c r="AZ480" i="2"/>
  <c r="AX497" i="2"/>
  <c r="AY514" i="2"/>
  <c r="AX531" i="2"/>
  <c r="AY547" i="2"/>
  <c r="AZ564" i="2"/>
  <c r="AX581" i="2"/>
  <c r="AX598" i="2"/>
  <c r="AZ615" i="2"/>
  <c r="AY632" i="2"/>
  <c r="AZ648" i="2"/>
  <c r="AX666" i="2"/>
  <c r="AY682" i="2"/>
  <c r="AY699" i="2"/>
  <c r="AZ715" i="2"/>
  <c r="AY728" i="2"/>
  <c r="AZ740" i="2"/>
  <c r="AX754" i="2"/>
  <c r="AY766" i="2"/>
  <c r="AX779" i="2"/>
  <c r="AZ791" i="2"/>
  <c r="AY804" i="2"/>
  <c r="AZ816" i="2"/>
  <c r="AY829" i="2"/>
  <c r="AZ836" i="2"/>
  <c r="AZ842" i="2"/>
  <c r="AX849" i="2"/>
  <c r="AY855" i="2"/>
  <c r="AX862" i="2"/>
  <c r="AZ867" i="2"/>
  <c r="AY874" i="2"/>
  <c r="AX881" i="2"/>
  <c r="AZ886" i="2"/>
  <c r="AY893" i="2"/>
  <c r="AZ899" i="2"/>
  <c r="AX906" i="2"/>
  <c r="AX912" i="2"/>
  <c r="AZ918" i="2"/>
  <c r="AZ924" i="2"/>
  <c r="AX930" i="2"/>
  <c r="AY935" i="2"/>
  <c r="AZ940" i="2"/>
  <c r="AX946" i="2"/>
  <c r="AX952" i="2"/>
  <c r="AY957" i="2"/>
  <c r="AZ962" i="2"/>
  <c r="AX968" i="2"/>
  <c r="AY973" i="2"/>
  <c r="AZ978" i="2"/>
  <c r="AX984" i="2"/>
  <c r="AX990" i="2"/>
  <c r="AZ994" i="2"/>
  <c r="AY999" i="2"/>
  <c r="AX1004" i="2"/>
  <c r="AX1009" i="2"/>
  <c r="AY1013" i="2"/>
  <c r="AY1018" i="2"/>
  <c r="AY1023" i="2"/>
  <c r="AZ1027" i="2"/>
  <c r="AZ1032" i="2"/>
  <c r="AY1037" i="2"/>
  <c r="AX1042" i="2"/>
  <c r="AZ1046" i="2"/>
  <c r="AZ1051" i="2"/>
  <c r="AX1056" i="2"/>
  <c r="AX1061" i="2"/>
  <c r="AX1066" i="2"/>
  <c r="AY1070" i="2"/>
  <c r="AY1075" i="2"/>
  <c r="AX1080" i="2"/>
  <c r="AZ1084" i="2"/>
  <c r="AY1089" i="2"/>
  <c r="AY1094" i="2"/>
  <c r="AZ1098" i="2"/>
  <c r="AZ1103" i="2"/>
  <c r="AZ1108" i="2"/>
  <c r="AX180" i="2"/>
  <c r="AY248" i="2"/>
  <c r="AX288" i="2"/>
  <c r="AZ325" i="2"/>
  <c r="AY364" i="2"/>
  <c r="AZ399" i="2"/>
  <c r="AZ431" i="2"/>
  <c r="AZ449" i="2"/>
  <c r="AX467" i="2"/>
  <c r="AY483" i="2"/>
  <c r="AY500" i="2"/>
  <c r="AX517" i="2"/>
  <c r="AX534" i="2"/>
  <c r="AY550" i="2"/>
  <c r="AY568" i="2"/>
  <c r="AZ584" i="2"/>
  <c r="AZ601" i="2"/>
  <c r="AY618" i="2"/>
  <c r="AY635" i="2"/>
  <c r="AZ651" i="2"/>
  <c r="AX669" i="2"/>
  <c r="AZ685" i="2"/>
  <c r="AX702" i="2"/>
  <c r="AY718" i="2"/>
  <c r="AX731" i="2"/>
  <c r="AY743" i="2"/>
  <c r="AY756" i="2"/>
  <c r="AZ768" i="2"/>
  <c r="AX781" i="2"/>
  <c r="AX794" i="2"/>
  <c r="AY806" i="2"/>
  <c r="AX819" i="2"/>
  <c r="AY831" i="2"/>
  <c r="AX837" i="2"/>
  <c r="AY186" i="2"/>
  <c r="AZ252" i="2"/>
  <c r="AY289" i="2"/>
  <c r="AX328" i="2"/>
  <c r="AY367" i="2"/>
  <c r="AZ400" i="2"/>
  <c r="AZ433" i="2"/>
  <c r="AX451" i="2"/>
  <c r="AY467" i="2"/>
  <c r="AY484" i="2"/>
  <c r="AX502" i="2"/>
  <c r="AY518" i="2"/>
  <c r="AX535" i="2"/>
  <c r="AY552" i="2"/>
  <c r="AZ568" i="2"/>
  <c r="AZ585" i="2"/>
  <c r="AY602" i="2"/>
  <c r="AY619" i="2"/>
  <c r="AZ635" i="2"/>
  <c r="AZ653" i="2"/>
  <c r="AX670" i="2"/>
  <c r="AX687" i="2"/>
  <c r="AZ703" i="2"/>
  <c r="AX719" i="2"/>
  <c r="AY731" i="2"/>
  <c r="AY744" i="2"/>
  <c r="AZ756" i="2"/>
  <c r="AX769" i="2"/>
  <c r="AY782" i="2"/>
  <c r="AX795" i="2"/>
  <c r="AY807" i="2"/>
  <c r="AY820" i="2"/>
  <c r="AZ831" i="2"/>
  <c r="AY838" i="2"/>
  <c r="AX844" i="2"/>
  <c r="AZ850" i="2"/>
  <c r="AX857" i="2"/>
  <c r="AY863" i="2"/>
  <c r="AY869" i="2"/>
  <c r="AX876" i="2"/>
  <c r="AX882" i="2"/>
  <c r="AZ888" i="2"/>
  <c r="AY895" i="2"/>
  <c r="AX901" i="2"/>
  <c r="AZ907" i="2"/>
  <c r="AX914" i="2"/>
  <c r="AX920" i="2"/>
  <c r="AX926" i="2"/>
  <c r="AY931" i="2"/>
  <c r="AZ936" i="2"/>
  <c r="AY942" i="2"/>
  <c r="AZ947" i="2"/>
  <c r="AX953" i="2"/>
  <c r="AY958" i="2"/>
  <c r="AZ963" i="2"/>
  <c r="AX969" i="2"/>
  <c r="AY974" i="2"/>
  <c r="AZ980" i="2"/>
  <c r="AX986" i="2"/>
  <c r="AY991" i="2"/>
  <c r="AZ995" i="2"/>
  <c r="AZ1000" i="2"/>
  <c r="AY1005" i="2"/>
  <c r="AX1010" i="2"/>
  <c r="AZ1014" i="2"/>
  <c r="AZ1019" i="2"/>
  <c r="AX1024" i="2"/>
  <c r="AX1029" i="2"/>
  <c r="AX1034" i="2"/>
  <c r="AY1038" i="2"/>
  <c r="AY1043" i="2"/>
  <c r="AX1048" i="2"/>
  <c r="AZ1052" i="2"/>
  <c r="AY1057" i="2"/>
  <c r="AY1062" i="2"/>
  <c r="AZ1066" i="2"/>
  <c r="AZ1071" i="2"/>
  <c r="AZ1076" i="2"/>
  <c r="AX1081" i="2"/>
  <c r="AX1086" i="2"/>
  <c r="AZ1090" i="2"/>
  <c r="AY1095" i="2"/>
  <c r="AX1100" i="2"/>
  <c r="AX1105" i="2"/>
  <c r="AY1109" i="2"/>
  <c r="AY1114" i="2"/>
  <c r="AY1119" i="2"/>
  <c r="AZ1123" i="2"/>
  <c r="AZ1128" i="2"/>
  <c r="AY1133" i="2"/>
  <c r="AX1138" i="2"/>
  <c r="AZ1142" i="2"/>
  <c r="AZ1147" i="2"/>
  <c r="AX1152" i="2"/>
  <c r="AX1157" i="2"/>
  <c r="AX1162" i="2"/>
  <c r="AY1166" i="2"/>
  <c r="AY1171" i="2"/>
  <c r="AX1176" i="2"/>
  <c r="AZ1180" i="2"/>
  <c r="AY1185" i="2"/>
  <c r="AY1190" i="2"/>
  <c r="AZ1194" i="2"/>
  <c r="AZ1199" i="2"/>
  <c r="AZ1204" i="2"/>
  <c r="AX1209" i="2"/>
  <c r="AX1214" i="2"/>
  <c r="AZ1218" i="2"/>
  <c r="AY1223" i="2"/>
  <c r="AX1228" i="2"/>
  <c r="AX1233" i="2"/>
  <c r="AY1237" i="2"/>
  <c r="AY1242" i="2"/>
  <c r="AY1247" i="2"/>
  <c r="AZ1251" i="2"/>
  <c r="AZ1256" i="2"/>
  <c r="AY1261" i="2"/>
  <c r="AX1266" i="2"/>
  <c r="AZ1270" i="2"/>
  <c r="AZ1275" i="2"/>
  <c r="AX1280" i="2"/>
  <c r="AX1285" i="2"/>
  <c r="AX1290" i="2"/>
  <c r="AY1294" i="2"/>
  <c r="AY1299" i="2"/>
  <c r="AX1304" i="2"/>
  <c r="AZ1308" i="2"/>
  <c r="AY1313" i="2"/>
  <c r="AY1318" i="2"/>
  <c r="AZ1322" i="2"/>
  <c r="AZ1327" i="2"/>
  <c r="AZ1332" i="2"/>
  <c r="AX1337" i="2"/>
  <c r="AX1342" i="2"/>
  <c r="AZ1346" i="2"/>
  <c r="AY1351" i="2"/>
  <c r="AX1356" i="2"/>
  <c r="AX1361" i="2"/>
  <c r="AY1365" i="2"/>
  <c r="AY1370" i="2"/>
  <c r="AY1375" i="2"/>
  <c r="AZ1379" i="2"/>
  <c r="AZ1384" i="2"/>
  <c r="AY1389" i="2"/>
  <c r="AX1394" i="2"/>
  <c r="AX1398" i="2"/>
  <c r="AZ1401" i="2"/>
  <c r="AX1405" i="2"/>
  <c r="AZ1408" i="2"/>
  <c r="AY1412" i="2"/>
  <c r="AZ1415" i="2"/>
  <c r="AY1419" i="2"/>
  <c r="AX1423" i="2"/>
  <c r="AY1426" i="2"/>
  <c r="AX1430" i="2"/>
  <c r="AZ1433" i="2"/>
  <c r="AX1437" i="2"/>
  <c r="AZ1440" i="2"/>
  <c r="AY1444" i="2"/>
  <c r="AZ1447" i="2"/>
  <c r="AY1451" i="2"/>
  <c r="AX1455" i="2"/>
  <c r="AY1458" i="2"/>
  <c r="AX1462" i="2"/>
  <c r="AZ1465" i="2"/>
  <c r="AX1469" i="2"/>
  <c r="AZ1472" i="2"/>
  <c r="AY1476" i="2"/>
  <c r="AZ1479" i="2"/>
  <c r="AY1483" i="2"/>
  <c r="AX1487" i="2"/>
  <c r="AY1490" i="2"/>
  <c r="AX1494" i="2"/>
  <c r="AZ1497" i="2"/>
  <c r="AX1501" i="2"/>
  <c r="AZ1504" i="2"/>
  <c r="AY1508" i="2"/>
  <c r="AZ1511" i="2"/>
  <c r="AY1515" i="2"/>
  <c r="AX1519" i="2"/>
  <c r="AY1522" i="2"/>
  <c r="AX1526" i="2"/>
  <c r="AZ1529" i="2"/>
  <c r="AX1533" i="2"/>
  <c r="AZ1536" i="2"/>
  <c r="AY1540" i="2"/>
  <c r="AZ1543" i="2"/>
  <c r="AY1547" i="2"/>
  <c r="AX1551" i="2"/>
  <c r="AY1554" i="2"/>
  <c r="AX1558" i="2"/>
  <c r="AZ1561" i="2"/>
  <c r="AX1565" i="2"/>
  <c r="AZ1568" i="2"/>
  <c r="AY1572" i="2"/>
  <c r="AZ1575" i="2"/>
  <c r="AY1579" i="2"/>
  <c r="AX1583" i="2"/>
  <c r="AY1586" i="2"/>
  <c r="AX1590" i="2"/>
  <c r="AZ1593" i="2"/>
  <c r="AX1597" i="2"/>
  <c r="AZ1600" i="2"/>
  <c r="AY1604" i="2"/>
  <c r="AZ1607" i="2"/>
  <c r="AY1611" i="2"/>
  <c r="AX1615" i="2"/>
  <c r="AY1618" i="2"/>
  <c r="AX1622" i="2"/>
  <c r="AZ1625" i="2"/>
  <c r="AX1629" i="2"/>
  <c r="AZ1632" i="2"/>
  <c r="AY1636" i="2"/>
  <c r="AZ1639" i="2"/>
  <c r="AY1643" i="2"/>
  <c r="AX1647" i="2"/>
  <c r="AY1650" i="2"/>
  <c r="AX1653" i="2"/>
  <c r="AZ1655" i="2"/>
  <c r="AY1658" i="2"/>
  <c r="AX1661" i="2"/>
  <c r="AZ1663" i="2"/>
  <c r="AY1666" i="2"/>
  <c r="AX1669" i="2"/>
  <c r="AZ1671" i="2"/>
  <c r="AY1674" i="2"/>
  <c r="AX1677" i="2"/>
  <c r="AZ1679" i="2"/>
  <c r="AY1682" i="2"/>
  <c r="AX1685" i="2"/>
  <c r="AZ1687" i="2"/>
  <c r="AY1690" i="2"/>
  <c r="AX1693" i="2"/>
  <c r="AZ1695" i="2"/>
  <c r="AY1698" i="2"/>
  <c r="AX1701" i="2"/>
  <c r="AZ1703" i="2"/>
  <c r="AY1706" i="2"/>
  <c r="AX1709" i="2"/>
  <c r="AZ1711" i="2"/>
  <c r="AY1714" i="2"/>
  <c r="AZ840" i="2"/>
  <c r="AY865" i="2"/>
  <c r="AZ890" i="2"/>
  <c r="AZ916" i="2"/>
  <c r="AZ938" i="2"/>
  <c r="AX960" i="2"/>
  <c r="AY982" i="2"/>
  <c r="AY1002" i="2"/>
  <c r="AY1021" i="2"/>
  <c r="AX1040" i="2"/>
  <c r="AY1059" i="2"/>
  <c r="AY1078" i="2"/>
  <c r="AX1097" i="2"/>
  <c r="AY1111" i="2"/>
  <c r="AX1118" i="2"/>
  <c r="AZ1124" i="2"/>
  <c r="AY1130" i="2"/>
  <c r="AX1137" i="2"/>
  <c r="AY1143" i="2"/>
  <c r="AY1149" i="2"/>
  <c r="AZ1155" i="2"/>
  <c r="AY1162" i="2"/>
  <c r="AX1168" i="2"/>
  <c r="AZ1174" i="2"/>
  <c r="AY1181" i="2"/>
  <c r="AY1187" i="2"/>
  <c r="AX1194" i="2"/>
  <c r="AX1200" i="2"/>
  <c r="AY1206" i="2"/>
  <c r="AZ1212" i="2"/>
  <c r="AY1219" i="2"/>
  <c r="AX1225" i="2"/>
  <c r="AZ1231" i="2"/>
  <c r="AY1238" i="2"/>
  <c r="AX1244" i="2"/>
  <c r="AZ1250" i="2"/>
  <c r="AX1257" i="2"/>
  <c r="AY1263" i="2"/>
  <c r="AY1269" i="2"/>
  <c r="AX1276" i="2"/>
  <c r="AX1282" i="2"/>
  <c r="AZ1288" i="2"/>
  <c r="AY1295" i="2"/>
  <c r="AX1301" i="2"/>
  <c r="AZ1307" i="2"/>
  <c r="AX1314" i="2"/>
  <c r="AX1320" i="2"/>
  <c r="AY1326" i="2"/>
  <c r="AX1333" i="2"/>
  <c r="AZ1338" i="2"/>
  <c r="AY1345" i="2"/>
  <c r="AX1352" i="2"/>
  <c r="AX1358" i="2"/>
  <c r="AZ1364" i="2"/>
  <c r="AZ1370" i="2"/>
  <c r="AX1377" i="2"/>
  <c r="AY1383" i="2"/>
  <c r="AX1390" i="2"/>
  <c r="AZ1395" i="2"/>
  <c r="AZ1400" i="2"/>
  <c r="AZ1405" i="2"/>
  <c r="AX1410" i="2"/>
  <c r="AX1415" i="2"/>
  <c r="AZ1419" i="2"/>
  <c r="AY1424" i="2"/>
  <c r="AX1429" i="2"/>
  <c r="AX1434" i="2"/>
  <c r="AY1438" i="2"/>
  <c r="AY1443" i="2"/>
  <c r="AY1448" i="2"/>
  <c r="AZ1452" i="2"/>
  <c r="AZ1457" i="2"/>
  <c r="AY1462" i="2"/>
  <c r="AX1467" i="2"/>
  <c r="AZ1471" i="2"/>
  <c r="AZ1476" i="2"/>
  <c r="AX1481" i="2"/>
  <c r="AX1486" i="2"/>
  <c r="AX1491" i="2"/>
  <c r="AY1495" i="2"/>
  <c r="AY1500" i="2"/>
  <c r="AX1505" i="2"/>
  <c r="AZ1509" i="2"/>
  <c r="AY1514" i="2"/>
  <c r="AY1519" i="2"/>
  <c r="AZ1523" i="2"/>
  <c r="AZ1528" i="2"/>
  <c r="AZ1533" i="2"/>
  <c r="AX1538" i="2"/>
  <c r="AX1543" i="2"/>
  <c r="AZ1547" i="2"/>
  <c r="AY1552" i="2"/>
  <c r="AX1557" i="2"/>
  <c r="AX1562" i="2"/>
  <c r="AY1566" i="2"/>
  <c r="AY1571" i="2"/>
  <c r="AY1576" i="2"/>
  <c r="AZ1580" i="2"/>
  <c r="AZ1585" i="2"/>
  <c r="AY1590" i="2"/>
  <c r="AX1595" i="2"/>
  <c r="AZ1599" i="2"/>
  <c r="AZ1604" i="2"/>
  <c r="AX1609" i="2"/>
  <c r="AX1614" i="2"/>
  <c r="AX1619" i="2"/>
  <c r="AY1623" i="2"/>
  <c r="AY1628" i="2"/>
  <c r="AX1633" i="2"/>
  <c r="AZ1637" i="2"/>
  <c r="AY1642" i="2"/>
  <c r="AY1647" i="2"/>
  <c r="AY1651" i="2"/>
  <c r="AX1655" i="2"/>
  <c r="AZ1658" i="2"/>
  <c r="AX1662" i="2"/>
  <c r="AZ1665" i="2"/>
  <c r="AY1669" i="2"/>
  <c r="AZ1672" i="2"/>
  <c r="AY1676" i="2"/>
  <c r="AX1680" i="2"/>
  <c r="AY1683" i="2"/>
  <c r="AX1687" i="2"/>
  <c r="AZ1690" i="2"/>
  <c r="AX1694" i="2"/>
  <c r="AZ1697" i="2"/>
  <c r="AY1701" i="2"/>
  <c r="AZ1704" i="2"/>
  <c r="AY1708" i="2"/>
  <c r="AX1712" i="2"/>
  <c r="AY1715" i="2"/>
  <c r="AY1718" i="2"/>
  <c r="AX1721" i="2"/>
  <c r="AZ1723" i="2"/>
  <c r="AY1726" i="2"/>
  <c r="AX1729" i="2"/>
  <c r="AZ1731" i="2"/>
  <c r="AY1734" i="2"/>
  <c r="AX1737" i="2"/>
  <c r="AZ1739" i="2"/>
  <c r="AY1742" i="2"/>
  <c r="AX1745" i="2"/>
  <c r="AZ1747" i="2"/>
  <c r="AY1750" i="2"/>
  <c r="AX1753" i="2"/>
  <c r="AZ1755" i="2"/>
  <c r="AY1758" i="2"/>
  <c r="AX1761" i="2"/>
  <c r="AZ1763" i="2"/>
  <c r="AY1766" i="2"/>
  <c r="AX1769" i="2"/>
  <c r="AZ1771" i="2"/>
  <c r="AY1774" i="2"/>
  <c r="AX1777" i="2"/>
  <c r="AZ1779" i="2"/>
  <c r="AY1782" i="2"/>
  <c r="AX1785" i="2"/>
  <c r="AZ1787" i="2"/>
  <c r="AY1790" i="2"/>
  <c r="AZ843" i="2"/>
  <c r="AX869" i="2"/>
  <c r="AX894" i="2"/>
  <c r="AY919" i="2"/>
  <c r="AY941" i="2"/>
  <c r="AY963" i="2"/>
  <c r="AX985" i="2"/>
  <c r="AZ1004" i="2"/>
  <c r="AZ1023" i="2"/>
  <c r="AZ1042" i="2"/>
  <c r="AY1061" i="2"/>
  <c r="AZ1080" i="2"/>
  <c r="AZ1099" i="2"/>
  <c r="AZ1112" i="2"/>
  <c r="AY1118" i="2"/>
  <c r="AX1125" i="2"/>
  <c r="AZ1131" i="2"/>
  <c r="AY1137" i="2"/>
  <c r="AX1144" i="2"/>
  <c r="AY1150" i="2"/>
  <c r="AZ1156" i="2"/>
  <c r="AZ1162" i="2"/>
  <c r="AY1169" i="2"/>
  <c r="AY1175" i="2"/>
  <c r="AX1182" i="2"/>
  <c r="AZ1188" i="2"/>
  <c r="AY1194" i="2"/>
  <c r="AX1201" i="2"/>
  <c r="AY1207" i="2"/>
  <c r="AY1213" i="2"/>
  <c r="AZ1219" i="2"/>
  <c r="AY1226" i="2"/>
  <c r="AX1232" i="2"/>
  <c r="AZ1238" i="2"/>
  <c r="AY1245" i="2"/>
  <c r="AY1251" i="2"/>
  <c r="AX1258" i="2"/>
  <c r="AX1264" i="2"/>
  <c r="AY1270" i="2"/>
  <c r="AZ1276" i="2"/>
  <c r="AY1283" i="2"/>
  <c r="AX1289" i="2"/>
  <c r="AZ1295" i="2"/>
  <c r="AY1302" i="2"/>
  <c r="AX1308" i="2"/>
  <c r="AZ1314" i="2"/>
  <c r="AX1321" i="2"/>
  <c r="AY1327" i="2"/>
  <c r="AY1333" i="2"/>
  <c r="AX1340" i="2"/>
  <c r="AX1346" i="2"/>
  <c r="AZ1352" i="2"/>
  <c r="AY1359" i="2"/>
  <c r="AX1365" i="2"/>
  <c r="AZ1371" i="2"/>
  <c r="AX1378" i="2"/>
  <c r="AX1384" i="2"/>
  <c r="AY1390" i="2"/>
  <c r="AZ1396" i="2"/>
  <c r="AX1401" i="2"/>
  <c r="AX1406" i="2"/>
  <c r="AX1411" i="2"/>
  <c r="AY1415" i="2"/>
  <c r="AY1420" i="2"/>
  <c r="AX1425" i="2"/>
  <c r="AZ1429" i="2"/>
  <c r="AY1434" i="2"/>
  <c r="AY1439" i="2"/>
  <c r="AZ1443" i="2"/>
  <c r="AZ1448" i="2"/>
  <c r="AZ1453" i="2"/>
  <c r="AX1458" i="2"/>
  <c r="AX1463" i="2"/>
  <c r="AZ1467" i="2"/>
  <c r="AY1472" i="2"/>
  <c r="AX1477" i="2"/>
  <c r="AX1482" i="2"/>
  <c r="AY1486" i="2"/>
  <c r="AY1491" i="2"/>
  <c r="AY1496" i="2"/>
  <c r="AZ1500" i="2"/>
  <c r="AZ1505" i="2"/>
  <c r="AY1510" i="2"/>
  <c r="AX1515" i="2"/>
  <c r="AZ1519" i="2"/>
  <c r="AZ1524" i="2"/>
  <c r="AY846" i="2"/>
  <c r="AX872" i="2"/>
  <c r="AY897" i="2"/>
  <c r="AY922" i="2"/>
  <c r="AX944" i="2"/>
  <c r="AY966" i="2"/>
  <c r="AZ987" i="2"/>
  <c r="AY1007" i="2"/>
  <c r="AX1026" i="2"/>
  <c r="AX1045" i="2"/>
  <c r="AX1064" i="2"/>
  <c r="AZ1082" i="2"/>
  <c r="AX1102" i="2"/>
  <c r="AX1113" i="2"/>
  <c r="AZ1119" i="2"/>
  <c r="AY1125" i="2"/>
  <c r="AX1132" i="2"/>
  <c r="AZ1138" i="2"/>
  <c r="AZ1144" i="2"/>
  <c r="AY1151" i="2"/>
  <c r="AY1157" i="2"/>
  <c r="AZ1163" i="2"/>
  <c r="AX1170" i="2"/>
  <c r="AZ1176" i="2"/>
  <c r="AY1182" i="2"/>
  <c r="AX1189" i="2"/>
  <c r="AZ1195" i="2"/>
  <c r="AY1201" i="2"/>
  <c r="AX1208" i="2"/>
  <c r="AY1214" i="2"/>
  <c r="AZ1220" i="2"/>
  <c r="AZ1226" i="2"/>
  <c r="AY1233" i="2"/>
  <c r="AY1239" i="2"/>
  <c r="AX1246" i="2"/>
  <c r="AZ1252" i="2"/>
  <c r="AY1258" i="2"/>
  <c r="AX1265" i="2"/>
  <c r="AY1271" i="2"/>
  <c r="AY1277" i="2"/>
  <c r="AZ1283" i="2"/>
  <c r="AY1290" i="2"/>
  <c r="AX1296" i="2"/>
  <c r="AZ1302" i="2"/>
  <c r="AY1309" i="2"/>
  <c r="AY1315" i="2"/>
  <c r="AX1322" i="2"/>
  <c r="AX1328" i="2"/>
  <c r="AY1334" i="2"/>
  <c r="AZ1340" i="2"/>
  <c r="AY1347" i="2"/>
  <c r="AX1353" i="2"/>
  <c r="AZ1359" i="2"/>
  <c r="AY1366" i="2"/>
  <c r="AX1372" i="2"/>
  <c r="AZ1378" i="2"/>
  <c r="AX1385" i="2"/>
  <c r="AY1391" i="2"/>
  <c r="AX1397" i="2"/>
  <c r="AX1402" i="2"/>
  <c r="AY1406" i="2"/>
  <c r="AY1411" i="2"/>
  <c r="AY1416" i="2"/>
  <c r="AZ1420" i="2"/>
  <c r="AZ1425" i="2"/>
  <c r="AY1430" i="2"/>
  <c r="AX1435" i="2"/>
  <c r="AZ1439" i="2"/>
  <c r="AZ1444" i="2"/>
  <c r="AX1449" i="2"/>
  <c r="AX1454" i="2"/>
  <c r="AX1459" i="2"/>
  <c r="AY1463" i="2"/>
  <c r="AY1468" i="2"/>
  <c r="AX1473" i="2"/>
  <c r="AZ1477" i="2"/>
  <c r="AY1482" i="2"/>
  <c r="AY1487" i="2"/>
  <c r="AZ1491" i="2"/>
  <c r="AZ1496" i="2"/>
  <c r="AZ1501" i="2"/>
  <c r="AX1506" i="2"/>
  <c r="AX850" i="2"/>
  <c r="AZ874" i="2"/>
  <c r="AZ900" i="2"/>
  <c r="AY925" i="2"/>
  <c r="AY947" i="2"/>
  <c r="AZ968" i="2"/>
  <c r="AY990" i="2"/>
  <c r="AY1009" i="2"/>
  <c r="AZ1028" i="2"/>
  <c r="AY1047" i="2"/>
  <c r="AY1066" i="2"/>
  <c r="AY1085" i="2"/>
  <c r="AX1104" i="2"/>
  <c r="AX1114" i="2"/>
  <c r="AX1120" i="2"/>
  <c r="AZ1126" i="2"/>
  <c r="AZ1132" i="2"/>
  <c r="AY1139" i="2"/>
  <c r="AX1146" i="2"/>
  <c r="AZ1151" i="2"/>
  <c r="AY1158" i="2"/>
  <c r="AZ1164" i="2"/>
  <c r="AZ1170" i="2"/>
  <c r="AX1177" i="2"/>
  <c r="AZ1183" i="2"/>
  <c r="AY1189" i="2"/>
  <c r="AX1196" i="2"/>
  <c r="AZ1202" i="2"/>
  <c r="AZ1208" i="2"/>
  <c r="AY1215" i="2"/>
  <c r="AY1221" i="2"/>
  <c r="AZ1227" i="2"/>
  <c r="AX1234" i="2"/>
  <c r="AZ1240" i="2"/>
  <c r="AY1246" i="2"/>
  <c r="AX1253" i="2"/>
  <c r="AZ1259" i="2"/>
  <c r="AY1265" i="2"/>
  <c r="AX1272" i="2"/>
  <c r="AY1278" i="2"/>
  <c r="AZ1284" i="2"/>
  <c r="AZ1290" i="2"/>
  <c r="AY1297" i="2"/>
  <c r="AY1303" i="2"/>
  <c r="AX1310" i="2"/>
  <c r="AZ1316" i="2"/>
  <c r="AY1322" i="2"/>
  <c r="AX1329" i="2"/>
  <c r="AY1335" i="2"/>
  <c r="AY1341" i="2"/>
  <c r="AZ1347" i="2"/>
  <c r="AY1354" i="2"/>
  <c r="AX1360" i="2"/>
  <c r="AZ1366" i="2"/>
  <c r="AY1373" i="2"/>
  <c r="AY1379" i="2"/>
  <c r="AX1386" i="2"/>
  <c r="AX1392" i="2"/>
  <c r="AZ1397" i="2"/>
  <c r="AY1402" i="2"/>
  <c r="AY1407" i="2"/>
  <c r="AZ1411" i="2"/>
  <c r="AZ1416" i="2"/>
  <c r="AZ1421" i="2"/>
  <c r="AX1426" i="2"/>
  <c r="AX1431" i="2"/>
  <c r="AZ1435" i="2"/>
  <c r="AY1440" i="2"/>
  <c r="AX1445" i="2"/>
  <c r="AX1450" i="2"/>
  <c r="AY1454" i="2"/>
  <c r="AY1459" i="2"/>
  <c r="AY1464" i="2"/>
  <c r="AZ1468" i="2"/>
  <c r="AZ1473" i="2"/>
  <c r="AY1478" i="2"/>
  <c r="AX1483" i="2"/>
  <c r="AZ1487" i="2"/>
  <c r="AZ1492" i="2"/>
  <c r="AX1497" i="2"/>
  <c r="AX1502" i="2"/>
  <c r="AX1507" i="2"/>
  <c r="AY1511" i="2"/>
  <c r="AY1516" i="2"/>
  <c r="AX1521" i="2"/>
  <c r="AZ1525" i="2"/>
  <c r="AY1530" i="2"/>
  <c r="AY1535" i="2"/>
  <c r="AZ1539" i="2"/>
  <c r="AZ1544" i="2"/>
  <c r="AZ1549" i="2"/>
  <c r="AX1554" i="2"/>
  <c r="AX1559" i="2"/>
  <c r="AZ1563" i="2"/>
  <c r="AY1568" i="2"/>
  <c r="AX1573" i="2"/>
  <c r="AX1578" i="2"/>
  <c r="AY1582" i="2"/>
  <c r="AY1587" i="2"/>
  <c r="AY1592" i="2"/>
  <c r="AZ1596" i="2"/>
  <c r="AZ1601" i="2"/>
  <c r="AY1606" i="2"/>
  <c r="AX1611" i="2"/>
  <c r="AZ1615" i="2"/>
  <c r="AZ1620" i="2"/>
  <c r="AX1625" i="2"/>
  <c r="AX1630" i="2"/>
  <c r="AX1635" i="2"/>
  <c r="AY1639" i="2"/>
  <c r="AY1644" i="2"/>
  <c r="AX1649" i="2"/>
  <c r="AZ1652" i="2"/>
  <c r="AY1656" i="2"/>
  <c r="AX1660" i="2"/>
  <c r="AY1663" i="2"/>
  <c r="AX1667" i="2"/>
  <c r="AZ1670" i="2"/>
  <c r="AX1674" i="2"/>
  <c r="AZ1677" i="2"/>
  <c r="AY1681" i="2"/>
  <c r="AZ1684" i="2"/>
  <c r="AY1688" i="2"/>
  <c r="AX1692" i="2"/>
  <c r="AY1695" i="2"/>
  <c r="AX1699" i="2"/>
  <c r="AZ1702" i="2"/>
  <c r="AX1706" i="2"/>
  <c r="AZ1709" i="2"/>
  <c r="AY1713" i="2"/>
  <c r="AZ1716" i="2"/>
  <c r="AY1719" i="2"/>
  <c r="AX1722" i="2"/>
  <c r="AZ1724" i="2"/>
  <c r="AY1727" i="2"/>
  <c r="AX1730" i="2"/>
  <c r="AZ1732" i="2"/>
  <c r="AY1735" i="2"/>
  <c r="AX1738" i="2"/>
  <c r="AZ1740" i="2"/>
  <c r="AY1743" i="2"/>
  <c r="AX1746" i="2"/>
  <c r="AZ1748" i="2"/>
  <c r="AY1751" i="2"/>
  <c r="AX1754" i="2"/>
  <c r="AZ1756" i="2"/>
  <c r="AY1759" i="2"/>
  <c r="AX1762" i="2"/>
  <c r="AZ1764" i="2"/>
  <c r="AY1767" i="2"/>
  <c r="AX1770" i="2"/>
  <c r="AZ1772" i="2"/>
  <c r="AY1775" i="2"/>
  <c r="AX1778" i="2"/>
  <c r="AZ1780" i="2"/>
  <c r="AY1783" i="2"/>
  <c r="AX1786" i="2"/>
  <c r="AZ1788" i="2"/>
  <c r="AY1791" i="2"/>
  <c r="AX1794" i="2"/>
  <c r="AZ1796" i="2"/>
  <c r="AY1799" i="2"/>
  <c r="AX1802" i="2"/>
  <c r="AZ1804" i="2"/>
  <c r="AY1807" i="2"/>
  <c r="AX1810" i="2"/>
  <c r="AZ1812" i="2"/>
  <c r="AY1815" i="2"/>
  <c r="AX1818" i="2"/>
  <c r="AZ1820" i="2"/>
  <c r="AY1823" i="2"/>
  <c r="AX1826" i="2"/>
  <c r="AZ1828" i="2"/>
  <c r="AY1831" i="2"/>
  <c r="AX1834" i="2"/>
  <c r="AZ1836" i="2"/>
  <c r="AY1839" i="2"/>
  <c r="AX1842" i="2"/>
  <c r="AZ1844" i="2"/>
  <c r="AY1847" i="2"/>
  <c r="AX1850" i="2"/>
  <c r="AZ1852" i="2"/>
  <c r="AY1855" i="2"/>
  <c r="AX1858" i="2"/>
  <c r="AZ1860" i="2"/>
  <c r="AY1863" i="2"/>
  <c r="AX1866" i="2"/>
  <c r="AZ1868" i="2"/>
  <c r="AY1871" i="2"/>
  <c r="AX1874" i="2"/>
  <c r="AZ1876" i="2"/>
  <c r="AY1879" i="2"/>
  <c r="AX1882" i="2"/>
  <c r="AZ1884" i="2"/>
  <c r="AY1887" i="2"/>
  <c r="AX1890" i="2"/>
  <c r="AZ1892" i="2"/>
  <c r="AY1895" i="2"/>
  <c r="AX1898" i="2"/>
  <c r="AZ1900" i="2"/>
  <c r="AY1903" i="2"/>
  <c r="AX1906" i="2"/>
  <c r="AZ1908" i="2"/>
  <c r="AY1911" i="2"/>
  <c r="AX1914" i="2"/>
  <c r="AZ1916" i="2"/>
  <c r="AY1919" i="2"/>
  <c r="AX1922" i="2"/>
  <c r="AZ1924" i="2"/>
  <c r="AY1927" i="2"/>
  <c r="AX1930" i="2"/>
  <c r="AZ1932" i="2"/>
  <c r="AY1935" i="2"/>
  <c r="AX1938" i="2"/>
  <c r="AZ1940" i="2"/>
  <c r="AY1943" i="2"/>
  <c r="AX1946" i="2"/>
  <c r="AZ1948" i="2"/>
  <c r="AY1951" i="2"/>
  <c r="AX1954" i="2"/>
  <c r="AZ1956" i="2"/>
  <c r="AY1959" i="2"/>
  <c r="AX1962" i="2"/>
  <c r="AZ1964" i="2"/>
  <c r="AY1967" i="2"/>
  <c r="AX1970" i="2"/>
  <c r="AZ1972" i="2"/>
  <c r="AY1975" i="2"/>
  <c r="AX1978" i="2"/>
  <c r="AZ1980" i="2"/>
  <c r="AY1983" i="2"/>
  <c r="AX1986" i="2"/>
  <c r="AZ1988" i="2"/>
  <c r="AY1991" i="2"/>
  <c r="AX1994" i="2"/>
  <c r="AZ1996" i="2"/>
  <c r="AY1999" i="2"/>
  <c r="AX2002" i="2"/>
  <c r="AZ2004" i="2"/>
  <c r="AY2007" i="2"/>
  <c r="AX2010" i="2"/>
  <c r="AZ2012" i="2"/>
  <c r="AY2015" i="2"/>
  <c r="AX2018" i="2"/>
  <c r="AZ2020" i="2"/>
  <c r="AY2023" i="2"/>
  <c r="AX2026" i="2"/>
  <c r="AZ2028" i="2"/>
  <c r="AY2031" i="2"/>
  <c r="AX2034" i="2"/>
  <c r="AZ2036" i="2"/>
  <c r="AY2039" i="2"/>
  <c r="AX2042" i="2"/>
  <c r="AZ2044" i="2"/>
  <c r="AY2047" i="2"/>
  <c r="AX2050" i="2"/>
  <c r="AZ2052" i="2"/>
  <c r="AY2055" i="2"/>
  <c r="AX2058" i="2"/>
  <c r="AZ2060" i="2"/>
  <c r="AY2063" i="2"/>
  <c r="AX2066" i="2"/>
  <c r="AZ2068" i="2"/>
  <c r="AY2071" i="2"/>
  <c r="AX2074" i="2"/>
  <c r="AZ2076" i="2"/>
  <c r="AY2079" i="2"/>
  <c r="AX2082" i="2"/>
  <c r="AZ2084" i="2"/>
  <c r="AY2087" i="2"/>
  <c r="AX2090" i="2"/>
  <c r="AZ2092" i="2"/>
  <c r="AY2095" i="2"/>
  <c r="AX2098" i="2"/>
  <c r="AZ2100" i="2"/>
  <c r="AY2103" i="2"/>
  <c r="AX2106" i="2"/>
  <c r="AZ2108" i="2"/>
  <c r="AY2111" i="2"/>
  <c r="AX2114" i="2"/>
  <c r="AZ2116" i="2"/>
  <c r="AY2119" i="2"/>
  <c r="AX2122" i="2"/>
  <c r="AZ2124" i="2"/>
  <c r="AY2127" i="2"/>
  <c r="AX2130" i="2"/>
  <c r="AZ2132" i="2"/>
  <c r="AY2135" i="2"/>
  <c r="AX2138" i="2"/>
  <c r="AZ2140" i="2"/>
  <c r="AY2143" i="2"/>
  <c r="AX2146" i="2"/>
  <c r="AZ2148" i="2"/>
  <c r="AY2151" i="2"/>
  <c r="AX2154" i="2"/>
  <c r="AZ2156" i="2"/>
  <c r="AY2159" i="2"/>
  <c r="AX2162" i="2"/>
  <c r="AZ2164" i="2"/>
  <c r="AY2167" i="2"/>
  <c r="AX2170" i="2"/>
  <c r="AZ2172" i="2"/>
  <c r="AY2175" i="2"/>
  <c r="AX2178" i="2"/>
  <c r="AZ2180" i="2"/>
  <c r="AY2183" i="2"/>
  <c r="AX2186" i="2"/>
  <c r="AZ2188" i="2"/>
  <c r="AY2191" i="2"/>
  <c r="AX2194" i="2"/>
  <c r="AZ2196" i="2"/>
  <c r="AY2199" i="2"/>
  <c r="AX2202" i="2"/>
  <c r="AZ2204" i="2"/>
  <c r="AY2207" i="2"/>
  <c r="AX2210" i="2"/>
  <c r="AZ2212" i="2"/>
  <c r="AY2215" i="2"/>
  <c r="AX2218" i="2"/>
  <c r="AZ2220" i="2"/>
  <c r="AY2223" i="2"/>
  <c r="AX2226" i="2"/>
  <c r="AZ2228" i="2"/>
  <c r="AY2231" i="2"/>
  <c r="AX2234" i="2"/>
  <c r="AZ2236" i="2"/>
  <c r="AY2239" i="2"/>
  <c r="AX2242" i="2"/>
  <c r="AZ2244" i="2"/>
  <c r="AY2247" i="2"/>
  <c r="AX2250" i="2"/>
  <c r="AZ2252" i="2"/>
  <c r="AY2255" i="2"/>
  <c r="AX2258" i="2"/>
  <c r="AZ2260" i="2"/>
  <c r="AY2263" i="2"/>
  <c r="AX2266" i="2"/>
  <c r="AZ2268" i="2"/>
  <c r="AY2271" i="2"/>
  <c r="AX2274" i="2"/>
  <c r="AZ2276" i="2"/>
  <c r="AY2279" i="2"/>
  <c r="AX2282" i="2"/>
  <c r="AZ2284" i="2"/>
  <c r="AY2287" i="2"/>
  <c r="AX2290" i="2"/>
  <c r="AZ2292" i="2"/>
  <c r="AY2295" i="2"/>
  <c r="AX2298" i="2"/>
  <c r="AZ2300" i="2"/>
  <c r="AY2303" i="2"/>
  <c r="AX2306" i="2"/>
  <c r="AZ2308" i="2"/>
  <c r="AY2311" i="2"/>
  <c r="AX2314" i="2"/>
  <c r="AZ2316" i="2"/>
  <c r="AY2319" i="2"/>
  <c r="AX2322" i="2"/>
  <c r="AZ2324" i="2"/>
  <c r="AY2327" i="2"/>
  <c r="AX2330" i="2"/>
  <c r="AZ2332" i="2"/>
  <c r="AY2335" i="2"/>
  <c r="AX2338" i="2"/>
  <c r="AZ2340" i="2"/>
  <c r="AY2343" i="2"/>
  <c r="AX2346" i="2"/>
  <c r="AZ2348" i="2"/>
  <c r="AY2351" i="2"/>
  <c r="AX2354" i="2"/>
  <c r="AZ2356" i="2"/>
  <c r="AY2359" i="2"/>
  <c r="AX2362" i="2"/>
  <c r="AZ2364" i="2"/>
  <c r="AY2367" i="2"/>
  <c r="AX2370" i="2"/>
  <c r="AZ2372" i="2"/>
  <c r="AY2375" i="2"/>
  <c r="AX2378" i="2"/>
  <c r="AZ2380" i="2"/>
  <c r="AY2383" i="2"/>
  <c r="AX2386" i="2"/>
  <c r="AZ2388" i="2"/>
  <c r="AY2391" i="2"/>
  <c r="AX2394" i="2"/>
  <c r="AZ2396" i="2"/>
  <c r="AY2399" i="2"/>
  <c r="AX2402" i="2"/>
  <c r="AZ2404" i="2"/>
  <c r="AY2407" i="2"/>
  <c r="AX2410" i="2"/>
  <c r="AZ2412" i="2"/>
  <c r="AY2415" i="2"/>
  <c r="AX2418" i="2"/>
  <c r="AZ2420" i="2"/>
  <c r="AY2423" i="2"/>
  <c r="AX2426" i="2"/>
  <c r="AZ2428" i="2"/>
  <c r="AY2431" i="2"/>
  <c r="AX2434" i="2"/>
  <c r="AZ2436" i="2"/>
  <c r="AY2439" i="2"/>
  <c r="AX2442" i="2"/>
  <c r="AZ2444" i="2"/>
  <c r="AY2447" i="2"/>
  <c r="AX2450" i="2"/>
  <c r="AZ2452" i="2"/>
  <c r="AY2455" i="2"/>
  <c r="AX2458" i="2"/>
  <c r="AZ2460" i="2"/>
  <c r="AY2463" i="2"/>
  <c r="AX2466" i="2"/>
  <c r="AZ2468" i="2"/>
  <c r="AY2471" i="2"/>
  <c r="AX2474" i="2"/>
  <c r="AZ2476" i="2"/>
  <c r="AY2479" i="2"/>
  <c r="AX2482" i="2"/>
  <c r="AZ2484" i="2"/>
  <c r="AY2487" i="2"/>
  <c r="AX2490" i="2"/>
  <c r="AZ2492" i="2"/>
  <c r="AY2495" i="2"/>
  <c r="AX2498" i="2"/>
  <c r="AZ2500" i="2"/>
  <c r="AY2503" i="2"/>
  <c r="AX853" i="2"/>
  <c r="AY878" i="2"/>
  <c r="AY903" i="2"/>
  <c r="AX928" i="2"/>
  <c r="AY949" i="2"/>
  <c r="AZ971" i="2"/>
  <c r="AX993" i="2"/>
  <c r="AZ1011" i="2"/>
  <c r="AZ1030" i="2"/>
  <c r="AX1050" i="2"/>
  <c r="AZ1068" i="2"/>
  <c r="AZ1087" i="2"/>
  <c r="AZ1106" i="2"/>
  <c r="AZ1114" i="2"/>
  <c r="AX1121" i="2"/>
  <c r="AY1127" i="2"/>
  <c r="AX1134" i="2"/>
  <c r="AZ1139" i="2"/>
  <c r="AY1146" i="2"/>
  <c r="AX1153" i="2"/>
  <c r="AZ1158" i="2"/>
  <c r="AY1165" i="2"/>
  <c r="AZ1171" i="2"/>
  <c r="AX1178" i="2"/>
  <c r="AX1184" i="2"/>
  <c r="AZ1190" i="2"/>
  <c r="AZ1196" i="2"/>
  <c r="AY1203" i="2"/>
  <c r="AX1210" i="2"/>
  <c r="AZ1215" i="2"/>
  <c r="AY1222" i="2"/>
  <c r="AZ1228" i="2"/>
  <c r="AZ1234" i="2"/>
  <c r="AX1241" i="2"/>
  <c r="AZ1247" i="2"/>
  <c r="AY1253" i="2"/>
  <c r="AX1260" i="2"/>
  <c r="AZ1266" i="2"/>
  <c r="AZ1272" i="2"/>
  <c r="AY1279" i="2"/>
  <c r="AY1285" i="2"/>
  <c r="AZ1291" i="2"/>
  <c r="AX1298" i="2"/>
  <c r="AZ1304" i="2"/>
  <c r="AY1310" i="2"/>
  <c r="AX1317" i="2"/>
  <c r="AZ1323" i="2"/>
  <c r="AY1329" i="2"/>
  <c r="AX1336" i="2"/>
  <c r="AY1342" i="2"/>
  <c r="AZ1348" i="2"/>
  <c r="AZ1354" i="2"/>
  <c r="AY1361" i="2"/>
  <c r="AY1367" i="2"/>
  <c r="AX1374" i="2"/>
  <c r="AZ1380" i="2"/>
  <c r="AY1386" i="2"/>
  <c r="AX1393" i="2"/>
  <c r="AY1398" i="2"/>
  <c r="AX1403" i="2"/>
  <c r="AZ1407" i="2"/>
  <c r="AZ1412" i="2"/>
  <c r="AX1417" i="2"/>
  <c r="AX1422" i="2"/>
  <c r="AX1427" i="2"/>
  <c r="AY1431" i="2"/>
  <c r="AY1436" i="2"/>
  <c r="AX1441" i="2"/>
  <c r="AZ1445" i="2"/>
  <c r="AY1450" i="2"/>
  <c r="AY1455" i="2"/>
  <c r="AZ1459" i="2"/>
  <c r="AZ1464" i="2"/>
  <c r="AZ1469" i="2"/>
  <c r="AX1474" i="2"/>
  <c r="AX1479" i="2"/>
  <c r="AZ1483" i="2"/>
  <c r="AY1488" i="2"/>
  <c r="AX1493" i="2"/>
  <c r="AX1498" i="2"/>
  <c r="AY1502" i="2"/>
  <c r="AY1507" i="2"/>
  <c r="AY1512" i="2"/>
  <c r="AZ1516" i="2"/>
  <c r="AZ1521" i="2"/>
  <c r="AY1526" i="2"/>
  <c r="AX1531" i="2"/>
  <c r="AZ1535" i="2"/>
  <c r="AZ1540" i="2"/>
  <c r="AX1545" i="2"/>
  <c r="AX1550" i="2"/>
  <c r="AX1555" i="2"/>
  <c r="AY1559" i="2"/>
  <c r="AY1564" i="2"/>
  <c r="AX1569" i="2"/>
  <c r="AZ1573" i="2"/>
  <c r="AY1578" i="2"/>
  <c r="AY1583" i="2"/>
  <c r="AZ1587" i="2"/>
  <c r="AZ1592" i="2"/>
  <c r="AZ1597" i="2"/>
  <c r="AX1602" i="2"/>
  <c r="AX1607" i="2"/>
  <c r="AZ1611" i="2"/>
  <c r="AY1616" i="2"/>
  <c r="AX1621" i="2"/>
  <c r="AX1626" i="2"/>
  <c r="AY1630" i="2"/>
  <c r="AY1635" i="2"/>
  <c r="AY1640" i="2"/>
  <c r="AZ1644" i="2"/>
  <c r="AZ1649" i="2"/>
  <c r="AY1653" i="2"/>
  <c r="AZ1656" i="2"/>
  <c r="AY1660" i="2"/>
  <c r="AX1664" i="2"/>
  <c r="AY1667" i="2"/>
  <c r="AX1671" i="2"/>
  <c r="AZ1674" i="2"/>
  <c r="AX1678" i="2"/>
  <c r="AZ1681" i="2"/>
  <c r="AY1685" i="2"/>
  <c r="AZ1688" i="2"/>
  <c r="AY1692" i="2"/>
  <c r="AX1696" i="2"/>
  <c r="AY1699" i="2"/>
  <c r="AX1703" i="2"/>
  <c r="AZ1706" i="2"/>
  <c r="AX1710" i="2"/>
  <c r="AZ1713" i="2"/>
  <c r="AX1717" i="2"/>
  <c r="AZ1719" i="2"/>
  <c r="AY1722" i="2"/>
  <c r="AX1725" i="2"/>
  <c r="AZ1727" i="2"/>
  <c r="AY1730" i="2"/>
  <c r="AX1733" i="2"/>
  <c r="AZ1735" i="2"/>
  <c r="AY1738" i="2"/>
  <c r="AX1741" i="2"/>
  <c r="AZ1743" i="2"/>
  <c r="AY1746" i="2"/>
  <c r="AX1749" i="2"/>
  <c r="AZ1751" i="2"/>
  <c r="AY1754" i="2"/>
  <c r="AX1757" i="2"/>
  <c r="AZ1759" i="2"/>
  <c r="AY1762" i="2"/>
  <c r="AX1765" i="2"/>
  <c r="AZ1767" i="2"/>
  <c r="AY1770" i="2"/>
  <c r="AX1773" i="2"/>
  <c r="AZ1775" i="2"/>
  <c r="AY1778" i="2"/>
  <c r="AX1781" i="2"/>
  <c r="AZ1783" i="2"/>
  <c r="AY1786" i="2"/>
  <c r="AX1789" i="2"/>
  <c r="AZ1791" i="2"/>
  <c r="AX856" i="2"/>
  <c r="AY881" i="2"/>
  <c r="AZ906" i="2"/>
  <c r="AZ930" i="2"/>
  <c r="AZ952" i="2"/>
  <c r="AX974" i="2"/>
  <c r="AY995" i="2"/>
  <c r="AY1014" i="2"/>
  <c r="AX1033" i="2"/>
  <c r="AX1052" i="2"/>
  <c r="AY1071" i="2"/>
  <c r="AX1090" i="2"/>
  <c r="AX1109" i="2"/>
  <c r="AZ1115" i="2"/>
  <c r="AX1122" i="2"/>
  <c r="AX1128" i="2"/>
  <c r="AY1134" i="2"/>
  <c r="AX1141" i="2"/>
  <c r="AZ1146" i="2"/>
  <c r="AY1153" i="2"/>
  <c r="AX1160" i="2"/>
  <c r="AX1166" i="2"/>
  <c r="AZ1172" i="2"/>
  <c r="AZ1178" i="2"/>
  <c r="AX1185" i="2"/>
  <c r="AY1191" i="2"/>
  <c r="AX1198" i="2"/>
  <c r="AZ1203" i="2"/>
  <c r="AY1210" i="2"/>
  <c r="AX1217" i="2"/>
  <c r="AZ1222" i="2"/>
  <c r="AY1229" i="2"/>
  <c r="AZ1235" i="2"/>
  <c r="AX1242" i="2"/>
  <c r="AX1248" i="2"/>
  <c r="AZ1254" i="2"/>
  <c r="AZ1260" i="2"/>
  <c r="AY1267" i="2"/>
  <c r="AX1274" i="2"/>
  <c r="AZ1279" i="2"/>
  <c r="AY1286" i="2"/>
  <c r="AZ1292" i="2"/>
  <c r="AZ1298" i="2"/>
  <c r="AX1305" i="2"/>
  <c r="AZ1311" i="2"/>
  <c r="AY1317" i="2"/>
  <c r="AX1324" i="2"/>
  <c r="AZ1330" i="2"/>
  <c r="AZ1336" i="2"/>
  <c r="AY1343" i="2"/>
  <c r="AY1349" i="2"/>
  <c r="AZ1355" i="2"/>
  <c r="AX1362" i="2"/>
  <c r="AZ1368" i="2"/>
  <c r="AY1374" i="2"/>
  <c r="AX1381" i="2"/>
  <c r="AZ1387" i="2"/>
  <c r="AY1393" i="2"/>
  <c r="AX1399" i="2"/>
  <c r="AZ1403" i="2"/>
  <c r="AY1408" i="2"/>
  <c r="AX1413" i="2"/>
  <c r="AX1418" i="2"/>
  <c r="AY1422" i="2"/>
  <c r="AY1427" i="2"/>
  <c r="AY1432" i="2"/>
  <c r="AZ1436" i="2"/>
  <c r="AZ1441" i="2"/>
  <c r="AY1446" i="2"/>
  <c r="AX1451" i="2"/>
  <c r="AZ1455" i="2"/>
  <c r="AZ1460" i="2"/>
  <c r="AX1465" i="2"/>
  <c r="AX1470" i="2"/>
  <c r="AX1475" i="2"/>
  <c r="AY1479" i="2"/>
  <c r="AY1484" i="2"/>
  <c r="AX1489" i="2"/>
  <c r="AZ1493" i="2"/>
  <c r="AY1498" i="2"/>
  <c r="AY1503" i="2"/>
  <c r="AZ1507" i="2"/>
  <c r="AZ1512" i="2"/>
  <c r="AZ1517" i="2"/>
  <c r="AX1522" i="2"/>
  <c r="AZ859" i="2"/>
  <c r="AZ884" i="2"/>
  <c r="AX910" i="2"/>
  <c r="AY933" i="2"/>
  <c r="AZ954" i="2"/>
  <c r="AX977" i="2"/>
  <c r="AY997" i="2"/>
  <c r="AZ1016" i="2"/>
  <c r="AZ1035" i="2"/>
  <c r="AY1054" i="2"/>
  <c r="AY1073" i="2"/>
  <c r="AZ1092" i="2"/>
  <c r="AY1110" i="2"/>
  <c r="AX1116" i="2"/>
  <c r="AZ1122" i="2"/>
  <c r="AX1129" i="2"/>
  <c r="AY1135" i="2"/>
  <c r="AY1141" i="2"/>
  <c r="AX1148" i="2"/>
  <c r="AX1154" i="2"/>
  <c r="AZ1160" i="2"/>
  <c r="AY1167" i="2"/>
  <c r="AX1173" i="2"/>
  <c r="AZ1179" i="2"/>
  <c r="AX1186" i="2"/>
  <c r="AX1192" i="2"/>
  <c r="AY1198" i="2"/>
  <c r="AX1205" i="2"/>
  <c r="AZ1210" i="2"/>
  <c r="AY1217" i="2"/>
  <c r="AX1224" i="2"/>
  <c r="AX1230" i="2"/>
  <c r="AZ1236" i="2"/>
  <c r="AZ1242" i="2"/>
  <c r="AX1249" i="2"/>
  <c r="AY1255" i="2"/>
  <c r="AX1262" i="2"/>
  <c r="AZ1267" i="2"/>
  <c r="AY1274" i="2"/>
  <c r="AX1281" i="2"/>
  <c r="AZ1286" i="2"/>
  <c r="AY1293" i="2"/>
  <c r="AZ1299" i="2"/>
  <c r="AX1306" i="2"/>
  <c r="AX1312" i="2"/>
  <c r="AZ1318" i="2"/>
  <c r="AZ1324" i="2"/>
  <c r="AY1331" i="2"/>
  <c r="AX1338" i="2"/>
  <c r="AZ1343" i="2"/>
  <c r="AY1350" i="2"/>
  <c r="AZ1356" i="2"/>
  <c r="AZ1362" i="2"/>
  <c r="AX1369" i="2"/>
  <c r="AZ1375" i="2"/>
  <c r="AY1381" i="2"/>
  <c r="AX1388" i="2"/>
  <c r="AZ1394" i="2"/>
  <c r="AY1399" i="2"/>
  <c r="AY1404" i="2"/>
  <c r="AX1409" i="2"/>
  <c r="AZ1413" i="2"/>
  <c r="AY1418" i="2"/>
  <c r="AY1423" i="2"/>
  <c r="AZ1427" i="2"/>
  <c r="AZ1432" i="2"/>
  <c r="AZ1437" i="2"/>
  <c r="AX1442" i="2"/>
  <c r="AX1447" i="2"/>
  <c r="AZ1451" i="2"/>
  <c r="AY1456" i="2"/>
  <c r="AX1461" i="2"/>
  <c r="AX1466" i="2"/>
  <c r="AY1470" i="2"/>
  <c r="AY1475" i="2"/>
  <c r="AY1480" i="2"/>
  <c r="AZ1484" i="2"/>
  <c r="AZ1489" i="2"/>
  <c r="AY1494" i="2"/>
  <c r="AX1499" i="2"/>
  <c r="AZ1503" i="2"/>
  <c r="AZ1508" i="2"/>
  <c r="AY862" i="2"/>
  <c r="AX888" i="2"/>
  <c r="AX913" i="2"/>
  <c r="AX936" i="2"/>
  <c r="AX958" i="2"/>
  <c r="AY979" i="2"/>
  <c r="AX1000" i="2"/>
  <c r="AZ1018" i="2"/>
  <c r="AX1038" i="2"/>
  <c r="AX1057" i="2"/>
  <c r="AZ1075" i="2"/>
  <c r="AZ1094" i="2"/>
  <c r="AZ1110" i="2"/>
  <c r="AY1117" i="2"/>
  <c r="AY1123" i="2"/>
  <c r="AX1130" i="2"/>
  <c r="AX1136" i="2"/>
  <c r="AY1142" i="2"/>
  <c r="AZ1148" i="2"/>
  <c r="AY1155" i="2"/>
  <c r="AX1161" i="2"/>
  <c r="AZ1167" i="2"/>
  <c r="AY1174" i="2"/>
  <c r="AX1180" i="2"/>
  <c r="AZ1186" i="2"/>
  <c r="AX1193" i="2"/>
  <c r="AY1199" i="2"/>
  <c r="AY1205" i="2"/>
  <c r="AX1212" i="2"/>
  <c r="AX1218" i="2"/>
  <c r="AZ1224" i="2"/>
  <c r="AY1231" i="2"/>
  <c r="AX1237" i="2"/>
  <c r="AZ1243" i="2"/>
  <c r="AX1250" i="2"/>
  <c r="AX1256" i="2"/>
  <c r="AY1262" i="2"/>
  <c r="AX1269" i="2"/>
  <c r="AZ1274" i="2"/>
  <c r="AY1281" i="2"/>
  <c r="AX1288" i="2"/>
  <c r="AX1294" i="2"/>
  <c r="AZ1300" i="2"/>
  <c r="AZ1306" i="2"/>
  <c r="AX1313" i="2"/>
  <c r="AY1319" i="2"/>
  <c r="AX1326" i="2"/>
  <c r="AZ1331" i="2"/>
  <c r="AY1338" i="2"/>
  <c r="AX1345" i="2"/>
  <c r="AZ1350" i="2"/>
  <c r="AY1357" i="2"/>
  <c r="AZ1363" i="2"/>
  <c r="AX1370" i="2"/>
  <c r="AX1376" i="2"/>
  <c r="AZ1382" i="2"/>
  <c r="AZ1388" i="2"/>
  <c r="AY1395" i="2"/>
  <c r="AY1400" i="2"/>
  <c r="AZ1404" i="2"/>
  <c r="AZ1409" i="2"/>
  <c r="AY1414" i="2"/>
  <c r="AX1419" i="2"/>
  <c r="AZ1423" i="2"/>
  <c r="AZ1428" i="2"/>
  <c r="AX1433" i="2"/>
  <c r="AX1438" i="2"/>
  <c r="AX1443" i="2"/>
  <c r="AY1447" i="2"/>
  <c r="AY1452" i="2"/>
  <c r="AX1457" i="2"/>
  <c r="AZ1461" i="2"/>
  <c r="AY1466" i="2"/>
  <c r="AY1471" i="2"/>
  <c r="AZ1475" i="2"/>
  <c r="AZ1480" i="2"/>
  <c r="AZ1485" i="2"/>
  <c r="AX1490" i="2"/>
  <c r="AX1495" i="2"/>
  <c r="AZ1499" i="2"/>
  <c r="AY1504" i="2"/>
  <c r="AX1509" i="2"/>
  <c r="AX1514" i="2"/>
  <c r="AY1518" i="2"/>
  <c r="AY1523" i="2"/>
  <c r="AY1528" i="2"/>
  <c r="AZ1532" i="2"/>
  <c r="AZ1537" i="2"/>
  <c r="AY1542" i="2"/>
  <c r="AX1547" i="2"/>
  <c r="AZ1551" i="2"/>
  <c r="AZ1556" i="2"/>
  <c r="AX1561" i="2"/>
  <c r="AX1566" i="2"/>
  <c r="AX1571" i="2"/>
  <c r="AY1575" i="2"/>
  <c r="AY1580" i="2"/>
  <c r="AX1585" i="2"/>
  <c r="AZ1589" i="2"/>
  <c r="AY1594" i="2"/>
  <c r="AY1599" i="2"/>
  <c r="AZ1603" i="2"/>
  <c r="AZ1608" i="2"/>
  <c r="AZ1613" i="2"/>
  <c r="AX1618" i="2"/>
  <c r="AX1623" i="2"/>
  <c r="AZ1627" i="2"/>
  <c r="AY1632" i="2"/>
  <c r="AX1637" i="2"/>
  <c r="AX1642" i="2"/>
  <c r="AY1646" i="2"/>
  <c r="AX1651" i="2"/>
  <c r="AZ1654" i="2"/>
  <c r="AX1658" i="2"/>
  <c r="AZ1661" i="2"/>
  <c r="AY1665" i="2"/>
  <c r="AZ1668" i="2"/>
  <c r="AY1672" i="2"/>
  <c r="AX1676" i="2"/>
  <c r="AY1679" i="2"/>
  <c r="AX1683" i="2"/>
  <c r="AZ1686" i="2"/>
  <c r="AX1690" i="2"/>
  <c r="AZ1693" i="2"/>
  <c r="AY1697" i="2"/>
  <c r="AZ1700" i="2"/>
  <c r="AY1704" i="2"/>
  <c r="AX1708" i="2"/>
  <c r="AY1711" i="2"/>
  <c r="AX1715" i="2"/>
  <c r="AX1718" i="2"/>
  <c r="AZ1720" i="2"/>
  <c r="AY1723" i="2"/>
  <c r="AX1726" i="2"/>
  <c r="AZ1728" i="2"/>
  <c r="AY1731" i="2"/>
  <c r="AX1734" i="2"/>
  <c r="AZ1736" i="2"/>
  <c r="AY1739" i="2"/>
  <c r="AX1742" i="2"/>
  <c r="AZ1744" i="2"/>
  <c r="AY1747" i="2"/>
  <c r="AX1750" i="2"/>
  <c r="AZ1752" i="2"/>
  <c r="AY1755" i="2"/>
  <c r="AX1758" i="2"/>
  <c r="AZ1760" i="2"/>
  <c r="AY1763" i="2"/>
  <c r="AX1766" i="2"/>
  <c r="AZ1768" i="2"/>
  <c r="AY1771" i="2"/>
  <c r="AX1774" i="2"/>
  <c r="AZ1776" i="2"/>
  <c r="AY1779" i="2"/>
  <c r="AX1782" i="2"/>
  <c r="AZ1784" i="2"/>
  <c r="AY1787" i="2"/>
  <c r="AX1790" i="2"/>
  <c r="AZ1792" i="2"/>
  <c r="AY1795" i="2"/>
  <c r="AX1798" i="2"/>
  <c r="AZ1800" i="2"/>
  <c r="AY1803" i="2"/>
  <c r="AX1806" i="2"/>
  <c r="AZ1808" i="2"/>
  <c r="AY1811" i="2"/>
  <c r="AX1814" i="2"/>
  <c r="AZ1816" i="2"/>
  <c r="AY1819" i="2"/>
  <c r="AX1822" i="2"/>
  <c r="AZ1824" i="2"/>
  <c r="AY1827" i="2"/>
  <c r="AX1830" i="2"/>
  <c r="AZ1832" i="2"/>
  <c r="AY1835" i="2"/>
  <c r="AX1838" i="2"/>
  <c r="AZ1840" i="2"/>
  <c r="AY1843" i="2"/>
  <c r="AX1846" i="2"/>
  <c r="AZ1848" i="2"/>
  <c r="AY1851" i="2"/>
  <c r="AX1854" i="2"/>
  <c r="AZ1856" i="2"/>
  <c r="AY1859" i="2"/>
  <c r="AX1862" i="2"/>
  <c r="AZ1864" i="2"/>
  <c r="AY1867" i="2"/>
  <c r="AX1870" i="2"/>
  <c r="AZ1872" i="2"/>
  <c r="AY1875" i="2"/>
  <c r="AX1878" i="2"/>
  <c r="AZ1880" i="2"/>
  <c r="AY1883" i="2"/>
  <c r="AX1886" i="2"/>
  <c r="AZ1888" i="2"/>
  <c r="AY1891" i="2"/>
  <c r="AX1894" i="2"/>
  <c r="AZ1896" i="2"/>
  <c r="AY1899" i="2"/>
  <c r="AX1902" i="2"/>
  <c r="AZ1904" i="2"/>
  <c r="AY1907" i="2"/>
  <c r="AX1910" i="2"/>
  <c r="AZ1912" i="2"/>
  <c r="AY1915" i="2"/>
  <c r="AX1918" i="2"/>
  <c r="AZ1920" i="2"/>
  <c r="AY1923" i="2"/>
  <c r="AX1926" i="2"/>
  <c r="AZ1928" i="2"/>
  <c r="AY1931" i="2"/>
  <c r="AX1934" i="2"/>
  <c r="AZ1936" i="2"/>
  <c r="AY1939" i="2"/>
  <c r="AX1942" i="2"/>
  <c r="AZ1944" i="2"/>
  <c r="AY1947" i="2"/>
  <c r="AX1950" i="2"/>
  <c r="AZ1952" i="2"/>
  <c r="AY1955" i="2"/>
  <c r="AX1958" i="2"/>
  <c r="AZ1960" i="2"/>
  <c r="AY1963" i="2"/>
  <c r="AX1966" i="2"/>
  <c r="AZ1968" i="2"/>
  <c r="AY1971" i="2"/>
  <c r="AX1974" i="2"/>
  <c r="AZ1976" i="2"/>
  <c r="AY1979" i="2"/>
  <c r="AX1982" i="2"/>
  <c r="AZ1984" i="2"/>
  <c r="AY1987" i="2"/>
  <c r="AX1990" i="2"/>
  <c r="AZ1992" i="2"/>
  <c r="AY1995" i="2"/>
  <c r="AX1998" i="2"/>
  <c r="AZ2000" i="2"/>
  <c r="AY2003" i="2"/>
  <c r="AX2006" i="2"/>
  <c r="AZ2008" i="2"/>
  <c r="AY2011" i="2"/>
  <c r="AX2014" i="2"/>
  <c r="AZ2016" i="2"/>
  <c r="AY2019" i="2"/>
  <c r="AX2022" i="2"/>
  <c r="AZ2024" i="2"/>
  <c r="AY2027" i="2"/>
  <c r="AX2030" i="2"/>
  <c r="AZ2032" i="2"/>
  <c r="AY2035" i="2"/>
  <c r="AX2038" i="2"/>
  <c r="AZ2040" i="2"/>
  <c r="AY2043" i="2"/>
  <c r="AX2046" i="2"/>
  <c r="AZ2048" i="2"/>
  <c r="AY2051" i="2"/>
  <c r="AX2054" i="2"/>
  <c r="AZ2056" i="2"/>
  <c r="AY2059" i="2"/>
  <c r="AX2062" i="2"/>
  <c r="AZ2064" i="2"/>
  <c r="AY2067" i="2"/>
  <c r="AX2070" i="2"/>
  <c r="AZ2072" i="2"/>
  <c r="AY2075" i="2"/>
  <c r="AX2078" i="2"/>
  <c r="AZ2080" i="2"/>
  <c r="AY2083" i="2"/>
  <c r="AX2086" i="2"/>
  <c r="AZ2088" i="2"/>
  <c r="AY2091" i="2"/>
  <c r="AX2094" i="2"/>
  <c r="AZ2096" i="2"/>
  <c r="AY2099" i="2"/>
  <c r="AX2102" i="2"/>
  <c r="AZ2104" i="2"/>
  <c r="AY2107" i="2"/>
  <c r="AX2110" i="2"/>
  <c r="AZ2112" i="2"/>
  <c r="AY2115" i="2"/>
  <c r="AX2118" i="2"/>
  <c r="AZ2120" i="2"/>
  <c r="AY2123" i="2"/>
  <c r="AX2126" i="2"/>
  <c r="AZ2128" i="2"/>
  <c r="AY2131" i="2"/>
  <c r="AX2134" i="2"/>
  <c r="AZ2136" i="2"/>
  <c r="AY2139" i="2"/>
  <c r="AX2142" i="2"/>
  <c r="AZ2144" i="2"/>
  <c r="AY2147" i="2"/>
  <c r="AX2150" i="2"/>
  <c r="AZ2152" i="2"/>
  <c r="AY2155" i="2"/>
  <c r="AX2158" i="2"/>
  <c r="AZ2160" i="2"/>
  <c r="AY2163" i="2"/>
  <c r="AX2166" i="2"/>
  <c r="AZ2168" i="2"/>
  <c r="AY2171" i="2"/>
  <c r="AX2174" i="2"/>
  <c r="AZ2176" i="2"/>
  <c r="AY2179" i="2"/>
  <c r="AX2182" i="2"/>
  <c r="AZ2184" i="2"/>
  <c r="AY2187" i="2"/>
  <c r="AX2190" i="2"/>
  <c r="AZ2192" i="2"/>
  <c r="AY2195" i="2"/>
  <c r="AX2198" i="2"/>
  <c r="AZ2200" i="2"/>
  <c r="AY2203" i="2"/>
  <c r="AX2206" i="2"/>
  <c r="AZ2208" i="2"/>
  <c r="AY2211" i="2"/>
  <c r="AX2214" i="2"/>
  <c r="AZ2216" i="2"/>
  <c r="AY2219" i="2"/>
  <c r="AX2222" i="2"/>
  <c r="AZ2224" i="2"/>
  <c r="AY2227" i="2"/>
  <c r="AX2230" i="2"/>
  <c r="AZ2232" i="2"/>
  <c r="AY2235" i="2"/>
  <c r="AX2238" i="2"/>
  <c r="AZ2240" i="2"/>
  <c r="AY2243" i="2"/>
  <c r="AX2246" i="2"/>
  <c r="AZ2248" i="2"/>
  <c r="AY2251" i="2"/>
  <c r="AX2254" i="2"/>
  <c r="AZ2256" i="2"/>
  <c r="AY2259" i="2"/>
  <c r="AX2262" i="2"/>
  <c r="AZ2264" i="2"/>
  <c r="AY2267" i="2"/>
  <c r="AX2270" i="2"/>
  <c r="AZ2272" i="2"/>
  <c r="AY2275" i="2"/>
  <c r="AX2278" i="2"/>
  <c r="AZ2280" i="2"/>
  <c r="AY2283" i="2"/>
  <c r="AX2286" i="2"/>
  <c r="AZ2288" i="2"/>
  <c r="AY2291" i="2"/>
  <c r="AX2294" i="2"/>
  <c r="AZ2296" i="2"/>
  <c r="AY2299" i="2"/>
  <c r="AX2302" i="2"/>
  <c r="AZ2304" i="2"/>
  <c r="AY2307" i="2"/>
  <c r="AX2310" i="2"/>
  <c r="AZ2312" i="2"/>
  <c r="AY2315" i="2"/>
  <c r="AX2318" i="2"/>
  <c r="AZ2320" i="2"/>
  <c r="AY2323" i="2"/>
  <c r="AX2326" i="2"/>
  <c r="AZ2328" i="2"/>
  <c r="AY2331" i="2"/>
  <c r="AX2334" i="2"/>
  <c r="AZ2336" i="2"/>
  <c r="AY2339" i="2"/>
  <c r="AX2342" i="2"/>
  <c r="AZ2344" i="2"/>
  <c r="AY2347" i="2"/>
  <c r="AX2350" i="2"/>
  <c r="AZ2352" i="2"/>
  <c r="AY2355" i="2"/>
  <c r="AX2358" i="2"/>
  <c r="AZ2360" i="2"/>
  <c r="AY2363" i="2"/>
  <c r="AX2366" i="2"/>
  <c r="AZ2368" i="2"/>
  <c r="AY2371" i="2"/>
  <c r="AX2374" i="2"/>
  <c r="AZ2376" i="2"/>
  <c r="AY2379" i="2"/>
  <c r="AX2382" i="2"/>
  <c r="AZ2384" i="2"/>
  <c r="AY2387" i="2"/>
  <c r="AX2390" i="2"/>
  <c r="AZ2392" i="2"/>
  <c r="AY2395" i="2"/>
  <c r="AX2398" i="2"/>
  <c r="AZ2400" i="2"/>
  <c r="AY2403" i="2"/>
  <c r="AX2406" i="2"/>
  <c r="AZ2408" i="2"/>
  <c r="AY2411" i="2"/>
  <c r="AX2414" i="2"/>
  <c r="AZ2416" i="2"/>
  <c r="AY2419" i="2"/>
  <c r="AX2422" i="2"/>
  <c r="AZ2424" i="2"/>
  <c r="AY2427" i="2"/>
  <c r="AX2430" i="2"/>
  <c r="AZ2432" i="2"/>
  <c r="AY2435" i="2"/>
  <c r="AX2438" i="2"/>
  <c r="AZ2440" i="2"/>
  <c r="AY2443" i="2"/>
  <c r="AX2446" i="2"/>
  <c r="AZ2448" i="2"/>
  <c r="AY2451" i="2"/>
  <c r="AX2454" i="2"/>
  <c r="AZ2456" i="2"/>
  <c r="AY2459" i="2"/>
  <c r="AX2462" i="2"/>
  <c r="AZ2464" i="2"/>
  <c r="AY2467" i="2"/>
  <c r="AX2470" i="2"/>
  <c r="AZ2472" i="2"/>
  <c r="AY2475" i="2"/>
  <c r="AX2478" i="2"/>
  <c r="AZ2480" i="2"/>
  <c r="AY2483" i="2"/>
  <c r="AX2486" i="2"/>
  <c r="AZ2488" i="2"/>
  <c r="AY2491" i="2"/>
  <c r="AX2494" i="2"/>
  <c r="AZ2496" i="2"/>
  <c r="AY2499" i="2"/>
  <c r="AX2502" i="2"/>
  <c r="AZ2504" i="2"/>
  <c r="AX1511" i="2"/>
  <c r="AY1527" i="2"/>
  <c r="AX1537" i="2"/>
  <c r="AY1546" i="2"/>
  <c r="AZ1555" i="2"/>
  <c r="AZ1565" i="2"/>
  <c r="AX1575" i="2"/>
  <c r="AY1584" i="2"/>
  <c r="AX1594" i="2"/>
  <c r="AY1603" i="2"/>
  <c r="AZ1612" i="2"/>
  <c r="AY1622" i="2"/>
  <c r="AZ1631" i="2"/>
  <c r="AX1641" i="2"/>
  <c r="AZ1650" i="2"/>
  <c r="AZ1657" i="2"/>
  <c r="AZ1664" i="2"/>
  <c r="AX1672" i="2"/>
  <c r="AX1679" i="2"/>
  <c r="AX1686" i="2"/>
  <c r="AY1693" i="2"/>
  <c r="AY1700" i="2"/>
  <c r="AY1707" i="2"/>
  <c r="AZ1714" i="2"/>
  <c r="AY1720" i="2"/>
  <c r="AZ1725" i="2"/>
  <c r="AX1731" i="2"/>
  <c r="AY1736" i="2"/>
  <c r="AZ1741" i="2"/>
  <c r="AX1747" i="2"/>
  <c r="AY1752" i="2"/>
  <c r="AZ1757" i="2"/>
  <c r="AX1763" i="2"/>
  <c r="AY1768" i="2"/>
  <c r="AZ1773" i="2"/>
  <c r="AX1779" i="2"/>
  <c r="AY1784" i="2"/>
  <c r="AZ1789" i="2"/>
  <c r="AY1794" i="2"/>
  <c r="AZ1797" i="2"/>
  <c r="AY1801" i="2"/>
  <c r="AX1805" i="2"/>
  <c r="AY1808" i="2"/>
  <c r="AX1812" i="2"/>
  <c r="AZ1815" i="2"/>
  <c r="AX1819" i="2"/>
  <c r="AZ1822" i="2"/>
  <c r="AY1826" i="2"/>
  <c r="AZ1829" i="2"/>
  <c r="AY1833" i="2"/>
  <c r="AX1837" i="2"/>
  <c r="AY1840" i="2"/>
  <c r="AX1844" i="2"/>
  <c r="AZ1847" i="2"/>
  <c r="AX1851" i="2"/>
  <c r="AZ1854" i="2"/>
  <c r="AY1858" i="2"/>
  <c r="AZ1861" i="2"/>
  <c r="AY1865" i="2"/>
  <c r="AX1869" i="2"/>
  <c r="AY1872" i="2"/>
  <c r="AX1876" i="2"/>
  <c r="AZ1879" i="2"/>
  <c r="AX1883" i="2"/>
  <c r="AZ1886" i="2"/>
  <c r="AY1890" i="2"/>
  <c r="AZ1893" i="2"/>
  <c r="AY1897" i="2"/>
  <c r="AX1901" i="2"/>
  <c r="AY1904" i="2"/>
  <c r="AX1908" i="2"/>
  <c r="AZ1911" i="2"/>
  <c r="AX1915" i="2"/>
  <c r="AZ1918" i="2"/>
  <c r="AY1922" i="2"/>
  <c r="AZ1925" i="2"/>
  <c r="AY1929" i="2"/>
  <c r="AX1933" i="2"/>
  <c r="AY1936" i="2"/>
  <c r="AX1940" i="2"/>
  <c r="AZ1943" i="2"/>
  <c r="AX1947" i="2"/>
  <c r="AZ1950" i="2"/>
  <c r="AY1954" i="2"/>
  <c r="AZ1957" i="2"/>
  <c r="AY1961" i="2"/>
  <c r="AX1965" i="2"/>
  <c r="AY1968" i="2"/>
  <c r="AX1972" i="2"/>
  <c r="AZ1975" i="2"/>
  <c r="AX1979" i="2"/>
  <c r="AZ1982" i="2"/>
  <c r="AY1986" i="2"/>
  <c r="AZ1989" i="2"/>
  <c r="AY1993" i="2"/>
  <c r="AX1997" i="2"/>
  <c r="AY2000" i="2"/>
  <c r="AX2004" i="2"/>
  <c r="AZ2007" i="2"/>
  <c r="AX2011" i="2"/>
  <c r="AZ2014" i="2"/>
  <c r="AY2018" i="2"/>
  <c r="AZ2021" i="2"/>
  <c r="AY2025" i="2"/>
  <c r="AX2029" i="2"/>
  <c r="AY2032" i="2"/>
  <c r="AX2036" i="2"/>
  <c r="AZ2039" i="2"/>
  <c r="AX2043" i="2"/>
  <c r="AZ2046" i="2"/>
  <c r="AY2050" i="2"/>
  <c r="AZ2053" i="2"/>
  <c r="AY2057" i="2"/>
  <c r="AX2061" i="2"/>
  <c r="AY2064" i="2"/>
  <c r="AX2068" i="2"/>
  <c r="AZ2071" i="2"/>
  <c r="AX2075" i="2"/>
  <c r="AZ2078" i="2"/>
  <c r="AY2082" i="2"/>
  <c r="AZ2085" i="2"/>
  <c r="AY2089" i="2"/>
  <c r="AX2093" i="2"/>
  <c r="AY2096" i="2"/>
  <c r="AX2100" i="2"/>
  <c r="AZ2103" i="2"/>
  <c r="AX2107" i="2"/>
  <c r="AZ2110" i="2"/>
  <c r="AY2114" i="2"/>
  <c r="AZ2117" i="2"/>
  <c r="AY2121" i="2"/>
  <c r="AX2125" i="2"/>
  <c r="AY2128" i="2"/>
  <c r="AX2132" i="2"/>
  <c r="AZ2135" i="2"/>
  <c r="AX2139" i="2"/>
  <c r="AZ2142" i="2"/>
  <c r="AY2146" i="2"/>
  <c r="AZ2149" i="2"/>
  <c r="AY2153" i="2"/>
  <c r="AX2157" i="2"/>
  <c r="AY2160" i="2"/>
  <c r="AX2164" i="2"/>
  <c r="AZ2167" i="2"/>
  <c r="AX2171" i="2"/>
  <c r="AZ2174" i="2"/>
  <c r="AY2178" i="2"/>
  <c r="AZ2181" i="2"/>
  <c r="AY2185" i="2"/>
  <c r="AX2189" i="2"/>
  <c r="AY2192" i="2"/>
  <c r="AX2196" i="2"/>
  <c r="AZ2199" i="2"/>
  <c r="AX2203" i="2"/>
  <c r="AZ2206" i="2"/>
  <c r="AY2210" i="2"/>
  <c r="AZ2213" i="2"/>
  <c r="AY2217" i="2"/>
  <c r="AX2221" i="2"/>
  <c r="AY2224" i="2"/>
  <c r="AX2228" i="2"/>
  <c r="AZ2231" i="2"/>
  <c r="AX2235" i="2"/>
  <c r="AZ2238" i="2"/>
  <c r="AY2242" i="2"/>
  <c r="AZ2245" i="2"/>
  <c r="AX1513" i="2"/>
  <c r="AX1529" i="2"/>
  <c r="AX1539" i="2"/>
  <c r="AY1548" i="2"/>
  <c r="AZ1557" i="2"/>
  <c r="AY1567" i="2"/>
  <c r="AZ1576" i="2"/>
  <c r="AX1586" i="2"/>
  <c r="AZ1595" i="2"/>
  <c r="AX1605" i="2"/>
  <c r="AY1614" i="2"/>
  <c r="AY1624" i="2"/>
  <c r="AZ1633" i="2"/>
  <c r="AX1643" i="2"/>
  <c r="AX1652" i="2"/>
  <c r="AX1659" i="2"/>
  <c r="AX1666" i="2"/>
  <c r="AY1673" i="2"/>
  <c r="AY1680" i="2"/>
  <c r="AY1687" i="2"/>
  <c r="AZ1694" i="2"/>
  <c r="AZ1701" i="2"/>
  <c r="AZ1708" i="2"/>
  <c r="AX1716" i="2"/>
  <c r="AY1721" i="2"/>
  <c r="AZ1726" i="2"/>
  <c r="AX1732" i="2"/>
  <c r="AY1737" i="2"/>
  <c r="AZ1742" i="2"/>
  <c r="AX1748" i="2"/>
  <c r="AY1753" i="2"/>
  <c r="AZ1758" i="2"/>
  <c r="AX1764" i="2"/>
  <c r="AY1769" i="2"/>
  <c r="AZ1774" i="2"/>
  <c r="AX1780" i="2"/>
  <c r="AY1785" i="2"/>
  <c r="AZ1790" i="2"/>
  <c r="AZ1794" i="2"/>
  <c r="AY1798" i="2"/>
  <c r="AZ1801" i="2"/>
  <c r="AY1805" i="2"/>
  <c r="AX1809" i="2"/>
  <c r="AY1812" i="2"/>
  <c r="AX1816" i="2"/>
  <c r="AZ1819" i="2"/>
  <c r="AX1823" i="2"/>
  <c r="AZ1826" i="2"/>
  <c r="AY1830" i="2"/>
  <c r="AZ1833" i="2"/>
  <c r="AY1837" i="2"/>
  <c r="AX1841" i="2"/>
  <c r="AY1844" i="2"/>
  <c r="AX1848" i="2"/>
  <c r="AZ1851" i="2"/>
  <c r="AX1855" i="2"/>
  <c r="AZ1858" i="2"/>
  <c r="AY1862" i="2"/>
  <c r="AZ1865" i="2"/>
  <c r="AY1869" i="2"/>
  <c r="AX1873" i="2"/>
  <c r="AY1876" i="2"/>
  <c r="AX1880" i="2"/>
  <c r="AZ1883" i="2"/>
  <c r="AX1887" i="2"/>
  <c r="AZ1890" i="2"/>
  <c r="AY1894" i="2"/>
  <c r="AZ1897" i="2"/>
  <c r="AY1901" i="2"/>
  <c r="AX1905" i="2"/>
  <c r="AY1908" i="2"/>
  <c r="AX1912" i="2"/>
  <c r="AZ1915" i="2"/>
  <c r="AX1919" i="2"/>
  <c r="AZ1922" i="2"/>
  <c r="AY1926" i="2"/>
  <c r="AZ1929" i="2"/>
  <c r="AY1933" i="2"/>
  <c r="AX1937" i="2"/>
  <c r="AY1940" i="2"/>
  <c r="AX1944" i="2"/>
  <c r="AZ1947" i="2"/>
  <c r="AX1951" i="2"/>
  <c r="AZ1954" i="2"/>
  <c r="AY1958" i="2"/>
  <c r="AZ1515" i="2"/>
  <c r="AX1530" i="2"/>
  <c r="AY1539" i="2"/>
  <c r="AZ1548" i="2"/>
  <c r="AY1558" i="2"/>
  <c r="AZ1567" i="2"/>
  <c r="AX1577" i="2"/>
  <c r="AX1587" i="2"/>
  <c r="AY1596" i="2"/>
  <c r="AZ1605" i="2"/>
  <c r="AY1615" i="2"/>
  <c r="AZ1624" i="2"/>
  <c r="AX1634" i="2"/>
  <c r="AZ1643" i="2"/>
  <c r="AY1652" i="2"/>
  <c r="AY1659" i="2"/>
  <c r="AZ1666" i="2"/>
  <c r="AZ1673" i="2"/>
  <c r="AZ1680" i="2"/>
  <c r="AX1688" i="2"/>
  <c r="AX1695" i="2"/>
  <c r="AX1702" i="2"/>
  <c r="AY1709" i="2"/>
  <c r="AY1716" i="2"/>
  <c r="AZ1721" i="2"/>
  <c r="AX1727" i="2"/>
  <c r="AY1732" i="2"/>
  <c r="AZ1737" i="2"/>
  <c r="AX1743" i="2"/>
  <c r="AY1748" i="2"/>
  <c r="AZ1753" i="2"/>
  <c r="AX1759" i="2"/>
  <c r="AY1764" i="2"/>
  <c r="AZ1769" i="2"/>
  <c r="AX1775" i="2"/>
  <c r="AY1780" i="2"/>
  <c r="AZ1785" i="2"/>
  <c r="AX1791" i="2"/>
  <c r="AX1795" i="2"/>
  <c r="AZ1798" i="2"/>
  <c r="AY1802" i="2"/>
  <c r="AZ1805" i="2"/>
  <c r="AY1809" i="2"/>
  <c r="AX1813" i="2"/>
  <c r="AY1816" i="2"/>
  <c r="AX1820" i="2"/>
  <c r="AZ1823" i="2"/>
  <c r="AX1827" i="2"/>
  <c r="AZ1830" i="2"/>
  <c r="AY1834" i="2"/>
  <c r="AZ1837" i="2"/>
  <c r="AY1841" i="2"/>
  <c r="AX1845" i="2"/>
  <c r="AY1848" i="2"/>
  <c r="AX1852" i="2"/>
  <c r="AZ1855" i="2"/>
  <c r="AX1859" i="2"/>
  <c r="AZ1862" i="2"/>
  <c r="AY1866" i="2"/>
  <c r="AZ1869" i="2"/>
  <c r="AY1873" i="2"/>
  <c r="AX1877" i="2"/>
  <c r="AY1880" i="2"/>
  <c r="AX1884" i="2"/>
  <c r="AZ1887" i="2"/>
  <c r="AX1891" i="2"/>
  <c r="AZ1894" i="2"/>
  <c r="AY1898" i="2"/>
  <c r="AZ1901" i="2"/>
  <c r="AY1905" i="2"/>
  <c r="AX1909" i="2"/>
  <c r="AY1912" i="2"/>
  <c r="AX1916" i="2"/>
  <c r="AZ1919" i="2"/>
  <c r="AX1923" i="2"/>
  <c r="AZ1926" i="2"/>
  <c r="AY1930" i="2"/>
  <c r="AZ1933" i="2"/>
  <c r="AY1937" i="2"/>
  <c r="AX1941" i="2"/>
  <c r="AY1944" i="2"/>
  <c r="AX1948" i="2"/>
  <c r="AZ1951" i="2"/>
  <c r="AX1955" i="2"/>
  <c r="AZ1958" i="2"/>
  <c r="AX1518" i="2"/>
  <c r="AZ1531" i="2"/>
  <c r="AX1541" i="2"/>
  <c r="AY1550" i="2"/>
  <c r="AY1560" i="2"/>
  <c r="AZ1569" i="2"/>
  <c r="AX1579" i="2"/>
  <c r="AZ1588" i="2"/>
  <c r="AX1598" i="2"/>
  <c r="AY1607" i="2"/>
  <c r="AX1617" i="2"/>
  <c r="AY1626" i="2"/>
  <c r="AZ1635" i="2"/>
  <c r="AZ1645" i="2"/>
  <c r="AZ1653" i="2"/>
  <c r="AZ1660" i="2"/>
  <c r="AX1668" i="2"/>
  <c r="AX1675" i="2"/>
  <c r="AX1682" i="2"/>
  <c r="AY1689" i="2"/>
  <c r="AY1696" i="2"/>
  <c r="AY1703" i="2"/>
  <c r="AZ1710" i="2"/>
  <c r="AY1717" i="2"/>
  <c r="AZ1722" i="2"/>
  <c r="AX1728" i="2"/>
  <c r="AY1733" i="2"/>
  <c r="AZ1738" i="2"/>
  <c r="AX1744" i="2"/>
  <c r="AY1749" i="2"/>
  <c r="AZ1754" i="2"/>
  <c r="AX1760" i="2"/>
  <c r="AY1765" i="2"/>
  <c r="AZ1770" i="2"/>
  <c r="AX1776" i="2"/>
  <c r="AY1781" i="2"/>
  <c r="AZ1786" i="2"/>
  <c r="AX1792" i="2"/>
  <c r="AZ1795" i="2"/>
  <c r="AX1799" i="2"/>
  <c r="AZ1802" i="2"/>
  <c r="AY1806" i="2"/>
  <c r="AZ1809" i="2"/>
  <c r="AY1813" i="2"/>
  <c r="AX1817" i="2"/>
  <c r="AY1820" i="2"/>
  <c r="AX1824" i="2"/>
  <c r="AZ1827" i="2"/>
  <c r="AX1831" i="2"/>
  <c r="AZ1834" i="2"/>
  <c r="AY1838" i="2"/>
  <c r="AZ1841" i="2"/>
  <c r="AY1845" i="2"/>
  <c r="AX1849" i="2"/>
  <c r="AY1852" i="2"/>
  <c r="AX1856" i="2"/>
  <c r="AZ1859" i="2"/>
  <c r="AX1863" i="2"/>
  <c r="AZ1866" i="2"/>
  <c r="AY1870" i="2"/>
  <c r="AZ1873" i="2"/>
  <c r="AY1877" i="2"/>
  <c r="AX1881" i="2"/>
  <c r="AY1884" i="2"/>
  <c r="AX1888" i="2"/>
  <c r="AZ1891" i="2"/>
  <c r="AX1895" i="2"/>
  <c r="AZ1898" i="2"/>
  <c r="AY1902" i="2"/>
  <c r="AZ1905" i="2"/>
  <c r="AY1909" i="2"/>
  <c r="AX1913" i="2"/>
  <c r="AY1916" i="2"/>
  <c r="AX1920" i="2"/>
  <c r="AZ1923" i="2"/>
  <c r="AX1927" i="2"/>
  <c r="AZ1930" i="2"/>
  <c r="AY1934" i="2"/>
  <c r="AZ1937" i="2"/>
  <c r="AY1941" i="2"/>
  <c r="AX1945" i="2"/>
  <c r="AY1948" i="2"/>
  <c r="AX1952" i="2"/>
  <c r="AZ1955" i="2"/>
  <c r="AX1959" i="2"/>
  <c r="AZ1962" i="2"/>
  <c r="AY1966" i="2"/>
  <c r="AZ1969" i="2"/>
  <c r="AY1973" i="2"/>
  <c r="AX1977" i="2"/>
  <c r="AY1980" i="2"/>
  <c r="AX1984" i="2"/>
  <c r="AZ1987" i="2"/>
  <c r="AX1991" i="2"/>
  <c r="AZ1994" i="2"/>
  <c r="AY1998" i="2"/>
  <c r="AZ2001" i="2"/>
  <c r="AY2005" i="2"/>
  <c r="AX2009" i="2"/>
  <c r="AY2012" i="2"/>
  <c r="AX2016" i="2"/>
  <c r="AZ2019" i="2"/>
  <c r="AX2023" i="2"/>
  <c r="AZ2026" i="2"/>
  <c r="AY2030" i="2"/>
  <c r="AZ2033" i="2"/>
  <c r="AY2037" i="2"/>
  <c r="AX2041" i="2"/>
  <c r="AY2044" i="2"/>
  <c r="AX2048" i="2"/>
  <c r="AZ2051" i="2"/>
  <c r="AX2055" i="2"/>
  <c r="AZ2058" i="2"/>
  <c r="AY2062" i="2"/>
  <c r="AZ2065" i="2"/>
  <c r="AY2069" i="2"/>
  <c r="AX2073" i="2"/>
  <c r="AY2076" i="2"/>
  <c r="AX2080" i="2"/>
  <c r="AZ2083" i="2"/>
  <c r="AX2087" i="2"/>
  <c r="AZ2090" i="2"/>
  <c r="AY2094" i="2"/>
  <c r="AZ2097" i="2"/>
  <c r="AY2101" i="2"/>
  <c r="AX2105" i="2"/>
  <c r="AY2108" i="2"/>
  <c r="AX2112" i="2"/>
  <c r="AZ2115" i="2"/>
  <c r="AX2119" i="2"/>
  <c r="AZ2122" i="2"/>
  <c r="AY2126" i="2"/>
  <c r="AZ2129" i="2"/>
  <c r="AY2133" i="2"/>
  <c r="AX2137" i="2"/>
  <c r="AY2140" i="2"/>
  <c r="AX2144" i="2"/>
  <c r="AZ2147" i="2"/>
  <c r="AX2151" i="2"/>
  <c r="AZ2154" i="2"/>
  <c r="AY2158" i="2"/>
  <c r="AZ2161" i="2"/>
  <c r="AY2165" i="2"/>
  <c r="AX2169" i="2"/>
  <c r="AY2172" i="2"/>
  <c r="AX2176" i="2"/>
  <c r="AZ2179" i="2"/>
  <c r="AX2183" i="2"/>
  <c r="AZ2186" i="2"/>
  <c r="AY2190" i="2"/>
  <c r="AZ2193" i="2"/>
  <c r="AY2197" i="2"/>
  <c r="AX2201" i="2"/>
  <c r="AY2204" i="2"/>
  <c r="AX2208" i="2"/>
  <c r="AZ2211" i="2"/>
  <c r="AX2215" i="2"/>
  <c r="AZ2218" i="2"/>
  <c r="AY2222" i="2"/>
  <c r="AZ2225" i="2"/>
  <c r="AY2229" i="2"/>
  <c r="AX2233" i="2"/>
  <c r="AY2236" i="2"/>
  <c r="AX2240" i="2"/>
  <c r="AZ2243" i="2"/>
  <c r="AX2247" i="2"/>
  <c r="AZ2250" i="2"/>
  <c r="AY2254" i="2"/>
  <c r="AZ2257" i="2"/>
  <c r="AY2261" i="2"/>
  <c r="AX2265" i="2"/>
  <c r="AY2268" i="2"/>
  <c r="AX2272" i="2"/>
  <c r="AZ2275" i="2"/>
  <c r="AX2279" i="2"/>
  <c r="AZ2282" i="2"/>
  <c r="AY2286" i="2"/>
  <c r="AZ2289" i="2"/>
  <c r="AY2293" i="2"/>
  <c r="AX2297" i="2"/>
  <c r="AY2300" i="2"/>
  <c r="AX2304" i="2"/>
  <c r="AZ2307" i="2"/>
  <c r="AX2311" i="2"/>
  <c r="AZ2314" i="2"/>
  <c r="AY2318" i="2"/>
  <c r="AZ2321" i="2"/>
  <c r="AY2325" i="2"/>
  <c r="AX2329" i="2"/>
  <c r="AY2332" i="2"/>
  <c r="AX2336" i="2"/>
  <c r="AZ2339" i="2"/>
  <c r="AX2343" i="2"/>
  <c r="AZ2346" i="2"/>
  <c r="AY2350" i="2"/>
  <c r="AZ2353" i="2"/>
  <c r="AY2357" i="2"/>
  <c r="AX2361" i="2"/>
  <c r="AY2364" i="2"/>
  <c r="AX2368" i="2"/>
  <c r="AZ2371" i="2"/>
  <c r="AX2375" i="2"/>
  <c r="AZ2378" i="2"/>
  <c r="AY2382" i="2"/>
  <c r="AZ2385" i="2"/>
  <c r="AY2389" i="2"/>
  <c r="AX2393" i="2"/>
  <c r="AY2396" i="2"/>
  <c r="AX2400" i="2"/>
  <c r="AZ2403" i="2"/>
  <c r="AX2407" i="2"/>
  <c r="AZ2410" i="2"/>
  <c r="AY2414" i="2"/>
  <c r="AZ2417" i="2"/>
  <c r="AY2421" i="2"/>
  <c r="AX2425" i="2"/>
  <c r="AY2428" i="2"/>
  <c r="AX2432" i="2"/>
  <c r="AZ2435" i="2"/>
  <c r="AX2439" i="2"/>
  <c r="AZ2442" i="2"/>
  <c r="AY2446" i="2"/>
  <c r="AZ2449" i="2"/>
  <c r="AY2453" i="2"/>
  <c r="AX2457" i="2"/>
  <c r="AY2460" i="2"/>
  <c r="AX2464" i="2"/>
  <c r="AZ2467" i="2"/>
  <c r="AX2471" i="2"/>
  <c r="AZ2474" i="2"/>
  <c r="AY2478" i="2"/>
  <c r="AZ2481" i="2"/>
  <c r="AY2485" i="2"/>
  <c r="AX2489" i="2"/>
  <c r="AY2492" i="2"/>
  <c r="AX2496" i="2"/>
  <c r="AZ2499" i="2"/>
  <c r="AX2503" i="2"/>
  <c r="AY1520" i="2"/>
  <c r="AY1532" i="2"/>
  <c r="AZ1541" i="2"/>
  <c r="AY1551" i="2"/>
  <c r="AZ1560" i="2"/>
  <c r="AX1570" i="2"/>
  <c r="AZ1579" i="2"/>
  <c r="AX1589" i="2"/>
  <c r="AY1598" i="2"/>
  <c r="AY1608" i="2"/>
  <c r="AZ1617" i="2"/>
  <c r="AX1627" i="2"/>
  <c r="AZ1636" i="2"/>
  <c r="AX1646" i="2"/>
  <c r="AX1654" i="2"/>
  <c r="AY1661" i="2"/>
  <c r="AY1668" i="2"/>
  <c r="AY1675" i="2"/>
  <c r="AZ1682" i="2"/>
  <c r="AZ1689" i="2"/>
  <c r="AZ1696" i="2"/>
  <c r="AX1704" i="2"/>
  <c r="AX1711" i="2"/>
  <c r="AZ1717" i="2"/>
  <c r="AX1723" i="2"/>
  <c r="AY1728" i="2"/>
  <c r="AZ1733" i="2"/>
  <c r="AX1739" i="2"/>
  <c r="AY1744" i="2"/>
  <c r="AZ1749" i="2"/>
  <c r="AX1755" i="2"/>
  <c r="AY1760" i="2"/>
  <c r="AZ1765" i="2"/>
  <c r="AX1771" i="2"/>
  <c r="AY1776" i="2"/>
  <c r="AZ1781" i="2"/>
  <c r="AX1787" i="2"/>
  <c r="AY1792" i="2"/>
  <c r="AX1796" i="2"/>
  <c r="AZ1799" i="2"/>
  <c r="AX1803" i="2"/>
  <c r="AZ1806" i="2"/>
  <c r="AY1810" i="2"/>
  <c r="AZ1813" i="2"/>
  <c r="AY1817" i="2"/>
  <c r="AX1821" i="2"/>
  <c r="AY1824" i="2"/>
  <c r="AX1828" i="2"/>
  <c r="AZ1831" i="2"/>
  <c r="AX1835" i="2"/>
  <c r="AZ1838" i="2"/>
  <c r="AY1842" i="2"/>
  <c r="AZ1845" i="2"/>
  <c r="AY1849" i="2"/>
  <c r="AX1853" i="2"/>
  <c r="AY1856" i="2"/>
  <c r="AX1860" i="2"/>
  <c r="AZ1863" i="2"/>
  <c r="AX1867" i="2"/>
  <c r="AZ1870" i="2"/>
  <c r="AY1874" i="2"/>
  <c r="AZ1877" i="2"/>
  <c r="AY1881" i="2"/>
  <c r="AX1885" i="2"/>
  <c r="AY1888" i="2"/>
  <c r="AX1892" i="2"/>
  <c r="AZ1895" i="2"/>
  <c r="AX1899" i="2"/>
  <c r="AZ1902" i="2"/>
  <c r="AY1906" i="2"/>
  <c r="AZ1909" i="2"/>
  <c r="AY1913" i="2"/>
  <c r="AX1917" i="2"/>
  <c r="AY1920" i="2"/>
  <c r="AX1924" i="2"/>
  <c r="AZ1927" i="2"/>
  <c r="AX1931" i="2"/>
  <c r="AZ1934" i="2"/>
  <c r="AY1938" i="2"/>
  <c r="AZ1941" i="2"/>
  <c r="AY1945" i="2"/>
  <c r="AX1949" i="2"/>
  <c r="AY1952" i="2"/>
  <c r="AX1956" i="2"/>
  <c r="AZ1959" i="2"/>
  <c r="AX1963" i="2"/>
  <c r="AZ1966" i="2"/>
  <c r="AY1970" i="2"/>
  <c r="AZ1973" i="2"/>
  <c r="AY1977" i="2"/>
  <c r="AX1981" i="2"/>
  <c r="AY1984" i="2"/>
  <c r="AX1988" i="2"/>
  <c r="AZ1991" i="2"/>
  <c r="AX1995" i="2"/>
  <c r="AZ1998" i="2"/>
  <c r="AY2002" i="2"/>
  <c r="AZ2005" i="2"/>
  <c r="AY2009" i="2"/>
  <c r="AX2013" i="2"/>
  <c r="AY2016" i="2"/>
  <c r="AX2020" i="2"/>
  <c r="AZ2023" i="2"/>
  <c r="AX2027" i="2"/>
  <c r="AZ2030" i="2"/>
  <c r="AY2034" i="2"/>
  <c r="AZ2037" i="2"/>
  <c r="AY2041" i="2"/>
  <c r="AX2045" i="2"/>
  <c r="AY2048" i="2"/>
  <c r="AX2052" i="2"/>
  <c r="AZ2055" i="2"/>
  <c r="AX2059" i="2"/>
  <c r="AZ2062" i="2"/>
  <c r="AY2066" i="2"/>
  <c r="AZ2069" i="2"/>
  <c r="AY2073" i="2"/>
  <c r="AX2077" i="2"/>
  <c r="AY2080" i="2"/>
  <c r="AX2084" i="2"/>
  <c r="AZ2087" i="2"/>
  <c r="AX2091" i="2"/>
  <c r="AZ2094" i="2"/>
  <c r="AY2098" i="2"/>
  <c r="AZ2101" i="2"/>
  <c r="AY2105" i="2"/>
  <c r="AX2109" i="2"/>
  <c r="AY2112" i="2"/>
  <c r="AX2116" i="2"/>
  <c r="AZ2119" i="2"/>
  <c r="AX2123" i="2"/>
  <c r="AZ2126" i="2"/>
  <c r="AY2130" i="2"/>
  <c r="AZ2133" i="2"/>
  <c r="AY2137" i="2"/>
  <c r="AX2141" i="2"/>
  <c r="AY2144" i="2"/>
  <c r="AX2148" i="2"/>
  <c r="AZ2151" i="2"/>
  <c r="AX2155" i="2"/>
  <c r="AZ2158" i="2"/>
  <c r="AY2162" i="2"/>
  <c r="AZ2165" i="2"/>
  <c r="AY2169" i="2"/>
  <c r="AX2173" i="2"/>
  <c r="AY2176" i="2"/>
  <c r="AX2180" i="2"/>
  <c r="AZ2183" i="2"/>
  <c r="AX2187" i="2"/>
  <c r="AZ2190" i="2"/>
  <c r="AY2194" i="2"/>
  <c r="AZ2197" i="2"/>
  <c r="AY2201" i="2"/>
  <c r="AX2205" i="2"/>
  <c r="AY2208" i="2"/>
  <c r="AX2212" i="2"/>
  <c r="AZ2215" i="2"/>
  <c r="AX2219" i="2"/>
  <c r="AZ2222" i="2"/>
  <c r="AY2226" i="2"/>
  <c r="AZ2229" i="2"/>
  <c r="AY2233" i="2"/>
  <c r="AX2237" i="2"/>
  <c r="AY2240" i="2"/>
  <c r="AX2244" i="2"/>
  <c r="AX1523" i="2"/>
  <c r="AX1534" i="2"/>
  <c r="AY1543" i="2"/>
  <c r="AX1553" i="2"/>
  <c r="AY1562" i="2"/>
  <c r="AZ1571" i="2"/>
  <c r="AZ1581" i="2"/>
  <c r="AX1591" i="2"/>
  <c r="AY1600" i="2"/>
  <c r="AX1610" i="2"/>
  <c r="AY1619" i="2"/>
  <c r="AZ1628" i="2"/>
  <c r="AY1638" i="2"/>
  <c r="AZ1647" i="2"/>
  <c r="AY1655" i="2"/>
  <c r="AZ1662" i="2"/>
  <c r="AZ1669" i="2"/>
  <c r="AZ1676" i="2"/>
  <c r="AX1684" i="2"/>
  <c r="AX1691" i="2"/>
  <c r="AX1698" i="2"/>
  <c r="AY1705" i="2"/>
  <c r="AY1712" i="2"/>
  <c r="AZ1718" i="2"/>
  <c r="AX1724" i="2"/>
  <c r="AY1729" i="2"/>
  <c r="AZ1734" i="2"/>
  <c r="AX1740" i="2"/>
  <c r="AY1745" i="2"/>
  <c r="AZ1750" i="2"/>
  <c r="AX1756" i="2"/>
  <c r="AY1761" i="2"/>
  <c r="AZ1766" i="2"/>
  <c r="AX1772" i="2"/>
  <c r="AY1777" i="2"/>
  <c r="AZ1782" i="2"/>
  <c r="AX1788" i="2"/>
  <c r="AX1793" i="2"/>
  <c r="AY1796" i="2"/>
  <c r="AX1800" i="2"/>
  <c r="AZ1803" i="2"/>
  <c r="AX1807" i="2"/>
  <c r="AZ1810" i="2"/>
  <c r="AY1814" i="2"/>
  <c r="AZ1817" i="2"/>
  <c r="AY1821" i="2"/>
  <c r="AX1825" i="2"/>
  <c r="AY1828" i="2"/>
  <c r="AX1832" i="2"/>
  <c r="AZ1835" i="2"/>
  <c r="AX1839" i="2"/>
  <c r="AZ1842" i="2"/>
  <c r="AY1846" i="2"/>
  <c r="AZ1849" i="2"/>
  <c r="AY1853" i="2"/>
  <c r="AX1857" i="2"/>
  <c r="AY1860" i="2"/>
  <c r="AX1864" i="2"/>
  <c r="AZ1867" i="2"/>
  <c r="AX1871" i="2"/>
  <c r="AZ1874" i="2"/>
  <c r="AY1878" i="2"/>
  <c r="AZ1881" i="2"/>
  <c r="AY1885" i="2"/>
  <c r="AX1889" i="2"/>
  <c r="AY1892" i="2"/>
  <c r="AX1896" i="2"/>
  <c r="AZ1899" i="2"/>
  <c r="AX1903" i="2"/>
  <c r="AZ1906" i="2"/>
  <c r="AY1910" i="2"/>
  <c r="AZ1913" i="2"/>
  <c r="AY1917" i="2"/>
  <c r="AX1921" i="2"/>
  <c r="AY1924" i="2"/>
  <c r="AX1928" i="2"/>
  <c r="AZ1931" i="2"/>
  <c r="AX1935" i="2"/>
  <c r="AZ1938" i="2"/>
  <c r="AY1942" i="2"/>
  <c r="AZ1945" i="2"/>
  <c r="AY1949" i="2"/>
  <c r="AX1953" i="2"/>
  <c r="AY1956" i="2"/>
  <c r="AX1960" i="2"/>
  <c r="AX1525" i="2"/>
  <c r="AY1534" i="2"/>
  <c r="AY1544" i="2"/>
  <c r="AZ1553" i="2"/>
  <c r="AX1563" i="2"/>
  <c r="AZ1572" i="2"/>
  <c r="AX1582" i="2"/>
  <c r="AY1591" i="2"/>
  <c r="AX1601" i="2"/>
  <c r="AY1610" i="2"/>
  <c r="AZ1619" i="2"/>
  <c r="AZ1629" i="2"/>
  <c r="AX1639" i="2"/>
  <c r="AY1648" i="2"/>
  <c r="AX1656" i="2"/>
  <c r="AX1663" i="2"/>
  <c r="AX1670" i="2"/>
  <c r="AY1677" i="2"/>
  <c r="AY1684" i="2"/>
  <c r="AY1691" i="2"/>
  <c r="AZ1698" i="2"/>
  <c r="AZ1705" i="2"/>
  <c r="AZ1712" i="2"/>
  <c r="AX1719" i="2"/>
  <c r="AY1724" i="2"/>
  <c r="AZ1729" i="2"/>
  <c r="AX1735" i="2"/>
  <c r="AY1740" i="2"/>
  <c r="AZ1745" i="2"/>
  <c r="AX1751" i="2"/>
  <c r="AY1756" i="2"/>
  <c r="AZ1761" i="2"/>
  <c r="AX1767" i="2"/>
  <c r="AY1772" i="2"/>
  <c r="AZ1777" i="2"/>
  <c r="AX1783" i="2"/>
  <c r="AY1788" i="2"/>
  <c r="AY1793" i="2"/>
  <c r="AX1797" i="2"/>
  <c r="AY1800" i="2"/>
  <c r="AX1804" i="2"/>
  <c r="AZ1807" i="2"/>
  <c r="AX1811" i="2"/>
  <c r="AZ1814" i="2"/>
  <c r="AY1818" i="2"/>
  <c r="AZ1821" i="2"/>
  <c r="AY1825" i="2"/>
  <c r="AX1829" i="2"/>
  <c r="AY1832" i="2"/>
  <c r="AX1836" i="2"/>
  <c r="AZ1839" i="2"/>
  <c r="AX1843" i="2"/>
  <c r="AZ1846" i="2"/>
  <c r="AY1850" i="2"/>
  <c r="AZ1853" i="2"/>
  <c r="AY1857" i="2"/>
  <c r="AX1861" i="2"/>
  <c r="AY1864" i="2"/>
  <c r="AX1868" i="2"/>
  <c r="AZ1871" i="2"/>
  <c r="AX1875" i="2"/>
  <c r="AZ1878" i="2"/>
  <c r="AY1882" i="2"/>
  <c r="AZ1885" i="2"/>
  <c r="AY1889" i="2"/>
  <c r="AX1893" i="2"/>
  <c r="AY1896" i="2"/>
  <c r="AX1900" i="2"/>
  <c r="AZ1903" i="2"/>
  <c r="AX1907" i="2"/>
  <c r="AZ1910" i="2"/>
  <c r="AY1914" i="2"/>
  <c r="AZ1917" i="2"/>
  <c r="AY1921" i="2"/>
  <c r="AX1925" i="2"/>
  <c r="AY1928" i="2"/>
  <c r="AX1932" i="2"/>
  <c r="AZ1935" i="2"/>
  <c r="AX1939" i="2"/>
  <c r="AZ1942" i="2"/>
  <c r="AY1946" i="2"/>
  <c r="AZ1949" i="2"/>
  <c r="AY1953" i="2"/>
  <c r="AX1957" i="2"/>
  <c r="AY1960" i="2"/>
  <c r="AX1527" i="2"/>
  <c r="AY1536" i="2"/>
  <c r="AX1546" i="2"/>
  <c r="AY1555" i="2"/>
  <c r="AZ1564" i="2"/>
  <c r="AY1574" i="2"/>
  <c r="AZ1583" i="2"/>
  <c r="AX1593" i="2"/>
  <c r="AX1603" i="2"/>
  <c r="AY1612" i="2"/>
  <c r="AZ1621" i="2"/>
  <c r="AY1631" i="2"/>
  <c r="AZ1640" i="2"/>
  <c r="AX1650" i="2"/>
  <c r="AY1657" i="2"/>
  <c r="AY1664" i="2"/>
  <c r="AY1671" i="2"/>
  <c r="AZ1678" i="2"/>
  <c r="AZ1685" i="2"/>
  <c r="AZ1692" i="2"/>
  <c r="AX1700" i="2"/>
  <c r="AX1707" i="2"/>
  <c r="AX1714" i="2"/>
  <c r="AX1720" i="2"/>
  <c r="AY1725" i="2"/>
  <c r="AZ1730" i="2"/>
  <c r="AX1736" i="2"/>
  <c r="AY1741" i="2"/>
  <c r="AZ1746" i="2"/>
  <c r="AX1752" i="2"/>
  <c r="AY1757" i="2"/>
  <c r="AZ1762" i="2"/>
  <c r="AX1768" i="2"/>
  <c r="AY1773" i="2"/>
  <c r="AZ1778" i="2"/>
  <c r="AX1784" i="2"/>
  <c r="AY1789" i="2"/>
  <c r="AZ1793" i="2"/>
  <c r="AY1797" i="2"/>
  <c r="AX1801" i="2"/>
  <c r="AY1804" i="2"/>
  <c r="AX1808" i="2"/>
  <c r="AZ1811" i="2"/>
  <c r="AX1815" i="2"/>
  <c r="AZ1818" i="2"/>
  <c r="AY1822" i="2"/>
  <c r="AZ1825" i="2"/>
  <c r="AY1829" i="2"/>
  <c r="AX1833" i="2"/>
  <c r="AY1836" i="2"/>
  <c r="AX1840" i="2"/>
  <c r="AZ1843" i="2"/>
  <c r="AX1847" i="2"/>
  <c r="AZ1850" i="2"/>
  <c r="AY1854" i="2"/>
  <c r="AZ1857" i="2"/>
  <c r="AY1861" i="2"/>
  <c r="AX1865" i="2"/>
  <c r="AY1868" i="2"/>
  <c r="AX1872" i="2"/>
  <c r="AZ1875" i="2"/>
  <c r="AX1879" i="2"/>
  <c r="AZ1882" i="2"/>
  <c r="AY1886" i="2"/>
  <c r="AZ1889" i="2"/>
  <c r="AY1893" i="2"/>
  <c r="AX1897" i="2"/>
  <c r="AY1900" i="2"/>
  <c r="AX1904" i="2"/>
  <c r="AZ1907" i="2"/>
  <c r="AX1911" i="2"/>
  <c r="AZ1914" i="2"/>
  <c r="AY1918" i="2"/>
  <c r="AZ1921" i="2"/>
  <c r="AY1925" i="2"/>
  <c r="AX1929" i="2"/>
  <c r="AY1932" i="2"/>
  <c r="AX1936" i="2"/>
  <c r="AZ1939" i="2"/>
  <c r="AX1943" i="2"/>
  <c r="AZ1946" i="2"/>
  <c r="AY1950" i="2"/>
  <c r="AZ1953" i="2"/>
  <c r="AY1957" i="2"/>
  <c r="AX1961" i="2"/>
  <c r="AY1964" i="2"/>
  <c r="AX1968" i="2"/>
  <c r="AZ1971" i="2"/>
  <c r="AX1975" i="2"/>
  <c r="AZ1978" i="2"/>
  <c r="AY1982" i="2"/>
  <c r="AZ1985" i="2"/>
  <c r="AY1989" i="2"/>
  <c r="AX1993" i="2"/>
  <c r="AY1996" i="2"/>
  <c r="AX2000" i="2"/>
  <c r="AZ2003" i="2"/>
  <c r="AX2007" i="2"/>
  <c r="AZ2010" i="2"/>
  <c r="AY2014" i="2"/>
  <c r="AZ2017" i="2"/>
  <c r="AY2021" i="2"/>
  <c r="AX2025" i="2"/>
  <c r="AY2028" i="2"/>
  <c r="AX2032" i="2"/>
  <c r="AZ2035" i="2"/>
  <c r="AX2039" i="2"/>
  <c r="AZ2042" i="2"/>
  <c r="AY2046" i="2"/>
  <c r="AZ2049" i="2"/>
  <c r="AY2053" i="2"/>
  <c r="AX2057" i="2"/>
  <c r="AY2060" i="2"/>
  <c r="AX2064" i="2"/>
  <c r="AZ2067" i="2"/>
  <c r="AX2071" i="2"/>
  <c r="AZ2074" i="2"/>
  <c r="AY2078" i="2"/>
  <c r="AZ2081" i="2"/>
  <c r="AY2085" i="2"/>
  <c r="AX2089" i="2"/>
  <c r="AY2092" i="2"/>
  <c r="AX2096" i="2"/>
  <c r="AZ2099" i="2"/>
  <c r="AX2103" i="2"/>
  <c r="AZ2106" i="2"/>
  <c r="AY2110" i="2"/>
  <c r="AZ2113" i="2"/>
  <c r="AY2117" i="2"/>
  <c r="AX2121" i="2"/>
  <c r="AY2124" i="2"/>
  <c r="AX2128" i="2"/>
  <c r="AZ2131" i="2"/>
  <c r="AX2135" i="2"/>
  <c r="AZ2138" i="2"/>
  <c r="AY2142" i="2"/>
  <c r="AZ2145" i="2"/>
  <c r="AY2149" i="2"/>
  <c r="AX2153" i="2"/>
  <c r="AY2156" i="2"/>
  <c r="AX2160" i="2"/>
  <c r="AZ2163" i="2"/>
  <c r="AX2167" i="2"/>
  <c r="AZ2170" i="2"/>
  <c r="AY2174" i="2"/>
  <c r="AZ2177" i="2"/>
  <c r="AY2181" i="2"/>
  <c r="AX2185" i="2"/>
  <c r="AY2188" i="2"/>
  <c r="AX2192" i="2"/>
  <c r="AZ2195" i="2"/>
  <c r="AX2199" i="2"/>
  <c r="AZ2202" i="2"/>
  <c r="AY2206" i="2"/>
  <c r="AZ2209" i="2"/>
  <c r="AY2213" i="2"/>
  <c r="AX2217" i="2"/>
  <c r="AY2220" i="2"/>
  <c r="AX2224" i="2"/>
  <c r="AZ2227" i="2"/>
  <c r="AX2231" i="2"/>
  <c r="AZ2234" i="2"/>
  <c r="AY2238" i="2"/>
  <c r="AZ2241" i="2"/>
  <c r="AY2245" i="2"/>
  <c r="AX2249" i="2"/>
  <c r="AY2252" i="2"/>
  <c r="AX2256" i="2"/>
  <c r="AZ2259" i="2"/>
  <c r="AX2263" i="2"/>
  <c r="AZ2266" i="2"/>
  <c r="AY2270" i="2"/>
  <c r="AZ2273" i="2"/>
  <c r="AY2277" i="2"/>
  <c r="AX2281" i="2"/>
  <c r="AY2284" i="2"/>
  <c r="AX2288" i="2"/>
  <c r="AZ2291" i="2"/>
  <c r="AX2295" i="2"/>
  <c r="AZ2298" i="2"/>
  <c r="AY2302" i="2"/>
  <c r="AZ2305" i="2"/>
  <c r="AY2309" i="2"/>
  <c r="AX2313" i="2"/>
  <c r="AY2316" i="2"/>
  <c r="AX2320" i="2"/>
  <c r="AZ2323" i="2"/>
  <c r="AX2327" i="2"/>
  <c r="AZ2330" i="2"/>
  <c r="AY2334" i="2"/>
  <c r="AZ2337" i="2"/>
  <c r="AY2341" i="2"/>
  <c r="AX2345" i="2"/>
  <c r="AY2348" i="2"/>
  <c r="AX2352" i="2"/>
  <c r="AZ2355" i="2"/>
  <c r="AX2359" i="2"/>
  <c r="AZ2362" i="2"/>
  <c r="AY2366" i="2"/>
  <c r="AZ2369" i="2"/>
  <c r="AY2373" i="2"/>
  <c r="AX2377" i="2"/>
  <c r="AY2380" i="2"/>
  <c r="AX2384" i="2"/>
  <c r="AZ2387" i="2"/>
  <c r="AX2391" i="2"/>
  <c r="AZ2394" i="2"/>
  <c r="AY2398" i="2"/>
  <c r="AZ2401" i="2"/>
  <c r="AY2405" i="2"/>
  <c r="AX2409" i="2"/>
  <c r="AY2412" i="2"/>
  <c r="AX2416" i="2"/>
  <c r="AZ2419" i="2"/>
  <c r="AX2423" i="2"/>
  <c r="AZ2426" i="2"/>
  <c r="AY2430" i="2"/>
  <c r="AZ2433" i="2"/>
  <c r="AY2437" i="2"/>
  <c r="AX2441" i="2"/>
  <c r="AY2444" i="2"/>
  <c r="AX2448" i="2"/>
  <c r="AZ2451" i="2"/>
  <c r="AX2455" i="2"/>
  <c r="AZ2458" i="2"/>
  <c r="AY2462" i="2"/>
  <c r="AZ2465" i="2"/>
  <c r="AY2469" i="2"/>
  <c r="AX2473" i="2"/>
  <c r="AY2476" i="2"/>
  <c r="AX2480" i="2"/>
  <c r="AZ2483" i="2"/>
  <c r="AX2487" i="2"/>
  <c r="AZ2490" i="2"/>
  <c r="AY2494" i="2"/>
  <c r="AZ2497" i="2"/>
  <c r="AY2501" i="2"/>
  <c r="AZ1961" i="2"/>
  <c r="AX1969" i="2"/>
  <c r="AX1976" i="2"/>
  <c r="AX1983" i="2"/>
  <c r="AY1990" i="2"/>
  <c r="AY1997" i="2"/>
  <c r="AY2004" i="2"/>
  <c r="AZ2011" i="2"/>
  <c r="AZ2018" i="2"/>
  <c r="AZ2025" i="2"/>
  <c r="AX2033" i="2"/>
  <c r="AX2040" i="2"/>
  <c r="AX2047" i="2"/>
  <c r="AY2054" i="2"/>
  <c r="AY2061" i="2"/>
  <c r="AY2068" i="2"/>
  <c r="AZ2075" i="2"/>
  <c r="AZ2082" i="2"/>
  <c r="AZ2089" i="2"/>
  <c r="AX2097" i="2"/>
  <c r="AX2104" i="2"/>
  <c r="AX2111" i="2"/>
  <c r="AY2118" i="2"/>
  <c r="AY2125" i="2"/>
  <c r="AY2132" i="2"/>
  <c r="AZ2139" i="2"/>
  <c r="AZ2146" i="2"/>
  <c r="AZ2153" i="2"/>
  <c r="AX2161" i="2"/>
  <c r="AX2168" i="2"/>
  <c r="AX2175" i="2"/>
  <c r="AY2182" i="2"/>
  <c r="AY2189" i="2"/>
  <c r="AY2196" i="2"/>
  <c r="AZ2203" i="2"/>
  <c r="AZ2210" i="2"/>
  <c r="AZ2217" i="2"/>
  <c r="AX2225" i="2"/>
  <c r="AX2232" i="2"/>
  <c r="AX2239" i="2"/>
  <c r="AY2246" i="2"/>
  <c r="AX2251" i="2"/>
  <c r="AZ2255" i="2"/>
  <c r="AY2260" i="2"/>
  <c r="AY2265" i="2"/>
  <c r="AZ2269" i="2"/>
  <c r="AZ2274" i="2"/>
  <c r="AZ2279" i="2"/>
  <c r="AX2284" i="2"/>
  <c r="AX2289" i="2"/>
  <c r="AZ2293" i="2"/>
  <c r="AY2298" i="2"/>
  <c r="AX2303" i="2"/>
  <c r="AX2308" i="2"/>
  <c r="AY2312" i="2"/>
  <c r="AY2317" i="2"/>
  <c r="AY2322" i="2"/>
  <c r="AZ2326" i="2"/>
  <c r="AZ2331" i="2"/>
  <c r="AY2336" i="2"/>
  <c r="AX2341" i="2"/>
  <c r="AZ2345" i="2"/>
  <c r="AZ2350" i="2"/>
  <c r="AX2355" i="2"/>
  <c r="AX2360" i="2"/>
  <c r="AX2365" i="2"/>
  <c r="AY2369" i="2"/>
  <c r="AY2374" i="2"/>
  <c r="AX2379" i="2"/>
  <c r="AZ2383" i="2"/>
  <c r="AY2388" i="2"/>
  <c r="AY2393" i="2"/>
  <c r="AZ2397" i="2"/>
  <c r="AZ2402" i="2"/>
  <c r="AZ2407" i="2"/>
  <c r="AX2412" i="2"/>
  <c r="AX2417" i="2"/>
  <c r="AZ2421" i="2"/>
  <c r="AY2426" i="2"/>
  <c r="AX2431" i="2"/>
  <c r="AX2436" i="2"/>
  <c r="AY2440" i="2"/>
  <c r="AY2445" i="2"/>
  <c r="AY2450" i="2"/>
  <c r="AZ2454" i="2"/>
  <c r="AZ2459" i="2"/>
  <c r="AY2464" i="2"/>
  <c r="AX2469" i="2"/>
  <c r="AZ2473" i="2"/>
  <c r="AZ2478" i="2"/>
  <c r="AX2483" i="2"/>
  <c r="AX2488" i="2"/>
  <c r="AX2493" i="2"/>
  <c r="AY2497" i="2"/>
  <c r="AY2502" i="2"/>
  <c r="AY1962" i="2"/>
  <c r="AY1969" i="2"/>
  <c r="AY1976" i="2"/>
  <c r="AZ1983" i="2"/>
  <c r="AZ1990" i="2"/>
  <c r="AZ1997" i="2"/>
  <c r="AX2005" i="2"/>
  <c r="AX2012" i="2"/>
  <c r="AX2019" i="2"/>
  <c r="AY2026" i="2"/>
  <c r="AY2033" i="2"/>
  <c r="AY2040" i="2"/>
  <c r="AZ2047" i="2"/>
  <c r="AZ2054" i="2"/>
  <c r="AZ2061" i="2"/>
  <c r="AX2069" i="2"/>
  <c r="AX2076" i="2"/>
  <c r="AX2083" i="2"/>
  <c r="AY2090" i="2"/>
  <c r="AY2097" i="2"/>
  <c r="AY2104" i="2"/>
  <c r="AZ2111" i="2"/>
  <c r="AZ2118" i="2"/>
  <c r="AZ2125" i="2"/>
  <c r="AX2133" i="2"/>
  <c r="AX2140" i="2"/>
  <c r="AX2147" i="2"/>
  <c r="AY2154" i="2"/>
  <c r="AY2161" i="2"/>
  <c r="AY2168" i="2"/>
  <c r="AZ2175" i="2"/>
  <c r="AZ2182" i="2"/>
  <c r="AZ2189" i="2"/>
  <c r="AX2197" i="2"/>
  <c r="AX2204" i="2"/>
  <c r="AX2211" i="2"/>
  <c r="AY2218" i="2"/>
  <c r="AY2225" i="2"/>
  <c r="AY2232" i="2"/>
  <c r="AZ2239" i="2"/>
  <c r="AZ2246" i="2"/>
  <c r="AZ2251" i="2"/>
  <c r="AY2256" i="2"/>
  <c r="AX2261" i="2"/>
  <c r="AZ2265" i="2"/>
  <c r="AZ2270" i="2"/>
  <c r="AX2275" i="2"/>
  <c r="AX2280" i="2"/>
  <c r="AX2285" i="2"/>
  <c r="AY2289" i="2"/>
  <c r="AY2294" i="2"/>
  <c r="AX2299" i="2"/>
  <c r="AZ2303" i="2"/>
  <c r="AY2308" i="2"/>
  <c r="AY2313" i="2"/>
  <c r="AZ2317" i="2"/>
  <c r="AZ2322" i="2"/>
  <c r="AZ2327" i="2"/>
  <c r="AX2332" i="2"/>
  <c r="AX2337" i="2"/>
  <c r="AZ2341" i="2"/>
  <c r="AY2346" i="2"/>
  <c r="AX2351" i="2"/>
  <c r="AX2356" i="2"/>
  <c r="AY2360" i="2"/>
  <c r="AY2365" i="2"/>
  <c r="AY2370" i="2"/>
  <c r="AZ2374" i="2"/>
  <c r="AZ2379" i="2"/>
  <c r="AY2384" i="2"/>
  <c r="AX2389" i="2"/>
  <c r="AZ2393" i="2"/>
  <c r="AZ2398" i="2"/>
  <c r="AX2403" i="2"/>
  <c r="AX2408" i="2"/>
  <c r="AX2413" i="2"/>
  <c r="AY2417" i="2"/>
  <c r="AY2422" i="2"/>
  <c r="AX2427" i="2"/>
  <c r="AZ2431" i="2"/>
  <c r="AY2436" i="2"/>
  <c r="AY2441" i="2"/>
  <c r="AZ2445" i="2"/>
  <c r="AZ2450" i="2"/>
  <c r="AZ2455" i="2"/>
  <c r="AX2460" i="2"/>
  <c r="AX2465" i="2"/>
  <c r="AZ2469" i="2"/>
  <c r="AY2474" i="2"/>
  <c r="AX2479" i="2"/>
  <c r="AX2484" i="2"/>
  <c r="AY2488" i="2"/>
  <c r="AY2493" i="2"/>
  <c r="AY2498" i="2"/>
  <c r="AZ2502" i="2"/>
  <c r="AZ1963" i="2"/>
  <c r="AZ1970" i="2"/>
  <c r="AZ1977" i="2"/>
  <c r="AX1985" i="2"/>
  <c r="AX1992" i="2"/>
  <c r="AX1999" i="2"/>
  <c r="AY2006" i="2"/>
  <c r="AY2013" i="2"/>
  <c r="AY2020" i="2"/>
  <c r="AZ2027" i="2"/>
  <c r="AZ2034" i="2"/>
  <c r="AZ2041" i="2"/>
  <c r="AX2049" i="2"/>
  <c r="AX2056" i="2"/>
  <c r="AX2063" i="2"/>
  <c r="AY2070" i="2"/>
  <c r="AY2077" i="2"/>
  <c r="AY2084" i="2"/>
  <c r="AZ2091" i="2"/>
  <c r="AZ2098" i="2"/>
  <c r="AZ2105" i="2"/>
  <c r="AX2113" i="2"/>
  <c r="AX2120" i="2"/>
  <c r="AX2127" i="2"/>
  <c r="AY2134" i="2"/>
  <c r="AY2141" i="2"/>
  <c r="AY2148" i="2"/>
  <c r="AZ2155" i="2"/>
  <c r="AZ2162" i="2"/>
  <c r="AZ2169" i="2"/>
  <c r="AX2177" i="2"/>
  <c r="AX2184" i="2"/>
  <c r="AX2191" i="2"/>
  <c r="AY2198" i="2"/>
  <c r="AY2205" i="2"/>
  <c r="AY2212" i="2"/>
  <c r="AZ2219" i="2"/>
  <c r="AZ2226" i="2"/>
  <c r="AZ2233" i="2"/>
  <c r="AX2241" i="2"/>
  <c r="AZ2247" i="2"/>
  <c r="AX2252" i="2"/>
  <c r="AX2257" i="2"/>
  <c r="AZ2261" i="2"/>
  <c r="AY2266" i="2"/>
  <c r="AX2271" i="2"/>
  <c r="AX2276" i="2"/>
  <c r="AY2280" i="2"/>
  <c r="AY2285" i="2"/>
  <c r="AY2290" i="2"/>
  <c r="AZ2294" i="2"/>
  <c r="AZ2299" i="2"/>
  <c r="AY2304" i="2"/>
  <c r="AX2309" i="2"/>
  <c r="AZ2313" i="2"/>
  <c r="AZ2318" i="2"/>
  <c r="AX2323" i="2"/>
  <c r="AX2328" i="2"/>
  <c r="AX2333" i="2"/>
  <c r="AY2337" i="2"/>
  <c r="AY2342" i="2"/>
  <c r="AX2347" i="2"/>
  <c r="AZ2351" i="2"/>
  <c r="AY2356" i="2"/>
  <c r="AY2361" i="2"/>
  <c r="AZ2365" i="2"/>
  <c r="AZ2370" i="2"/>
  <c r="AZ2375" i="2"/>
  <c r="AX2380" i="2"/>
  <c r="AX2385" i="2"/>
  <c r="AZ2389" i="2"/>
  <c r="AY2394" i="2"/>
  <c r="AX2399" i="2"/>
  <c r="AX2404" i="2"/>
  <c r="AY2408" i="2"/>
  <c r="AY2413" i="2"/>
  <c r="AY2418" i="2"/>
  <c r="AZ2422" i="2"/>
  <c r="AZ2427" i="2"/>
  <c r="AY2432" i="2"/>
  <c r="AX2437" i="2"/>
  <c r="AZ2441" i="2"/>
  <c r="AZ2446" i="2"/>
  <c r="AX2451" i="2"/>
  <c r="AX2456" i="2"/>
  <c r="AX2461" i="2"/>
  <c r="AX1964" i="2"/>
  <c r="AX1971" i="2"/>
  <c r="AY1978" i="2"/>
  <c r="AY1985" i="2"/>
  <c r="AY1992" i="2"/>
  <c r="AZ1999" i="2"/>
  <c r="AZ2006" i="2"/>
  <c r="AZ2013" i="2"/>
  <c r="AX2021" i="2"/>
  <c r="AX2028" i="2"/>
  <c r="AX2035" i="2"/>
  <c r="AY2042" i="2"/>
  <c r="AY2049" i="2"/>
  <c r="AY2056" i="2"/>
  <c r="AZ2063" i="2"/>
  <c r="AZ2070" i="2"/>
  <c r="AZ2077" i="2"/>
  <c r="AX2085" i="2"/>
  <c r="AX2092" i="2"/>
  <c r="AX2099" i="2"/>
  <c r="AY2106" i="2"/>
  <c r="AY2113" i="2"/>
  <c r="AY2120" i="2"/>
  <c r="AZ2127" i="2"/>
  <c r="AZ2134" i="2"/>
  <c r="AZ2141" i="2"/>
  <c r="AX2149" i="2"/>
  <c r="AX2156" i="2"/>
  <c r="AX2163" i="2"/>
  <c r="AY2170" i="2"/>
  <c r="AY2177" i="2"/>
  <c r="AY2184" i="2"/>
  <c r="AZ2191" i="2"/>
  <c r="AZ2198" i="2"/>
  <c r="AZ2205" i="2"/>
  <c r="AX2213" i="2"/>
  <c r="AX2220" i="2"/>
  <c r="AX2227" i="2"/>
  <c r="AY2234" i="2"/>
  <c r="AY2241" i="2"/>
  <c r="AX2248" i="2"/>
  <c r="AX2253" i="2"/>
  <c r="AY2257" i="2"/>
  <c r="AY2262" i="2"/>
  <c r="AX2267" i="2"/>
  <c r="AZ2271" i="2"/>
  <c r="AY2276" i="2"/>
  <c r="AY2281" i="2"/>
  <c r="AZ2285" i="2"/>
  <c r="AZ2290" i="2"/>
  <c r="AZ2295" i="2"/>
  <c r="AX2300" i="2"/>
  <c r="AX2305" i="2"/>
  <c r="AZ2309" i="2"/>
  <c r="AY2314" i="2"/>
  <c r="AX2319" i="2"/>
  <c r="AX2324" i="2"/>
  <c r="AY2328" i="2"/>
  <c r="AY2333" i="2"/>
  <c r="AY2338" i="2"/>
  <c r="AZ2342" i="2"/>
  <c r="AZ2347" i="2"/>
  <c r="AY2352" i="2"/>
  <c r="AX2357" i="2"/>
  <c r="AZ2361" i="2"/>
  <c r="AZ2366" i="2"/>
  <c r="AX2371" i="2"/>
  <c r="AX2376" i="2"/>
  <c r="AX2381" i="2"/>
  <c r="AY2385" i="2"/>
  <c r="AY2390" i="2"/>
  <c r="AX2395" i="2"/>
  <c r="AZ2399" i="2"/>
  <c r="AY2404" i="2"/>
  <c r="AY2409" i="2"/>
  <c r="AZ2413" i="2"/>
  <c r="AZ2418" i="2"/>
  <c r="AZ2423" i="2"/>
  <c r="AX2428" i="2"/>
  <c r="AX2433" i="2"/>
  <c r="AZ2437" i="2"/>
  <c r="AY2442" i="2"/>
  <c r="AX2447" i="2"/>
  <c r="AX2452" i="2"/>
  <c r="AY2456" i="2"/>
  <c r="AY2461" i="2"/>
  <c r="AY2466" i="2"/>
  <c r="AZ2470" i="2"/>
  <c r="AZ2475" i="2"/>
  <c r="AY2480" i="2"/>
  <c r="AX2485" i="2"/>
  <c r="AZ2489" i="2"/>
  <c r="AZ2494" i="2"/>
  <c r="AX2499" i="2"/>
  <c r="AX2504" i="2"/>
  <c r="AY1965" i="2"/>
  <c r="AY1972" i="2"/>
  <c r="AZ1979" i="2"/>
  <c r="AZ1986" i="2"/>
  <c r="AZ1993" i="2"/>
  <c r="AX2001" i="2"/>
  <c r="AX2008" i="2"/>
  <c r="AX2015" i="2"/>
  <c r="AY2022" i="2"/>
  <c r="AY2029" i="2"/>
  <c r="AY2036" i="2"/>
  <c r="AZ2043" i="2"/>
  <c r="AZ2050" i="2"/>
  <c r="AZ2057" i="2"/>
  <c r="AX2065" i="2"/>
  <c r="AX2072" i="2"/>
  <c r="AX2079" i="2"/>
  <c r="AY2086" i="2"/>
  <c r="AY2093" i="2"/>
  <c r="AY2100" i="2"/>
  <c r="AZ2107" i="2"/>
  <c r="AZ2114" i="2"/>
  <c r="AZ2121" i="2"/>
  <c r="AX2129" i="2"/>
  <c r="AX2136" i="2"/>
  <c r="AX2143" i="2"/>
  <c r="AY2150" i="2"/>
  <c r="AY2157" i="2"/>
  <c r="AY2164" i="2"/>
  <c r="AZ2171" i="2"/>
  <c r="AZ2178" i="2"/>
  <c r="AZ2185" i="2"/>
  <c r="AX2193" i="2"/>
  <c r="AX2200" i="2"/>
  <c r="AX2207" i="2"/>
  <c r="AY2214" i="2"/>
  <c r="AY2221" i="2"/>
  <c r="AY2228" i="2"/>
  <c r="AZ2235" i="2"/>
  <c r="AZ2242" i="2"/>
  <c r="AY2248" i="2"/>
  <c r="AY2253" i="2"/>
  <c r="AY2258" i="2"/>
  <c r="AZ2262" i="2"/>
  <c r="AZ2267" i="2"/>
  <c r="AY2272" i="2"/>
  <c r="AX2277" i="2"/>
  <c r="AZ2281" i="2"/>
  <c r="AZ2286" i="2"/>
  <c r="AX2291" i="2"/>
  <c r="AX2296" i="2"/>
  <c r="AX2301" i="2"/>
  <c r="AY2305" i="2"/>
  <c r="AY2310" i="2"/>
  <c r="AX2315" i="2"/>
  <c r="AZ2319" i="2"/>
  <c r="AY2324" i="2"/>
  <c r="AY2329" i="2"/>
  <c r="AZ2333" i="2"/>
  <c r="AZ2338" i="2"/>
  <c r="AZ2343" i="2"/>
  <c r="AX2348" i="2"/>
  <c r="AX2353" i="2"/>
  <c r="AZ2357" i="2"/>
  <c r="AY2362" i="2"/>
  <c r="AX2367" i="2"/>
  <c r="AX2372" i="2"/>
  <c r="AY2376" i="2"/>
  <c r="AY2381" i="2"/>
  <c r="AY2386" i="2"/>
  <c r="AZ2390" i="2"/>
  <c r="AZ2395" i="2"/>
  <c r="AY2400" i="2"/>
  <c r="AX2405" i="2"/>
  <c r="AZ2409" i="2"/>
  <c r="AZ2414" i="2"/>
  <c r="AX2419" i="2"/>
  <c r="AX2424" i="2"/>
  <c r="AX2429" i="2"/>
  <c r="AY2433" i="2"/>
  <c r="AY2438" i="2"/>
  <c r="AX2443" i="2"/>
  <c r="AZ2447" i="2"/>
  <c r="AY2452" i="2"/>
  <c r="AY2457" i="2"/>
  <c r="AZ2461" i="2"/>
  <c r="AZ2466" i="2"/>
  <c r="AZ2471" i="2"/>
  <c r="AX2476" i="2"/>
  <c r="AX2481" i="2"/>
  <c r="AZ2485" i="2"/>
  <c r="AY2490" i="2"/>
  <c r="AX2495" i="2"/>
  <c r="AX2500" i="2"/>
  <c r="AY2504" i="2"/>
  <c r="AZ1965" i="2"/>
  <c r="AX1973" i="2"/>
  <c r="AX1980" i="2"/>
  <c r="AX1987" i="2"/>
  <c r="AY1994" i="2"/>
  <c r="AY2001" i="2"/>
  <c r="AY2008" i="2"/>
  <c r="AZ2015" i="2"/>
  <c r="AZ2022" i="2"/>
  <c r="AZ2029" i="2"/>
  <c r="AX2037" i="2"/>
  <c r="AX2044" i="2"/>
  <c r="AX2051" i="2"/>
  <c r="AY2058" i="2"/>
  <c r="AY2065" i="2"/>
  <c r="AY2072" i="2"/>
  <c r="AZ2079" i="2"/>
  <c r="AZ2086" i="2"/>
  <c r="AZ2093" i="2"/>
  <c r="AX2101" i="2"/>
  <c r="AX2108" i="2"/>
  <c r="AX2115" i="2"/>
  <c r="AY2122" i="2"/>
  <c r="AY2129" i="2"/>
  <c r="AY2136" i="2"/>
  <c r="AZ2143" i="2"/>
  <c r="AZ2150" i="2"/>
  <c r="AZ2157" i="2"/>
  <c r="AX2165" i="2"/>
  <c r="AX2172" i="2"/>
  <c r="AX2179" i="2"/>
  <c r="AY2186" i="2"/>
  <c r="AY2193" i="2"/>
  <c r="AY2200" i="2"/>
  <c r="AZ2207" i="2"/>
  <c r="AZ2214" i="2"/>
  <c r="AZ2221" i="2"/>
  <c r="AX2229" i="2"/>
  <c r="AX2236" i="2"/>
  <c r="AX2243" i="2"/>
  <c r="AY2249" i="2"/>
  <c r="AZ2253" i="2"/>
  <c r="AZ2258" i="2"/>
  <c r="AZ2263" i="2"/>
  <c r="AX2268" i="2"/>
  <c r="AX2273" i="2"/>
  <c r="AZ2277" i="2"/>
  <c r="AY2282" i="2"/>
  <c r="AX2287" i="2"/>
  <c r="AX2292" i="2"/>
  <c r="AY2296" i="2"/>
  <c r="AY2301" i="2"/>
  <c r="AY2306" i="2"/>
  <c r="AZ2310" i="2"/>
  <c r="AZ2315" i="2"/>
  <c r="AY2320" i="2"/>
  <c r="AX2325" i="2"/>
  <c r="AZ2329" i="2"/>
  <c r="AZ2334" i="2"/>
  <c r="AX2339" i="2"/>
  <c r="AX2344" i="2"/>
  <c r="AX2349" i="2"/>
  <c r="AY2353" i="2"/>
  <c r="AY2358" i="2"/>
  <c r="AX2363" i="2"/>
  <c r="AZ2367" i="2"/>
  <c r="AY2372" i="2"/>
  <c r="AY2377" i="2"/>
  <c r="AZ2381" i="2"/>
  <c r="AZ2386" i="2"/>
  <c r="AZ2391" i="2"/>
  <c r="AX2396" i="2"/>
  <c r="AX2401" i="2"/>
  <c r="AZ2405" i="2"/>
  <c r="AY2410" i="2"/>
  <c r="AX2415" i="2"/>
  <c r="AX2420" i="2"/>
  <c r="AY2424" i="2"/>
  <c r="AY2429" i="2"/>
  <c r="AY2434" i="2"/>
  <c r="AZ2438" i="2"/>
  <c r="AZ2443" i="2"/>
  <c r="AY2448" i="2"/>
  <c r="AX2453" i="2"/>
  <c r="AZ2457" i="2"/>
  <c r="AZ2462" i="2"/>
  <c r="AX2467" i="2"/>
  <c r="AX2472" i="2"/>
  <c r="AX2477" i="2"/>
  <c r="AY2481" i="2"/>
  <c r="AY2486" i="2"/>
  <c r="AX2491" i="2"/>
  <c r="AZ2495" i="2"/>
  <c r="AY2500" i="2"/>
  <c r="AX1967" i="2"/>
  <c r="AY1974" i="2"/>
  <c r="AY1981" i="2"/>
  <c r="AY1988" i="2"/>
  <c r="AZ1995" i="2"/>
  <c r="AZ2002" i="2"/>
  <c r="AZ2009" i="2"/>
  <c r="AX2017" i="2"/>
  <c r="AX2024" i="2"/>
  <c r="AX2031" i="2"/>
  <c r="AY2038" i="2"/>
  <c r="AY2045" i="2"/>
  <c r="AY2052" i="2"/>
  <c r="AZ2059" i="2"/>
  <c r="AZ2066" i="2"/>
  <c r="AZ2073" i="2"/>
  <c r="AX2081" i="2"/>
  <c r="AX2088" i="2"/>
  <c r="AX2095" i="2"/>
  <c r="AY2102" i="2"/>
  <c r="AY2109" i="2"/>
  <c r="AY2116" i="2"/>
  <c r="AZ2123" i="2"/>
  <c r="AZ2130" i="2"/>
  <c r="AZ2137" i="2"/>
  <c r="AX2145" i="2"/>
  <c r="AX2152" i="2"/>
  <c r="AX2159" i="2"/>
  <c r="AY2166" i="2"/>
  <c r="AY2173" i="2"/>
  <c r="AY2180" i="2"/>
  <c r="AZ2187" i="2"/>
  <c r="AZ2194" i="2"/>
  <c r="AZ2201" i="2"/>
  <c r="AX2209" i="2"/>
  <c r="AX2216" i="2"/>
  <c r="AX2223" i="2"/>
  <c r="AY2230" i="2"/>
  <c r="AY2237" i="2"/>
  <c r="AY2244" i="2"/>
  <c r="AZ2249" i="2"/>
  <c r="AZ2254" i="2"/>
  <c r="AX2259" i="2"/>
  <c r="AX2264" i="2"/>
  <c r="AX2269" i="2"/>
  <c r="AY2273" i="2"/>
  <c r="AY2278" i="2"/>
  <c r="AX2283" i="2"/>
  <c r="AZ2287" i="2"/>
  <c r="AY2292" i="2"/>
  <c r="AY2297" i="2"/>
  <c r="AZ2301" i="2"/>
  <c r="AZ2306" i="2"/>
  <c r="AZ2311" i="2"/>
  <c r="AX2316" i="2"/>
  <c r="AX2321" i="2"/>
  <c r="AZ2325" i="2"/>
  <c r="AY2330" i="2"/>
  <c r="AX2335" i="2"/>
  <c r="AX2340" i="2"/>
  <c r="AY2344" i="2"/>
  <c r="AY2349" i="2"/>
  <c r="AY2354" i="2"/>
  <c r="AZ2358" i="2"/>
  <c r="AZ2363" i="2"/>
  <c r="AY2368" i="2"/>
  <c r="AX2373" i="2"/>
  <c r="AZ2377" i="2"/>
  <c r="AZ2382" i="2"/>
  <c r="AX2387" i="2"/>
  <c r="AX2392" i="2"/>
  <c r="AX2397" i="2"/>
  <c r="AY2401" i="2"/>
  <c r="AY2406" i="2"/>
  <c r="AX2411" i="2"/>
  <c r="AZ2415" i="2"/>
  <c r="AY2420" i="2"/>
  <c r="AY2425" i="2"/>
  <c r="AZ2429" i="2"/>
  <c r="AZ2434" i="2"/>
  <c r="AZ2439" i="2"/>
  <c r="AX2444" i="2"/>
  <c r="AX2449" i="2"/>
  <c r="AZ2453" i="2"/>
  <c r="AY2458" i="2"/>
  <c r="AZ1967" i="2"/>
  <c r="AZ1974" i="2"/>
  <c r="AZ1981" i="2"/>
  <c r="AX1989" i="2"/>
  <c r="AX1996" i="2"/>
  <c r="AX2003" i="2"/>
  <c r="AY2010" i="2"/>
  <c r="AY2017" i="2"/>
  <c r="AY2024" i="2"/>
  <c r="AZ2031" i="2"/>
  <c r="AZ2038" i="2"/>
  <c r="AZ2045" i="2"/>
  <c r="AX2053" i="2"/>
  <c r="AX2060" i="2"/>
  <c r="AX2067" i="2"/>
  <c r="AY2074" i="2"/>
  <c r="AY2081" i="2"/>
  <c r="AY2088" i="2"/>
  <c r="AZ2095" i="2"/>
  <c r="AZ2102" i="2"/>
  <c r="AZ2109" i="2"/>
  <c r="AX2117" i="2"/>
  <c r="AX2124" i="2"/>
  <c r="AX2131" i="2"/>
  <c r="AY2138" i="2"/>
  <c r="AY2145" i="2"/>
  <c r="AY2152" i="2"/>
  <c r="AZ2159" i="2"/>
  <c r="AZ2166" i="2"/>
  <c r="AZ2173" i="2"/>
  <c r="AX2181" i="2"/>
  <c r="AX2188" i="2"/>
  <c r="AX2195" i="2"/>
  <c r="AY2202" i="2"/>
  <c r="AY2209" i="2"/>
  <c r="AY2216" i="2"/>
  <c r="AZ2223" i="2"/>
  <c r="AZ2230" i="2"/>
  <c r="AZ2237" i="2"/>
  <c r="AX2245" i="2"/>
  <c r="AY2250" i="2"/>
  <c r="AX2255" i="2"/>
  <c r="AX2260" i="2"/>
  <c r="AY2264" i="2"/>
  <c r="AY2269" i="2"/>
  <c r="AY2274" i="2"/>
  <c r="AZ2278" i="2"/>
  <c r="AZ2283" i="2"/>
  <c r="AY2288" i="2"/>
  <c r="AX2293" i="2"/>
  <c r="AZ2297" i="2"/>
  <c r="AZ2302" i="2"/>
  <c r="AX2307" i="2"/>
  <c r="AX2312" i="2"/>
  <c r="AX2317" i="2"/>
  <c r="AY2321" i="2"/>
  <c r="AY2326" i="2"/>
  <c r="AX2331" i="2"/>
  <c r="AZ2335" i="2"/>
  <c r="AY2340" i="2"/>
  <c r="AY2345" i="2"/>
  <c r="AZ2349" i="2"/>
  <c r="AZ2354" i="2"/>
  <c r="AZ2359" i="2"/>
  <c r="AX2364" i="2"/>
  <c r="AX2369" i="2"/>
  <c r="AZ2373" i="2"/>
  <c r="AY2378" i="2"/>
  <c r="AX2383" i="2"/>
  <c r="AX2388" i="2"/>
  <c r="AY2392" i="2"/>
  <c r="AY2397" i="2"/>
  <c r="AY2402" i="2"/>
  <c r="AZ2406" i="2"/>
  <c r="AZ2411" i="2"/>
  <c r="AY2416" i="2"/>
  <c r="AX2421" i="2"/>
  <c r="AZ2425" i="2"/>
  <c r="AZ2430" i="2"/>
  <c r="AX2435" i="2"/>
  <c r="AX2440" i="2"/>
  <c r="AX2445" i="2"/>
  <c r="AY2449" i="2"/>
  <c r="AY2454" i="2"/>
  <c r="AX2459" i="2"/>
  <c r="AZ2463" i="2"/>
  <c r="AY2468" i="2"/>
  <c r="AY2473" i="2"/>
  <c r="AZ2477" i="2"/>
  <c r="AZ2482" i="2"/>
  <c r="AZ2487" i="2"/>
  <c r="AX2492" i="2"/>
  <c r="AX2497" i="2"/>
  <c r="AZ2501" i="2"/>
  <c r="AX2463" i="2"/>
  <c r="AY2482" i="2"/>
  <c r="AX2501" i="2"/>
  <c r="AY2465" i="2"/>
  <c r="AY2484" i="2"/>
  <c r="AZ2503" i="2"/>
  <c r="AX2468" i="2"/>
  <c r="AZ2486" i="2"/>
  <c r="AY2470" i="2"/>
  <c r="AY2489" i="2"/>
  <c r="AY2472" i="2"/>
  <c r="AZ2491" i="2"/>
  <c r="AX2475" i="2"/>
  <c r="AZ2493" i="2"/>
  <c r="AY2477" i="2"/>
  <c r="AY2496" i="2"/>
  <c r="AZ2479" i="2"/>
  <c r="AZ2498" i="2"/>
  <c r="AT5" i="2"/>
  <c r="AV5" i="2" s="1"/>
  <c r="AV4" i="2"/>
  <c r="AT8" i="2"/>
  <c r="AQ11" i="2"/>
  <c r="AQ4" i="2"/>
  <c r="AQ12" i="2"/>
  <c r="AQ5" i="2"/>
  <c r="AQ13" i="2"/>
  <c r="AQ6" i="2"/>
  <c r="AQ14" i="2"/>
  <c r="AQ7" i="2"/>
  <c r="AQ15" i="2"/>
  <c r="AQ8" i="2"/>
  <c r="AQ16" i="2"/>
  <c r="AQ9" i="2"/>
  <c r="AQ10" i="2"/>
  <c r="X12" i="2"/>
  <c r="B2514" i="2" s="1"/>
  <c r="X5" i="2"/>
  <c r="X13" i="2"/>
  <c r="X6" i="2"/>
  <c r="X14" i="2"/>
  <c r="X7" i="2"/>
  <c r="X15" i="2"/>
  <c r="X8" i="2"/>
  <c r="X16" i="2"/>
  <c r="X9" i="2"/>
  <c r="X17" i="2"/>
  <c r="X10" i="2"/>
  <c r="X11" i="2"/>
  <c r="B2507" i="2"/>
  <c r="B2513" i="2"/>
  <c r="B2512" i="2"/>
  <c r="B2519" i="2"/>
  <c r="B2511" i="2"/>
  <c r="B2518" i="2"/>
  <c r="B2510" i="2"/>
  <c r="B2517" i="2"/>
  <c r="B2509" i="2"/>
  <c r="B2516" i="2"/>
  <c r="B2508" i="2"/>
  <c r="B2515" i="2"/>
  <c r="A2514" i="2"/>
  <c r="A2513" i="2"/>
  <c r="A2512" i="2"/>
  <c r="A2519" i="2"/>
  <c r="A2511" i="2"/>
  <c r="A2518" i="2"/>
  <c r="A2510" i="2"/>
  <c r="A2517" i="2"/>
  <c r="A2509" i="2"/>
  <c r="A2516" i="2"/>
  <c r="P2498" i="2"/>
  <c r="P2490" i="2"/>
  <c r="P2482" i="2"/>
  <c r="P2474" i="2"/>
  <c r="P2466" i="2"/>
  <c r="P2458" i="2"/>
  <c r="P2450" i="2"/>
  <c r="P2442" i="2"/>
  <c r="P2434" i="2"/>
  <c r="P2426" i="2"/>
  <c r="P2418" i="2"/>
  <c r="P2410" i="2"/>
  <c r="P2402" i="2"/>
  <c r="P2394" i="2"/>
  <c r="P2386" i="2"/>
  <c r="P2378" i="2"/>
  <c r="P2370" i="2"/>
  <c r="P2362" i="2"/>
  <c r="P2354" i="2"/>
  <c r="P2346" i="2"/>
  <c r="P2284" i="2"/>
  <c r="P2280" i="2"/>
  <c r="P2269" i="2"/>
  <c r="P2265" i="2"/>
  <c r="P2222" i="2"/>
  <c r="P2208" i="2"/>
  <c r="P2176" i="2"/>
  <c r="P2292" i="2"/>
  <c r="P2288" i="2"/>
  <c r="P2236" i="2"/>
  <c r="P2224" i="2"/>
  <c r="P2500" i="2"/>
  <c r="P2492" i="2"/>
  <c r="P2484" i="2"/>
  <c r="P2476" i="2"/>
  <c r="P2468" i="2"/>
  <c r="P2460" i="2"/>
  <c r="P2452" i="2"/>
  <c r="P2444" i="2"/>
  <c r="P2436" i="2"/>
  <c r="P2428" i="2"/>
  <c r="P2420" i="2"/>
  <c r="P2412" i="2"/>
  <c r="P2404" i="2"/>
  <c r="P2396" i="2"/>
  <c r="P2388" i="2"/>
  <c r="P2380" i="2"/>
  <c r="P2372" i="2"/>
  <c r="P2364" i="2"/>
  <c r="P2356" i="2"/>
  <c r="P2348" i="2"/>
  <c r="P2337" i="2"/>
  <c r="P2300" i="2"/>
  <c r="P2296" i="2"/>
  <c r="P2285" i="2"/>
  <c r="P2281" i="2"/>
  <c r="P2274" i="2"/>
  <c r="P2270" i="2"/>
  <c r="P2248" i="2"/>
  <c r="P2246" i="2"/>
  <c r="P2216" i="2"/>
  <c r="P2184" i="2"/>
  <c r="P2308" i="2"/>
  <c r="P2304" i="2"/>
  <c r="P2256" i="2"/>
  <c r="P2316" i="2"/>
  <c r="P2312" i="2"/>
  <c r="P2254" i="2"/>
  <c r="P2244" i="2"/>
  <c r="P2232" i="2"/>
  <c r="P2230" i="2"/>
  <c r="P2192" i="2"/>
  <c r="P2324" i="2"/>
  <c r="P2320" i="2"/>
  <c r="P2260" i="2"/>
  <c r="P2330" i="2"/>
  <c r="P2268" i="2"/>
  <c r="P2264" i="2"/>
  <c r="P2228" i="2"/>
  <c r="P2200" i="2"/>
  <c r="P2276" i="2"/>
  <c r="P2272" i="2"/>
  <c r="P2252" i="2"/>
  <c r="P2240" i="2"/>
  <c r="P2238" i="2"/>
  <c r="P2168" i="2"/>
  <c r="P2160" i="2"/>
  <c r="P2152" i="2"/>
  <c r="P2144" i="2"/>
  <c r="P2136" i="2"/>
  <c r="P2128" i="2"/>
  <c r="P2120" i="2"/>
  <c r="P2112" i="2"/>
  <c r="P2104" i="2"/>
  <c r="P2096" i="2"/>
  <c r="P2088" i="2"/>
  <c r="P2080" i="2"/>
  <c r="P2072" i="2"/>
  <c r="P2064" i="2"/>
  <c r="P2056" i="2"/>
  <c r="P2048" i="2"/>
  <c r="P2040" i="2"/>
  <c r="P2032" i="2"/>
  <c r="P2024" i="2"/>
  <c r="P2016" i="2"/>
  <c r="P2008" i="2"/>
  <c r="P1991" i="2"/>
  <c r="P1987" i="2"/>
  <c r="P1980" i="2"/>
  <c r="P1958" i="2"/>
  <c r="P1882" i="2"/>
  <c r="P1970" i="2"/>
  <c r="P1954" i="2"/>
  <c r="P1942" i="2"/>
  <c r="P1938" i="2"/>
  <c r="P1974" i="2"/>
  <c r="P1930" i="2"/>
  <c r="P1922" i="2"/>
  <c r="P1975" i="2"/>
  <c r="P1962" i="2"/>
  <c r="P1914" i="2"/>
  <c r="P1982" i="2"/>
  <c r="P1978" i="2"/>
  <c r="P1966" i="2"/>
  <c r="P1950" i="2"/>
  <c r="P1946" i="2"/>
  <c r="P1906" i="2"/>
  <c r="P1990" i="2"/>
  <c r="P1986" i="2"/>
  <c r="P1898" i="2"/>
  <c r="P1890" i="2"/>
  <c r="P1934" i="2"/>
  <c r="P1926" i="2"/>
  <c r="P1918" i="2"/>
  <c r="P1910" i="2"/>
  <c r="P1902" i="2"/>
  <c r="P1894" i="2"/>
  <c r="P1886" i="2"/>
  <c r="P1878" i="2"/>
  <c r="P1870" i="2"/>
  <c r="P1862" i="2"/>
  <c r="P1854" i="2"/>
  <c r="P1846" i="2"/>
  <c r="P1838" i="2"/>
  <c r="P1830" i="2"/>
  <c r="P1822" i="2"/>
  <c r="P1814" i="2"/>
  <c r="P1806" i="2"/>
  <c r="P1798" i="2"/>
  <c r="P1790" i="2"/>
  <c r="P1779" i="2"/>
  <c r="P1742" i="2"/>
  <c r="P1738" i="2"/>
  <c r="P1727" i="2"/>
  <c r="P1723" i="2"/>
  <c r="P1716" i="2"/>
  <c r="P1712" i="2"/>
  <c r="P1664" i="2"/>
  <c r="P1750" i="2"/>
  <c r="P1746" i="2"/>
  <c r="P1686" i="2"/>
  <c r="P1682" i="2"/>
  <c r="P1670" i="2"/>
  <c r="P1650" i="2"/>
  <c r="P1638" i="2"/>
  <c r="P1626" i="2"/>
  <c r="P1616" i="2"/>
  <c r="P1758" i="2"/>
  <c r="P1754" i="2"/>
  <c r="P1694" i="2"/>
  <c r="P1690" i="2"/>
  <c r="P1656" i="2"/>
  <c r="P1634" i="2"/>
  <c r="P1612" i="2"/>
  <c r="P1766" i="2"/>
  <c r="P1762" i="2"/>
  <c r="P1702" i="2"/>
  <c r="P1698" i="2"/>
  <c r="P1674" i="2"/>
  <c r="P1662" i="2"/>
  <c r="P1642" i="2"/>
  <c r="P1604" i="2"/>
  <c r="P1772" i="2"/>
  <c r="P1748" i="2"/>
  <c r="P1744" i="2"/>
  <c r="P1710" i="2"/>
  <c r="P1706" i="2"/>
  <c r="P1684" i="2"/>
  <c r="P1680" i="2"/>
  <c r="P1648" i="2"/>
  <c r="P1624" i="2"/>
  <c r="P1608" i="2"/>
  <c r="P1600" i="2"/>
  <c r="P1596" i="2"/>
  <c r="P1718" i="2"/>
  <c r="P1714" i="2"/>
  <c r="P1666" i="2"/>
  <c r="P1654" i="2"/>
  <c r="P1632" i="2"/>
  <c r="P1592" i="2"/>
  <c r="P1588" i="2"/>
  <c r="P1584" i="2"/>
  <c r="P1580" i="2"/>
  <c r="P1576" i="2"/>
  <c r="P1572" i="2"/>
  <c r="P1726" i="2"/>
  <c r="P1722" i="2"/>
  <c r="P1672" i="2"/>
  <c r="P1640" i="2"/>
  <c r="P1734" i="2"/>
  <c r="P1730" i="2"/>
  <c r="P1708" i="2"/>
  <c r="P1678" i="2"/>
  <c r="P1658" i="2"/>
  <c r="P1646" i="2"/>
  <c r="P1620" i="2"/>
  <c r="P1618" i="2"/>
  <c r="P1630" i="2"/>
  <c r="P1622" i="2"/>
  <c r="P1614" i="2"/>
  <c r="P1606" i="2"/>
  <c r="P1598" i="2"/>
  <c r="P1590" i="2"/>
  <c r="P1582" i="2"/>
  <c r="P1574" i="2"/>
  <c r="P1566" i="2"/>
  <c r="P1558" i="2"/>
  <c r="P1550" i="2"/>
  <c r="P1542" i="2"/>
  <c r="P1534" i="2"/>
  <c r="P1526" i="2"/>
  <c r="P1518" i="2"/>
  <c r="P1510" i="2"/>
  <c r="P1496" i="2"/>
  <c r="P1464" i="2"/>
  <c r="P1432" i="2"/>
  <c r="P1400" i="2"/>
  <c r="P1568" i="2"/>
  <c r="P1560" i="2"/>
  <c r="P1552" i="2"/>
  <c r="P1544" i="2"/>
  <c r="P1536" i="2"/>
  <c r="P1528" i="2"/>
  <c r="P1520" i="2"/>
  <c r="P1512" i="2"/>
  <c r="P1472" i="2"/>
  <c r="P1440" i="2"/>
  <c r="P1408" i="2"/>
  <c r="P1364" i="2"/>
  <c r="P1372" i="2"/>
  <c r="P1480" i="2"/>
  <c r="P1448" i="2"/>
  <c r="P1416" i="2"/>
  <c r="P1392" i="2"/>
  <c r="P1380" i="2"/>
  <c r="P1395" i="2"/>
  <c r="P1390" i="2"/>
  <c r="P1388" i="2"/>
  <c r="P1374" i="2"/>
  <c r="P1488" i="2"/>
  <c r="P1456" i="2"/>
  <c r="P1424" i="2"/>
  <c r="P1382" i="2"/>
  <c r="P1356" i="2"/>
  <c r="P1366" i="2"/>
  <c r="P1358" i="2"/>
  <c r="P1350" i="2"/>
  <c r="P1342" i="2"/>
  <c r="P1334" i="2"/>
  <c r="P1326" i="2"/>
  <c r="P1318" i="2"/>
  <c r="P1310" i="2"/>
  <c r="P1302" i="2"/>
  <c r="P1294" i="2"/>
  <c r="P1286" i="2"/>
  <c r="P1278" i="2"/>
  <c r="P1270" i="2"/>
  <c r="P1264" i="2"/>
  <c r="P1244" i="2"/>
  <c r="P1230" i="2"/>
  <c r="P1208" i="2"/>
  <c r="P1190" i="2"/>
  <c r="P1184" i="2"/>
  <c r="P1238" i="2"/>
  <c r="P1206" i="2"/>
  <c r="P1198" i="2"/>
  <c r="P1192" i="2"/>
  <c r="P1384" i="2"/>
  <c r="P1376" i="2"/>
  <c r="P1368" i="2"/>
  <c r="P1360" i="2"/>
  <c r="P1352" i="2"/>
  <c r="P1344" i="2"/>
  <c r="P1336" i="2"/>
  <c r="P1328" i="2"/>
  <c r="P1320" i="2"/>
  <c r="P1312" i="2"/>
  <c r="P1304" i="2"/>
  <c r="P1296" i="2"/>
  <c r="P1288" i="2"/>
  <c r="P1280" i="2"/>
  <c r="P1272" i="2"/>
  <c r="P1265" i="2"/>
  <c r="P1200" i="2"/>
  <c r="P1211" i="2"/>
  <c r="P1246" i="2"/>
  <c r="P1240" i="2"/>
  <c r="P1214" i="2"/>
  <c r="P1203" i="2"/>
  <c r="P1174" i="2"/>
  <c r="P1254" i="2"/>
  <c r="P1222" i="2"/>
  <c r="P1182" i="2"/>
  <c r="P1176" i="2"/>
  <c r="P1163" i="2"/>
  <c r="P1195" i="2"/>
  <c r="P1187" i="2"/>
  <c r="P1179" i="2"/>
  <c r="P1171" i="2"/>
  <c r="P1154" i="2"/>
  <c r="P1122" i="2"/>
  <c r="P1090" i="2"/>
  <c r="P1058" i="2"/>
  <c r="P1043" i="2"/>
  <c r="P1004" i="2"/>
  <c r="P1130" i="2"/>
  <c r="P1098" i="2"/>
  <c r="P1066" i="2"/>
  <c r="P1027" i="2"/>
  <c r="P1138" i="2"/>
  <c r="P1106" i="2"/>
  <c r="P1074" i="2"/>
  <c r="P1019" i="2"/>
  <c r="P1146" i="2"/>
  <c r="P1114" i="2"/>
  <c r="P1082" i="2"/>
  <c r="P1050" i="2"/>
  <c r="P1035" i="2"/>
  <c r="P902" i="2"/>
  <c r="P900" i="2"/>
  <c r="P886" i="2"/>
  <c r="P934" i="2"/>
  <c r="P918" i="2"/>
  <c r="P898" i="2"/>
  <c r="P870" i="2"/>
  <c r="P854" i="2"/>
  <c r="P1010" i="2"/>
  <c r="P1002" i="2"/>
  <c r="P994" i="2"/>
  <c r="P986" i="2"/>
  <c r="P978" i="2"/>
  <c r="P946" i="2"/>
  <c r="P911" i="2"/>
  <c r="P884" i="2"/>
  <c r="P882" i="2"/>
  <c r="P847" i="2"/>
  <c r="P1011" i="2"/>
  <c r="P1003" i="2"/>
  <c r="P995" i="2"/>
  <c r="P987" i="2"/>
  <c r="P979" i="2"/>
  <c r="P932" i="2"/>
  <c r="P890" i="2"/>
  <c r="P868" i="2"/>
  <c r="P938" i="2"/>
  <c r="P906" i="2"/>
  <c r="P904" i="2"/>
  <c r="P874" i="2"/>
  <c r="P835" i="2"/>
  <c r="P831" i="2"/>
  <c r="P960" i="2"/>
  <c r="P950" i="2"/>
  <c r="P922" i="2"/>
  <c r="P888" i="2"/>
  <c r="P858" i="2"/>
  <c r="P915" i="2"/>
  <c r="P894" i="2"/>
  <c r="P851" i="2"/>
  <c r="P968" i="2"/>
  <c r="P942" i="2"/>
  <c r="P878" i="2"/>
  <c r="P914" i="2"/>
  <c r="P910" i="2"/>
  <c r="P850" i="2"/>
  <c r="P846" i="2"/>
  <c r="P814" i="2"/>
  <c r="P822" i="2"/>
  <c r="P794" i="2"/>
  <c r="P778" i="2"/>
  <c r="P930" i="2"/>
  <c r="P926" i="2"/>
  <c r="P866" i="2"/>
  <c r="P862" i="2"/>
  <c r="P785" i="2"/>
  <c r="P823" i="2"/>
  <c r="P826" i="2"/>
  <c r="P802" i="2"/>
  <c r="P834" i="2"/>
  <c r="P830" i="2"/>
  <c r="P810" i="2"/>
  <c r="P798" i="2"/>
  <c r="P842" i="2"/>
  <c r="P838" i="2"/>
  <c r="P818" i="2"/>
  <c r="P806" i="2"/>
  <c r="P790" i="2"/>
  <c r="P772" i="2"/>
  <c r="P765" i="2"/>
  <c r="P758" i="2"/>
  <c r="P740" i="2"/>
  <c r="P733" i="2"/>
  <c r="P726" i="2"/>
  <c r="P708" i="2"/>
  <c r="P701" i="2"/>
  <c r="P694" i="2"/>
  <c r="P676" i="2"/>
  <c r="P669" i="2"/>
  <c r="P662" i="2"/>
  <c r="P623" i="2"/>
  <c r="P776" i="2"/>
  <c r="P744" i="2"/>
  <c r="P712" i="2"/>
  <c r="P680" i="2"/>
  <c r="P648" i="2"/>
  <c r="P630" i="2"/>
  <c r="P625" i="2"/>
  <c r="P619" i="2"/>
  <c r="P780" i="2"/>
  <c r="P748" i="2"/>
  <c r="P716" i="2"/>
  <c r="P684" i="2"/>
  <c r="P652" i="2"/>
  <c r="P640" i="2"/>
  <c r="P784" i="2"/>
  <c r="P752" i="2"/>
  <c r="P720" i="2"/>
  <c r="P688" i="2"/>
  <c r="P656" i="2"/>
  <c r="P788" i="2"/>
  <c r="P774" i="2"/>
  <c r="P756" i="2"/>
  <c r="P742" i="2"/>
  <c r="P724" i="2"/>
  <c r="P710" i="2"/>
  <c r="P692" i="2"/>
  <c r="P678" i="2"/>
  <c r="P660" i="2"/>
  <c r="P646" i="2"/>
  <c r="P792" i="2"/>
  <c r="P760" i="2"/>
  <c r="P746" i="2"/>
  <c r="P728" i="2"/>
  <c r="P714" i="2"/>
  <c r="P696" i="2"/>
  <c r="P682" i="2"/>
  <c r="P664" i="2"/>
  <c r="P638" i="2"/>
  <c r="P618" i="2"/>
  <c r="P764" i="2"/>
  <c r="P732" i="2"/>
  <c r="P700" i="2"/>
  <c r="P668" i="2"/>
  <c r="P768" i="2"/>
  <c r="P736" i="2"/>
  <c r="P704" i="2"/>
  <c r="P672" i="2"/>
  <c r="P644" i="2"/>
  <c r="P634" i="2"/>
  <c r="P614" i="2"/>
  <c r="P617" i="2"/>
  <c r="P613" i="2"/>
  <c r="P602" i="2"/>
  <c r="P598" i="2"/>
  <c r="P553" i="2"/>
  <c r="P549" i="2"/>
  <c r="P538" i="2"/>
  <c r="P534" i="2"/>
  <c r="P527" i="2"/>
  <c r="P523" i="2"/>
  <c r="P497" i="2"/>
  <c r="P621" i="2"/>
  <c r="P561" i="2"/>
  <c r="P557" i="2"/>
  <c r="P633" i="2"/>
  <c r="P629" i="2"/>
  <c r="P607" i="2"/>
  <c r="P603" i="2"/>
  <c r="P569" i="2"/>
  <c r="P565" i="2"/>
  <c r="P554" i="2"/>
  <c r="P550" i="2"/>
  <c r="P509" i="2"/>
  <c r="P481" i="2"/>
  <c r="P577" i="2"/>
  <c r="P573" i="2"/>
  <c r="P517" i="2"/>
  <c r="P585" i="2"/>
  <c r="P581" i="2"/>
  <c r="P521" i="2"/>
  <c r="P494" i="2"/>
  <c r="P593" i="2"/>
  <c r="P589" i="2"/>
  <c r="P529" i="2"/>
  <c r="P525" i="2"/>
  <c r="P505" i="2"/>
  <c r="P501" i="2"/>
  <c r="P473" i="2"/>
  <c r="P601" i="2"/>
  <c r="P597" i="2"/>
  <c r="P537" i="2"/>
  <c r="P533" i="2"/>
  <c r="P513" i="2"/>
  <c r="P609" i="2"/>
  <c r="P605" i="2"/>
  <c r="P545" i="2"/>
  <c r="P541" i="2"/>
  <c r="P489" i="2"/>
  <c r="P462" i="2"/>
  <c r="P444" i="2"/>
  <c r="P437" i="2"/>
  <c r="P430" i="2"/>
  <c r="P412" i="2"/>
  <c r="P405" i="2"/>
  <c r="P398" i="2"/>
  <c r="P380" i="2"/>
  <c r="P373" i="2"/>
  <c r="P366" i="2"/>
  <c r="P348" i="2"/>
  <c r="P448" i="2"/>
  <c r="P416" i="2"/>
  <c r="P384" i="2"/>
  <c r="P352" i="2"/>
  <c r="P336" i="2"/>
  <c r="P318" i="2"/>
  <c r="P305" i="2"/>
  <c r="P452" i="2"/>
  <c r="P420" i="2"/>
  <c r="P388" i="2"/>
  <c r="P356" i="2"/>
  <c r="P328" i="2"/>
  <c r="P456" i="2"/>
  <c r="P424" i="2"/>
  <c r="P392" i="2"/>
  <c r="P360" i="2"/>
  <c r="P321" i="2"/>
  <c r="P310" i="2"/>
  <c r="P460" i="2"/>
  <c r="P446" i="2"/>
  <c r="P428" i="2"/>
  <c r="P414" i="2"/>
  <c r="P396" i="2"/>
  <c r="P382" i="2"/>
  <c r="P364" i="2"/>
  <c r="P350" i="2"/>
  <c r="P334" i="2"/>
  <c r="P302" i="2"/>
  <c r="P464" i="2"/>
  <c r="P450" i="2"/>
  <c r="P432" i="2"/>
  <c r="P418" i="2"/>
  <c r="P400" i="2"/>
  <c r="P386" i="2"/>
  <c r="P368" i="2"/>
  <c r="P354" i="2"/>
  <c r="P326" i="2"/>
  <c r="P436" i="2"/>
  <c r="P404" i="2"/>
  <c r="P372" i="2"/>
  <c r="P340" i="2"/>
  <c r="P324" i="2"/>
  <c r="P313" i="2"/>
  <c r="P440" i="2"/>
  <c r="P408" i="2"/>
  <c r="P376" i="2"/>
  <c r="P344" i="2"/>
  <c r="P332" i="2"/>
  <c r="P320" i="2"/>
  <c r="P312" i="2"/>
  <c r="P304" i="2"/>
  <c r="P296" i="2"/>
  <c r="P288" i="2"/>
  <c r="P280" i="2"/>
  <c r="P272" i="2"/>
  <c r="P264" i="2"/>
  <c r="P256" i="2"/>
  <c r="P248" i="2"/>
  <c r="P244" i="2"/>
  <c r="P238" i="2"/>
  <c r="P228" i="2"/>
  <c r="P223" i="2"/>
  <c r="P196" i="2"/>
  <c r="P191" i="2"/>
  <c r="P133" i="2"/>
  <c r="P297" i="2"/>
  <c r="P289" i="2"/>
  <c r="P281" i="2"/>
  <c r="P273" i="2"/>
  <c r="P265" i="2"/>
  <c r="P257" i="2"/>
  <c r="P249" i="2"/>
  <c r="P216" i="2"/>
  <c r="P211" i="2"/>
  <c r="P184" i="2"/>
  <c r="P179" i="2"/>
  <c r="P167" i="2"/>
  <c r="P231" i="2"/>
  <c r="P199" i="2"/>
  <c r="P219" i="2"/>
  <c r="P187" i="2"/>
  <c r="P155" i="2"/>
  <c r="P246" i="2"/>
  <c r="P212" i="2"/>
  <c r="P207" i="2"/>
  <c r="P180" i="2"/>
  <c r="P175" i="2"/>
  <c r="P168" i="2"/>
  <c r="P143" i="2"/>
  <c r="P227" i="2"/>
  <c r="P195" i="2"/>
  <c r="P163" i="2"/>
  <c r="P151" i="2"/>
  <c r="P147" i="2"/>
  <c r="P240" i="2"/>
  <c r="P220" i="2"/>
  <c r="P215" i="2"/>
  <c r="P188" i="2"/>
  <c r="P183" i="2"/>
  <c r="P235" i="2"/>
  <c r="P203" i="2"/>
  <c r="P171" i="2"/>
  <c r="P159" i="2"/>
  <c r="P131" i="2"/>
  <c r="P121" i="2"/>
  <c r="P135" i="2"/>
  <c r="P115" i="2"/>
  <c r="P107" i="2"/>
  <c r="P99" i="2"/>
  <c r="P230" i="2"/>
  <c r="P222" i="2"/>
  <c r="P214" i="2"/>
  <c r="P206" i="2"/>
  <c r="P198" i="2"/>
  <c r="P190" i="2"/>
  <c r="P182" i="2"/>
  <c r="P174" i="2"/>
  <c r="P166" i="2"/>
  <c r="P158" i="2"/>
  <c r="P150" i="2"/>
  <c r="P142" i="2"/>
  <c r="P129" i="2"/>
  <c r="P123" i="2"/>
  <c r="P127" i="2"/>
  <c r="P119" i="2"/>
  <c r="P111" i="2"/>
  <c r="P103" i="2"/>
  <c r="P95" i="2"/>
  <c r="P87" i="2"/>
  <c r="P79" i="2"/>
  <c r="P71" i="2"/>
  <c r="P63" i="2"/>
  <c r="P55" i="2"/>
  <c r="P47" i="2"/>
  <c r="P39" i="2"/>
  <c r="P31" i="2"/>
  <c r="P23" i="2"/>
  <c r="P15" i="2"/>
  <c r="P7" i="2"/>
  <c r="P113" i="2"/>
  <c r="P105" i="2"/>
  <c r="P97" i="2"/>
  <c r="P89" i="2"/>
  <c r="P81" i="2"/>
  <c r="P73" i="2"/>
  <c r="P65" i="2"/>
  <c r="P57" i="2"/>
  <c r="P49" i="2"/>
  <c r="P41" i="2"/>
  <c r="P33" i="2"/>
  <c r="P25" i="2"/>
  <c r="P17" i="2"/>
  <c r="T408" i="2" l="1"/>
  <c r="T334" i="2"/>
  <c r="T494" i="2"/>
  <c r="T603" i="2"/>
  <c r="T57" i="2"/>
  <c r="T607" i="2"/>
  <c r="T41" i="2"/>
  <c r="T550" i="2"/>
  <c r="T302" i="2"/>
  <c r="T81" i="2"/>
  <c r="T191" i="2"/>
  <c r="F2516" i="2"/>
  <c r="F2513" i="2"/>
  <c r="F2507" i="2"/>
  <c r="F2509" i="2"/>
  <c r="F2517" i="2"/>
  <c r="F2510" i="2"/>
  <c r="F2518" i="2"/>
  <c r="F2511" i="2"/>
  <c r="F2515" i="2"/>
  <c r="F2519" i="2"/>
  <c r="Q5" i="2"/>
  <c r="Q8" i="2"/>
  <c r="Q11" i="2"/>
  <c r="Q17" i="2"/>
  <c r="T17" i="2" s="1"/>
  <c r="Q22" i="2"/>
  <c r="Q25" i="2"/>
  <c r="Q33" i="2"/>
  <c r="Q51" i="2"/>
  <c r="Q57" i="2"/>
  <c r="Q60" i="2"/>
  <c r="Q6" i="2"/>
  <c r="Q9" i="2"/>
  <c r="Q12" i="2"/>
  <c r="Q15" i="2"/>
  <c r="Q28" i="2"/>
  <c r="Q31" i="2"/>
  <c r="Q36" i="2"/>
  <c r="Q39" i="2"/>
  <c r="T39" i="2" s="1"/>
  <c r="Q42" i="2"/>
  <c r="Q45" i="2"/>
  <c r="Q48" i="2"/>
  <c r="Q54" i="2"/>
  <c r="Q63" i="2"/>
  <c r="Q66" i="2"/>
  <c r="Q69" i="2"/>
  <c r="Q80" i="2"/>
  <c r="Q83" i="2"/>
  <c r="Q89" i="2"/>
  <c r="T89" i="2" s="1"/>
  <c r="Q102" i="2"/>
  <c r="Q113" i="2"/>
  <c r="T113" i="2" s="1"/>
  <c r="Q130" i="2"/>
  <c r="Q133" i="2"/>
  <c r="Q136" i="2"/>
  <c r="Q139" i="2"/>
  <c r="Q141" i="2"/>
  <c r="Q151" i="2"/>
  <c r="Q162" i="2"/>
  <c r="Q165" i="2"/>
  <c r="Q172" i="2"/>
  <c r="Q178" i="2"/>
  <c r="Q191" i="2"/>
  <c r="Q197" i="2"/>
  <c r="Q215" i="2"/>
  <c r="Q218" i="2"/>
  <c r="Q248" i="2"/>
  <c r="Q251" i="2"/>
  <c r="Q264" i="2"/>
  <c r="Q267" i="2"/>
  <c r="Q270" i="2"/>
  <c r="Q273" i="2"/>
  <c r="Q276" i="2"/>
  <c r="Q296" i="2"/>
  <c r="Q302" i="2"/>
  <c r="Q305" i="2"/>
  <c r="Q308" i="2"/>
  <c r="Q311" i="2"/>
  <c r="Q314" i="2"/>
  <c r="Q317" i="2"/>
  <c r="Q323" i="2"/>
  <c r="Q330" i="2"/>
  <c r="Q333" i="2"/>
  <c r="Q336" i="2"/>
  <c r="T336" i="2" s="1"/>
  <c r="Q353" i="2"/>
  <c r="Q366" i="2"/>
  <c r="Q371" i="2"/>
  <c r="Q380" i="2"/>
  <c r="T380" i="2" s="1"/>
  <c r="Q389" i="2"/>
  <c r="Q403" i="2"/>
  <c r="Q412" i="2"/>
  <c r="Q20" i="2"/>
  <c r="Q23" i="2"/>
  <c r="Q75" i="2"/>
  <c r="Q7" i="2"/>
  <c r="Q10" i="2"/>
  <c r="Q13" i="2"/>
  <c r="Q29" i="2"/>
  <c r="Q32" i="2"/>
  <c r="Q34" i="2"/>
  <c r="Q16" i="2"/>
  <c r="Q21" i="2"/>
  <c r="Q24" i="2"/>
  <c r="Q59" i="2"/>
  <c r="Q73" i="2"/>
  <c r="T73" i="2" s="1"/>
  <c r="Q76" i="2"/>
  <c r="Q93" i="2"/>
  <c r="Q96" i="2"/>
  <c r="Q109" i="2"/>
  <c r="Q117" i="2"/>
  <c r="Q120" i="2"/>
  <c r="Q123" i="2"/>
  <c r="T123" i="2" s="1"/>
  <c r="Q143" i="2"/>
  <c r="Q146" i="2"/>
  <c r="Q149" i="2"/>
  <c r="Q152" i="2"/>
  <c r="Q167" i="2"/>
  <c r="Q179" i="2"/>
  <c r="Q189" i="2"/>
  <c r="Q201" i="2"/>
  <c r="Q204" i="2"/>
  <c r="Q210" i="2"/>
  <c r="Q213" i="2"/>
  <c r="Q225" i="2"/>
  <c r="Q228" i="2"/>
  <c r="Q234" i="2"/>
  <c r="Q237" i="2"/>
  <c r="Q240" i="2"/>
  <c r="Q243" i="2"/>
  <c r="Q256" i="2"/>
  <c r="T256" i="2" s="1"/>
  <c r="Q259" i="2"/>
  <c r="Q280" i="2"/>
  <c r="Q286" i="2"/>
  <c r="Q328" i="2"/>
  <c r="T328" i="2" s="1"/>
  <c r="Q343" i="2"/>
  <c r="Q346" i="2"/>
  <c r="Q349" i="2"/>
  <c r="Q352" i="2"/>
  <c r="Q358" i="2"/>
  <c r="Q370" i="2"/>
  <c r="Q373" i="2"/>
  <c r="Q376" i="2"/>
  <c r="T376" i="2" s="1"/>
  <c r="Q381" i="2"/>
  <c r="Q387" i="2"/>
  <c r="Q399" i="2"/>
  <c r="Q405" i="2"/>
  <c r="Q408" i="2"/>
  <c r="Q413" i="2"/>
  <c r="Q43" i="2"/>
  <c r="Q46" i="2"/>
  <c r="Q53" i="2"/>
  <c r="Q64" i="2"/>
  <c r="Q71" i="2"/>
  <c r="T71" i="2" s="1"/>
  <c r="Q74" i="2"/>
  <c r="Q81" i="2"/>
  <c r="Q91" i="2"/>
  <c r="Q94" i="2"/>
  <c r="Q100" i="2"/>
  <c r="Q112" i="2"/>
  <c r="Q125" i="2"/>
  <c r="Q128" i="2"/>
  <c r="Q169" i="2"/>
  <c r="Q176" i="2"/>
  <c r="Q193" i="2"/>
  <c r="Q203" i="2"/>
  <c r="Q217" i="2"/>
  <c r="Q226" i="2"/>
  <c r="Q230" i="2"/>
  <c r="Q233" i="2"/>
  <c r="Q247" i="2"/>
  <c r="Q258" i="2"/>
  <c r="Q272" i="2"/>
  <c r="T272" i="2" s="1"/>
  <c r="Q279" i="2"/>
  <c r="Q285" i="2"/>
  <c r="Q289" i="2"/>
  <c r="Q292" i="2"/>
  <c r="Q298" i="2"/>
  <c r="Q345" i="2"/>
  <c r="Q355" i="2"/>
  <c r="Q362" i="2"/>
  <c r="Q365" i="2"/>
  <c r="Q375" i="2"/>
  <c r="Q388" i="2"/>
  <c r="Q404" i="2"/>
  <c r="Q414" i="2"/>
  <c r="T414" i="2" s="1"/>
  <c r="Q417" i="2"/>
  <c r="Q426" i="2"/>
  <c r="Q432" i="2"/>
  <c r="Q440" i="2"/>
  <c r="Q464" i="2"/>
  <c r="Q469" i="2"/>
  <c r="Q478" i="2"/>
  <c r="Q492" i="2"/>
  <c r="Q498" i="2"/>
  <c r="Q501" i="2"/>
  <c r="Q520" i="2"/>
  <c r="Q523" i="2"/>
  <c r="Q529" i="2"/>
  <c r="Q531" i="2"/>
  <c r="Q534" i="2"/>
  <c r="T534" i="2" s="1"/>
  <c r="Q536" i="2"/>
  <c r="Q545" i="2"/>
  <c r="Q550" i="2"/>
  <c r="Q561" i="2"/>
  <c r="Q563" i="2"/>
  <c r="Q566" i="2"/>
  <c r="Q568" i="2"/>
  <c r="Q571" i="2"/>
  <c r="Q574" i="2"/>
  <c r="Q577" i="2"/>
  <c r="Q603" i="2"/>
  <c r="Q14" i="2"/>
  <c r="Q18" i="2"/>
  <c r="Q26" i="2"/>
  <c r="Q41" i="2"/>
  <c r="Q55" i="2"/>
  <c r="Q62" i="2"/>
  <c r="Q72" i="2"/>
  <c r="Q79" i="2"/>
  <c r="Q105" i="2"/>
  <c r="Q111" i="2"/>
  <c r="Q147" i="2"/>
  <c r="Q154" i="2"/>
  <c r="Q160" i="2"/>
  <c r="Q171" i="2"/>
  <c r="T171" i="2" s="1"/>
  <c r="Q198" i="2"/>
  <c r="Q208" i="2"/>
  <c r="Q211" i="2"/>
  <c r="Q235" i="2"/>
  <c r="Q245" i="2"/>
  <c r="Q260" i="2"/>
  <c r="Q263" i="2"/>
  <c r="Q274" i="2"/>
  <c r="Q281" i="2"/>
  <c r="T281" i="2" s="1"/>
  <c r="Q287" i="2"/>
  <c r="Q299" i="2"/>
  <c r="Q313" i="2"/>
  <c r="Q320" i="2"/>
  <c r="Q334" i="2"/>
  <c r="Q350" i="2"/>
  <c r="T350" i="2" s="1"/>
  <c r="Q357" i="2"/>
  <c r="Q367" i="2"/>
  <c r="Q377" i="2"/>
  <c r="Q383" i="2"/>
  <c r="Q386" i="2"/>
  <c r="Q390" i="2"/>
  <c r="Q393" i="2"/>
  <c r="Q396" i="2"/>
  <c r="Q402" i="2"/>
  <c r="Q406" i="2"/>
  <c r="Q433" i="2"/>
  <c r="Q447" i="2"/>
  <c r="Q450" i="2"/>
  <c r="Q459" i="2"/>
  <c r="Q476" i="2"/>
  <c r="Q479" i="2"/>
  <c r="Q482" i="2"/>
  <c r="Q485" i="2"/>
  <c r="Q494" i="2"/>
  <c r="Q505" i="2"/>
  <c r="T505" i="2" s="1"/>
  <c r="Q510" i="2"/>
  <c r="Q513" i="2"/>
  <c r="Q532" i="2"/>
  <c r="Q538" i="2"/>
  <c r="T538" i="2" s="1"/>
  <c r="Q541" i="2"/>
  <c r="Q551" i="2"/>
  <c r="Q557" i="2"/>
  <c r="Q562" i="2"/>
  <c r="Q564" i="2"/>
  <c r="Q567" i="2"/>
  <c r="Q587" i="2"/>
  <c r="Q595" i="2"/>
  <c r="Q601" i="2"/>
  <c r="Q604" i="2"/>
  <c r="Q607" i="2"/>
  <c r="Q40" i="2"/>
  <c r="Q52" i="2"/>
  <c r="Q56" i="2"/>
  <c r="Q68" i="2"/>
  <c r="Q90" i="2"/>
  <c r="Q114" i="2"/>
  <c r="Q121" i="2"/>
  <c r="T121" i="2" s="1"/>
  <c r="Q135" i="2"/>
  <c r="T135" i="2" s="1"/>
  <c r="Q138" i="2"/>
  <c r="Q145" i="2"/>
  <c r="Q153" i="2"/>
  <c r="Q168" i="2"/>
  <c r="Q216" i="2"/>
  <c r="Q223" i="2"/>
  <c r="T223" i="2" s="1"/>
  <c r="Q231" i="2"/>
  <c r="Q250" i="2"/>
  <c r="Q269" i="2"/>
  <c r="Q277" i="2"/>
  <c r="Q303" i="2"/>
  <c r="Q307" i="2"/>
  <c r="Q315" i="2"/>
  <c r="Q322" i="2"/>
  <c r="Q337" i="2"/>
  <c r="Q340" i="2"/>
  <c r="Q354" i="2"/>
  <c r="Q369" i="2"/>
  <c r="Q395" i="2"/>
  <c r="Q410" i="2"/>
  <c r="Q427" i="2"/>
  <c r="Q437" i="2"/>
  <c r="T437" i="2" s="1"/>
  <c r="Q446" i="2"/>
  <c r="T446" i="2" s="1"/>
  <c r="Q453" i="2"/>
  <c r="Q456" i="2"/>
  <c r="T456" i="2" s="1"/>
  <c r="Q466" i="2"/>
  <c r="Q488" i="2"/>
  <c r="Q491" i="2"/>
  <c r="Q495" i="2"/>
  <c r="Q504" i="2"/>
  <c r="Q516" i="2"/>
  <c r="Q519" i="2"/>
  <c r="Q522" i="2"/>
  <c r="Q560" i="2"/>
  <c r="Q570" i="2"/>
  <c r="Q589" i="2"/>
  <c r="Q594" i="2"/>
  <c r="Q600" i="2"/>
  <c r="Q37" i="2"/>
  <c r="Q49" i="2"/>
  <c r="Q65" i="2"/>
  <c r="Q84" i="2"/>
  <c r="Q87" i="2"/>
  <c r="Q104" i="2"/>
  <c r="Q142" i="2"/>
  <c r="T142" i="2" s="1"/>
  <c r="Q150" i="2"/>
  <c r="Q164" i="2"/>
  <c r="Q183" i="2"/>
  <c r="Q186" i="2"/>
  <c r="Q190" i="2"/>
  <c r="Q212" i="2"/>
  <c r="Q220" i="2"/>
  <c r="Q227" i="2"/>
  <c r="T227" i="2" s="1"/>
  <c r="Q246" i="2"/>
  <c r="Q254" i="2"/>
  <c r="Q262" i="2"/>
  <c r="Q266" i="2"/>
  <c r="Q293" i="2"/>
  <c r="Q300" i="2"/>
  <c r="Q319" i="2"/>
  <c r="Q326" i="2"/>
  <c r="Q347" i="2"/>
  <c r="Q384" i="2"/>
  <c r="Q392" i="2"/>
  <c r="Q407" i="2"/>
  <c r="Q421" i="2"/>
  <c r="Q424" i="2"/>
  <c r="Q434" i="2"/>
  <c r="Q443" i="2"/>
  <c r="Q460" i="2"/>
  <c r="Q463" i="2"/>
  <c r="Q472" i="2"/>
  <c r="Q475" i="2"/>
  <c r="Q486" i="2"/>
  <c r="Q542" i="2"/>
  <c r="Q548" i="2"/>
  <c r="Q554" i="2"/>
  <c r="T554" i="2" s="1"/>
  <c r="Q580" i="2"/>
  <c r="Q592" i="2"/>
  <c r="Q598" i="2"/>
  <c r="Q605" i="2"/>
  <c r="Q608" i="2"/>
  <c r="Q611" i="2"/>
  <c r="Q617" i="2"/>
  <c r="Q630" i="2"/>
  <c r="Q61" i="2"/>
  <c r="Q77" i="2"/>
  <c r="Q95" i="2"/>
  <c r="Q98" i="2"/>
  <c r="Q101" i="2"/>
  <c r="Q108" i="2"/>
  <c r="Q115" i="2"/>
  <c r="Q118" i="2"/>
  <c r="Q132" i="2"/>
  <c r="Q157" i="2"/>
  <c r="Q173" i="2"/>
  <c r="Q180" i="2"/>
  <c r="Q194" i="2"/>
  <c r="Q205" i="2"/>
  <c r="Q239" i="2"/>
  <c r="Q242" i="2"/>
  <c r="Q278" i="2"/>
  <c r="Q282" i="2"/>
  <c r="Q290" i="2"/>
  <c r="Q297" i="2"/>
  <c r="Q304" i="2"/>
  <c r="T304" i="2" s="1"/>
  <c r="Q312" i="2"/>
  <c r="Q316" i="2"/>
  <c r="Q344" i="2"/>
  <c r="T344" i="2" s="1"/>
  <c r="Q351" i="2"/>
  <c r="Q359" i="2"/>
  <c r="Q400" i="2"/>
  <c r="T400" i="2" s="1"/>
  <c r="Q418" i="2"/>
  <c r="T418" i="2" s="1"/>
  <c r="Q428" i="2"/>
  <c r="Q431" i="2"/>
  <c r="Q457" i="2"/>
  <c r="Q470" i="2"/>
  <c r="Q489" i="2"/>
  <c r="Q502" i="2"/>
  <c r="Q508" i="2"/>
  <c r="Q514" i="2"/>
  <c r="Q517" i="2"/>
  <c r="Q526" i="2"/>
  <c r="Q535" i="2"/>
  <c r="Q539" i="2"/>
  <c r="Q558" i="2"/>
  <c r="Q583" i="2"/>
  <c r="Q586" i="2"/>
  <c r="Q621" i="2"/>
  <c r="Q624" i="2"/>
  <c r="Q627" i="2"/>
  <c r="Q659" i="2"/>
  <c r="Q665" i="2"/>
  <c r="Q679" i="2"/>
  <c r="Q682" i="2"/>
  <c r="Q685" i="2"/>
  <c r="Q702" i="2"/>
  <c r="Q710" i="2"/>
  <c r="Q713" i="2"/>
  <c r="Q722" i="2"/>
  <c r="Q730" i="2"/>
  <c r="Q735" i="2"/>
  <c r="Q30" i="2"/>
  <c r="Q122" i="2"/>
  <c r="Q129" i="2"/>
  <c r="Q155" i="2"/>
  <c r="Q161" i="2"/>
  <c r="Q177" i="2"/>
  <c r="Q184" i="2"/>
  <c r="Q187" i="2"/>
  <c r="Q209" i="2"/>
  <c r="Q224" i="2"/>
  <c r="Q232" i="2"/>
  <c r="Q236" i="2"/>
  <c r="Q294" i="2"/>
  <c r="Q331" i="2"/>
  <c r="Q338" i="2"/>
  <c r="Q341" i="2"/>
  <c r="Q348" i="2"/>
  <c r="T348" i="2" s="1"/>
  <c r="Q363" i="2"/>
  <c r="Q374" i="2"/>
  <c r="Q378" i="2"/>
  <c r="Q411" i="2"/>
  <c r="Q415" i="2"/>
  <c r="Q425" i="2"/>
  <c r="Q438" i="2"/>
  <c r="Q441" i="2"/>
  <c r="Q444" i="2"/>
  <c r="Q454" i="2"/>
  <c r="Q467" i="2"/>
  <c r="Q473" i="2"/>
  <c r="Q483" i="2"/>
  <c r="Q496" i="2"/>
  <c r="Q499" i="2"/>
  <c r="Q511" i="2"/>
  <c r="Q546" i="2"/>
  <c r="Q555" i="2"/>
  <c r="Q578" i="2"/>
  <c r="Q581" i="2"/>
  <c r="T581" i="2" s="1"/>
  <c r="Q602" i="2"/>
  <c r="Q609" i="2"/>
  <c r="T609" i="2" s="1"/>
  <c r="Q615" i="2"/>
  <c r="Q618" i="2"/>
  <c r="T618" i="2" s="1"/>
  <c r="Q634" i="2"/>
  <c r="Q637" i="2"/>
  <c r="Q640" i="2"/>
  <c r="Q646" i="2"/>
  <c r="T646" i="2" s="1"/>
  <c r="Q649" i="2"/>
  <c r="Q668" i="2"/>
  <c r="Q688" i="2"/>
  <c r="Q691" i="2"/>
  <c r="Q694" i="2"/>
  <c r="T694" i="2" s="1"/>
  <c r="Q699" i="2"/>
  <c r="Q705" i="2"/>
  <c r="Q717" i="2"/>
  <c r="Q728" i="2"/>
  <c r="Q733" i="2"/>
  <c r="T733" i="2" s="1"/>
  <c r="Q744" i="2"/>
  <c r="Q747" i="2"/>
  <c r="Q794" i="2"/>
  <c r="T794" i="2" s="1"/>
  <c r="Q805" i="2"/>
  <c r="Q817" i="2"/>
  <c r="Q828" i="2"/>
  <c r="Q831" i="2"/>
  <c r="Q834" i="2"/>
  <c r="T834" i="2" s="1"/>
  <c r="Q846" i="2"/>
  <c r="T846" i="2" s="1"/>
  <c r="Q862" i="2"/>
  <c r="T862" i="2" s="1"/>
  <c r="Q872" i="2"/>
  <c r="Q875" i="2"/>
  <c r="Q895" i="2"/>
  <c r="Q910" i="2"/>
  <c r="Q920" i="2"/>
  <c r="Q931" i="2"/>
  <c r="Q937" i="2"/>
  <c r="Q943" i="2"/>
  <c r="Q964" i="2"/>
  <c r="Q967" i="2"/>
  <c r="Q970" i="2"/>
  <c r="Q987" i="2"/>
  <c r="Q1007" i="2"/>
  <c r="Q1010" i="2"/>
  <c r="T1010" i="2" s="1"/>
  <c r="Q1013" i="2"/>
  <c r="Q1016" i="2"/>
  <c r="Q1036" i="2"/>
  <c r="Q1042" i="2"/>
  <c r="Q1045" i="2"/>
  <c r="Q1048" i="2"/>
  <c r="Q1051" i="2"/>
  <c r="Q1054" i="2"/>
  <c r="Q1060" i="2"/>
  <c r="Q1066" i="2"/>
  <c r="T1066" i="2" s="1"/>
  <c r="Q1072" i="2"/>
  <c r="Q1075" i="2"/>
  <c r="Q1088" i="2"/>
  <c r="Q1090" i="2"/>
  <c r="Q1114" i="2"/>
  <c r="Q1119" i="2"/>
  <c r="Q1122" i="2"/>
  <c r="T1122" i="2" s="1"/>
  <c r="Q1141" i="2"/>
  <c r="Q1144" i="2"/>
  <c r="Q1159" i="2"/>
  <c r="Q1162" i="2"/>
  <c r="Q1165" i="2"/>
  <c r="Q1168" i="2"/>
  <c r="Q1171" i="2"/>
  <c r="T1171" i="2" s="1"/>
  <c r="Q1182" i="2"/>
  <c r="T1182" i="2" s="1"/>
  <c r="Q1200" i="2"/>
  <c r="T1200" i="2" s="1"/>
  <c r="Q1203" i="2"/>
  <c r="T1203" i="2" s="1"/>
  <c r="Q1206" i="2"/>
  <c r="Q1209" i="2"/>
  <c r="Q1226" i="2"/>
  <c r="Q1234" i="2"/>
  <c r="Q1242" i="2"/>
  <c r="Q1248" i="2"/>
  <c r="Q1251" i="2"/>
  <c r="Q1266" i="2"/>
  <c r="Q1272" i="2"/>
  <c r="Q1278" i="2"/>
  <c r="T1278" i="2" s="1"/>
  <c r="Q1281" i="2"/>
  <c r="Q1284" i="2"/>
  <c r="Q1287" i="2"/>
  <c r="Q1290" i="2"/>
  <c r="Q27" i="2"/>
  <c r="Q35" i="2"/>
  <c r="Q38" i="2"/>
  <c r="Q50" i="2"/>
  <c r="Q58" i="2"/>
  <c r="Q85" i="2"/>
  <c r="Q88" i="2"/>
  <c r="Q92" i="2"/>
  <c r="Q119" i="2"/>
  <c r="Q126" i="2"/>
  <c r="Q140" i="2"/>
  <c r="Q158" i="2"/>
  <c r="T158" i="2" s="1"/>
  <c r="Q170" i="2"/>
  <c r="Q174" i="2"/>
  <c r="Q195" i="2"/>
  <c r="Q199" i="2"/>
  <c r="T199" i="2" s="1"/>
  <c r="Q202" i="2"/>
  <c r="Q206" i="2"/>
  <c r="T206" i="2" s="1"/>
  <c r="Q221" i="2"/>
  <c r="Q252" i="2"/>
  <c r="Q255" i="2"/>
  <c r="Q275" i="2"/>
  <c r="Q301" i="2"/>
  <c r="Q309" i="2"/>
  <c r="Q321" i="2"/>
  <c r="Q324" i="2"/>
  <c r="Q327" i="2"/>
  <c r="Q335" i="2"/>
  <c r="Q356" i="2"/>
  <c r="Q360" i="2"/>
  <c r="Q368" i="2"/>
  <c r="Q385" i="2"/>
  <c r="Q397" i="2"/>
  <c r="Q422" i="2"/>
  <c r="Q435" i="2"/>
  <c r="Q448" i="2"/>
  <c r="Q451" i="2"/>
  <c r="Q461" i="2"/>
  <c r="Q480" i="2"/>
  <c r="Q487" i="2"/>
  <c r="Q493" i="2"/>
  <c r="Q506" i="2"/>
  <c r="Q524" i="2"/>
  <c r="Q527" i="2"/>
  <c r="Q533" i="2"/>
  <c r="Q543" i="2"/>
  <c r="Q549" i="2"/>
  <c r="T549" i="2" s="1"/>
  <c r="Q552" i="2"/>
  <c r="Q565" i="2"/>
  <c r="Q575" i="2"/>
  <c r="Q590" i="2"/>
  <c r="Q593" i="2"/>
  <c r="Q599" i="2"/>
  <c r="Q47" i="2"/>
  <c r="Q67" i="2"/>
  <c r="Q70" i="2"/>
  <c r="Q78" i="2"/>
  <c r="Q82" i="2"/>
  <c r="Q99" i="2"/>
  <c r="Q106" i="2"/>
  <c r="Q116" i="2"/>
  <c r="Q137" i="2"/>
  <c r="Q144" i="2"/>
  <c r="Q148" i="2"/>
  <c r="Q166" i="2"/>
  <c r="Q181" i="2"/>
  <c r="Q188" i="2"/>
  <c r="Q192" i="2"/>
  <c r="Q214" i="2"/>
  <c r="Q229" i="2"/>
  <c r="Q244" i="2"/>
  <c r="T244" i="2" s="1"/>
  <c r="Q249" i="2"/>
  <c r="Q268" i="2"/>
  <c r="Q271" i="2"/>
  <c r="Q283" i="2"/>
  <c r="Q291" i="2"/>
  <c r="Q306" i="2"/>
  <c r="Q332" i="2"/>
  <c r="Q364" i="2"/>
  <c r="Q382" i="2"/>
  <c r="T382" i="2" s="1"/>
  <c r="Q394" i="2"/>
  <c r="Q409" i="2"/>
  <c r="Q416" i="2"/>
  <c r="Q419" i="2"/>
  <c r="Q429" i="2"/>
  <c r="Q458" i="2"/>
  <c r="Q465" i="2"/>
  <c r="Q477" i="2"/>
  <c r="Q490" i="2"/>
  <c r="Q503" i="2"/>
  <c r="Q515" i="2"/>
  <c r="Q518" i="2"/>
  <c r="Q521" i="2"/>
  <c r="Q530" i="2"/>
  <c r="Q540" i="2"/>
  <c r="Q559" i="2"/>
  <c r="Q569" i="2"/>
  <c r="Q572" i="2"/>
  <c r="Q584" i="2"/>
  <c r="Q596" i="2"/>
  <c r="Q619" i="2"/>
  <c r="Q622" i="2"/>
  <c r="Q19" i="2"/>
  <c r="Q103" i="2"/>
  <c r="Q127" i="2"/>
  <c r="T127" i="2" s="1"/>
  <c r="Q134" i="2"/>
  <c r="Q156" i="2"/>
  <c r="Q159" i="2"/>
  <c r="Q163" i="2"/>
  <c r="T163" i="2" s="1"/>
  <c r="Q175" i="2"/>
  <c r="Q185" i="2"/>
  <c r="Q196" i="2"/>
  <c r="Q207" i="2"/>
  <c r="T207" i="2" s="1"/>
  <c r="Q222" i="2"/>
  <c r="T222" i="2" s="1"/>
  <c r="Q265" i="2"/>
  <c r="Q288" i="2"/>
  <c r="T288" i="2" s="1"/>
  <c r="Q295" i="2"/>
  <c r="Q310" i="2"/>
  <c r="Q318" i="2"/>
  <c r="Q339" i="2"/>
  <c r="Q342" i="2"/>
  <c r="Q361" i="2"/>
  <c r="Q379" i="2"/>
  <c r="Q398" i="2"/>
  <c r="Q401" i="2"/>
  <c r="Q436" i="2"/>
  <c r="Q439" i="2"/>
  <c r="Q442" i="2"/>
  <c r="Q445" i="2"/>
  <c r="Q452" i="2"/>
  <c r="Q455" i="2"/>
  <c r="Q462" i="2"/>
  <c r="Q468" i="2"/>
  <c r="Q471" i="2"/>
  <c r="Q474" i="2"/>
  <c r="Q481" i="2"/>
  <c r="T481" i="2" s="1"/>
  <c r="Q484" i="2"/>
  <c r="Q497" i="2"/>
  <c r="Q500" i="2"/>
  <c r="Q509" i="2"/>
  <c r="Q512" i="2"/>
  <c r="Q525" i="2"/>
  <c r="Q537" i="2"/>
  <c r="Q547" i="2"/>
  <c r="Q556" i="2"/>
  <c r="Q579" i="2"/>
  <c r="Q582" i="2"/>
  <c r="Q588" i="2"/>
  <c r="Q591" i="2"/>
  <c r="Q610" i="2"/>
  <c r="Q613" i="2"/>
  <c r="Q635" i="2"/>
  <c r="Q641" i="2"/>
  <c r="Q644" i="2"/>
  <c r="T644" i="2" s="1"/>
  <c r="Q647" i="2"/>
  <c r="Q652" i="2"/>
  <c r="Q664" i="2"/>
  <c r="Q672" i="2"/>
  <c r="Q692" i="2"/>
  <c r="T692" i="2" s="1"/>
  <c r="Q695" i="2"/>
  <c r="Q703" i="2"/>
  <c r="Q706" i="2"/>
  <c r="Q718" i="2"/>
  <c r="Q726" i="2"/>
  <c r="T726" i="2" s="1"/>
  <c r="Q729" i="2"/>
  <c r="Q731" i="2"/>
  <c r="Q736" i="2"/>
  <c r="T736" i="2" s="1"/>
  <c r="Q44" i="2"/>
  <c r="Q86" i="2"/>
  <c r="Q97" i="2"/>
  <c r="Q107" i="2"/>
  <c r="Q110" i="2"/>
  <c r="Q124" i="2"/>
  <c r="Q131" i="2"/>
  <c r="Q182" i="2"/>
  <c r="T182" i="2" s="1"/>
  <c r="Q200" i="2"/>
  <c r="Q219" i="2"/>
  <c r="Q238" i="2"/>
  <c r="T238" i="2" s="1"/>
  <c r="Q241" i="2"/>
  <c r="Q253" i="2"/>
  <c r="Q257" i="2"/>
  <c r="Q261" i="2"/>
  <c r="Q284" i="2"/>
  <c r="Q325" i="2"/>
  <c r="Q329" i="2"/>
  <c r="Q372" i="2"/>
  <c r="Q391" i="2"/>
  <c r="Q420" i="2"/>
  <c r="Q423" i="2"/>
  <c r="Q430" i="2"/>
  <c r="Q449" i="2"/>
  <c r="Q507" i="2"/>
  <c r="Q528" i="2"/>
  <c r="Q544" i="2"/>
  <c r="Q553" i="2"/>
  <c r="T553" i="2" s="1"/>
  <c r="Q573" i="2"/>
  <c r="Q576" i="2"/>
  <c r="Q585" i="2"/>
  <c r="Q597" i="2"/>
  <c r="T597" i="2" s="1"/>
  <c r="Q616" i="2"/>
  <c r="Q623" i="2"/>
  <c r="Q626" i="2"/>
  <c r="Q629" i="2"/>
  <c r="Q632" i="2"/>
  <c r="Q655" i="2"/>
  <c r="Q658" i="2"/>
  <c r="Q661" i="2"/>
  <c r="Q675" i="2"/>
  <c r="Q678" i="2"/>
  <c r="T678" i="2" s="1"/>
  <c r="Q684" i="2"/>
  <c r="Q698" i="2"/>
  <c r="Q701" i="2"/>
  <c r="Q712" i="2"/>
  <c r="Q715" i="2"/>
  <c r="Q721" i="2"/>
  <c r="Q734" i="2"/>
  <c r="Q739" i="2"/>
  <c r="Q749" i="2"/>
  <c r="Q752" i="2"/>
  <c r="T752" i="2" s="1"/>
  <c r="Q755" i="2"/>
  <c r="Q757" i="2"/>
  <c r="Q760" i="2"/>
  <c r="Q766" i="2"/>
  <c r="Q769" i="2"/>
  <c r="Q772" i="2"/>
  <c r="Q775" i="2"/>
  <c r="Q789" i="2"/>
  <c r="Q798" i="2"/>
  <c r="Q807" i="2"/>
  <c r="Q810" i="2"/>
  <c r="Q824" i="2"/>
  <c r="Q827" i="2"/>
  <c r="Q836" i="2"/>
  <c r="Q842" i="2"/>
  <c r="T842" i="2" s="1"/>
  <c r="Q848" i="2"/>
  <c r="Q857" i="2"/>
  <c r="Q864" i="2"/>
  <c r="Q867" i="2"/>
  <c r="Q876" i="2"/>
  <c r="Q882" i="2"/>
  <c r="T882" i="2" s="1"/>
  <c r="Q885" i="2"/>
  <c r="Q888" i="2"/>
  <c r="Q893" i="2"/>
  <c r="Q896" i="2"/>
  <c r="Q899" i="2"/>
  <c r="Q905" i="2"/>
  <c r="Q912" i="2"/>
  <c r="Q924" i="2"/>
  <c r="Q941" i="2"/>
  <c r="Q949" i="2"/>
  <c r="Q955" i="2"/>
  <c r="Q960" i="2"/>
  <c r="Q974" i="2"/>
  <c r="Q983" i="2"/>
  <c r="Q991" i="2"/>
  <c r="Q997" i="2"/>
  <c r="Q1000" i="2"/>
  <c r="Q1003" i="2"/>
  <c r="T1003" i="2" s="1"/>
  <c r="Q1021" i="2"/>
  <c r="Q1029" i="2"/>
  <c r="Q1034" i="2"/>
  <c r="Q1062" i="2"/>
  <c r="Q1065" i="2"/>
  <c r="Q1084" i="2"/>
  <c r="Q1095" i="2"/>
  <c r="Q1098" i="2"/>
  <c r="T1098" i="2" s="1"/>
  <c r="Q1101" i="2"/>
  <c r="Q1107" i="2"/>
  <c r="Q1118" i="2"/>
  <c r="Q1127" i="2"/>
  <c r="Q1130" i="2"/>
  <c r="T1130" i="2" s="1"/>
  <c r="Q1136" i="2"/>
  <c r="Q1138" i="2"/>
  <c r="Q1154" i="2"/>
  <c r="Q1169" i="2"/>
  <c r="Q1175" i="2"/>
  <c r="Q1183" i="2"/>
  <c r="Q1186" i="2"/>
  <c r="Q1189" i="2"/>
  <c r="Q1210" i="2"/>
  <c r="Q1213" i="2"/>
  <c r="Q1225" i="2"/>
  <c r="Q1238" i="2"/>
  <c r="Q1244" i="2"/>
  <c r="Q1247" i="2"/>
  <c r="Q1255" i="2"/>
  <c r="Q1261" i="2"/>
  <c r="Q1292" i="2"/>
  <c r="Q1295" i="2"/>
  <c r="Q1298" i="2"/>
  <c r="Q648" i="2"/>
  <c r="Q657" i="2"/>
  <c r="Q671" i="2"/>
  <c r="Q681" i="2"/>
  <c r="Q696" i="2"/>
  <c r="T696" i="2" s="1"/>
  <c r="Q707" i="2"/>
  <c r="Q606" i="2"/>
  <c r="Q628" i="2"/>
  <c r="Q633" i="2"/>
  <c r="Q654" i="2"/>
  <c r="Q689" i="2"/>
  <c r="Q704" i="2"/>
  <c r="Q719" i="2"/>
  <c r="Q723" i="2"/>
  <c r="Q741" i="2"/>
  <c r="Q768" i="2"/>
  <c r="T768" i="2" s="1"/>
  <c r="Q771" i="2"/>
  <c r="Q800" i="2"/>
  <c r="Q803" i="2"/>
  <c r="Q813" i="2"/>
  <c r="Q816" i="2"/>
  <c r="Q825" i="2"/>
  <c r="Q832" i="2"/>
  <c r="Q843" i="2"/>
  <c r="Q891" i="2"/>
  <c r="Q898" i="2"/>
  <c r="Q902" i="2"/>
  <c r="Q916" i="2"/>
  <c r="Q926" i="2"/>
  <c r="Q929" i="2"/>
  <c r="Q932" i="2"/>
  <c r="Q935" i="2"/>
  <c r="Q620" i="2"/>
  <c r="Q625" i="2"/>
  <c r="Q638" i="2"/>
  <c r="Q662" i="2"/>
  <c r="Q669" i="2"/>
  <c r="T669" i="2" s="1"/>
  <c r="Q686" i="2"/>
  <c r="Q700" i="2"/>
  <c r="Q708" i="2"/>
  <c r="T708" i="2" s="1"/>
  <c r="Q711" i="2"/>
  <c r="Q738" i="2"/>
  <c r="Q745" i="2"/>
  <c r="Q753" i="2"/>
  <c r="Q765" i="2"/>
  <c r="Q782" i="2"/>
  <c r="Q785" i="2"/>
  <c r="Q788" i="2"/>
  <c r="T788" i="2" s="1"/>
  <c r="Q791" i="2"/>
  <c r="Q797" i="2"/>
  <c r="Q822" i="2"/>
  <c r="Q840" i="2"/>
  <c r="Q847" i="2"/>
  <c r="T847" i="2" s="1"/>
  <c r="Q851" i="2"/>
  <c r="Q854" i="2"/>
  <c r="Q865" i="2"/>
  <c r="Q879" i="2"/>
  <c r="Q913" i="2"/>
  <c r="Q945" i="2"/>
  <c r="Q959" i="2"/>
  <c r="Q962" i="2"/>
  <c r="Q965" i="2"/>
  <c r="Q981" i="2"/>
  <c r="Q993" i="2"/>
  <c r="Q996" i="2"/>
  <c r="Q999" i="2"/>
  <c r="Q1009" i="2"/>
  <c r="Q1025" i="2"/>
  <c r="Q1028" i="2"/>
  <c r="Q1031" i="2"/>
  <c r="Q1038" i="2"/>
  <c r="Q1041" i="2"/>
  <c r="Q1052" i="2"/>
  <c r="Q1055" i="2"/>
  <c r="Q1058" i="2"/>
  <c r="Q1097" i="2"/>
  <c r="Q1104" i="2"/>
  <c r="Q1139" i="2"/>
  <c r="Q1148" i="2"/>
  <c r="Q1161" i="2"/>
  <c r="Q1172" i="2"/>
  <c r="Q1184" i="2"/>
  <c r="Q1207" i="2"/>
  <c r="Q1214" i="2"/>
  <c r="Q1217" i="2"/>
  <c r="Q1220" i="2"/>
  <c r="Q1232" i="2"/>
  <c r="Q1241" i="2"/>
  <c r="Q1245" i="2"/>
  <c r="Q1265" i="2"/>
  <c r="Q1275" i="2"/>
  <c r="Q1282" i="2"/>
  <c r="Q1286" i="2"/>
  <c r="T1286" i="2" s="1"/>
  <c r="Q1297" i="2"/>
  <c r="Q1306" i="2"/>
  <c r="Q1325" i="2"/>
  <c r="Q1337" i="2"/>
  <c r="Q642" i="2"/>
  <c r="Q645" i="2"/>
  <c r="Q651" i="2"/>
  <c r="Q666" i="2"/>
  <c r="Q676" i="2"/>
  <c r="Q693" i="2"/>
  <c r="Q697" i="2"/>
  <c r="Q716" i="2"/>
  <c r="Q720" i="2"/>
  <c r="Q724" i="2"/>
  <c r="Q727" i="2"/>
  <c r="Q742" i="2"/>
  <c r="T742" i="2" s="1"/>
  <c r="Q759" i="2"/>
  <c r="Q762" i="2"/>
  <c r="Q776" i="2"/>
  <c r="T776" i="2" s="1"/>
  <c r="Q779" i="2"/>
  <c r="Q795" i="2"/>
  <c r="Q808" i="2"/>
  <c r="Q811" i="2"/>
  <c r="Q826" i="2"/>
  <c r="Q829" i="2"/>
  <c r="Q837" i="2"/>
  <c r="Q858" i="2"/>
  <c r="Q861" i="2"/>
  <c r="Q869" i="2"/>
  <c r="Q886" i="2"/>
  <c r="Q889" i="2"/>
  <c r="Q906" i="2"/>
  <c r="Q909" i="2"/>
  <c r="Q923" i="2"/>
  <c r="Q927" i="2"/>
  <c r="Q942" i="2"/>
  <c r="Q951" i="2"/>
  <c r="Q954" i="2"/>
  <c r="Q957" i="2"/>
  <c r="Q969" i="2"/>
  <c r="Q972" i="2"/>
  <c r="Q975" i="2"/>
  <c r="Q978" i="2"/>
  <c r="T978" i="2" s="1"/>
  <c r="Q990" i="2"/>
  <c r="Q1006" i="2"/>
  <c r="Q1020" i="2"/>
  <c r="Q1023" i="2"/>
  <c r="Q1035" i="2"/>
  <c r="Q1063" i="2"/>
  <c r="Q1069" i="2"/>
  <c r="Q1076" i="2"/>
  <c r="Q1087" i="2"/>
  <c r="Q1094" i="2"/>
  <c r="Q1110" i="2"/>
  <c r="Q1113" i="2"/>
  <c r="Q1120" i="2"/>
  <c r="Q1123" i="2"/>
  <c r="Q1133" i="2"/>
  <c r="Q1145" i="2"/>
  <c r="Q1158" i="2"/>
  <c r="Q1178" i="2"/>
  <c r="Q1191" i="2"/>
  <c r="Q1194" i="2"/>
  <c r="Q1197" i="2"/>
  <c r="Q1204" i="2"/>
  <c r="Q1211" i="2"/>
  <c r="T1211" i="2" s="1"/>
  <c r="Q1223" i="2"/>
  <c r="Q1229" i="2"/>
  <c r="Q1252" i="2"/>
  <c r="Q1258" i="2"/>
  <c r="Q1279" i="2"/>
  <c r="Q1294" i="2"/>
  <c r="Q1304" i="2"/>
  <c r="Q1310" i="2"/>
  <c r="T1310" i="2" s="1"/>
  <c r="Q1313" i="2"/>
  <c r="Q1316" i="2"/>
  <c r="Q1319" i="2"/>
  <c r="Q1322" i="2"/>
  <c r="Q1332" i="2"/>
  <c r="Q1335" i="2"/>
  <c r="Q1340" i="2"/>
  <c r="Q1349" i="2"/>
  <c r="Q1382" i="2"/>
  <c r="Q1409" i="2"/>
  <c r="Q1412" i="2"/>
  <c r="Q1415" i="2"/>
  <c r="Q1421" i="2"/>
  <c r="Q1426" i="2"/>
  <c r="Q1435" i="2"/>
  <c r="Q1444" i="2"/>
  <c r="Q1450" i="2"/>
  <c r="Q1453" i="2"/>
  <c r="Q1470" i="2"/>
  <c r="Q1488" i="2"/>
  <c r="Q1494" i="2"/>
  <c r="Q1503" i="2"/>
  <c r="Q1510" i="2"/>
  <c r="T1510" i="2" s="1"/>
  <c r="Q1528" i="2"/>
  <c r="T1528" i="2" s="1"/>
  <c r="Q1531" i="2"/>
  <c r="Q1540" i="2"/>
  <c r="Q1545" i="2"/>
  <c r="Q612" i="2"/>
  <c r="Q673" i="2"/>
  <c r="Q680" i="2"/>
  <c r="Q683" i="2"/>
  <c r="Q690" i="2"/>
  <c r="Q631" i="2"/>
  <c r="Q639" i="2"/>
  <c r="Q656" i="2"/>
  <c r="Q663" i="2"/>
  <c r="Q670" i="2"/>
  <c r="Q687" i="2"/>
  <c r="Q754" i="2"/>
  <c r="Q773" i="2"/>
  <c r="Q780" i="2"/>
  <c r="Q783" i="2"/>
  <c r="Q786" i="2"/>
  <c r="Q814" i="2"/>
  <c r="Q818" i="2"/>
  <c r="Q820" i="2"/>
  <c r="Q830" i="2"/>
  <c r="Q838" i="2"/>
  <c r="Q841" i="2"/>
  <c r="Q852" i="2"/>
  <c r="Q870" i="2"/>
  <c r="Q880" i="2"/>
  <c r="Q883" i="2"/>
  <c r="Q890" i="2"/>
  <c r="Q921" i="2"/>
  <c r="Q930" i="2"/>
  <c r="T930" i="2" s="1"/>
  <c r="Q952" i="2"/>
  <c r="Q653" i="2"/>
  <c r="Q660" i="2"/>
  <c r="Q667" i="2"/>
  <c r="Q677" i="2"/>
  <c r="Q709" i="2"/>
  <c r="Q740" i="2"/>
  <c r="Q743" i="2"/>
  <c r="Q763" i="2"/>
  <c r="Q770" i="2"/>
  <c r="Q777" i="2"/>
  <c r="Q796" i="2"/>
  <c r="Q799" i="2"/>
  <c r="Q802" i="2"/>
  <c r="Q809" i="2"/>
  <c r="Q812" i="2"/>
  <c r="Q849" i="2"/>
  <c r="Q859" i="2"/>
  <c r="Q863" i="2"/>
  <c r="Q874" i="2"/>
  <c r="Q877" i="2"/>
  <c r="Q887" i="2"/>
  <c r="Q907" i="2"/>
  <c r="Q911" i="2"/>
  <c r="Q915" i="2"/>
  <c r="Q918" i="2"/>
  <c r="Q928" i="2"/>
  <c r="Q934" i="2"/>
  <c r="Q946" i="2"/>
  <c r="Q958" i="2"/>
  <c r="Q973" i="2"/>
  <c r="Q994" i="2"/>
  <c r="T994" i="2" s="1"/>
  <c r="Q1001" i="2"/>
  <c r="Q1014" i="2"/>
  <c r="Q1024" i="2"/>
  <c r="Q1026" i="2"/>
  <c r="Q1050" i="2"/>
  <c r="Q1074" i="2"/>
  <c r="Q1077" i="2"/>
  <c r="Q1080" i="2"/>
  <c r="Q1099" i="2"/>
  <c r="Q1111" i="2"/>
  <c r="Q1121" i="2"/>
  <c r="Q1152" i="2"/>
  <c r="Q1170" i="2"/>
  <c r="Q1205" i="2"/>
  <c r="Q1212" i="2"/>
  <c r="Q1243" i="2"/>
  <c r="Q1253" i="2"/>
  <c r="Q1263" i="2"/>
  <c r="Q1270" i="2"/>
  <c r="Q1288" i="2"/>
  <c r="Q1302" i="2"/>
  <c r="Q1305" i="2"/>
  <c r="Q1308" i="2"/>
  <c r="Q1311" i="2"/>
  <c r="Q1314" i="2"/>
  <c r="Q1317" i="2"/>
  <c r="Q1333" i="2"/>
  <c r="Q1344" i="2"/>
  <c r="Q614" i="2"/>
  <c r="Q636" i="2"/>
  <c r="Q643" i="2"/>
  <c r="Q650" i="2"/>
  <c r="Q674" i="2"/>
  <c r="Q714" i="2"/>
  <c r="Q725" i="2"/>
  <c r="Q737" i="2"/>
  <c r="Q751" i="2"/>
  <c r="Q767" i="2"/>
  <c r="Q774" i="2"/>
  <c r="T774" i="2" s="1"/>
  <c r="Q781" i="2"/>
  <c r="Q784" i="2"/>
  <c r="Q790" i="2"/>
  <c r="T790" i="2" s="1"/>
  <c r="Q793" i="2"/>
  <c r="Q815" i="2"/>
  <c r="Q835" i="2"/>
  <c r="Q845" i="2"/>
  <c r="Q856" i="2"/>
  <c r="Q884" i="2"/>
  <c r="Q897" i="2"/>
  <c r="Q901" i="2"/>
  <c r="Q904" i="2"/>
  <c r="Q922" i="2"/>
  <c r="Q925" i="2"/>
  <c r="Q940" i="2"/>
  <c r="Q944" i="2"/>
  <c r="Q961" i="2"/>
  <c r="Q980" i="2"/>
  <c r="Q992" i="2"/>
  <c r="Q998" i="2"/>
  <c r="Q1008" i="2"/>
  <c r="Q1011" i="2"/>
  <c r="Q1018" i="2"/>
  <c r="Q1030" i="2"/>
  <c r="Q1037" i="2"/>
  <c r="Q1040" i="2"/>
  <c r="Q1061" i="2"/>
  <c r="Q1068" i="2"/>
  <c r="Q1086" i="2"/>
  <c r="Q1089" i="2"/>
  <c r="Q1092" i="2"/>
  <c r="Q1096" i="2"/>
  <c r="Q1115" i="2"/>
  <c r="Q1125" i="2"/>
  <c r="Q1140" i="2"/>
  <c r="Q1143" i="2"/>
  <c r="Q1156" i="2"/>
  <c r="Q1160" i="2"/>
  <c r="Q1167" i="2"/>
  <c r="Q1177" i="2"/>
  <c r="Q1202" i="2"/>
  <c r="Q1216" i="2"/>
  <c r="Q1219" i="2"/>
  <c r="Q1228" i="2"/>
  <c r="Q1240" i="2"/>
  <c r="Q1250" i="2"/>
  <c r="Q1257" i="2"/>
  <c r="Q1267" i="2"/>
  <c r="Q1277" i="2"/>
  <c r="Q1296" i="2"/>
  <c r="Q1299" i="2"/>
  <c r="Q1324" i="2"/>
  <c r="Q1327" i="2"/>
  <c r="Q1330" i="2"/>
  <c r="Q1336" i="2"/>
  <c r="Q1338" i="2"/>
  <c r="Q1341" i="2"/>
  <c r="Q1357" i="2"/>
  <c r="Q1360" i="2"/>
  <c r="T1360" i="2" s="1"/>
  <c r="Q1366" i="2"/>
  <c r="Q1371" i="2"/>
  <c r="Q1374" i="2"/>
  <c r="Q1377" i="2"/>
  <c r="Q1389" i="2"/>
  <c r="Q1395" i="2"/>
  <c r="Q1398" i="2"/>
  <c r="Q1404" i="2"/>
  <c r="Q1407" i="2"/>
  <c r="Q1428" i="2"/>
  <c r="Q1440" i="2"/>
  <c r="Q1462" i="2"/>
  <c r="Q1465" i="2"/>
  <c r="Q1478" i="2"/>
  <c r="Q1483" i="2"/>
  <c r="Q1511" i="2"/>
  <c r="Q1538" i="2"/>
  <c r="Q748" i="2"/>
  <c r="Q764" i="2"/>
  <c r="Q801" i="2"/>
  <c r="Q833" i="2"/>
  <c r="Q871" i="2"/>
  <c r="Q903" i="2"/>
  <c r="Q908" i="2"/>
  <c r="Q936" i="2"/>
  <c r="Q939" i="2"/>
  <c r="Q963" i="2"/>
  <c r="Q979" i="2"/>
  <c r="Q986" i="2"/>
  <c r="T986" i="2" s="1"/>
  <c r="Q1015" i="2"/>
  <c r="Q1032" i="2"/>
  <c r="Q1083" i="2"/>
  <c r="Q1100" i="2"/>
  <c r="Q1128" i="2"/>
  <c r="Q1146" i="2"/>
  <c r="Q1157" i="2"/>
  <c r="Q1166" i="2"/>
  <c r="Q1185" i="2"/>
  <c r="Q1199" i="2"/>
  <c r="Q1208" i="2"/>
  <c r="T1208" i="2" s="1"/>
  <c r="Q1268" i="2"/>
  <c r="Q1280" i="2"/>
  <c r="Q1301" i="2"/>
  <c r="Q1345" i="2"/>
  <c r="Q1352" i="2"/>
  <c r="T1352" i="2" s="1"/>
  <c r="Q1355" i="2"/>
  <c r="Q1365" i="2"/>
  <c r="Q1378" i="2"/>
  <c r="Q1388" i="2"/>
  <c r="Q1401" i="2"/>
  <c r="Q1416" i="2"/>
  <c r="Q1419" i="2"/>
  <c r="Q1438" i="2"/>
  <c r="Q839" i="2"/>
  <c r="Q853" i="2"/>
  <c r="Q894" i="2"/>
  <c r="Q914" i="2"/>
  <c r="Q948" i="2"/>
  <c r="Q971" i="2"/>
  <c r="Q1012" i="2"/>
  <c r="Q1053" i="2"/>
  <c r="Q1091" i="2"/>
  <c r="Q1124" i="2"/>
  <c r="Q1135" i="2"/>
  <c r="Q1142" i="2"/>
  <c r="Q1163" i="2"/>
  <c r="Q1181" i="2"/>
  <c r="Q1196" i="2"/>
  <c r="Q1221" i="2"/>
  <c r="Q1239" i="2"/>
  <c r="Q1256" i="2"/>
  <c r="Q1264" i="2"/>
  <c r="Q1276" i="2"/>
  <c r="Q1289" i="2"/>
  <c r="Q1293" i="2"/>
  <c r="Q1342" i="2"/>
  <c r="T1342" i="2" s="1"/>
  <c r="Q1359" i="2"/>
  <c r="Q1362" i="2"/>
  <c r="Q1369" i="2"/>
  <c r="Q1372" i="2"/>
  <c r="Q1375" i="2"/>
  <c r="Q1385" i="2"/>
  <c r="Q1392" i="2"/>
  <c r="Q1405" i="2"/>
  <c r="Q1425" i="2"/>
  <c r="Q1429" i="2"/>
  <c r="Q761" i="2"/>
  <c r="Q806" i="2"/>
  <c r="Q844" i="2"/>
  <c r="Q868" i="2"/>
  <c r="Q900" i="2"/>
  <c r="Q919" i="2"/>
  <c r="Q933" i="2"/>
  <c r="Q956" i="2"/>
  <c r="Q968" i="2"/>
  <c r="Q976" i="2"/>
  <c r="Q984" i="2"/>
  <c r="Q995" i="2"/>
  <c r="Q1004" i="2"/>
  <c r="Q1049" i="2"/>
  <c r="Q1073" i="2"/>
  <c r="Q1108" i="2"/>
  <c r="Q1116" i="2"/>
  <c r="Q1132" i="2"/>
  <c r="Q1150" i="2"/>
  <c r="Q1153" i="2"/>
  <c r="Q1179" i="2"/>
  <c r="Q1193" i="2"/>
  <c r="Q1236" i="2"/>
  <c r="Q1260" i="2"/>
  <c r="Q1285" i="2"/>
  <c r="Q1315" i="2"/>
  <c r="Q1323" i="2"/>
  <c r="Q1331" i="2"/>
  <c r="Q1356" i="2"/>
  <c r="Q1379" i="2"/>
  <c r="Q1402" i="2"/>
  <c r="Q1413" i="2"/>
  <c r="Q1442" i="2"/>
  <c r="Q758" i="2"/>
  <c r="Q821" i="2"/>
  <c r="Q850" i="2"/>
  <c r="Q881" i="2"/>
  <c r="Q953" i="2"/>
  <c r="Q1046" i="2"/>
  <c r="Q1057" i="2"/>
  <c r="Q1070" i="2"/>
  <c r="Q1081" i="2"/>
  <c r="Q1105" i="2"/>
  <c r="Q1112" i="2"/>
  <c r="Q1129" i="2"/>
  <c r="Q1147" i="2"/>
  <c r="Q1176" i="2"/>
  <c r="Q1190" i="2"/>
  <c r="Q1218" i="2"/>
  <c r="Q1222" i="2"/>
  <c r="Q1233" i="2"/>
  <c r="Q1249" i="2"/>
  <c r="Q1269" i="2"/>
  <c r="Q1273" i="2"/>
  <c r="Q1307" i="2"/>
  <c r="Q1320" i="2"/>
  <c r="Q1328" i="2"/>
  <c r="Q1339" i="2"/>
  <c r="Q1346" i="2"/>
  <c r="Q1350" i="2"/>
  <c r="Q1353" i="2"/>
  <c r="Q1363" i="2"/>
  <c r="Q1376" i="2"/>
  <c r="Q1383" i="2"/>
  <c r="Q1396" i="2"/>
  <c r="Q1399" i="2"/>
  <c r="Q1406" i="2"/>
  <c r="Q1410" i="2"/>
  <c r="Q1417" i="2"/>
  <c r="Q1420" i="2"/>
  <c r="Q1423" i="2"/>
  <c r="Q1430" i="2"/>
  <c r="Q1432" i="2"/>
  <c r="T1432" i="2" s="1"/>
  <c r="Q1436" i="2"/>
  <c r="Q1439" i="2"/>
  <c r="Q1452" i="2"/>
  <c r="Q1463" i="2"/>
  <c r="Q1467" i="2"/>
  <c r="Q1481" i="2"/>
  <c r="Q1484" i="2"/>
  <c r="Q1487" i="2"/>
  <c r="Q1491" i="2"/>
  <c r="Q1498" i="2"/>
  <c r="Q1501" i="2"/>
  <c r="Q1512" i="2"/>
  <c r="Q1521" i="2"/>
  <c r="Q1532" i="2"/>
  <c r="Q1535" i="2"/>
  <c r="Q1542" i="2"/>
  <c r="Q1544" i="2"/>
  <c r="T1544" i="2" s="1"/>
  <c r="Q1554" i="2"/>
  <c r="Q1576" i="2"/>
  <c r="Q1579" i="2"/>
  <c r="Q1588" i="2"/>
  <c r="Q1591" i="2"/>
  <c r="Q1596" i="2"/>
  <c r="Q1604" i="2"/>
  <c r="Q1607" i="2"/>
  <c r="Q1618" i="2"/>
  <c r="T1618" i="2" s="1"/>
  <c r="Q1624" i="2"/>
  <c r="Q1637" i="2"/>
  <c r="Q1676" i="2"/>
  <c r="Q1682" i="2"/>
  <c r="Q1685" i="2"/>
  <c r="Q1688" i="2"/>
  <c r="Q1712" i="2"/>
  <c r="Q1728" i="2"/>
  <c r="Q1738" i="2"/>
  <c r="Q1746" i="2"/>
  <c r="Q1749" i="2"/>
  <c r="Q1757" i="2"/>
  <c r="Q1766" i="2"/>
  <c r="Q1777" i="2"/>
  <c r="Q1780" i="2"/>
  <c r="Q1788" i="2"/>
  <c r="Q1791" i="2"/>
  <c r="Q1796" i="2"/>
  <c r="Q1799" i="2"/>
  <c r="Q1807" i="2"/>
  <c r="Q1837" i="2"/>
  <c r="Q1845" i="2"/>
  <c r="Q1848" i="2"/>
  <c r="Q1851" i="2"/>
  <c r="Q1856" i="2"/>
  <c r="Q1859" i="2"/>
  <c r="Q1870" i="2"/>
  <c r="T1870" i="2" s="1"/>
  <c r="Q1878" i="2"/>
  <c r="Q1911" i="2"/>
  <c r="Q1922" i="2"/>
  <c r="Q1925" i="2"/>
  <c r="Q1928" i="2"/>
  <c r="Q1931" i="2"/>
  <c r="Q1936" i="2"/>
  <c r="Q1939" i="2"/>
  <c r="Q1947" i="2"/>
  <c r="Q1950" i="2"/>
  <c r="Q1964" i="2"/>
  <c r="Q1970" i="2"/>
  <c r="T1970" i="2" s="1"/>
  <c r="Q1973" i="2"/>
  <c r="Q1976" i="2"/>
  <c r="Q1991" i="2"/>
  <c r="Q1994" i="2"/>
  <c r="Q1999" i="2"/>
  <c r="Q2002" i="2"/>
  <c r="Q2013" i="2"/>
  <c r="Q2016" i="2"/>
  <c r="Q2036" i="2"/>
  <c r="Q2047" i="2"/>
  <c r="Q2050" i="2"/>
  <c r="Q2053" i="2"/>
  <c r="Q2056" i="2"/>
  <c r="Q2067" i="2"/>
  <c r="Q2070" i="2"/>
  <c r="Q2073" i="2"/>
  <c r="Q2087" i="2"/>
  <c r="Q2090" i="2"/>
  <c r="Q2093" i="2"/>
  <c r="Q2096" i="2"/>
  <c r="Q2121" i="2"/>
  <c r="Q2124" i="2"/>
  <c r="Q2127" i="2"/>
  <c r="Q2136" i="2"/>
  <c r="Q2141" i="2"/>
  <c r="Q2144" i="2"/>
  <c r="Q2157" i="2"/>
  <c r="Q2160" i="2"/>
  <c r="Q2177" i="2"/>
  <c r="Q2180" i="2"/>
  <c r="Q2183" i="2"/>
  <c r="Q2196" i="2"/>
  <c r="Q746" i="2"/>
  <c r="Q750" i="2"/>
  <c r="Q855" i="2"/>
  <c r="Q873" i="2"/>
  <c r="Q938" i="2"/>
  <c r="Q988" i="2"/>
  <c r="Q1017" i="2"/>
  <c r="Q1033" i="2"/>
  <c r="Q1043" i="2"/>
  <c r="Q1067" i="2"/>
  <c r="Q1078" i="2"/>
  <c r="Q1085" i="2"/>
  <c r="Q1102" i="2"/>
  <c r="Q1126" i="2"/>
  <c r="Q1164" i="2"/>
  <c r="Q1187" i="2"/>
  <c r="Q1201" i="2"/>
  <c r="Q1230" i="2"/>
  <c r="Q1246" i="2"/>
  <c r="Q1254" i="2"/>
  <c r="T1254" i="2" s="1"/>
  <c r="Q1303" i="2"/>
  <c r="Q1312" i="2"/>
  <c r="T1312" i="2" s="1"/>
  <c r="Q1343" i="2"/>
  <c r="Q1367" i="2"/>
  <c r="Q1380" i="2"/>
  <c r="Q1386" i="2"/>
  <c r="Q1390" i="2"/>
  <c r="Q1393" i="2"/>
  <c r="Q1414" i="2"/>
  <c r="Q732" i="2"/>
  <c r="Q860" i="2"/>
  <c r="Q878" i="2"/>
  <c r="Q892" i="2"/>
  <c r="Q950" i="2"/>
  <c r="Q977" i="2"/>
  <c r="Q985" i="2"/>
  <c r="Q1005" i="2"/>
  <c r="Q1022" i="2"/>
  <c r="Q1064" i="2"/>
  <c r="Q1082" i="2"/>
  <c r="Q1093" i="2"/>
  <c r="Q1106" i="2"/>
  <c r="Q1109" i="2"/>
  <c r="Q1117" i="2"/>
  <c r="Q1137" i="2"/>
  <c r="Q1155" i="2"/>
  <c r="Q1173" i="2"/>
  <c r="Q1180" i="2"/>
  <c r="Q1198" i="2"/>
  <c r="T1198" i="2" s="1"/>
  <c r="Q1215" i="2"/>
  <c r="Q1227" i="2"/>
  <c r="Q1237" i="2"/>
  <c r="Q1291" i="2"/>
  <c r="Q1300" i="2"/>
  <c r="Q1347" i="2"/>
  <c r="Q1364" i="2"/>
  <c r="Q1373" i="2"/>
  <c r="Q1403" i="2"/>
  <c r="Q1418" i="2"/>
  <c r="Q1427" i="2"/>
  <c r="Q1433" i="2"/>
  <c r="Q804" i="2"/>
  <c r="Q819" i="2"/>
  <c r="Q823" i="2"/>
  <c r="Q866" i="2"/>
  <c r="Q966" i="2"/>
  <c r="Q982" i="2"/>
  <c r="Q1002" i="2"/>
  <c r="T1002" i="2" s="1"/>
  <c r="Q1039" i="2"/>
  <c r="Q1047" i="2"/>
  <c r="Q1059" i="2"/>
  <c r="Q1071" i="2"/>
  <c r="Q1131" i="2"/>
  <c r="Q1134" i="2"/>
  <c r="Q1151" i="2"/>
  <c r="Q1195" i="2"/>
  <c r="Q1224" i="2"/>
  <c r="Q1262" i="2"/>
  <c r="Q1274" i="2"/>
  <c r="Q1283" i="2"/>
  <c r="Q1321" i="2"/>
  <c r="Q1329" i="2"/>
  <c r="Q1351" i="2"/>
  <c r="Q1354" i="2"/>
  <c r="Q1358" i="2"/>
  <c r="Q1361" i="2"/>
  <c r="Q1368" i="2"/>
  <c r="T1368" i="2" s="1"/>
  <c r="Q1370" i="2"/>
  <c r="Q1384" i="2"/>
  <c r="Q1387" i="2"/>
  <c r="Q1400" i="2"/>
  <c r="Q1411" i="2"/>
  <c r="Q1437" i="2"/>
  <c r="Q1441" i="2"/>
  <c r="Q756" i="2"/>
  <c r="T756" i="2" s="1"/>
  <c r="Q778" i="2"/>
  <c r="T778" i="2" s="1"/>
  <c r="Q787" i="2"/>
  <c r="Q792" i="2"/>
  <c r="Q917" i="2"/>
  <c r="Q947" i="2"/>
  <c r="Q989" i="2"/>
  <c r="Q1019" i="2"/>
  <c r="Q1027" i="2"/>
  <c r="Q1044" i="2"/>
  <c r="Q1056" i="2"/>
  <c r="Q1079" i="2"/>
  <c r="Q1103" i="2"/>
  <c r="Q1149" i="2"/>
  <c r="Q1174" i="2"/>
  <c r="Q1188" i="2"/>
  <c r="Q1192" i="2"/>
  <c r="Q1231" i="2"/>
  <c r="Q1235" i="2"/>
  <c r="Q1259" i="2"/>
  <c r="Q1271" i="2"/>
  <c r="Q1309" i="2"/>
  <c r="Q1318" i="2"/>
  <c r="T1318" i="2" s="1"/>
  <c r="Q1326" i="2"/>
  <c r="Q1334" i="2"/>
  <c r="Q1348" i="2"/>
  <c r="Q1381" i="2"/>
  <c r="Q1391" i="2"/>
  <c r="Q1394" i="2"/>
  <c r="Q1397" i="2"/>
  <c r="Q1408" i="2"/>
  <c r="T1408" i="2" s="1"/>
  <c r="Q1422" i="2"/>
  <c r="Q1424" i="2"/>
  <c r="Q1431" i="2"/>
  <c r="Q1434" i="2"/>
  <c r="Q1454" i="2"/>
  <c r="Q1461" i="2"/>
  <c r="Q1476" i="2"/>
  <c r="Q1482" i="2"/>
  <c r="Q1496" i="2"/>
  <c r="T1496" i="2" s="1"/>
  <c r="Q1517" i="2"/>
  <c r="Q1526" i="2"/>
  <c r="Q1543" i="2"/>
  <c r="Q1549" i="2"/>
  <c r="Q1556" i="2"/>
  <c r="Q1559" i="2"/>
  <c r="Q1562" i="2"/>
  <c r="Q1565" i="2"/>
  <c r="Q1571" i="2"/>
  <c r="Q1586" i="2"/>
  <c r="Q1603" i="2"/>
  <c r="Q1611" i="2"/>
  <c r="Q1628" i="2"/>
  <c r="Q1642" i="2"/>
  <c r="T1642" i="2" s="1"/>
  <c r="Q1645" i="2"/>
  <c r="Q1648" i="2"/>
  <c r="T1648" i="2" s="1"/>
  <c r="Q1657" i="2"/>
  <c r="Q1660" i="2"/>
  <c r="Q1663" i="2"/>
  <c r="Q1666" i="2"/>
  <c r="Q1671" i="2"/>
  <c r="Q1696" i="2"/>
  <c r="Q1699" i="2"/>
  <c r="Q1704" i="2"/>
  <c r="Q1707" i="2"/>
  <c r="Q1717" i="2"/>
  <c r="Q1720" i="2"/>
  <c r="Q1734" i="2"/>
  <c r="Q1756" i="2"/>
  <c r="Q1759" i="2"/>
  <c r="Q1762" i="2"/>
  <c r="Q1770" i="2"/>
  <c r="Q1784" i="2"/>
  <c r="Q1787" i="2"/>
  <c r="Q1792" i="2"/>
  <c r="Q1795" i="2"/>
  <c r="Q1800" i="2"/>
  <c r="Q1803" i="2"/>
  <c r="Q1806" i="2"/>
  <c r="T1806" i="2" s="1"/>
  <c r="Q1811" i="2"/>
  <c r="Q1814" i="2"/>
  <c r="Q1833" i="2"/>
  <c r="Q1852" i="2"/>
  <c r="Q1855" i="2"/>
  <c r="Q1860" i="2"/>
  <c r="Q1863" i="2"/>
  <c r="Q1866" i="2"/>
  <c r="Q1871" i="2"/>
  <c r="Q1874" i="2"/>
  <c r="Q1885" i="2"/>
  <c r="Q1888" i="2"/>
  <c r="Q1894" i="2"/>
  <c r="T1894" i="2" s="1"/>
  <c r="Q1899" i="2"/>
  <c r="Q1902" i="2"/>
  <c r="T1902" i="2" s="1"/>
  <c r="Q1915" i="2"/>
  <c r="Q1918" i="2"/>
  <c r="Q1943" i="2"/>
  <c r="Q1957" i="2"/>
  <c r="Q1960" i="2"/>
  <c r="Q1963" i="2"/>
  <c r="Q1980" i="2"/>
  <c r="Q1983" i="2"/>
  <c r="Q1986" i="2"/>
  <c r="Q1989" i="2"/>
  <c r="Q2006" i="2"/>
  <c r="Q2009" i="2"/>
  <c r="Q2023" i="2"/>
  <c r="Q2026" i="2"/>
  <c r="Q2029" i="2"/>
  <c r="Q2032" i="2"/>
  <c r="Q2043" i="2"/>
  <c r="Q2060" i="2"/>
  <c r="Q2077" i="2"/>
  <c r="Q2080" i="2"/>
  <c r="Q2100" i="2"/>
  <c r="Q2103" i="2"/>
  <c r="Q2106" i="2"/>
  <c r="Q2114" i="2"/>
  <c r="Q2131" i="2"/>
  <c r="Q2151" i="2"/>
  <c r="Q2167" i="2"/>
  <c r="Q2170" i="2"/>
  <c r="Q2187" i="2"/>
  <c r="Q2190" i="2"/>
  <c r="Q2193" i="2"/>
  <c r="Q2195" i="2"/>
  <c r="Q1445" i="2"/>
  <c r="Q1448" i="2"/>
  <c r="T1448" i="2" s="1"/>
  <c r="Q1456" i="2"/>
  <c r="Q1460" i="2"/>
  <c r="Q1480" i="2"/>
  <c r="Q1500" i="2"/>
  <c r="Q1504" i="2"/>
  <c r="Q1522" i="2"/>
  <c r="Q1534" i="2"/>
  <c r="Q1537" i="2"/>
  <c r="Q1541" i="2"/>
  <c r="Q1548" i="2"/>
  <c r="Q1563" i="2"/>
  <c r="Q1577" i="2"/>
  <c r="Q1581" i="2"/>
  <c r="Q1584" i="2"/>
  <c r="T1584" i="2" s="1"/>
  <c r="Q1594" i="2"/>
  <c r="Q1597" i="2"/>
  <c r="Q1600" i="2"/>
  <c r="Q1619" i="2"/>
  <c r="Q1626" i="2"/>
  <c r="Q1629" i="2"/>
  <c r="Q1632" i="2"/>
  <c r="Q1635" i="2"/>
  <c r="Q1652" i="2"/>
  <c r="Q1655" i="2"/>
  <c r="Q1658" i="2"/>
  <c r="Q1668" i="2"/>
  <c r="Q1678" i="2"/>
  <c r="Q1698" i="2"/>
  <c r="Q1701" i="2"/>
  <c r="Q1731" i="2"/>
  <c r="Q1740" i="2"/>
  <c r="Q1752" i="2"/>
  <c r="Q1755" i="2"/>
  <c r="Q1765" i="2"/>
  <c r="Q1781" i="2"/>
  <c r="Q1816" i="2"/>
  <c r="Q1819" i="2"/>
  <c r="Q1824" i="2"/>
  <c r="Q1827" i="2"/>
  <c r="Q1847" i="2"/>
  <c r="Q1876" i="2"/>
  <c r="Q1892" i="2"/>
  <c r="Q1895" i="2"/>
  <c r="Q1909" i="2"/>
  <c r="Q1912" i="2"/>
  <c r="Q1921" i="2"/>
  <c r="Q1937" i="2"/>
  <c r="Q1959" i="2"/>
  <c r="Q1972" i="2"/>
  <c r="Q2005" i="2"/>
  <c r="Q2024" i="2"/>
  <c r="Q2027" i="2"/>
  <c r="Q2052" i="2"/>
  <c r="Q2055" i="2"/>
  <c r="Q2074" i="2"/>
  <c r="Q2083" i="2"/>
  <c r="Q2086" i="2"/>
  <c r="Q2099" i="2"/>
  <c r="Q2116" i="2"/>
  <c r="Q2119" i="2"/>
  <c r="Q2122" i="2"/>
  <c r="Q2129" i="2"/>
  <c r="Q1469" i="2"/>
  <c r="Q1473" i="2"/>
  <c r="Q1508" i="2"/>
  <c r="Q1516" i="2"/>
  <c r="Q1519" i="2"/>
  <c r="Q1530" i="2"/>
  <c r="Q1552" i="2"/>
  <c r="Q1570" i="2"/>
  <c r="Q1574" i="2"/>
  <c r="T1574" i="2" s="1"/>
  <c r="Q1610" i="2"/>
  <c r="Q1613" i="2"/>
  <c r="Q1616" i="2"/>
  <c r="Q1649" i="2"/>
  <c r="Q1662" i="2"/>
  <c r="Q1665" i="2"/>
  <c r="Q1681" i="2"/>
  <c r="Q1695" i="2"/>
  <c r="Q1708" i="2"/>
  <c r="T1708" i="2" s="1"/>
  <c r="Q1711" i="2"/>
  <c r="Q1715" i="2"/>
  <c r="Q1722" i="2"/>
  <c r="Q1725" i="2"/>
  <c r="Q1737" i="2"/>
  <c r="Q1750" i="2"/>
  <c r="Q1772" i="2"/>
  <c r="T1772" i="2" s="1"/>
  <c r="Q1775" i="2"/>
  <c r="Q1778" i="2"/>
  <c r="Q1794" i="2"/>
  <c r="Q1797" i="2"/>
  <c r="Q1810" i="2"/>
  <c r="Q1813" i="2"/>
  <c r="Q1822" i="2"/>
  <c r="T1822" i="2" s="1"/>
  <c r="Q1830" i="2"/>
  <c r="Q1841" i="2"/>
  <c r="Q1844" i="2"/>
  <c r="Q1854" i="2"/>
  <c r="Q1857" i="2"/>
  <c r="Q1867" i="2"/>
  <c r="Q1873" i="2"/>
  <c r="Q1886" i="2"/>
  <c r="T1886" i="2" s="1"/>
  <c r="Q1889" i="2"/>
  <c r="Q1904" i="2"/>
  <c r="Q1907" i="2"/>
  <c r="Q1919" i="2"/>
  <c r="Q1932" i="2"/>
  <c r="Q1944" i="2"/>
  <c r="Q1953" i="2"/>
  <c r="Q1956" i="2"/>
  <c r="Q1966" i="2"/>
  <c r="Q1982" i="2"/>
  <c r="Q1985" i="2"/>
  <c r="Q1996" i="2"/>
  <c r="Q2018" i="2"/>
  <c r="Q2021" i="2"/>
  <c r="Q2034" i="2"/>
  <c r="Q2037" i="2"/>
  <c r="Q2040" i="2"/>
  <c r="Q2049" i="2"/>
  <c r="Q2068" i="2"/>
  <c r="Q2071" i="2"/>
  <c r="Q2110" i="2"/>
  <c r="Q2113" i="2"/>
  <c r="Q2126" i="2"/>
  <c r="Q1446" i="2"/>
  <c r="Q1457" i="2"/>
  <c r="Q1466" i="2"/>
  <c r="Q1477" i="2"/>
  <c r="Q1489" i="2"/>
  <c r="Q1493" i="2"/>
  <c r="Q1497" i="2"/>
  <c r="Q1523" i="2"/>
  <c r="Q1560" i="2"/>
  <c r="Q1567" i="2"/>
  <c r="Q1578" i="2"/>
  <c r="Q1582" i="2"/>
  <c r="T1582" i="2" s="1"/>
  <c r="Q1592" i="2"/>
  <c r="Q1598" i="2"/>
  <c r="T1598" i="2" s="1"/>
  <c r="Q1608" i="2"/>
  <c r="Q1620" i="2"/>
  <c r="Q1623" i="2"/>
  <c r="Q1639" i="2"/>
  <c r="Q1646" i="2"/>
  <c r="Q1672" i="2"/>
  <c r="Q1675" i="2"/>
  <c r="Q1692" i="2"/>
  <c r="Q1719" i="2"/>
  <c r="Q1729" i="2"/>
  <c r="Q1743" i="2"/>
  <c r="Q1763" i="2"/>
  <c r="Q1769" i="2"/>
  <c r="Q1804" i="2"/>
  <c r="Q1836" i="2"/>
  <c r="Q1839" i="2"/>
  <c r="Q1864" i="2"/>
  <c r="Q1880" i="2"/>
  <c r="Q1883" i="2"/>
  <c r="Q1898" i="2"/>
  <c r="Q1901" i="2"/>
  <c r="Q1910" i="2"/>
  <c r="Q1916" i="2"/>
  <c r="Q1926" i="2"/>
  <c r="Q1929" i="2"/>
  <c r="Q1938" i="2"/>
  <c r="Q1941" i="2"/>
  <c r="Q1969" i="2"/>
  <c r="Q1979" i="2"/>
  <c r="Q1993" i="2"/>
  <c r="Q2012" i="2"/>
  <c r="Q2015" i="2"/>
  <c r="Q2028" i="2"/>
  <c r="Q2031" i="2"/>
  <c r="Q2046" i="2"/>
  <c r="Q2059" i="2"/>
  <c r="Q2062" i="2"/>
  <c r="Q2065" i="2"/>
  <c r="Q2081" i="2"/>
  <c r="Q2084" i="2"/>
  <c r="Q2094" i="2"/>
  <c r="Q2097" i="2"/>
  <c r="Q2104" i="2"/>
  <c r="Q2107" i="2"/>
  <c r="Q2139" i="2"/>
  <c r="Q1443" i="2"/>
  <c r="Q1449" i="2"/>
  <c r="Q1474" i="2"/>
  <c r="Q1485" i="2"/>
  <c r="Q1505" i="2"/>
  <c r="Q1513" i="2"/>
  <c r="Q1520" i="2"/>
  <c r="Q1527" i="2"/>
  <c r="Q1557" i="2"/>
  <c r="Q1564" i="2"/>
  <c r="Q1585" i="2"/>
  <c r="Q1589" i="2"/>
  <c r="Q1595" i="2"/>
  <c r="Q1601" i="2"/>
  <c r="Q1627" i="2"/>
  <c r="Q1630" i="2"/>
  <c r="Q1633" i="2"/>
  <c r="Q1636" i="2"/>
  <c r="Q1643" i="2"/>
  <c r="Q1650" i="2"/>
  <c r="T1650" i="2" s="1"/>
  <c r="Q1653" i="2"/>
  <c r="Q1656" i="2"/>
  <c r="Q1659" i="2"/>
  <c r="Q1669" i="2"/>
  <c r="Q1686" i="2"/>
  <c r="Q1689" i="2"/>
  <c r="Q1702" i="2"/>
  <c r="Q1705" i="2"/>
  <c r="Q1716" i="2"/>
  <c r="Q1723" i="2"/>
  <c r="Q1726" i="2"/>
  <c r="T1726" i="2" s="1"/>
  <c r="Q1735" i="2"/>
  <c r="Q1741" i="2"/>
  <c r="Q1747" i="2"/>
  <c r="Q1760" i="2"/>
  <c r="Q1779" i="2"/>
  <c r="Q1782" i="2"/>
  <c r="Q1785" i="2"/>
  <c r="Q1798" i="2"/>
  <c r="T1798" i="2" s="1"/>
  <c r="Q1801" i="2"/>
  <c r="Q1817" i="2"/>
  <c r="Q1825" i="2"/>
  <c r="Q1834" i="2"/>
  <c r="Q1842" i="2"/>
  <c r="Q1858" i="2"/>
  <c r="Q1861" i="2"/>
  <c r="Q1877" i="2"/>
  <c r="Q1890" i="2"/>
  <c r="T1890" i="2" s="1"/>
  <c r="Q1893" i="2"/>
  <c r="Q1896" i="2"/>
  <c r="Q1913" i="2"/>
  <c r="Q1923" i="2"/>
  <c r="Q1935" i="2"/>
  <c r="Q1951" i="2"/>
  <c r="Q1954" i="2"/>
  <c r="Q1990" i="2"/>
  <c r="Q2003" i="2"/>
  <c r="Q2025" i="2"/>
  <c r="Q2072" i="2"/>
  <c r="Q2075" i="2"/>
  <c r="Q2078" i="2"/>
  <c r="Q2117" i="2"/>
  <c r="Q2120" i="2"/>
  <c r="Q2123" i="2"/>
  <c r="Q2133" i="2"/>
  <c r="Q2163" i="2"/>
  <c r="Q2176" i="2"/>
  <c r="Q2179" i="2"/>
  <c r="Q2200" i="2"/>
  <c r="Q2207" i="2"/>
  <c r="Q2210" i="2"/>
  <c r="Q2216" i="2"/>
  <c r="Q2221" i="2"/>
  <c r="Q2224" i="2"/>
  <c r="T2224" i="2" s="1"/>
  <c r="Q2230" i="2"/>
  <c r="Q2233" i="2"/>
  <c r="Q2236" i="2"/>
  <c r="Q2239" i="2"/>
  <c r="Q2242" i="2"/>
  <c r="Q2245" i="2"/>
  <c r="Q2251" i="2"/>
  <c r="Q2268" i="2"/>
  <c r="Q2301" i="2"/>
  <c r="Q2317" i="2"/>
  <c r="Q2336" i="2"/>
  <c r="Q2339" i="2"/>
  <c r="Q2341" i="2"/>
  <c r="Q2344" i="2"/>
  <c r="Q2352" i="2"/>
  <c r="Q2358" i="2"/>
  <c r="Q2361" i="2"/>
  <c r="Q2370" i="2"/>
  <c r="Q2394" i="2"/>
  <c r="Q2397" i="2"/>
  <c r="Q2400" i="2"/>
  <c r="Q2418" i="2"/>
  <c r="T2418" i="2" s="1"/>
  <c r="Q2421" i="2"/>
  <c r="Q2433" i="2"/>
  <c r="Q2452" i="2"/>
  <c r="T2452" i="2" s="1"/>
  <c r="Q2455" i="2"/>
  <c r="Q2468" i="2"/>
  <c r="Q2471" i="2"/>
  <c r="Q2490" i="2"/>
  <c r="Q2493" i="2"/>
  <c r="Q2496" i="2"/>
  <c r="Q2499" i="2"/>
  <c r="Q1458" i="2"/>
  <c r="Q1490" i="2"/>
  <c r="Q1502" i="2"/>
  <c r="Q1509" i="2"/>
  <c r="Q1524" i="2"/>
  <c r="Q1539" i="2"/>
  <c r="Q1546" i="2"/>
  <c r="Q1550" i="2"/>
  <c r="Q1553" i="2"/>
  <c r="Q1568" i="2"/>
  <c r="Q1572" i="2"/>
  <c r="Q1575" i="2"/>
  <c r="Q1605" i="2"/>
  <c r="Q1614" i="2"/>
  <c r="T1614" i="2" s="1"/>
  <c r="Q1617" i="2"/>
  <c r="Q1640" i="2"/>
  <c r="Q1667" i="2"/>
  <c r="Q1679" i="2"/>
  <c r="Q1709" i="2"/>
  <c r="Q1732" i="2"/>
  <c r="Q1744" i="2"/>
  <c r="T1744" i="2" s="1"/>
  <c r="Q1753" i="2"/>
  <c r="Q1767" i="2"/>
  <c r="Q1773" i="2"/>
  <c r="Q1776" i="2"/>
  <c r="Q1808" i="2"/>
  <c r="Q1820" i="2"/>
  <c r="Q1823" i="2"/>
  <c r="Q1828" i="2"/>
  <c r="Q1831" i="2"/>
  <c r="Q1868" i="2"/>
  <c r="Q1887" i="2"/>
  <c r="Q1905" i="2"/>
  <c r="Q1920" i="2"/>
  <c r="Q1930" i="2"/>
  <c r="Q1933" i="2"/>
  <c r="Q1942" i="2"/>
  <c r="T1942" i="2" s="1"/>
  <c r="Q1945" i="2"/>
  <c r="Q1948" i="2"/>
  <c r="Q1974" i="2"/>
  <c r="Q1977" i="2"/>
  <c r="Q1987" i="2"/>
  <c r="Q1997" i="2"/>
  <c r="Q2000" i="2"/>
  <c r="Q2010" i="2"/>
  <c r="Q2019" i="2"/>
  <c r="Q2022" i="2"/>
  <c r="Q2035" i="2"/>
  <c r="Q2038" i="2"/>
  <c r="Q2041" i="2"/>
  <c r="Q2044" i="2"/>
  <c r="Q2057" i="2"/>
  <c r="Q2069" i="2"/>
  <c r="Q2088" i="2"/>
  <c r="Q2091" i="2"/>
  <c r="Q2101" i="2"/>
  <c r="Q2108" i="2"/>
  <c r="Q2111" i="2"/>
  <c r="Q2130" i="2"/>
  <c r="Q1471" i="2"/>
  <c r="Q1486" i="2"/>
  <c r="Q1506" i="2"/>
  <c r="Q1514" i="2"/>
  <c r="Q1536" i="2"/>
  <c r="Q1558" i="2"/>
  <c r="Q1561" i="2"/>
  <c r="Q1580" i="2"/>
  <c r="Q1583" i="2"/>
  <c r="Q1590" i="2"/>
  <c r="T1590" i="2" s="1"/>
  <c r="Q1593" i="2"/>
  <c r="Q1602" i="2"/>
  <c r="Q1621" i="2"/>
  <c r="Q1634" i="2"/>
  <c r="Q1644" i="2"/>
  <c r="Q1647" i="2"/>
  <c r="Q1651" i="2"/>
  <c r="Q1654" i="2"/>
  <c r="Q1673" i="2"/>
  <c r="Q1683" i="2"/>
  <c r="Q1690" i="2"/>
  <c r="Q1693" i="2"/>
  <c r="Q1700" i="2"/>
  <c r="Q1706" i="2"/>
  <c r="Q1713" i="2"/>
  <c r="Q1727" i="2"/>
  <c r="Q1730" i="2"/>
  <c r="Q1739" i="2"/>
  <c r="Q1748" i="2"/>
  <c r="Q1751" i="2"/>
  <c r="Q1764" i="2"/>
  <c r="Q1786" i="2"/>
  <c r="Q1789" i="2"/>
  <c r="Q1802" i="2"/>
  <c r="Q1805" i="2"/>
  <c r="Q1815" i="2"/>
  <c r="Q1818" i="2"/>
  <c r="Q1826" i="2"/>
  <c r="Q1840" i="2"/>
  <c r="Q1846" i="2"/>
  <c r="Q1849" i="2"/>
  <c r="Q1862" i="2"/>
  <c r="T1862" i="2" s="1"/>
  <c r="Q1865" i="2"/>
  <c r="Q1875" i="2"/>
  <c r="Q1881" i="2"/>
  <c r="Q1884" i="2"/>
  <c r="Q1891" i="2"/>
  <c r="Q1908" i="2"/>
  <c r="Q1914" i="2"/>
  <c r="T1914" i="2" s="1"/>
  <c r="Q1917" i="2"/>
  <c r="Q1927" i="2"/>
  <c r="Q1958" i="2"/>
  <c r="Q1961" i="2"/>
  <c r="Q1967" i="2"/>
  <c r="Q1971" i="2"/>
  <c r="Q2004" i="2"/>
  <c r="Q2007" i="2"/>
  <c r="Q2054" i="2"/>
  <c r="Q2063" i="2"/>
  <c r="Q2066" i="2"/>
  <c r="Q2082" i="2"/>
  <c r="Q2085" i="2"/>
  <c r="Q2095" i="2"/>
  <c r="Q2098" i="2"/>
  <c r="Q2105" i="2"/>
  <c r="Q2118" i="2"/>
  <c r="Q2128" i="2"/>
  <c r="Q1447" i="2"/>
  <c r="Q1455" i="2"/>
  <c r="Q1459" i="2"/>
  <c r="Q1468" i="2"/>
  <c r="Q1475" i="2"/>
  <c r="Q1479" i="2"/>
  <c r="Q1499" i="2"/>
  <c r="Q1518" i="2"/>
  <c r="Q1533" i="2"/>
  <c r="Q1547" i="2"/>
  <c r="Q1599" i="2"/>
  <c r="Q1606" i="2"/>
  <c r="Q1609" i="2"/>
  <c r="Q1612" i="2"/>
  <c r="T1612" i="2" s="1"/>
  <c r="Q1625" i="2"/>
  <c r="Q1631" i="2"/>
  <c r="Q1664" i="2"/>
  <c r="Q1670" i="2"/>
  <c r="Q1677" i="2"/>
  <c r="Q1680" i="2"/>
  <c r="Q1687" i="2"/>
  <c r="Q1697" i="2"/>
  <c r="Q1703" i="2"/>
  <c r="Q1710" i="2"/>
  <c r="T1710" i="2" s="1"/>
  <c r="Q1724" i="2"/>
  <c r="Q1736" i="2"/>
  <c r="Q1742" i="2"/>
  <c r="T1742" i="2" s="1"/>
  <c r="Q1754" i="2"/>
  <c r="Q1761" i="2"/>
  <c r="Q1774" i="2"/>
  <c r="Q1783" i="2"/>
  <c r="Q1812" i="2"/>
  <c r="Q1835" i="2"/>
  <c r="Q1838" i="2"/>
  <c r="T1838" i="2" s="1"/>
  <c r="Q1843" i="2"/>
  <c r="Q1872" i="2"/>
  <c r="Q1897" i="2"/>
  <c r="Q1903" i="2"/>
  <c r="Q1906" i="2"/>
  <c r="Q1924" i="2"/>
  <c r="Q1952" i="2"/>
  <c r="Q1955" i="2"/>
  <c r="Q1978" i="2"/>
  <c r="Q1984" i="2"/>
  <c r="Q1995" i="2"/>
  <c r="Q2017" i="2"/>
  <c r="Q2020" i="2"/>
  <c r="Q2033" i="2"/>
  <c r="Q2048" i="2"/>
  <c r="Q2051" i="2"/>
  <c r="Q2076" i="2"/>
  <c r="Q2079" i="2"/>
  <c r="Q2092" i="2"/>
  <c r="Q2102" i="2"/>
  <c r="Q2112" i="2"/>
  <c r="Q2115" i="2"/>
  <c r="Q1451" i="2"/>
  <c r="Q1464" i="2"/>
  <c r="Q1472" i="2"/>
  <c r="Q1492" i="2"/>
  <c r="Q1495" i="2"/>
  <c r="Q1507" i="2"/>
  <c r="Q1515" i="2"/>
  <c r="Q1525" i="2"/>
  <c r="Q1529" i="2"/>
  <c r="Q1551" i="2"/>
  <c r="Q1555" i="2"/>
  <c r="Q1566" i="2"/>
  <c r="Q1569" i="2"/>
  <c r="Q1573" i="2"/>
  <c r="Q1587" i="2"/>
  <c r="Q1615" i="2"/>
  <c r="Q1622" i="2"/>
  <c r="Q1638" i="2"/>
  <c r="Q1641" i="2"/>
  <c r="Q1661" i="2"/>
  <c r="Q1674" i="2"/>
  <c r="Q1684" i="2"/>
  <c r="Q1691" i="2"/>
  <c r="Q1694" i="2"/>
  <c r="Q1714" i="2"/>
  <c r="Q1718" i="2"/>
  <c r="Q1721" i="2"/>
  <c r="Q1733" i="2"/>
  <c r="Q1745" i="2"/>
  <c r="Q1758" i="2"/>
  <c r="Q1768" i="2"/>
  <c r="Q1771" i="2"/>
  <c r="Q1790" i="2"/>
  <c r="T1790" i="2" s="1"/>
  <c r="Q1793" i="2"/>
  <c r="Q1809" i="2"/>
  <c r="Q1821" i="2"/>
  <c r="Q1829" i="2"/>
  <c r="Q1832" i="2"/>
  <c r="Q1850" i="2"/>
  <c r="Q1853" i="2"/>
  <c r="Q1869" i="2"/>
  <c r="Q1879" i="2"/>
  <c r="Q1882" i="2"/>
  <c r="T1882" i="2" s="1"/>
  <c r="Q1900" i="2"/>
  <c r="Q1934" i="2"/>
  <c r="Q1940" i="2"/>
  <c r="Q1946" i="2"/>
  <c r="Q1949" i="2"/>
  <c r="Q1962" i="2"/>
  <c r="T1962" i="2" s="1"/>
  <c r="Q1965" i="2"/>
  <c r="Q1968" i="2"/>
  <c r="Q1975" i="2"/>
  <c r="Q1981" i="2"/>
  <c r="Q1988" i="2"/>
  <c r="Q1992" i="2"/>
  <c r="Q1998" i="2"/>
  <c r="Q2001" i="2"/>
  <c r="Q2008" i="2"/>
  <c r="Q2011" i="2"/>
  <c r="Q2014" i="2"/>
  <c r="Q2030" i="2"/>
  <c r="Q2039" i="2"/>
  <c r="Q2042" i="2"/>
  <c r="Q2045" i="2"/>
  <c r="Q2058" i="2"/>
  <c r="Q2061" i="2"/>
  <c r="Q2064" i="2"/>
  <c r="Q2089" i="2"/>
  <c r="Q2109" i="2"/>
  <c r="Q2125" i="2"/>
  <c r="Q2138" i="2"/>
  <c r="Q2147" i="2"/>
  <c r="Q2181" i="2"/>
  <c r="Q2206" i="2"/>
  <c r="Q2256" i="2"/>
  <c r="Q2259" i="2"/>
  <c r="Q2264" i="2"/>
  <c r="Q2270" i="2"/>
  <c r="Q2275" i="2"/>
  <c r="Q2278" i="2"/>
  <c r="Q2288" i="2"/>
  <c r="Q2291" i="2"/>
  <c r="Q2299" i="2"/>
  <c r="Q2306" i="2"/>
  <c r="Q2309" i="2"/>
  <c r="Q2312" i="2"/>
  <c r="Q2315" i="2"/>
  <c r="Q2321" i="2"/>
  <c r="Q2327" i="2"/>
  <c r="Q2340" i="2"/>
  <c r="Q2345" i="2"/>
  <c r="Q2347" i="2"/>
  <c r="Q2380" i="2"/>
  <c r="Q2383" i="2"/>
  <c r="Q2389" i="2"/>
  <c r="Q2404" i="2"/>
  <c r="Q2407" i="2"/>
  <c r="Q2410" i="2"/>
  <c r="Q2413" i="2"/>
  <c r="Q2426" i="2"/>
  <c r="Q2429" i="2"/>
  <c r="Q2438" i="2"/>
  <c r="Q2444" i="2"/>
  <c r="Q2447" i="2"/>
  <c r="Q2460" i="2"/>
  <c r="Q2463" i="2"/>
  <c r="Q2476" i="2"/>
  <c r="Q2479" i="2"/>
  <c r="Q2482" i="2"/>
  <c r="Q2485" i="2"/>
  <c r="Q2132" i="2"/>
  <c r="Q2143" i="2"/>
  <c r="Q2146" i="2"/>
  <c r="Q2153" i="2"/>
  <c r="Q2165" i="2"/>
  <c r="Q2172" i="2"/>
  <c r="Q2198" i="2"/>
  <c r="Q2201" i="2"/>
  <c r="Q2219" i="2"/>
  <c r="Q2222" i="2"/>
  <c r="T2222" i="2" s="1"/>
  <c r="Q2232" i="2"/>
  <c r="Q2235" i="2"/>
  <c r="Q2246" i="2"/>
  <c r="Q2249" i="2"/>
  <c r="Q2265" i="2"/>
  <c r="Q2277" i="2"/>
  <c r="Q2287" i="2"/>
  <c r="Q2297" i="2"/>
  <c r="Q2300" i="2"/>
  <c r="Q2304" i="2"/>
  <c r="Q2322" i="2"/>
  <c r="Q2325" i="2"/>
  <c r="Q2332" i="2"/>
  <c r="Q2342" i="2"/>
  <c r="Q2348" i="2"/>
  <c r="Q2351" i="2"/>
  <c r="Q2371" i="2"/>
  <c r="Q2377" i="2"/>
  <c r="Q2391" i="2"/>
  <c r="Q2398" i="2"/>
  <c r="Q2408" i="2"/>
  <c r="Q2415" i="2"/>
  <c r="Q2432" i="2"/>
  <c r="Q2439" i="2"/>
  <c r="Q2446" i="2"/>
  <c r="Q2453" i="2"/>
  <c r="Q2464" i="2"/>
  <c r="Q2467" i="2"/>
  <c r="Q2478" i="2"/>
  <c r="Q2481" i="2"/>
  <c r="Q2492" i="2"/>
  <c r="Q2495" i="2"/>
  <c r="Q2140" i="2"/>
  <c r="Q2150" i="2"/>
  <c r="Q2162" i="2"/>
  <c r="Q2169" i="2"/>
  <c r="Q2175" i="2"/>
  <c r="Q2186" i="2"/>
  <c r="Q2189" i="2"/>
  <c r="Q2204" i="2"/>
  <c r="Q2213" i="2"/>
  <c r="Q2262" i="2"/>
  <c r="Q2272" i="2"/>
  <c r="Q2274" i="2"/>
  <c r="Q2281" i="2"/>
  <c r="Q2284" i="2"/>
  <c r="Q2294" i="2"/>
  <c r="Q2308" i="2"/>
  <c r="T2308" i="2" s="1"/>
  <c r="Q2311" i="2"/>
  <c r="Q2319" i="2"/>
  <c r="Q2362" i="2"/>
  <c r="Q2365" i="2"/>
  <c r="Q2368" i="2"/>
  <c r="Q2381" i="2"/>
  <c r="Q2388" i="2"/>
  <c r="Q2395" i="2"/>
  <c r="Q2402" i="2"/>
  <c r="Q2405" i="2"/>
  <c r="Q2412" i="2"/>
  <c r="Q2419" i="2"/>
  <c r="Q2436" i="2"/>
  <c r="Q2450" i="2"/>
  <c r="Q2457" i="2"/>
  <c r="Q2156" i="2"/>
  <c r="Q2159" i="2"/>
  <c r="Q2166" i="2"/>
  <c r="Q2184" i="2"/>
  <c r="Q2217" i="2"/>
  <c r="Q2226" i="2"/>
  <c r="Q2229" i="2"/>
  <c r="Q2240" i="2"/>
  <c r="Q2243" i="2"/>
  <c r="Q2253" i="2"/>
  <c r="Q2260" i="2"/>
  <c r="Q2292" i="2"/>
  <c r="Q2329" i="2"/>
  <c r="Q2333" i="2"/>
  <c r="Q2337" i="2"/>
  <c r="T2337" i="2" s="1"/>
  <c r="Q2355" i="2"/>
  <c r="Q2372" i="2"/>
  <c r="Q2375" i="2"/>
  <c r="Q2378" i="2"/>
  <c r="Q2385" i="2"/>
  <c r="Q2392" i="2"/>
  <c r="Q2416" i="2"/>
  <c r="Q2423" i="2"/>
  <c r="Q2430" i="2"/>
  <c r="Q2440" i="2"/>
  <c r="Q2443" i="2"/>
  <c r="Q2454" i="2"/>
  <c r="Q2461" i="2"/>
  <c r="Q2472" i="2"/>
  <c r="Q2475" i="2"/>
  <c r="Q2486" i="2"/>
  <c r="Q2489" i="2"/>
  <c r="Q2500" i="2"/>
  <c r="Q2503" i="2"/>
  <c r="Q2137" i="2"/>
  <c r="Q2199" i="2"/>
  <c r="Q2202" i="2"/>
  <c r="Q2214" i="2"/>
  <c r="Q2220" i="2"/>
  <c r="Q2223" i="2"/>
  <c r="Q2247" i="2"/>
  <c r="Q2250" i="2"/>
  <c r="Q2257" i="2"/>
  <c r="Q2269" i="2"/>
  <c r="Q2285" i="2"/>
  <c r="Q2302" i="2"/>
  <c r="Q2305" i="2"/>
  <c r="Q2316" i="2"/>
  <c r="T2316" i="2" s="1"/>
  <c r="Q2320" i="2"/>
  <c r="T2320" i="2" s="1"/>
  <c r="Q2323" i="2"/>
  <c r="Q2326" i="2"/>
  <c r="Q2343" i="2"/>
  <c r="Q2349" i="2"/>
  <c r="Q2359" i="2"/>
  <c r="Q2382" i="2"/>
  <c r="Q2396" i="2"/>
  <c r="Q2399" i="2"/>
  <c r="Q2406" i="2"/>
  <c r="Q2409" i="2"/>
  <c r="Q2420" i="2"/>
  <c r="Q2427" i="2"/>
  <c r="Q2458" i="2"/>
  <c r="Q2465" i="2"/>
  <c r="Q2134" i="2"/>
  <c r="Q2148" i="2"/>
  <c r="Q2154" i="2"/>
  <c r="Q2173" i="2"/>
  <c r="Q2208" i="2"/>
  <c r="Q2211" i="2"/>
  <c r="Q2237" i="2"/>
  <c r="Q2244" i="2"/>
  <c r="Q2254" i="2"/>
  <c r="Q2266" i="2"/>
  <c r="Q2282" i="2"/>
  <c r="Q2289" i="2"/>
  <c r="Q2295" i="2"/>
  <c r="Q2298" i="2"/>
  <c r="Q2313" i="2"/>
  <c r="Q2330" i="2"/>
  <c r="T2330" i="2" s="1"/>
  <c r="Q2334" i="2"/>
  <c r="Q2346" i="2"/>
  <c r="Q2353" i="2"/>
  <c r="Q2356" i="2"/>
  <c r="Q2363" i="2"/>
  <c r="Q2366" i="2"/>
  <c r="Q2369" i="2"/>
  <c r="Q2386" i="2"/>
  <c r="Q2403" i="2"/>
  <c r="Q2424" i="2"/>
  <c r="Q2434" i="2"/>
  <c r="T2434" i="2" s="1"/>
  <c r="Q2437" i="2"/>
  <c r="Q2448" i="2"/>
  <c r="Q2451" i="2"/>
  <c r="Q2462" i="2"/>
  <c r="Q2469" i="2"/>
  <c r="Q2483" i="2"/>
  <c r="Q2497" i="2"/>
  <c r="Q2142" i="2"/>
  <c r="Q2145" i="2"/>
  <c r="Q2152" i="2"/>
  <c r="Q2164" i="2"/>
  <c r="Q2185" i="2"/>
  <c r="Q2188" i="2"/>
  <c r="Q2191" i="2"/>
  <c r="Q2205" i="2"/>
  <c r="Q2218" i="2"/>
  <c r="Q2227" i="2"/>
  <c r="Q2234" i="2"/>
  <c r="Q2241" i="2"/>
  <c r="Q2248" i="2"/>
  <c r="Q2258" i="2"/>
  <c r="Q2261" i="2"/>
  <c r="Q2263" i="2"/>
  <c r="Q2273" i="2"/>
  <c r="Q2276" i="2"/>
  <c r="Q2279" i="2"/>
  <c r="Q2286" i="2"/>
  <c r="Q2324" i="2"/>
  <c r="Q2338" i="2"/>
  <c r="Q2350" i="2"/>
  <c r="Q2360" i="2"/>
  <c r="Q2373" i="2"/>
  <c r="Q2376" i="2"/>
  <c r="Q2379" i="2"/>
  <c r="Q2390" i="2"/>
  <c r="Q2393" i="2"/>
  <c r="Q2414" i="2"/>
  <c r="Q2417" i="2"/>
  <c r="Q2428" i="2"/>
  <c r="Q2431" i="2"/>
  <c r="Q2441" i="2"/>
  <c r="Q2466" i="2"/>
  <c r="Q2473" i="2"/>
  <c r="Q2480" i="2"/>
  <c r="Q2487" i="2"/>
  <c r="Q2494" i="2"/>
  <c r="Q2501" i="2"/>
  <c r="Q4" i="2"/>
  <c r="Q2158" i="2"/>
  <c r="Q2161" i="2"/>
  <c r="Q2168" i="2"/>
  <c r="Q2171" i="2"/>
  <c r="Q2174" i="2"/>
  <c r="Q2182" i="2"/>
  <c r="Q2194" i="2"/>
  <c r="Q2197" i="2"/>
  <c r="Q2203" i="2"/>
  <c r="Q2212" i="2"/>
  <c r="Q2215" i="2"/>
  <c r="Q2231" i="2"/>
  <c r="Q2238" i="2"/>
  <c r="Q2290" i="2"/>
  <c r="Q2293" i="2"/>
  <c r="Q2296" i="2"/>
  <c r="Q2303" i="2"/>
  <c r="Q2310" i="2"/>
  <c r="Q2318" i="2"/>
  <c r="Q2331" i="2"/>
  <c r="Q2354" i="2"/>
  <c r="T2354" i="2" s="1"/>
  <c r="Q2364" i="2"/>
  <c r="T2364" i="2" s="1"/>
  <c r="Q2445" i="2"/>
  <c r="Q2456" i="2"/>
  <c r="Q2459" i="2"/>
  <c r="Q2470" i="2"/>
  <c r="Q2477" i="2"/>
  <c r="Q2484" i="2"/>
  <c r="Q2491" i="2"/>
  <c r="Q2498" i="2"/>
  <c r="Q2135" i="2"/>
  <c r="Q2149" i="2"/>
  <c r="Q2155" i="2"/>
  <c r="Q2178" i="2"/>
  <c r="Q2192" i="2"/>
  <c r="Q2209" i="2"/>
  <c r="Q2225" i="2"/>
  <c r="Q2228" i="2"/>
  <c r="Q2252" i="2"/>
  <c r="Q2255" i="2"/>
  <c r="Q2267" i="2"/>
  <c r="Q2271" i="2"/>
  <c r="Q2280" i="2"/>
  <c r="Q2283" i="2"/>
  <c r="Q2307" i="2"/>
  <c r="Q2314" i="2"/>
  <c r="Q2328" i="2"/>
  <c r="Q2335" i="2"/>
  <c r="Q2357" i="2"/>
  <c r="Q2367" i="2"/>
  <c r="Q2374" i="2"/>
  <c r="Q2384" i="2"/>
  <c r="Q2387" i="2"/>
  <c r="Q2401" i="2"/>
  <c r="Q2411" i="2"/>
  <c r="Q2422" i="2"/>
  <c r="Q2425" i="2"/>
  <c r="Q2435" i="2"/>
  <c r="Q2442" i="2"/>
  <c r="Q2449" i="2"/>
  <c r="Q2474" i="2"/>
  <c r="Q2488" i="2"/>
  <c r="Q2502" i="2"/>
  <c r="F2508" i="2"/>
  <c r="F2512" i="2"/>
  <c r="F2514" i="2"/>
  <c r="U2411" i="2" l="1"/>
  <c r="R2411" i="2"/>
  <c r="S2411" i="2" s="1"/>
  <c r="T2411" i="2"/>
  <c r="R2445" i="2"/>
  <c r="S2445" i="2" s="1"/>
  <c r="U2445" i="2"/>
  <c r="T2445" i="2"/>
  <c r="U2428" i="2"/>
  <c r="R2428" i="2"/>
  <c r="S2428" i="2" s="1"/>
  <c r="U2497" i="2"/>
  <c r="T2497" i="2"/>
  <c r="R2497" i="2"/>
  <c r="S2497" i="2" s="1"/>
  <c r="U2401" i="2"/>
  <c r="R2401" i="2"/>
  <c r="S2401" i="2" s="1"/>
  <c r="T2401" i="2"/>
  <c r="U2498" i="2"/>
  <c r="R2498" i="2"/>
  <c r="S2498" i="2" s="1"/>
  <c r="U2182" i="2"/>
  <c r="T2182" i="2"/>
  <c r="R2182" i="2"/>
  <c r="S2182" i="2" s="1"/>
  <c r="U2350" i="2"/>
  <c r="R2350" i="2"/>
  <c r="S2350" i="2" s="1"/>
  <c r="T2350" i="2"/>
  <c r="U2483" i="2"/>
  <c r="R2483" i="2"/>
  <c r="S2483" i="2" s="1"/>
  <c r="T2483" i="2"/>
  <c r="U2254" i="2"/>
  <c r="R2254" i="2"/>
  <c r="S2254" i="2" s="1"/>
  <c r="U2474" i="2"/>
  <c r="R2474" i="2"/>
  <c r="S2474" i="2" s="1"/>
  <c r="T2474" i="2"/>
  <c r="R2307" i="2"/>
  <c r="S2307" i="2" s="1"/>
  <c r="T2307" i="2"/>
  <c r="U2307" i="2"/>
  <c r="U2491" i="2"/>
  <c r="T2491" i="2"/>
  <c r="R2491" i="2"/>
  <c r="S2491" i="2" s="1"/>
  <c r="U2238" i="2"/>
  <c r="R2238" i="2"/>
  <c r="S2238" i="2" s="1"/>
  <c r="U2487" i="2"/>
  <c r="R2487" i="2"/>
  <c r="S2487" i="2" s="1"/>
  <c r="T2487" i="2"/>
  <c r="U2338" i="2"/>
  <c r="T2338" i="2"/>
  <c r="R2338" i="2"/>
  <c r="S2338" i="2" s="1"/>
  <c r="U2188" i="2"/>
  <c r="T2188" i="2"/>
  <c r="R2188" i="2"/>
  <c r="S2188" i="2" s="1"/>
  <c r="U2386" i="2"/>
  <c r="R2386" i="2"/>
  <c r="S2386" i="2" s="1"/>
  <c r="U2244" i="2"/>
  <c r="T2244" i="2"/>
  <c r="R2244" i="2"/>
  <c r="S2244" i="2" s="1"/>
  <c r="U2382" i="2"/>
  <c r="R2382" i="2"/>
  <c r="S2382" i="2" s="1"/>
  <c r="T2382" i="2"/>
  <c r="U2220" i="2"/>
  <c r="T2220" i="2"/>
  <c r="R2220" i="2"/>
  <c r="S2220" i="2" s="1"/>
  <c r="R2423" i="2"/>
  <c r="S2423" i="2" s="1"/>
  <c r="U2423" i="2"/>
  <c r="T2423" i="2"/>
  <c r="U2229" i="2"/>
  <c r="T2229" i="2"/>
  <c r="R2229" i="2"/>
  <c r="S2229" i="2" s="1"/>
  <c r="R2381" i="2"/>
  <c r="S2381" i="2" s="1"/>
  <c r="T2381" i="2"/>
  <c r="U2381" i="2"/>
  <c r="T2186" i="2"/>
  <c r="R2186" i="2"/>
  <c r="S2186" i="2" s="1"/>
  <c r="U2186" i="2"/>
  <c r="T2415" i="2"/>
  <c r="R2415" i="2"/>
  <c r="S2415" i="2" s="1"/>
  <c r="U2415" i="2"/>
  <c r="U2277" i="2"/>
  <c r="T2277" i="2"/>
  <c r="R2277" i="2"/>
  <c r="S2277" i="2" s="1"/>
  <c r="R2485" i="2"/>
  <c r="S2485" i="2" s="1"/>
  <c r="T2485" i="2"/>
  <c r="U2485" i="2"/>
  <c r="R2383" i="2"/>
  <c r="S2383" i="2" s="1"/>
  <c r="T2383" i="2"/>
  <c r="U2383" i="2"/>
  <c r="U2270" i="2"/>
  <c r="R2270" i="2"/>
  <c r="S2270" i="2" s="1"/>
  <c r="U2039" i="2"/>
  <c r="T2039" i="2"/>
  <c r="R2039" i="2"/>
  <c r="S2039" i="2" s="1"/>
  <c r="U1832" i="2"/>
  <c r="T1832" i="2"/>
  <c r="R1832" i="2"/>
  <c r="S1832" i="2" s="1"/>
  <c r="U2449" i="2"/>
  <c r="T2449" i="2"/>
  <c r="R2449" i="2"/>
  <c r="S2449" i="2" s="1"/>
  <c r="U2384" i="2"/>
  <c r="R2384" i="2"/>
  <c r="S2384" i="2" s="1"/>
  <c r="T2384" i="2"/>
  <c r="R2283" i="2"/>
  <c r="S2283" i="2" s="1"/>
  <c r="T2283" i="2"/>
  <c r="U2283" i="2"/>
  <c r="U2209" i="2"/>
  <c r="R2209" i="2"/>
  <c r="S2209" i="2" s="1"/>
  <c r="T2209" i="2"/>
  <c r="U2484" i="2"/>
  <c r="R2484" i="2"/>
  <c r="S2484" i="2" s="1"/>
  <c r="T2484" i="2"/>
  <c r="U2331" i="2"/>
  <c r="T2331" i="2"/>
  <c r="R2331" i="2"/>
  <c r="S2331" i="2" s="1"/>
  <c r="R2231" i="2"/>
  <c r="S2231" i="2" s="1"/>
  <c r="T2231" i="2"/>
  <c r="U2231" i="2"/>
  <c r="U2171" i="2"/>
  <c r="T2171" i="2"/>
  <c r="R2171" i="2"/>
  <c r="S2171" i="2" s="1"/>
  <c r="U2480" i="2"/>
  <c r="T2480" i="2"/>
  <c r="R2480" i="2"/>
  <c r="S2480" i="2" s="1"/>
  <c r="U2393" i="2"/>
  <c r="R2393" i="2"/>
  <c r="S2393" i="2" s="1"/>
  <c r="T2393" i="2"/>
  <c r="R2324" i="2"/>
  <c r="S2324" i="2" s="1"/>
  <c r="U2324" i="2"/>
  <c r="U2248" i="2"/>
  <c r="R2248" i="2"/>
  <c r="S2248" i="2" s="1"/>
  <c r="T2248" i="2"/>
  <c r="R2185" i="2"/>
  <c r="S2185" i="2" s="1"/>
  <c r="U2185" i="2"/>
  <c r="T2185" i="2"/>
  <c r="U2462" i="2"/>
  <c r="T2462" i="2"/>
  <c r="R2462" i="2"/>
  <c r="S2462" i="2" s="1"/>
  <c r="U2369" i="2"/>
  <c r="T2369" i="2"/>
  <c r="R2369" i="2"/>
  <c r="S2369" i="2" s="1"/>
  <c r="U2313" i="2"/>
  <c r="R2313" i="2"/>
  <c r="S2313" i="2" s="1"/>
  <c r="T2313" i="2"/>
  <c r="U2237" i="2"/>
  <c r="R2237" i="2"/>
  <c r="S2237" i="2" s="1"/>
  <c r="T2237" i="2"/>
  <c r="U2458" i="2"/>
  <c r="R2458" i="2"/>
  <c r="S2458" i="2" s="1"/>
  <c r="T2458" i="2"/>
  <c r="U2359" i="2"/>
  <c r="R2359" i="2"/>
  <c r="S2359" i="2" s="1"/>
  <c r="T2359" i="2"/>
  <c r="U2302" i="2"/>
  <c r="T2302" i="2"/>
  <c r="R2302" i="2"/>
  <c r="S2302" i="2" s="1"/>
  <c r="U2214" i="2"/>
  <c r="T2214" i="2"/>
  <c r="R2214" i="2"/>
  <c r="S2214" i="2" s="1"/>
  <c r="U2475" i="2"/>
  <c r="R2475" i="2"/>
  <c r="S2475" i="2" s="1"/>
  <c r="T2475" i="2"/>
  <c r="U2416" i="2"/>
  <c r="T2416" i="2"/>
  <c r="R2416" i="2"/>
  <c r="S2416" i="2" s="1"/>
  <c r="U2333" i="2"/>
  <c r="T2333" i="2"/>
  <c r="R2333" i="2"/>
  <c r="S2333" i="2" s="1"/>
  <c r="T2226" i="2"/>
  <c r="R2226" i="2"/>
  <c r="S2226" i="2" s="1"/>
  <c r="U2226" i="2"/>
  <c r="U2436" i="2"/>
  <c r="T2436" i="2"/>
  <c r="R2436" i="2"/>
  <c r="S2436" i="2" s="1"/>
  <c r="U2368" i="2"/>
  <c r="T2368" i="2"/>
  <c r="R2368" i="2"/>
  <c r="S2368" i="2" s="1"/>
  <c r="U2281" i="2"/>
  <c r="R2281" i="2"/>
  <c r="S2281" i="2" s="1"/>
  <c r="U2175" i="2"/>
  <c r="T2175" i="2"/>
  <c r="R2175" i="2"/>
  <c r="S2175" i="2" s="1"/>
  <c r="U2478" i="2"/>
  <c r="R2478" i="2"/>
  <c r="S2478" i="2" s="1"/>
  <c r="T2478" i="2"/>
  <c r="U2408" i="2"/>
  <c r="R2408" i="2"/>
  <c r="S2408" i="2" s="1"/>
  <c r="T2408" i="2"/>
  <c r="U2332" i="2"/>
  <c r="T2332" i="2"/>
  <c r="R2332" i="2"/>
  <c r="S2332" i="2" s="1"/>
  <c r="U2265" i="2"/>
  <c r="R2265" i="2"/>
  <c r="S2265" i="2" s="1"/>
  <c r="T2265" i="2"/>
  <c r="U2198" i="2"/>
  <c r="T2198" i="2"/>
  <c r="R2198" i="2"/>
  <c r="S2198" i="2" s="1"/>
  <c r="U2482" i="2"/>
  <c r="R2482" i="2"/>
  <c r="S2482" i="2" s="1"/>
  <c r="R2429" i="2"/>
  <c r="S2429" i="2" s="1"/>
  <c r="U2429" i="2"/>
  <c r="T2429" i="2"/>
  <c r="U2380" i="2"/>
  <c r="R2380" i="2"/>
  <c r="S2380" i="2" s="1"/>
  <c r="T2380" i="2"/>
  <c r="U2309" i="2"/>
  <c r="R2309" i="2"/>
  <c r="S2309" i="2" s="1"/>
  <c r="T2309" i="2"/>
  <c r="U2264" i="2"/>
  <c r="R2264" i="2"/>
  <c r="S2264" i="2" s="1"/>
  <c r="T2264" i="2"/>
  <c r="R2109" i="2"/>
  <c r="S2109" i="2" s="1"/>
  <c r="T2109" i="2"/>
  <c r="U2109" i="2"/>
  <c r="T2030" i="2"/>
  <c r="R2030" i="2"/>
  <c r="S2030" i="2" s="1"/>
  <c r="U2030" i="2"/>
  <c r="T1981" i="2"/>
  <c r="U1981" i="2"/>
  <c r="R1981" i="2"/>
  <c r="S1981" i="2" s="1"/>
  <c r="R1934" i="2"/>
  <c r="S1934" i="2" s="1"/>
  <c r="U1934" i="2"/>
  <c r="T1829" i="2"/>
  <c r="R1829" i="2"/>
  <c r="S1829" i="2" s="1"/>
  <c r="U1829" i="2"/>
  <c r="R1745" i="2"/>
  <c r="S1745" i="2" s="1"/>
  <c r="T1745" i="2"/>
  <c r="U1745" i="2"/>
  <c r="U1674" i="2"/>
  <c r="R1674" i="2"/>
  <c r="S1674" i="2" s="1"/>
  <c r="T1674" i="2"/>
  <c r="T1569" i="2"/>
  <c r="U1569" i="2"/>
  <c r="R1569" i="2"/>
  <c r="S1569" i="2" s="1"/>
  <c r="R1495" i="2"/>
  <c r="S1495" i="2" s="1"/>
  <c r="U1495" i="2"/>
  <c r="T1495" i="2"/>
  <c r="U2092" i="2"/>
  <c r="T2092" i="2"/>
  <c r="R2092" i="2"/>
  <c r="S2092" i="2" s="1"/>
  <c r="U1995" i="2"/>
  <c r="T1995" i="2"/>
  <c r="R1995" i="2"/>
  <c r="S1995" i="2" s="1"/>
  <c r="U1897" i="2"/>
  <c r="R1897" i="2"/>
  <c r="S1897" i="2" s="1"/>
  <c r="T1897" i="2"/>
  <c r="U1761" i="2"/>
  <c r="R1761" i="2"/>
  <c r="S1761" i="2" s="1"/>
  <c r="T1761" i="2"/>
  <c r="T1687" i="2"/>
  <c r="U1687" i="2"/>
  <c r="R1687" i="2"/>
  <c r="S1687" i="2" s="1"/>
  <c r="U1609" i="2"/>
  <c r="R1609" i="2"/>
  <c r="S1609" i="2" s="1"/>
  <c r="T1609" i="2"/>
  <c r="T1475" i="2"/>
  <c r="U1475" i="2"/>
  <c r="R1475" i="2"/>
  <c r="S1475" i="2" s="1"/>
  <c r="T2098" i="2"/>
  <c r="R2098" i="2"/>
  <c r="S2098" i="2" s="1"/>
  <c r="U2098" i="2"/>
  <c r="U2004" i="2"/>
  <c r="T2004" i="2"/>
  <c r="R2004" i="2"/>
  <c r="S2004" i="2" s="1"/>
  <c r="U1908" i="2"/>
  <c r="T1908" i="2"/>
  <c r="R1908" i="2"/>
  <c r="S1908" i="2" s="1"/>
  <c r="U1846" i="2"/>
  <c r="R1846" i="2"/>
  <c r="S1846" i="2" s="1"/>
  <c r="U1786" i="2"/>
  <c r="R1786" i="2"/>
  <c r="S1786" i="2" s="1"/>
  <c r="T1786" i="2"/>
  <c r="U1706" i="2"/>
  <c r="R1706" i="2"/>
  <c r="S1706" i="2" s="1"/>
  <c r="U1647" i="2"/>
  <c r="R1647" i="2"/>
  <c r="S1647" i="2" s="1"/>
  <c r="T1647" i="2"/>
  <c r="U1580" i="2"/>
  <c r="R1580" i="2"/>
  <c r="S1580" i="2" s="1"/>
  <c r="T1580" i="2"/>
  <c r="T2130" i="2"/>
  <c r="R2130" i="2"/>
  <c r="S2130" i="2" s="1"/>
  <c r="U2130" i="2"/>
  <c r="U2044" i="2"/>
  <c r="T2044" i="2"/>
  <c r="R2044" i="2"/>
  <c r="S2044" i="2" s="1"/>
  <c r="U1997" i="2"/>
  <c r="T1997" i="2"/>
  <c r="R1997" i="2"/>
  <c r="S1997" i="2" s="1"/>
  <c r="U1930" i="2"/>
  <c r="R1930" i="2"/>
  <c r="S1930" i="2" s="1"/>
  <c r="U1820" i="2"/>
  <c r="T1820" i="2"/>
  <c r="R1820" i="2"/>
  <c r="S1820" i="2" s="1"/>
  <c r="U1709" i="2"/>
  <c r="R1709" i="2"/>
  <c r="S1709" i="2" s="1"/>
  <c r="T1709" i="2"/>
  <c r="U1572" i="2"/>
  <c r="R1572" i="2"/>
  <c r="S1572" i="2" s="1"/>
  <c r="R1502" i="2"/>
  <c r="S1502" i="2" s="1"/>
  <c r="U1502" i="2"/>
  <c r="T1502" i="2"/>
  <c r="U2468" i="2"/>
  <c r="T2468" i="2"/>
  <c r="R2468" i="2"/>
  <c r="S2468" i="2" s="1"/>
  <c r="U2394" i="2"/>
  <c r="R2394" i="2"/>
  <c r="S2394" i="2" s="1"/>
  <c r="T2394" i="2"/>
  <c r="U2336" i="2"/>
  <c r="R2336" i="2"/>
  <c r="S2336" i="2" s="1"/>
  <c r="T2336" i="2"/>
  <c r="U2236" i="2"/>
  <c r="R2236" i="2"/>
  <c r="S2236" i="2" s="1"/>
  <c r="U2200" i="2"/>
  <c r="T2200" i="2"/>
  <c r="R2200" i="2"/>
  <c r="S2200" i="2" s="1"/>
  <c r="R2078" i="2"/>
  <c r="S2078" i="2" s="1"/>
  <c r="T2078" i="2"/>
  <c r="U2078" i="2"/>
  <c r="U1935" i="2"/>
  <c r="R1935" i="2"/>
  <c r="S1935" i="2" s="1"/>
  <c r="T1935" i="2"/>
  <c r="U1858" i="2"/>
  <c r="T1858" i="2"/>
  <c r="R1858" i="2"/>
  <c r="S1858" i="2" s="1"/>
  <c r="U1782" i="2"/>
  <c r="R1782" i="2"/>
  <c r="S1782" i="2" s="1"/>
  <c r="T1782" i="2"/>
  <c r="U1716" i="2"/>
  <c r="R1716" i="2"/>
  <c r="S1716" i="2" s="1"/>
  <c r="U1653" i="2"/>
  <c r="T1653" i="2"/>
  <c r="R1653" i="2"/>
  <c r="S1653" i="2" s="1"/>
  <c r="U1595" i="2"/>
  <c r="R1595" i="2"/>
  <c r="S1595" i="2" s="1"/>
  <c r="T1595" i="2"/>
  <c r="R1505" i="2"/>
  <c r="S1505" i="2" s="1"/>
  <c r="U1505" i="2"/>
  <c r="T1505" i="2"/>
  <c r="U2097" i="2"/>
  <c r="R2097" i="2"/>
  <c r="S2097" i="2" s="1"/>
  <c r="T2097" i="2"/>
  <c r="R2031" i="2"/>
  <c r="S2031" i="2" s="1"/>
  <c r="T2031" i="2"/>
  <c r="U2031" i="2"/>
  <c r="U1938" i="2"/>
  <c r="R1938" i="2"/>
  <c r="S1938" i="2" s="1"/>
  <c r="T1938" i="2"/>
  <c r="U1880" i="2"/>
  <c r="T1880" i="2"/>
  <c r="R1880" i="2"/>
  <c r="S1880" i="2" s="1"/>
  <c r="U1729" i="2"/>
  <c r="R1729" i="2"/>
  <c r="S1729" i="2" s="1"/>
  <c r="T1729" i="2"/>
  <c r="U1620" i="2"/>
  <c r="R1620" i="2"/>
  <c r="S1620" i="2" s="1"/>
  <c r="T1620" i="2"/>
  <c r="U1523" i="2"/>
  <c r="R1523" i="2"/>
  <c r="S1523" i="2" s="1"/>
  <c r="T1523" i="2"/>
  <c r="U2126" i="2"/>
  <c r="T2126" i="2"/>
  <c r="R2126" i="2"/>
  <c r="S2126" i="2" s="1"/>
  <c r="T2034" i="2"/>
  <c r="R2034" i="2"/>
  <c r="S2034" i="2" s="1"/>
  <c r="U2034" i="2"/>
  <c r="U1953" i="2"/>
  <c r="R1953" i="2"/>
  <c r="S1953" i="2" s="1"/>
  <c r="T1953" i="2"/>
  <c r="R1873" i="2"/>
  <c r="S1873" i="2" s="1"/>
  <c r="U1873" i="2"/>
  <c r="T1873" i="2"/>
  <c r="T1813" i="2"/>
  <c r="R1813" i="2"/>
  <c r="S1813" i="2" s="1"/>
  <c r="U1813" i="2"/>
  <c r="R1737" i="2"/>
  <c r="S1737" i="2" s="1"/>
  <c r="U1737" i="2"/>
  <c r="T1737" i="2"/>
  <c r="R1665" i="2"/>
  <c r="S1665" i="2" s="1"/>
  <c r="U1665" i="2"/>
  <c r="T1665" i="2"/>
  <c r="U1552" i="2"/>
  <c r="R1552" i="2"/>
  <c r="S1552" i="2" s="1"/>
  <c r="T1552" i="2"/>
  <c r="T2122" i="2"/>
  <c r="R2122" i="2"/>
  <c r="S2122" i="2" s="1"/>
  <c r="U2122" i="2"/>
  <c r="U2052" i="2"/>
  <c r="T2052" i="2"/>
  <c r="R2052" i="2"/>
  <c r="S2052" i="2" s="1"/>
  <c r="U1912" i="2"/>
  <c r="T1912" i="2"/>
  <c r="R1912" i="2"/>
  <c r="S1912" i="2" s="1"/>
  <c r="U1819" i="2"/>
  <c r="R1819" i="2"/>
  <c r="S1819" i="2" s="1"/>
  <c r="T1819" i="2"/>
  <c r="U1701" i="2"/>
  <c r="T1701" i="2"/>
  <c r="R1701" i="2"/>
  <c r="S1701" i="2" s="1"/>
  <c r="U1632" i="2"/>
  <c r="R1632" i="2"/>
  <c r="S1632" i="2" s="1"/>
  <c r="T1632" i="2"/>
  <c r="R1581" i="2"/>
  <c r="S1581" i="2" s="1"/>
  <c r="T1581" i="2"/>
  <c r="U1581" i="2"/>
  <c r="T1504" i="2"/>
  <c r="U1504" i="2"/>
  <c r="R1504" i="2"/>
  <c r="S1504" i="2" s="1"/>
  <c r="R2193" i="2"/>
  <c r="S2193" i="2" s="1"/>
  <c r="U2193" i="2"/>
  <c r="T2193" i="2"/>
  <c r="T2106" i="2"/>
  <c r="R2106" i="2"/>
  <c r="S2106" i="2" s="1"/>
  <c r="U2106" i="2"/>
  <c r="U2029" i="2"/>
  <c r="T2029" i="2"/>
  <c r="R2029" i="2"/>
  <c r="S2029" i="2" s="1"/>
  <c r="U1980" i="2"/>
  <c r="R1980" i="2"/>
  <c r="S1980" i="2" s="1"/>
  <c r="U1899" i="2"/>
  <c r="R1899" i="2"/>
  <c r="S1899" i="2" s="1"/>
  <c r="T1899" i="2"/>
  <c r="U1860" i="2"/>
  <c r="T1860" i="2"/>
  <c r="R1860" i="2"/>
  <c r="S1860" i="2" s="1"/>
  <c r="U1800" i="2"/>
  <c r="T1800" i="2"/>
  <c r="R1800" i="2"/>
  <c r="S1800" i="2" s="1"/>
  <c r="U1756" i="2"/>
  <c r="R1756" i="2"/>
  <c r="S1756" i="2" s="1"/>
  <c r="T1756" i="2"/>
  <c r="T1671" i="2"/>
  <c r="U1671" i="2"/>
  <c r="R1671" i="2"/>
  <c r="S1671" i="2" s="1"/>
  <c r="U1628" i="2"/>
  <c r="R1628" i="2"/>
  <c r="S1628" i="2" s="1"/>
  <c r="T1628" i="2"/>
  <c r="U1556" i="2"/>
  <c r="R1556" i="2"/>
  <c r="S1556" i="2" s="1"/>
  <c r="T1556" i="2"/>
  <c r="U1461" i="2"/>
  <c r="T1461" i="2"/>
  <c r="R1461" i="2"/>
  <c r="S1461" i="2" s="1"/>
  <c r="U1394" i="2"/>
  <c r="R1394" i="2"/>
  <c r="S1394" i="2" s="1"/>
  <c r="T1394" i="2"/>
  <c r="R1271" i="2"/>
  <c r="S1271" i="2" s="1"/>
  <c r="U1271" i="2"/>
  <c r="T1271" i="2"/>
  <c r="U1103" i="2"/>
  <c r="T1103" i="2"/>
  <c r="R1103" i="2"/>
  <c r="S1103" i="2" s="1"/>
  <c r="U917" i="2"/>
  <c r="T917" i="2"/>
  <c r="R917" i="2"/>
  <c r="S917" i="2" s="1"/>
  <c r="U1400" i="2"/>
  <c r="R1400" i="2"/>
  <c r="S1400" i="2" s="1"/>
  <c r="R1351" i="2"/>
  <c r="S1351" i="2" s="1"/>
  <c r="U1351" i="2"/>
  <c r="T1351" i="2"/>
  <c r="U1151" i="2"/>
  <c r="T1151" i="2"/>
  <c r="R1151" i="2"/>
  <c r="S1151" i="2" s="1"/>
  <c r="R982" i="2"/>
  <c r="S982" i="2" s="1"/>
  <c r="T982" i="2"/>
  <c r="U982" i="2"/>
  <c r="U1418" i="2"/>
  <c r="R1418" i="2"/>
  <c r="S1418" i="2" s="1"/>
  <c r="T1418" i="2"/>
  <c r="U1227" i="2"/>
  <c r="R1227" i="2"/>
  <c r="S1227" i="2" s="1"/>
  <c r="T1227" i="2"/>
  <c r="U1109" i="2"/>
  <c r="T1109" i="2"/>
  <c r="R1109" i="2"/>
  <c r="S1109" i="2" s="1"/>
  <c r="T977" i="2"/>
  <c r="R977" i="2"/>
  <c r="S977" i="2" s="1"/>
  <c r="U977" i="2"/>
  <c r="U1390" i="2"/>
  <c r="R1390" i="2"/>
  <c r="S1390" i="2" s="1"/>
  <c r="R1246" i="2"/>
  <c r="S1246" i="2" s="1"/>
  <c r="U1246" i="2"/>
  <c r="R1078" i="2"/>
  <c r="S1078" i="2" s="1"/>
  <c r="U1078" i="2"/>
  <c r="T1078" i="2"/>
  <c r="U855" i="2"/>
  <c r="R855" i="2"/>
  <c r="S855" i="2" s="1"/>
  <c r="T855" i="2"/>
  <c r="U2157" i="2"/>
  <c r="R2157" i="2"/>
  <c r="S2157" i="2" s="1"/>
  <c r="T2157" i="2"/>
  <c r="U2093" i="2"/>
  <c r="T2093" i="2"/>
  <c r="R2093" i="2"/>
  <c r="S2093" i="2" s="1"/>
  <c r="T2050" i="2"/>
  <c r="R2050" i="2"/>
  <c r="S2050" i="2" s="1"/>
  <c r="U2050" i="2"/>
  <c r="U1991" i="2"/>
  <c r="R1991" i="2"/>
  <c r="S1991" i="2" s="1"/>
  <c r="T1991" i="2"/>
  <c r="U1936" i="2"/>
  <c r="T1936" i="2"/>
  <c r="R1936" i="2"/>
  <c r="S1936" i="2" s="1"/>
  <c r="U1859" i="2"/>
  <c r="R1859" i="2"/>
  <c r="S1859" i="2" s="1"/>
  <c r="T1859" i="2"/>
  <c r="U1796" i="2"/>
  <c r="T1796" i="2"/>
  <c r="R1796" i="2"/>
  <c r="S1796" i="2" s="1"/>
  <c r="U1746" i="2"/>
  <c r="R1746" i="2"/>
  <c r="S1746" i="2" s="1"/>
  <c r="U1637" i="2"/>
  <c r="R1637" i="2"/>
  <c r="S1637" i="2" s="1"/>
  <c r="T1637" i="2"/>
  <c r="R1579" i="2"/>
  <c r="S1579" i="2" s="1"/>
  <c r="U1579" i="2"/>
  <c r="T1579" i="2"/>
  <c r="U1512" i="2"/>
  <c r="R1512" i="2"/>
  <c r="S1512" i="2" s="1"/>
  <c r="R1463" i="2"/>
  <c r="S1463" i="2" s="1"/>
  <c r="U1463" i="2"/>
  <c r="T1463" i="2"/>
  <c r="T1417" i="2"/>
  <c r="R1417" i="2"/>
  <c r="S1417" i="2" s="1"/>
  <c r="U1417" i="2"/>
  <c r="U1353" i="2"/>
  <c r="R1353" i="2"/>
  <c r="S1353" i="2" s="1"/>
  <c r="T1353" i="2"/>
  <c r="R1269" i="2"/>
  <c r="S1269" i="2" s="1"/>
  <c r="T1269" i="2"/>
  <c r="U1269" i="2"/>
  <c r="R1129" i="2"/>
  <c r="S1129" i="2" s="1"/>
  <c r="T1129" i="2"/>
  <c r="U1129" i="2"/>
  <c r="T881" i="2"/>
  <c r="R881" i="2"/>
  <c r="S881" i="2" s="1"/>
  <c r="U881" i="2"/>
  <c r="U1356" i="2"/>
  <c r="R1356" i="2"/>
  <c r="S1356" i="2" s="1"/>
  <c r="T1356" i="2"/>
  <c r="U1179" i="2"/>
  <c r="R1179" i="2"/>
  <c r="S1179" i="2" s="1"/>
  <c r="U1004" i="2"/>
  <c r="R1004" i="2"/>
  <c r="S1004" i="2" s="1"/>
  <c r="U900" i="2"/>
  <c r="R900" i="2"/>
  <c r="S900" i="2" s="1"/>
  <c r="U1392" i="2"/>
  <c r="R1392" i="2"/>
  <c r="S1392" i="2" s="1"/>
  <c r="R1293" i="2"/>
  <c r="S1293" i="2" s="1"/>
  <c r="T1293" i="2"/>
  <c r="U1293" i="2"/>
  <c r="U1181" i="2"/>
  <c r="T1181" i="2"/>
  <c r="R1181" i="2"/>
  <c r="S1181" i="2" s="1"/>
  <c r="U971" i="2"/>
  <c r="R971" i="2"/>
  <c r="S971" i="2" s="1"/>
  <c r="T971" i="2"/>
  <c r="U1416" i="2"/>
  <c r="R1416" i="2"/>
  <c r="S1416" i="2" s="1"/>
  <c r="R1301" i="2"/>
  <c r="S1301" i="2" s="1"/>
  <c r="T1301" i="2"/>
  <c r="U1301" i="2"/>
  <c r="U1146" i="2"/>
  <c r="R1146" i="2"/>
  <c r="S1146" i="2" s="1"/>
  <c r="U963" i="2"/>
  <c r="R963" i="2"/>
  <c r="S963" i="2" s="1"/>
  <c r="T963" i="2"/>
  <c r="U764" i="2"/>
  <c r="R764" i="2"/>
  <c r="S764" i="2" s="1"/>
  <c r="T764" i="2"/>
  <c r="U1440" i="2"/>
  <c r="R1440" i="2"/>
  <c r="S1440" i="2" s="1"/>
  <c r="U1374" i="2"/>
  <c r="R1374" i="2"/>
  <c r="S1374" i="2" s="1"/>
  <c r="U1330" i="2"/>
  <c r="R1330" i="2"/>
  <c r="S1330" i="2" s="1"/>
  <c r="T1330" i="2"/>
  <c r="U1250" i="2"/>
  <c r="R1250" i="2"/>
  <c r="S1250" i="2" s="1"/>
  <c r="T1250" i="2"/>
  <c r="R1160" i="2"/>
  <c r="S1160" i="2" s="1"/>
  <c r="T1160" i="2"/>
  <c r="U1160" i="2"/>
  <c r="R1089" i="2"/>
  <c r="S1089" i="2" s="1"/>
  <c r="T1089" i="2"/>
  <c r="U1089" i="2"/>
  <c r="U1011" i="2"/>
  <c r="R1011" i="2"/>
  <c r="S1011" i="2" s="1"/>
  <c r="R925" i="2"/>
  <c r="S925" i="2" s="1"/>
  <c r="T925" i="2"/>
  <c r="U925" i="2"/>
  <c r="U835" i="2"/>
  <c r="R835" i="2"/>
  <c r="S835" i="2" s="1"/>
  <c r="U751" i="2"/>
  <c r="T751" i="2"/>
  <c r="R751" i="2"/>
  <c r="S751" i="2" s="1"/>
  <c r="U614" i="2"/>
  <c r="R614" i="2"/>
  <c r="S614" i="2" s="1"/>
  <c r="U1302" i="2"/>
  <c r="R1302" i="2"/>
  <c r="S1302" i="2" s="1"/>
  <c r="R1170" i="2"/>
  <c r="S1170" i="2" s="1"/>
  <c r="T1170" i="2"/>
  <c r="U1170" i="2"/>
  <c r="U1050" i="2"/>
  <c r="R1050" i="2"/>
  <c r="S1050" i="2" s="1"/>
  <c r="U946" i="2"/>
  <c r="R946" i="2"/>
  <c r="S946" i="2" s="1"/>
  <c r="T946" i="2"/>
  <c r="R877" i="2"/>
  <c r="S877" i="2" s="1"/>
  <c r="U877" i="2"/>
  <c r="T877" i="2"/>
  <c r="U799" i="2"/>
  <c r="T799" i="2"/>
  <c r="R799" i="2"/>
  <c r="S799" i="2" s="1"/>
  <c r="U677" i="2"/>
  <c r="T677" i="2"/>
  <c r="R677" i="2"/>
  <c r="S677" i="2" s="1"/>
  <c r="U883" i="2"/>
  <c r="R883" i="2"/>
  <c r="S883" i="2" s="1"/>
  <c r="T883" i="2"/>
  <c r="U818" i="2"/>
  <c r="R818" i="2"/>
  <c r="S818" i="2" s="1"/>
  <c r="U670" i="2"/>
  <c r="T670" i="2"/>
  <c r="R670" i="2"/>
  <c r="S670" i="2" s="1"/>
  <c r="U673" i="2"/>
  <c r="R673" i="2"/>
  <c r="S673" i="2" s="1"/>
  <c r="T673" i="2"/>
  <c r="U1494" i="2"/>
  <c r="R1494" i="2"/>
  <c r="S1494" i="2" s="1"/>
  <c r="T1494" i="2"/>
  <c r="U1421" i="2"/>
  <c r="T1421" i="2"/>
  <c r="R1421" i="2"/>
  <c r="S1421" i="2" s="1"/>
  <c r="U1332" i="2"/>
  <c r="R1332" i="2"/>
  <c r="S1332" i="2" s="1"/>
  <c r="T1332" i="2"/>
  <c r="U1279" i="2"/>
  <c r="T1279" i="2"/>
  <c r="R1279" i="2"/>
  <c r="S1279" i="2" s="1"/>
  <c r="T1194" i="2"/>
  <c r="R1194" i="2"/>
  <c r="S1194" i="2" s="1"/>
  <c r="U1194" i="2"/>
  <c r="R1113" i="2"/>
  <c r="S1113" i="2" s="1"/>
  <c r="T1113" i="2"/>
  <c r="U1113" i="2"/>
  <c r="R1023" i="2"/>
  <c r="S1023" i="2" s="1"/>
  <c r="T1023" i="2"/>
  <c r="U1023" i="2"/>
  <c r="U957" i="2"/>
  <c r="R957" i="2"/>
  <c r="S957" i="2" s="1"/>
  <c r="T957" i="2"/>
  <c r="R889" i="2"/>
  <c r="S889" i="2" s="1"/>
  <c r="T889" i="2"/>
  <c r="U889" i="2"/>
  <c r="T811" i="2"/>
  <c r="U811" i="2"/>
  <c r="R811" i="2"/>
  <c r="S811" i="2" s="1"/>
  <c r="T727" i="2"/>
  <c r="U727" i="2"/>
  <c r="R727" i="2"/>
  <c r="S727" i="2" s="1"/>
  <c r="R651" i="2"/>
  <c r="S651" i="2" s="1"/>
  <c r="T651" i="2"/>
  <c r="U651" i="2"/>
  <c r="U1282" i="2"/>
  <c r="R1282" i="2"/>
  <c r="S1282" i="2" s="1"/>
  <c r="T1282" i="2"/>
  <c r="U1214" i="2"/>
  <c r="R1214" i="2"/>
  <c r="S1214" i="2" s="1"/>
  <c r="R1097" i="2"/>
  <c r="S1097" i="2" s="1"/>
  <c r="U1097" i="2"/>
  <c r="T1097" i="2"/>
  <c r="T1025" i="2"/>
  <c r="R1025" i="2"/>
  <c r="S1025" i="2" s="1"/>
  <c r="U1025" i="2"/>
  <c r="R959" i="2"/>
  <c r="S959" i="2" s="1"/>
  <c r="U959" i="2"/>
  <c r="T959" i="2"/>
  <c r="U840" i="2"/>
  <c r="T840" i="2"/>
  <c r="R840" i="2"/>
  <c r="S840" i="2" s="1"/>
  <c r="U753" i="2"/>
  <c r="R753" i="2"/>
  <c r="S753" i="2" s="1"/>
  <c r="T753" i="2"/>
  <c r="U662" i="2"/>
  <c r="R662" i="2"/>
  <c r="S662" i="2" s="1"/>
  <c r="U916" i="2"/>
  <c r="T916" i="2"/>
  <c r="R916" i="2"/>
  <c r="S916" i="2" s="1"/>
  <c r="R813" i="2"/>
  <c r="S813" i="2" s="1"/>
  <c r="T813" i="2"/>
  <c r="U813" i="2"/>
  <c r="R704" i="2"/>
  <c r="S704" i="2" s="1"/>
  <c r="U704" i="2"/>
  <c r="T704" i="2"/>
  <c r="U681" i="2"/>
  <c r="R681" i="2"/>
  <c r="S681" i="2" s="1"/>
  <c r="T681" i="2"/>
  <c r="R1255" i="2"/>
  <c r="S1255" i="2" s="1"/>
  <c r="U1255" i="2"/>
  <c r="T1255" i="2"/>
  <c r="T1186" i="2"/>
  <c r="R1186" i="2"/>
  <c r="S1186" i="2" s="1"/>
  <c r="U1186" i="2"/>
  <c r="U1127" i="2"/>
  <c r="R1127" i="2"/>
  <c r="S1127" i="2" s="1"/>
  <c r="T1127" i="2"/>
  <c r="U1062" i="2"/>
  <c r="R1062" i="2"/>
  <c r="S1062" i="2" s="1"/>
  <c r="T1062" i="2"/>
  <c r="T983" i="2"/>
  <c r="R983" i="2"/>
  <c r="S983" i="2" s="1"/>
  <c r="U983" i="2"/>
  <c r="T905" i="2"/>
  <c r="R905" i="2"/>
  <c r="S905" i="2" s="1"/>
  <c r="U905" i="2"/>
  <c r="U867" i="2"/>
  <c r="T867" i="2"/>
  <c r="R867" i="2"/>
  <c r="S867" i="2" s="1"/>
  <c r="U810" i="2"/>
  <c r="R810" i="2"/>
  <c r="S810" i="2" s="1"/>
  <c r="T810" i="2"/>
  <c r="U760" i="2"/>
  <c r="R760" i="2"/>
  <c r="S760" i="2" s="1"/>
  <c r="R715" i="2"/>
  <c r="S715" i="2" s="1"/>
  <c r="T715" i="2"/>
  <c r="U715" i="2"/>
  <c r="U658" i="2"/>
  <c r="R658" i="2"/>
  <c r="S658" i="2" s="1"/>
  <c r="T658" i="2"/>
  <c r="R585" i="2"/>
  <c r="S585" i="2" s="1"/>
  <c r="U585" i="2"/>
  <c r="U430" i="2"/>
  <c r="R430" i="2"/>
  <c r="S430" i="2" s="1"/>
  <c r="T430" i="2"/>
  <c r="R261" i="2"/>
  <c r="S261" i="2" s="1"/>
  <c r="T261" i="2"/>
  <c r="U261" i="2"/>
  <c r="R131" i="2"/>
  <c r="S131" i="2" s="1"/>
  <c r="U131" i="2"/>
  <c r="T131" i="2"/>
  <c r="U731" i="2"/>
  <c r="R731" i="2"/>
  <c r="S731" i="2" s="1"/>
  <c r="T731" i="2"/>
  <c r="R672" i="2"/>
  <c r="S672" i="2" s="1"/>
  <c r="U672" i="2"/>
  <c r="U610" i="2"/>
  <c r="T610" i="2"/>
  <c r="R610" i="2"/>
  <c r="S610" i="2" s="1"/>
  <c r="U525" i="2"/>
  <c r="R525" i="2"/>
  <c r="S525" i="2" s="1"/>
  <c r="T525" i="2"/>
  <c r="U471" i="2"/>
  <c r="T471" i="2"/>
  <c r="R471" i="2"/>
  <c r="S471" i="2" s="1"/>
  <c r="U436" i="2"/>
  <c r="R436" i="2"/>
  <c r="S436" i="2" s="1"/>
  <c r="T436" i="2"/>
  <c r="U310" i="2"/>
  <c r="R310" i="2"/>
  <c r="S310" i="2" s="1"/>
  <c r="U175" i="2"/>
  <c r="R175" i="2"/>
  <c r="S175" i="2" s="1"/>
  <c r="T175" i="2"/>
  <c r="U622" i="2"/>
  <c r="T622" i="2"/>
  <c r="R622" i="2"/>
  <c r="S622" i="2" s="1"/>
  <c r="U530" i="2"/>
  <c r="R530" i="2"/>
  <c r="S530" i="2" s="1"/>
  <c r="T530" i="2"/>
  <c r="U458" i="2"/>
  <c r="R458" i="2"/>
  <c r="S458" i="2" s="1"/>
  <c r="T458" i="2"/>
  <c r="R332" i="2"/>
  <c r="S332" i="2" s="1"/>
  <c r="U332" i="2"/>
  <c r="U229" i="2"/>
  <c r="T229" i="2"/>
  <c r="R229" i="2"/>
  <c r="S229" i="2" s="1"/>
  <c r="U137" i="2"/>
  <c r="T137" i="2"/>
  <c r="R137" i="2"/>
  <c r="S137" i="2" s="1"/>
  <c r="R47" i="2"/>
  <c r="S47" i="2" s="1"/>
  <c r="U47" i="2"/>
  <c r="U543" i="2"/>
  <c r="R543" i="2"/>
  <c r="S543" i="2" s="1"/>
  <c r="T543" i="2"/>
  <c r="U461" i="2"/>
  <c r="R461" i="2"/>
  <c r="S461" i="2" s="1"/>
  <c r="T461" i="2"/>
  <c r="U360" i="2"/>
  <c r="R360" i="2"/>
  <c r="S360" i="2" s="1"/>
  <c r="T275" i="2"/>
  <c r="R275" i="2"/>
  <c r="S275" i="2" s="1"/>
  <c r="U275" i="2"/>
  <c r="R174" i="2"/>
  <c r="S174" i="2" s="1"/>
  <c r="U174" i="2"/>
  <c r="U85" i="2"/>
  <c r="R85" i="2"/>
  <c r="S85" i="2" s="1"/>
  <c r="T85" i="2"/>
  <c r="U1284" i="2"/>
  <c r="T1284" i="2"/>
  <c r="R1284" i="2"/>
  <c r="S1284" i="2" s="1"/>
  <c r="R1234" i="2"/>
  <c r="S1234" i="2" s="1"/>
  <c r="U1234" i="2"/>
  <c r="T1234" i="2"/>
  <c r="U1168" i="2"/>
  <c r="R1168" i="2"/>
  <c r="S1168" i="2" s="1"/>
  <c r="T1168" i="2"/>
  <c r="U1114" i="2"/>
  <c r="R1114" i="2"/>
  <c r="S1114" i="2" s="1"/>
  <c r="R1051" i="2"/>
  <c r="S1051" i="2" s="1"/>
  <c r="U1051" i="2"/>
  <c r="T1051" i="2"/>
  <c r="T1007" i="2"/>
  <c r="R1007" i="2"/>
  <c r="S1007" i="2" s="1"/>
  <c r="U1007" i="2"/>
  <c r="U920" i="2"/>
  <c r="T920" i="2"/>
  <c r="R920" i="2"/>
  <c r="S920" i="2" s="1"/>
  <c r="U831" i="2"/>
  <c r="R831" i="2"/>
  <c r="S831" i="2" s="1"/>
  <c r="T831" i="2"/>
  <c r="U728" i="2"/>
  <c r="R728" i="2"/>
  <c r="S728" i="2" s="1"/>
  <c r="T728" i="2"/>
  <c r="U649" i="2"/>
  <c r="R649" i="2"/>
  <c r="S649" i="2" s="1"/>
  <c r="T649" i="2"/>
  <c r="U602" i="2"/>
  <c r="R602" i="2"/>
  <c r="S602" i="2" s="1"/>
  <c r="T602" i="2"/>
  <c r="T483" i="2"/>
  <c r="U483" i="2"/>
  <c r="R483" i="2"/>
  <c r="S483" i="2" s="1"/>
  <c r="R415" i="2"/>
  <c r="S415" i="2" s="1"/>
  <c r="T415" i="2"/>
  <c r="U415" i="2"/>
  <c r="U331" i="2"/>
  <c r="R331" i="2"/>
  <c r="S331" i="2" s="1"/>
  <c r="T331" i="2"/>
  <c r="R177" i="2"/>
  <c r="S177" i="2" s="1"/>
  <c r="U177" i="2"/>
  <c r="T177" i="2"/>
  <c r="U722" i="2"/>
  <c r="R722" i="2"/>
  <c r="S722" i="2" s="1"/>
  <c r="T722" i="2"/>
  <c r="T659" i="2"/>
  <c r="U659" i="2"/>
  <c r="R659" i="2"/>
  <c r="S659" i="2" s="1"/>
  <c r="T535" i="2"/>
  <c r="U535" i="2"/>
  <c r="R535" i="2"/>
  <c r="S535" i="2" s="1"/>
  <c r="U457" i="2"/>
  <c r="T457" i="2"/>
  <c r="R457" i="2"/>
  <c r="S457" i="2" s="1"/>
  <c r="U316" i="2"/>
  <c r="R316" i="2"/>
  <c r="S316" i="2" s="1"/>
  <c r="T316" i="2"/>
  <c r="U239" i="2"/>
  <c r="R239" i="2"/>
  <c r="S239" i="2" s="1"/>
  <c r="T239" i="2"/>
  <c r="U115" i="2"/>
  <c r="R115" i="2"/>
  <c r="S115" i="2" s="1"/>
  <c r="U617" i="2"/>
  <c r="R617" i="2"/>
  <c r="S617" i="2" s="1"/>
  <c r="U548" i="2"/>
  <c r="R548" i="2"/>
  <c r="S548" i="2" s="1"/>
  <c r="T548" i="2"/>
  <c r="U434" i="2"/>
  <c r="R434" i="2"/>
  <c r="S434" i="2" s="1"/>
  <c r="T434" i="2"/>
  <c r="R319" i="2"/>
  <c r="S319" i="2" s="1"/>
  <c r="T319" i="2"/>
  <c r="U319" i="2"/>
  <c r="U220" i="2"/>
  <c r="R220" i="2"/>
  <c r="S220" i="2" s="1"/>
  <c r="U104" i="2"/>
  <c r="R104" i="2"/>
  <c r="S104" i="2" s="1"/>
  <c r="T104" i="2"/>
  <c r="U589" i="2"/>
  <c r="R589" i="2"/>
  <c r="S589" i="2" s="1"/>
  <c r="U491" i="2"/>
  <c r="T491" i="2"/>
  <c r="R491" i="2"/>
  <c r="S491" i="2" s="1"/>
  <c r="U410" i="2"/>
  <c r="T410" i="2"/>
  <c r="R410" i="2"/>
  <c r="S410" i="2" s="1"/>
  <c r="T307" i="2"/>
  <c r="U307" i="2"/>
  <c r="R307" i="2"/>
  <c r="S307" i="2" s="1"/>
  <c r="U168" i="2"/>
  <c r="R168" i="2"/>
  <c r="S168" i="2" s="1"/>
  <c r="U68" i="2"/>
  <c r="R68" i="2"/>
  <c r="S68" i="2" s="1"/>
  <c r="T68" i="2"/>
  <c r="U587" i="2"/>
  <c r="T587" i="2"/>
  <c r="R587" i="2"/>
  <c r="S587" i="2" s="1"/>
  <c r="R532" i="2"/>
  <c r="S532" i="2" s="1"/>
  <c r="U532" i="2"/>
  <c r="T532" i="2"/>
  <c r="T476" i="2"/>
  <c r="R476" i="2"/>
  <c r="S476" i="2" s="1"/>
  <c r="U476" i="2"/>
  <c r="U393" i="2"/>
  <c r="T393" i="2"/>
  <c r="R393" i="2"/>
  <c r="S393" i="2" s="1"/>
  <c r="U334" i="2"/>
  <c r="R334" i="2"/>
  <c r="S334" i="2" s="1"/>
  <c r="R260" i="2"/>
  <c r="S260" i="2" s="1"/>
  <c r="U260" i="2"/>
  <c r="T260" i="2"/>
  <c r="U154" i="2"/>
  <c r="R154" i="2"/>
  <c r="S154" i="2" s="1"/>
  <c r="T154" i="2"/>
  <c r="U41" i="2"/>
  <c r="R41" i="2"/>
  <c r="S41" i="2" s="1"/>
  <c r="R568" i="2"/>
  <c r="S568" i="2" s="1"/>
  <c r="U568" i="2"/>
  <c r="T568" i="2"/>
  <c r="T531" i="2"/>
  <c r="U531" i="2"/>
  <c r="R531" i="2"/>
  <c r="S531" i="2" s="1"/>
  <c r="U469" i="2"/>
  <c r="R469" i="2"/>
  <c r="S469" i="2" s="1"/>
  <c r="T469" i="2"/>
  <c r="U388" i="2"/>
  <c r="R388" i="2"/>
  <c r="S388" i="2" s="1"/>
  <c r="T388" i="2"/>
  <c r="U289" i="2"/>
  <c r="R289" i="2"/>
  <c r="S289" i="2" s="1"/>
  <c r="T289" i="2"/>
  <c r="T226" i="2"/>
  <c r="R226" i="2"/>
  <c r="S226" i="2" s="1"/>
  <c r="U226" i="2"/>
  <c r="U112" i="2"/>
  <c r="T112" i="2"/>
  <c r="R112" i="2"/>
  <c r="S112" i="2" s="1"/>
  <c r="U53" i="2"/>
  <c r="R53" i="2"/>
  <c r="S53" i="2" s="1"/>
  <c r="T53" i="2"/>
  <c r="U381" i="2"/>
  <c r="T381" i="2"/>
  <c r="R381" i="2"/>
  <c r="S381" i="2" s="1"/>
  <c r="U343" i="2"/>
  <c r="T343" i="2"/>
  <c r="R343" i="2"/>
  <c r="S343" i="2" s="1"/>
  <c r="T237" i="2"/>
  <c r="R237" i="2"/>
  <c r="S237" i="2" s="1"/>
  <c r="U237" i="2"/>
  <c r="T189" i="2"/>
  <c r="R189" i="2"/>
  <c r="S189" i="2" s="1"/>
  <c r="U189" i="2"/>
  <c r="U120" i="2"/>
  <c r="T120" i="2"/>
  <c r="R120" i="2"/>
  <c r="S120" i="2" s="1"/>
  <c r="U24" i="2"/>
  <c r="T24" i="2"/>
  <c r="R24" i="2"/>
  <c r="S24" i="2" s="1"/>
  <c r="U7" i="2"/>
  <c r="R7" i="2"/>
  <c r="S7" i="2" s="1"/>
  <c r="T7" i="2"/>
  <c r="U371" i="2"/>
  <c r="R371" i="2"/>
  <c r="S371" i="2" s="1"/>
  <c r="T371" i="2"/>
  <c r="U314" i="2"/>
  <c r="T314" i="2"/>
  <c r="R314" i="2"/>
  <c r="S314" i="2" s="1"/>
  <c r="U270" i="2"/>
  <c r="T270" i="2"/>
  <c r="R270" i="2"/>
  <c r="S270" i="2" s="1"/>
  <c r="U191" i="2"/>
  <c r="R191" i="2"/>
  <c r="S191" i="2" s="1"/>
  <c r="U136" i="2"/>
  <c r="R136" i="2"/>
  <c r="S136" i="2" s="1"/>
  <c r="T136" i="2"/>
  <c r="U69" i="2"/>
  <c r="R69" i="2"/>
  <c r="S69" i="2" s="1"/>
  <c r="T69" i="2"/>
  <c r="R36" i="2"/>
  <c r="S36" i="2" s="1"/>
  <c r="U36" i="2"/>
  <c r="T36" i="2"/>
  <c r="U57" i="2"/>
  <c r="R57" i="2"/>
  <c r="S57" i="2" s="1"/>
  <c r="U5" i="2"/>
  <c r="R5" i="2"/>
  <c r="T5" i="2"/>
  <c r="T1746" i="2"/>
  <c r="T1440" i="2"/>
  <c r="T617" i="2"/>
  <c r="T1050" i="2"/>
  <c r="T310" i="2"/>
  <c r="T835" i="2"/>
  <c r="U2374" i="2"/>
  <c r="T2374" i="2"/>
  <c r="R2374" i="2"/>
  <c r="S2374" i="2" s="1"/>
  <c r="U2318" i="2"/>
  <c r="T2318" i="2"/>
  <c r="R2318" i="2"/>
  <c r="S2318" i="2" s="1"/>
  <c r="U2390" i="2"/>
  <c r="T2390" i="2"/>
  <c r="R2390" i="2"/>
  <c r="S2390" i="2" s="1"/>
  <c r="U2451" i="2"/>
  <c r="R2451" i="2"/>
  <c r="S2451" i="2" s="1"/>
  <c r="T2451" i="2"/>
  <c r="U2366" i="2"/>
  <c r="T2366" i="2"/>
  <c r="R2366" i="2"/>
  <c r="S2366" i="2" s="1"/>
  <c r="U2298" i="2"/>
  <c r="R2298" i="2"/>
  <c r="S2298" i="2" s="1"/>
  <c r="T2298" i="2"/>
  <c r="R2211" i="2"/>
  <c r="S2211" i="2" s="1"/>
  <c r="U2211" i="2"/>
  <c r="T2211" i="2"/>
  <c r="U2427" i="2"/>
  <c r="T2427" i="2"/>
  <c r="R2427" i="2"/>
  <c r="S2427" i="2" s="1"/>
  <c r="R2349" i="2"/>
  <c r="S2349" i="2" s="1"/>
  <c r="U2349" i="2"/>
  <c r="T2349" i="2"/>
  <c r="U2285" i="2"/>
  <c r="R2285" i="2"/>
  <c r="S2285" i="2" s="1"/>
  <c r="T2285" i="2"/>
  <c r="U2202" i="2"/>
  <c r="R2202" i="2"/>
  <c r="S2202" i="2" s="1"/>
  <c r="T2202" i="2"/>
  <c r="U2472" i="2"/>
  <c r="R2472" i="2"/>
  <c r="S2472" i="2" s="1"/>
  <c r="T2472" i="2"/>
  <c r="U2392" i="2"/>
  <c r="T2392" i="2"/>
  <c r="R2392" i="2"/>
  <c r="S2392" i="2" s="1"/>
  <c r="R2329" i="2"/>
  <c r="S2329" i="2" s="1"/>
  <c r="T2329" i="2"/>
  <c r="U2329" i="2"/>
  <c r="U2217" i="2"/>
  <c r="R2217" i="2"/>
  <c r="S2217" i="2" s="1"/>
  <c r="T2217" i="2"/>
  <c r="U2419" i="2"/>
  <c r="R2419" i="2"/>
  <c r="S2419" i="2" s="1"/>
  <c r="T2419" i="2"/>
  <c r="U2365" i="2"/>
  <c r="R2365" i="2"/>
  <c r="S2365" i="2" s="1"/>
  <c r="T2365" i="2"/>
  <c r="U2274" i="2"/>
  <c r="R2274" i="2"/>
  <c r="S2274" i="2" s="1"/>
  <c r="T2274" i="2"/>
  <c r="R2169" i="2"/>
  <c r="S2169" i="2" s="1"/>
  <c r="T2169" i="2"/>
  <c r="U2169" i="2"/>
  <c r="U2467" i="2"/>
  <c r="R2467" i="2"/>
  <c r="S2467" i="2" s="1"/>
  <c r="T2467" i="2"/>
  <c r="U2398" i="2"/>
  <c r="T2398" i="2"/>
  <c r="R2398" i="2"/>
  <c r="S2398" i="2" s="1"/>
  <c r="U2325" i="2"/>
  <c r="T2325" i="2"/>
  <c r="R2325" i="2"/>
  <c r="S2325" i="2" s="1"/>
  <c r="R2249" i="2"/>
  <c r="S2249" i="2" s="1"/>
  <c r="T2249" i="2"/>
  <c r="U2249" i="2"/>
  <c r="U2172" i="2"/>
  <c r="R2172" i="2"/>
  <c r="S2172" i="2" s="1"/>
  <c r="T2172" i="2"/>
  <c r="T2479" i="2"/>
  <c r="R2479" i="2"/>
  <c r="S2479" i="2" s="1"/>
  <c r="U2479" i="2"/>
  <c r="U2426" i="2"/>
  <c r="R2426" i="2"/>
  <c r="S2426" i="2" s="1"/>
  <c r="T2426" i="2"/>
  <c r="U2347" i="2"/>
  <c r="T2347" i="2"/>
  <c r="R2347" i="2"/>
  <c r="S2347" i="2" s="1"/>
  <c r="U2306" i="2"/>
  <c r="T2306" i="2"/>
  <c r="R2306" i="2"/>
  <c r="S2306" i="2" s="1"/>
  <c r="U2259" i="2"/>
  <c r="T2259" i="2"/>
  <c r="R2259" i="2"/>
  <c r="S2259" i="2" s="1"/>
  <c r="R2089" i="2"/>
  <c r="S2089" i="2" s="1"/>
  <c r="U2089" i="2"/>
  <c r="T2089" i="2"/>
  <c r="T2014" i="2"/>
  <c r="R2014" i="2"/>
  <c r="S2014" i="2" s="1"/>
  <c r="U2014" i="2"/>
  <c r="U1975" i="2"/>
  <c r="R1975" i="2"/>
  <c r="S1975" i="2" s="1"/>
  <c r="T1975" i="2"/>
  <c r="U1900" i="2"/>
  <c r="T1900" i="2"/>
  <c r="R1900" i="2"/>
  <c r="S1900" i="2" s="1"/>
  <c r="T1821" i="2"/>
  <c r="R1821" i="2"/>
  <c r="S1821" i="2" s="1"/>
  <c r="U1821" i="2"/>
  <c r="R1733" i="2"/>
  <c r="S1733" i="2" s="1"/>
  <c r="U1733" i="2"/>
  <c r="T1733" i="2"/>
  <c r="U1661" i="2"/>
  <c r="R1661" i="2"/>
  <c r="S1661" i="2" s="1"/>
  <c r="T1661" i="2"/>
  <c r="R1566" i="2"/>
  <c r="S1566" i="2" s="1"/>
  <c r="T1566" i="2"/>
  <c r="U1566" i="2"/>
  <c r="R1492" i="2"/>
  <c r="S1492" i="2" s="1"/>
  <c r="U1492" i="2"/>
  <c r="T1492" i="2"/>
  <c r="U2079" i="2"/>
  <c r="R2079" i="2"/>
  <c r="S2079" i="2" s="1"/>
  <c r="T2079" i="2"/>
  <c r="U1984" i="2"/>
  <c r="R1984" i="2"/>
  <c r="S1984" i="2" s="1"/>
  <c r="T1984" i="2"/>
  <c r="U1872" i="2"/>
  <c r="T1872" i="2"/>
  <c r="R1872" i="2"/>
  <c r="S1872" i="2" s="1"/>
  <c r="U1754" i="2"/>
  <c r="R1754" i="2"/>
  <c r="S1754" i="2" s="1"/>
  <c r="U1680" i="2"/>
  <c r="R1680" i="2"/>
  <c r="S1680" i="2" s="1"/>
  <c r="R1606" i="2"/>
  <c r="S1606" i="2" s="1"/>
  <c r="U1606" i="2"/>
  <c r="U1468" i="2"/>
  <c r="T1468" i="2"/>
  <c r="R1468" i="2"/>
  <c r="S1468" i="2" s="1"/>
  <c r="U2095" i="2"/>
  <c r="R2095" i="2"/>
  <c r="S2095" i="2" s="1"/>
  <c r="T2095" i="2"/>
  <c r="U1971" i="2"/>
  <c r="T1971" i="2"/>
  <c r="R1971" i="2"/>
  <c r="S1971" i="2" s="1"/>
  <c r="U1891" i="2"/>
  <c r="T1891" i="2"/>
  <c r="R1891" i="2"/>
  <c r="S1891" i="2" s="1"/>
  <c r="U1840" i="2"/>
  <c r="T1840" i="2"/>
  <c r="R1840" i="2"/>
  <c r="S1840" i="2" s="1"/>
  <c r="U1764" i="2"/>
  <c r="T1764" i="2"/>
  <c r="R1764" i="2"/>
  <c r="S1764" i="2" s="1"/>
  <c r="U1700" i="2"/>
  <c r="T1700" i="2"/>
  <c r="R1700" i="2"/>
  <c r="S1700" i="2" s="1"/>
  <c r="U1644" i="2"/>
  <c r="T1644" i="2"/>
  <c r="R1644" i="2"/>
  <c r="S1644" i="2" s="1"/>
  <c r="R1561" i="2"/>
  <c r="S1561" i="2" s="1"/>
  <c r="T1561" i="2"/>
  <c r="U1561" i="2"/>
  <c r="U2111" i="2"/>
  <c r="R2111" i="2"/>
  <c r="S2111" i="2" s="1"/>
  <c r="T2111" i="2"/>
  <c r="U2041" i="2"/>
  <c r="R2041" i="2"/>
  <c r="S2041" i="2" s="1"/>
  <c r="T2041" i="2"/>
  <c r="U1987" i="2"/>
  <c r="R1987" i="2"/>
  <c r="S1987" i="2" s="1"/>
  <c r="U1920" i="2"/>
  <c r="T1920" i="2"/>
  <c r="R1920" i="2"/>
  <c r="S1920" i="2" s="1"/>
  <c r="U1808" i="2"/>
  <c r="T1808" i="2"/>
  <c r="R1808" i="2"/>
  <c r="S1808" i="2" s="1"/>
  <c r="U1679" i="2"/>
  <c r="T1679" i="2"/>
  <c r="R1679" i="2"/>
  <c r="S1679" i="2" s="1"/>
  <c r="U1568" i="2"/>
  <c r="R1568" i="2"/>
  <c r="S1568" i="2" s="1"/>
  <c r="U1490" i="2"/>
  <c r="R1490" i="2"/>
  <c r="S1490" i="2" s="1"/>
  <c r="T1490" i="2"/>
  <c r="R2455" i="2"/>
  <c r="S2455" i="2" s="1"/>
  <c r="T2455" i="2"/>
  <c r="U2455" i="2"/>
  <c r="U2370" i="2"/>
  <c r="R2370" i="2"/>
  <c r="S2370" i="2" s="1"/>
  <c r="U2317" i="2"/>
  <c r="T2317" i="2"/>
  <c r="R2317" i="2"/>
  <c r="S2317" i="2" s="1"/>
  <c r="R2233" i="2"/>
  <c r="S2233" i="2" s="1"/>
  <c r="T2233" i="2"/>
  <c r="U2233" i="2"/>
  <c r="U2179" i="2"/>
  <c r="T2179" i="2"/>
  <c r="R2179" i="2"/>
  <c r="S2179" i="2" s="1"/>
  <c r="T2075" i="2"/>
  <c r="R2075" i="2"/>
  <c r="S2075" i="2" s="1"/>
  <c r="U2075" i="2"/>
  <c r="U1923" i="2"/>
  <c r="T1923" i="2"/>
  <c r="R1923" i="2"/>
  <c r="S1923" i="2" s="1"/>
  <c r="U1842" i="2"/>
  <c r="R1842" i="2"/>
  <c r="S1842" i="2" s="1"/>
  <c r="T1842" i="2"/>
  <c r="R1779" i="2"/>
  <c r="S1779" i="2" s="1"/>
  <c r="U1779" i="2"/>
  <c r="R1705" i="2"/>
  <c r="S1705" i="2" s="1"/>
  <c r="U1705" i="2"/>
  <c r="T1705" i="2"/>
  <c r="U1650" i="2"/>
  <c r="R1650" i="2"/>
  <c r="S1650" i="2" s="1"/>
  <c r="R1589" i="2"/>
  <c r="S1589" i="2" s="1"/>
  <c r="T1589" i="2"/>
  <c r="U1589" i="2"/>
  <c r="U1485" i="2"/>
  <c r="T1485" i="2"/>
  <c r="R1485" i="2"/>
  <c r="S1485" i="2" s="1"/>
  <c r="U2094" i="2"/>
  <c r="T2094" i="2"/>
  <c r="R2094" i="2"/>
  <c r="S2094" i="2" s="1"/>
  <c r="U2028" i="2"/>
  <c r="R2028" i="2"/>
  <c r="S2028" i="2" s="1"/>
  <c r="T2028" i="2"/>
  <c r="U1929" i="2"/>
  <c r="T1929" i="2"/>
  <c r="R1929" i="2"/>
  <c r="S1929" i="2" s="1"/>
  <c r="U1864" i="2"/>
  <c r="T1864" i="2"/>
  <c r="R1864" i="2"/>
  <c r="S1864" i="2" s="1"/>
  <c r="R1719" i="2"/>
  <c r="S1719" i="2" s="1"/>
  <c r="U1719" i="2"/>
  <c r="T1719" i="2"/>
  <c r="U1608" i="2"/>
  <c r="R1608" i="2"/>
  <c r="S1608" i="2" s="1"/>
  <c r="T1608" i="2"/>
  <c r="U1497" i="2"/>
  <c r="T1497" i="2"/>
  <c r="R1497" i="2"/>
  <c r="S1497" i="2" s="1"/>
  <c r="U2113" i="2"/>
  <c r="T2113" i="2"/>
  <c r="R2113" i="2"/>
  <c r="S2113" i="2" s="1"/>
  <c r="U2021" i="2"/>
  <c r="R2021" i="2"/>
  <c r="S2021" i="2" s="1"/>
  <c r="T2021" i="2"/>
  <c r="T1944" i="2"/>
  <c r="U1944" i="2"/>
  <c r="R1944" i="2"/>
  <c r="S1944" i="2" s="1"/>
  <c r="U1867" i="2"/>
  <c r="R1867" i="2"/>
  <c r="S1867" i="2" s="1"/>
  <c r="T1867" i="2"/>
  <c r="U1810" i="2"/>
  <c r="T1810" i="2"/>
  <c r="R1810" i="2"/>
  <c r="S1810" i="2" s="1"/>
  <c r="U1725" i="2"/>
  <c r="T1725" i="2"/>
  <c r="R1725" i="2"/>
  <c r="S1725" i="2" s="1"/>
  <c r="U1662" i="2"/>
  <c r="R1662" i="2"/>
  <c r="S1662" i="2" s="1"/>
  <c r="U1530" i="2"/>
  <c r="R1530" i="2"/>
  <c r="S1530" i="2" s="1"/>
  <c r="T1530" i="2"/>
  <c r="U2119" i="2"/>
  <c r="R2119" i="2"/>
  <c r="S2119" i="2" s="1"/>
  <c r="T2119" i="2"/>
  <c r="T2027" i="2"/>
  <c r="R2027" i="2"/>
  <c r="S2027" i="2" s="1"/>
  <c r="U2027" i="2"/>
  <c r="R1909" i="2"/>
  <c r="S1909" i="2" s="1"/>
  <c r="T1909" i="2"/>
  <c r="U1909" i="2"/>
  <c r="U1816" i="2"/>
  <c r="T1816" i="2"/>
  <c r="R1816" i="2"/>
  <c r="S1816" i="2" s="1"/>
  <c r="U1698" i="2"/>
  <c r="R1698" i="2"/>
  <c r="S1698" i="2" s="1"/>
  <c r="T1698" i="2"/>
  <c r="U1629" i="2"/>
  <c r="R1629" i="2"/>
  <c r="S1629" i="2" s="1"/>
  <c r="T1629" i="2"/>
  <c r="T1577" i="2"/>
  <c r="R1577" i="2"/>
  <c r="S1577" i="2" s="1"/>
  <c r="U1577" i="2"/>
  <c r="U1500" i="2"/>
  <c r="T1500" i="2"/>
  <c r="R1500" i="2"/>
  <c r="S1500" i="2" s="1"/>
  <c r="U2190" i="2"/>
  <c r="R2190" i="2"/>
  <c r="S2190" i="2" s="1"/>
  <c r="T2190" i="2"/>
  <c r="U2103" i="2"/>
  <c r="T2103" i="2"/>
  <c r="R2103" i="2"/>
  <c r="S2103" i="2" s="1"/>
  <c r="T2026" i="2"/>
  <c r="R2026" i="2"/>
  <c r="S2026" i="2" s="1"/>
  <c r="U2026" i="2"/>
  <c r="T1963" i="2"/>
  <c r="R1963" i="2"/>
  <c r="S1963" i="2" s="1"/>
  <c r="U1963" i="2"/>
  <c r="R1894" i="2"/>
  <c r="S1894" i="2" s="1"/>
  <c r="U1894" i="2"/>
  <c r="U1855" i="2"/>
  <c r="T1855" i="2"/>
  <c r="R1855" i="2"/>
  <c r="S1855" i="2" s="1"/>
  <c r="U1795" i="2"/>
  <c r="R1795" i="2"/>
  <c r="S1795" i="2" s="1"/>
  <c r="T1795" i="2"/>
  <c r="U1734" i="2"/>
  <c r="R1734" i="2"/>
  <c r="S1734" i="2" s="1"/>
  <c r="T1734" i="2"/>
  <c r="U1666" i="2"/>
  <c r="R1666" i="2"/>
  <c r="S1666" i="2" s="1"/>
  <c r="R1611" i="2"/>
  <c r="S1611" i="2" s="1"/>
  <c r="U1611" i="2"/>
  <c r="T1611" i="2"/>
  <c r="R1549" i="2"/>
  <c r="S1549" i="2" s="1"/>
  <c r="T1549" i="2"/>
  <c r="U1549" i="2"/>
  <c r="U1454" i="2"/>
  <c r="T1454" i="2"/>
  <c r="R1454" i="2"/>
  <c r="S1454" i="2" s="1"/>
  <c r="R1391" i="2"/>
  <c r="S1391" i="2" s="1"/>
  <c r="T1391" i="2"/>
  <c r="U1391" i="2"/>
  <c r="R1259" i="2"/>
  <c r="S1259" i="2" s="1"/>
  <c r="T1259" i="2"/>
  <c r="U1259" i="2"/>
  <c r="R1079" i="2"/>
  <c r="S1079" i="2" s="1"/>
  <c r="T1079" i="2"/>
  <c r="U1079" i="2"/>
  <c r="U792" i="2"/>
  <c r="R792" i="2"/>
  <c r="S792" i="2" s="1"/>
  <c r="T792" i="2"/>
  <c r="R1387" i="2"/>
  <c r="S1387" i="2" s="1"/>
  <c r="T1387" i="2"/>
  <c r="U1387" i="2"/>
  <c r="U1329" i="2"/>
  <c r="T1329" i="2"/>
  <c r="R1329" i="2"/>
  <c r="S1329" i="2" s="1"/>
  <c r="U1134" i="2"/>
  <c r="T1134" i="2"/>
  <c r="R1134" i="2"/>
  <c r="S1134" i="2" s="1"/>
  <c r="U966" i="2"/>
  <c r="T966" i="2"/>
  <c r="R966" i="2"/>
  <c r="S966" i="2" s="1"/>
  <c r="U1403" i="2"/>
  <c r="T1403" i="2"/>
  <c r="R1403" i="2"/>
  <c r="S1403" i="2" s="1"/>
  <c r="U1215" i="2"/>
  <c r="T1215" i="2"/>
  <c r="R1215" i="2"/>
  <c r="S1215" i="2" s="1"/>
  <c r="U1106" i="2"/>
  <c r="R1106" i="2"/>
  <c r="S1106" i="2" s="1"/>
  <c r="T1106" i="2"/>
  <c r="U950" i="2"/>
  <c r="R950" i="2"/>
  <c r="S950" i="2" s="1"/>
  <c r="U1386" i="2"/>
  <c r="R1386" i="2"/>
  <c r="S1386" i="2" s="1"/>
  <c r="T1386" i="2"/>
  <c r="U1230" i="2"/>
  <c r="R1230" i="2"/>
  <c r="S1230" i="2" s="1"/>
  <c r="T1230" i="2"/>
  <c r="U1067" i="2"/>
  <c r="R1067" i="2"/>
  <c r="S1067" i="2" s="1"/>
  <c r="T1067" i="2"/>
  <c r="U750" i="2"/>
  <c r="R750" i="2"/>
  <c r="S750" i="2" s="1"/>
  <c r="T750" i="2"/>
  <c r="U2144" i="2"/>
  <c r="R2144" i="2"/>
  <c r="S2144" i="2" s="1"/>
  <c r="T2144" i="2"/>
  <c r="T2090" i="2"/>
  <c r="R2090" i="2"/>
  <c r="S2090" i="2" s="1"/>
  <c r="U2090" i="2"/>
  <c r="R2047" i="2"/>
  <c r="S2047" i="2" s="1"/>
  <c r="T2047" i="2"/>
  <c r="U2047" i="2"/>
  <c r="U1976" i="2"/>
  <c r="T1976" i="2"/>
  <c r="R1976" i="2"/>
  <c r="S1976" i="2" s="1"/>
  <c r="U1931" i="2"/>
  <c r="R1931" i="2"/>
  <c r="S1931" i="2" s="1"/>
  <c r="T1931" i="2"/>
  <c r="U1856" i="2"/>
  <c r="T1856" i="2"/>
  <c r="R1856" i="2"/>
  <c r="S1856" i="2" s="1"/>
  <c r="U1791" i="2"/>
  <c r="T1791" i="2"/>
  <c r="R1791" i="2"/>
  <c r="S1791" i="2" s="1"/>
  <c r="U1738" i="2"/>
  <c r="R1738" i="2"/>
  <c r="S1738" i="2" s="1"/>
  <c r="U1624" i="2"/>
  <c r="R1624" i="2"/>
  <c r="S1624" i="2" s="1"/>
  <c r="U1576" i="2"/>
  <c r="R1576" i="2"/>
  <c r="S1576" i="2" s="1"/>
  <c r="U1501" i="2"/>
  <c r="T1501" i="2"/>
  <c r="R1501" i="2"/>
  <c r="S1501" i="2" s="1"/>
  <c r="U1452" i="2"/>
  <c r="R1452" i="2"/>
  <c r="S1452" i="2" s="1"/>
  <c r="T1452" i="2"/>
  <c r="U1410" i="2"/>
  <c r="R1410" i="2"/>
  <c r="S1410" i="2" s="1"/>
  <c r="T1410" i="2"/>
  <c r="U1350" i="2"/>
  <c r="R1350" i="2"/>
  <c r="S1350" i="2" s="1"/>
  <c r="U1249" i="2"/>
  <c r="T1249" i="2"/>
  <c r="R1249" i="2"/>
  <c r="S1249" i="2" s="1"/>
  <c r="U1112" i="2"/>
  <c r="R1112" i="2"/>
  <c r="S1112" i="2" s="1"/>
  <c r="T1112" i="2"/>
  <c r="R850" i="2"/>
  <c r="S850" i="2" s="1"/>
  <c r="U850" i="2"/>
  <c r="T850" i="2"/>
  <c r="U1331" i="2"/>
  <c r="R1331" i="2"/>
  <c r="S1331" i="2" s="1"/>
  <c r="T1331" i="2"/>
  <c r="R1153" i="2"/>
  <c r="S1153" i="2" s="1"/>
  <c r="U1153" i="2"/>
  <c r="T1153" i="2"/>
  <c r="U995" i="2"/>
  <c r="T995" i="2"/>
  <c r="R995" i="2"/>
  <c r="S995" i="2" s="1"/>
  <c r="U868" i="2"/>
  <c r="R868" i="2"/>
  <c r="S868" i="2" s="1"/>
  <c r="R1385" i="2"/>
  <c r="S1385" i="2" s="1"/>
  <c r="T1385" i="2"/>
  <c r="U1385" i="2"/>
  <c r="R1289" i="2"/>
  <c r="S1289" i="2" s="1"/>
  <c r="T1289" i="2"/>
  <c r="U1289" i="2"/>
  <c r="U1163" i="2"/>
  <c r="R1163" i="2"/>
  <c r="S1163" i="2" s="1"/>
  <c r="T948" i="2"/>
  <c r="U948" i="2"/>
  <c r="R948" i="2"/>
  <c r="S948" i="2" s="1"/>
  <c r="U1401" i="2"/>
  <c r="R1401" i="2"/>
  <c r="S1401" i="2" s="1"/>
  <c r="T1401" i="2"/>
  <c r="U1280" i="2"/>
  <c r="R1280" i="2"/>
  <c r="S1280" i="2" s="1"/>
  <c r="U1128" i="2"/>
  <c r="T1128" i="2"/>
  <c r="R1128" i="2"/>
  <c r="S1128" i="2" s="1"/>
  <c r="U939" i="2"/>
  <c r="R939" i="2"/>
  <c r="S939" i="2" s="1"/>
  <c r="T939" i="2"/>
  <c r="U748" i="2"/>
  <c r="R748" i="2"/>
  <c r="S748" i="2" s="1"/>
  <c r="R1428" i="2"/>
  <c r="S1428" i="2" s="1"/>
  <c r="U1428" i="2"/>
  <c r="T1428" i="2"/>
  <c r="U1371" i="2"/>
  <c r="R1371" i="2"/>
  <c r="S1371" i="2" s="1"/>
  <c r="T1371" i="2"/>
  <c r="U1327" i="2"/>
  <c r="T1327" i="2"/>
  <c r="R1327" i="2"/>
  <c r="S1327" i="2" s="1"/>
  <c r="U1240" i="2"/>
  <c r="R1240" i="2"/>
  <c r="S1240" i="2" s="1"/>
  <c r="T1240" i="2"/>
  <c r="U1156" i="2"/>
  <c r="R1156" i="2"/>
  <c r="S1156" i="2" s="1"/>
  <c r="T1156" i="2"/>
  <c r="U1086" i="2"/>
  <c r="T1086" i="2"/>
  <c r="R1086" i="2"/>
  <c r="S1086" i="2" s="1"/>
  <c r="R1008" i="2"/>
  <c r="S1008" i="2" s="1"/>
  <c r="T1008" i="2"/>
  <c r="U1008" i="2"/>
  <c r="U922" i="2"/>
  <c r="R922" i="2"/>
  <c r="S922" i="2" s="1"/>
  <c r="T922" i="2"/>
  <c r="U815" i="2"/>
  <c r="T815" i="2"/>
  <c r="R815" i="2"/>
  <c r="S815" i="2" s="1"/>
  <c r="U737" i="2"/>
  <c r="R737" i="2"/>
  <c r="S737" i="2" s="1"/>
  <c r="T737" i="2"/>
  <c r="U1344" i="2"/>
  <c r="T1344" i="2"/>
  <c r="R1344" i="2"/>
  <c r="S1344" i="2" s="1"/>
  <c r="U1288" i="2"/>
  <c r="R1288" i="2"/>
  <c r="S1288" i="2" s="1"/>
  <c r="U1152" i="2"/>
  <c r="R1152" i="2"/>
  <c r="S1152" i="2" s="1"/>
  <c r="T1152" i="2"/>
  <c r="T1026" i="2"/>
  <c r="U1026" i="2"/>
  <c r="R1026" i="2"/>
  <c r="S1026" i="2" s="1"/>
  <c r="U934" i="2"/>
  <c r="T934" i="2"/>
  <c r="R934" i="2"/>
  <c r="S934" i="2" s="1"/>
  <c r="U874" i="2"/>
  <c r="R874" i="2"/>
  <c r="S874" i="2" s="1"/>
  <c r="T874" i="2"/>
  <c r="U796" i="2"/>
  <c r="T796" i="2"/>
  <c r="R796" i="2"/>
  <c r="S796" i="2" s="1"/>
  <c r="U667" i="2"/>
  <c r="R667" i="2"/>
  <c r="S667" i="2" s="1"/>
  <c r="T667" i="2"/>
  <c r="U880" i="2"/>
  <c r="T880" i="2"/>
  <c r="R880" i="2"/>
  <c r="S880" i="2" s="1"/>
  <c r="U814" i="2"/>
  <c r="R814" i="2"/>
  <c r="S814" i="2" s="1"/>
  <c r="U663" i="2"/>
  <c r="T663" i="2"/>
  <c r="R663" i="2"/>
  <c r="S663" i="2" s="1"/>
  <c r="R612" i="2"/>
  <c r="S612" i="2" s="1"/>
  <c r="U612" i="2"/>
  <c r="T612" i="2"/>
  <c r="U1488" i="2"/>
  <c r="R1488" i="2"/>
  <c r="S1488" i="2" s="1"/>
  <c r="U1415" i="2"/>
  <c r="R1415" i="2"/>
  <c r="S1415" i="2" s="1"/>
  <c r="T1415" i="2"/>
  <c r="U1322" i="2"/>
  <c r="R1322" i="2"/>
  <c r="S1322" i="2" s="1"/>
  <c r="T1322" i="2"/>
  <c r="R1258" i="2"/>
  <c r="S1258" i="2" s="1"/>
  <c r="U1258" i="2"/>
  <c r="T1258" i="2"/>
  <c r="U1191" i="2"/>
  <c r="R1191" i="2"/>
  <c r="S1191" i="2" s="1"/>
  <c r="T1191" i="2"/>
  <c r="R1110" i="2"/>
  <c r="S1110" i="2" s="1"/>
  <c r="U1110" i="2"/>
  <c r="T1110" i="2"/>
  <c r="U1020" i="2"/>
  <c r="R1020" i="2"/>
  <c r="S1020" i="2" s="1"/>
  <c r="T1020" i="2"/>
  <c r="R954" i="2"/>
  <c r="S954" i="2" s="1"/>
  <c r="U954" i="2"/>
  <c r="T954" i="2"/>
  <c r="R886" i="2"/>
  <c r="S886" i="2" s="1"/>
  <c r="U886" i="2"/>
  <c r="T886" i="2"/>
  <c r="U808" i="2"/>
  <c r="R808" i="2"/>
  <c r="S808" i="2" s="1"/>
  <c r="T808" i="2"/>
  <c r="U724" i="2"/>
  <c r="R724" i="2"/>
  <c r="S724" i="2" s="1"/>
  <c r="T724" i="2"/>
  <c r="U645" i="2"/>
  <c r="R645" i="2"/>
  <c r="S645" i="2" s="1"/>
  <c r="T645" i="2"/>
  <c r="U1275" i="2"/>
  <c r="T1275" i="2"/>
  <c r="R1275" i="2"/>
  <c r="S1275" i="2" s="1"/>
  <c r="U1207" i="2"/>
  <c r="R1207" i="2"/>
  <c r="S1207" i="2" s="1"/>
  <c r="T1207" i="2"/>
  <c r="U1058" i="2"/>
  <c r="R1058" i="2"/>
  <c r="S1058" i="2" s="1"/>
  <c r="T1009" i="2"/>
  <c r="R1009" i="2"/>
  <c r="S1009" i="2" s="1"/>
  <c r="U1009" i="2"/>
  <c r="T945" i="2"/>
  <c r="R945" i="2"/>
  <c r="S945" i="2" s="1"/>
  <c r="U945" i="2"/>
  <c r="U822" i="2"/>
  <c r="R822" i="2"/>
  <c r="S822" i="2" s="1"/>
  <c r="T822" i="2"/>
  <c r="T745" i="2"/>
  <c r="U745" i="2"/>
  <c r="R745" i="2"/>
  <c r="S745" i="2" s="1"/>
  <c r="U638" i="2"/>
  <c r="R638" i="2"/>
  <c r="S638" i="2" s="1"/>
  <c r="R902" i="2"/>
  <c r="S902" i="2" s="1"/>
  <c r="U902" i="2"/>
  <c r="T902" i="2"/>
  <c r="T803" i="2"/>
  <c r="U803" i="2"/>
  <c r="R803" i="2"/>
  <c r="S803" i="2" s="1"/>
  <c r="U689" i="2"/>
  <c r="T689" i="2"/>
  <c r="R689" i="2"/>
  <c r="S689" i="2" s="1"/>
  <c r="U671" i="2"/>
  <c r="R671" i="2"/>
  <c r="S671" i="2" s="1"/>
  <c r="T671" i="2"/>
  <c r="U1247" i="2"/>
  <c r="R1247" i="2"/>
  <c r="S1247" i="2" s="1"/>
  <c r="T1247" i="2"/>
  <c r="U1183" i="2"/>
  <c r="R1183" i="2"/>
  <c r="S1183" i="2" s="1"/>
  <c r="T1183" i="2"/>
  <c r="U1118" i="2"/>
  <c r="T1118" i="2"/>
  <c r="R1118" i="2"/>
  <c r="S1118" i="2" s="1"/>
  <c r="U1034" i="2"/>
  <c r="T1034" i="2"/>
  <c r="R1034" i="2"/>
  <c r="S1034" i="2" s="1"/>
  <c r="R974" i="2"/>
  <c r="S974" i="2" s="1"/>
  <c r="T974" i="2"/>
  <c r="U974" i="2"/>
  <c r="U899" i="2"/>
  <c r="T899" i="2"/>
  <c r="R899" i="2"/>
  <c r="S899" i="2" s="1"/>
  <c r="U864" i="2"/>
  <c r="T864" i="2"/>
  <c r="R864" i="2"/>
  <c r="S864" i="2" s="1"/>
  <c r="U807" i="2"/>
  <c r="T807" i="2"/>
  <c r="R807" i="2"/>
  <c r="S807" i="2" s="1"/>
  <c r="U757" i="2"/>
  <c r="R757" i="2"/>
  <c r="S757" i="2" s="1"/>
  <c r="T757" i="2"/>
  <c r="U712" i="2"/>
  <c r="R712" i="2"/>
  <c r="S712" i="2" s="1"/>
  <c r="U655" i="2"/>
  <c r="T655" i="2"/>
  <c r="R655" i="2"/>
  <c r="S655" i="2" s="1"/>
  <c r="U576" i="2"/>
  <c r="R576" i="2"/>
  <c r="S576" i="2" s="1"/>
  <c r="T576" i="2"/>
  <c r="U423" i="2"/>
  <c r="R423" i="2"/>
  <c r="S423" i="2" s="1"/>
  <c r="T423" i="2"/>
  <c r="U257" i="2"/>
  <c r="R257" i="2"/>
  <c r="S257" i="2" s="1"/>
  <c r="T257" i="2"/>
  <c r="U124" i="2"/>
  <c r="R124" i="2"/>
  <c r="S124" i="2" s="1"/>
  <c r="T124" i="2"/>
  <c r="U729" i="2"/>
  <c r="R729" i="2"/>
  <c r="S729" i="2" s="1"/>
  <c r="T729" i="2"/>
  <c r="U664" i="2"/>
  <c r="R664" i="2"/>
  <c r="S664" i="2" s="1"/>
  <c r="T664" i="2"/>
  <c r="U591" i="2"/>
  <c r="T591" i="2"/>
  <c r="R591" i="2"/>
  <c r="S591" i="2" s="1"/>
  <c r="T512" i="2"/>
  <c r="U512" i="2"/>
  <c r="R512" i="2"/>
  <c r="S512" i="2" s="1"/>
  <c r="T468" i="2"/>
  <c r="U468" i="2"/>
  <c r="R468" i="2"/>
  <c r="S468" i="2" s="1"/>
  <c r="U401" i="2"/>
  <c r="T401" i="2"/>
  <c r="R401" i="2"/>
  <c r="S401" i="2" s="1"/>
  <c r="R295" i="2"/>
  <c r="S295" i="2" s="1"/>
  <c r="U295" i="2"/>
  <c r="T295" i="2"/>
  <c r="R163" i="2"/>
  <c r="S163" i="2" s="1"/>
  <c r="U163" i="2"/>
  <c r="U619" i="2"/>
  <c r="R619" i="2"/>
  <c r="S619" i="2" s="1"/>
  <c r="R521" i="2"/>
  <c r="S521" i="2" s="1"/>
  <c r="U521" i="2"/>
  <c r="U429" i="2"/>
  <c r="R429" i="2"/>
  <c r="S429" i="2" s="1"/>
  <c r="T429" i="2"/>
  <c r="U306" i="2"/>
  <c r="T306" i="2"/>
  <c r="R306" i="2"/>
  <c r="S306" i="2" s="1"/>
  <c r="R214" i="2"/>
  <c r="S214" i="2" s="1"/>
  <c r="U214" i="2"/>
  <c r="U116" i="2"/>
  <c r="R116" i="2"/>
  <c r="S116" i="2" s="1"/>
  <c r="T116" i="2"/>
  <c r="T599" i="2"/>
  <c r="U599" i="2"/>
  <c r="R599" i="2"/>
  <c r="S599" i="2" s="1"/>
  <c r="U533" i="2"/>
  <c r="R533" i="2"/>
  <c r="S533" i="2" s="1"/>
  <c r="R451" i="2"/>
  <c r="S451" i="2" s="1"/>
  <c r="T451" i="2"/>
  <c r="U451" i="2"/>
  <c r="U356" i="2"/>
  <c r="R356" i="2"/>
  <c r="S356" i="2" s="1"/>
  <c r="T356" i="2"/>
  <c r="R255" i="2"/>
  <c r="S255" i="2" s="1"/>
  <c r="T255" i="2"/>
  <c r="U255" i="2"/>
  <c r="R170" i="2"/>
  <c r="S170" i="2" s="1"/>
  <c r="T170" i="2"/>
  <c r="U170" i="2"/>
  <c r="T58" i="2"/>
  <c r="R58" i="2"/>
  <c r="S58" i="2" s="1"/>
  <c r="U58" i="2"/>
  <c r="U1281" i="2"/>
  <c r="T1281" i="2"/>
  <c r="R1281" i="2"/>
  <c r="S1281" i="2" s="1"/>
  <c r="U1226" i="2"/>
  <c r="R1226" i="2"/>
  <c r="S1226" i="2" s="1"/>
  <c r="T1226" i="2"/>
  <c r="U1165" i="2"/>
  <c r="T1165" i="2"/>
  <c r="R1165" i="2"/>
  <c r="S1165" i="2" s="1"/>
  <c r="U1090" i="2"/>
  <c r="R1090" i="2"/>
  <c r="S1090" i="2" s="1"/>
  <c r="U1048" i="2"/>
  <c r="R1048" i="2"/>
  <c r="S1048" i="2" s="1"/>
  <c r="T1048" i="2"/>
  <c r="U987" i="2"/>
  <c r="R987" i="2"/>
  <c r="S987" i="2" s="1"/>
  <c r="U910" i="2"/>
  <c r="R910" i="2"/>
  <c r="S910" i="2" s="1"/>
  <c r="T910" i="2"/>
  <c r="U828" i="2"/>
  <c r="T828" i="2"/>
  <c r="R828" i="2"/>
  <c r="S828" i="2" s="1"/>
  <c r="U717" i="2"/>
  <c r="R717" i="2"/>
  <c r="S717" i="2" s="1"/>
  <c r="T717" i="2"/>
  <c r="U646" i="2"/>
  <c r="R646" i="2"/>
  <c r="S646" i="2" s="1"/>
  <c r="R581" i="2"/>
  <c r="S581" i="2" s="1"/>
  <c r="U581" i="2"/>
  <c r="U473" i="2"/>
  <c r="T473" i="2"/>
  <c r="R473" i="2"/>
  <c r="S473" i="2" s="1"/>
  <c r="U411" i="2"/>
  <c r="R411" i="2"/>
  <c r="S411" i="2" s="1"/>
  <c r="T411" i="2"/>
  <c r="U294" i="2"/>
  <c r="T294" i="2"/>
  <c r="R294" i="2"/>
  <c r="S294" i="2" s="1"/>
  <c r="R161" i="2"/>
  <c r="S161" i="2" s="1"/>
  <c r="U161" i="2"/>
  <c r="T161" i="2"/>
  <c r="U713" i="2"/>
  <c r="R713" i="2"/>
  <c r="S713" i="2" s="1"/>
  <c r="T713" i="2"/>
  <c r="U627" i="2"/>
  <c r="R627" i="2"/>
  <c r="S627" i="2" s="1"/>
  <c r="T627" i="2"/>
  <c r="T526" i="2"/>
  <c r="U526" i="2"/>
  <c r="R526" i="2"/>
  <c r="S526" i="2" s="1"/>
  <c r="U431" i="2"/>
  <c r="T431" i="2"/>
  <c r="R431" i="2"/>
  <c r="S431" i="2" s="1"/>
  <c r="U312" i="2"/>
  <c r="R312" i="2"/>
  <c r="S312" i="2" s="1"/>
  <c r="U205" i="2"/>
  <c r="T205" i="2"/>
  <c r="R205" i="2"/>
  <c r="S205" i="2" s="1"/>
  <c r="U108" i="2"/>
  <c r="R108" i="2"/>
  <c r="S108" i="2" s="1"/>
  <c r="T108" i="2"/>
  <c r="U611" i="2"/>
  <c r="T611" i="2"/>
  <c r="R611" i="2"/>
  <c r="S611" i="2" s="1"/>
  <c r="T542" i="2"/>
  <c r="R542" i="2"/>
  <c r="S542" i="2" s="1"/>
  <c r="U542" i="2"/>
  <c r="U424" i="2"/>
  <c r="R424" i="2"/>
  <c r="S424" i="2" s="1"/>
  <c r="R300" i="2"/>
  <c r="S300" i="2" s="1"/>
  <c r="U300" i="2"/>
  <c r="T300" i="2"/>
  <c r="U212" i="2"/>
  <c r="R212" i="2"/>
  <c r="S212" i="2" s="1"/>
  <c r="U87" i="2"/>
  <c r="R87" i="2"/>
  <c r="S87" i="2" s="1"/>
  <c r="U570" i="2"/>
  <c r="T570" i="2"/>
  <c r="R570" i="2"/>
  <c r="S570" i="2" s="1"/>
  <c r="R488" i="2"/>
  <c r="S488" i="2" s="1"/>
  <c r="T488" i="2"/>
  <c r="U488" i="2"/>
  <c r="U395" i="2"/>
  <c r="T395" i="2"/>
  <c r="R395" i="2"/>
  <c r="S395" i="2" s="1"/>
  <c r="R303" i="2"/>
  <c r="S303" i="2" s="1"/>
  <c r="T303" i="2"/>
  <c r="U303" i="2"/>
  <c r="R153" i="2"/>
  <c r="S153" i="2" s="1"/>
  <c r="U153" i="2"/>
  <c r="T153" i="2"/>
  <c r="R56" i="2"/>
  <c r="S56" i="2" s="1"/>
  <c r="U56" i="2"/>
  <c r="T56" i="2"/>
  <c r="U567" i="2"/>
  <c r="R567" i="2"/>
  <c r="S567" i="2" s="1"/>
  <c r="T567" i="2"/>
  <c r="U513" i="2"/>
  <c r="R513" i="2"/>
  <c r="S513" i="2" s="1"/>
  <c r="T513" i="2"/>
  <c r="U459" i="2"/>
  <c r="R459" i="2"/>
  <c r="S459" i="2" s="1"/>
  <c r="T459" i="2"/>
  <c r="U390" i="2"/>
  <c r="T390" i="2"/>
  <c r="R390" i="2"/>
  <c r="S390" i="2" s="1"/>
  <c r="U320" i="2"/>
  <c r="T320" i="2"/>
  <c r="R320" i="2"/>
  <c r="S320" i="2" s="1"/>
  <c r="U245" i="2"/>
  <c r="R245" i="2"/>
  <c r="S245" i="2" s="1"/>
  <c r="T245" i="2"/>
  <c r="U147" i="2"/>
  <c r="T147" i="2"/>
  <c r="R147" i="2"/>
  <c r="S147" i="2" s="1"/>
  <c r="R26" i="2"/>
  <c r="S26" i="2" s="1"/>
  <c r="U26" i="2"/>
  <c r="T26" i="2"/>
  <c r="U566" i="2"/>
  <c r="R566" i="2"/>
  <c r="S566" i="2" s="1"/>
  <c r="T566" i="2"/>
  <c r="R529" i="2"/>
  <c r="S529" i="2" s="1"/>
  <c r="U529" i="2"/>
  <c r="U464" i="2"/>
  <c r="R464" i="2"/>
  <c r="S464" i="2" s="1"/>
  <c r="U375" i="2"/>
  <c r="R375" i="2"/>
  <c r="S375" i="2" s="1"/>
  <c r="T375" i="2"/>
  <c r="T285" i="2"/>
  <c r="R285" i="2"/>
  <c r="S285" i="2" s="1"/>
  <c r="U285" i="2"/>
  <c r="R217" i="2"/>
  <c r="S217" i="2" s="1"/>
  <c r="T217" i="2"/>
  <c r="U217" i="2"/>
  <c r="U100" i="2"/>
  <c r="R100" i="2"/>
  <c r="S100" i="2" s="1"/>
  <c r="T100" i="2"/>
  <c r="T46" i="2"/>
  <c r="R46" i="2"/>
  <c r="S46" i="2" s="1"/>
  <c r="U46" i="2"/>
  <c r="R376" i="2"/>
  <c r="S376" i="2" s="1"/>
  <c r="U376" i="2"/>
  <c r="U328" i="2"/>
  <c r="R328" i="2"/>
  <c r="S328" i="2" s="1"/>
  <c r="T234" i="2"/>
  <c r="U234" i="2"/>
  <c r="R234" i="2"/>
  <c r="S234" i="2" s="1"/>
  <c r="U179" i="2"/>
  <c r="R179" i="2"/>
  <c r="S179" i="2" s="1"/>
  <c r="T179" i="2"/>
  <c r="U117" i="2"/>
  <c r="R117" i="2"/>
  <c r="S117" i="2" s="1"/>
  <c r="T117" i="2"/>
  <c r="U21" i="2"/>
  <c r="R21" i="2"/>
  <c r="S21" i="2" s="1"/>
  <c r="T21" i="2"/>
  <c r="U75" i="2"/>
  <c r="R75" i="2"/>
  <c r="S75" i="2" s="1"/>
  <c r="T75" i="2"/>
  <c r="U366" i="2"/>
  <c r="R366" i="2"/>
  <c r="S366" i="2" s="1"/>
  <c r="T366" i="2"/>
  <c r="U311" i="2"/>
  <c r="R311" i="2"/>
  <c r="S311" i="2" s="1"/>
  <c r="T311" i="2"/>
  <c r="T267" i="2"/>
  <c r="U267" i="2"/>
  <c r="R267" i="2"/>
  <c r="S267" i="2" s="1"/>
  <c r="T178" i="2"/>
  <c r="R178" i="2"/>
  <c r="S178" i="2" s="1"/>
  <c r="U178" i="2"/>
  <c r="U133" i="2"/>
  <c r="R133" i="2"/>
  <c r="S133" i="2" s="1"/>
  <c r="T133" i="2"/>
  <c r="R66" i="2"/>
  <c r="S66" i="2" s="1"/>
  <c r="T66" i="2"/>
  <c r="U66" i="2"/>
  <c r="R31" i="2"/>
  <c r="S31" i="2" s="1"/>
  <c r="U31" i="2"/>
  <c r="T31" i="2"/>
  <c r="U51" i="2"/>
  <c r="T51" i="2"/>
  <c r="R51" i="2"/>
  <c r="S51" i="2" s="1"/>
  <c r="T2370" i="2"/>
  <c r="T1568" i="2"/>
  <c r="T2428" i="2"/>
  <c r="T1576" i="2"/>
  <c r="T614" i="2"/>
  <c r="T424" i="2"/>
  <c r="T174" i="2"/>
  <c r="T1662" i="2"/>
  <c r="T2254" i="2"/>
  <c r="T47" i="2"/>
  <c r="R2280" i="2"/>
  <c r="S2280" i="2" s="1"/>
  <c r="T2280" i="2"/>
  <c r="U2280" i="2"/>
  <c r="U2215" i="2"/>
  <c r="T2215" i="2"/>
  <c r="R2215" i="2"/>
  <c r="S2215" i="2" s="1"/>
  <c r="U2286" i="2"/>
  <c r="T2286" i="2"/>
  <c r="R2286" i="2"/>
  <c r="S2286" i="2" s="1"/>
  <c r="U2435" i="2"/>
  <c r="R2435" i="2"/>
  <c r="S2435" i="2" s="1"/>
  <c r="T2435" i="2"/>
  <c r="R2178" i="2"/>
  <c r="S2178" i="2" s="1"/>
  <c r="T2178" i="2"/>
  <c r="U2178" i="2"/>
  <c r="U2212" i="2"/>
  <c r="R2212" i="2"/>
  <c r="S2212" i="2" s="1"/>
  <c r="T2212" i="2"/>
  <c r="U2379" i="2"/>
  <c r="R2379" i="2"/>
  <c r="S2379" i="2" s="1"/>
  <c r="T2379" i="2"/>
  <c r="U2152" i="2"/>
  <c r="R2152" i="2"/>
  <c r="S2152" i="2" s="1"/>
  <c r="T2152" i="2"/>
  <c r="R2295" i="2"/>
  <c r="S2295" i="2" s="1"/>
  <c r="U2295" i="2"/>
  <c r="T2295" i="2"/>
  <c r="U2420" i="2"/>
  <c r="R2420" i="2"/>
  <c r="S2420" i="2" s="1"/>
  <c r="T2420" i="2"/>
  <c r="U2343" i="2"/>
  <c r="T2343" i="2"/>
  <c r="R2343" i="2"/>
  <c r="S2343" i="2" s="1"/>
  <c r="U2269" i="2"/>
  <c r="R2269" i="2"/>
  <c r="S2269" i="2" s="1"/>
  <c r="T2269" i="2"/>
  <c r="U2199" i="2"/>
  <c r="R2199" i="2"/>
  <c r="S2199" i="2" s="1"/>
  <c r="T2199" i="2"/>
  <c r="R2461" i="2"/>
  <c r="S2461" i="2" s="1"/>
  <c r="U2461" i="2"/>
  <c r="T2461" i="2"/>
  <c r="U2385" i="2"/>
  <c r="T2385" i="2"/>
  <c r="R2385" i="2"/>
  <c r="S2385" i="2" s="1"/>
  <c r="U2292" i="2"/>
  <c r="R2292" i="2"/>
  <c r="S2292" i="2" s="1"/>
  <c r="U2184" i="2"/>
  <c r="R2184" i="2"/>
  <c r="S2184" i="2" s="1"/>
  <c r="T2184" i="2"/>
  <c r="U2412" i="2"/>
  <c r="R2412" i="2"/>
  <c r="S2412" i="2" s="1"/>
  <c r="T2412" i="2"/>
  <c r="U2362" i="2"/>
  <c r="R2362" i="2"/>
  <c r="S2362" i="2" s="1"/>
  <c r="T2362" i="2"/>
  <c r="U2272" i="2"/>
  <c r="R2272" i="2"/>
  <c r="S2272" i="2" s="1"/>
  <c r="T2272" i="2"/>
  <c r="U2162" i="2"/>
  <c r="T2162" i="2"/>
  <c r="R2162" i="2"/>
  <c r="S2162" i="2" s="1"/>
  <c r="U2464" i="2"/>
  <c r="T2464" i="2"/>
  <c r="R2464" i="2"/>
  <c r="S2464" i="2" s="1"/>
  <c r="U2391" i="2"/>
  <c r="T2391" i="2"/>
  <c r="R2391" i="2"/>
  <c r="S2391" i="2" s="1"/>
  <c r="U2322" i="2"/>
  <c r="T2322" i="2"/>
  <c r="R2322" i="2"/>
  <c r="S2322" i="2" s="1"/>
  <c r="U2246" i="2"/>
  <c r="R2246" i="2"/>
  <c r="S2246" i="2" s="1"/>
  <c r="U2165" i="2"/>
  <c r="T2165" i="2"/>
  <c r="R2165" i="2"/>
  <c r="S2165" i="2" s="1"/>
  <c r="U2476" i="2"/>
  <c r="R2476" i="2"/>
  <c r="S2476" i="2" s="1"/>
  <c r="T2476" i="2"/>
  <c r="R2413" i="2"/>
  <c r="S2413" i="2" s="1"/>
  <c r="U2413" i="2"/>
  <c r="T2413" i="2"/>
  <c r="R2345" i="2"/>
  <c r="S2345" i="2" s="1"/>
  <c r="T2345" i="2"/>
  <c r="U2345" i="2"/>
  <c r="R2299" i="2"/>
  <c r="S2299" i="2" s="1"/>
  <c r="U2299" i="2"/>
  <c r="T2299" i="2"/>
  <c r="U2256" i="2"/>
  <c r="R2256" i="2"/>
  <c r="S2256" i="2" s="1"/>
  <c r="T2256" i="2"/>
  <c r="U2064" i="2"/>
  <c r="R2064" i="2"/>
  <c r="S2064" i="2" s="1"/>
  <c r="T2064" i="2"/>
  <c r="T2011" i="2"/>
  <c r="R2011" i="2"/>
  <c r="S2011" i="2" s="1"/>
  <c r="U2011" i="2"/>
  <c r="U1968" i="2"/>
  <c r="R1968" i="2"/>
  <c r="S1968" i="2" s="1"/>
  <c r="T1968" i="2"/>
  <c r="U1882" i="2"/>
  <c r="R1882" i="2"/>
  <c r="S1882" i="2" s="1"/>
  <c r="R1809" i="2"/>
  <c r="S1809" i="2" s="1"/>
  <c r="U1809" i="2"/>
  <c r="T1809" i="2"/>
  <c r="U1721" i="2"/>
  <c r="R1721" i="2"/>
  <c r="S1721" i="2" s="1"/>
  <c r="T1721" i="2"/>
  <c r="T1641" i="2"/>
  <c r="R1641" i="2"/>
  <c r="S1641" i="2" s="1"/>
  <c r="U1641" i="2"/>
  <c r="U1555" i="2"/>
  <c r="R1555" i="2"/>
  <c r="S1555" i="2" s="1"/>
  <c r="T1555" i="2"/>
  <c r="U1472" i="2"/>
  <c r="R1472" i="2"/>
  <c r="S1472" i="2" s="1"/>
  <c r="U2076" i="2"/>
  <c r="T2076" i="2"/>
  <c r="R2076" i="2"/>
  <c r="S2076" i="2" s="1"/>
  <c r="U1978" i="2"/>
  <c r="R1978" i="2"/>
  <c r="S1978" i="2" s="1"/>
  <c r="U1843" i="2"/>
  <c r="R1843" i="2"/>
  <c r="S1843" i="2" s="1"/>
  <c r="T1843" i="2"/>
  <c r="U1742" i="2"/>
  <c r="R1742" i="2"/>
  <c r="S1742" i="2" s="1"/>
  <c r="U1677" i="2"/>
  <c r="T1677" i="2"/>
  <c r="R1677" i="2"/>
  <c r="S1677" i="2" s="1"/>
  <c r="R1599" i="2"/>
  <c r="S1599" i="2" s="1"/>
  <c r="U1599" i="2"/>
  <c r="T1599" i="2"/>
  <c r="U1459" i="2"/>
  <c r="R1459" i="2"/>
  <c r="S1459" i="2" s="1"/>
  <c r="T1459" i="2"/>
  <c r="R2085" i="2"/>
  <c r="S2085" i="2" s="1"/>
  <c r="U2085" i="2"/>
  <c r="T2085" i="2"/>
  <c r="U1967" i="2"/>
  <c r="T1967" i="2"/>
  <c r="R1967" i="2"/>
  <c r="S1967" i="2" s="1"/>
  <c r="U1884" i="2"/>
  <c r="T1884" i="2"/>
  <c r="R1884" i="2"/>
  <c r="S1884" i="2" s="1"/>
  <c r="U1826" i="2"/>
  <c r="T1826" i="2"/>
  <c r="R1826" i="2"/>
  <c r="S1826" i="2" s="1"/>
  <c r="U1751" i="2"/>
  <c r="R1751" i="2"/>
  <c r="S1751" i="2" s="1"/>
  <c r="T1751" i="2"/>
  <c r="U1693" i="2"/>
  <c r="R1693" i="2"/>
  <c r="S1693" i="2" s="1"/>
  <c r="T1693" i="2"/>
  <c r="U1634" i="2"/>
  <c r="R1634" i="2"/>
  <c r="S1634" i="2" s="1"/>
  <c r="R1558" i="2"/>
  <c r="S1558" i="2" s="1"/>
  <c r="U1558" i="2"/>
  <c r="U2108" i="2"/>
  <c r="R2108" i="2"/>
  <c r="S2108" i="2" s="1"/>
  <c r="T2108" i="2"/>
  <c r="R2038" i="2"/>
  <c r="S2038" i="2" s="1"/>
  <c r="T2038" i="2"/>
  <c r="U2038" i="2"/>
  <c r="T1977" i="2"/>
  <c r="R1977" i="2"/>
  <c r="S1977" i="2" s="1"/>
  <c r="U1977" i="2"/>
  <c r="R1905" i="2"/>
  <c r="S1905" i="2" s="1"/>
  <c r="U1905" i="2"/>
  <c r="T1905" i="2"/>
  <c r="U1776" i="2"/>
  <c r="R1776" i="2"/>
  <c r="S1776" i="2" s="1"/>
  <c r="T1776" i="2"/>
  <c r="U1667" i="2"/>
  <c r="R1667" i="2"/>
  <c r="S1667" i="2" s="1"/>
  <c r="T1667" i="2"/>
  <c r="R1553" i="2"/>
  <c r="S1553" i="2" s="1"/>
  <c r="U1553" i="2"/>
  <c r="T1553" i="2"/>
  <c r="U1458" i="2"/>
  <c r="R1458" i="2"/>
  <c r="S1458" i="2" s="1"/>
  <c r="T1458" i="2"/>
  <c r="U2452" i="2"/>
  <c r="R2452" i="2"/>
  <c r="S2452" i="2" s="1"/>
  <c r="U2361" i="2"/>
  <c r="R2361" i="2"/>
  <c r="S2361" i="2" s="1"/>
  <c r="T2361" i="2"/>
  <c r="U2301" i="2"/>
  <c r="R2301" i="2"/>
  <c r="S2301" i="2" s="1"/>
  <c r="T2301" i="2"/>
  <c r="U2230" i="2"/>
  <c r="R2230" i="2"/>
  <c r="S2230" i="2" s="1"/>
  <c r="T2230" i="2"/>
  <c r="U2176" i="2"/>
  <c r="T2176" i="2"/>
  <c r="R2176" i="2"/>
  <c r="S2176" i="2" s="1"/>
  <c r="U2072" i="2"/>
  <c r="R2072" i="2"/>
  <c r="S2072" i="2" s="1"/>
  <c r="T2072" i="2"/>
  <c r="R1913" i="2"/>
  <c r="S1913" i="2" s="1"/>
  <c r="U1913" i="2"/>
  <c r="T1913" i="2"/>
  <c r="U1834" i="2"/>
  <c r="T1834" i="2"/>
  <c r="R1834" i="2"/>
  <c r="S1834" i="2" s="1"/>
  <c r="U1760" i="2"/>
  <c r="T1760" i="2"/>
  <c r="R1760" i="2"/>
  <c r="S1760" i="2" s="1"/>
  <c r="U1702" i="2"/>
  <c r="R1702" i="2"/>
  <c r="S1702" i="2" s="1"/>
  <c r="U1643" i="2"/>
  <c r="R1643" i="2"/>
  <c r="S1643" i="2" s="1"/>
  <c r="T1643" i="2"/>
  <c r="U1585" i="2"/>
  <c r="T1585" i="2"/>
  <c r="R1585" i="2"/>
  <c r="S1585" i="2" s="1"/>
  <c r="U1474" i="2"/>
  <c r="R1474" i="2"/>
  <c r="S1474" i="2" s="1"/>
  <c r="T1474" i="2"/>
  <c r="U2084" i="2"/>
  <c r="T2084" i="2"/>
  <c r="R2084" i="2"/>
  <c r="S2084" i="2" s="1"/>
  <c r="R2015" i="2"/>
  <c r="S2015" i="2" s="1"/>
  <c r="U2015" i="2"/>
  <c r="T2015" i="2"/>
  <c r="R1926" i="2"/>
  <c r="S1926" i="2" s="1"/>
  <c r="U1926" i="2"/>
  <c r="U1839" i="2"/>
  <c r="T1839" i="2"/>
  <c r="R1839" i="2"/>
  <c r="S1839" i="2" s="1"/>
  <c r="U1692" i="2"/>
  <c r="R1692" i="2"/>
  <c r="S1692" i="2" s="1"/>
  <c r="T1692" i="2"/>
  <c r="R1598" i="2"/>
  <c r="S1598" i="2" s="1"/>
  <c r="U1598" i="2"/>
  <c r="U1493" i="2"/>
  <c r="T1493" i="2"/>
  <c r="R1493" i="2"/>
  <c r="S1493" i="2" s="1"/>
  <c r="U2110" i="2"/>
  <c r="T2110" i="2"/>
  <c r="R2110" i="2"/>
  <c r="S2110" i="2" s="1"/>
  <c r="T2018" i="2"/>
  <c r="R2018" i="2"/>
  <c r="S2018" i="2" s="1"/>
  <c r="U2018" i="2"/>
  <c r="U1932" i="2"/>
  <c r="T1932" i="2"/>
  <c r="R1932" i="2"/>
  <c r="S1932" i="2" s="1"/>
  <c r="R1857" i="2"/>
  <c r="S1857" i="2" s="1"/>
  <c r="U1857" i="2"/>
  <c r="T1857" i="2"/>
  <c r="T1797" i="2"/>
  <c r="R1797" i="2"/>
  <c r="S1797" i="2" s="1"/>
  <c r="U1797" i="2"/>
  <c r="U1722" i="2"/>
  <c r="R1722" i="2"/>
  <c r="S1722" i="2" s="1"/>
  <c r="T1722" i="2"/>
  <c r="R1649" i="2"/>
  <c r="S1649" i="2" s="1"/>
  <c r="U1649" i="2"/>
  <c r="T1649" i="2"/>
  <c r="R1519" i="2"/>
  <c r="S1519" i="2" s="1"/>
  <c r="T1519" i="2"/>
  <c r="U1519" i="2"/>
  <c r="U2116" i="2"/>
  <c r="T2116" i="2"/>
  <c r="R2116" i="2"/>
  <c r="S2116" i="2" s="1"/>
  <c r="U2024" i="2"/>
  <c r="R2024" i="2"/>
  <c r="S2024" i="2" s="1"/>
  <c r="T2024" i="2"/>
  <c r="U1895" i="2"/>
  <c r="R1895" i="2"/>
  <c r="S1895" i="2" s="1"/>
  <c r="T1895" i="2"/>
  <c r="U1781" i="2"/>
  <c r="T1781" i="2"/>
  <c r="R1781" i="2"/>
  <c r="S1781" i="2" s="1"/>
  <c r="U1678" i="2"/>
  <c r="R1678" i="2"/>
  <c r="S1678" i="2" s="1"/>
  <c r="T1678" i="2"/>
  <c r="U1626" i="2"/>
  <c r="R1626" i="2"/>
  <c r="S1626" i="2" s="1"/>
  <c r="T1626" i="2"/>
  <c r="U1563" i="2"/>
  <c r="R1563" i="2"/>
  <c r="S1563" i="2" s="1"/>
  <c r="T1563" i="2"/>
  <c r="U1480" i="2"/>
  <c r="R1480" i="2"/>
  <c r="S1480" i="2" s="1"/>
  <c r="T2187" i="2"/>
  <c r="U2187" i="2"/>
  <c r="R2187" i="2"/>
  <c r="S2187" i="2" s="1"/>
  <c r="U2100" i="2"/>
  <c r="T2100" i="2"/>
  <c r="R2100" i="2"/>
  <c r="S2100" i="2" s="1"/>
  <c r="U2023" i="2"/>
  <c r="R2023" i="2"/>
  <c r="S2023" i="2" s="1"/>
  <c r="T2023" i="2"/>
  <c r="U1960" i="2"/>
  <c r="T1960" i="2"/>
  <c r="R1960" i="2"/>
  <c r="S1960" i="2" s="1"/>
  <c r="U1888" i="2"/>
  <c r="T1888" i="2"/>
  <c r="R1888" i="2"/>
  <c r="S1888" i="2" s="1"/>
  <c r="U1852" i="2"/>
  <c r="T1852" i="2"/>
  <c r="R1852" i="2"/>
  <c r="S1852" i="2" s="1"/>
  <c r="U1792" i="2"/>
  <c r="T1792" i="2"/>
  <c r="R1792" i="2"/>
  <c r="S1792" i="2" s="1"/>
  <c r="T1720" i="2"/>
  <c r="R1720" i="2"/>
  <c r="S1720" i="2" s="1"/>
  <c r="U1720" i="2"/>
  <c r="U1663" i="2"/>
  <c r="R1663" i="2"/>
  <c r="S1663" i="2" s="1"/>
  <c r="T1663" i="2"/>
  <c r="U1603" i="2"/>
  <c r="R1603" i="2"/>
  <c r="S1603" i="2" s="1"/>
  <c r="T1603" i="2"/>
  <c r="U1543" i="2"/>
  <c r="R1543" i="2"/>
  <c r="S1543" i="2" s="1"/>
  <c r="T1543" i="2"/>
  <c r="U1434" i="2"/>
  <c r="R1434" i="2"/>
  <c r="S1434" i="2" s="1"/>
  <c r="T1434" i="2"/>
  <c r="R1381" i="2"/>
  <c r="S1381" i="2" s="1"/>
  <c r="T1381" i="2"/>
  <c r="U1381" i="2"/>
  <c r="U1235" i="2"/>
  <c r="R1235" i="2"/>
  <c r="S1235" i="2" s="1"/>
  <c r="T1235" i="2"/>
  <c r="U1056" i="2"/>
  <c r="T1056" i="2"/>
  <c r="R1056" i="2"/>
  <c r="S1056" i="2" s="1"/>
  <c r="U787" i="2"/>
  <c r="T787" i="2"/>
  <c r="R787" i="2"/>
  <c r="S787" i="2" s="1"/>
  <c r="U1384" i="2"/>
  <c r="R1384" i="2"/>
  <c r="S1384" i="2" s="1"/>
  <c r="T1384" i="2"/>
  <c r="R1321" i="2"/>
  <c r="S1321" i="2" s="1"/>
  <c r="T1321" i="2"/>
  <c r="U1321" i="2"/>
  <c r="U1131" i="2"/>
  <c r="T1131" i="2"/>
  <c r="R1131" i="2"/>
  <c r="S1131" i="2" s="1"/>
  <c r="U866" i="2"/>
  <c r="R866" i="2"/>
  <c r="S866" i="2" s="1"/>
  <c r="T866" i="2"/>
  <c r="R1373" i="2"/>
  <c r="S1373" i="2" s="1"/>
  <c r="T1373" i="2"/>
  <c r="U1373" i="2"/>
  <c r="U1198" i="2"/>
  <c r="R1198" i="2"/>
  <c r="S1198" i="2" s="1"/>
  <c r="U1093" i="2"/>
  <c r="R1093" i="2"/>
  <c r="S1093" i="2" s="1"/>
  <c r="T1093" i="2"/>
  <c r="U892" i="2"/>
  <c r="T892" i="2"/>
  <c r="R892" i="2"/>
  <c r="S892" i="2" s="1"/>
  <c r="U1380" i="2"/>
  <c r="R1380" i="2"/>
  <c r="S1380" i="2" s="1"/>
  <c r="R1201" i="2"/>
  <c r="S1201" i="2" s="1"/>
  <c r="U1201" i="2"/>
  <c r="T1201" i="2"/>
  <c r="U1043" i="2"/>
  <c r="T1043" i="2"/>
  <c r="R1043" i="2"/>
  <c r="S1043" i="2" s="1"/>
  <c r="U746" i="2"/>
  <c r="R746" i="2"/>
  <c r="S746" i="2" s="1"/>
  <c r="U2141" i="2"/>
  <c r="T2141" i="2"/>
  <c r="R2141" i="2"/>
  <c r="S2141" i="2" s="1"/>
  <c r="R2087" i="2"/>
  <c r="S2087" i="2" s="1"/>
  <c r="U2087" i="2"/>
  <c r="T2087" i="2"/>
  <c r="U2036" i="2"/>
  <c r="T2036" i="2"/>
  <c r="R2036" i="2"/>
  <c r="S2036" i="2" s="1"/>
  <c r="T1973" i="2"/>
  <c r="R1973" i="2"/>
  <c r="S1973" i="2" s="1"/>
  <c r="U1973" i="2"/>
  <c r="T1928" i="2"/>
  <c r="U1928" i="2"/>
  <c r="R1928" i="2"/>
  <c r="S1928" i="2" s="1"/>
  <c r="U1851" i="2"/>
  <c r="R1851" i="2"/>
  <c r="S1851" i="2" s="1"/>
  <c r="T1851" i="2"/>
  <c r="U1788" i="2"/>
  <c r="T1788" i="2"/>
  <c r="R1788" i="2"/>
  <c r="S1788" i="2" s="1"/>
  <c r="U1728" i="2"/>
  <c r="R1728" i="2"/>
  <c r="S1728" i="2" s="1"/>
  <c r="T1728" i="2"/>
  <c r="U1618" i="2"/>
  <c r="R1618" i="2"/>
  <c r="S1618" i="2" s="1"/>
  <c r="U1554" i="2"/>
  <c r="R1554" i="2"/>
  <c r="S1554" i="2" s="1"/>
  <c r="T1554" i="2"/>
  <c r="U1498" i="2"/>
  <c r="R1498" i="2"/>
  <c r="S1498" i="2" s="1"/>
  <c r="T1498" i="2"/>
  <c r="U1439" i="2"/>
  <c r="T1439" i="2"/>
  <c r="R1439" i="2"/>
  <c r="S1439" i="2" s="1"/>
  <c r="U1406" i="2"/>
  <c r="T1406" i="2"/>
  <c r="R1406" i="2"/>
  <c r="S1406" i="2" s="1"/>
  <c r="U1346" i="2"/>
  <c r="R1346" i="2"/>
  <c r="S1346" i="2" s="1"/>
  <c r="T1346" i="2"/>
  <c r="R1233" i="2"/>
  <c r="S1233" i="2" s="1"/>
  <c r="U1233" i="2"/>
  <c r="T1233" i="2"/>
  <c r="T1105" i="2"/>
  <c r="R1105" i="2"/>
  <c r="S1105" i="2" s="1"/>
  <c r="U1105" i="2"/>
  <c r="R821" i="2"/>
  <c r="S821" i="2" s="1"/>
  <c r="T821" i="2"/>
  <c r="U821" i="2"/>
  <c r="U1323" i="2"/>
  <c r="R1323" i="2"/>
  <c r="S1323" i="2" s="1"/>
  <c r="T1323" i="2"/>
  <c r="U1150" i="2"/>
  <c r="T1150" i="2"/>
  <c r="R1150" i="2"/>
  <c r="S1150" i="2" s="1"/>
  <c r="U984" i="2"/>
  <c r="R984" i="2"/>
  <c r="S984" i="2" s="1"/>
  <c r="T984" i="2"/>
  <c r="U844" i="2"/>
  <c r="R844" i="2"/>
  <c r="S844" i="2" s="1"/>
  <c r="T844" i="2"/>
  <c r="T1375" i="2"/>
  <c r="R1375" i="2"/>
  <c r="S1375" i="2" s="1"/>
  <c r="U1375" i="2"/>
  <c r="U1276" i="2"/>
  <c r="R1276" i="2"/>
  <c r="S1276" i="2" s="1"/>
  <c r="T1276" i="2"/>
  <c r="R1142" i="2"/>
  <c r="S1142" i="2" s="1"/>
  <c r="T1142" i="2"/>
  <c r="U1142" i="2"/>
  <c r="R914" i="2"/>
  <c r="S914" i="2" s="1"/>
  <c r="U914" i="2"/>
  <c r="U1388" i="2"/>
  <c r="R1388" i="2"/>
  <c r="S1388" i="2" s="1"/>
  <c r="U1268" i="2"/>
  <c r="R1268" i="2"/>
  <c r="S1268" i="2" s="1"/>
  <c r="T1268" i="2"/>
  <c r="U1100" i="2"/>
  <c r="R1100" i="2"/>
  <c r="S1100" i="2" s="1"/>
  <c r="T1100" i="2"/>
  <c r="U936" i="2"/>
  <c r="T936" i="2"/>
  <c r="R936" i="2"/>
  <c r="S936" i="2" s="1"/>
  <c r="U1538" i="2"/>
  <c r="T1538" i="2"/>
  <c r="R1538" i="2"/>
  <c r="S1538" i="2" s="1"/>
  <c r="U1407" i="2"/>
  <c r="T1407" i="2"/>
  <c r="R1407" i="2"/>
  <c r="S1407" i="2" s="1"/>
  <c r="U1366" i="2"/>
  <c r="R1366" i="2"/>
  <c r="S1366" i="2" s="1"/>
  <c r="U1324" i="2"/>
  <c r="T1324" i="2"/>
  <c r="R1324" i="2"/>
  <c r="S1324" i="2" s="1"/>
  <c r="T1228" i="2"/>
  <c r="U1228" i="2"/>
  <c r="R1228" i="2"/>
  <c r="S1228" i="2" s="1"/>
  <c r="U1143" i="2"/>
  <c r="R1143" i="2"/>
  <c r="S1143" i="2" s="1"/>
  <c r="T1143" i="2"/>
  <c r="U1068" i="2"/>
  <c r="R1068" i="2"/>
  <c r="S1068" i="2" s="1"/>
  <c r="T1068" i="2"/>
  <c r="R998" i="2"/>
  <c r="S998" i="2" s="1"/>
  <c r="T998" i="2"/>
  <c r="U998" i="2"/>
  <c r="U904" i="2"/>
  <c r="T904" i="2"/>
  <c r="R904" i="2"/>
  <c r="S904" i="2" s="1"/>
  <c r="U793" i="2"/>
  <c r="R793" i="2"/>
  <c r="S793" i="2" s="1"/>
  <c r="T793" i="2"/>
  <c r="U725" i="2"/>
  <c r="R725" i="2"/>
  <c r="S725" i="2" s="1"/>
  <c r="T725" i="2"/>
  <c r="R1333" i="2"/>
  <c r="S1333" i="2" s="1"/>
  <c r="T1333" i="2"/>
  <c r="U1333" i="2"/>
  <c r="U1270" i="2"/>
  <c r="R1270" i="2"/>
  <c r="S1270" i="2" s="1"/>
  <c r="U1121" i="2"/>
  <c r="T1121" i="2"/>
  <c r="R1121" i="2"/>
  <c r="S1121" i="2" s="1"/>
  <c r="U1024" i="2"/>
  <c r="R1024" i="2"/>
  <c r="S1024" i="2" s="1"/>
  <c r="T1024" i="2"/>
  <c r="U928" i="2"/>
  <c r="R928" i="2"/>
  <c r="S928" i="2" s="1"/>
  <c r="T928" i="2"/>
  <c r="U863" i="2"/>
  <c r="R863" i="2"/>
  <c r="S863" i="2" s="1"/>
  <c r="T863" i="2"/>
  <c r="R777" i="2"/>
  <c r="S777" i="2" s="1"/>
  <c r="U777" i="2"/>
  <c r="T777" i="2"/>
  <c r="U660" i="2"/>
  <c r="R660" i="2"/>
  <c r="S660" i="2" s="1"/>
  <c r="T660" i="2"/>
  <c r="U870" i="2"/>
  <c r="R870" i="2"/>
  <c r="S870" i="2" s="1"/>
  <c r="U786" i="2"/>
  <c r="R786" i="2"/>
  <c r="S786" i="2" s="1"/>
  <c r="T786" i="2"/>
  <c r="U656" i="2"/>
  <c r="R656" i="2"/>
  <c r="S656" i="2" s="1"/>
  <c r="T656" i="2"/>
  <c r="R1545" i="2"/>
  <c r="S1545" i="2" s="1"/>
  <c r="U1545" i="2"/>
  <c r="T1545" i="2"/>
  <c r="U1470" i="2"/>
  <c r="T1470" i="2"/>
  <c r="R1470" i="2"/>
  <c r="S1470" i="2" s="1"/>
  <c r="U1412" i="2"/>
  <c r="R1412" i="2"/>
  <c r="S1412" i="2" s="1"/>
  <c r="T1412" i="2"/>
  <c r="R1319" i="2"/>
  <c r="S1319" i="2" s="1"/>
  <c r="U1319" i="2"/>
  <c r="T1319" i="2"/>
  <c r="T1252" i="2"/>
  <c r="R1252" i="2"/>
  <c r="S1252" i="2" s="1"/>
  <c r="U1252" i="2"/>
  <c r="T1178" i="2"/>
  <c r="R1178" i="2"/>
  <c r="S1178" i="2" s="1"/>
  <c r="U1178" i="2"/>
  <c r="U1094" i="2"/>
  <c r="R1094" i="2"/>
  <c r="S1094" i="2" s="1"/>
  <c r="T1094" i="2"/>
  <c r="T1006" i="2"/>
  <c r="R1006" i="2"/>
  <c r="S1006" i="2" s="1"/>
  <c r="U1006" i="2"/>
  <c r="U951" i="2"/>
  <c r="T951" i="2"/>
  <c r="R951" i="2"/>
  <c r="S951" i="2" s="1"/>
  <c r="T869" i="2"/>
  <c r="R869" i="2"/>
  <c r="S869" i="2" s="1"/>
  <c r="U869" i="2"/>
  <c r="U795" i="2"/>
  <c r="T795" i="2"/>
  <c r="R795" i="2"/>
  <c r="S795" i="2" s="1"/>
  <c r="U720" i="2"/>
  <c r="R720" i="2"/>
  <c r="S720" i="2" s="1"/>
  <c r="U642" i="2"/>
  <c r="R642" i="2"/>
  <c r="S642" i="2" s="1"/>
  <c r="T642" i="2"/>
  <c r="U1265" i="2"/>
  <c r="R1265" i="2"/>
  <c r="S1265" i="2" s="1"/>
  <c r="T1265" i="2"/>
  <c r="U1184" i="2"/>
  <c r="T1184" i="2"/>
  <c r="R1184" i="2"/>
  <c r="S1184" i="2" s="1"/>
  <c r="U1055" i="2"/>
  <c r="R1055" i="2"/>
  <c r="S1055" i="2" s="1"/>
  <c r="T1055" i="2"/>
  <c r="T999" i="2"/>
  <c r="R999" i="2"/>
  <c r="S999" i="2" s="1"/>
  <c r="U999" i="2"/>
  <c r="U913" i="2"/>
  <c r="R913" i="2"/>
  <c r="S913" i="2" s="1"/>
  <c r="T913" i="2"/>
  <c r="R797" i="2"/>
  <c r="S797" i="2" s="1"/>
  <c r="U797" i="2"/>
  <c r="T797" i="2"/>
  <c r="U738" i="2"/>
  <c r="T738" i="2"/>
  <c r="R738" i="2"/>
  <c r="S738" i="2" s="1"/>
  <c r="U625" i="2"/>
  <c r="R625" i="2"/>
  <c r="S625" i="2" s="1"/>
  <c r="U898" i="2"/>
  <c r="T898" i="2"/>
  <c r="R898" i="2"/>
  <c r="S898" i="2" s="1"/>
  <c r="U800" i="2"/>
  <c r="R800" i="2"/>
  <c r="S800" i="2" s="1"/>
  <c r="T800" i="2"/>
  <c r="U654" i="2"/>
  <c r="R654" i="2"/>
  <c r="S654" i="2" s="1"/>
  <c r="T654" i="2"/>
  <c r="U657" i="2"/>
  <c r="R657" i="2"/>
  <c r="S657" i="2" s="1"/>
  <c r="T657" i="2"/>
  <c r="U1244" i="2"/>
  <c r="R1244" i="2"/>
  <c r="S1244" i="2" s="1"/>
  <c r="T1244" i="2"/>
  <c r="U1175" i="2"/>
  <c r="R1175" i="2"/>
  <c r="S1175" i="2" s="1"/>
  <c r="T1175" i="2"/>
  <c r="T1107" i="2"/>
  <c r="R1107" i="2"/>
  <c r="S1107" i="2" s="1"/>
  <c r="U1107" i="2"/>
  <c r="U1029" i="2"/>
  <c r="T1029" i="2"/>
  <c r="R1029" i="2"/>
  <c r="S1029" i="2" s="1"/>
  <c r="U960" i="2"/>
  <c r="R960" i="2"/>
  <c r="S960" i="2" s="1"/>
  <c r="U896" i="2"/>
  <c r="T896" i="2"/>
  <c r="R896" i="2"/>
  <c r="S896" i="2" s="1"/>
  <c r="U857" i="2"/>
  <c r="T857" i="2"/>
  <c r="R857" i="2"/>
  <c r="S857" i="2" s="1"/>
  <c r="U798" i="2"/>
  <c r="R798" i="2"/>
  <c r="S798" i="2" s="1"/>
  <c r="T755" i="2"/>
  <c r="U755" i="2"/>
  <c r="R755" i="2"/>
  <c r="S755" i="2" s="1"/>
  <c r="U701" i="2"/>
  <c r="R701" i="2"/>
  <c r="S701" i="2" s="1"/>
  <c r="U632" i="2"/>
  <c r="R632" i="2"/>
  <c r="S632" i="2" s="1"/>
  <c r="T632" i="2"/>
  <c r="U573" i="2"/>
  <c r="R573" i="2"/>
  <c r="S573" i="2" s="1"/>
  <c r="T573" i="2"/>
  <c r="U420" i="2"/>
  <c r="R420" i="2"/>
  <c r="S420" i="2" s="1"/>
  <c r="T420" i="2"/>
  <c r="R253" i="2"/>
  <c r="S253" i="2" s="1"/>
  <c r="U253" i="2"/>
  <c r="T253" i="2"/>
  <c r="T110" i="2"/>
  <c r="R110" i="2"/>
  <c r="S110" i="2" s="1"/>
  <c r="U110" i="2"/>
  <c r="U726" i="2"/>
  <c r="R726" i="2"/>
  <c r="S726" i="2" s="1"/>
  <c r="U652" i="2"/>
  <c r="R652" i="2"/>
  <c r="S652" i="2" s="1"/>
  <c r="T652" i="2"/>
  <c r="R588" i="2"/>
  <c r="S588" i="2" s="1"/>
  <c r="T588" i="2"/>
  <c r="U588" i="2"/>
  <c r="U509" i="2"/>
  <c r="R509" i="2"/>
  <c r="S509" i="2" s="1"/>
  <c r="U462" i="2"/>
  <c r="R462" i="2"/>
  <c r="S462" i="2" s="1"/>
  <c r="U398" i="2"/>
  <c r="R398" i="2"/>
  <c r="S398" i="2" s="1"/>
  <c r="T398" i="2"/>
  <c r="U288" i="2"/>
  <c r="R288" i="2"/>
  <c r="S288" i="2" s="1"/>
  <c r="U159" i="2"/>
  <c r="R159" i="2"/>
  <c r="S159" i="2" s="1"/>
  <c r="T159" i="2"/>
  <c r="R596" i="2"/>
  <c r="S596" i="2" s="1"/>
  <c r="U596" i="2"/>
  <c r="T596" i="2"/>
  <c r="U518" i="2"/>
  <c r="R518" i="2"/>
  <c r="S518" i="2" s="1"/>
  <c r="T518" i="2"/>
  <c r="R419" i="2"/>
  <c r="S419" i="2" s="1"/>
  <c r="T419" i="2"/>
  <c r="U419" i="2"/>
  <c r="T291" i="2"/>
  <c r="R291" i="2"/>
  <c r="S291" i="2" s="1"/>
  <c r="U291" i="2"/>
  <c r="U192" i="2"/>
  <c r="R192" i="2"/>
  <c r="S192" i="2" s="1"/>
  <c r="T192" i="2"/>
  <c r="U106" i="2"/>
  <c r="R106" i="2"/>
  <c r="S106" i="2" s="1"/>
  <c r="T106" i="2"/>
  <c r="U593" i="2"/>
  <c r="R593" i="2"/>
  <c r="S593" i="2" s="1"/>
  <c r="T593" i="2"/>
  <c r="U527" i="2"/>
  <c r="R527" i="2"/>
  <c r="S527" i="2" s="1"/>
  <c r="U448" i="2"/>
  <c r="R448" i="2"/>
  <c r="S448" i="2" s="1"/>
  <c r="T448" i="2"/>
  <c r="R335" i="2"/>
  <c r="S335" i="2" s="1"/>
  <c r="T335" i="2"/>
  <c r="U335" i="2"/>
  <c r="U252" i="2"/>
  <c r="R252" i="2"/>
  <c r="S252" i="2" s="1"/>
  <c r="T252" i="2"/>
  <c r="R158" i="2"/>
  <c r="S158" i="2" s="1"/>
  <c r="U158" i="2"/>
  <c r="T50" i="2"/>
  <c r="R50" i="2"/>
  <c r="S50" i="2" s="1"/>
  <c r="U50" i="2"/>
  <c r="U1278" i="2"/>
  <c r="R1278" i="2"/>
  <c r="S1278" i="2" s="1"/>
  <c r="U1209" i="2"/>
  <c r="R1209" i="2"/>
  <c r="S1209" i="2" s="1"/>
  <c r="T1209" i="2"/>
  <c r="U1162" i="2"/>
  <c r="T1162" i="2"/>
  <c r="R1162" i="2"/>
  <c r="S1162" i="2" s="1"/>
  <c r="U1088" i="2"/>
  <c r="T1088" i="2"/>
  <c r="R1088" i="2"/>
  <c r="S1088" i="2" s="1"/>
  <c r="U1045" i="2"/>
  <c r="T1045" i="2"/>
  <c r="R1045" i="2"/>
  <c r="S1045" i="2" s="1"/>
  <c r="U970" i="2"/>
  <c r="T970" i="2"/>
  <c r="R970" i="2"/>
  <c r="S970" i="2" s="1"/>
  <c r="U895" i="2"/>
  <c r="R895" i="2"/>
  <c r="S895" i="2" s="1"/>
  <c r="T895" i="2"/>
  <c r="U817" i="2"/>
  <c r="T817" i="2"/>
  <c r="R817" i="2"/>
  <c r="S817" i="2" s="1"/>
  <c r="U705" i="2"/>
  <c r="R705" i="2"/>
  <c r="S705" i="2" s="1"/>
  <c r="T705" i="2"/>
  <c r="U640" i="2"/>
  <c r="R640" i="2"/>
  <c r="S640" i="2" s="1"/>
  <c r="U578" i="2"/>
  <c r="R578" i="2"/>
  <c r="S578" i="2" s="1"/>
  <c r="T578" i="2"/>
  <c r="T467" i="2"/>
  <c r="R467" i="2"/>
  <c r="S467" i="2" s="1"/>
  <c r="U467" i="2"/>
  <c r="U378" i="2"/>
  <c r="T378" i="2"/>
  <c r="R378" i="2"/>
  <c r="S378" i="2" s="1"/>
  <c r="U236" i="2"/>
  <c r="R236" i="2"/>
  <c r="S236" i="2" s="1"/>
  <c r="T236" i="2"/>
  <c r="U155" i="2"/>
  <c r="R155" i="2"/>
  <c r="S155" i="2" s="1"/>
  <c r="T155" i="2"/>
  <c r="U710" i="2"/>
  <c r="R710" i="2"/>
  <c r="S710" i="2" s="1"/>
  <c r="T624" i="2"/>
  <c r="U624" i="2"/>
  <c r="R624" i="2"/>
  <c r="S624" i="2" s="1"/>
  <c r="U517" i="2"/>
  <c r="R517" i="2"/>
  <c r="S517" i="2" s="1"/>
  <c r="U428" i="2"/>
  <c r="R428" i="2"/>
  <c r="S428" i="2" s="1"/>
  <c r="T428" i="2"/>
  <c r="U304" i="2"/>
  <c r="R304" i="2"/>
  <c r="S304" i="2" s="1"/>
  <c r="R194" i="2"/>
  <c r="S194" i="2" s="1"/>
  <c r="T194" i="2"/>
  <c r="U194" i="2"/>
  <c r="U101" i="2"/>
  <c r="T101" i="2"/>
  <c r="R101" i="2"/>
  <c r="S101" i="2" s="1"/>
  <c r="R608" i="2"/>
  <c r="S608" i="2" s="1"/>
  <c r="U608" i="2"/>
  <c r="T608" i="2"/>
  <c r="U486" i="2"/>
  <c r="T486" i="2"/>
  <c r="R486" i="2"/>
  <c r="S486" i="2" s="1"/>
  <c r="U421" i="2"/>
  <c r="R421" i="2"/>
  <c r="S421" i="2" s="1"/>
  <c r="T421" i="2"/>
  <c r="U293" i="2"/>
  <c r="R293" i="2"/>
  <c r="S293" i="2" s="1"/>
  <c r="T293" i="2"/>
  <c r="R190" i="2"/>
  <c r="S190" i="2" s="1"/>
  <c r="U190" i="2"/>
  <c r="U84" i="2"/>
  <c r="R84" i="2"/>
  <c r="S84" i="2" s="1"/>
  <c r="T84" i="2"/>
  <c r="R560" i="2"/>
  <c r="S560" i="2" s="1"/>
  <c r="T560" i="2"/>
  <c r="U560" i="2"/>
  <c r="U466" i="2"/>
  <c r="T466" i="2"/>
  <c r="R466" i="2"/>
  <c r="S466" i="2" s="1"/>
  <c r="U369" i="2"/>
  <c r="R369" i="2"/>
  <c r="S369" i="2" s="1"/>
  <c r="T369" i="2"/>
  <c r="U277" i="2"/>
  <c r="R277" i="2"/>
  <c r="S277" i="2" s="1"/>
  <c r="T277" i="2"/>
  <c r="U145" i="2"/>
  <c r="R145" i="2"/>
  <c r="S145" i="2" s="1"/>
  <c r="T145" i="2"/>
  <c r="U52" i="2"/>
  <c r="R52" i="2"/>
  <c r="S52" i="2" s="1"/>
  <c r="T52" i="2"/>
  <c r="U564" i="2"/>
  <c r="R564" i="2"/>
  <c r="S564" i="2" s="1"/>
  <c r="T564" i="2"/>
  <c r="U510" i="2"/>
  <c r="R510" i="2"/>
  <c r="S510" i="2" s="1"/>
  <c r="T510" i="2"/>
  <c r="U450" i="2"/>
  <c r="R450" i="2"/>
  <c r="S450" i="2" s="1"/>
  <c r="U386" i="2"/>
  <c r="R386" i="2"/>
  <c r="S386" i="2" s="1"/>
  <c r="U313" i="2"/>
  <c r="R313" i="2"/>
  <c r="S313" i="2" s="1"/>
  <c r="T313" i="2"/>
  <c r="U235" i="2"/>
  <c r="R235" i="2"/>
  <c r="S235" i="2" s="1"/>
  <c r="T235" i="2"/>
  <c r="U111" i="2"/>
  <c r="R111" i="2"/>
  <c r="S111" i="2" s="1"/>
  <c r="R18" i="2"/>
  <c r="S18" i="2" s="1"/>
  <c r="U18" i="2"/>
  <c r="T18" i="2"/>
  <c r="U563" i="2"/>
  <c r="R563" i="2"/>
  <c r="S563" i="2" s="1"/>
  <c r="T563" i="2"/>
  <c r="U523" i="2"/>
  <c r="R523" i="2"/>
  <c r="S523" i="2" s="1"/>
  <c r="R440" i="2"/>
  <c r="S440" i="2" s="1"/>
  <c r="U440" i="2"/>
  <c r="U365" i="2"/>
  <c r="R365" i="2"/>
  <c r="S365" i="2" s="1"/>
  <c r="T365" i="2"/>
  <c r="U279" i="2"/>
  <c r="R279" i="2"/>
  <c r="S279" i="2" s="1"/>
  <c r="T279" i="2"/>
  <c r="U203" i="2"/>
  <c r="R203" i="2"/>
  <c r="S203" i="2" s="1"/>
  <c r="T94" i="2"/>
  <c r="R94" i="2"/>
  <c r="S94" i="2" s="1"/>
  <c r="U94" i="2"/>
  <c r="U43" i="2"/>
  <c r="R43" i="2"/>
  <c r="S43" i="2" s="1"/>
  <c r="T43" i="2"/>
  <c r="U373" i="2"/>
  <c r="R373" i="2"/>
  <c r="S373" i="2" s="1"/>
  <c r="U286" i="2"/>
  <c r="T286" i="2"/>
  <c r="R286" i="2"/>
  <c r="S286" i="2" s="1"/>
  <c r="U228" i="2"/>
  <c r="R228" i="2"/>
  <c r="S228" i="2" s="1"/>
  <c r="U167" i="2"/>
  <c r="R167" i="2"/>
  <c r="S167" i="2" s="1"/>
  <c r="U109" i="2"/>
  <c r="R109" i="2"/>
  <c r="S109" i="2" s="1"/>
  <c r="T109" i="2"/>
  <c r="U16" i="2"/>
  <c r="T16" i="2"/>
  <c r="R16" i="2"/>
  <c r="S16" i="2" s="1"/>
  <c r="U23" i="2"/>
  <c r="R23" i="2"/>
  <c r="S23" i="2" s="1"/>
  <c r="U353" i="2"/>
  <c r="R353" i="2"/>
  <c r="S353" i="2" s="1"/>
  <c r="T353" i="2"/>
  <c r="R308" i="2"/>
  <c r="S308" i="2" s="1"/>
  <c r="U308" i="2"/>
  <c r="T308" i="2"/>
  <c r="U264" i="2"/>
  <c r="R264" i="2"/>
  <c r="S264" i="2" s="1"/>
  <c r="T264" i="2"/>
  <c r="U172" i="2"/>
  <c r="R172" i="2"/>
  <c r="S172" i="2" s="1"/>
  <c r="T172" i="2"/>
  <c r="T130" i="2"/>
  <c r="U130" i="2"/>
  <c r="R130" i="2"/>
  <c r="S130" i="2" s="1"/>
  <c r="R63" i="2"/>
  <c r="S63" i="2" s="1"/>
  <c r="U63" i="2"/>
  <c r="T63" i="2"/>
  <c r="U28" i="2"/>
  <c r="R28" i="2"/>
  <c r="S28" i="2" s="1"/>
  <c r="T28" i="2"/>
  <c r="U33" i="2"/>
  <c r="R33" i="2"/>
  <c r="S33" i="2" s="1"/>
  <c r="T1374" i="2"/>
  <c r="T2246" i="2"/>
  <c r="T1366" i="2"/>
  <c r="T868" i="2"/>
  <c r="T1779" i="2"/>
  <c r="T1930" i="2"/>
  <c r="T1214" i="2"/>
  <c r="T1163" i="2"/>
  <c r="T1980" i="2"/>
  <c r="T1680" i="2"/>
  <c r="T1288" i="2"/>
  <c r="T798" i="2"/>
  <c r="T814" i="2"/>
  <c r="T523" i="2"/>
  <c r="T332" i="2"/>
  <c r="T23" i="2"/>
  <c r="T748" i="2"/>
  <c r="U2442" i="2"/>
  <c r="R2442" i="2"/>
  <c r="S2442" i="2" s="1"/>
  <c r="T2442" i="2"/>
  <c r="R2477" i="2"/>
  <c r="S2477" i="2" s="1"/>
  <c r="T2477" i="2"/>
  <c r="U2477" i="2"/>
  <c r="U2473" i="2"/>
  <c r="R2473" i="2"/>
  <c r="S2473" i="2" s="1"/>
  <c r="T2473" i="2"/>
  <c r="R2241" i="2"/>
  <c r="S2241" i="2" s="1"/>
  <c r="T2241" i="2"/>
  <c r="U2241" i="2"/>
  <c r="R2271" i="2"/>
  <c r="S2271" i="2" s="1"/>
  <c r="U2271" i="2"/>
  <c r="T2271" i="2"/>
  <c r="U2310" i="2"/>
  <c r="T2310" i="2"/>
  <c r="R2310" i="2"/>
  <c r="S2310" i="2" s="1"/>
  <c r="U2466" i="2"/>
  <c r="R2466" i="2"/>
  <c r="S2466" i="2" s="1"/>
  <c r="U2234" i="2"/>
  <c r="R2234" i="2"/>
  <c r="S2234" i="2" s="1"/>
  <c r="T2234" i="2"/>
  <c r="U2363" i="2"/>
  <c r="T2363" i="2"/>
  <c r="R2363" i="2"/>
  <c r="S2363" i="2" s="1"/>
  <c r="U2425" i="2"/>
  <c r="T2425" i="2"/>
  <c r="R2425" i="2"/>
  <c r="S2425" i="2" s="1"/>
  <c r="R2267" i="2"/>
  <c r="S2267" i="2" s="1"/>
  <c r="U2267" i="2"/>
  <c r="T2267" i="2"/>
  <c r="R2303" i="2"/>
  <c r="S2303" i="2" s="1"/>
  <c r="U2303" i="2"/>
  <c r="T2303" i="2"/>
  <c r="U2158" i="2"/>
  <c r="T2158" i="2"/>
  <c r="R2158" i="2"/>
  <c r="S2158" i="2" s="1"/>
  <c r="U2376" i="2"/>
  <c r="T2376" i="2"/>
  <c r="R2376" i="2"/>
  <c r="S2376" i="2" s="1"/>
  <c r="U2227" i="2"/>
  <c r="R2227" i="2"/>
  <c r="S2227" i="2" s="1"/>
  <c r="T2227" i="2"/>
  <c r="R2437" i="2"/>
  <c r="S2437" i="2" s="1"/>
  <c r="U2437" i="2"/>
  <c r="T2437" i="2"/>
  <c r="R2289" i="2"/>
  <c r="S2289" i="2" s="1"/>
  <c r="U2289" i="2"/>
  <c r="T2289" i="2"/>
  <c r="U2409" i="2"/>
  <c r="T2409" i="2"/>
  <c r="R2409" i="2"/>
  <c r="S2409" i="2" s="1"/>
  <c r="U2257" i="2"/>
  <c r="R2257" i="2"/>
  <c r="S2257" i="2" s="1"/>
  <c r="T2257" i="2"/>
  <c r="U2454" i="2"/>
  <c r="T2454" i="2"/>
  <c r="R2454" i="2"/>
  <c r="S2454" i="2" s="1"/>
  <c r="U2166" i="2"/>
  <c r="T2166" i="2"/>
  <c r="R2166" i="2"/>
  <c r="S2166" i="2" s="1"/>
  <c r="U2319" i="2"/>
  <c r="T2319" i="2"/>
  <c r="R2319" i="2"/>
  <c r="S2319" i="2" s="1"/>
  <c r="U2150" i="2"/>
  <c r="T2150" i="2"/>
  <c r="R2150" i="2"/>
  <c r="S2150" i="2" s="1"/>
  <c r="U2377" i="2"/>
  <c r="R2377" i="2"/>
  <c r="S2377" i="2" s="1"/>
  <c r="T2377" i="2"/>
  <c r="U2235" i="2"/>
  <c r="T2235" i="2"/>
  <c r="R2235" i="2"/>
  <c r="S2235" i="2" s="1"/>
  <c r="R2463" i="2"/>
  <c r="S2463" i="2" s="1"/>
  <c r="T2463" i="2"/>
  <c r="U2463" i="2"/>
  <c r="R2340" i="2"/>
  <c r="S2340" i="2" s="1"/>
  <c r="U2340" i="2"/>
  <c r="T2340" i="2"/>
  <c r="U2206" i="2"/>
  <c r="T2206" i="2"/>
  <c r="R2206" i="2"/>
  <c r="S2206" i="2" s="1"/>
  <c r="U2008" i="2"/>
  <c r="R2008" i="2"/>
  <c r="S2008" i="2" s="1"/>
  <c r="T2008" i="2"/>
  <c r="U1879" i="2"/>
  <c r="T1879" i="2"/>
  <c r="R1879" i="2"/>
  <c r="S1879" i="2" s="1"/>
  <c r="U1718" i="2"/>
  <c r="R1718" i="2"/>
  <c r="S1718" i="2" s="1"/>
  <c r="U1638" i="2"/>
  <c r="R1638" i="2"/>
  <c r="S1638" i="2" s="1"/>
  <c r="U1464" i="2"/>
  <c r="R1464" i="2"/>
  <c r="S1464" i="2" s="1"/>
  <c r="T2051" i="2"/>
  <c r="R2051" i="2"/>
  <c r="S2051" i="2" s="1"/>
  <c r="U2051" i="2"/>
  <c r="U1955" i="2"/>
  <c r="T1955" i="2"/>
  <c r="R1955" i="2"/>
  <c r="S1955" i="2" s="1"/>
  <c r="U1838" i="2"/>
  <c r="R1838" i="2"/>
  <c r="S1838" i="2" s="1"/>
  <c r="U1736" i="2"/>
  <c r="T1736" i="2"/>
  <c r="R1736" i="2"/>
  <c r="S1736" i="2" s="1"/>
  <c r="U1670" i="2"/>
  <c r="T1670" i="2"/>
  <c r="R1670" i="2"/>
  <c r="S1670" i="2" s="1"/>
  <c r="U1547" i="2"/>
  <c r="R1547" i="2"/>
  <c r="S1547" i="2" s="1"/>
  <c r="T1547" i="2"/>
  <c r="T1455" i="2"/>
  <c r="U1455" i="2"/>
  <c r="R1455" i="2"/>
  <c r="S1455" i="2" s="1"/>
  <c r="T2082" i="2"/>
  <c r="R2082" i="2"/>
  <c r="S2082" i="2" s="1"/>
  <c r="U2082" i="2"/>
  <c r="U1961" i="2"/>
  <c r="R1961" i="2"/>
  <c r="S1961" i="2" s="1"/>
  <c r="T1961" i="2"/>
  <c r="R1881" i="2"/>
  <c r="S1881" i="2" s="1"/>
  <c r="T1881" i="2"/>
  <c r="U1881" i="2"/>
  <c r="U1818" i="2"/>
  <c r="T1818" i="2"/>
  <c r="R1818" i="2"/>
  <c r="S1818" i="2" s="1"/>
  <c r="U1748" i="2"/>
  <c r="R1748" i="2"/>
  <c r="S1748" i="2" s="1"/>
  <c r="T1748" i="2"/>
  <c r="U1690" i="2"/>
  <c r="R1690" i="2"/>
  <c r="S1690" i="2" s="1"/>
  <c r="T1690" i="2"/>
  <c r="T1621" i="2"/>
  <c r="U1621" i="2"/>
  <c r="R1621" i="2"/>
  <c r="S1621" i="2" s="1"/>
  <c r="U1536" i="2"/>
  <c r="T1536" i="2"/>
  <c r="R1536" i="2"/>
  <c r="S1536" i="2" s="1"/>
  <c r="U2101" i="2"/>
  <c r="R2101" i="2"/>
  <c r="S2101" i="2" s="1"/>
  <c r="T2101" i="2"/>
  <c r="T2035" i="2"/>
  <c r="R2035" i="2"/>
  <c r="S2035" i="2" s="1"/>
  <c r="U2035" i="2"/>
  <c r="U1974" i="2"/>
  <c r="R1974" i="2"/>
  <c r="S1974" i="2" s="1"/>
  <c r="U1887" i="2"/>
  <c r="T1887" i="2"/>
  <c r="R1887" i="2"/>
  <c r="S1887" i="2" s="1"/>
  <c r="U1773" i="2"/>
  <c r="T1773" i="2"/>
  <c r="R1773" i="2"/>
  <c r="S1773" i="2" s="1"/>
  <c r="U1640" i="2"/>
  <c r="R1640" i="2"/>
  <c r="S1640" i="2" s="1"/>
  <c r="R1550" i="2"/>
  <c r="S1550" i="2" s="1"/>
  <c r="U1550" i="2"/>
  <c r="U2499" i="2"/>
  <c r="R2499" i="2"/>
  <c r="S2499" i="2" s="1"/>
  <c r="T2499" i="2"/>
  <c r="U2433" i="2"/>
  <c r="R2433" i="2"/>
  <c r="S2433" i="2" s="1"/>
  <c r="T2433" i="2"/>
  <c r="U2358" i="2"/>
  <c r="T2358" i="2"/>
  <c r="R2358" i="2"/>
  <c r="S2358" i="2" s="1"/>
  <c r="U2268" i="2"/>
  <c r="R2268" i="2"/>
  <c r="S2268" i="2" s="1"/>
  <c r="U2224" i="2"/>
  <c r="R2224" i="2"/>
  <c r="S2224" i="2" s="1"/>
  <c r="U2163" i="2"/>
  <c r="T2163" i="2"/>
  <c r="R2163" i="2"/>
  <c r="S2163" i="2" s="1"/>
  <c r="U2025" i="2"/>
  <c r="R2025" i="2"/>
  <c r="S2025" i="2" s="1"/>
  <c r="T2025" i="2"/>
  <c r="T1896" i="2"/>
  <c r="U1896" i="2"/>
  <c r="R1896" i="2"/>
  <c r="S1896" i="2" s="1"/>
  <c r="R1825" i="2"/>
  <c r="S1825" i="2" s="1"/>
  <c r="U1825" i="2"/>
  <c r="T1825" i="2"/>
  <c r="R1747" i="2"/>
  <c r="S1747" i="2" s="1"/>
  <c r="U1747" i="2"/>
  <c r="T1747" i="2"/>
  <c r="T1689" i="2"/>
  <c r="U1689" i="2"/>
  <c r="R1689" i="2"/>
  <c r="S1689" i="2" s="1"/>
  <c r="U1636" i="2"/>
  <c r="T1636" i="2"/>
  <c r="R1636" i="2"/>
  <c r="S1636" i="2" s="1"/>
  <c r="U1564" i="2"/>
  <c r="T1564" i="2"/>
  <c r="R1564" i="2"/>
  <c r="S1564" i="2" s="1"/>
  <c r="T1449" i="2"/>
  <c r="R1449" i="2"/>
  <c r="S1449" i="2" s="1"/>
  <c r="U1449" i="2"/>
  <c r="U2081" i="2"/>
  <c r="R2081" i="2"/>
  <c r="S2081" i="2" s="1"/>
  <c r="T2081" i="2"/>
  <c r="U2012" i="2"/>
  <c r="T2012" i="2"/>
  <c r="R2012" i="2"/>
  <c r="S2012" i="2" s="1"/>
  <c r="U1916" i="2"/>
  <c r="T1916" i="2"/>
  <c r="R1916" i="2"/>
  <c r="S1916" i="2" s="1"/>
  <c r="U1836" i="2"/>
  <c r="T1836" i="2"/>
  <c r="R1836" i="2"/>
  <c r="S1836" i="2" s="1"/>
  <c r="U1675" i="2"/>
  <c r="R1675" i="2"/>
  <c r="S1675" i="2" s="1"/>
  <c r="T1675" i="2"/>
  <c r="U1592" i="2"/>
  <c r="R1592" i="2"/>
  <c r="S1592" i="2" s="1"/>
  <c r="U1489" i="2"/>
  <c r="R1489" i="2"/>
  <c r="S1489" i="2" s="1"/>
  <c r="T1489" i="2"/>
  <c r="U2071" i="2"/>
  <c r="R2071" i="2"/>
  <c r="S2071" i="2" s="1"/>
  <c r="T2071" i="2"/>
  <c r="U1996" i="2"/>
  <c r="T1996" i="2"/>
  <c r="R1996" i="2"/>
  <c r="S1996" i="2" s="1"/>
  <c r="U1919" i="2"/>
  <c r="T1919" i="2"/>
  <c r="R1919" i="2"/>
  <c r="S1919" i="2" s="1"/>
  <c r="U1854" i="2"/>
  <c r="R1854" i="2"/>
  <c r="S1854" i="2" s="1"/>
  <c r="U1794" i="2"/>
  <c r="R1794" i="2"/>
  <c r="S1794" i="2" s="1"/>
  <c r="T1794" i="2"/>
  <c r="R1715" i="2"/>
  <c r="S1715" i="2" s="1"/>
  <c r="U1715" i="2"/>
  <c r="T1715" i="2"/>
  <c r="U1616" i="2"/>
  <c r="R1616" i="2"/>
  <c r="S1616" i="2" s="1"/>
  <c r="U1516" i="2"/>
  <c r="T1516" i="2"/>
  <c r="R1516" i="2"/>
  <c r="S1516" i="2" s="1"/>
  <c r="T2099" i="2"/>
  <c r="R2099" i="2"/>
  <c r="S2099" i="2" s="1"/>
  <c r="U2099" i="2"/>
  <c r="U2005" i="2"/>
  <c r="R2005" i="2"/>
  <c r="S2005" i="2" s="1"/>
  <c r="T2005" i="2"/>
  <c r="U1892" i="2"/>
  <c r="R1892" i="2"/>
  <c r="S1892" i="2" s="1"/>
  <c r="T1892" i="2"/>
  <c r="T1765" i="2"/>
  <c r="U1765" i="2"/>
  <c r="R1765" i="2"/>
  <c r="S1765" i="2" s="1"/>
  <c r="U1668" i="2"/>
  <c r="R1668" i="2"/>
  <c r="S1668" i="2" s="1"/>
  <c r="T1668" i="2"/>
  <c r="U1619" i="2"/>
  <c r="R1619" i="2"/>
  <c r="S1619" i="2" s="1"/>
  <c r="T1619" i="2"/>
  <c r="U1548" i="2"/>
  <c r="T1548" i="2"/>
  <c r="R1548" i="2"/>
  <c r="S1548" i="2" s="1"/>
  <c r="R1460" i="2"/>
  <c r="S1460" i="2" s="1"/>
  <c r="U1460" i="2"/>
  <c r="T1460" i="2"/>
  <c r="T2170" i="2"/>
  <c r="R2170" i="2"/>
  <c r="S2170" i="2" s="1"/>
  <c r="U2170" i="2"/>
  <c r="U2080" i="2"/>
  <c r="R2080" i="2"/>
  <c r="S2080" i="2" s="1"/>
  <c r="T2080" i="2"/>
  <c r="U2009" i="2"/>
  <c r="R2009" i="2"/>
  <c r="S2009" i="2" s="1"/>
  <c r="T2009" i="2"/>
  <c r="T1957" i="2"/>
  <c r="R1957" i="2"/>
  <c r="S1957" i="2" s="1"/>
  <c r="U1957" i="2"/>
  <c r="R1885" i="2"/>
  <c r="S1885" i="2" s="1"/>
  <c r="T1885" i="2"/>
  <c r="U1885" i="2"/>
  <c r="R1833" i="2"/>
  <c r="S1833" i="2" s="1"/>
  <c r="U1833" i="2"/>
  <c r="T1833" i="2"/>
  <c r="U1787" i="2"/>
  <c r="R1787" i="2"/>
  <c r="S1787" i="2" s="1"/>
  <c r="T1787" i="2"/>
  <c r="R1717" i="2"/>
  <c r="S1717" i="2" s="1"/>
  <c r="U1717" i="2"/>
  <c r="T1717" i="2"/>
  <c r="U1660" i="2"/>
  <c r="R1660" i="2"/>
  <c r="S1660" i="2" s="1"/>
  <c r="T1660" i="2"/>
  <c r="U1586" i="2"/>
  <c r="T1586" i="2"/>
  <c r="R1586" i="2"/>
  <c r="S1586" i="2" s="1"/>
  <c r="R1526" i="2"/>
  <c r="S1526" i="2" s="1"/>
  <c r="U1526" i="2"/>
  <c r="R1431" i="2"/>
  <c r="S1431" i="2" s="1"/>
  <c r="U1431" i="2"/>
  <c r="T1431" i="2"/>
  <c r="U1348" i="2"/>
  <c r="T1348" i="2"/>
  <c r="R1348" i="2"/>
  <c r="S1348" i="2" s="1"/>
  <c r="U1231" i="2"/>
  <c r="T1231" i="2"/>
  <c r="R1231" i="2"/>
  <c r="S1231" i="2" s="1"/>
  <c r="U1044" i="2"/>
  <c r="R1044" i="2"/>
  <c r="S1044" i="2" s="1"/>
  <c r="T1044" i="2"/>
  <c r="U778" i="2"/>
  <c r="R778" i="2"/>
  <c r="S778" i="2" s="1"/>
  <c r="U1370" i="2"/>
  <c r="R1370" i="2"/>
  <c r="S1370" i="2" s="1"/>
  <c r="T1370" i="2"/>
  <c r="U1283" i="2"/>
  <c r="T1283" i="2"/>
  <c r="R1283" i="2"/>
  <c r="S1283" i="2" s="1"/>
  <c r="U1071" i="2"/>
  <c r="T1071" i="2"/>
  <c r="R1071" i="2"/>
  <c r="S1071" i="2" s="1"/>
  <c r="U823" i="2"/>
  <c r="R823" i="2"/>
  <c r="S823" i="2" s="1"/>
  <c r="T823" i="2"/>
  <c r="U1364" i="2"/>
  <c r="R1364" i="2"/>
  <c r="S1364" i="2" s="1"/>
  <c r="T1364" i="2"/>
  <c r="U1180" i="2"/>
  <c r="T1180" i="2"/>
  <c r="R1180" i="2"/>
  <c r="S1180" i="2" s="1"/>
  <c r="U1082" i="2"/>
  <c r="R1082" i="2"/>
  <c r="S1082" i="2" s="1"/>
  <c r="U878" i="2"/>
  <c r="R878" i="2"/>
  <c r="S878" i="2" s="1"/>
  <c r="T878" i="2"/>
  <c r="U1367" i="2"/>
  <c r="R1367" i="2"/>
  <c r="S1367" i="2" s="1"/>
  <c r="T1367" i="2"/>
  <c r="U1187" i="2"/>
  <c r="R1187" i="2"/>
  <c r="S1187" i="2" s="1"/>
  <c r="R1033" i="2"/>
  <c r="S1033" i="2" s="1"/>
  <c r="U1033" i="2"/>
  <c r="T1033" i="2"/>
  <c r="U2196" i="2"/>
  <c r="T2196" i="2"/>
  <c r="R2196" i="2"/>
  <c r="S2196" i="2" s="1"/>
  <c r="U2136" i="2"/>
  <c r="R2136" i="2"/>
  <c r="S2136" i="2" s="1"/>
  <c r="T2136" i="2"/>
  <c r="U2073" i="2"/>
  <c r="T2073" i="2"/>
  <c r="R2073" i="2"/>
  <c r="S2073" i="2" s="1"/>
  <c r="U2016" i="2"/>
  <c r="R2016" i="2"/>
  <c r="S2016" i="2" s="1"/>
  <c r="T2016" i="2"/>
  <c r="U1970" i="2"/>
  <c r="R1970" i="2"/>
  <c r="S1970" i="2" s="1"/>
  <c r="R1925" i="2"/>
  <c r="S1925" i="2" s="1"/>
  <c r="U1925" i="2"/>
  <c r="T1925" i="2"/>
  <c r="U1848" i="2"/>
  <c r="T1848" i="2"/>
  <c r="R1848" i="2"/>
  <c r="S1848" i="2" s="1"/>
  <c r="U1780" i="2"/>
  <c r="T1780" i="2"/>
  <c r="R1780" i="2"/>
  <c r="S1780" i="2" s="1"/>
  <c r="U1712" i="2"/>
  <c r="R1712" i="2"/>
  <c r="S1712" i="2" s="1"/>
  <c r="U1607" i="2"/>
  <c r="R1607" i="2"/>
  <c r="S1607" i="2" s="1"/>
  <c r="T1607" i="2"/>
  <c r="U1544" i="2"/>
  <c r="R1544" i="2"/>
  <c r="S1544" i="2" s="1"/>
  <c r="U1491" i="2"/>
  <c r="R1491" i="2"/>
  <c r="S1491" i="2" s="1"/>
  <c r="T1491" i="2"/>
  <c r="U1436" i="2"/>
  <c r="R1436" i="2"/>
  <c r="S1436" i="2" s="1"/>
  <c r="T1436" i="2"/>
  <c r="R1399" i="2"/>
  <c r="S1399" i="2" s="1"/>
  <c r="U1399" i="2"/>
  <c r="T1399" i="2"/>
  <c r="U1339" i="2"/>
  <c r="R1339" i="2"/>
  <c r="S1339" i="2" s="1"/>
  <c r="T1339" i="2"/>
  <c r="U1222" i="2"/>
  <c r="R1222" i="2"/>
  <c r="S1222" i="2" s="1"/>
  <c r="T1081" i="2"/>
  <c r="R1081" i="2"/>
  <c r="S1081" i="2" s="1"/>
  <c r="U1081" i="2"/>
  <c r="U758" i="2"/>
  <c r="R758" i="2"/>
  <c r="S758" i="2" s="1"/>
  <c r="U1315" i="2"/>
  <c r="T1315" i="2"/>
  <c r="R1315" i="2"/>
  <c r="S1315" i="2" s="1"/>
  <c r="U1132" i="2"/>
  <c r="T1132" i="2"/>
  <c r="R1132" i="2"/>
  <c r="S1132" i="2" s="1"/>
  <c r="R976" i="2"/>
  <c r="S976" i="2" s="1"/>
  <c r="U976" i="2"/>
  <c r="T976" i="2"/>
  <c r="U806" i="2"/>
  <c r="R806" i="2"/>
  <c r="S806" i="2" s="1"/>
  <c r="U1372" i="2"/>
  <c r="R1372" i="2"/>
  <c r="S1372" i="2" s="1"/>
  <c r="T1372" i="2"/>
  <c r="U1264" i="2"/>
  <c r="R1264" i="2"/>
  <c r="S1264" i="2" s="1"/>
  <c r="U1135" i="2"/>
  <c r="T1135" i="2"/>
  <c r="R1135" i="2"/>
  <c r="S1135" i="2" s="1"/>
  <c r="U894" i="2"/>
  <c r="R894" i="2"/>
  <c r="S894" i="2" s="1"/>
  <c r="T894" i="2"/>
  <c r="U1378" i="2"/>
  <c r="R1378" i="2"/>
  <c r="S1378" i="2" s="1"/>
  <c r="T1378" i="2"/>
  <c r="U1208" i="2"/>
  <c r="R1208" i="2"/>
  <c r="S1208" i="2" s="1"/>
  <c r="T1083" i="2"/>
  <c r="U1083" i="2"/>
  <c r="R1083" i="2"/>
  <c r="S1083" i="2" s="1"/>
  <c r="U908" i="2"/>
  <c r="R908" i="2"/>
  <c r="S908" i="2" s="1"/>
  <c r="T908" i="2"/>
  <c r="R1511" i="2"/>
  <c r="S1511" i="2" s="1"/>
  <c r="U1511" i="2"/>
  <c r="T1511" i="2"/>
  <c r="U1404" i="2"/>
  <c r="T1404" i="2"/>
  <c r="R1404" i="2"/>
  <c r="S1404" i="2" s="1"/>
  <c r="U1360" i="2"/>
  <c r="R1360" i="2"/>
  <c r="S1360" i="2" s="1"/>
  <c r="U1299" i="2"/>
  <c r="R1299" i="2"/>
  <c r="S1299" i="2" s="1"/>
  <c r="T1299" i="2"/>
  <c r="U1219" i="2"/>
  <c r="T1219" i="2"/>
  <c r="R1219" i="2"/>
  <c r="S1219" i="2" s="1"/>
  <c r="U1140" i="2"/>
  <c r="T1140" i="2"/>
  <c r="R1140" i="2"/>
  <c r="S1140" i="2" s="1"/>
  <c r="U1061" i="2"/>
  <c r="T1061" i="2"/>
  <c r="R1061" i="2"/>
  <c r="S1061" i="2" s="1"/>
  <c r="R992" i="2"/>
  <c r="S992" i="2" s="1"/>
  <c r="T992" i="2"/>
  <c r="U992" i="2"/>
  <c r="T901" i="2"/>
  <c r="R901" i="2"/>
  <c r="S901" i="2" s="1"/>
  <c r="U901" i="2"/>
  <c r="U790" i="2"/>
  <c r="R790" i="2"/>
  <c r="S790" i="2" s="1"/>
  <c r="U714" i="2"/>
  <c r="R714" i="2"/>
  <c r="S714" i="2" s="1"/>
  <c r="T714" i="2"/>
  <c r="R1317" i="2"/>
  <c r="S1317" i="2" s="1"/>
  <c r="T1317" i="2"/>
  <c r="U1317" i="2"/>
  <c r="U1263" i="2"/>
  <c r="R1263" i="2"/>
  <c r="S1263" i="2" s="1"/>
  <c r="T1263" i="2"/>
  <c r="U1111" i="2"/>
  <c r="T1111" i="2"/>
  <c r="R1111" i="2"/>
  <c r="S1111" i="2" s="1"/>
  <c r="U1014" i="2"/>
  <c r="R1014" i="2"/>
  <c r="S1014" i="2" s="1"/>
  <c r="T1014" i="2"/>
  <c r="U918" i="2"/>
  <c r="R918" i="2"/>
  <c r="S918" i="2" s="1"/>
  <c r="U859" i="2"/>
  <c r="R859" i="2"/>
  <c r="S859" i="2" s="1"/>
  <c r="T859" i="2"/>
  <c r="U770" i="2"/>
  <c r="T770" i="2"/>
  <c r="R770" i="2"/>
  <c r="S770" i="2" s="1"/>
  <c r="U653" i="2"/>
  <c r="T653" i="2"/>
  <c r="R653" i="2"/>
  <c r="S653" i="2" s="1"/>
  <c r="U852" i="2"/>
  <c r="T852" i="2"/>
  <c r="R852" i="2"/>
  <c r="S852" i="2" s="1"/>
  <c r="T783" i="2"/>
  <c r="U783" i="2"/>
  <c r="R783" i="2"/>
  <c r="S783" i="2" s="1"/>
  <c r="R639" i="2"/>
  <c r="S639" i="2" s="1"/>
  <c r="U639" i="2"/>
  <c r="T639" i="2"/>
  <c r="U1540" i="2"/>
  <c r="R1540" i="2"/>
  <c r="S1540" i="2" s="1"/>
  <c r="T1540" i="2"/>
  <c r="U1453" i="2"/>
  <c r="T1453" i="2"/>
  <c r="R1453" i="2"/>
  <c r="S1453" i="2" s="1"/>
  <c r="U1409" i="2"/>
  <c r="T1409" i="2"/>
  <c r="R1409" i="2"/>
  <c r="S1409" i="2" s="1"/>
  <c r="U1316" i="2"/>
  <c r="R1316" i="2"/>
  <c r="S1316" i="2" s="1"/>
  <c r="T1316" i="2"/>
  <c r="T1229" i="2"/>
  <c r="R1229" i="2"/>
  <c r="S1229" i="2" s="1"/>
  <c r="U1229" i="2"/>
  <c r="U1158" i="2"/>
  <c r="R1158" i="2"/>
  <c r="S1158" i="2" s="1"/>
  <c r="T1158" i="2"/>
  <c r="U1087" i="2"/>
  <c r="R1087" i="2"/>
  <c r="S1087" i="2" s="1"/>
  <c r="T1087" i="2"/>
  <c r="R990" i="2"/>
  <c r="S990" i="2" s="1"/>
  <c r="T990" i="2"/>
  <c r="U990" i="2"/>
  <c r="U942" i="2"/>
  <c r="R942" i="2"/>
  <c r="S942" i="2" s="1"/>
  <c r="R861" i="2"/>
  <c r="S861" i="2" s="1"/>
  <c r="T861" i="2"/>
  <c r="U861" i="2"/>
  <c r="R779" i="2"/>
  <c r="S779" i="2" s="1"/>
  <c r="U779" i="2"/>
  <c r="T779" i="2"/>
  <c r="U716" i="2"/>
  <c r="R716" i="2"/>
  <c r="S716" i="2" s="1"/>
  <c r="T716" i="2"/>
  <c r="R1337" i="2"/>
  <c r="S1337" i="2" s="1"/>
  <c r="T1337" i="2"/>
  <c r="U1337" i="2"/>
  <c r="T1245" i="2"/>
  <c r="U1245" i="2"/>
  <c r="R1245" i="2"/>
  <c r="S1245" i="2" s="1"/>
  <c r="U1172" i="2"/>
  <c r="R1172" i="2"/>
  <c r="S1172" i="2" s="1"/>
  <c r="T1172" i="2"/>
  <c r="U1052" i="2"/>
  <c r="T1052" i="2"/>
  <c r="R1052" i="2"/>
  <c r="S1052" i="2" s="1"/>
  <c r="U996" i="2"/>
  <c r="T996" i="2"/>
  <c r="R996" i="2"/>
  <c r="S996" i="2" s="1"/>
  <c r="U879" i="2"/>
  <c r="T879" i="2"/>
  <c r="R879" i="2"/>
  <c r="S879" i="2" s="1"/>
  <c r="T791" i="2"/>
  <c r="U791" i="2"/>
  <c r="R791" i="2"/>
  <c r="S791" i="2" s="1"/>
  <c r="R711" i="2"/>
  <c r="S711" i="2" s="1"/>
  <c r="T711" i="2"/>
  <c r="U711" i="2"/>
  <c r="T620" i="2"/>
  <c r="U620" i="2"/>
  <c r="R620" i="2"/>
  <c r="S620" i="2" s="1"/>
  <c r="U891" i="2"/>
  <c r="R891" i="2"/>
  <c r="S891" i="2" s="1"/>
  <c r="T891" i="2"/>
  <c r="U771" i="2"/>
  <c r="R771" i="2"/>
  <c r="S771" i="2" s="1"/>
  <c r="T771" i="2"/>
  <c r="U633" i="2"/>
  <c r="R633" i="2"/>
  <c r="S633" i="2" s="1"/>
  <c r="U648" i="2"/>
  <c r="R648" i="2"/>
  <c r="S648" i="2" s="1"/>
  <c r="U1238" i="2"/>
  <c r="R1238" i="2"/>
  <c r="S1238" i="2" s="1"/>
  <c r="U1169" i="2"/>
  <c r="R1169" i="2"/>
  <c r="S1169" i="2" s="1"/>
  <c r="T1169" i="2"/>
  <c r="U1101" i="2"/>
  <c r="T1101" i="2"/>
  <c r="R1101" i="2"/>
  <c r="S1101" i="2" s="1"/>
  <c r="U1021" i="2"/>
  <c r="R1021" i="2"/>
  <c r="S1021" i="2" s="1"/>
  <c r="T1021" i="2"/>
  <c r="U955" i="2"/>
  <c r="T955" i="2"/>
  <c r="R955" i="2"/>
  <c r="S955" i="2" s="1"/>
  <c r="T893" i="2"/>
  <c r="R893" i="2"/>
  <c r="S893" i="2" s="1"/>
  <c r="U893" i="2"/>
  <c r="U848" i="2"/>
  <c r="R848" i="2"/>
  <c r="S848" i="2" s="1"/>
  <c r="T848" i="2"/>
  <c r="U789" i="2"/>
  <c r="R789" i="2"/>
  <c r="S789" i="2" s="1"/>
  <c r="T789" i="2"/>
  <c r="U752" i="2"/>
  <c r="R752" i="2"/>
  <c r="S752" i="2" s="1"/>
  <c r="U698" i="2"/>
  <c r="T698" i="2"/>
  <c r="R698" i="2"/>
  <c r="S698" i="2" s="1"/>
  <c r="U629" i="2"/>
  <c r="R629" i="2"/>
  <c r="S629" i="2" s="1"/>
  <c r="T629" i="2"/>
  <c r="U553" i="2"/>
  <c r="R553" i="2"/>
  <c r="S553" i="2" s="1"/>
  <c r="U391" i="2"/>
  <c r="R391" i="2"/>
  <c r="S391" i="2" s="1"/>
  <c r="T391" i="2"/>
  <c r="U241" i="2"/>
  <c r="T241" i="2"/>
  <c r="R241" i="2"/>
  <c r="S241" i="2" s="1"/>
  <c r="U107" i="2"/>
  <c r="R107" i="2"/>
  <c r="S107" i="2" s="1"/>
  <c r="U718" i="2"/>
  <c r="T718" i="2"/>
  <c r="R718" i="2"/>
  <c r="S718" i="2" s="1"/>
  <c r="U647" i="2"/>
  <c r="T647" i="2"/>
  <c r="R647" i="2"/>
  <c r="S647" i="2" s="1"/>
  <c r="U582" i="2"/>
  <c r="R582" i="2"/>
  <c r="S582" i="2" s="1"/>
  <c r="T582" i="2"/>
  <c r="T500" i="2"/>
  <c r="U500" i="2"/>
  <c r="R500" i="2"/>
  <c r="S500" i="2" s="1"/>
  <c r="T455" i="2"/>
  <c r="U455" i="2"/>
  <c r="R455" i="2"/>
  <c r="S455" i="2" s="1"/>
  <c r="R379" i="2"/>
  <c r="S379" i="2" s="1"/>
  <c r="U379" i="2"/>
  <c r="T379" i="2"/>
  <c r="U265" i="2"/>
  <c r="R265" i="2"/>
  <c r="S265" i="2" s="1"/>
  <c r="U156" i="2"/>
  <c r="T156" i="2"/>
  <c r="R156" i="2"/>
  <c r="S156" i="2" s="1"/>
  <c r="R584" i="2"/>
  <c r="S584" i="2" s="1"/>
  <c r="T584" i="2"/>
  <c r="U584" i="2"/>
  <c r="T515" i="2"/>
  <c r="R515" i="2"/>
  <c r="S515" i="2" s="1"/>
  <c r="U515" i="2"/>
  <c r="U416" i="2"/>
  <c r="T416" i="2"/>
  <c r="R416" i="2"/>
  <c r="S416" i="2" s="1"/>
  <c r="T283" i="2"/>
  <c r="U283" i="2"/>
  <c r="R283" i="2"/>
  <c r="S283" i="2" s="1"/>
  <c r="U188" i="2"/>
  <c r="R188" i="2"/>
  <c r="S188" i="2" s="1"/>
  <c r="U99" i="2"/>
  <c r="R99" i="2"/>
  <c r="S99" i="2" s="1"/>
  <c r="T99" i="2"/>
  <c r="T590" i="2"/>
  <c r="R590" i="2"/>
  <c r="S590" i="2" s="1"/>
  <c r="U590" i="2"/>
  <c r="T524" i="2"/>
  <c r="U524" i="2"/>
  <c r="R524" i="2"/>
  <c r="S524" i="2" s="1"/>
  <c r="U435" i="2"/>
  <c r="T435" i="2"/>
  <c r="R435" i="2"/>
  <c r="S435" i="2" s="1"/>
  <c r="R327" i="2"/>
  <c r="S327" i="2" s="1"/>
  <c r="T327" i="2"/>
  <c r="U327" i="2"/>
  <c r="T221" i="2"/>
  <c r="U221" i="2"/>
  <c r="R221" i="2"/>
  <c r="S221" i="2" s="1"/>
  <c r="T140" i="2"/>
  <c r="U140" i="2"/>
  <c r="R140" i="2"/>
  <c r="S140" i="2" s="1"/>
  <c r="T38" i="2"/>
  <c r="R38" i="2"/>
  <c r="S38" i="2" s="1"/>
  <c r="U38" i="2"/>
  <c r="U1272" i="2"/>
  <c r="R1272" i="2"/>
  <c r="S1272" i="2" s="1"/>
  <c r="T1272" i="2"/>
  <c r="U1206" i="2"/>
  <c r="R1206" i="2"/>
  <c r="S1206" i="2" s="1"/>
  <c r="T1206" i="2"/>
  <c r="U1159" i="2"/>
  <c r="R1159" i="2"/>
  <c r="S1159" i="2" s="1"/>
  <c r="T1159" i="2"/>
  <c r="R1075" i="2"/>
  <c r="S1075" i="2" s="1"/>
  <c r="T1075" i="2"/>
  <c r="U1075" i="2"/>
  <c r="U1042" i="2"/>
  <c r="T1042" i="2"/>
  <c r="R1042" i="2"/>
  <c r="S1042" i="2" s="1"/>
  <c r="R967" i="2"/>
  <c r="S967" i="2" s="1"/>
  <c r="U967" i="2"/>
  <c r="T967" i="2"/>
  <c r="T875" i="2"/>
  <c r="U875" i="2"/>
  <c r="R875" i="2"/>
  <c r="S875" i="2" s="1"/>
  <c r="R805" i="2"/>
  <c r="S805" i="2" s="1"/>
  <c r="T805" i="2"/>
  <c r="U805" i="2"/>
  <c r="T699" i="2"/>
  <c r="U699" i="2"/>
  <c r="R699" i="2"/>
  <c r="S699" i="2" s="1"/>
  <c r="U637" i="2"/>
  <c r="T637" i="2"/>
  <c r="R637" i="2"/>
  <c r="S637" i="2" s="1"/>
  <c r="U555" i="2"/>
  <c r="R555" i="2"/>
  <c r="S555" i="2" s="1"/>
  <c r="T555" i="2"/>
  <c r="U454" i="2"/>
  <c r="T454" i="2"/>
  <c r="R454" i="2"/>
  <c r="S454" i="2" s="1"/>
  <c r="U374" i="2"/>
  <c r="T374" i="2"/>
  <c r="R374" i="2"/>
  <c r="S374" i="2" s="1"/>
  <c r="U232" i="2"/>
  <c r="R232" i="2"/>
  <c r="S232" i="2" s="1"/>
  <c r="T232" i="2"/>
  <c r="U129" i="2"/>
  <c r="T129" i="2"/>
  <c r="R129" i="2"/>
  <c r="S129" i="2" s="1"/>
  <c r="U702" i="2"/>
  <c r="T702" i="2"/>
  <c r="R702" i="2"/>
  <c r="S702" i="2" s="1"/>
  <c r="R621" i="2"/>
  <c r="S621" i="2" s="1"/>
  <c r="U621" i="2"/>
  <c r="T621" i="2"/>
  <c r="U514" i="2"/>
  <c r="R514" i="2"/>
  <c r="S514" i="2" s="1"/>
  <c r="T514" i="2"/>
  <c r="U418" i="2"/>
  <c r="R418" i="2"/>
  <c r="S418" i="2" s="1"/>
  <c r="U297" i="2"/>
  <c r="R297" i="2"/>
  <c r="S297" i="2" s="1"/>
  <c r="U180" i="2"/>
  <c r="R180" i="2"/>
  <c r="S180" i="2" s="1"/>
  <c r="R98" i="2"/>
  <c r="S98" i="2" s="1"/>
  <c r="U98" i="2"/>
  <c r="T98" i="2"/>
  <c r="R605" i="2"/>
  <c r="S605" i="2" s="1"/>
  <c r="U605" i="2"/>
  <c r="U475" i="2"/>
  <c r="T475" i="2"/>
  <c r="R475" i="2"/>
  <c r="S475" i="2" s="1"/>
  <c r="U407" i="2"/>
  <c r="R407" i="2"/>
  <c r="S407" i="2" s="1"/>
  <c r="T407" i="2"/>
  <c r="U266" i="2"/>
  <c r="T266" i="2"/>
  <c r="R266" i="2"/>
  <c r="S266" i="2" s="1"/>
  <c r="T186" i="2"/>
  <c r="U186" i="2"/>
  <c r="R186" i="2"/>
  <c r="S186" i="2" s="1"/>
  <c r="U65" i="2"/>
  <c r="R65" i="2"/>
  <c r="S65" i="2" s="1"/>
  <c r="U522" i="2"/>
  <c r="R522" i="2"/>
  <c r="S522" i="2" s="1"/>
  <c r="T522" i="2"/>
  <c r="U456" i="2"/>
  <c r="R456" i="2"/>
  <c r="S456" i="2" s="1"/>
  <c r="U354" i="2"/>
  <c r="R354" i="2"/>
  <c r="S354" i="2" s="1"/>
  <c r="T354" i="2"/>
  <c r="U269" i="2"/>
  <c r="R269" i="2"/>
  <c r="S269" i="2" s="1"/>
  <c r="T269" i="2"/>
  <c r="R138" i="2"/>
  <c r="S138" i="2" s="1"/>
  <c r="T138" i="2"/>
  <c r="U138" i="2"/>
  <c r="R40" i="2"/>
  <c r="S40" i="2" s="1"/>
  <c r="U40" i="2"/>
  <c r="T40" i="2"/>
  <c r="U562" i="2"/>
  <c r="R562" i="2"/>
  <c r="S562" i="2" s="1"/>
  <c r="T562" i="2"/>
  <c r="U505" i="2"/>
  <c r="R505" i="2"/>
  <c r="S505" i="2" s="1"/>
  <c r="R447" i="2"/>
  <c r="S447" i="2" s="1"/>
  <c r="T447" i="2"/>
  <c r="U447" i="2"/>
  <c r="R383" i="2"/>
  <c r="S383" i="2" s="1"/>
  <c r="T383" i="2"/>
  <c r="U383" i="2"/>
  <c r="T299" i="2"/>
  <c r="R299" i="2"/>
  <c r="S299" i="2" s="1"/>
  <c r="U299" i="2"/>
  <c r="U211" i="2"/>
  <c r="T211" i="2"/>
  <c r="R211" i="2"/>
  <c r="S211" i="2" s="1"/>
  <c r="U105" i="2"/>
  <c r="R105" i="2"/>
  <c r="S105" i="2" s="1"/>
  <c r="T14" i="2"/>
  <c r="R14" i="2"/>
  <c r="S14" i="2" s="1"/>
  <c r="U14" i="2"/>
  <c r="U561" i="2"/>
  <c r="T561" i="2"/>
  <c r="R561" i="2"/>
  <c r="S561" i="2" s="1"/>
  <c r="R520" i="2"/>
  <c r="S520" i="2" s="1"/>
  <c r="T520" i="2"/>
  <c r="U520" i="2"/>
  <c r="U432" i="2"/>
  <c r="R432" i="2"/>
  <c r="S432" i="2" s="1"/>
  <c r="T432" i="2"/>
  <c r="U362" i="2"/>
  <c r="R362" i="2"/>
  <c r="S362" i="2" s="1"/>
  <c r="T362" i="2"/>
  <c r="U272" i="2"/>
  <c r="R272" i="2"/>
  <c r="S272" i="2" s="1"/>
  <c r="R193" i="2"/>
  <c r="S193" i="2" s="1"/>
  <c r="T193" i="2"/>
  <c r="U193" i="2"/>
  <c r="U91" i="2"/>
  <c r="T91" i="2"/>
  <c r="R91" i="2"/>
  <c r="S91" i="2" s="1"/>
  <c r="U413" i="2"/>
  <c r="T413" i="2"/>
  <c r="R413" i="2"/>
  <c r="S413" i="2" s="1"/>
  <c r="U370" i="2"/>
  <c r="T370" i="2"/>
  <c r="R370" i="2"/>
  <c r="S370" i="2" s="1"/>
  <c r="U280" i="2"/>
  <c r="R280" i="2"/>
  <c r="S280" i="2" s="1"/>
  <c r="T280" i="2"/>
  <c r="R225" i="2"/>
  <c r="S225" i="2" s="1"/>
  <c r="T225" i="2"/>
  <c r="U225" i="2"/>
  <c r="U152" i="2"/>
  <c r="T152" i="2"/>
  <c r="R152" i="2"/>
  <c r="S152" i="2" s="1"/>
  <c r="U96" i="2"/>
  <c r="T96" i="2"/>
  <c r="R96" i="2"/>
  <c r="S96" i="2" s="1"/>
  <c r="U34" i="2"/>
  <c r="R34" i="2"/>
  <c r="S34" i="2" s="1"/>
  <c r="T34" i="2"/>
  <c r="R20" i="2"/>
  <c r="S20" i="2" s="1"/>
  <c r="U20" i="2"/>
  <c r="T20" i="2"/>
  <c r="U336" i="2"/>
  <c r="R336" i="2"/>
  <c r="S336" i="2" s="1"/>
  <c r="U305" i="2"/>
  <c r="T305" i="2"/>
  <c r="R305" i="2"/>
  <c r="S305" i="2" s="1"/>
  <c r="T251" i="2"/>
  <c r="U251" i="2"/>
  <c r="R251" i="2"/>
  <c r="S251" i="2" s="1"/>
  <c r="U165" i="2"/>
  <c r="T165" i="2"/>
  <c r="R165" i="2"/>
  <c r="S165" i="2" s="1"/>
  <c r="U113" i="2"/>
  <c r="R113" i="2"/>
  <c r="S113" i="2" s="1"/>
  <c r="T54" i="2"/>
  <c r="R54" i="2"/>
  <c r="S54" i="2" s="1"/>
  <c r="U54" i="2"/>
  <c r="U15" i="2"/>
  <c r="R15" i="2"/>
  <c r="S15" i="2" s="1"/>
  <c r="T15" i="2"/>
  <c r="U25" i="2"/>
  <c r="R25" i="2"/>
  <c r="S25" i="2" s="1"/>
  <c r="T1706" i="2"/>
  <c r="T2466" i="2"/>
  <c r="T2236" i="2"/>
  <c r="T1526" i="2"/>
  <c r="T1222" i="2"/>
  <c r="T960" i="2"/>
  <c r="T527" i="2"/>
  <c r="T2292" i="2"/>
  <c r="T1738" i="2"/>
  <c r="T1179" i="2"/>
  <c r="T1558" i="2"/>
  <c r="T1854" i="2"/>
  <c r="T1718" i="2"/>
  <c r="T1246" i="2"/>
  <c r="T662" i="2"/>
  <c r="T87" i="2"/>
  <c r="T312" i="2"/>
  <c r="T712" i="2"/>
  <c r="T900" i="2"/>
  <c r="T950" i="2"/>
  <c r="T297" i="2"/>
  <c r="T33" i="2"/>
  <c r="T918" i="2"/>
  <c r="T168" i="2"/>
  <c r="T746" i="2"/>
  <c r="U2192" i="2"/>
  <c r="R2192" i="2"/>
  <c r="S2192" i="2" s="1"/>
  <c r="U2168" i="2"/>
  <c r="R2168" i="2"/>
  <c r="S2168" i="2" s="1"/>
  <c r="T2168" i="2"/>
  <c r="U2164" i="2"/>
  <c r="T2164" i="2"/>
  <c r="R2164" i="2"/>
  <c r="S2164" i="2" s="1"/>
  <c r="R2367" i="2"/>
  <c r="S2367" i="2" s="1"/>
  <c r="T2367" i="2"/>
  <c r="U2367" i="2"/>
  <c r="U2470" i="2"/>
  <c r="T2470" i="2"/>
  <c r="R2470" i="2"/>
  <c r="S2470" i="2" s="1"/>
  <c r="R2161" i="2"/>
  <c r="S2161" i="2" s="1"/>
  <c r="U2161" i="2"/>
  <c r="T2161" i="2"/>
  <c r="R2279" i="2"/>
  <c r="S2279" i="2" s="1"/>
  <c r="U2279" i="2"/>
  <c r="T2279" i="2"/>
  <c r="U2448" i="2"/>
  <c r="R2448" i="2"/>
  <c r="S2448" i="2" s="1"/>
  <c r="T2448" i="2"/>
  <c r="U2208" i="2"/>
  <c r="R2208" i="2"/>
  <c r="S2208" i="2" s="1"/>
  <c r="R2357" i="2"/>
  <c r="S2357" i="2" s="1"/>
  <c r="T2357" i="2"/>
  <c r="U2357" i="2"/>
  <c r="U2155" i="2"/>
  <c r="T2155" i="2"/>
  <c r="R2155" i="2"/>
  <c r="S2155" i="2" s="1"/>
  <c r="U2459" i="2"/>
  <c r="T2459" i="2"/>
  <c r="R2459" i="2"/>
  <c r="S2459" i="2" s="1"/>
  <c r="U2203" i="2"/>
  <c r="R2203" i="2"/>
  <c r="S2203" i="2" s="1"/>
  <c r="T2203" i="2"/>
  <c r="U2441" i="2"/>
  <c r="T2441" i="2"/>
  <c r="R2441" i="2"/>
  <c r="S2441" i="2" s="1"/>
  <c r="U2276" i="2"/>
  <c r="R2276" i="2"/>
  <c r="S2276" i="2" s="1"/>
  <c r="T2276" i="2"/>
  <c r="U2145" i="2"/>
  <c r="R2145" i="2"/>
  <c r="S2145" i="2" s="1"/>
  <c r="T2145" i="2"/>
  <c r="U2356" i="2"/>
  <c r="T2356" i="2"/>
  <c r="R2356" i="2"/>
  <c r="S2356" i="2" s="1"/>
  <c r="U2173" i="2"/>
  <c r="R2173" i="2"/>
  <c r="S2173" i="2" s="1"/>
  <c r="T2173" i="2"/>
  <c r="U2326" i="2"/>
  <c r="T2326" i="2"/>
  <c r="R2326" i="2"/>
  <c r="S2326" i="2" s="1"/>
  <c r="U2137" i="2"/>
  <c r="R2137" i="2"/>
  <c r="S2137" i="2" s="1"/>
  <c r="T2137" i="2"/>
  <c r="U2378" i="2"/>
  <c r="R2378" i="2"/>
  <c r="S2378" i="2" s="1"/>
  <c r="T2378" i="2"/>
  <c r="R2260" i="2"/>
  <c r="S2260" i="2" s="1"/>
  <c r="U2260" i="2"/>
  <c r="R2405" i="2"/>
  <c r="S2405" i="2" s="1"/>
  <c r="U2405" i="2"/>
  <c r="T2405" i="2"/>
  <c r="U2262" i="2"/>
  <c r="R2262" i="2"/>
  <c r="S2262" i="2" s="1"/>
  <c r="T2262" i="2"/>
  <c r="R2453" i="2"/>
  <c r="S2453" i="2" s="1"/>
  <c r="T2453" i="2"/>
  <c r="U2453" i="2"/>
  <c r="U2304" i="2"/>
  <c r="R2304" i="2"/>
  <c r="S2304" i="2" s="1"/>
  <c r="T2304" i="2"/>
  <c r="U2153" i="2"/>
  <c r="R2153" i="2"/>
  <c r="S2153" i="2" s="1"/>
  <c r="T2153" i="2"/>
  <c r="U2410" i="2"/>
  <c r="R2410" i="2"/>
  <c r="S2410" i="2" s="1"/>
  <c r="T2410" i="2"/>
  <c r="R2291" i="2"/>
  <c r="S2291" i="2" s="1"/>
  <c r="T2291" i="2"/>
  <c r="U2291" i="2"/>
  <c r="R2061" i="2"/>
  <c r="S2061" i="2" s="1"/>
  <c r="U2061" i="2"/>
  <c r="T2061" i="2"/>
  <c r="T1965" i="2"/>
  <c r="R1965" i="2"/>
  <c r="S1965" i="2" s="1"/>
  <c r="U1965" i="2"/>
  <c r="R1793" i="2"/>
  <c r="S1793" i="2" s="1"/>
  <c r="U1793" i="2"/>
  <c r="T1793" i="2"/>
  <c r="U1551" i="2"/>
  <c r="R1551" i="2"/>
  <c r="S1551" i="2" s="1"/>
  <c r="T1551" i="2"/>
  <c r="U2422" i="2"/>
  <c r="T2422" i="2"/>
  <c r="R2422" i="2"/>
  <c r="S2422" i="2" s="1"/>
  <c r="U2335" i="2"/>
  <c r="R2335" i="2"/>
  <c r="S2335" i="2" s="1"/>
  <c r="T2335" i="2"/>
  <c r="R2255" i="2"/>
  <c r="S2255" i="2" s="1"/>
  <c r="T2255" i="2"/>
  <c r="U2255" i="2"/>
  <c r="U2149" i="2"/>
  <c r="T2149" i="2"/>
  <c r="R2149" i="2"/>
  <c r="S2149" i="2" s="1"/>
  <c r="U2456" i="2"/>
  <c r="T2456" i="2"/>
  <c r="R2456" i="2"/>
  <c r="S2456" i="2" s="1"/>
  <c r="U2296" i="2"/>
  <c r="R2296" i="2"/>
  <c r="S2296" i="2" s="1"/>
  <c r="T2296" i="2"/>
  <c r="U2197" i="2"/>
  <c r="T2197" i="2"/>
  <c r="R2197" i="2"/>
  <c r="S2197" i="2" s="1"/>
  <c r="T4" i="2"/>
  <c r="U4" i="2"/>
  <c r="R4" i="2"/>
  <c r="S4" i="2" s="1"/>
  <c r="R2431" i="2"/>
  <c r="S2431" i="2" s="1"/>
  <c r="U2431" i="2"/>
  <c r="T2431" i="2"/>
  <c r="R2373" i="2"/>
  <c r="S2373" i="2" s="1"/>
  <c r="T2373" i="2"/>
  <c r="U2373" i="2"/>
  <c r="R2273" i="2"/>
  <c r="S2273" i="2" s="1"/>
  <c r="U2273" i="2"/>
  <c r="T2273" i="2"/>
  <c r="R2218" i="2"/>
  <c r="S2218" i="2" s="1"/>
  <c r="T2218" i="2"/>
  <c r="U2218" i="2"/>
  <c r="U2142" i="2"/>
  <c r="R2142" i="2"/>
  <c r="S2142" i="2" s="1"/>
  <c r="T2142" i="2"/>
  <c r="U2434" i="2"/>
  <c r="R2434" i="2"/>
  <c r="S2434" i="2" s="1"/>
  <c r="U2353" i="2"/>
  <c r="T2353" i="2"/>
  <c r="R2353" i="2"/>
  <c r="S2353" i="2" s="1"/>
  <c r="U2282" i="2"/>
  <c r="T2282" i="2"/>
  <c r="R2282" i="2"/>
  <c r="S2282" i="2" s="1"/>
  <c r="T2154" i="2"/>
  <c r="R2154" i="2"/>
  <c r="S2154" i="2" s="1"/>
  <c r="U2154" i="2"/>
  <c r="U2406" i="2"/>
  <c r="T2406" i="2"/>
  <c r="R2406" i="2"/>
  <c r="S2406" i="2" s="1"/>
  <c r="U2323" i="2"/>
  <c r="T2323" i="2"/>
  <c r="R2323" i="2"/>
  <c r="S2323" i="2" s="1"/>
  <c r="U2250" i="2"/>
  <c r="R2250" i="2"/>
  <c r="S2250" i="2" s="1"/>
  <c r="T2250" i="2"/>
  <c r="U2503" i="2"/>
  <c r="R2503" i="2"/>
  <c r="S2503" i="2" s="1"/>
  <c r="T2503" i="2"/>
  <c r="U2443" i="2"/>
  <c r="T2443" i="2"/>
  <c r="R2443" i="2"/>
  <c r="S2443" i="2" s="1"/>
  <c r="U2375" i="2"/>
  <c r="T2375" i="2"/>
  <c r="R2375" i="2"/>
  <c r="S2375" i="2" s="1"/>
  <c r="U2253" i="2"/>
  <c r="T2253" i="2"/>
  <c r="R2253" i="2"/>
  <c r="S2253" i="2" s="1"/>
  <c r="U2159" i="2"/>
  <c r="T2159" i="2"/>
  <c r="R2159" i="2"/>
  <c r="S2159" i="2" s="1"/>
  <c r="U2402" i="2"/>
  <c r="R2402" i="2"/>
  <c r="S2402" i="2" s="1"/>
  <c r="R2311" i="2"/>
  <c r="S2311" i="2" s="1"/>
  <c r="T2311" i="2"/>
  <c r="U2311" i="2"/>
  <c r="U2213" i="2"/>
  <c r="T2213" i="2"/>
  <c r="R2213" i="2"/>
  <c r="S2213" i="2" s="1"/>
  <c r="U2140" i="2"/>
  <c r="T2140" i="2"/>
  <c r="R2140" i="2"/>
  <c r="S2140" i="2" s="1"/>
  <c r="U2446" i="2"/>
  <c r="R2446" i="2"/>
  <c r="S2446" i="2" s="1"/>
  <c r="T2446" i="2"/>
  <c r="U2371" i="2"/>
  <c r="R2371" i="2"/>
  <c r="S2371" i="2" s="1"/>
  <c r="T2371" i="2"/>
  <c r="U2300" i="2"/>
  <c r="R2300" i="2"/>
  <c r="S2300" i="2" s="1"/>
  <c r="U2232" i="2"/>
  <c r="R2232" i="2"/>
  <c r="S2232" i="2" s="1"/>
  <c r="T2146" i="2"/>
  <c r="R2146" i="2"/>
  <c r="S2146" i="2" s="1"/>
  <c r="U2146" i="2"/>
  <c r="U2460" i="2"/>
  <c r="T2460" i="2"/>
  <c r="R2460" i="2"/>
  <c r="S2460" i="2" s="1"/>
  <c r="R2407" i="2"/>
  <c r="S2407" i="2" s="1"/>
  <c r="T2407" i="2"/>
  <c r="U2407" i="2"/>
  <c r="T2327" i="2"/>
  <c r="R2327" i="2"/>
  <c r="S2327" i="2" s="1"/>
  <c r="U2327" i="2"/>
  <c r="R2288" i="2"/>
  <c r="S2288" i="2" s="1"/>
  <c r="U2288" i="2"/>
  <c r="T2288" i="2"/>
  <c r="U2181" i="2"/>
  <c r="T2181" i="2"/>
  <c r="R2181" i="2"/>
  <c r="S2181" i="2" s="1"/>
  <c r="T2058" i="2"/>
  <c r="R2058" i="2"/>
  <c r="S2058" i="2" s="1"/>
  <c r="U2058" i="2"/>
  <c r="T2001" i="2"/>
  <c r="R2001" i="2"/>
  <c r="S2001" i="2" s="1"/>
  <c r="U2001" i="2"/>
  <c r="U1962" i="2"/>
  <c r="R1962" i="2"/>
  <c r="S1962" i="2" s="1"/>
  <c r="T1869" i="2"/>
  <c r="R1869" i="2"/>
  <c r="S1869" i="2" s="1"/>
  <c r="U1869" i="2"/>
  <c r="U1790" i="2"/>
  <c r="R1790" i="2"/>
  <c r="S1790" i="2" s="1"/>
  <c r="U1714" i="2"/>
  <c r="R1714" i="2"/>
  <c r="S1714" i="2" s="1"/>
  <c r="T1714" i="2"/>
  <c r="U1622" i="2"/>
  <c r="R1622" i="2"/>
  <c r="S1622" i="2" s="1"/>
  <c r="T1622" i="2"/>
  <c r="U1529" i="2"/>
  <c r="R1529" i="2"/>
  <c r="S1529" i="2" s="1"/>
  <c r="T1529" i="2"/>
  <c r="U1451" i="2"/>
  <c r="T1451" i="2"/>
  <c r="R1451" i="2"/>
  <c r="S1451" i="2" s="1"/>
  <c r="U2048" i="2"/>
  <c r="R2048" i="2"/>
  <c r="S2048" i="2" s="1"/>
  <c r="T2048" i="2"/>
  <c r="U1952" i="2"/>
  <c r="T1952" i="2"/>
  <c r="R1952" i="2"/>
  <c r="S1952" i="2" s="1"/>
  <c r="U1835" i="2"/>
  <c r="R1835" i="2"/>
  <c r="S1835" i="2" s="1"/>
  <c r="T1835" i="2"/>
  <c r="T1724" i="2"/>
  <c r="R1724" i="2"/>
  <c r="S1724" i="2" s="1"/>
  <c r="U1724" i="2"/>
  <c r="U1664" i="2"/>
  <c r="R1664" i="2"/>
  <c r="S1664" i="2" s="1"/>
  <c r="R1533" i="2"/>
  <c r="S1533" i="2" s="1"/>
  <c r="T1533" i="2"/>
  <c r="U1533" i="2"/>
  <c r="U1447" i="2"/>
  <c r="T1447" i="2"/>
  <c r="R1447" i="2"/>
  <c r="S1447" i="2" s="1"/>
  <c r="T2066" i="2"/>
  <c r="R2066" i="2"/>
  <c r="S2066" i="2" s="1"/>
  <c r="U2066" i="2"/>
  <c r="U1958" i="2"/>
  <c r="R1958" i="2"/>
  <c r="S1958" i="2" s="1"/>
  <c r="T1958" i="2"/>
  <c r="U1875" i="2"/>
  <c r="R1875" i="2"/>
  <c r="S1875" i="2" s="1"/>
  <c r="T1875" i="2"/>
  <c r="T1815" i="2"/>
  <c r="U1815" i="2"/>
  <c r="R1815" i="2"/>
  <c r="S1815" i="2" s="1"/>
  <c r="T1739" i="2"/>
  <c r="U1739" i="2"/>
  <c r="R1739" i="2"/>
  <c r="S1739" i="2" s="1"/>
  <c r="R1683" i="2"/>
  <c r="S1683" i="2" s="1"/>
  <c r="T1683" i="2"/>
  <c r="U1683" i="2"/>
  <c r="U1602" i="2"/>
  <c r="T1602" i="2"/>
  <c r="R1602" i="2"/>
  <c r="S1602" i="2" s="1"/>
  <c r="U1514" i="2"/>
  <c r="T1514" i="2"/>
  <c r="R1514" i="2"/>
  <c r="S1514" i="2" s="1"/>
  <c r="T2091" i="2"/>
  <c r="R2091" i="2"/>
  <c r="S2091" i="2" s="1"/>
  <c r="U2091" i="2"/>
  <c r="R2022" i="2"/>
  <c r="S2022" i="2" s="1"/>
  <c r="T2022" i="2"/>
  <c r="U2022" i="2"/>
  <c r="U1948" i="2"/>
  <c r="R1948" i="2"/>
  <c r="S1948" i="2" s="1"/>
  <c r="T1948" i="2"/>
  <c r="U1868" i="2"/>
  <c r="R1868" i="2"/>
  <c r="S1868" i="2" s="1"/>
  <c r="T1868" i="2"/>
  <c r="U1767" i="2"/>
  <c r="R1767" i="2"/>
  <c r="S1767" i="2" s="1"/>
  <c r="T1767" i="2"/>
  <c r="T1617" i="2"/>
  <c r="R1617" i="2"/>
  <c r="S1617" i="2" s="1"/>
  <c r="U1617" i="2"/>
  <c r="U1546" i="2"/>
  <c r="T1546" i="2"/>
  <c r="R1546" i="2"/>
  <c r="S1546" i="2" s="1"/>
  <c r="U2496" i="2"/>
  <c r="R2496" i="2"/>
  <c r="S2496" i="2" s="1"/>
  <c r="T2496" i="2"/>
  <c r="R2421" i="2"/>
  <c r="S2421" i="2" s="1"/>
  <c r="T2421" i="2"/>
  <c r="U2421" i="2"/>
  <c r="U2352" i="2"/>
  <c r="T2352" i="2"/>
  <c r="R2352" i="2"/>
  <c r="S2352" i="2" s="1"/>
  <c r="U2251" i="2"/>
  <c r="R2251" i="2"/>
  <c r="S2251" i="2" s="1"/>
  <c r="T2251" i="2"/>
  <c r="U2221" i="2"/>
  <c r="T2221" i="2"/>
  <c r="R2221" i="2"/>
  <c r="S2221" i="2" s="1"/>
  <c r="U2133" i="2"/>
  <c r="T2133" i="2"/>
  <c r="R2133" i="2"/>
  <c r="S2133" i="2" s="1"/>
  <c r="T2003" i="2"/>
  <c r="R2003" i="2"/>
  <c r="S2003" i="2" s="1"/>
  <c r="U2003" i="2"/>
  <c r="R1893" i="2"/>
  <c r="S1893" i="2" s="1"/>
  <c r="U1893" i="2"/>
  <c r="T1893" i="2"/>
  <c r="R1817" i="2"/>
  <c r="S1817" i="2" s="1"/>
  <c r="T1817" i="2"/>
  <c r="U1817" i="2"/>
  <c r="R1741" i="2"/>
  <c r="S1741" i="2" s="1"/>
  <c r="U1741" i="2"/>
  <c r="T1741" i="2"/>
  <c r="U1686" i="2"/>
  <c r="R1686" i="2"/>
  <c r="S1686" i="2" s="1"/>
  <c r="T1686" i="2"/>
  <c r="U1633" i="2"/>
  <c r="R1633" i="2"/>
  <c r="S1633" i="2" s="1"/>
  <c r="T1633" i="2"/>
  <c r="R1557" i="2"/>
  <c r="S1557" i="2" s="1"/>
  <c r="T1557" i="2"/>
  <c r="U1557" i="2"/>
  <c r="U1443" i="2"/>
  <c r="R1443" i="2"/>
  <c r="S1443" i="2" s="1"/>
  <c r="T1443" i="2"/>
  <c r="U2065" i="2"/>
  <c r="T2065" i="2"/>
  <c r="R2065" i="2"/>
  <c r="S2065" i="2" s="1"/>
  <c r="T1993" i="2"/>
  <c r="R1993" i="2"/>
  <c r="S1993" i="2" s="1"/>
  <c r="U1993" i="2"/>
  <c r="R1910" i="2"/>
  <c r="S1910" i="2" s="1"/>
  <c r="U1910" i="2"/>
  <c r="T1910" i="2"/>
  <c r="U1804" i="2"/>
  <c r="R1804" i="2"/>
  <c r="S1804" i="2" s="1"/>
  <c r="T1804" i="2"/>
  <c r="U1672" i="2"/>
  <c r="T1672" i="2"/>
  <c r="R1672" i="2"/>
  <c r="S1672" i="2" s="1"/>
  <c r="R1582" i="2"/>
  <c r="S1582" i="2" s="1"/>
  <c r="U1582" i="2"/>
  <c r="U1477" i="2"/>
  <c r="T1477" i="2"/>
  <c r="R1477" i="2"/>
  <c r="S1477" i="2" s="1"/>
  <c r="U2068" i="2"/>
  <c r="T2068" i="2"/>
  <c r="R2068" i="2"/>
  <c r="S2068" i="2" s="1"/>
  <c r="U1985" i="2"/>
  <c r="R1985" i="2"/>
  <c r="S1985" i="2" s="1"/>
  <c r="T1985" i="2"/>
  <c r="U1907" i="2"/>
  <c r="R1907" i="2"/>
  <c r="S1907" i="2" s="1"/>
  <c r="T1907" i="2"/>
  <c r="U1844" i="2"/>
  <c r="R1844" i="2"/>
  <c r="S1844" i="2" s="1"/>
  <c r="T1844" i="2"/>
  <c r="T1778" i="2"/>
  <c r="R1778" i="2"/>
  <c r="S1778" i="2" s="1"/>
  <c r="U1778" i="2"/>
  <c r="U1711" i="2"/>
  <c r="R1711" i="2"/>
  <c r="S1711" i="2" s="1"/>
  <c r="T1711" i="2"/>
  <c r="U1613" i="2"/>
  <c r="T1613" i="2"/>
  <c r="R1613" i="2"/>
  <c r="S1613" i="2" s="1"/>
  <c r="U1508" i="2"/>
  <c r="R1508" i="2"/>
  <c r="S1508" i="2" s="1"/>
  <c r="T1508" i="2"/>
  <c r="R2086" i="2"/>
  <c r="S2086" i="2" s="1"/>
  <c r="T2086" i="2"/>
  <c r="U2086" i="2"/>
  <c r="U1972" i="2"/>
  <c r="T1972" i="2"/>
  <c r="R1972" i="2"/>
  <c r="S1972" i="2" s="1"/>
  <c r="U1876" i="2"/>
  <c r="T1876" i="2"/>
  <c r="R1876" i="2"/>
  <c r="S1876" i="2" s="1"/>
  <c r="U1755" i="2"/>
  <c r="T1755" i="2"/>
  <c r="R1755" i="2"/>
  <c r="S1755" i="2" s="1"/>
  <c r="U1658" i="2"/>
  <c r="R1658" i="2"/>
  <c r="S1658" i="2" s="1"/>
  <c r="T1658" i="2"/>
  <c r="U1600" i="2"/>
  <c r="T1600" i="2"/>
  <c r="R1600" i="2"/>
  <c r="S1600" i="2" s="1"/>
  <c r="R1541" i="2"/>
  <c r="S1541" i="2" s="1"/>
  <c r="T1541" i="2"/>
  <c r="U1541" i="2"/>
  <c r="U1456" i="2"/>
  <c r="R1456" i="2"/>
  <c r="S1456" i="2" s="1"/>
  <c r="U2167" i="2"/>
  <c r="R2167" i="2"/>
  <c r="S2167" i="2" s="1"/>
  <c r="T2167" i="2"/>
  <c r="R2077" i="2"/>
  <c r="S2077" i="2" s="1"/>
  <c r="U2077" i="2"/>
  <c r="T2077" i="2"/>
  <c r="R2006" i="2"/>
  <c r="S2006" i="2" s="1"/>
  <c r="T2006" i="2"/>
  <c r="U2006" i="2"/>
  <c r="U1943" i="2"/>
  <c r="R1943" i="2"/>
  <c r="S1943" i="2" s="1"/>
  <c r="T1943" i="2"/>
  <c r="U1874" i="2"/>
  <c r="T1874" i="2"/>
  <c r="R1874" i="2"/>
  <c r="S1874" i="2" s="1"/>
  <c r="U1814" i="2"/>
  <c r="R1814" i="2"/>
  <c r="S1814" i="2" s="1"/>
  <c r="T1814" i="2"/>
  <c r="U1784" i="2"/>
  <c r="R1784" i="2"/>
  <c r="S1784" i="2" s="1"/>
  <c r="T1784" i="2"/>
  <c r="U1707" i="2"/>
  <c r="R1707" i="2"/>
  <c r="S1707" i="2" s="1"/>
  <c r="T1707" i="2"/>
  <c r="T1657" i="2"/>
  <c r="U1657" i="2"/>
  <c r="R1657" i="2"/>
  <c r="S1657" i="2" s="1"/>
  <c r="R1571" i="2"/>
  <c r="S1571" i="2" s="1"/>
  <c r="U1571" i="2"/>
  <c r="T1571" i="2"/>
  <c r="R1517" i="2"/>
  <c r="S1517" i="2" s="1"/>
  <c r="T1517" i="2"/>
  <c r="U1517" i="2"/>
  <c r="U1424" i="2"/>
  <c r="R1424" i="2"/>
  <c r="S1424" i="2" s="1"/>
  <c r="U1334" i="2"/>
  <c r="R1334" i="2"/>
  <c r="S1334" i="2" s="1"/>
  <c r="U1192" i="2"/>
  <c r="R1192" i="2"/>
  <c r="S1192" i="2" s="1"/>
  <c r="T1192" i="2"/>
  <c r="U1027" i="2"/>
  <c r="T1027" i="2"/>
  <c r="R1027" i="2"/>
  <c r="S1027" i="2" s="1"/>
  <c r="U756" i="2"/>
  <c r="R756" i="2"/>
  <c r="S756" i="2" s="1"/>
  <c r="U1368" i="2"/>
  <c r="R1368" i="2"/>
  <c r="S1368" i="2" s="1"/>
  <c r="U1274" i="2"/>
  <c r="R1274" i="2"/>
  <c r="S1274" i="2" s="1"/>
  <c r="T1274" i="2"/>
  <c r="U1059" i="2"/>
  <c r="R1059" i="2"/>
  <c r="S1059" i="2" s="1"/>
  <c r="T1059" i="2"/>
  <c r="U819" i="2"/>
  <c r="R819" i="2"/>
  <c r="S819" i="2" s="1"/>
  <c r="T819" i="2"/>
  <c r="U1347" i="2"/>
  <c r="T1347" i="2"/>
  <c r="R1347" i="2"/>
  <c r="S1347" i="2" s="1"/>
  <c r="U1173" i="2"/>
  <c r="T1173" i="2"/>
  <c r="R1173" i="2"/>
  <c r="S1173" i="2" s="1"/>
  <c r="U1064" i="2"/>
  <c r="T1064" i="2"/>
  <c r="R1064" i="2"/>
  <c r="S1064" i="2" s="1"/>
  <c r="U860" i="2"/>
  <c r="R860" i="2"/>
  <c r="S860" i="2" s="1"/>
  <c r="T860" i="2"/>
  <c r="U1343" i="2"/>
  <c r="T1343" i="2"/>
  <c r="R1343" i="2"/>
  <c r="S1343" i="2" s="1"/>
  <c r="U1164" i="2"/>
  <c r="R1164" i="2"/>
  <c r="S1164" i="2" s="1"/>
  <c r="T1164" i="2"/>
  <c r="T1017" i="2"/>
  <c r="R1017" i="2"/>
  <c r="S1017" i="2" s="1"/>
  <c r="U1017" i="2"/>
  <c r="U2183" i="2"/>
  <c r="R2183" i="2"/>
  <c r="S2183" i="2" s="1"/>
  <c r="T2183" i="2"/>
  <c r="U2127" i="2"/>
  <c r="T2127" i="2"/>
  <c r="R2127" i="2"/>
  <c r="S2127" i="2" s="1"/>
  <c r="U2070" i="2"/>
  <c r="T2070" i="2"/>
  <c r="R2070" i="2"/>
  <c r="S2070" i="2" s="1"/>
  <c r="R2013" i="2"/>
  <c r="S2013" i="2" s="1"/>
  <c r="U2013" i="2"/>
  <c r="T2013" i="2"/>
  <c r="U1964" i="2"/>
  <c r="T1964" i="2"/>
  <c r="R1964" i="2"/>
  <c r="S1964" i="2" s="1"/>
  <c r="U1922" i="2"/>
  <c r="R1922" i="2"/>
  <c r="S1922" i="2" s="1"/>
  <c r="T1922" i="2"/>
  <c r="T1845" i="2"/>
  <c r="R1845" i="2"/>
  <c r="S1845" i="2" s="1"/>
  <c r="U1845" i="2"/>
  <c r="U1777" i="2"/>
  <c r="R1777" i="2"/>
  <c r="S1777" i="2" s="1"/>
  <c r="T1777" i="2"/>
  <c r="U1688" i="2"/>
  <c r="R1688" i="2"/>
  <c r="S1688" i="2" s="1"/>
  <c r="T1688" i="2"/>
  <c r="U1604" i="2"/>
  <c r="R1604" i="2"/>
  <c r="S1604" i="2" s="1"/>
  <c r="T1604" i="2"/>
  <c r="R1542" i="2"/>
  <c r="S1542" i="2" s="1"/>
  <c r="U1542" i="2"/>
  <c r="R1487" i="2"/>
  <c r="S1487" i="2" s="1"/>
  <c r="T1487" i="2"/>
  <c r="U1487" i="2"/>
  <c r="U1432" i="2"/>
  <c r="R1432" i="2"/>
  <c r="S1432" i="2" s="1"/>
  <c r="R1396" i="2"/>
  <c r="S1396" i="2" s="1"/>
  <c r="U1396" i="2"/>
  <c r="T1396" i="2"/>
  <c r="U1328" i="2"/>
  <c r="T1328" i="2"/>
  <c r="R1328" i="2"/>
  <c r="S1328" i="2" s="1"/>
  <c r="U1218" i="2"/>
  <c r="T1218" i="2"/>
  <c r="R1218" i="2"/>
  <c r="S1218" i="2" s="1"/>
  <c r="U1070" i="2"/>
  <c r="R1070" i="2"/>
  <c r="S1070" i="2" s="1"/>
  <c r="T1070" i="2"/>
  <c r="U1442" i="2"/>
  <c r="T1442" i="2"/>
  <c r="R1442" i="2"/>
  <c r="S1442" i="2" s="1"/>
  <c r="R1285" i="2"/>
  <c r="S1285" i="2" s="1"/>
  <c r="T1285" i="2"/>
  <c r="U1285" i="2"/>
  <c r="U1116" i="2"/>
  <c r="R1116" i="2"/>
  <c r="S1116" i="2" s="1"/>
  <c r="T1116" i="2"/>
  <c r="U968" i="2"/>
  <c r="R968" i="2"/>
  <c r="S968" i="2" s="1"/>
  <c r="T761" i="2"/>
  <c r="U761" i="2"/>
  <c r="R761" i="2"/>
  <c r="S761" i="2" s="1"/>
  <c r="T1369" i="2"/>
  <c r="R1369" i="2"/>
  <c r="S1369" i="2" s="1"/>
  <c r="U1369" i="2"/>
  <c r="U1256" i="2"/>
  <c r="T1256" i="2"/>
  <c r="R1256" i="2"/>
  <c r="S1256" i="2" s="1"/>
  <c r="U1124" i="2"/>
  <c r="R1124" i="2"/>
  <c r="S1124" i="2" s="1"/>
  <c r="T1124" i="2"/>
  <c r="U853" i="2"/>
  <c r="T853" i="2"/>
  <c r="R853" i="2"/>
  <c r="S853" i="2" s="1"/>
  <c r="R1365" i="2"/>
  <c r="S1365" i="2" s="1"/>
  <c r="T1365" i="2"/>
  <c r="U1365" i="2"/>
  <c r="U1199" i="2"/>
  <c r="R1199" i="2"/>
  <c r="S1199" i="2" s="1"/>
  <c r="T1199" i="2"/>
  <c r="U1032" i="2"/>
  <c r="R1032" i="2"/>
  <c r="S1032" i="2" s="1"/>
  <c r="T1032" i="2"/>
  <c r="R903" i="2"/>
  <c r="S903" i="2" s="1"/>
  <c r="U903" i="2"/>
  <c r="T903" i="2"/>
  <c r="U1483" i="2"/>
  <c r="R1483" i="2"/>
  <c r="S1483" i="2" s="1"/>
  <c r="T1483" i="2"/>
  <c r="U1398" i="2"/>
  <c r="R1398" i="2"/>
  <c r="S1398" i="2" s="1"/>
  <c r="T1398" i="2"/>
  <c r="R1357" i="2"/>
  <c r="S1357" i="2" s="1"/>
  <c r="T1357" i="2"/>
  <c r="U1357" i="2"/>
  <c r="U1296" i="2"/>
  <c r="T1296" i="2"/>
  <c r="R1296" i="2"/>
  <c r="S1296" i="2" s="1"/>
  <c r="U1216" i="2"/>
  <c r="T1216" i="2"/>
  <c r="R1216" i="2"/>
  <c r="S1216" i="2" s="1"/>
  <c r="U1125" i="2"/>
  <c r="R1125" i="2"/>
  <c r="S1125" i="2" s="1"/>
  <c r="T1125" i="2"/>
  <c r="U1040" i="2"/>
  <c r="T1040" i="2"/>
  <c r="R1040" i="2"/>
  <c r="S1040" i="2" s="1"/>
  <c r="U980" i="2"/>
  <c r="T980" i="2"/>
  <c r="R980" i="2"/>
  <c r="S980" i="2" s="1"/>
  <c r="R897" i="2"/>
  <c r="S897" i="2" s="1"/>
  <c r="U897" i="2"/>
  <c r="T897" i="2"/>
  <c r="R784" i="2"/>
  <c r="S784" i="2" s="1"/>
  <c r="U784" i="2"/>
  <c r="U674" i="2"/>
  <c r="T674" i="2"/>
  <c r="R674" i="2"/>
  <c r="S674" i="2" s="1"/>
  <c r="U1314" i="2"/>
  <c r="T1314" i="2"/>
  <c r="R1314" i="2"/>
  <c r="S1314" i="2" s="1"/>
  <c r="U1253" i="2"/>
  <c r="T1253" i="2"/>
  <c r="R1253" i="2"/>
  <c r="S1253" i="2" s="1"/>
  <c r="U1099" i="2"/>
  <c r="T1099" i="2"/>
  <c r="R1099" i="2"/>
  <c r="S1099" i="2" s="1"/>
  <c r="R1001" i="2"/>
  <c r="S1001" i="2" s="1"/>
  <c r="U1001" i="2"/>
  <c r="T1001" i="2"/>
  <c r="U915" i="2"/>
  <c r="R915" i="2"/>
  <c r="S915" i="2" s="1"/>
  <c r="U849" i="2"/>
  <c r="R849" i="2"/>
  <c r="S849" i="2" s="1"/>
  <c r="T849" i="2"/>
  <c r="U763" i="2"/>
  <c r="R763" i="2"/>
  <c r="S763" i="2" s="1"/>
  <c r="T763" i="2"/>
  <c r="U952" i="2"/>
  <c r="R952" i="2"/>
  <c r="S952" i="2" s="1"/>
  <c r="T952" i="2"/>
  <c r="R841" i="2"/>
  <c r="S841" i="2" s="1"/>
  <c r="T841" i="2"/>
  <c r="U841" i="2"/>
  <c r="U780" i="2"/>
  <c r="R780" i="2"/>
  <c r="S780" i="2" s="1"/>
  <c r="U631" i="2"/>
  <c r="R631" i="2"/>
  <c r="S631" i="2" s="1"/>
  <c r="T631" i="2"/>
  <c r="U1531" i="2"/>
  <c r="R1531" i="2"/>
  <c r="S1531" i="2" s="1"/>
  <c r="T1531" i="2"/>
  <c r="U1450" i="2"/>
  <c r="R1450" i="2"/>
  <c r="S1450" i="2" s="1"/>
  <c r="T1450" i="2"/>
  <c r="U1382" i="2"/>
  <c r="R1382" i="2"/>
  <c r="S1382" i="2" s="1"/>
  <c r="T1382" i="2"/>
  <c r="U1313" i="2"/>
  <c r="R1313" i="2"/>
  <c r="S1313" i="2" s="1"/>
  <c r="T1313" i="2"/>
  <c r="U1223" i="2"/>
  <c r="T1223" i="2"/>
  <c r="R1223" i="2"/>
  <c r="S1223" i="2" s="1"/>
  <c r="U1145" i="2"/>
  <c r="T1145" i="2"/>
  <c r="R1145" i="2"/>
  <c r="S1145" i="2" s="1"/>
  <c r="U1076" i="2"/>
  <c r="R1076" i="2"/>
  <c r="S1076" i="2" s="1"/>
  <c r="T1076" i="2"/>
  <c r="U978" i="2"/>
  <c r="R978" i="2"/>
  <c r="S978" i="2" s="1"/>
  <c r="U927" i="2"/>
  <c r="R927" i="2"/>
  <c r="S927" i="2" s="1"/>
  <c r="T927" i="2"/>
  <c r="U858" i="2"/>
  <c r="R858" i="2"/>
  <c r="S858" i="2" s="1"/>
  <c r="U776" i="2"/>
  <c r="R776" i="2"/>
  <c r="S776" i="2" s="1"/>
  <c r="U697" i="2"/>
  <c r="R697" i="2"/>
  <c r="S697" i="2" s="1"/>
  <c r="T697" i="2"/>
  <c r="R1325" i="2"/>
  <c r="S1325" i="2" s="1"/>
  <c r="T1325" i="2"/>
  <c r="U1325" i="2"/>
  <c r="R1241" i="2"/>
  <c r="S1241" i="2" s="1"/>
  <c r="T1241" i="2"/>
  <c r="U1241" i="2"/>
  <c r="U1161" i="2"/>
  <c r="T1161" i="2"/>
  <c r="R1161" i="2"/>
  <c r="S1161" i="2" s="1"/>
  <c r="R1041" i="2"/>
  <c r="S1041" i="2" s="1"/>
  <c r="T1041" i="2"/>
  <c r="U1041" i="2"/>
  <c r="U993" i="2"/>
  <c r="R993" i="2"/>
  <c r="S993" i="2" s="1"/>
  <c r="T993" i="2"/>
  <c r="U865" i="2"/>
  <c r="T865" i="2"/>
  <c r="R865" i="2"/>
  <c r="S865" i="2" s="1"/>
  <c r="U788" i="2"/>
  <c r="R788" i="2"/>
  <c r="S788" i="2" s="1"/>
  <c r="U708" i="2"/>
  <c r="R708" i="2"/>
  <c r="S708" i="2" s="1"/>
  <c r="U935" i="2"/>
  <c r="R935" i="2"/>
  <c r="S935" i="2" s="1"/>
  <c r="T935" i="2"/>
  <c r="U843" i="2"/>
  <c r="R843" i="2"/>
  <c r="S843" i="2" s="1"/>
  <c r="T843" i="2"/>
  <c r="R768" i="2"/>
  <c r="S768" i="2" s="1"/>
  <c r="U768" i="2"/>
  <c r="R628" i="2"/>
  <c r="S628" i="2" s="1"/>
  <c r="U628" i="2"/>
  <c r="T628" i="2"/>
  <c r="U1298" i="2"/>
  <c r="R1298" i="2"/>
  <c r="S1298" i="2" s="1"/>
  <c r="T1298" i="2"/>
  <c r="U1225" i="2"/>
  <c r="R1225" i="2"/>
  <c r="S1225" i="2" s="1"/>
  <c r="T1225" i="2"/>
  <c r="U1154" i="2"/>
  <c r="R1154" i="2"/>
  <c r="S1154" i="2" s="1"/>
  <c r="U1098" i="2"/>
  <c r="R1098" i="2"/>
  <c r="S1098" i="2" s="1"/>
  <c r="U1003" i="2"/>
  <c r="R1003" i="2"/>
  <c r="S1003" i="2" s="1"/>
  <c r="R949" i="2"/>
  <c r="S949" i="2" s="1"/>
  <c r="T949" i="2"/>
  <c r="U949" i="2"/>
  <c r="U888" i="2"/>
  <c r="R888" i="2"/>
  <c r="S888" i="2" s="1"/>
  <c r="R842" i="2"/>
  <c r="S842" i="2" s="1"/>
  <c r="U842" i="2"/>
  <c r="R775" i="2"/>
  <c r="S775" i="2" s="1"/>
  <c r="T775" i="2"/>
  <c r="U775" i="2"/>
  <c r="U749" i="2"/>
  <c r="T749" i="2"/>
  <c r="R749" i="2"/>
  <c r="S749" i="2" s="1"/>
  <c r="U684" i="2"/>
  <c r="R684" i="2"/>
  <c r="S684" i="2" s="1"/>
  <c r="T684" i="2"/>
  <c r="U626" i="2"/>
  <c r="R626" i="2"/>
  <c r="S626" i="2" s="1"/>
  <c r="T626" i="2"/>
  <c r="R544" i="2"/>
  <c r="S544" i="2" s="1"/>
  <c r="U544" i="2"/>
  <c r="T544" i="2"/>
  <c r="U372" i="2"/>
  <c r="R372" i="2"/>
  <c r="S372" i="2" s="1"/>
  <c r="T372" i="2"/>
  <c r="R238" i="2"/>
  <c r="S238" i="2" s="1"/>
  <c r="U238" i="2"/>
  <c r="U97" i="2"/>
  <c r="R97" i="2"/>
  <c r="S97" i="2" s="1"/>
  <c r="U706" i="2"/>
  <c r="T706" i="2"/>
  <c r="R706" i="2"/>
  <c r="S706" i="2" s="1"/>
  <c r="U644" i="2"/>
  <c r="R644" i="2"/>
  <c r="S644" i="2" s="1"/>
  <c r="U579" i="2"/>
  <c r="T579" i="2"/>
  <c r="R579" i="2"/>
  <c r="S579" i="2" s="1"/>
  <c r="U497" i="2"/>
  <c r="R497" i="2"/>
  <c r="S497" i="2" s="1"/>
  <c r="U452" i="2"/>
  <c r="R452" i="2"/>
  <c r="S452" i="2" s="1"/>
  <c r="T452" i="2"/>
  <c r="U361" i="2"/>
  <c r="T361" i="2"/>
  <c r="R361" i="2"/>
  <c r="S361" i="2" s="1"/>
  <c r="R222" i="2"/>
  <c r="S222" i="2" s="1"/>
  <c r="U222" i="2"/>
  <c r="T134" i="2"/>
  <c r="U134" i="2"/>
  <c r="R134" i="2"/>
  <c r="S134" i="2" s="1"/>
  <c r="U572" i="2"/>
  <c r="T572" i="2"/>
  <c r="R572" i="2"/>
  <c r="S572" i="2" s="1"/>
  <c r="U503" i="2"/>
  <c r="R503" i="2"/>
  <c r="S503" i="2" s="1"/>
  <c r="T503" i="2"/>
  <c r="U409" i="2"/>
  <c r="T409" i="2"/>
  <c r="R409" i="2"/>
  <c r="S409" i="2" s="1"/>
  <c r="U271" i="2"/>
  <c r="R271" i="2"/>
  <c r="S271" i="2" s="1"/>
  <c r="T271" i="2"/>
  <c r="U181" i="2"/>
  <c r="T181" i="2"/>
  <c r="R181" i="2"/>
  <c r="S181" i="2" s="1"/>
  <c r="U82" i="2"/>
  <c r="T82" i="2"/>
  <c r="R82" i="2"/>
  <c r="S82" i="2" s="1"/>
  <c r="T575" i="2"/>
  <c r="R575" i="2"/>
  <c r="S575" i="2" s="1"/>
  <c r="U575" i="2"/>
  <c r="R506" i="2"/>
  <c r="S506" i="2" s="1"/>
  <c r="U506" i="2"/>
  <c r="T506" i="2"/>
  <c r="U422" i="2"/>
  <c r="T422" i="2"/>
  <c r="R422" i="2"/>
  <c r="S422" i="2" s="1"/>
  <c r="U324" i="2"/>
  <c r="R324" i="2"/>
  <c r="S324" i="2" s="1"/>
  <c r="R206" i="2"/>
  <c r="S206" i="2" s="1"/>
  <c r="U206" i="2"/>
  <c r="U126" i="2"/>
  <c r="T126" i="2"/>
  <c r="R126" i="2"/>
  <c r="S126" i="2" s="1"/>
  <c r="U35" i="2"/>
  <c r="R35" i="2"/>
  <c r="S35" i="2" s="1"/>
  <c r="T35" i="2"/>
  <c r="U1266" i="2"/>
  <c r="R1266" i="2"/>
  <c r="S1266" i="2" s="1"/>
  <c r="T1266" i="2"/>
  <c r="U1203" i="2"/>
  <c r="R1203" i="2"/>
  <c r="S1203" i="2" s="1"/>
  <c r="U1144" i="2"/>
  <c r="T1144" i="2"/>
  <c r="R1144" i="2"/>
  <c r="S1144" i="2" s="1"/>
  <c r="U1072" i="2"/>
  <c r="R1072" i="2"/>
  <c r="S1072" i="2" s="1"/>
  <c r="T1072" i="2"/>
  <c r="U1036" i="2"/>
  <c r="R1036" i="2"/>
  <c r="S1036" i="2" s="1"/>
  <c r="T1036" i="2"/>
  <c r="U964" i="2"/>
  <c r="R964" i="2"/>
  <c r="S964" i="2" s="1"/>
  <c r="T964" i="2"/>
  <c r="U872" i="2"/>
  <c r="R872" i="2"/>
  <c r="S872" i="2" s="1"/>
  <c r="T872" i="2"/>
  <c r="U794" i="2"/>
  <c r="R794" i="2"/>
  <c r="S794" i="2" s="1"/>
  <c r="U694" i="2"/>
  <c r="R694" i="2"/>
  <c r="S694" i="2" s="1"/>
  <c r="U634" i="2"/>
  <c r="R634" i="2"/>
  <c r="S634" i="2" s="1"/>
  <c r="U546" i="2"/>
  <c r="T546" i="2"/>
  <c r="R546" i="2"/>
  <c r="S546" i="2" s="1"/>
  <c r="U444" i="2"/>
  <c r="R444" i="2"/>
  <c r="S444" i="2" s="1"/>
  <c r="R363" i="2"/>
  <c r="S363" i="2" s="1"/>
  <c r="T363" i="2"/>
  <c r="U363" i="2"/>
  <c r="U224" i="2"/>
  <c r="R224" i="2"/>
  <c r="S224" i="2" s="1"/>
  <c r="T224" i="2"/>
  <c r="U122" i="2"/>
  <c r="R122" i="2"/>
  <c r="S122" i="2" s="1"/>
  <c r="T122" i="2"/>
  <c r="U685" i="2"/>
  <c r="T685" i="2"/>
  <c r="R685" i="2"/>
  <c r="S685" i="2" s="1"/>
  <c r="U586" i="2"/>
  <c r="R586" i="2"/>
  <c r="S586" i="2" s="1"/>
  <c r="T586" i="2"/>
  <c r="T508" i="2"/>
  <c r="R508" i="2"/>
  <c r="S508" i="2" s="1"/>
  <c r="U508" i="2"/>
  <c r="U400" i="2"/>
  <c r="R400" i="2"/>
  <c r="S400" i="2" s="1"/>
  <c r="U290" i="2"/>
  <c r="T290" i="2"/>
  <c r="R290" i="2"/>
  <c r="S290" i="2" s="1"/>
  <c r="U173" i="2"/>
  <c r="T173" i="2"/>
  <c r="R173" i="2"/>
  <c r="S173" i="2" s="1"/>
  <c r="U95" i="2"/>
  <c r="R95" i="2"/>
  <c r="S95" i="2" s="1"/>
  <c r="T95" i="2"/>
  <c r="U598" i="2"/>
  <c r="R598" i="2"/>
  <c r="S598" i="2" s="1"/>
  <c r="R472" i="2"/>
  <c r="S472" i="2" s="1"/>
  <c r="U472" i="2"/>
  <c r="T472" i="2"/>
  <c r="U392" i="2"/>
  <c r="R392" i="2"/>
  <c r="S392" i="2" s="1"/>
  <c r="U262" i="2"/>
  <c r="T262" i="2"/>
  <c r="R262" i="2"/>
  <c r="S262" i="2" s="1"/>
  <c r="U183" i="2"/>
  <c r="R183" i="2"/>
  <c r="S183" i="2" s="1"/>
  <c r="T183" i="2"/>
  <c r="U49" i="2"/>
  <c r="R49" i="2"/>
  <c r="S49" i="2" s="1"/>
  <c r="U519" i="2"/>
  <c r="T519" i="2"/>
  <c r="R519" i="2"/>
  <c r="S519" i="2" s="1"/>
  <c r="U453" i="2"/>
  <c r="T453" i="2"/>
  <c r="R453" i="2"/>
  <c r="S453" i="2" s="1"/>
  <c r="U340" i="2"/>
  <c r="R340" i="2"/>
  <c r="S340" i="2" s="1"/>
  <c r="T340" i="2"/>
  <c r="U250" i="2"/>
  <c r="T250" i="2"/>
  <c r="R250" i="2"/>
  <c r="S250" i="2" s="1"/>
  <c r="U135" i="2"/>
  <c r="R135" i="2"/>
  <c r="S135" i="2" s="1"/>
  <c r="U607" i="2"/>
  <c r="R607" i="2"/>
  <c r="S607" i="2" s="1"/>
  <c r="U557" i="2"/>
  <c r="T557" i="2"/>
  <c r="R557" i="2"/>
  <c r="S557" i="2" s="1"/>
  <c r="U494" i="2"/>
  <c r="R494" i="2"/>
  <c r="S494" i="2" s="1"/>
  <c r="U433" i="2"/>
  <c r="T433" i="2"/>
  <c r="R433" i="2"/>
  <c r="S433" i="2" s="1"/>
  <c r="U377" i="2"/>
  <c r="T377" i="2"/>
  <c r="R377" i="2"/>
  <c r="S377" i="2" s="1"/>
  <c r="U287" i="2"/>
  <c r="T287" i="2"/>
  <c r="R287" i="2"/>
  <c r="S287" i="2" s="1"/>
  <c r="U208" i="2"/>
  <c r="R208" i="2"/>
  <c r="S208" i="2" s="1"/>
  <c r="T208" i="2"/>
  <c r="R79" i="2"/>
  <c r="S79" i="2" s="1"/>
  <c r="U79" i="2"/>
  <c r="T79" i="2"/>
  <c r="U603" i="2"/>
  <c r="R603" i="2"/>
  <c r="S603" i="2" s="1"/>
  <c r="U550" i="2"/>
  <c r="R550" i="2"/>
  <c r="S550" i="2" s="1"/>
  <c r="U501" i="2"/>
  <c r="T501" i="2"/>
  <c r="R501" i="2"/>
  <c r="S501" i="2" s="1"/>
  <c r="U426" i="2"/>
  <c r="R426" i="2"/>
  <c r="S426" i="2" s="1"/>
  <c r="T426" i="2"/>
  <c r="R355" i="2"/>
  <c r="S355" i="2" s="1"/>
  <c r="T355" i="2"/>
  <c r="U355" i="2"/>
  <c r="U258" i="2"/>
  <c r="T258" i="2"/>
  <c r="R258" i="2"/>
  <c r="S258" i="2" s="1"/>
  <c r="U176" i="2"/>
  <c r="R176" i="2"/>
  <c r="S176" i="2" s="1"/>
  <c r="T176" i="2"/>
  <c r="U81" i="2"/>
  <c r="R81" i="2"/>
  <c r="S81" i="2" s="1"/>
  <c r="R408" i="2"/>
  <c r="S408" i="2" s="1"/>
  <c r="U408" i="2"/>
  <c r="U358" i="2"/>
  <c r="T358" i="2"/>
  <c r="R358" i="2"/>
  <c r="S358" i="2" s="1"/>
  <c r="T259" i="2"/>
  <c r="R259" i="2"/>
  <c r="S259" i="2" s="1"/>
  <c r="U259" i="2"/>
  <c r="U213" i="2"/>
  <c r="R213" i="2"/>
  <c r="S213" i="2" s="1"/>
  <c r="T213" i="2"/>
  <c r="U149" i="2"/>
  <c r="T149" i="2"/>
  <c r="R149" i="2"/>
  <c r="S149" i="2" s="1"/>
  <c r="U93" i="2"/>
  <c r="R93" i="2"/>
  <c r="S93" i="2" s="1"/>
  <c r="T93" i="2"/>
  <c r="U32" i="2"/>
  <c r="R32" i="2"/>
  <c r="S32" i="2" s="1"/>
  <c r="T32" i="2"/>
  <c r="U412" i="2"/>
  <c r="R412" i="2"/>
  <c r="S412" i="2" s="1"/>
  <c r="T412" i="2"/>
  <c r="U333" i="2"/>
  <c r="R333" i="2"/>
  <c r="S333" i="2" s="1"/>
  <c r="T333" i="2"/>
  <c r="U302" i="2"/>
  <c r="R302" i="2"/>
  <c r="S302" i="2" s="1"/>
  <c r="U248" i="2"/>
  <c r="R248" i="2"/>
  <c r="S248" i="2" s="1"/>
  <c r="T248" i="2"/>
  <c r="R162" i="2"/>
  <c r="S162" i="2" s="1"/>
  <c r="T162" i="2"/>
  <c r="U162" i="2"/>
  <c r="T102" i="2"/>
  <c r="R102" i="2"/>
  <c r="S102" i="2" s="1"/>
  <c r="U102" i="2"/>
  <c r="R48" i="2"/>
  <c r="S48" i="2" s="1"/>
  <c r="U48" i="2"/>
  <c r="T48" i="2"/>
  <c r="R12" i="2"/>
  <c r="S12" i="2" s="1"/>
  <c r="U12" i="2"/>
  <c r="T12" i="2"/>
  <c r="T22" i="2"/>
  <c r="R22" i="2"/>
  <c r="S22" i="2" s="1"/>
  <c r="U22" i="2"/>
  <c r="T1974" i="2"/>
  <c r="T1572" i="2"/>
  <c r="T2402" i="2"/>
  <c r="T1702" i="2"/>
  <c r="T2238" i="2"/>
  <c r="T1416" i="2"/>
  <c r="T2260" i="2"/>
  <c r="T1624" i="2"/>
  <c r="T1187" i="2"/>
  <c r="T968" i="2"/>
  <c r="T497" i="2"/>
  <c r="T228" i="2"/>
  <c r="T2281" i="2"/>
  <c r="T1664" i="2"/>
  <c r="T1512" i="2"/>
  <c r="T2208" i="2"/>
  <c r="T1154" i="2"/>
  <c r="T1716" i="2"/>
  <c r="T1090" i="2"/>
  <c r="T648" i="2"/>
  <c r="T25" i="2"/>
  <c r="T701" i="2"/>
  <c r="T521" i="2"/>
  <c r="T220" i="2"/>
  <c r="T672" i="2"/>
  <c r="T392" i="2"/>
  <c r="T585" i="2"/>
  <c r="T107" i="2"/>
  <c r="T818" i="2"/>
  <c r="T634" i="2"/>
  <c r="T265" i="2"/>
  <c r="T188" i="2"/>
  <c r="T49" i="2"/>
  <c r="U2328" i="2"/>
  <c r="T2328" i="2"/>
  <c r="R2328" i="2"/>
  <c r="S2328" i="2" s="1"/>
  <c r="U2293" i="2"/>
  <c r="R2293" i="2"/>
  <c r="S2293" i="2" s="1"/>
  <c r="T2293" i="2"/>
  <c r="U2360" i="2"/>
  <c r="T2360" i="2"/>
  <c r="R2360" i="2"/>
  <c r="S2360" i="2" s="1"/>
  <c r="U2424" i="2"/>
  <c r="T2424" i="2"/>
  <c r="R2424" i="2"/>
  <c r="S2424" i="2" s="1"/>
  <c r="U2346" i="2"/>
  <c r="R2346" i="2"/>
  <c r="S2346" i="2" s="1"/>
  <c r="T2346" i="2"/>
  <c r="U2266" i="2"/>
  <c r="T2266" i="2"/>
  <c r="R2266" i="2"/>
  <c r="S2266" i="2" s="1"/>
  <c r="U2148" i="2"/>
  <c r="T2148" i="2"/>
  <c r="R2148" i="2"/>
  <c r="S2148" i="2" s="1"/>
  <c r="R2399" i="2"/>
  <c r="S2399" i="2" s="1"/>
  <c r="U2399" i="2"/>
  <c r="T2399" i="2"/>
  <c r="R2320" i="2"/>
  <c r="S2320" i="2" s="1"/>
  <c r="U2320" i="2"/>
  <c r="R2247" i="2"/>
  <c r="S2247" i="2" s="1"/>
  <c r="T2247" i="2"/>
  <c r="U2247" i="2"/>
  <c r="U2500" i="2"/>
  <c r="R2500" i="2"/>
  <c r="S2500" i="2" s="1"/>
  <c r="T2500" i="2"/>
  <c r="U2440" i="2"/>
  <c r="R2440" i="2"/>
  <c r="S2440" i="2" s="1"/>
  <c r="T2440" i="2"/>
  <c r="U2372" i="2"/>
  <c r="T2372" i="2"/>
  <c r="R2372" i="2"/>
  <c r="S2372" i="2" s="1"/>
  <c r="U2243" i="2"/>
  <c r="R2243" i="2"/>
  <c r="S2243" i="2" s="1"/>
  <c r="T2243" i="2"/>
  <c r="U2156" i="2"/>
  <c r="R2156" i="2"/>
  <c r="S2156" i="2" s="1"/>
  <c r="T2156" i="2"/>
  <c r="U2395" i="2"/>
  <c r="T2395" i="2"/>
  <c r="R2395" i="2"/>
  <c r="S2395" i="2" s="1"/>
  <c r="U2308" i="2"/>
  <c r="R2308" i="2"/>
  <c r="S2308" i="2" s="1"/>
  <c r="U2204" i="2"/>
  <c r="R2204" i="2"/>
  <c r="S2204" i="2" s="1"/>
  <c r="T2204" i="2"/>
  <c r="U2495" i="2"/>
  <c r="R2495" i="2"/>
  <c r="S2495" i="2" s="1"/>
  <c r="T2495" i="2"/>
  <c r="T2439" i="2"/>
  <c r="R2439" i="2"/>
  <c r="S2439" i="2" s="1"/>
  <c r="U2439" i="2"/>
  <c r="R2351" i="2"/>
  <c r="S2351" i="2" s="1"/>
  <c r="T2351" i="2"/>
  <c r="U2351" i="2"/>
  <c r="U2297" i="2"/>
  <c r="R2297" i="2"/>
  <c r="S2297" i="2" s="1"/>
  <c r="T2297" i="2"/>
  <c r="U2222" i="2"/>
  <c r="R2222" i="2"/>
  <c r="S2222" i="2" s="1"/>
  <c r="U2143" i="2"/>
  <c r="R2143" i="2"/>
  <c r="S2143" i="2" s="1"/>
  <c r="T2143" i="2"/>
  <c r="T2447" i="2"/>
  <c r="R2447" i="2"/>
  <c r="S2447" i="2" s="1"/>
  <c r="U2447" i="2"/>
  <c r="U2404" i="2"/>
  <c r="T2404" i="2"/>
  <c r="R2404" i="2"/>
  <c r="S2404" i="2" s="1"/>
  <c r="R2321" i="2"/>
  <c r="S2321" i="2" s="1"/>
  <c r="U2321" i="2"/>
  <c r="T2321" i="2"/>
  <c r="U2278" i="2"/>
  <c r="T2278" i="2"/>
  <c r="R2278" i="2"/>
  <c r="S2278" i="2" s="1"/>
  <c r="U2147" i="2"/>
  <c r="R2147" i="2"/>
  <c r="S2147" i="2" s="1"/>
  <c r="T2147" i="2"/>
  <c r="R2045" i="2"/>
  <c r="S2045" i="2" s="1"/>
  <c r="U2045" i="2"/>
  <c r="T2045" i="2"/>
  <c r="U1998" i="2"/>
  <c r="R1998" i="2"/>
  <c r="S1998" i="2" s="1"/>
  <c r="T1998" i="2"/>
  <c r="R1949" i="2"/>
  <c r="S1949" i="2" s="1"/>
  <c r="T1949" i="2"/>
  <c r="U1949" i="2"/>
  <c r="R1853" i="2"/>
  <c r="S1853" i="2" s="1"/>
  <c r="T1853" i="2"/>
  <c r="U1853" i="2"/>
  <c r="U1771" i="2"/>
  <c r="R1771" i="2"/>
  <c r="S1771" i="2" s="1"/>
  <c r="T1771" i="2"/>
  <c r="U1694" i="2"/>
  <c r="R1694" i="2"/>
  <c r="S1694" i="2" s="1"/>
  <c r="T1615" i="2"/>
  <c r="U1615" i="2"/>
  <c r="R1615" i="2"/>
  <c r="S1615" i="2" s="1"/>
  <c r="R1525" i="2"/>
  <c r="S1525" i="2" s="1"/>
  <c r="T1525" i="2"/>
  <c r="U1525" i="2"/>
  <c r="R2115" i="2"/>
  <c r="S2115" i="2" s="1"/>
  <c r="U2115" i="2"/>
  <c r="T2115" i="2"/>
  <c r="U2033" i="2"/>
  <c r="T2033" i="2"/>
  <c r="R2033" i="2"/>
  <c r="S2033" i="2" s="1"/>
  <c r="U1924" i="2"/>
  <c r="R1924" i="2"/>
  <c r="S1924" i="2" s="1"/>
  <c r="T1924" i="2"/>
  <c r="U1812" i="2"/>
  <c r="T1812" i="2"/>
  <c r="R1812" i="2"/>
  <c r="S1812" i="2" s="1"/>
  <c r="U1710" i="2"/>
  <c r="R1710" i="2"/>
  <c r="S1710" i="2" s="1"/>
  <c r="R1631" i="2"/>
  <c r="S1631" i="2" s="1"/>
  <c r="U1631" i="2"/>
  <c r="T1631" i="2"/>
  <c r="R1518" i="2"/>
  <c r="S1518" i="2" s="1"/>
  <c r="U1518" i="2"/>
  <c r="T1518" i="2"/>
  <c r="U2128" i="2"/>
  <c r="R2128" i="2"/>
  <c r="S2128" i="2" s="1"/>
  <c r="T2128" i="2"/>
  <c r="R2063" i="2"/>
  <c r="S2063" i="2" s="1"/>
  <c r="T2063" i="2"/>
  <c r="U2063" i="2"/>
  <c r="U1927" i="2"/>
  <c r="R1927" i="2"/>
  <c r="S1927" i="2" s="1"/>
  <c r="T1927" i="2"/>
  <c r="R1865" i="2"/>
  <c r="S1865" i="2" s="1"/>
  <c r="U1865" i="2"/>
  <c r="T1865" i="2"/>
  <c r="R1805" i="2"/>
  <c r="S1805" i="2" s="1"/>
  <c r="T1805" i="2"/>
  <c r="U1805" i="2"/>
  <c r="U1730" i="2"/>
  <c r="R1730" i="2"/>
  <c r="S1730" i="2" s="1"/>
  <c r="T1730" i="2"/>
  <c r="U1673" i="2"/>
  <c r="R1673" i="2"/>
  <c r="S1673" i="2" s="1"/>
  <c r="T1673" i="2"/>
  <c r="U1593" i="2"/>
  <c r="T1593" i="2"/>
  <c r="R1593" i="2"/>
  <c r="S1593" i="2" s="1"/>
  <c r="U1506" i="2"/>
  <c r="T1506" i="2"/>
  <c r="R1506" i="2"/>
  <c r="S1506" i="2" s="1"/>
  <c r="U2088" i="2"/>
  <c r="R2088" i="2"/>
  <c r="S2088" i="2" s="1"/>
  <c r="T2088" i="2"/>
  <c r="T2019" i="2"/>
  <c r="R2019" i="2"/>
  <c r="S2019" i="2" s="1"/>
  <c r="U2019" i="2"/>
  <c r="U1945" i="2"/>
  <c r="R1945" i="2"/>
  <c r="S1945" i="2" s="1"/>
  <c r="T1945" i="2"/>
  <c r="U1831" i="2"/>
  <c r="T1831" i="2"/>
  <c r="R1831" i="2"/>
  <c r="S1831" i="2" s="1"/>
  <c r="U1753" i="2"/>
  <c r="T1753" i="2"/>
  <c r="R1753" i="2"/>
  <c r="S1753" i="2" s="1"/>
  <c r="R1614" i="2"/>
  <c r="S1614" i="2" s="1"/>
  <c r="U1614" i="2"/>
  <c r="U1539" i="2"/>
  <c r="R1539" i="2"/>
  <c r="S1539" i="2" s="1"/>
  <c r="T1539" i="2"/>
  <c r="R2493" i="2"/>
  <c r="S2493" i="2" s="1"/>
  <c r="U2493" i="2"/>
  <c r="T2493" i="2"/>
  <c r="U2418" i="2"/>
  <c r="R2418" i="2"/>
  <c r="S2418" i="2" s="1"/>
  <c r="U2344" i="2"/>
  <c r="R2344" i="2"/>
  <c r="S2344" i="2" s="1"/>
  <c r="T2344" i="2"/>
  <c r="U2245" i="2"/>
  <c r="R2245" i="2"/>
  <c r="S2245" i="2" s="1"/>
  <c r="T2245" i="2"/>
  <c r="U2216" i="2"/>
  <c r="R2216" i="2"/>
  <c r="S2216" i="2" s="1"/>
  <c r="T2123" i="2"/>
  <c r="R2123" i="2"/>
  <c r="S2123" i="2" s="1"/>
  <c r="U2123" i="2"/>
  <c r="U1990" i="2"/>
  <c r="R1990" i="2"/>
  <c r="S1990" i="2" s="1"/>
  <c r="T1990" i="2"/>
  <c r="U1890" i="2"/>
  <c r="R1890" i="2"/>
  <c r="S1890" i="2" s="1"/>
  <c r="R1801" i="2"/>
  <c r="S1801" i="2" s="1"/>
  <c r="U1801" i="2"/>
  <c r="T1801" i="2"/>
  <c r="U1735" i="2"/>
  <c r="T1735" i="2"/>
  <c r="R1735" i="2"/>
  <c r="S1735" i="2" s="1"/>
  <c r="U1669" i="2"/>
  <c r="R1669" i="2"/>
  <c r="S1669" i="2" s="1"/>
  <c r="T1669" i="2"/>
  <c r="U1630" i="2"/>
  <c r="R1630" i="2"/>
  <c r="S1630" i="2" s="1"/>
  <c r="T1630" i="2"/>
  <c r="R1527" i="2"/>
  <c r="S1527" i="2" s="1"/>
  <c r="T1527" i="2"/>
  <c r="U1527" i="2"/>
  <c r="U2139" i="2"/>
  <c r="R2139" i="2"/>
  <c r="S2139" i="2" s="1"/>
  <c r="T2139" i="2"/>
  <c r="T2062" i="2"/>
  <c r="R2062" i="2"/>
  <c r="S2062" i="2" s="1"/>
  <c r="U2062" i="2"/>
  <c r="U1979" i="2"/>
  <c r="R1979" i="2"/>
  <c r="S1979" i="2" s="1"/>
  <c r="T1979" i="2"/>
  <c r="R1901" i="2"/>
  <c r="S1901" i="2" s="1"/>
  <c r="U1901" i="2"/>
  <c r="T1901" i="2"/>
  <c r="U1769" i="2"/>
  <c r="R1769" i="2"/>
  <c r="S1769" i="2" s="1"/>
  <c r="T1769" i="2"/>
  <c r="U1646" i="2"/>
  <c r="R1646" i="2"/>
  <c r="S1646" i="2" s="1"/>
  <c r="U1578" i="2"/>
  <c r="R1578" i="2"/>
  <c r="S1578" i="2" s="1"/>
  <c r="T1578" i="2"/>
  <c r="U1466" i="2"/>
  <c r="R1466" i="2"/>
  <c r="S1466" i="2" s="1"/>
  <c r="T1466" i="2"/>
  <c r="U2049" i="2"/>
  <c r="R2049" i="2"/>
  <c r="S2049" i="2" s="1"/>
  <c r="T2049" i="2"/>
  <c r="U1982" i="2"/>
  <c r="R1982" i="2"/>
  <c r="S1982" i="2" s="1"/>
  <c r="T1982" i="2"/>
  <c r="U1904" i="2"/>
  <c r="T1904" i="2"/>
  <c r="R1904" i="2"/>
  <c r="S1904" i="2" s="1"/>
  <c r="R1841" i="2"/>
  <c r="S1841" i="2" s="1"/>
  <c r="U1841" i="2"/>
  <c r="T1841" i="2"/>
  <c r="U1775" i="2"/>
  <c r="T1775" i="2"/>
  <c r="R1775" i="2"/>
  <c r="S1775" i="2" s="1"/>
  <c r="U1708" i="2"/>
  <c r="R1708" i="2"/>
  <c r="S1708" i="2" s="1"/>
  <c r="U1610" i="2"/>
  <c r="T1610" i="2"/>
  <c r="R1610" i="2"/>
  <c r="S1610" i="2" s="1"/>
  <c r="U1473" i="2"/>
  <c r="T1473" i="2"/>
  <c r="R1473" i="2"/>
  <c r="S1473" i="2" s="1"/>
  <c r="T2083" i="2"/>
  <c r="R2083" i="2"/>
  <c r="S2083" i="2" s="1"/>
  <c r="U2083" i="2"/>
  <c r="U1959" i="2"/>
  <c r="T1959" i="2"/>
  <c r="R1959" i="2"/>
  <c r="S1959" i="2" s="1"/>
  <c r="U1847" i="2"/>
  <c r="T1847" i="2"/>
  <c r="R1847" i="2"/>
  <c r="S1847" i="2" s="1"/>
  <c r="U1752" i="2"/>
  <c r="R1752" i="2"/>
  <c r="S1752" i="2" s="1"/>
  <c r="T1752" i="2"/>
  <c r="U1655" i="2"/>
  <c r="R1655" i="2"/>
  <c r="S1655" i="2" s="1"/>
  <c r="T1655" i="2"/>
  <c r="U1597" i="2"/>
  <c r="T1597" i="2"/>
  <c r="R1597" i="2"/>
  <c r="S1597" i="2" s="1"/>
  <c r="R1537" i="2"/>
  <c r="S1537" i="2" s="1"/>
  <c r="U1537" i="2"/>
  <c r="T1537" i="2"/>
  <c r="U1448" i="2"/>
  <c r="R1448" i="2"/>
  <c r="S1448" i="2" s="1"/>
  <c r="T2151" i="2"/>
  <c r="U2151" i="2"/>
  <c r="R2151" i="2"/>
  <c r="S2151" i="2" s="1"/>
  <c r="U2060" i="2"/>
  <c r="R2060" i="2"/>
  <c r="S2060" i="2" s="1"/>
  <c r="T2060" i="2"/>
  <c r="U1989" i="2"/>
  <c r="R1989" i="2"/>
  <c r="S1989" i="2" s="1"/>
  <c r="T1989" i="2"/>
  <c r="U1918" i="2"/>
  <c r="R1918" i="2"/>
  <c r="S1918" i="2" s="1"/>
  <c r="T1918" i="2"/>
  <c r="U1871" i="2"/>
  <c r="T1871" i="2"/>
  <c r="R1871" i="2"/>
  <c r="S1871" i="2" s="1"/>
  <c r="U1811" i="2"/>
  <c r="R1811" i="2"/>
  <c r="S1811" i="2" s="1"/>
  <c r="T1811" i="2"/>
  <c r="T1770" i="2"/>
  <c r="U1770" i="2"/>
  <c r="R1770" i="2"/>
  <c r="S1770" i="2" s="1"/>
  <c r="U1704" i="2"/>
  <c r="R1704" i="2"/>
  <c r="S1704" i="2" s="1"/>
  <c r="T1704" i="2"/>
  <c r="U1648" i="2"/>
  <c r="R1648" i="2"/>
  <c r="S1648" i="2" s="1"/>
  <c r="R1565" i="2"/>
  <c r="S1565" i="2" s="1"/>
  <c r="T1565" i="2"/>
  <c r="U1565" i="2"/>
  <c r="U1496" i="2"/>
  <c r="R1496" i="2"/>
  <c r="S1496" i="2" s="1"/>
  <c r="U1422" i="2"/>
  <c r="T1422" i="2"/>
  <c r="R1422" i="2"/>
  <c r="S1422" i="2" s="1"/>
  <c r="U1326" i="2"/>
  <c r="R1326" i="2"/>
  <c r="S1326" i="2" s="1"/>
  <c r="T1326" i="2"/>
  <c r="U1188" i="2"/>
  <c r="T1188" i="2"/>
  <c r="R1188" i="2"/>
  <c r="S1188" i="2" s="1"/>
  <c r="U1019" i="2"/>
  <c r="T1019" i="2"/>
  <c r="R1019" i="2"/>
  <c r="S1019" i="2" s="1"/>
  <c r="U1441" i="2"/>
  <c r="T1441" i="2"/>
  <c r="R1441" i="2"/>
  <c r="S1441" i="2" s="1"/>
  <c r="U1361" i="2"/>
  <c r="R1361" i="2"/>
  <c r="S1361" i="2" s="1"/>
  <c r="T1361" i="2"/>
  <c r="U1262" i="2"/>
  <c r="T1262" i="2"/>
  <c r="R1262" i="2"/>
  <c r="S1262" i="2" s="1"/>
  <c r="R1047" i="2"/>
  <c r="S1047" i="2" s="1"/>
  <c r="T1047" i="2"/>
  <c r="U1047" i="2"/>
  <c r="T804" i="2"/>
  <c r="U804" i="2"/>
  <c r="R804" i="2"/>
  <c r="S804" i="2" s="1"/>
  <c r="U1300" i="2"/>
  <c r="R1300" i="2"/>
  <c r="S1300" i="2" s="1"/>
  <c r="T1300" i="2"/>
  <c r="U1155" i="2"/>
  <c r="T1155" i="2"/>
  <c r="R1155" i="2"/>
  <c r="S1155" i="2" s="1"/>
  <c r="U1022" i="2"/>
  <c r="R1022" i="2"/>
  <c r="S1022" i="2" s="1"/>
  <c r="T1022" i="2"/>
  <c r="U732" i="2"/>
  <c r="R732" i="2"/>
  <c r="S732" i="2" s="1"/>
  <c r="T732" i="2"/>
  <c r="U1312" i="2"/>
  <c r="R1312" i="2"/>
  <c r="S1312" i="2" s="1"/>
  <c r="U1126" i="2"/>
  <c r="R1126" i="2"/>
  <c r="S1126" i="2" s="1"/>
  <c r="T1126" i="2"/>
  <c r="U988" i="2"/>
  <c r="T988" i="2"/>
  <c r="R988" i="2"/>
  <c r="S988" i="2" s="1"/>
  <c r="U2180" i="2"/>
  <c r="T2180" i="2"/>
  <c r="R2180" i="2"/>
  <c r="S2180" i="2" s="1"/>
  <c r="U2124" i="2"/>
  <c r="R2124" i="2"/>
  <c r="S2124" i="2" s="1"/>
  <c r="T2124" i="2"/>
  <c r="T2067" i="2"/>
  <c r="R2067" i="2"/>
  <c r="S2067" i="2" s="1"/>
  <c r="U2067" i="2"/>
  <c r="U2002" i="2"/>
  <c r="R2002" i="2"/>
  <c r="S2002" i="2" s="1"/>
  <c r="T2002" i="2"/>
  <c r="U1950" i="2"/>
  <c r="R1950" i="2"/>
  <c r="S1950" i="2" s="1"/>
  <c r="T1950" i="2"/>
  <c r="U1911" i="2"/>
  <c r="T1911" i="2"/>
  <c r="R1911" i="2"/>
  <c r="S1911" i="2" s="1"/>
  <c r="R1837" i="2"/>
  <c r="S1837" i="2" s="1"/>
  <c r="T1837" i="2"/>
  <c r="U1837" i="2"/>
  <c r="U1766" i="2"/>
  <c r="R1766" i="2"/>
  <c r="S1766" i="2" s="1"/>
  <c r="T1766" i="2"/>
  <c r="R1685" i="2"/>
  <c r="S1685" i="2" s="1"/>
  <c r="T1685" i="2"/>
  <c r="U1685" i="2"/>
  <c r="U1596" i="2"/>
  <c r="R1596" i="2"/>
  <c r="S1596" i="2" s="1"/>
  <c r="T1596" i="2"/>
  <c r="U1535" i="2"/>
  <c r="T1535" i="2"/>
  <c r="R1535" i="2"/>
  <c r="S1535" i="2" s="1"/>
  <c r="U1484" i="2"/>
  <c r="R1484" i="2"/>
  <c r="S1484" i="2" s="1"/>
  <c r="T1484" i="2"/>
  <c r="U1430" i="2"/>
  <c r="R1430" i="2"/>
  <c r="S1430" i="2" s="1"/>
  <c r="T1430" i="2"/>
  <c r="R1383" i="2"/>
  <c r="S1383" i="2" s="1"/>
  <c r="U1383" i="2"/>
  <c r="T1383" i="2"/>
  <c r="U1320" i="2"/>
  <c r="R1320" i="2"/>
  <c r="S1320" i="2" s="1"/>
  <c r="T1320" i="2"/>
  <c r="U1190" i="2"/>
  <c r="T1190" i="2"/>
  <c r="R1190" i="2"/>
  <c r="S1190" i="2" s="1"/>
  <c r="T1057" i="2"/>
  <c r="R1057" i="2"/>
  <c r="S1057" i="2" s="1"/>
  <c r="U1057" i="2"/>
  <c r="U1413" i="2"/>
  <c r="T1413" i="2"/>
  <c r="R1413" i="2"/>
  <c r="S1413" i="2" s="1"/>
  <c r="R1260" i="2"/>
  <c r="S1260" i="2" s="1"/>
  <c r="T1260" i="2"/>
  <c r="U1260" i="2"/>
  <c r="U1108" i="2"/>
  <c r="R1108" i="2"/>
  <c r="S1108" i="2" s="1"/>
  <c r="T1108" i="2"/>
  <c r="U956" i="2"/>
  <c r="R956" i="2"/>
  <c r="S956" i="2" s="1"/>
  <c r="T956" i="2"/>
  <c r="U1429" i="2"/>
  <c r="T1429" i="2"/>
  <c r="R1429" i="2"/>
  <c r="S1429" i="2" s="1"/>
  <c r="U1362" i="2"/>
  <c r="R1362" i="2"/>
  <c r="S1362" i="2" s="1"/>
  <c r="T1362" i="2"/>
  <c r="U1239" i="2"/>
  <c r="R1239" i="2"/>
  <c r="S1239" i="2" s="1"/>
  <c r="T1239" i="2"/>
  <c r="U1091" i="2"/>
  <c r="T1091" i="2"/>
  <c r="R1091" i="2"/>
  <c r="S1091" i="2" s="1"/>
  <c r="R839" i="2"/>
  <c r="S839" i="2" s="1"/>
  <c r="U839" i="2"/>
  <c r="T839" i="2"/>
  <c r="U1355" i="2"/>
  <c r="R1355" i="2"/>
  <c r="S1355" i="2" s="1"/>
  <c r="T1355" i="2"/>
  <c r="U1185" i="2"/>
  <c r="R1185" i="2"/>
  <c r="S1185" i="2" s="1"/>
  <c r="T1185" i="2"/>
  <c r="T1015" i="2"/>
  <c r="R1015" i="2"/>
  <c r="S1015" i="2" s="1"/>
  <c r="U1015" i="2"/>
  <c r="U871" i="2"/>
  <c r="R871" i="2"/>
  <c r="S871" i="2" s="1"/>
  <c r="T871" i="2"/>
  <c r="U1478" i="2"/>
  <c r="R1478" i="2"/>
  <c r="S1478" i="2" s="1"/>
  <c r="T1478" i="2"/>
  <c r="U1395" i="2"/>
  <c r="R1395" i="2"/>
  <c r="S1395" i="2" s="1"/>
  <c r="T1395" i="2"/>
  <c r="R1341" i="2"/>
  <c r="S1341" i="2" s="1"/>
  <c r="T1341" i="2"/>
  <c r="U1341" i="2"/>
  <c r="R1277" i="2"/>
  <c r="S1277" i="2" s="1"/>
  <c r="T1277" i="2"/>
  <c r="U1277" i="2"/>
  <c r="T1202" i="2"/>
  <c r="R1202" i="2"/>
  <c r="S1202" i="2" s="1"/>
  <c r="U1202" i="2"/>
  <c r="U1115" i="2"/>
  <c r="T1115" i="2"/>
  <c r="R1115" i="2"/>
  <c r="S1115" i="2" s="1"/>
  <c r="U1037" i="2"/>
  <c r="T1037" i="2"/>
  <c r="R1037" i="2"/>
  <c r="S1037" i="2" s="1"/>
  <c r="R961" i="2"/>
  <c r="S961" i="2" s="1"/>
  <c r="U961" i="2"/>
  <c r="T961" i="2"/>
  <c r="U884" i="2"/>
  <c r="R884" i="2"/>
  <c r="S884" i="2" s="1"/>
  <c r="U781" i="2"/>
  <c r="R781" i="2"/>
  <c r="S781" i="2" s="1"/>
  <c r="T781" i="2"/>
  <c r="U650" i="2"/>
  <c r="R650" i="2"/>
  <c r="S650" i="2" s="1"/>
  <c r="T650" i="2"/>
  <c r="U1311" i="2"/>
  <c r="R1311" i="2"/>
  <c r="S1311" i="2" s="1"/>
  <c r="T1311" i="2"/>
  <c r="U1243" i="2"/>
  <c r="T1243" i="2"/>
  <c r="R1243" i="2"/>
  <c r="S1243" i="2" s="1"/>
  <c r="U1080" i="2"/>
  <c r="T1080" i="2"/>
  <c r="R1080" i="2"/>
  <c r="S1080" i="2" s="1"/>
  <c r="U994" i="2"/>
  <c r="R994" i="2"/>
  <c r="S994" i="2" s="1"/>
  <c r="U911" i="2"/>
  <c r="R911" i="2"/>
  <c r="S911" i="2" s="1"/>
  <c r="T812" i="2"/>
  <c r="U812" i="2"/>
  <c r="R812" i="2"/>
  <c r="S812" i="2" s="1"/>
  <c r="R743" i="2"/>
  <c r="S743" i="2" s="1"/>
  <c r="T743" i="2"/>
  <c r="U743" i="2"/>
  <c r="U930" i="2"/>
  <c r="R930" i="2"/>
  <c r="S930" i="2" s="1"/>
  <c r="U838" i="2"/>
  <c r="R838" i="2"/>
  <c r="S838" i="2" s="1"/>
  <c r="U773" i="2"/>
  <c r="T773" i="2"/>
  <c r="R773" i="2"/>
  <c r="S773" i="2" s="1"/>
  <c r="U690" i="2"/>
  <c r="R690" i="2"/>
  <c r="S690" i="2" s="1"/>
  <c r="T690" i="2"/>
  <c r="U1528" i="2"/>
  <c r="R1528" i="2"/>
  <c r="S1528" i="2" s="1"/>
  <c r="U1444" i="2"/>
  <c r="R1444" i="2"/>
  <c r="S1444" i="2" s="1"/>
  <c r="T1444" i="2"/>
  <c r="R1349" i="2"/>
  <c r="S1349" i="2" s="1"/>
  <c r="T1349" i="2"/>
  <c r="U1349" i="2"/>
  <c r="U1310" i="2"/>
  <c r="R1310" i="2"/>
  <c r="S1310" i="2" s="1"/>
  <c r="U1211" i="2"/>
  <c r="R1211" i="2"/>
  <c r="S1211" i="2" s="1"/>
  <c r="U1133" i="2"/>
  <c r="T1133" i="2"/>
  <c r="R1133" i="2"/>
  <c r="S1133" i="2" s="1"/>
  <c r="U1069" i="2"/>
  <c r="T1069" i="2"/>
  <c r="R1069" i="2"/>
  <c r="S1069" i="2" s="1"/>
  <c r="R975" i="2"/>
  <c r="S975" i="2" s="1"/>
  <c r="T975" i="2"/>
  <c r="U975" i="2"/>
  <c r="U923" i="2"/>
  <c r="R923" i="2"/>
  <c r="S923" i="2" s="1"/>
  <c r="T923" i="2"/>
  <c r="R837" i="2"/>
  <c r="S837" i="2" s="1"/>
  <c r="T837" i="2"/>
  <c r="U837" i="2"/>
  <c r="T762" i="2"/>
  <c r="R762" i="2"/>
  <c r="S762" i="2" s="1"/>
  <c r="U762" i="2"/>
  <c r="U693" i="2"/>
  <c r="R693" i="2"/>
  <c r="S693" i="2" s="1"/>
  <c r="T693" i="2"/>
  <c r="U1306" i="2"/>
  <c r="R1306" i="2"/>
  <c r="S1306" i="2" s="1"/>
  <c r="T1306" i="2"/>
  <c r="U1232" i="2"/>
  <c r="R1232" i="2"/>
  <c r="S1232" i="2" s="1"/>
  <c r="T1232" i="2"/>
  <c r="U1148" i="2"/>
  <c r="R1148" i="2"/>
  <c r="S1148" i="2" s="1"/>
  <c r="T1148" i="2"/>
  <c r="U1038" i="2"/>
  <c r="R1038" i="2"/>
  <c r="S1038" i="2" s="1"/>
  <c r="T1038" i="2"/>
  <c r="U981" i="2"/>
  <c r="R981" i="2"/>
  <c r="S981" i="2" s="1"/>
  <c r="T981" i="2"/>
  <c r="U854" i="2"/>
  <c r="T854" i="2"/>
  <c r="R854" i="2"/>
  <c r="S854" i="2" s="1"/>
  <c r="U785" i="2"/>
  <c r="T785" i="2"/>
  <c r="R785" i="2"/>
  <c r="S785" i="2" s="1"/>
  <c r="U700" i="2"/>
  <c r="R700" i="2"/>
  <c r="S700" i="2" s="1"/>
  <c r="T700" i="2"/>
  <c r="U932" i="2"/>
  <c r="R932" i="2"/>
  <c r="S932" i="2" s="1"/>
  <c r="T932" i="2"/>
  <c r="U832" i="2"/>
  <c r="R832" i="2"/>
  <c r="S832" i="2" s="1"/>
  <c r="T832" i="2"/>
  <c r="R741" i="2"/>
  <c r="S741" i="2" s="1"/>
  <c r="U741" i="2"/>
  <c r="T741" i="2"/>
  <c r="U606" i="2"/>
  <c r="R606" i="2"/>
  <c r="S606" i="2" s="1"/>
  <c r="T606" i="2"/>
  <c r="U1295" i="2"/>
  <c r="T1295" i="2"/>
  <c r="R1295" i="2"/>
  <c r="S1295" i="2" s="1"/>
  <c r="T1213" i="2"/>
  <c r="U1213" i="2"/>
  <c r="R1213" i="2"/>
  <c r="S1213" i="2" s="1"/>
  <c r="U1138" i="2"/>
  <c r="R1138" i="2"/>
  <c r="S1138" i="2" s="1"/>
  <c r="U1095" i="2"/>
  <c r="T1095" i="2"/>
  <c r="R1095" i="2"/>
  <c r="S1095" i="2" s="1"/>
  <c r="U1000" i="2"/>
  <c r="R1000" i="2"/>
  <c r="S1000" i="2" s="1"/>
  <c r="T1000" i="2"/>
  <c r="R941" i="2"/>
  <c r="S941" i="2" s="1"/>
  <c r="U941" i="2"/>
  <c r="T941" i="2"/>
  <c r="R885" i="2"/>
  <c r="S885" i="2" s="1"/>
  <c r="U885" i="2"/>
  <c r="T885" i="2"/>
  <c r="U836" i="2"/>
  <c r="T836" i="2"/>
  <c r="R836" i="2"/>
  <c r="S836" i="2" s="1"/>
  <c r="U772" i="2"/>
  <c r="R772" i="2"/>
  <c r="S772" i="2" s="1"/>
  <c r="R739" i="2"/>
  <c r="S739" i="2" s="1"/>
  <c r="U739" i="2"/>
  <c r="T739" i="2"/>
  <c r="U678" i="2"/>
  <c r="R678" i="2"/>
  <c r="S678" i="2" s="1"/>
  <c r="U623" i="2"/>
  <c r="R623" i="2"/>
  <c r="S623" i="2" s="1"/>
  <c r="T528" i="2"/>
  <c r="U528" i="2"/>
  <c r="R528" i="2"/>
  <c r="S528" i="2" s="1"/>
  <c r="U329" i="2"/>
  <c r="R329" i="2"/>
  <c r="S329" i="2" s="1"/>
  <c r="T329" i="2"/>
  <c r="U219" i="2"/>
  <c r="R219" i="2"/>
  <c r="S219" i="2" s="1"/>
  <c r="T219" i="2"/>
  <c r="T86" i="2"/>
  <c r="R86" i="2"/>
  <c r="S86" i="2" s="1"/>
  <c r="U86" i="2"/>
  <c r="U703" i="2"/>
  <c r="T703" i="2"/>
  <c r="R703" i="2"/>
  <c r="S703" i="2" s="1"/>
  <c r="U641" i="2"/>
  <c r="R641" i="2"/>
  <c r="S641" i="2" s="1"/>
  <c r="T641" i="2"/>
  <c r="R556" i="2"/>
  <c r="S556" i="2" s="1"/>
  <c r="T556" i="2"/>
  <c r="U556" i="2"/>
  <c r="T484" i="2"/>
  <c r="R484" i="2"/>
  <c r="S484" i="2" s="1"/>
  <c r="U484" i="2"/>
  <c r="U445" i="2"/>
  <c r="R445" i="2"/>
  <c r="S445" i="2" s="1"/>
  <c r="T445" i="2"/>
  <c r="U342" i="2"/>
  <c r="T342" i="2"/>
  <c r="R342" i="2"/>
  <c r="S342" i="2" s="1"/>
  <c r="U207" i="2"/>
  <c r="R207" i="2"/>
  <c r="S207" i="2" s="1"/>
  <c r="R127" i="2"/>
  <c r="S127" i="2" s="1"/>
  <c r="U127" i="2"/>
  <c r="U569" i="2"/>
  <c r="R569" i="2"/>
  <c r="S569" i="2" s="1"/>
  <c r="T569" i="2"/>
  <c r="U490" i="2"/>
  <c r="R490" i="2"/>
  <c r="S490" i="2" s="1"/>
  <c r="T490" i="2"/>
  <c r="U394" i="2"/>
  <c r="R394" i="2"/>
  <c r="S394" i="2" s="1"/>
  <c r="T394" i="2"/>
  <c r="U268" i="2"/>
  <c r="R268" i="2"/>
  <c r="S268" i="2" s="1"/>
  <c r="T268" i="2"/>
  <c r="R166" i="2"/>
  <c r="S166" i="2" s="1"/>
  <c r="U166" i="2"/>
  <c r="T166" i="2"/>
  <c r="T78" i="2"/>
  <c r="R78" i="2"/>
  <c r="S78" i="2" s="1"/>
  <c r="U78" i="2"/>
  <c r="U565" i="2"/>
  <c r="R565" i="2"/>
  <c r="S565" i="2" s="1"/>
  <c r="U493" i="2"/>
  <c r="T493" i="2"/>
  <c r="R493" i="2"/>
  <c r="S493" i="2" s="1"/>
  <c r="U397" i="2"/>
  <c r="T397" i="2"/>
  <c r="R397" i="2"/>
  <c r="S397" i="2" s="1"/>
  <c r="U321" i="2"/>
  <c r="R321" i="2"/>
  <c r="S321" i="2" s="1"/>
  <c r="T321" i="2"/>
  <c r="T202" i="2"/>
  <c r="R202" i="2"/>
  <c r="S202" i="2" s="1"/>
  <c r="U202" i="2"/>
  <c r="U119" i="2"/>
  <c r="R119" i="2"/>
  <c r="S119" i="2" s="1"/>
  <c r="U27" i="2"/>
  <c r="T27" i="2"/>
  <c r="R27" i="2"/>
  <c r="S27" i="2" s="1"/>
  <c r="U1251" i="2"/>
  <c r="T1251" i="2"/>
  <c r="R1251" i="2"/>
  <c r="S1251" i="2" s="1"/>
  <c r="U1200" i="2"/>
  <c r="R1200" i="2"/>
  <c r="S1200" i="2" s="1"/>
  <c r="U1141" i="2"/>
  <c r="R1141" i="2"/>
  <c r="S1141" i="2" s="1"/>
  <c r="T1141" i="2"/>
  <c r="U1066" i="2"/>
  <c r="R1066" i="2"/>
  <c r="S1066" i="2" s="1"/>
  <c r="U1016" i="2"/>
  <c r="T1016" i="2"/>
  <c r="R1016" i="2"/>
  <c r="S1016" i="2" s="1"/>
  <c r="U943" i="2"/>
  <c r="R943" i="2"/>
  <c r="S943" i="2" s="1"/>
  <c r="T943" i="2"/>
  <c r="U862" i="2"/>
  <c r="R862" i="2"/>
  <c r="S862" i="2" s="1"/>
  <c r="R747" i="2"/>
  <c r="S747" i="2" s="1"/>
  <c r="T747" i="2"/>
  <c r="U747" i="2"/>
  <c r="T691" i="2"/>
  <c r="R691" i="2"/>
  <c r="S691" i="2" s="1"/>
  <c r="U691" i="2"/>
  <c r="U618" i="2"/>
  <c r="R618" i="2"/>
  <c r="S618" i="2" s="1"/>
  <c r="U511" i="2"/>
  <c r="T511" i="2"/>
  <c r="R511" i="2"/>
  <c r="S511" i="2" s="1"/>
  <c r="U441" i="2"/>
  <c r="R441" i="2"/>
  <c r="S441" i="2" s="1"/>
  <c r="T441" i="2"/>
  <c r="U348" i="2"/>
  <c r="R348" i="2"/>
  <c r="S348" i="2" s="1"/>
  <c r="R209" i="2"/>
  <c r="S209" i="2" s="1"/>
  <c r="T209" i="2"/>
  <c r="U209" i="2"/>
  <c r="T30" i="2"/>
  <c r="R30" i="2"/>
  <c r="S30" i="2" s="1"/>
  <c r="U30" i="2"/>
  <c r="U682" i="2"/>
  <c r="R682" i="2"/>
  <c r="S682" i="2" s="1"/>
  <c r="T682" i="2"/>
  <c r="U583" i="2"/>
  <c r="R583" i="2"/>
  <c r="S583" i="2" s="1"/>
  <c r="T583" i="2"/>
  <c r="U502" i="2"/>
  <c r="T502" i="2"/>
  <c r="R502" i="2"/>
  <c r="S502" i="2" s="1"/>
  <c r="U359" i="2"/>
  <c r="R359" i="2"/>
  <c r="S359" i="2" s="1"/>
  <c r="T359" i="2"/>
  <c r="U282" i="2"/>
  <c r="T282" i="2"/>
  <c r="R282" i="2"/>
  <c r="S282" i="2" s="1"/>
  <c r="U157" i="2"/>
  <c r="T157" i="2"/>
  <c r="R157" i="2"/>
  <c r="S157" i="2" s="1"/>
  <c r="U77" i="2"/>
  <c r="R77" i="2"/>
  <c r="S77" i="2" s="1"/>
  <c r="T77" i="2"/>
  <c r="R592" i="2"/>
  <c r="S592" i="2" s="1"/>
  <c r="T592" i="2"/>
  <c r="U592" i="2"/>
  <c r="U463" i="2"/>
  <c r="T463" i="2"/>
  <c r="R463" i="2"/>
  <c r="S463" i="2" s="1"/>
  <c r="U384" i="2"/>
  <c r="T384" i="2"/>
  <c r="R384" i="2"/>
  <c r="S384" i="2" s="1"/>
  <c r="U254" i="2"/>
  <c r="T254" i="2"/>
  <c r="R254" i="2"/>
  <c r="S254" i="2" s="1"/>
  <c r="U164" i="2"/>
  <c r="R164" i="2"/>
  <c r="S164" i="2" s="1"/>
  <c r="T164" i="2"/>
  <c r="U37" i="2"/>
  <c r="R37" i="2"/>
  <c r="S37" i="2" s="1"/>
  <c r="T37" i="2"/>
  <c r="T516" i="2"/>
  <c r="R516" i="2"/>
  <c r="S516" i="2" s="1"/>
  <c r="U516" i="2"/>
  <c r="U446" i="2"/>
  <c r="R446" i="2"/>
  <c r="S446" i="2" s="1"/>
  <c r="U337" i="2"/>
  <c r="T337" i="2"/>
  <c r="R337" i="2"/>
  <c r="S337" i="2" s="1"/>
  <c r="U231" i="2"/>
  <c r="R231" i="2"/>
  <c r="S231" i="2" s="1"/>
  <c r="T231" i="2"/>
  <c r="U121" i="2"/>
  <c r="R121" i="2"/>
  <c r="S121" i="2" s="1"/>
  <c r="R604" i="2"/>
  <c r="S604" i="2" s="1"/>
  <c r="T604" i="2"/>
  <c r="U604" i="2"/>
  <c r="U551" i="2"/>
  <c r="T551" i="2"/>
  <c r="R551" i="2"/>
  <c r="S551" i="2" s="1"/>
  <c r="U485" i="2"/>
  <c r="R485" i="2"/>
  <c r="S485" i="2" s="1"/>
  <c r="T485" i="2"/>
  <c r="U406" i="2"/>
  <c r="T406" i="2"/>
  <c r="R406" i="2"/>
  <c r="S406" i="2" s="1"/>
  <c r="U367" i="2"/>
  <c r="T367" i="2"/>
  <c r="R367" i="2"/>
  <c r="S367" i="2" s="1"/>
  <c r="U281" i="2"/>
  <c r="R281" i="2"/>
  <c r="S281" i="2" s="1"/>
  <c r="R198" i="2"/>
  <c r="S198" i="2" s="1"/>
  <c r="U198" i="2"/>
  <c r="T198" i="2"/>
  <c r="R72" i="2"/>
  <c r="S72" i="2" s="1"/>
  <c r="U72" i="2"/>
  <c r="T72" i="2"/>
  <c r="U577" i="2"/>
  <c r="R577" i="2"/>
  <c r="S577" i="2" s="1"/>
  <c r="R545" i="2"/>
  <c r="S545" i="2" s="1"/>
  <c r="U545" i="2"/>
  <c r="U498" i="2"/>
  <c r="T498" i="2"/>
  <c r="R498" i="2"/>
  <c r="S498" i="2" s="1"/>
  <c r="U417" i="2"/>
  <c r="R417" i="2"/>
  <c r="S417" i="2" s="1"/>
  <c r="T417" i="2"/>
  <c r="U345" i="2"/>
  <c r="T345" i="2"/>
  <c r="R345" i="2"/>
  <c r="S345" i="2" s="1"/>
  <c r="U247" i="2"/>
  <c r="T247" i="2"/>
  <c r="R247" i="2"/>
  <c r="S247" i="2" s="1"/>
  <c r="R169" i="2"/>
  <c r="S169" i="2" s="1"/>
  <c r="T169" i="2"/>
  <c r="U169" i="2"/>
  <c r="T74" i="2"/>
  <c r="R74" i="2"/>
  <c r="S74" i="2" s="1"/>
  <c r="U74" i="2"/>
  <c r="U405" i="2"/>
  <c r="R405" i="2"/>
  <c r="S405" i="2" s="1"/>
  <c r="T405" i="2"/>
  <c r="U352" i="2"/>
  <c r="T352" i="2"/>
  <c r="R352" i="2"/>
  <c r="S352" i="2" s="1"/>
  <c r="U256" i="2"/>
  <c r="R256" i="2"/>
  <c r="S256" i="2" s="1"/>
  <c r="T210" i="2"/>
  <c r="R210" i="2"/>
  <c r="S210" i="2" s="1"/>
  <c r="U210" i="2"/>
  <c r="R146" i="2"/>
  <c r="S146" i="2" s="1"/>
  <c r="T146" i="2"/>
  <c r="U146" i="2"/>
  <c r="U76" i="2"/>
  <c r="R76" i="2"/>
  <c r="S76" i="2" s="1"/>
  <c r="T76" i="2"/>
  <c r="U29" i="2"/>
  <c r="R29" i="2"/>
  <c r="S29" i="2" s="1"/>
  <c r="T29" i="2"/>
  <c r="R403" i="2"/>
  <c r="S403" i="2" s="1"/>
  <c r="T403" i="2"/>
  <c r="U403" i="2"/>
  <c r="U330" i="2"/>
  <c r="R330" i="2"/>
  <c r="S330" i="2" s="1"/>
  <c r="T330" i="2"/>
  <c r="U296" i="2"/>
  <c r="R296" i="2"/>
  <c r="S296" i="2" s="1"/>
  <c r="T296" i="2"/>
  <c r="T218" i="2"/>
  <c r="R218" i="2"/>
  <c r="S218" i="2" s="1"/>
  <c r="U218" i="2"/>
  <c r="U151" i="2"/>
  <c r="R151" i="2"/>
  <c r="S151" i="2" s="1"/>
  <c r="T151" i="2"/>
  <c r="U89" i="2"/>
  <c r="R89" i="2"/>
  <c r="S89" i="2" s="1"/>
  <c r="U45" i="2"/>
  <c r="R45" i="2"/>
  <c r="S45" i="2" s="1"/>
  <c r="T45" i="2"/>
  <c r="R9" i="2"/>
  <c r="S9" i="2" s="1"/>
  <c r="U9" i="2"/>
  <c r="T9" i="2"/>
  <c r="U17" i="2"/>
  <c r="R17" i="2"/>
  <c r="S17" i="2" s="1"/>
  <c r="T1978" i="2"/>
  <c r="T1550" i="2"/>
  <c r="T1666" i="2"/>
  <c r="T1424" i="2"/>
  <c r="T1846" i="2"/>
  <c r="T1264" i="2"/>
  <c r="T1488" i="2"/>
  <c r="T2268" i="2"/>
  <c r="T1392" i="2"/>
  <c r="T1058" i="2"/>
  <c r="T838" i="2"/>
  <c r="T577" i="2"/>
  <c r="T2216" i="2"/>
  <c r="T1754" i="2"/>
  <c r="T2386" i="2"/>
  <c r="T1694" i="2"/>
  <c r="T1380" i="2"/>
  <c r="T2270" i="2"/>
  <c r="T1464" i="2"/>
  <c r="T1004" i="2"/>
  <c r="T1616" i="2"/>
  <c r="T1480" i="2"/>
  <c r="T915" i="2"/>
  <c r="T619" i="2"/>
  <c r="T119" i="2"/>
  <c r="T780" i="2"/>
  <c r="T589" i="2"/>
  <c r="T884" i="2"/>
  <c r="T464" i="2"/>
  <c r="T772" i="2"/>
  <c r="T529" i="2"/>
  <c r="T214" i="2"/>
  <c r="T1146" i="2"/>
  <c r="T911" i="2"/>
  <c r="T565" i="2"/>
  <c r="T760" i="2"/>
  <c r="T203" i="2"/>
  <c r="U2502" i="2"/>
  <c r="R2502" i="2"/>
  <c r="S2502" i="2" s="1"/>
  <c r="T2502" i="2"/>
  <c r="U2135" i="2"/>
  <c r="R2135" i="2"/>
  <c r="S2135" i="2" s="1"/>
  <c r="T2135" i="2"/>
  <c r="R2501" i="2"/>
  <c r="S2501" i="2" s="1"/>
  <c r="U2501" i="2"/>
  <c r="T2501" i="2"/>
  <c r="U2205" i="2"/>
  <c r="T2205" i="2"/>
  <c r="R2205" i="2"/>
  <c r="S2205" i="2" s="1"/>
  <c r="U2314" i="2"/>
  <c r="R2314" i="2"/>
  <c r="S2314" i="2" s="1"/>
  <c r="T2314" i="2"/>
  <c r="U2364" i="2"/>
  <c r="R2364" i="2"/>
  <c r="S2364" i="2" s="1"/>
  <c r="U2494" i="2"/>
  <c r="T2494" i="2"/>
  <c r="R2494" i="2"/>
  <c r="S2494" i="2" s="1"/>
  <c r="U2261" i="2"/>
  <c r="T2261" i="2"/>
  <c r="R2261" i="2"/>
  <c r="S2261" i="2" s="1"/>
  <c r="U2403" i="2"/>
  <c r="R2403" i="2"/>
  <c r="S2403" i="2" s="1"/>
  <c r="T2403" i="2"/>
  <c r="U2134" i="2"/>
  <c r="T2134" i="2"/>
  <c r="R2134" i="2"/>
  <c r="S2134" i="2" s="1"/>
  <c r="U2396" i="2"/>
  <c r="T2396" i="2"/>
  <c r="R2396" i="2"/>
  <c r="S2396" i="2" s="1"/>
  <c r="R2316" i="2"/>
  <c r="S2316" i="2" s="1"/>
  <c r="U2316" i="2"/>
  <c r="U2223" i="2"/>
  <c r="T2223" i="2"/>
  <c r="R2223" i="2"/>
  <c r="S2223" i="2" s="1"/>
  <c r="U2489" i="2"/>
  <c r="R2489" i="2"/>
  <c r="S2489" i="2" s="1"/>
  <c r="T2489" i="2"/>
  <c r="U2430" i="2"/>
  <c r="R2430" i="2"/>
  <c r="S2430" i="2" s="1"/>
  <c r="T2430" i="2"/>
  <c r="U2355" i="2"/>
  <c r="T2355" i="2"/>
  <c r="R2355" i="2"/>
  <c r="S2355" i="2" s="1"/>
  <c r="U2240" i="2"/>
  <c r="R2240" i="2"/>
  <c r="S2240" i="2" s="1"/>
  <c r="T2240" i="2"/>
  <c r="U2457" i="2"/>
  <c r="T2457" i="2"/>
  <c r="R2457" i="2"/>
  <c r="S2457" i="2" s="1"/>
  <c r="U2388" i="2"/>
  <c r="R2388" i="2"/>
  <c r="S2388" i="2" s="1"/>
  <c r="U2294" i="2"/>
  <c r="R2294" i="2"/>
  <c r="S2294" i="2" s="1"/>
  <c r="T2294" i="2"/>
  <c r="R2189" i="2"/>
  <c r="S2189" i="2" s="1"/>
  <c r="U2189" i="2"/>
  <c r="T2189" i="2"/>
  <c r="U2492" i="2"/>
  <c r="R2492" i="2"/>
  <c r="S2492" i="2" s="1"/>
  <c r="U2432" i="2"/>
  <c r="R2432" i="2"/>
  <c r="S2432" i="2" s="1"/>
  <c r="T2432" i="2"/>
  <c r="U2348" i="2"/>
  <c r="R2348" i="2"/>
  <c r="S2348" i="2" s="1"/>
  <c r="T2348" i="2"/>
  <c r="R2287" i="2"/>
  <c r="S2287" i="2" s="1"/>
  <c r="T2287" i="2"/>
  <c r="U2287" i="2"/>
  <c r="U2219" i="2"/>
  <c r="R2219" i="2"/>
  <c r="S2219" i="2" s="1"/>
  <c r="T2219" i="2"/>
  <c r="U2132" i="2"/>
  <c r="T2132" i="2"/>
  <c r="R2132" i="2"/>
  <c r="S2132" i="2" s="1"/>
  <c r="U2444" i="2"/>
  <c r="R2444" i="2"/>
  <c r="S2444" i="2" s="1"/>
  <c r="T2444" i="2"/>
  <c r="R2389" i="2"/>
  <c r="S2389" i="2" s="1"/>
  <c r="T2389" i="2"/>
  <c r="U2389" i="2"/>
  <c r="R2315" i="2"/>
  <c r="S2315" i="2" s="1"/>
  <c r="T2315" i="2"/>
  <c r="U2315" i="2"/>
  <c r="R2275" i="2"/>
  <c r="S2275" i="2" s="1"/>
  <c r="U2275" i="2"/>
  <c r="T2275" i="2"/>
  <c r="T2138" i="2"/>
  <c r="R2138" i="2"/>
  <c r="S2138" i="2" s="1"/>
  <c r="U2138" i="2"/>
  <c r="T2042" i="2"/>
  <c r="R2042" i="2"/>
  <c r="S2042" i="2" s="1"/>
  <c r="U2042" i="2"/>
  <c r="U1992" i="2"/>
  <c r="R1992" i="2"/>
  <c r="S1992" i="2" s="1"/>
  <c r="T1992" i="2"/>
  <c r="U1946" i="2"/>
  <c r="R1946" i="2"/>
  <c r="S1946" i="2" s="1"/>
  <c r="U1850" i="2"/>
  <c r="T1850" i="2"/>
  <c r="R1850" i="2"/>
  <c r="S1850" i="2" s="1"/>
  <c r="T1768" i="2"/>
  <c r="R1768" i="2"/>
  <c r="S1768" i="2" s="1"/>
  <c r="U1768" i="2"/>
  <c r="U1691" i="2"/>
  <c r="T1691" i="2"/>
  <c r="R1691" i="2"/>
  <c r="S1691" i="2" s="1"/>
  <c r="U1587" i="2"/>
  <c r="R1587" i="2"/>
  <c r="S1587" i="2" s="1"/>
  <c r="T1587" i="2"/>
  <c r="U1515" i="2"/>
  <c r="R1515" i="2"/>
  <c r="S1515" i="2" s="1"/>
  <c r="T1515" i="2"/>
  <c r="U2112" i="2"/>
  <c r="R2112" i="2"/>
  <c r="S2112" i="2" s="1"/>
  <c r="T2112" i="2"/>
  <c r="U2020" i="2"/>
  <c r="T2020" i="2"/>
  <c r="R2020" i="2"/>
  <c r="S2020" i="2" s="1"/>
  <c r="U1906" i="2"/>
  <c r="R1906" i="2"/>
  <c r="S1906" i="2" s="1"/>
  <c r="T1906" i="2"/>
  <c r="U1783" i="2"/>
  <c r="R1783" i="2"/>
  <c r="S1783" i="2" s="1"/>
  <c r="T1783" i="2"/>
  <c r="U1703" i="2"/>
  <c r="R1703" i="2"/>
  <c r="S1703" i="2" s="1"/>
  <c r="T1703" i="2"/>
  <c r="R1625" i="2"/>
  <c r="S1625" i="2" s="1"/>
  <c r="U1625" i="2"/>
  <c r="T1625" i="2"/>
  <c r="U1499" i="2"/>
  <c r="T1499" i="2"/>
  <c r="R1499" i="2"/>
  <c r="S1499" i="2" s="1"/>
  <c r="U2118" i="2"/>
  <c r="T2118" i="2"/>
  <c r="R2118" i="2"/>
  <c r="S2118" i="2" s="1"/>
  <c r="R2054" i="2"/>
  <c r="S2054" i="2" s="1"/>
  <c r="T2054" i="2"/>
  <c r="U2054" i="2"/>
  <c r="R1917" i="2"/>
  <c r="S1917" i="2" s="1"/>
  <c r="T1917" i="2"/>
  <c r="U1917" i="2"/>
  <c r="U1862" i="2"/>
  <c r="R1862" i="2"/>
  <c r="S1862" i="2" s="1"/>
  <c r="U1802" i="2"/>
  <c r="T1802" i="2"/>
  <c r="R1802" i="2"/>
  <c r="S1802" i="2" s="1"/>
  <c r="U1727" i="2"/>
  <c r="R1727" i="2"/>
  <c r="S1727" i="2" s="1"/>
  <c r="T1727" i="2"/>
  <c r="U1654" i="2"/>
  <c r="R1654" i="2"/>
  <c r="S1654" i="2" s="1"/>
  <c r="T1654" i="2"/>
  <c r="R1590" i="2"/>
  <c r="S1590" i="2" s="1"/>
  <c r="U1590" i="2"/>
  <c r="U1486" i="2"/>
  <c r="R1486" i="2"/>
  <c r="S1486" i="2" s="1"/>
  <c r="T1486" i="2"/>
  <c r="R2069" i="2"/>
  <c r="S2069" i="2" s="1"/>
  <c r="U2069" i="2"/>
  <c r="T2069" i="2"/>
  <c r="T2010" i="2"/>
  <c r="R2010" i="2"/>
  <c r="S2010" i="2" s="1"/>
  <c r="U2010" i="2"/>
  <c r="U1942" i="2"/>
  <c r="R1942" i="2"/>
  <c r="S1942" i="2" s="1"/>
  <c r="U1828" i="2"/>
  <c r="T1828" i="2"/>
  <c r="R1828" i="2"/>
  <c r="S1828" i="2" s="1"/>
  <c r="U1744" i="2"/>
  <c r="R1744" i="2"/>
  <c r="S1744" i="2" s="1"/>
  <c r="R1605" i="2"/>
  <c r="S1605" i="2" s="1"/>
  <c r="T1605" i="2"/>
  <c r="U1605" i="2"/>
  <c r="U1524" i="2"/>
  <c r="R1524" i="2"/>
  <c r="S1524" i="2" s="1"/>
  <c r="T1524" i="2"/>
  <c r="U2490" i="2"/>
  <c r="R2490" i="2"/>
  <c r="S2490" i="2" s="1"/>
  <c r="T2490" i="2"/>
  <c r="U2400" i="2"/>
  <c r="T2400" i="2"/>
  <c r="R2400" i="2"/>
  <c r="S2400" i="2" s="1"/>
  <c r="U2341" i="2"/>
  <c r="T2341" i="2"/>
  <c r="R2341" i="2"/>
  <c r="S2341" i="2" s="1"/>
  <c r="U2242" i="2"/>
  <c r="T2242" i="2"/>
  <c r="R2242" i="2"/>
  <c r="S2242" i="2" s="1"/>
  <c r="U2210" i="2"/>
  <c r="T2210" i="2"/>
  <c r="R2210" i="2"/>
  <c r="S2210" i="2" s="1"/>
  <c r="U2120" i="2"/>
  <c r="R2120" i="2"/>
  <c r="S2120" i="2" s="1"/>
  <c r="T2120" i="2"/>
  <c r="U1954" i="2"/>
  <c r="R1954" i="2"/>
  <c r="S1954" i="2" s="1"/>
  <c r="T1954" i="2"/>
  <c r="T1877" i="2"/>
  <c r="R1877" i="2"/>
  <c r="S1877" i="2" s="1"/>
  <c r="U1877" i="2"/>
  <c r="U1798" i="2"/>
  <c r="R1798" i="2"/>
  <c r="S1798" i="2" s="1"/>
  <c r="U1726" i="2"/>
  <c r="R1726" i="2"/>
  <c r="S1726" i="2" s="1"/>
  <c r="U1659" i="2"/>
  <c r="R1659" i="2"/>
  <c r="S1659" i="2" s="1"/>
  <c r="T1659" i="2"/>
  <c r="U1627" i="2"/>
  <c r="R1627" i="2"/>
  <c r="S1627" i="2" s="1"/>
  <c r="T1627" i="2"/>
  <c r="U1520" i="2"/>
  <c r="T1520" i="2"/>
  <c r="R1520" i="2"/>
  <c r="S1520" i="2" s="1"/>
  <c r="T2107" i="2"/>
  <c r="R2107" i="2"/>
  <c r="S2107" i="2" s="1"/>
  <c r="U2107" i="2"/>
  <c r="T2059" i="2"/>
  <c r="R2059" i="2"/>
  <c r="S2059" i="2" s="1"/>
  <c r="U2059" i="2"/>
  <c r="R1969" i="2"/>
  <c r="S1969" i="2" s="1"/>
  <c r="U1969" i="2"/>
  <c r="T1969" i="2"/>
  <c r="U1898" i="2"/>
  <c r="R1898" i="2"/>
  <c r="S1898" i="2" s="1"/>
  <c r="T1898" i="2"/>
  <c r="U1763" i="2"/>
  <c r="R1763" i="2"/>
  <c r="S1763" i="2" s="1"/>
  <c r="T1763" i="2"/>
  <c r="R1639" i="2"/>
  <c r="S1639" i="2" s="1"/>
  <c r="T1639" i="2"/>
  <c r="U1639" i="2"/>
  <c r="U1567" i="2"/>
  <c r="T1567" i="2"/>
  <c r="R1567" i="2"/>
  <c r="S1567" i="2" s="1"/>
  <c r="R1457" i="2"/>
  <c r="S1457" i="2" s="1"/>
  <c r="T1457" i="2"/>
  <c r="U1457" i="2"/>
  <c r="U2040" i="2"/>
  <c r="R2040" i="2"/>
  <c r="S2040" i="2" s="1"/>
  <c r="T2040" i="2"/>
  <c r="U1966" i="2"/>
  <c r="R1966" i="2"/>
  <c r="S1966" i="2" s="1"/>
  <c r="T1966" i="2"/>
  <c r="R1889" i="2"/>
  <c r="S1889" i="2" s="1"/>
  <c r="U1889" i="2"/>
  <c r="T1889" i="2"/>
  <c r="U1830" i="2"/>
  <c r="R1830" i="2"/>
  <c r="S1830" i="2" s="1"/>
  <c r="T1830" i="2"/>
  <c r="U1772" i="2"/>
  <c r="R1772" i="2"/>
  <c r="S1772" i="2" s="1"/>
  <c r="U1695" i="2"/>
  <c r="T1695" i="2"/>
  <c r="R1695" i="2"/>
  <c r="S1695" i="2" s="1"/>
  <c r="R1574" i="2"/>
  <c r="S1574" i="2" s="1"/>
  <c r="U1574" i="2"/>
  <c r="U1469" i="2"/>
  <c r="T1469" i="2"/>
  <c r="R1469" i="2"/>
  <c r="S1469" i="2" s="1"/>
  <c r="T2074" i="2"/>
  <c r="R2074" i="2"/>
  <c r="S2074" i="2" s="1"/>
  <c r="U2074" i="2"/>
  <c r="R1937" i="2"/>
  <c r="S1937" i="2" s="1"/>
  <c r="U1937" i="2"/>
  <c r="T1937" i="2"/>
  <c r="U1827" i="2"/>
  <c r="R1827" i="2"/>
  <c r="S1827" i="2" s="1"/>
  <c r="T1827" i="2"/>
  <c r="U1740" i="2"/>
  <c r="T1740" i="2"/>
  <c r="R1740" i="2"/>
  <c r="S1740" i="2" s="1"/>
  <c r="U1652" i="2"/>
  <c r="R1652" i="2"/>
  <c r="S1652" i="2" s="1"/>
  <c r="T1652" i="2"/>
  <c r="U1594" i="2"/>
  <c r="R1594" i="2"/>
  <c r="S1594" i="2" s="1"/>
  <c r="T1594" i="2"/>
  <c r="R1534" i="2"/>
  <c r="S1534" i="2" s="1"/>
  <c r="U1534" i="2"/>
  <c r="T1534" i="2"/>
  <c r="U1445" i="2"/>
  <c r="T1445" i="2"/>
  <c r="R1445" i="2"/>
  <c r="S1445" i="2" s="1"/>
  <c r="R2131" i="2"/>
  <c r="S2131" i="2" s="1"/>
  <c r="U2131" i="2"/>
  <c r="T2131" i="2"/>
  <c r="T2043" i="2"/>
  <c r="R2043" i="2"/>
  <c r="S2043" i="2" s="1"/>
  <c r="U2043" i="2"/>
  <c r="U1986" i="2"/>
  <c r="R1986" i="2"/>
  <c r="S1986" i="2" s="1"/>
  <c r="U1915" i="2"/>
  <c r="R1915" i="2"/>
  <c r="S1915" i="2" s="1"/>
  <c r="T1915" i="2"/>
  <c r="U1866" i="2"/>
  <c r="R1866" i="2"/>
  <c r="S1866" i="2" s="1"/>
  <c r="T1866" i="2"/>
  <c r="U1806" i="2"/>
  <c r="R1806" i="2"/>
  <c r="S1806" i="2" s="1"/>
  <c r="U1762" i="2"/>
  <c r="R1762" i="2"/>
  <c r="S1762" i="2" s="1"/>
  <c r="U1699" i="2"/>
  <c r="R1699" i="2"/>
  <c r="S1699" i="2" s="1"/>
  <c r="T1699" i="2"/>
  <c r="U1645" i="2"/>
  <c r="R1645" i="2"/>
  <c r="S1645" i="2" s="1"/>
  <c r="T1645" i="2"/>
  <c r="U1562" i="2"/>
  <c r="R1562" i="2"/>
  <c r="S1562" i="2" s="1"/>
  <c r="T1562" i="2"/>
  <c r="U1482" i="2"/>
  <c r="R1482" i="2"/>
  <c r="S1482" i="2" s="1"/>
  <c r="T1482" i="2"/>
  <c r="U1408" i="2"/>
  <c r="R1408" i="2"/>
  <c r="S1408" i="2" s="1"/>
  <c r="U1318" i="2"/>
  <c r="R1318" i="2"/>
  <c r="S1318" i="2" s="1"/>
  <c r="U1174" i="2"/>
  <c r="T1174" i="2"/>
  <c r="R1174" i="2"/>
  <c r="S1174" i="2" s="1"/>
  <c r="U989" i="2"/>
  <c r="R989" i="2"/>
  <c r="S989" i="2" s="1"/>
  <c r="T989" i="2"/>
  <c r="U1437" i="2"/>
  <c r="T1437" i="2"/>
  <c r="R1437" i="2"/>
  <c r="S1437" i="2" s="1"/>
  <c r="U1358" i="2"/>
  <c r="R1358" i="2"/>
  <c r="S1358" i="2" s="1"/>
  <c r="T1358" i="2"/>
  <c r="U1224" i="2"/>
  <c r="T1224" i="2"/>
  <c r="R1224" i="2"/>
  <c r="S1224" i="2" s="1"/>
  <c r="R1039" i="2"/>
  <c r="S1039" i="2" s="1"/>
  <c r="T1039" i="2"/>
  <c r="U1039" i="2"/>
  <c r="U1433" i="2"/>
  <c r="T1433" i="2"/>
  <c r="R1433" i="2"/>
  <c r="S1433" i="2" s="1"/>
  <c r="R1291" i="2"/>
  <c r="S1291" i="2" s="1"/>
  <c r="T1291" i="2"/>
  <c r="U1291" i="2"/>
  <c r="R1137" i="2"/>
  <c r="S1137" i="2" s="1"/>
  <c r="U1137" i="2"/>
  <c r="T1137" i="2"/>
  <c r="U1005" i="2"/>
  <c r="R1005" i="2"/>
  <c r="S1005" i="2" s="1"/>
  <c r="T1005" i="2"/>
  <c r="U1414" i="2"/>
  <c r="T1414" i="2"/>
  <c r="R1414" i="2"/>
  <c r="S1414" i="2" s="1"/>
  <c r="U1303" i="2"/>
  <c r="R1303" i="2"/>
  <c r="S1303" i="2" s="1"/>
  <c r="T1303" i="2"/>
  <c r="U1102" i="2"/>
  <c r="R1102" i="2"/>
  <c r="S1102" i="2" s="1"/>
  <c r="T1102" i="2"/>
  <c r="U938" i="2"/>
  <c r="R938" i="2"/>
  <c r="S938" i="2" s="1"/>
  <c r="T938" i="2"/>
  <c r="R2177" i="2"/>
  <c r="S2177" i="2" s="1"/>
  <c r="T2177" i="2"/>
  <c r="U2177" i="2"/>
  <c r="R2121" i="2"/>
  <c r="S2121" i="2" s="1"/>
  <c r="U2121" i="2"/>
  <c r="T2121" i="2"/>
  <c r="U2056" i="2"/>
  <c r="R2056" i="2"/>
  <c r="S2056" i="2" s="1"/>
  <c r="T2056" i="2"/>
  <c r="U1999" i="2"/>
  <c r="R1999" i="2"/>
  <c r="S1999" i="2" s="1"/>
  <c r="T1999" i="2"/>
  <c r="U1947" i="2"/>
  <c r="R1947" i="2"/>
  <c r="S1947" i="2" s="1"/>
  <c r="T1947" i="2"/>
  <c r="U1878" i="2"/>
  <c r="R1878" i="2"/>
  <c r="S1878" i="2" s="1"/>
  <c r="T1878" i="2"/>
  <c r="U1807" i="2"/>
  <c r="T1807" i="2"/>
  <c r="R1807" i="2"/>
  <c r="S1807" i="2" s="1"/>
  <c r="U1757" i="2"/>
  <c r="T1757" i="2"/>
  <c r="R1757" i="2"/>
  <c r="S1757" i="2" s="1"/>
  <c r="U1682" i="2"/>
  <c r="T1682" i="2"/>
  <c r="R1682" i="2"/>
  <c r="S1682" i="2" s="1"/>
  <c r="T1591" i="2"/>
  <c r="R1591" i="2"/>
  <c r="S1591" i="2" s="1"/>
  <c r="U1591" i="2"/>
  <c r="U1532" i="2"/>
  <c r="R1532" i="2"/>
  <c r="S1532" i="2" s="1"/>
  <c r="T1532" i="2"/>
  <c r="T1481" i="2"/>
  <c r="U1481" i="2"/>
  <c r="R1481" i="2"/>
  <c r="S1481" i="2" s="1"/>
  <c r="T1423" i="2"/>
  <c r="R1423" i="2"/>
  <c r="S1423" i="2" s="1"/>
  <c r="U1423" i="2"/>
  <c r="U1376" i="2"/>
  <c r="R1376" i="2"/>
  <c r="S1376" i="2" s="1"/>
  <c r="R1307" i="2"/>
  <c r="S1307" i="2" s="1"/>
  <c r="U1307" i="2"/>
  <c r="T1307" i="2"/>
  <c r="U1176" i="2"/>
  <c r="R1176" i="2"/>
  <c r="S1176" i="2" s="1"/>
  <c r="R1046" i="2"/>
  <c r="S1046" i="2" s="1"/>
  <c r="U1046" i="2"/>
  <c r="T1046" i="2"/>
  <c r="U1402" i="2"/>
  <c r="T1402" i="2"/>
  <c r="R1402" i="2"/>
  <c r="S1402" i="2" s="1"/>
  <c r="U1236" i="2"/>
  <c r="R1236" i="2"/>
  <c r="S1236" i="2" s="1"/>
  <c r="T1236" i="2"/>
  <c r="T1073" i="2"/>
  <c r="R1073" i="2"/>
  <c r="S1073" i="2" s="1"/>
  <c r="U1073" i="2"/>
  <c r="T933" i="2"/>
  <c r="R933" i="2"/>
  <c r="S933" i="2" s="1"/>
  <c r="U933" i="2"/>
  <c r="R1425" i="2"/>
  <c r="S1425" i="2" s="1"/>
  <c r="U1425" i="2"/>
  <c r="T1425" i="2"/>
  <c r="U1359" i="2"/>
  <c r="R1359" i="2"/>
  <c r="S1359" i="2" s="1"/>
  <c r="T1359" i="2"/>
  <c r="T1221" i="2"/>
  <c r="U1221" i="2"/>
  <c r="R1221" i="2"/>
  <c r="S1221" i="2" s="1"/>
  <c r="U1053" i="2"/>
  <c r="R1053" i="2"/>
  <c r="S1053" i="2" s="1"/>
  <c r="T1053" i="2"/>
  <c r="U1438" i="2"/>
  <c r="T1438" i="2"/>
  <c r="R1438" i="2"/>
  <c r="S1438" i="2" s="1"/>
  <c r="U1352" i="2"/>
  <c r="R1352" i="2"/>
  <c r="S1352" i="2" s="1"/>
  <c r="R1166" i="2"/>
  <c r="S1166" i="2" s="1"/>
  <c r="U1166" i="2"/>
  <c r="T1166" i="2"/>
  <c r="U986" i="2"/>
  <c r="R986" i="2"/>
  <c r="S986" i="2" s="1"/>
  <c r="U833" i="2"/>
  <c r="R833" i="2"/>
  <c r="S833" i="2" s="1"/>
  <c r="T833" i="2"/>
  <c r="U1465" i="2"/>
  <c r="R1465" i="2"/>
  <c r="S1465" i="2" s="1"/>
  <c r="T1465" i="2"/>
  <c r="R1389" i="2"/>
  <c r="S1389" i="2" s="1"/>
  <c r="T1389" i="2"/>
  <c r="U1389" i="2"/>
  <c r="U1338" i="2"/>
  <c r="R1338" i="2"/>
  <c r="S1338" i="2" s="1"/>
  <c r="T1338" i="2"/>
  <c r="U1267" i="2"/>
  <c r="T1267" i="2"/>
  <c r="R1267" i="2"/>
  <c r="S1267" i="2" s="1"/>
  <c r="U1177" i="2"/>
  <c r="R1177" i="2"/>
  <c r="S1177" i="2" s="1"/>
  <c r="T1177" i="2"/>
  <c r="U1096" i="2"/>
  <c r="R1096" i="2"/>
  <c r="S1096" i="2" s="1"/>
  <c r="T1096" i="2"/>
  <c r="U1030" i="2"/>
  <c r="R1030" i="2"/>
  <c r="S1030" i="2" s="1"/>
  <c r="T1030" i="2"/>
  <c r="U944" i="2"/>
  <c r="T944" i="2"/>
  <c r="R944" i="2"/>
  <c r="S944" i="2" s="1"/>
  <c r="U856" i="2"/>
  <c r="T856" i="2"/>
  <c r="R856" i="2"/>
  <c r="S856" i="2" s="1"/>
  <c r="U774" i="2"/>
  <c r="R774" i="2"/>
  <c r="S774" i="2" s="1"/>
  <c r="U643" i="2"/>
  <c r="R643" i="2"/>
  <c r="S643" i="2" s="1"/>
  <c r="T643" i="2"/>
  <c r="U1308" i="2"/>
  <c r="T1308" i="2"/>
  <c r="R1308" i="2"/>
  <c r="S1308" i="2" s="1"/>
  <c r="U1212" i="2"/>
  <c r="R1212" i="2"/>
  <c r="S1212" i="2" s="1"/>
  <c r="T1212" i="2"/>
  <c r="U1077" i="2"/>
  <c r="R1077" i="2"/>
  <c r="S1077" i="2" s="1"/>
  <c r="T1077" i="2"/>
  <c r="U973" i="2"/>
  <c r="R973" i="2"/>
  <c r="S973" i="2" s="1"/>
  <c r="T973" i="2"/>
  <c r="U907" i="2"/>
  <c r="T907" i="2"/>
  <c r="R907" i="2"/>
  <c r="S907" i="2" s="1"/>
  <c r="U809" i="2"/>
  <c r="R809" i="2"/>
  <c r="S809" i="2" s="1"/>
  <c r="T809" i="2"/>
  <c r="U740" i="2"/>
  <c r="R740" i="2"/>
  <c r="S740" i="2" s="1"/>
  <c r="T740" i="2"/>
  <c r="U921" i="2"/>
  <c r="R921" i="2"/>
  <c r="S921" i="2" s="1"/>
  <c r="T921" i="2"/>
  <c r="R830" i="2"/>
  <c r="S830" i="2" s="1"/>
  <c r="U830" i="2"/>
  <c r="T830" i="2"/>
  <c r="U754" i="2"/>
  <c r="T754" i="2"/>
  <c r="R754" i="2"/>
  <c r="S754" i="2" s="1"/>
  <c r="R683" i="2"/>
  <c r="S683" i="2" s="1"/>
  <c r="T683" i="2"/>
  <c r="U683" i="2"/>
  <c r="R1510" i="2"/>
  <c r="S1510" i="2" s="1"/>
  <c r="U1510" i="2"/>
  <c r="U1435" i="2"/>
  <c r="T1435" i="2"/>
  <c r="R1435" i="2"/>
  <c r="S1435" i="2" s="1"/>
  <c r="U1340" i="2"/>
  <c r="R1340" i="2"/>
  <c r="S1340" i="2" s="1"/>
  <c r="T1340" i="2"/>
  <c r="U1304" i="2"/>
  <c r="T1304" i="2"/>
  <c r="R1304" i="2"/>
  <c r="S1304" i="2" s="1"/>
  <c r="U1204" i="2"/>
  <c r="R1204" i="2"/>
  <c r="S1204" i="2" s="1"/>
  <c r="T1204" i="2"/>
  <c r="U1123" i="2"/>
  <c r="R1123" i="2"/>
  <c r="S1123" i="2" s="1"/>
  <c r="T1123" i="2"/>
  <c r="U1063" i="2"/>
  <c r="T1063" i="2"/>
  <c r="R1063" i="2"/>
  <c r="S1063" i="2" s="1"/>
  <c r="R972" i="2"/>
  <c r="S972" i="2" s="1"/>
  <c r="U972" i="2"/>
  <c r="T972" i="2"/>
  <c r="U909" i="2"/>
  <c r="R909" i="2"/>
  <c r="S909" i="2" s="1"/>
  <c r="T909" i="2"/>
  <c r="U829" i="2"/>
  <c r="R829" i="2"/>
  <c r="S829" i="2" s="1"/>
  <c r="T829" i="2"/>
  <c r="T759" i="2"/>
  <c r="U759" i="2"/>
  <c r="R759" i="2"/>
  <c r="S759" i="2" s="1"/>
  <c r="U676" i="2"/>
  <c r="R676" i="2"/>
  <c r="S676" i="2" s="1"/>
  <c r="T676" i="2"/>
  <c r="U1297" i="2"/>
  <c r="R1297" i="2"/>
  <c r="S1297" i="2" s="1"/>
  <c r="T1297" i="2"/>
  <c r="U1220" i="2"/>
  <c r="T1220" i="2"/>
  <c r="R1220" i="2"/>
  <c r="S1220" i="2" s="1"/>
  <c r="R1139" i="2"/>
  <c r="S1139" i="2" s="1"/>
  <c r="T1139" i="2"/>
  <c r="U1139" i="2"/>
  <c r="R1031" i="2"/>
  <c r="S1031" i="2" s="1"/>
  <c r="T1031" i="2"/>
  <c r="U1031" i="2"/>
  <c r="R965" i="2"/>
  <c r="S965" i="2" s="1"/>
  <c r="T965" i="2"/>
  <c r="U965" i="2"/>
  <c r="U851" i="2"/>
  <c r="T851" i="2"/>
  <c r="R851" i="2"/>
  <c r="S851" i="2" s="1"/>
  <c r="U782" i="2"/>
  <c r="T782" i="2"/>
  <c r="R782" i="2"/>
  <c r="S782" i="2" s="1"/>
  <c r="U686" i="2"/>
  <c r="R686" i="2"/>
  <c r="S686" i="2" s="1"/>
  <c r="T686" i="2"/>
  <c r="R929" i="2"/>
  <c r="S929" i="2" s="1"/>
  <c r="T929" i="2"/>
  <c r="U929" i="2"/>
  <c r="R825" i="2"/>
  <c r="S825" i="2" s="1"/>
  <c r="U825" i="2"/>
  <c r="T825" i="2"/>
  <c r="U723" i="2"/>
  <c r="T723" i="2"/>
  <c r="R723" i="2"/>
  <c r="S723" i="2" s="1"/>
  <c r="R707" i="2"/>
  <c r="S707" i="2" s="1"/>
  <c r="U707" i="2"/>
  <c r="T707" i="2"/>
  <c r="U1292" i="2"/>
  <c r="T1292" i="2"/>
  <c r="R1292" i="2"/>
  <c r="S1292" i="2" s="1"/>
  <c r="T1210" i="2"/>
  <c r="R1210" i="2"/>
  <c r="S1210" i="2" s="1"/>
  <c r="U1210" i="2"/>
  <c r="U1136" i="2"/>
  <c r="T1136" i="2"/>
  <c r="R1136" i="2"/>
  <c r="S1136" i="2" s="1"/>
  <c r="U1084" i="2"/>
  <c r="R1084" i="2"/>
  <c r="S1084" i="2" s="1"/>
  <c r="T1084" i="2"/>
  <c r="U997" i="2"/>
  <c r="R997" i="2"/>
  <c r="S997" i="2" s="1"/>
  <c r="T997" i="2"/>
  <c r="U924" i="2"/>
  <c r="R924" i="2"/>
  <c r="S924" i="2" s="1"/>
  <c r="T924" i="2"/>
  <c r="U882" i="2"/>
  <c r="R882" i="2"/>
  <c r="S882" i="2" s="1"/>
  <c r="U827" i="2"/>
  <c r="R827" i="2"/>
  <c r="S827" i="2" s="1"/>
  <c r="T827" i="2"/>
  <c r="U769" i="2"/>
  <c r="R769" i="2"/>
  <c r="S769" i="2" s="1"/>
  <c r="T769" i="2"/>
  <c r="T734" i="2"/>
  <c r="U734" i="2"/>
  <c r="R734" i="2"/>
  <c r="S734" i="2" s="1"/>
  <c r="U675" i="2"/>
  <c r="R675" i="2"/>
  <c r="S675" i="2" s="1"/>
  <c r="T675" i="2"/>
  <c r="U616" i="2"/>
  <c r="R616" i="2"/>
  <c r="S616" i="2" s="1"/>
  <c r="T616" i="2"/>
  <c r="U507" i="2"/>
  <c r="T507" i="2"/>
  <c r="R507" i="2"/>
  <c r="S507" i="2" s="1"/>
  <c r="U325" i="2"/>
  <c r="R325" i="2"/>
  <c r="S325" i="2" s="1"/>
  <c r="T325" i="2"/>
  <c r="U200" i="2"/>
  <c r="T200" i="2"/>
  <c r="R200" i="2"/>
  <c r="S200" i="2" s="1"/>
  <c r="U44" i="2"/>
  <c r="R44" i="2"/>
  <c r="S44" i="2" s="1"/>
  <c r="T44" i="2"/>
  <c r="T695" i="2"/>
  <c r="U695" i="2"/>
  <c r="R695" i="2"/>
  <c r="S695" i="2" s="1"/>
  <c r="U635" i="2"/>
  <c r="R635" i="2"/>
  <c r="S635" i="2" s="1"/>
  <c r="T635" i="2"/>
  <c r="U547" i="2"/>
  <c r="T547" i="2"/>
  <c r="R547" i="2"/>
  <c r="S547" i="2" s="1"/>
  <c r="U481" i="2"/>
  <c r="R481" i="2"/>
  <c r="S481" i="2" s="1"/>
  <c r="U442" i="2"/>
  <c r="T442" i="2"/>
  <c r="R442" i="2"/>
  <c r="S442" i="2" s="1"/>
  <c r="U339" i="2"/>
  <c r="T339" i="2"/>
  <c r="R339" i="2"/>
  <c r="S339" i="2" s="1"/>
  <c r="U196" i="2"/>
  <c r="R196" i="2"/>
  <c r="S196" i="2" s="1"/>
  <c r="T196" i="2"/>
  <c r="U103" i="2"/>
  <c r="R103" i="2"/>
  <c r="S103" i="2" s="1"/>
  <c r="T103" i="2"/>
  <c r="U559" i="2"/>
  <c r="R559" i="2"/>
  <c r="S559" i="2" s="1"/>
  <c r="T559" i="2"/>
  <c r="U477" i="2"/>
  <c r="T477" i="2"/>
  <c r="R477" i="2"/>
  <c r="S477" i="2" s="1"/>
  <c r="U382" i="2"/>
  <c r="R382" i="2"/>
  <c r="S382" i="2" s="1"/>
  <c r="U249" i="2"/>
  <c r="R249" i="2"/>
  <c r="S249" i="2" s="1"/>
  <c r="T148" i="2"/>
  <c r="R148" i="2"/>
  <c r="S148" i="2" s="1"/>
  <c r="U148" i="2"/>
  <c r="T70" i="2"/>
  <c r="R70" i="2"/>
  <c r="S70" i="2" s="1"/>
  <c r="U70" i="2"/>
  <c r="R552" i="2"/>
  <c r="S552" i="2" s="1"/>
  <c r="U552" i="2"/>
  <c r="T552" i="2"/>
  <c r="U487" i="2"/>
  <c r="T487" i="2"/>
  <c r="R487" i="2"/>
  <c r="S487" i="2" s="1"/>
  <c r="U385" i="2"/>
  <c r="R385" i="2"/>
  <c r="S385" i="2" s="1"/>
  <c r="T385" i="2"/>
  <c r="U309" i="2"/>
  <c r="T309" i="2"/>
  <c r="R309" i="2"/>
  <c r="S309" i="2" s="1"/>
  <c r="U199" i="2"/>
  <c r="R199" i="2"/>
  <c r="S199" i="2" s="1"/>
  <c r="U92" i="2"/>
  <c r="R92" i="2"/>
  <c r="S92" i="2" s="1"/>
  <c r="T92" i="2"/>
  <c r="U1290" i="2"/>
  <c r="R1290" i="2"/>
  <c r="S1290" i="2" s="1"/>
  <c r="T1290" i="2"/>
  <c r="U1248" i="2"/>
  <c r="T1248" i="2"/>
  <c r="R1248" i="2"/>
  <c r="S1248" i="2" s="1"/>
  <c r="U1182" i="2"/>
  <c r="R1182" i="2"/>
  <c r="S1182" i="2" s="1"/>
  <c r="U1122" i="2"/>
  <c r="R1122" i="2"/>
  <c r="S1122" i="2" s="1"/>
  <c r="U1060" i="2"/>
  <c r="R1060" i="2"/>
  <c r="S1060" i="2" s="1"/>
  <c r="T1060" i="2"/>
  <c r="U1013" i="2"/>
  <c r="R1013" i="2"/>
  <c r="S1013" i="2" s="1"/>
  <c r="T1013" i="2"/>
  <c r="U937" i="2"/>
  <c r="R937" i="2"/>
  <c r="S937" i="2" s="1"/>
  <c r="T937" i="2"/>
  <c r="U846" i="2"/>
  <c r="R846" i="2"/>
  <c r="S846" i="2" s="1"/>
  <c r="U744" i="2"/>
  <c r="R744" i="2"/>
  <c r="S744" i="2" s="1"/>
  <c r="T744" i="2"/>
  <c r="U688" i="2"/>
  <c r="R688" i="2"/>
  <c r="S688" i="2" s="1"/>
  <c r="U615" i="2"/>
  <c r="T615" i="2"/>
  <c r="R615" i="2"/>
  <c r="S615" i="2" s="1"/>
  <c r="T499" i="2"/>
  <c r="R499" i="2"/>
  <c r="S499" i="2" s="1"/>
  <c r="U499" i="2"/>
  <c r="U438" i="2"/>
  <c r="T438" i="2"/>
  <c r="R438" i="2"/>
  <c r="S438" i="2" s="1"/>
  <c r="U341" i="2"/>
  <c r="R341" i="2"/>
  <c r="S341" i="2" s="1"/>
  <c r="T341" i="2"/>
  <c r="U187" i="2"/>
  <c r="R187" i="2"/>
  <c r="S187" i="2" s="1"/>
  <c r="T187" i="2"/>
  <c r="U735" i="2"/>
  <c r="R735" i="2"/>
  <c r="S735" i="2" s="1"/>
  <c r="T735" i="2"/>
  <c r="R679" i="2"/>
  <c r="S679" i="2" s="1"/>
  <c r="T679" i="2"/>
  <c r="U679" i="2"/>
  <c r="R558" i="2"/>
  <c r="S558" i="2" s="1"/>
  <c r="U558" i="2"/>
  <c r="T558" i="2"/>
  <c r="U489" i="2"/>
  <c r="R489" i="2"/>
  <c r="S489" i="2" s="1"/>
  <c r="T489" i="2"/>
  <c r="R351" i="2"/>
  <c r="S351" i="2" s="1"/>
  <c r="T351" i="2"/>
  <c r="U351" i="2"/>
  <c r="U278" i="2"/>
  <c r="T278" i="2"/>
  <c r="R278" i="2"/>
  <c r="S278" i="2" s="1"/>
  <c r="U132" i="2"/>
  <c r="T132" i="2"/>
  <c r="R132" i="2"/>
  <c r="S132" i="2" s="1"/>
  <c r="U61" i="2"/>
  <c r="R61" i="2"/>
  <c r="S61" i="2" s="1"/>
  <c r="T61" i="2"/>
  <c r="T580" i="2"/>
  <c r="R580" i="2"/>
  <c r="S580" i="2" s="1"/>
  <c r="U580" i="2"/>
  <c r="U460" i="2"/>
  <c r="R460" i="2"/>
  <c r="S460" i="2" s="1"/>
  <c r="T460" i="2"/>
  <c r="U347" i="2"/>
  <c r="R347" i="2"/>
  <c r="S347" i="2" s="1"/>
  <c r="T347" i="2"/>
  <c r="U246" i="2"/>
  <c r="R246" i="2"/>
  <c r="S246" i="2" s="1"/>
  <c r="U150" i="2"/>
  <c r="R150" i="2"/>
  <c r="S150" i="2" s="1"/>
  <c r="R600" i="2"/>
  <c r="S600" i="2" s="1"/>
  <c r="T600" i="2"/>
  <c r="U600" i="2"/>
  <c r="R504" i="2"/>
  <c r="S504" i="2" s="1"/>
  <c r="T504" i="2"/>
  <c r="U504" i="2"/>
  <c r="U437" i="2"/>
  <c r="R437" i="2"/>
  <c r="S437" i="2" s="1"/>
  <c r="U322" i="2"/>
  <c r="T322" i="2"/>
  <c r="R322" i="2"/>
  <c r="S322" i="2" s="1"/>
  <c r="U223" i="2"/>
  <c r="R223" i="2"/>
  <c r="S223" i="2" s="1"/>
  <c r="R114" i="2"/>
  <c r="S114" i="2" s="1"/>
  <c r="U114" i="2"/>
  <c r="T114" i="2"/>
  <c r="U601" i="2"/>
  <c r="R601" i="2"/>
  <c r="S601" i="2" s="1"/>
  <c r="T601" i="2"/>
  <c r="R541" i="2"/>
  <c r="S541" i="2" s="1"/>
  <c r="U541" i="2"/>
  <c r="U482" i="2"/>
  <c r="T482" i="2"/>
  <c r="R482" i="2"/>
  <c r="S482" i="2" s="1"/>
  <c r="U402" i="2"/>
  <c r="T402" i="2"/>
  <c r="R402" i="2"/>
  <c r="S402" i="2" s="1"/>
  <c r="U357" i="2"/>
  <c r="T357" i="2"/>
  <c r="R357" i="2"/>
  <c r="S357" i="2" s="1"/>
  <c r="U274" i="2"/>
  <c r="T274" i="2"/>
  <c r="R274" i="2"/>
  <c r="S274" i="2" s="1"/>
  <c r="U171" i="2"/>
  <c r="R171" i="2"/>
  <c r="S171" i="2" s="1"/>
  <c r="T62" i="2"/>
  <c r="R62" i="2"/>
  <c r="S62" i="2" s="1"/>
  <c r="U62" i="2"/>
  <c r="R574" i="2"/>
  <c r="S574" i="2" s="1"/>
  <c r="U574" i="2"/>
  <c r="T574" i="2"/>
  <c r="R536" i="2"/>
  <c r="S536" i="2" s="1"/>
  <c r="T536" i="2"/>
  <c r="U536" i="2"/>
  <c r="T492" i="2"/>
  <c r="R492" i="2"/>
  <c r="S492" i="2" s="1"/>
  <c r="U492" i="2"/>
  <c r="U414" i="2"/>
  <c r="R414" i="2"/>
  <c r="S414" i="2" s="1"/>
  <c r="U298" i="2"/>
  <c r="T298" i="2"/>
  <c r="R298" i="2"/>
  <c r="S298" i="2" s="1"/>
  <c r="R233" i="2"/>
  <c r="S233" i="2" s="1"/>
  <c r="U233" i="2"/>
  <c r="T233" i="2"/>
  <c r="R128" i="2"/>
  <c r="S128" i="2" s="1"/>
  <c r="U128" i="2"/>
  <c r="T128" i="2"/>
  <c r="R71" i="2"/>
  <c r="S71" i="2" s="1"/>
  <c r="U71" i="2"/>
  <c r="U399" i="2"/>
  <c r="T399" i="2"/>
  <c r="R399" i="2"/>
  <c r="S399" i="2" s="1"/>
  <c r="U349" i="2"/>
  <c r="T349" i="2"/>
  <c r="R349" i="2"/>
  <c r="S349" i="2" s="1"/>
  <c r="U243" i="2"/>
  <c r="T243" i="2"/>
  <c r="R243" i="2"/>
  <c r="S243" i="2" s="1"/>
  <c r="U204" i="2"/>
  <c r="T204" i="2"/>
  <c r="R204" i="2"/>
  <c r="S204" i="2" s="1"/>
  <c r="U143" i="2"/>
  <c r="R143" i="2"/>
  <c r="S143" i="2" s="1"/>
  <c r="T143" i="2"/>
  <c r="U73" i="2"/>
  <c r="R73" i="2"/>
  <c r="S73" i="2" s="1"/>
  <c r="U13" i="2"/>
  <c r="R13" i="2"/>
  <c r="S13" i="2" s="1"/>
  <c r="T13" i="2"/>
  <c r="U389" i="2"/>
  <c r="T389" i="2"/>
  <c r="R389" i="2"/>
  <c r="S389" i="2" s="1"/>
  <c r="T323" i="2"/>
  <c r="U323" i="2"/>
  <c r="R323" i="2"/>
  <c r="S323" i="2" s="1"/>
  <c r="U276" i="2"/>
  <c r="R276" i="2"/>
  <c r="S276" i="2" s="1"/>
  <c r="T276" i="2"/>
  <c r="U215" i="2"/>
  <c r="R215" i="2"/>
  <c r="S215" i="2" s="1"/>
  <c r="T215" i="2"/>
  <c r="U141" i="2"/>
  <c r="T141" i="2"/>
  <c r="R141" i="2"/>
  <c r="S141" i="2" s="1"/>
  <c r="U83" i="2"/>
  <c r="T83" i="2"/>
  <c r="R83" i="2"/>
  <c r="S83" i="2" s="1"/>
  <c r="R42" i="2"/>
  <c r="S42" i="2" s="1"/>
  <c r="U42" i="2"/>
  <c r="T42" i="2"/>
  <c r="U6" i="2"/>
  <c r="T6" i="2"/>
  <c r="R6" i="2"/>
  <c r="S6" i="2" s="1"/>
  <c r="U11" i="2"/>
  <c r="R11" i="2"/>
  <c r="S11" i="2" s="1"/>
  <c r="T11" i="2"/>
  <c r="T1986" i="2"/>
  <c r="T1390" i="2"/>
  <c r="T2300" i="2"/>
  <c r="T1592" i="2"/>
  <c r="T1238" i="2"/>
  <c r="T1280" i="2"/>
  <c r="T1946" i="2"/>
  <c r="T1388" i="2"/>
  <c r="T1138" i="2"/>
  <c r="T758" i="2"/>
  <c r="T533" i="2"/>
  <c r="T249" i="2"/>
  <c r="T2192" i="2"/>
  <c r="T1606" i="2"/>
  <c r="T2492" i="2"/>
  <c r="T1456" i="2"/>
  <c r="T2232" i="2"/>
  <c r="T1400" i="2"/>
  <c r="T1634" i="2"/>
  <c r="T1350" i="2"/>
  <c r="T942" i="2"/>
  <c r="T784" i="2"/>
  <c r="T246" i="2"/>
  <c r="T65" i="2"/>
  <c r="T688" i="2"/>
  <c r="T605" i="2"/>
  <c r="T1011" i="2"/>
  <c r="T633" i="2"/>
  <c r="T858" i="2"/>
  <c r="T386" i="2"/>
  <c r="T450" i="2"/>
  <c r="T150" i="2"/>
  <c r="T1082" i="2"/>
  <c r="T509" i="2"/>
  <c r="T598" i="2"/>
  <c r="T190" i="2"/>
  <c r="T373" i="2"/>
  <c r="T115" i="2"/>
  <c r="U2252" i="2"/>
  <c r="R2252" i="2"/>
  <c r="S2252" i="2" s="1"/>
  <c r="T2252" i="2"/>
  <c r="T2194" i="2"/>
  <c r="R2194" i="2"/>
  <c r="S2194" i="2" s="1"/>
  <c r="U2194" i="2"/>
  <c r="R2263" i="2"/>
  <c r="S2263" i="2" s="1"/>
  <c r="T2263" i="2"/>
  <c r="U2263" i="2"/>
  <c r="U2488" i="2"/>
  <c r="T2488" i="2"/>
  <c r="R2488" i="2"/>
  <c r="S2488" i="2" s="1"/>
  <c r="U2228" i="2"/>
  <c r="R2228" i="2"/>
  <c r="S2228" i="2" s="1"/>
  <c r="T2228" i="2"/>
  <c r="U2290" i="2"/>
  <c r="T2290" i="2"/>
  <c r="R2290" i="2"/>
  <c r="S2290" i="2" s="1"/>
  <c r="U2417" i="2"/>
  <c r="T2417" i="2"/>
  <c r="R2417" i="2"/>
  <c r="S2417" i="2" s="1"/>
  <c r="U2191" i="2"/>
  <c r="T2191" i="2"/>
  <c r="R2191" i="2"/>
  <c r="S2191" i="2" s="1"/>
  <c r="U2334" i="2"/>
  <c r="R2334" i="2"/>
  <c r="S2334" i="2" s="1"/>
  <c r="T2334" i="2"/>
  <c r="U2387" i="2"/>
  <c r="T2387" i="2"/>
  <c r="R2387" i="2"/>
  <c r="S2387" i="2" s="1"/>
  <c r="R2225" i="2"/>
  <c r="S2225" i="2" s="1"/>
  <c r="U2225" i="2"/>
  <c r="T2225" i="2"/>
  <c r="U2354" i="2"/>
  <c r="R2354" i="2"/>
  <c r="S2354" i="2" s="1"/>
  <c r="U2174" i="2"/>
  <c r="R2174" i="2"/>
  <c r="S2174" i="2" s="1"/>
  <c r="T2174" i="2"/>
  <c r="U2414" i="2"/>
  <c r="R2414" i="2"/>
  <c r="S2414" i="2" s="1"/>
  <c r="T2414" i="2"/>
  <c r="U2258" i="2"/>
  <c r="R2258" i="2"/>
  <c r="S2258" i="2" s="1"/>
  <c r="T2258" i="2"/>
  <c r="R2469" i="2"/>
  <c r="S2469" i="2" s="1"/>
  <c r="U2469" i="2"/>
  <c r="T2469" i="2"/>
  <c r="U2330" i="2"/>
  <c r="R2330" i="2"/>
  <c r="S2330" i="2" s="1"/>
  <c r="U2465" i="2"/>
  <c r="T2465" i="2"/>
  <c r="R2465" i="2"/>
  <c r="S2465" i="2" s="1"/>
  <c r="R2305" i="2"/>
  <c r="S2305" i="2" s="1"/>
  <c r="T2305" i="2"/>
  <c r="U2305" i="2"/>
  <c r="U2486" i="2"/>
  <c r="T2486" i="2"/>
  <c r="R2486" i="2"/>
  <c r="S2486" i="2" s="1"/>
  <c r="U2337" i="2"/>
  <c r="R2337" i="2"/>
  <c r="S2337" i="2" s="1"/>
  <c r="U2450" i="2"/>
  <c r="R2450" i="2"/>
  <c r="S2450" i="2" s="1"/>
  <c r="R2284" i="2"/>
  <c r="S2284" i="2" s="1"/>
  <c r="U2284" i="2"/>
  <c r="T2284" i="2"/>
  <c r="U2481" i="2"/>
  <c r="T2481" i="2"/>
  <c r="R2481" i="2"/>
  <c r="S2481" i="2" s="1"/>
  <c r="R2342" i="2"/>
  <c r="S2342" i="2" s="1"/>
  <c r="T2342" i="2"/>
  <c r="U2342" i="2"/>
  <c r="U2201" i="2"/>
  <c r="R2201" i="2"/>
  <c r="S2201" i="2" s="1"/>
  <c r="T2201" i="2"/>
  <c r="U2438" i="2"/>
  <c r="T2438" i="2"/>
  <c r="R2438" i="2"/>
  <c r="S2438" i="2" s="1"/>
  <c r="R2312" i="2"/>
  <c r="S2312" i="2" s="1"/>
  <c r="U2312" i="2"/>
  <c r="T2312" i="2"/>
  <c r="R2125" i="2"/>
  <c r="S2125" i="2" s="1"/>
  <c r="T2125" i="2"/>
  <c r="U2125" i="2"/>
  <c r="U1988" i="2"/>
  <c r="R1988" i="2"/>
  <c r="S1988" i="2" s="1"/>
  <c r="T1988" i="2"/>
  <c r="U1940" i="2"/>
  <c r="R1940" i="2"/>
  <c r="S1940" i="2" s="1"/>
  <c r="T1940" i="2"/>
  <c r="U1758" i="2"/>
  <c r="R1758" i="2"/>
  <c r="S1758" i="2" s="1"/>
  <c r="T1758" i="2"/>
  <c r="U1684" i="2"/>
  <c r="R1684" i="2"/>
  <c r="S1684" i="2" s="1"/>
  <c r="T1684" i="2"/>
  <c r="R1573" i="2"/>
  <c r="S1573" i="2" s="1"/>
  <c r="T1573" i="2"/>
  <c r="U1573" i="2"/>
  <c r="U1507" i="2"/>
  <c r="R1507" i="2"/>
  <c r="S1507" i="2" s="1"/>
  <c r="T1507" i="2"/>
  <c r="U2102" i="2"/>
  <c r="T2102" i="2"/>
  <c r="R2102" i="2"/>
  <c r="S2102" i="2" s="1"/>
  <c r="U2017" i="2"/>
  <c r="T2017" i="2"/>
  <c r="R2017" i="2"/>
  <c r="S2017" i="2" s="1"/>
  <c r="U1903" i="2"/>
  <c r="T1903" i="2"/>
  <c r="R1903" i="2"/>
  <c r="S1903" i="2" s="1"/>
  <c r="U1774" i="2"/>
  <c r="R1774" i="2"/>
  <c r="S1774" i="2" s="1"/>
  <c r="T1774" i="2"/>
  <c r="U1697" i="2"/>
  <c r="T1697" i="2"/>
  <c r="R1697" i="2"/>
  <c r="S1697" i="2" s="1"/>
  <c r="U1612" i="2"/>
  <c r="R1612" i="2"/>
  <c r="S1612" i="2" s="1"/>
  <c r="T1479" i="2"/>
  <c r="U1479" i="2"/>
  <c r="R1479" i="2"/>
  <c r="S1479" i="2" s="1"/>
  <c r="U2105" i="2"/>
  <c r="R2105" i="2"/>
  <c r="S2105" i="2" s="1"/>
  <c r="T2105" i="2"/>
  <c r="U2007" i="2"/>
  <c r="R2007" i="2"/>
  <c r="S2007" i="2" s="1"/>
  <c r="T2007" i="2"/>
  <c r="U1914" i="2"/>
  <c r="R1914" i="2"/>
  <c r="S1914" i="2" s="1"/>
  <c r="R1849" i="2"/>
  <c r="S1849" i="2" s="1"/>
  <c r="U1849" i="2"/>
  <c r="T1849" i="2"/>
  <c r="R1789" i="2"/>
  <c r="S1789" i="2" s="1"/>
  <c r="T1789" i="2"/>
  <c r="U1789" i="2"/>
  <c r="T1713" i="2"/>
  <c r="R1713" i="2"/>
  <c r="S1713" i="2" s="1"/>
  <c r="U1713" i="2"/>
  <c r="U1651" i="2"/>
  <c r="T1651" i="2"/>
  <c r="R1651" i="2"/>
  <c r="S1651" i="2" s="1"/>
  <c r="T1583" i="2"/>
  <c r="U1583" i="2"/>
  <c r="R1583" i="2"/>
  <c r="S1583" i="2" s="1"/>
  <c r="U1471" i="2"/>
  <c r="T1471" i="2"/>
  <c r="R1471" i="2"/>
  <c r="S1471" i="2" s="1"/>
  <c r="U2057" i="2"/>
  <c r="R2057" i="2"/>
  <c r="S2057" i="2" s="1"/>
  <c r="T2057" i="2"/>
  <c r="U2000" i="2"/>
  <c r="T2000" i="2"/>
  <c r="R2000" i="2"/>
  <c r="S2000" i="2" s="1"/>
  <c r="R1933" i="2"/>
  <c r="S1933" i="2" s="1"/>
  <c r="T1933" i="2"/>
  <c r="U1933" i="2"/>
  <c r="U1823" i="2"/>
  <c r="T1823" i="2"/>
  <c r="R1823" i="2"/>
  <c r="S1823" i="2" s="1"/>
  <c r="U1732" i="2"/>
  <c r="R1732" i="2"/>
  <c r="S1732" i="2" s="1"/>
  <c r="T1732" i="2"/>
  <c r="T1575" i="2"/>
  <c r="U1575" i="2"/>
  <c r="R1575" i="2"/>
  <c r="S1575" i="2" s="1"/>
  <c r="R1509" i="2"/>
  <c r="S1509" i="2" s="1"/>
  <c r="T1509" i="2"/>
  <c r="U1509" i="2"/>
  <c r="R2471" i="2"/>
  <c r="S2471" i="2" s="1"/>
  <c r="U2471" i="2"/>
  <c r="T2471" i="2"/>
  <c r="R2397" i="2"/>
  <c r="S2397" i="2" s="1"/>
  <c r="U2397" i="2"/>
  <c r="T2397" i="2"/>
  <c r="R2339" i="2"/>
  <c r="S2339" i="2" s="1"/>
  <c r="U2339" i="2"/>
  <c r="T2339" i="2"/>
  <c r="R2239" i="2"/>
  <c r="S2239" i="2" s="1"/>
  <c r="T2239" i="2"/>
  <c r="U2239" i="2"/>
  <c r="U2207" i="2"/>
  <c r="R2207" i="2"/>
  <c r="S2207" i="2" s="1"/>
  <c r="T2207" i="2"/>
  <c r="U2117" i="2"/>
  <c r="T2117" i="2"/>
  <c r="R2117" i="2"/>
  <c r="S2117" i="2" s="1"/>
  <c r="U1951" i="2"/>
  <c r="T1951" i="2"/>
  <c r="R1951" i="2"/>
  <c r="S1951" i="2" s="1"/>
  <c r="R1861" i="2"/>
  <c r="S1861" i="2" s="1"/>
  <c r="T1861" i="2"/>
  <c r="U1861" i="2"/>
  <c r="T1785" i="2"/>
  <c r="R1785" i="2"/>
  <c r="S1785" i="2" s="1"/>
  <c r="U1785" i="2"/>
  <c r="U1723" i="2"/>
  <c r="R1723" i="2"/>
  <c r="S1723" i="2" s="1"/>
  <c r="T1723" i="2"/>
  <c r="U1656" i="2"/>
  <c r="R1656" i="2"/>
  <c r="S1656" i="2" s="1"/>
  <c r="T1656" i="2"/>
  <c r="U1601" i="2"/>
  <c r="R1601" i="2"/>
  <c r="S1601" i="2" s="1"/>
  <c r="T1601" i="2"/>
  <c r="R1513" i="2"/>
  <c r="S1513" i="2" s="1"/>
  <c r="U1513" i="2"/>
  <c r="T1513" i="2"/>
  <c r="U2104" i="2"/>
  <c r="R2104" i="2"/>
  <c r="S2104" i="2" s="1"/>
  <c r="T2104" i="2"/>
  <c r="T2046" i="2"/>
  <c r="R2046" i="2"/>
  <c r="S2046" i="2" s="1"/>
  <c r="U2046" i="2"/>
  <c r="R1941" i="2"/>
  <c r="S1941" i="2" s="1"/>
  <c r="T1941" i="2"/>
  <c r="U1941" i="2"/>
  <c r="U1883" i="2"/>
  <c r="R1883" i="2"/>
  <c r="S1883" i="2" s="1"/>
  <c r="T1883" i="2"/>
  <c r="U1743" i="2"/>
  <c r="T1743" i="2"/>
  <c r="R1743" i="2"/>
  <c r="S1743" i="2" s="1"/>
  <c r="U1623" i="2"/>
  <c r="R1623" i="2"/>
  <c r="S1623" i="2" s="1"/>
  <c r="T1623" i="2"/>
  <c r="U1560" i="2"/>
  <c r="R1560" i="2"/>
  <c r="S1560" i="2" s="1"/>
  <c r="T1560" i="2"/>
  <c r="U1446" i="2"/>
  <c r="T1446" i="2"/>
  <c r="R1446" i="2"/>
  <c r="S1446" i="2" s="1"/>
  <c r="U2037" i="2"/>
  <c r="R2037" i="2"/>
  <c r="S2037" i="2" s="1"/>
  <c r="T2037" i="2"/>
  <c r="U1956" i="2"/>
  <c r="R1956" i="2"/>
  <c r="S1956" i="2" s="1"/>
  <c r="T1956" i="2"/>
  <c r="R1886" i="2"/>
  <c r="S1886" i="2" s="1"/>
  <c r="U1886" i="2"/>
  <c r="U1822" i="2"/>
  <c r="R1822" i="2"/>
  <c r="S1822" i="2" s="1"/>
  <c r="U1750" i="2"/>
  <c r="R1750" i="2"/>
  <c r="S1750" i="2" s="1"/>
  <c r="U1681" i="2"/>
  <c r="R1681" i="2"/>
  <c r="S1681" i="2" s="1"/>
  <c r="T1681" i="2"/>
  <c r="U1570" i="2"/>
  <c r="T1570" i="2"/>
  <c r="R1570" i="2"/>
  <c r="S1570" i="2" s="1"/>
  <c r="U2129" i="2"/>
  <c r="R2129" i="2"/>
  <c r="S2129" i="2" s="1"/>
  <c r="T2129" i="2"/>
  <c r="U2055" i="2"/>
  <c r="T2055" i="2"/>
  <c r="R2055" i="2"/>
  <c r="S2055" i="2" s="1"/>
  <c r="R1921" i="2"/>
  <c r="S1921" i="2" s="1"/>
  <c r="U1921" i="2"/>
  <c r="T1921" i="2"/>
  <c r="U1824" i="2"/>
  <c r="T1824" i="2"/>
  <c r="R1824" i="2"/>
  <c r="S1824" i="2" s="1"/>
  <c r="U1731" i="2"/>
  <c r="T1731" i="2"/>
  <c r="R1731" i="2"/>
  <c r="S1731" i="2" s="1"/>
  <c r="U1635" i="2"/>
  <c r="R1635" i="2"/>
  <c r="S1635" i="2" s="1"/>
  <c r="T1635" i="2"/>
  <c r="U1584" i="2"/>
  <c r="R1584" i="2"/>
  <c r="S1584" i="2" s="1"/>
  <c r="U1522" i="2"/>
  <c r="R1522" i="2"/>
  <c r="S1522" i="2" s="1"/>
  <c r="T1522" i="2"/>
  <c r="U2195" i="2"/>
  <c r="R2195" i="2"/>
  <c r="S2195" i="2" s="1"/>
  <c r="T2195" i="2"/>
  <c r="T2114" i="2"/>
  <c r="R2114" i="2"/>
  <c r="S2114" i="2" s="1"/>
  <c r="U2114" i="2"/>
  <c r="U2032" i="2"/>
  <c r="R2032" i="2"/>
  <c r="S2032" i="2" s="1"/>
  <c r="T2032" i="2"/>
  <c r="U1983" i="2"/>
  <c r="T1983" i="2"/>
  <c r="R1983" i="2"/>
  <c r="S1983" i="2" s="1"/>
  <c r="R1902" i="2"/>
  <c r="S1902" i="2" s="1"/>
  <c r="U1902" i="2"/>
  <c r="U1863" i="2"/>
  <c r="T1863" i="2"/>
  <c r="R1863" i="2"/>
  <c r="S1863" i="2" s="1"/>
  <c r="U1803" i="2"/>
  <c r="R1803" i="2"/>
  <c r="S1803" i="2" s="1"/>
  <c r="T1803" i="2"/>
  <c r="U1759" i="2"/>
  <c r="T1759" i="2"/>
  <c r="R1759" i="2"/>
  <c r="S1759" i="2" s="1"/>
  <c r="U1696" i="2"/>
  <c r="T1696" i="2"/>
  <c r="R1696" i="2"/>
  <c r="S1696" i="2" s="1"/>
  <c r="U1642" i="2"/>
  <c r="R1642" i="2"/>
  <c r="S1642" i="2" s="1"/>
  <c r="R1559" i="2"/>
  <c r="S1559" i="2" s="1"/>
  <c r="T1559" i="2"/>
  <c r="U1559" i="2"/>
  <c r="U1476" i="2"/>
  <c r="R1476" i="2"/>
  <c r="S1476" i="2" s="1"/>
  <c r="T1476" i="2"/>
  <c r="U1397" i="2"/>
  <c r="T1397" i="2"/>
  <c r="R1397" i="2"/>
  <c r="S1397" i="2" s="1"/>
  <c r="R1309" i="2"/>
  <c r="S1309" i="2" s="1"/>
  <c r="T1309" i="2"/>
  <c r="U1309" i="2"/>
  <c r="U1149" i="2"/>
  <c r="T1149" i="2"/>
  <c r="R1149" i="2"/>
  <c r="S1149" i="2" s="1"/>
  <c r="U947" i="2"/>
  <c r="R947" i="2"/>
  <c r="S947" i="2" s="1"/>
  <c r="T947" i="2"/>
  <c r="U1411" i="2"/>
  <c r="R1411" i="2"/>
  <c r="S1411" i="2" s="1"/>
  <c r="T1411" i="2"/>
  <c r="U1354" i="2"/>
  <c r="R1354" i="2"/>
  <c r="S1354" i="2" s="1"/>
  <c r="T1354" i="2"/>
  <c r="U1195" i="2"/>
  <c r="R1195" i="2"/>
  <c r="S1195" i="2" s="1"/>
  <c r="U1002" i="2"/>
  <c r="R1002" i="2"/>
  <c r="S1002" i="2" s="1"/>
  <c r="U1427" i="2"/>
  <c r="R1427" i="2"/>
  <c r="S1427" i="2" s="1"/>
  <c r="T1427" i="2"/>
  <c r="T1237" i="2"/>
  <c r="R1237" i="2"/>
  <c r="S1237" i="2" s="1"/>
  <c r="U1237" i="2"/>
  <c r="U1117" i="2"/>
  <c r="R1117" i="2"/>
  <c r="S1117" i="2" s="1"/>
  <c r="T1117" i="2"/>
  <c r="U985" i="2"/>
  <c r="T985" i="2"/>
  <c r="R985" i="2"/>
  <c r="S985" i="2" s="1"/>
  <c r="U1393" i="2"/>
  <c r="R1393" i="2"/>
  <c r="S1393" i="2" s="1"/>
  <c r="T1393" i="2"/>
  <c r="U1254" i="2"/>
  <c r="R1254" i="2"/>
  <c r="S1254" i="2" s="1"/>
  <c r="U1085" i="2"/>
  <c r="R1085" i="2"/>
  <c r="S1085" i="2" s="1"/>
  <c r="T1085" i="2"/>
  <c r="U873" i="2"/>
  <c r="R873" i="2"/>
  <c r="S873" i="2" s="1"/>
  <c r="T873" i="2"/>
  <c r="U2160" i="2"/>
  <c r="R2160" i="2"/>
  <c r="S2160" i="2" s="1"/>
  <c r="T2160" i="2"/>
  <c r="U2096" i="2"/>
  <c r="R2096" i="2"/>
  <c r="S2096" i="2" s="1"/>
  <c r="T2096" i="2"/>
  <c r="U2053" i="2"/>
  <c r="R2053" i="2"/>
  <c r="S2053" i="2" s="1"/>
  <c r="T2053" i="2"/>
  <c r="U1994" i="2"/>
  <c r="T1994" i="2"/>
  <c r="R1994" i="2"/>
  <c r="S1994" i="2" s="1"/>
  <c r="U1939" i="2"/>
  <c r="T1939" i="2"/>
  <c r="R1939" i="2"/>
  <c r="S1939" i="2" s="1"/>
  <c r="U1870" i="2"/>
  <c r="R1870" i="2"/>
  <c r="S1870" i="2" s="1"/>
  <c r="U1799" i="2"/>
  <c r="T1799" i="2"/>
  <c r="R1799" i="2"/>
  <c r="S1799" i="2" s="1"/>
  <c r="R1749" i="2"/>
  <c r="S1749" i="2" s="1"/>
  <c r="T1749" i="2"/>
  <c r="U1749" i="2"/>
  <c r="U1676" i="2"/>
  <c r="T1676" i="2"/>
  <c r="R1676" i="2"/>
  <c r="S1676" i="2" s="1"/>
  <c r="U1588" i="2"/>
  <c r="T1588" i="2"/>
  <c r="R1588" i="2"/>
  <c r="S1588" i="2" s="1"/>
  <c r="U1521" i="2"/>
  <c r="R1521" i="2"/>
  <c r="S1521" i="2" s="1"/>
  <c r="T1521" i="2"/>
  <c r="U1467" i="2"/>
  <c r="T1467" i="2"/>
  <c r="R1467" i="2"/>
  <c r="S1467" i="2" s="1"/>
  <c r="U1420" i="2"/>
  <c r="R1420" i="2"/>
  <c r="S1420" i="2" s="1"/>
  <c r="T1420" i="2"/>
  <c r="U1363" i="2"/>
  <c r="R1363" i="2"/>
  <c r="S1363" i="2" s="1"/>
  <c r="T1363" i="2"/>
  <c r="U1273" i="2"/>
  <c r="R1273" i="2"/>
  <c r="S1273" i="2" s="1"/>
  <c r="T1273" i="2"/>
  <c r="T1147" i="2"/>
  <c r="U1147" i="2"/>
  <c r="R1147" i="2"/>
  <c r="S1147" i="2" s="1"/>
  <c r="R953" i="2"/>
  <c r="S953" i="2" s="1"/>
  <c r="T953" i="2"/>
  <c r="U953" i="2"/>
  <c r="U1379" i="2"/>
  <c r="T1379" i="2"/>
  <c r="R1379" i="2"/>
  <c r="S1379" i="2" s="1"/>
  <c r="R1193" i="2"/>
  <c r="S1193" i="2" s="1"/>
  <c r="T1193" i="2"/>
  <c r="U1193" i="2"/>
  <c r="R1049" i="2"/>
  <c r="S1049" i="2" s="1"/>
  <c r="U1049" i="2"/>
  <c r="T1049" i="2"/>
  <c r="U919" i="2"/>
  <c r="R919" i="2"/>
  <c r="S919" i="2" s="1"/>
  <c r="T919" i="2"/>
  <c r="U1405" i="2"/>
  <c r="T1405" i="2"/>
  <c r="R1405" i="2"/>
  <c r="S1405" i="2" s="1"/>
  <c r="U1342" i="2"/>
  <c r="R1342" i="2"/>
  <c r="S1342" i="2" s="1"/>
  <c r="U1196" i="2"/>
  <c r="T1196" i="2"/>
  <c r="R1196" i="2"/>
  <c r="S1196" i="2" s="1"/>
  <c r="U1012" i="2"/>
  <c r="R1012" i="2"/>
  <c r="S1012" i="2" s="1"/>
  <c r="T1012" i="2"/>
  <c r="U1419" i="2"/>
  <c r="R1419" i="2"/>
  <c r="S1419" i="2" s="1"/>
  <c r="T1419" i="2"/>
  <c r="U1345" i="2"/>
  <c r="R1345" i="2"/>
  <c r="S1345" i="2" s="1"/>
  <c r="T1345" i="2"/>
  <c r="U1157" i="2"/>
  <c r="R1157" i="2"/>
  <c r="S1157" i="2" s="1"/>
  <c r="T1157" i="2"/>
  <c r="U979" i="2"/>
  <c r="T979" i="2"/>
  <c r="R979" i="2"/>
  <c r="S979" i="2" s="1"/>
  <c r="U801" i="2"/>
  <c r="T801" i="2"/>
  <c r="R801" i="2"/>
  <c r="S801" i="2" s="1"/>
  <c r="U1462" i="2"/>
  <c r="R1462" i="2"/>
  <c r="S1462" i="2" s="1"/>
  <c r="T1462" i="2"/>
  <c r="T1377" i="2"/>
  <c r="R1377" i="2"/>
  <c r="S1377" i="2" s="1"/>
  <c r="U1377" i="2"/>
  <c r="U1336" i="2"/>
  <c r="R1336" i="2"/>
  <c r="S1336" i="2" s="1"/>
  <c r="T1336" i="2"/>
  <c r="U1257" i="2"/>
  <c r="R1257" i="2"/>
  <c r="S1257" i="2" s="1"/>
  <c r="T1257" i="2"/>
  <c r="U1167" i="2"/>
  <c r="R1167" i="2"/>
  <c r="S1167" i="2" s="1"/>
  <c r="T1167" i="2"/>
  <c r="U1092" i="2"/>
  <c r="R1092" i="2"/>
  <c r="S1092" i="2" s="1"/>
  <c r="T1092" i="2"/>
  <c r="U1018" i="2"/>
  <c r="T1018" i="2"/>
  <c r="R1018" i="2"/>
  <c r="S1018" i="2" s="1"/>
  <c r="T940" i="2"/>
  <c r="U940" i="2"/>
  <c r="R940" i="2"/>
  <c r="S940" i="2" s="1"/>
  <c r="R845" i="2"/>
  <c r="S845" i="2" s="1"/>
  <c r="T845" i="2"/>
  <c r="U845" i="2"/>
  <c r="T767" i="2"/>
  <c r="U767" i="2"/>
  <c r="R767" i="2"/>
  <c r="S767" i="2" s="1"/>
  <c r="U636" i="2"/>
  <c r="T636" i="2"/>
  <c r="R636" i="2"/>
  <c r="S636" i="2" s="1"/>
  <c r="U1305" i="2"/>
  <c r="R1305" i="2"/>
  <c r="S1305" i="2" s="1"/>
  <c r="T1305" i="2"/>
  <c r="U1205" i="2"/>
  <c r="R1205" i="2"/>
  <c r="S1205" i="2" s="1"/>
  <c r="T1205" i="2"/>
  <c r="U1074" i="2"/>
  <c r="T1074" i="2"/>
  <c r="R1074" i="2"/>
  <c r="S1074" i="2" s="1"/>
  <c r="T958" i="2"/>
  <c r="U958" i="2"/>
  <c r="R958" i="2"/>
  <c r="S958" i="2" s="1"/>
  <c r="T887" i="2"/>
  <c r="R887" i="2"/>
  <c r="S887" i="2" s="1"/>
  <c r="U887" i="2"/>
  <c r="U802" i="2"/>
  <c r="R802" i="2"/>
  <c r="S802" i="2" s="1"/>
  <c r="T802" i="2"/>
  <c r="U709" i="2"/>
  <c r="R709" i="2"/>
  <c r="S709" i="2" s="1"/>
  <c r="T709" i="2"/>
  <c r="R890" i="2"/>
  <c r="S890" i="2" s="1"/>
  <c r="U890" i="2"/>
  <c r="T890" i="2"/>
  <c r="U820" i="2"/>
  <c r="R820" i="2"/>
  <c r="S820" i="2" s="1"/>
  <c r="T820" i="2"/>
  <c r="U687" i="2"/>
  <c r="T687" i="2"/>
  <c r="R687" i="2"/>
  <c r="S687" i="2" s="1"/>
  <c r="U680" i="2"/>
  <c r="R680" i="2"/>
  <c r="S680" i="2" s="1"/>
  <c r="T680" i="2"/>
  <c r="R1503" i="2"/>
  <c r="S1503" i="2" s="1"/>
  <c r="T1503" i="2"/>
  <c r="U1503" i="2"/>
  <c r="U1426" i="2"/>
  <c r="T1426" i="2"/>
  <c r="R1426" i="2"/>
  <c r="S1426" i="2" s="1"/>
  <c r="R1335" i="2"/>
  <c r="S1335" i="2" s="1"/>
  <c r="U1335" i="2"/>
  <c r="T1335" i="2"/>
  <c r="U1294" i="2"/>
  <c r="R1294" i="2"/>
  <c r="S1294" i="2" s="1"/>
  <c r="T1294" i="2"/>
  <c r="U1197" i="2"/>
  <c r="R1197" i="2"/>
  <c r="S1197" i="2" s="1"/>
  <c r="T1197" i="2"/>
  <c r="U1120" i="2"/>
  <c r="T1120" i="2"/>
  <c r="R1120" i="2"/>
  <c r="S1120" i="2" s="1"/>
  <c r="U1035" i="2"/>
  <c r="R1035" i="2"/>
  <c r="S1035" i="2" s="1"/>
  <c r="T1035" i="2"/>
  <c r="R969" i="2"/>
  <c r="S969" i="2" s="1"/>
  <c r="T969" i="2"/>
  <c r="U969" i="2"/>
  <c r="U906" i="2"/>
  <c r="R906" i="2"/>
  <c r="S906" i="2" s="1"/>
  <c r="T906" i="2"/>
  <c r="U826" i="2"/>
  <c r="R826" i="2"/>
  <c r="S826" i="2" s="1"/>
  <c r="T826" i="2"/>
  <c r="U742" i="2"/>
  <c r="R742" i="2"/>
  <c r="S742" i="2" s="1"/>
  <c r="T666" i="2"/>
  <c r="U666" i="2"/>
  <c r="R666" i="2"/>
  <c r="S666" i="2" s="1"/>
  <c r="U1286" i="2"/>
  <c r="R1286" i="2"/>
  <c r="S1286" i="2" s="1"/>
  <c r="R1217" i="2"/>
  <c r="S1217" i="2" s="1"/>
  <c r="T1217" i="2"/>
  <c r="U1217" i="2"/>
  <c r="U1104" i="2"/>
  <c r="T1104" i="2"/>
  <c r="R1104" i="2"/>
  <c r="S1104" i="2" s="1"/>
  <c r="U1028" i="2"/>
  <c r="T1028" i="2"/>
  <c r="R1028" i="2"/>
  <c r="S1028" i="2" s="1"/>
  <c r="U962" i="2"/>
  <c r="R962" i="2"/>
  <c r="S962" i="2" s="1"/>
  <c r="T962" i="2"/>
  <c r="U847" i="2"/>
  <c r="R847" i="2"/>
  <c r="S847" i="2" s="1"/>
  <c r="U765" i="2"/>
  <c r="R765" i="2"/>
  <c r="S765" i="2" s="1"/>
  <c r="T765" i="2"/>
  <c r="U669" i="2"/>
  <c r="R669" i="2"/>
  <c r="S669" i="2" s="1"/>
  <c r="U926" i="2"/>
  <c r="R926" i="2"/>
  <c r="S926" i="2" s="1"/>
  <c r="T926" i="2"/>
  <c r="U816" i="2"/>
  <c r="T816" i="2"/>
  <c r="R816" i="2"/>
  <c r="S816" i="2" s="1"/>
  <c r="U719" i="2"/>
  <c r="R719" i="2"/>
  <c r="S719" i="2" s="1"/>
  <c r="T719" i="2"/>
  <c r="U696" i="2"/>
  <c r="R696" i="2"/>
  <c r="S696" i="2" s="1"/>
  <c r="U1261" i="2"/>
  <c r="T1261" i="2"/>
  <c r="R1261" i="2"/>
  <c r="S1261" i="2" s="1"/>
  <c r="U1189" i="2"/>
  <c r="T1189" i="2"/>
  <c r="R1189" i="2"/>
  <c r="S1189" i="2" s="1"/>
  <c r="U1130" i="2"/>
  <c r="R1130" i="2"/>
  <c r="S1130" i="2" s="1"/>
  <c r="R1065" i="2"/>
  <c r="S1065" i="2" s="1"/>
  <c r="U1065" i="2"/>
  <c r="T1065" i="2"/>
  <c r="T991" i="2"/>
  <c r="R991" i="2"/>
  <c r="S991" i="2" s="1"/>
  <c r="U991" i="2"/>
  <c r="U912" i="2"/>
  <c r="R912" i="2"/>
  <c r="S912" i="2" s="1"/>
  <c r="T912" i="2"/>
  <c r="T876" i="2"/>
  <c r="R876" i="2"/>
  <c r="S876" i="2" s="1"/>
  <c r="U876" i="2"/>
  <c r="U824" i="2"/>
  <c r="T824" i="2"/>
  <c r="R824" i="2"/>
  <c r="S824" i="2" s="1"/>
  <c r="T766" i="2"/>
  <c r="U766" i="2"/>
  <c r="R766" i="2"/>
  <c r="S766" i="2" s="1"/>
  <c r="U721" i="2"/>
  <c r="T721" i="2"/>
  <c r="R721" i="2"/>
  <c r="S721" i="2" s="1"/>
  <c r="U661" i="2"/>
  <c r="R661" i="2"/>
  <c r="S661" i="2" s="1"/>
  <c r="T661" i="2"/>
  <c r="U597" i="2"/>
  <c r="R597" i="2"/>
  <c r="S597" i="2" s="1"/>
  <c r="U449" i="2"/>
  <c r="R449" i="2"/>
  <c r="S449" i="2" s="1"/>
  <c r="T449" i="2"/>
  <c r="U284" i="2"/>
  <c r="R284" i="2"/>
  <c r="S284" i="2" s="1"/>
  <c r="T284" i="2"/>
  <c r="R182" i="2"/>
  <c r="S182" i="2" s="1"/>
  <c r="U182" i="2"/>
  <c r="R736" i="2"/>
  <c r="S736" i="2" s="1"/>
  <c r="U736" i="2"/>
  <c r="U692" i="2"/>
  <c r="R692" i="2"/>
  <c r="S692" i="2" s="1"/>
  <c r="U613" i="2"/>
  <c r="R613" i="2"/>
  <c r="S613" i="2" s="1"/>
  <c r="T613" i="2"/>
  <c r="U537" i="2"/>
  <c r="R537" i="2"/>
  <c r="S537" i="2" s="1"/>
  <c r="T537" i="2"/>
  <c r="U474" i="2"/>
  <c r="R474" i="2"/>
  <c r="S474" i="2" s="1"/>
  <c r="T474" i="2"/>
  <c r="T439" i="2"/>
  <c r="U439" i="2"/>
  <c r="R439" i="2"/>
  <c r="S439" i="2" s="1"/>
  <c r="U318" i="2"/>
  <c r="T318" i="2"/>
  <c r="R318" i="2"/>
  <c r="S318" i="2" s="1"/>
  <c r="R185" i="2"/>
  <c r="S185" i="2" s="1"/>
  <c r="T185" i="2"/>
  <c r="U185" i="2"/>
  <c r="U19" i="2"/>
  <c r="R19" i="2"/>
  <c r="S19" i="2" s="1"/>
  <c r="T19" i="2"/>
  <c r="R540" i="2"/>
  <c r="S540" i="2" s="1"/>
  <c r="U540" i="2"/>
  <c r="T540" i="2"/>
  <c r="U465" i="2"/>
  <c r="R465" i="2"/>
  <c r="S465" i="2" s="1"/>
  <c r="T465" i="2"/>
  <c r="U364" i="2"/>
  <c r="R364" i="2"/>
  <c r="S364" i="2" s="1"/>
  <c r="T364" i="2"/>
  <c r="U244" i="2"/>
  <c r="R244" i="2"/>
  <c r="S244" i="2" s="1"/>
  <c r="U144" i="2"/>
  <c r="T144" i="2"/>
  <c r="R144" i="2"/>
  <c r="S144" i="2" s="1"/>
  <c r="U67" i="2"/>
  <c r="R67" i="2"/>
  <c r="S67" i="2" s="1"/>
  <c r="T67" i="2"/>
  <c r="U549" i="2"/>
  <c r="R549" i="2"/>
  <c r="S549" i="2" s="1"/>
  <c r="R480" i="2"/>
  <c r="S480" i="2" s="1"/>
  <c r="T480" i="2"/>
  <c r="U480" i="2"/>
  <c r="U368" i="2"/>
  <c r="R368" i="2"/>
  <c r="S368" i="2" s="1"/>
  <c r="T368" i="2"/>
  <c r="R301" i="2"/>
  <c r="S301" i="2" s="1"/>
  <c r="U301" i="2"/>
  <c r="T301" i="2"/>
  <c r="U195" i="2"/>
  <c r="R195" i="2"/>
  <c r="S195" i="2" s="1"/>
  <c r="T195" i="2"/>
  <c r="U88" i="2"/>
  <c r="T88" i="2"/>
  <c r="R88" i="2"/>
  <c r="S88" i="2" s="1"/>
  <c r="R1287" i="2"/>
  <c r="S1287" i="2" s="1"/>
  <c r="T1287" i="2"/>
  <c r="U1287" i="2"/>
  <c r="U1242" i="2"/>
  <c r="R1242" i="2"/>
  <c r="S1242" i="2" s="1"/>
  <c r="T1242" i="2"/>
  <c r="U1171" i="2"/>
  <c r="R1171" i="2"/>
  <c r="S1171" i="2" s="1"/>
  <c r="U1119" i="2"/>
  <c r="R1119" i="2"/>
  <c r="S1119" i="2" s="1"/>
  <c r="T1119" i="2"/>
  <c r="U1054" i="2"/>
  <c r="T1054" i="2"/>
  <c r="R1054" i="2"/>
  <c r="S1054" i="2" s="1"/>
  <c r="U1010" i="2"/>
  <c r="R1010" i="2"/>
  <c r="S1010" i="2" s="1"/>
  <c r="U931" i="2"/>
  <c r="R931" i="2"/>
  <c r="S931" i="2" s="1"/>
  <c r="T931" i="2"/>
  <c r="R834" i="2"/>
  <c r="S834" i="2" s="1"/>
  <c r="U834" i="2"/>
  <c r="U733" i="2"/>
  <c r="R733" i="2"/>
  <c r="S733" i="2" s="1"/>
  <c r="U668" i="2"/>
  <c r="R668" i="2"/>
  <c r="S668" i="2" s="1"/>
  <c r="T668" i="2"/>
  <c r="R609" i="2"/>
  <c r="S609" i="2" s="1"/>
  <c r="U609" i="2"/>
  <c r="R496" i="2"/>
  <c r="S496" i="2" s="1"/>
  <c r="T496" i="2"/>
  <c r="U496" i="2"/>
  <c r="U425" i="2"/>
  <c r="T425" i="2"/>
  <c r="R425" i="2"/>
  <c r="S425" i="2" s="1"/>
  <c r="U338" i="2"/>
  <c r="T338" i="2"/>
  <c r="R338" i="2"/>
  <c r="S338" i="2" s="1"/>
  <c r="U184" i="2"/>
  <c r="R184" i="2"/>
  <c r="S184" i="2" s="1"/>
  <c r="T184" i="2"/>
  <c r="U730" i="2"/>
  <c r="T730" i="2"/>
  <c r="R730" i="2"/>
  <c r="S730" i="2" s="1"/>
  <c r="U665" i="2"/>
  <c r="R665" i="2"/>
  <c r="S665" i="2" s="1"/>
  <c r="T665" i="2"/>
  <c r="U539" i="2"/>
  <c r="T539" i="2"/>
  <c r="R539" i="2"/>
  <c r="S539" i="2" s="1"/>
  <c r="U470" i="2"/>
  <c r="T470" i="2"/>
  <c r="R470" i="2"/>
  <c r="S470" i="2" s="1"/>
  <c r="R344" i="2"/>
  <c r="S344" i="2" s="1"/>
  <c r="U344" i="2"/>
  <c r="T242" i="2"/>
  <c r="U242" i="2"/>
  <c r="R242" i="2"/>
  <c r="S242" i="2" s="1"/>
  <c r="U118" i="2"/>
  <c r="R118" i="2"/>
  <c r="S118" i="2" s="1"/>
  <c r="T118" i="2"/>
  <c r="U630" i="2"/>
  <c r="R630" i="2"/>
  <c r="S630" i="2" s="1"/>
  <c r="T630" i="2"/>
  <c r="U554" i="2"/>
  <c r="R554" i="2"/>
  <c r="S554" i="2" s="1"/>
  <c r="R443" i="2"/>
  <c r="S443" i="2" s="1"/>
  <c r="T443" i="2"/>
  <c r="U443" i="2"/>
  <c r="U326" i="2"/>
  <c r="T326" i="2"/>
  <c r="R326" i="2"/>
  <c r="S326" i="2" s="1"/>
  <c r="U227" i="2"/>
  <c r="R227" i="2"/>
  <c r="S227" i="2" s="1"/>
  <c r="U142" i="2"/>
  <c r="R142" i="2"/>
  <c r="S142" i="2" s="1"/>
  <c r="U594" i="2"/>
  <c r="R594" i="2"/>
  <c r="S594" i="2" s="1"/>
  <c r="T594" i="2"/>
  <c r="U495" i="2"/>
  <c r="R495" i="2"/>
  <c r="S495" i="2" s="1"/>
  <c r="T495" i="2"/>
  <c r="U427" i="2"/>
  <c r="R427" i="2"/>
  <c r="S427" i="2" s="1"/>
  <c r="T427" i="2"/>
  <c r="T315" i="2"/>
  <c r="R315" i="2"/>
  <c r="S315" i="2" s="1"/>
  <c r="U315" i="2"/>
  <c r="U216" i="2"/>
  <c r="R216" i="2"/>
  <c r="S216" i="2" s="1"/>
  <c r="T216" i="2"/>
  <c r="R90" i="2"/>
  <c r="S90" i="2" s="1"/>
  <c r="U90" i="2"/>
  <c r="T90" i="2"/>
  <c r="T595" i="2"/>
  <c r="R595" i="2"/>
  <c r="S595" i="2" s="1"/>
  <c r="U595" i="2"/>
  <c r="U538" i="2"/>
  <c r="R538" i="2"/>
  <c r="S538" i="2" s="1"/>
  <c r="U479" i="2"/>
  <c r="R479" i="2"/>
  <c r="S479" i="2" s="1"/>
  <c r="T479" i="2"/>
  <c r="U396" i="2"/>
  <c r="R396" i="2"/>
  <c r="S396" i="2" s="1"/>
  <c r="T396" i="2"/>
  <c r="U350" i="2"/>
  <c r="R350" i="2"/>
  <c r="S350" i="2" s="1"/>
  <c r="U263" i="2"/>
  <c r="T263" i="2"/>
  <c r="R263" i="2"/>
  <c r="S263" i="2" s="1"/>
  <c r="U160" i="2"/>
  <c r="R160" i="2"/>
  <c r="S160" i="2" s="1"/>
  <c r="T160" i="2"/>
  <c r="R55" i="2"/>
  <c r="S55" i="2" s="1"/>
  <c r="U55" i="2"/>
  <c r="T55" i="2"/>
  <c r="T571" i="2"/>
  <c r="U571" i="2"/>
  <c r="R571" i="2"/>
  <c r="S571" i="2" s="1"/>
  <c r="R534" i="2"/>
  <c r="S534" i="2" s="1"/>
  <c r="U534" i="2"/>
  <c r="U478" i="2"/>
  <c r="T478" i="2"/>
  <c r="R478" i="2"/>
  <c r="S478" i="2" s="1"/>
  <c r="U404" i="2"/>
  <c r="R404" i="2"/>
  <c r="S404" i="2" s="1"/>
  <c r="T404" i="2"/>
  <c r="R292" i="2"/>
  <c r="S292" i="2" s="1"/>
  <c r="U292" i="2"/>
  <c r="T292" i="2"/>
  <c r="R230" i="2"/>
  <c r="S230" i="2" s="1"/>
  <c r="U230" i="2"/>
  <c r="T230" i="2"/>
  <c r="U125" i="2"/>
  <c r="R125" i="2"/>
  <c r="S125" i="2" s="1"/>
  <c r="T125" i="2"/>
  <c r="U64" i="2"/>
  <c r="R64" i="2"/>
  <c r="S64" i="2" s="1"/>
  <c r="T64" i="2"/>
  <c r="R387" i="2"/>
  <c r="S387" i="2" s="1"/>
  <c r="T387" i="2"/>
  <c r="U387" i="2"/>
  <c r="U346" i="2"/>
  <c r="T346" i="2"/>
  <c r="R346" i="2"/>
  <c r="S346" i="2" s="1"/>
  <c r="U240" i="2"/>
  <c r="R240" i="2"/>
  <c r="S240" i="2" s="1"/>
  <c r="T240" i="2"/>
  <c r="R201" i="2"/>
  <c r="S201" i="2" s="1"/>
  <c r="U201" i="2"/>
  <c r="T201" i="2"/>
  <c r="U123" i="2"/>
  <c r="R123" i="2"/>
  <c r="S123" i="2" s="1"/>
  <c r="U59" i="2"/>
  <c r="T59" i="2"/>
  <c r="R59" i="2"/>
  <c r="S59" i="2" s="1"/>
  <c r="T10" i="2"/>
  <c r="U10" i="2"/>
  <c r="R10" i="2"/>
  <c r="S10" i="2" s="1"/>
  <c r="U380" i="2"/>
  <c r="R380" i="2"/>
  <c r="S380" i="2" s="1"/>
  <c r="U317" i="2"/>
  <c r="T317" i="2"/>
  <c r="R317" i="2"/>
  <c r="S317" i="2" s="1"/>
  <c r="U273" i="2"/>
  <c r="R273" i="2"/>
  <c r="S273" i="2" s="1"/>
  <c r="T273" i="2"/>
  <c r="U197" i="2"/>
  <c r="R197" i="2"/>
  <c r="S197" i="2" s="1"/>
  <c r="T197" i="2"/>
  <c r="U139" i="2"/>
  <c r="R139" i="2"/>
  <c r="S139" i="2" s="1"/>
  <c r="T139" i="2"/>
  <c r="U80" i="2"/>
  <c r="R80" i="2"/>
  <c r="S80" i="2" s="1"/>
  <c r="T80" i="2"/>
  <c r="R39" i="2"/>
  <c r="S39" i="2" s="1"/>
  <c r="U39" i="2"/>
  <c r="U60" i="2"/>
  <c r="R60" i="2"/>
  <c r="S60" i="2" s="1"/>
  <c r="T60" i="2"/>
  <c r="U8" i="2"/>
  <c r="U2504" i="2" s="1"/>
  <c r="R8" i="2"/>
  <c r="S8" i="2" s="1"/>
  <c r="T8" i="2"/>
  <c r="T2498" i="2"/>
  <c r="T1934" i="2"/>
  <c r="T1376" i="2"/>
  <c r="T1987" i="2"/>
  <c r="T1640" i="2"/>
  <c r="T1712" i="2"/>
  <c r="T2450" i="2"/>
  <c r="T1638" i="2"/>
  <c r="T1195" i="2"/>
  <c r="T1176" i="2"/>
  <c r="T1926" i="2"/>
  <c r="T1334" i="2"/>
  <c r="T870" i="2"/>
  <c r="T640" i="2"/>
  <c r="T444" i="2"/>
  <c r="T167" i="2"/>
  <c r="T2324" i="2"/>
  <c r="T1542" i="2"/>
  <c r="T2388" i="2"/>
  <c r="T1646" i="2"/>
  <c r="T1302" i="2"/>
  <c r="T1750" i="2"/>
  <c r="T1472" i="2"/>
  <c r="T2482" i="2"/>
  <c r="T1762" i="2"/>
  <c r="T1270" i="2"/>
  <c r="T914" i="2"/>
  <c r="T720" i="2"/>
  <c r="T212" i="2"/>
  <c r="T638" i="2"/>
  <c r="T1114" i="2"/>
  <c r="T710" i="2"/>
  <c r="T462" i="2"/>
  <c r="T888" i="2"/>
  <c r="T625" i="2"/>
  <c r="T180" i="2"/>
  <c r="T623" i="2"/>
  <c r="T324" i="2"/>
  <c r="T111" i="2"/>
  <c r="T440" i="2"/>
  <c r="T987" i="2"/>
  <c r="T545" i="2"/>
  <c r="T806" i="2"/>
  <c r="T517" i="2"/>
  <c r="T541" i="2"/>
  <c r="T105" i="2"/>
  <c r="T360" i="2"/>
  <c r="T97" i="2"/>
  <c r="S2504" i="2" l="1"/>
  <c r="T2504" i="2"/>
  <c r="AA4" i="2" s="1"/>
  <c r="R2504" i="2"/>
  <c r="S5" i="2"/>
  <c r="AA16" i="2" l="1"/>
  <c r="AA6" i="2"/>
  <c r="AA8" i="2" s="1"/>
  <c r="AA10" i="2" s="1"/>
  <c r="AA15" i="2"/>
  <c r="AA13" i="2"/>
  <c r="AA14" i="2" s="1"/>
  <c r="AA12" i="2"/>
  <c r="AC4" i="2" l="1" a="1"/>
  <c r="AC7" i="2"/>
  <c r="AO11" i="2"/>
  <c r="AN16" i="2"/>
  <c r="AG8" i="2"/>
  <c r="AF13" i="2"/>
  <c r="AL4" i="2"/>
  <c r="AK9" i="2"/>
  <c r="AJ14" i="2"/>
  <c r="AK6" i="2"/>
  <c r="AJ11" i="2"/>
  <c r="AI16" i="2"/>
  <c r="AJ8" i="2"/>
  <c r="AI13" i="2"/>
  <c r="AJ5" i="2"/>
  <c r="AI10" i="2"/>
  <c r="AH15" i="2"/>
  <c r="AI7" i="2"/>
  <c r="AH12" i="2"/>
  <c r="AI4" i="2"/>
  <c r="AH9" i="2"/>
  <c r="AG14" i="2"/>
  <c r="AK7" i="2"/>
  <c r="AJ12" i="2"/>
  <c r="AC4" i="2"/>
  <c r="AO8" i="2"/>
  <c r="AN13" i="2"/>
  <c r="AG5" i="2"/>
  <c r="AF10" i="2"/>
  <c r="AE15" i="2"/>
  <c r="AF7" i="2"/>
  <c r="AE12" i="2"/>
  <c r="AF4" i="2"/>
  <c r="AE9" i="2"/>
  <c r="AD14" i="2"/>
  <c r="AE6" i="2"/>
  <c r="AD11" i="2"/>
  <c r="AC16" i="2"/>
  <c r="AD8" i="2"/>
  <c r="AC13" i="2"/>
  <c r="AD5" i="2"/>
  <c r="AC10" i="2"/>
  <c r="AO14" i="2"/>
  <c r="AF8" i="2"/>
  <c r="AE13" i="2"/>
  <c r="AK4" i="2"/>
  <c r="AJ9" i="2"/>
  <c r="AI14" i="2"/>
  <c r="AO5" i="2"/>
  <c r="AN10" i="2"/>
  <c r="AM15" i="2"/>
  <c r="AN7" i="2"/>
  <c r="AM12" i="2"/>
  <c r="AN4" i="2"/>
  <c r="AM9" i="2"/>
  <c r="AL14" i="2"/>
  <c r="AM6" i="2"/>
  <c r="AL11" i="2"/>
  <c r="AK16" i="2"/>
  <c r="AL8" i="2"/>
  <c r="AK13" i="2"/>
  <c r="AL5" i="2"/>
  <c r="AK10" i="2"/>
  <c r="AJ15" i="2"/>
  <c r="AN8" i="2"/>
  <c r="AM13" i="2"/>
  <c r="AF5" i="2"/>
  <c r="AE10" i="2"/>
  <c r="AD15" i="2"/>
  <c r="AJ6" i="2"/>
  <c r="AI11" i="2"/>
  <c r="AH16" i="2"/>
  <c r="AI8" i="2"/>
  <c r="AH13" i="2"/>
  <c r="AI5" i="2"/>
  <c r="AH10" i="2"/>
  <c r="AG15" i="2"/>
  <c r="AH7" i="2"/>
  <c r="AG12" i="2"/>
  <c r="AH4" i="2"/>
  <c r="AG9" i="2"/>
  <c r="AF14" i="2"/>
  <c r="AG6" i="2"/>
  <c r="AF11" i="2"/>
  <c r="AE16" i="2"/>
  <c r="AJ4" i="2"/>
  <c r="AI9" i="2"/>
  <c r="AH14" i="2"/>
  <c r="AN5" i="2"/>
  <c r="AM10" i="2"/>
  <c r="AL15" i="2"/>
  <c r="AE7" i="2"/>
  <c r="AD12" i="2"/>
  <c r="AE4" i="2"/>
  <c r="AD9" i="2"/>
  <c r="AC14" i="2"/>
  <c r="AD6" i="2"/>
  <c r="AC11" i="2"/>
  <c r="AO15" i="2"/>
  <c r="AC8" i="2"/>
  <c r="AO12" i="2"/>
  <c r="AC5" i="2"/>
  <c r="AO9" i="2"/>
  <c r="AN14" i="2"/>
  <c r="AO6" i="2"/>
  <c r="AN11" i="2"/>
  <c r="AM16" i="2"/>
  <c r="AE5" i="2"/>
  <c r="AD10" i="2"/>
  <c r="AC15" i="2"/>
  <c r="AI6" i="2"/>
  <c r="AH11" i="2"/>
  <c r="AG16" i="2"/>
  <c r="AM7" i="2"/>
  <c r="AL12" i="2"/>
  <c r="AM4" i="2"/>
  <c r="AL9" i="2"/>
  <c r="AK14" i="2"/>
  <c r="AL6" i="2"/>
  <c r="AK11" i="2"/>
  <c r="AJ16" i="2"/>
  <c r="AK8" i="2"/>
  <c r="AJ13" i="2"/>
  <c r="AK5" i="2"/>
  <c r="AJ10" i="2"/>
  <c r="AI15" i="2"/>
  <c r="AJ7" i="2"/>
  <c r="AI12" i="2"/>
  <c r="AM5" i="2"/>
  <c r="AL10" i="2"/>
  <c r="AK15" i="2"/>
  <c r="AD7" i="2"/>
  <c r="AC12" i="2"/>
  <c r="AO16" i="2"/>
  <c r="AO13" i="2"/>
  <c r="AO10" i="2"/>
  <c r="AO7" i="2"/>
  <c r="AO4" i="2"/>
  <c r="AD4" i="2"/>
  <c r="AG4" i="2"/>
  <c r="AH5" i="2"/>
  <c r="AC6" i="2"/>
  <c r="AF6" i="2"/>
  <c r="AH6" i="2"/>
  <c r="AN6" i="2"/>
  <c r="AG7" i="2"/>
  <c r="AL7" i="2"/>
  <c r="AE8" i="2"/>
  <c r="AH8" i="2"/>
  <c r="AM8" i="2"/>
  <c r="AC9" i="2"/>
  <c r="AF9" i="2"/>
  <c r="AN9" i="2"/>
  <c r="AG10" i="2"/>
  <c r="AE11" i="2"/>
  <c r="AG11" i="2"/>
  <c r="AM11" i="2"/>
  <c r="AF12" i="2"/>
  <c r="AK12" i="2"/>
  <c r="AN12" i="2"/>
  <c r="AD13" i="2"/>
  <c r="AG13" i="2"/>
  <c r="AL13" i="2"/>
  <c r="AE14" i="2"/>
  <c r="AM14" i="2"/>
  <c r="AF15" i="2"/>
  <c r="AN15" i="2"/>
  <c r="AD16" i="2"/>
  <c r="AF16" i="2"/>
  <c r="AL16" i="2"/>
  <c r="C2507" i="2" a="1"/>
  <c r="C2513" i="2"/>
  <c r="C2516" i="2"/>
  <c r="C2512" i="2"/>
  <c r="C2508" i="2"/>
  <c r="C2519" i="2"/>
  <c r="C2515" i="2"/>
  <c r="C2511" i="2"/>
  <c r="C2507" i="2"/>
  <c r="C2518" i="2"/>
  <c r="C2514" i="2"/>
  <c r="C2510" i="2"/>
  <c r="C2517" i="2"/>
  <c r="C2509" i="2"/>
  <c r="H2513" i="2"/>
  <c r="G2517" i="2"/>
  <c r="D2518" i="2"/>
  <c r="E2518" i="2"/>
  <c r="H2512" i="2"/>
  <c r="D2516" i="2"/>
  <c r="E2516" i="2"/>
  <c r="H2517" i="2"/>
  <c r="H2518" i="2"/>
  <c r="G2515" i="2"/>
  <c r="G2512" i="2"/>
  <c r="G2516" i="2"/>
  <c r="D2507" i="2"/>
  <c r="E2507" i="2"/>
  <c r="H2515" i="2"/>
  <c r="D2509" i="2"/>
  <c r="E2509" i="2"/>
  <c r="G2510" i="2"/>
  <c r="G2511" i="2"/>
  <c r="G2519" i="2"/>
  <c r="G2514" i="2"/>
  <c r="H2508" i="2"/>
  <c r="H2514" i="2"/>
  <c r="D2508" i="2"/>
  <c r="E2508" i="2"/>
  <c r="H2516" i="2"/>
  <c r="H2510" i="2"/>
  <c r="H2511" i="2"/>
  <c r="D2519" i="2"/>
  <c r="E2519" i="2"/>
  <c r="G2508" i="2"/>
  <c r="D2514" i="2"/>
  <c r="E2514" i="2"/>
  <c r="D2513" i="2"/>
  <c r="E2513" i="2"/>
  <c r="G2509" i="2"/>
  <c r="D2510" i="2"/>
  <c r="E2510" i="2"/>
  <c r="D2511" i="2"/>
  <c r="E2511" i="2"/>
  <c r="H2519" i="2"/>
  <c r="H2509" i="2"/>
  <c r="G2513" i="2"/>
  <c r="D2517" i="2"/>
  <c r="E2517" i="2"/>
  <c r="G2518" i="2"/>
  <c r="D2515" i="2"/>
  <c r="E2515" i="2"/>
  <c r="D2512" i="2"/>
  <c r="E2512" i="2"/>
</calcChain>
</file>

<file path=xl/sharedStrings.xml><?xml version="1.0" encoding="utf-8"?>
<sst xmlns="http://schemas.openxmlformats.org/spreadsheetml/2006/main" count="62" uniqueCount="56">
  <si>
    <t>Area</t>
  </si>
  <si>
    <t>Eccentricity</t>
  </si>
  <si>
    <t>Solidity</t>
  </si>
  <si>
    <t>Extent</t>
  </si>
  <si>
    <t>Perimeter</t>
  </si>
  <si>
    <t>Compactness</t>
  </si>
  <si>
    <t>Roundness</t>
  </si>
  <si>
    <t>Major_Axis_Length</t>
  </si>
  <si>
    <t>Minor_Axis_Length</t>
  </si>
  <si>
    <t>Convex_Area</t>
  </si>
  <si>
    <t>Equiv_Diameter</t>
  </si>
  <si>
    <t>Aspect_Ration</t>
  </si>
  <si>
    <t>Dummy</t>
  </si>
  <si>
    <t>Logistic Regression</t>
  </si>
  <si>
    <t>Success</t>
  </si>
  <si>
    <t>Failure</t>
  </si>
  <si>
    <t>Total</t>
  </si>
  <si>
    <t>p-Obs</t>
  </si>
  <si>
    <t>p-Pred</t>
  </si>
  <si>
    <t>Suc-Pred</t>
  </si>
  <si>
    <t>Fail-Pred</t>
  </si>
  <si>
    <t>LL</t>
  </si>
  <si>
    <t>% Correct</t>
  </si>
  <si>
    <t>Coeff</t>
  </si>
  <si>
    <t>LL0</t>
  </si>
  <si>
    <t>LL1</t>
  </si>
  <si>
    <t>Chi-Sq</t>
  </si>
  <si>
    <t>df</t>
  </si>
  <si>
    <t>p-value</t>
  </si>
  <si>
    <t>alpha</t>
  </si>
  <si>
    <t>sig</t>
  </si>
  <si>
    <t>R-Sq (L)</t>
  </si>
  <si>
    <t>R-Sq (CS)</t>
  </si>
  <si>
    <t>R-Sq (N)</t>
  </si>
  <si>
    <t>AIC</t>
  </si>
  <si>
    <t>BIC</t>
  </si>
  <si>
    <t>Covariance Matrix</t>
  </si>
  <si>
    <t>coeff b</t>
  </si>
  <si>
    <t>s.e.</t>
  </si>
  <si>
    <t>Wald</t>
  </si>
  <si>
    <t>exp(b)</t>
  </si>
  <si>
    <t>lower</t>
  </si>
  <si>
    <t>upper</t>
  </si>
  <si>
    <t>Intercept</t>
  </si>
  <si>
    <t>Converge</t>
  </si>
  <si>
    <t>Classification Table</t>
  </si>
  <si>
    <t>Suc-Obs</t>
  </si>
  <si>
    <t>Fail-Obs</t>
  </si>
  <si>
    <t>Accuracy</t>
  </si>
  <si>
    <t>Cutoff</t>
  </si>
  <si>
    <t>ROC Table</t>
  </si>
  <si>
    <t>Fail-Cum</t>
  </si>
  <si>
    <t>Suc-Cum</t>
  </si>
  <si>
    <t>FPR</t>
  </si>
  <si>
    <t>TPR</t>
  </si>
  <si>
    <t>AUC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</si>
</sst>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2" fillId="0" borderId="11" xfId="0" applyFont="1" applyBorder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5" xfId="0" applyBorder="1" applyAlignment="1">
      <alignment horizontal="right"/>
    </xf>
    <xf numFmtId="0" fontId="2" fillId="0" borderId="16" xfId="0" applyFont="1" applyBorder="1" applyAlignment="1">
      <alignment horizontal="center"/>
    </xf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Sheet1!$BC$4:$BC$2504</c:f>
              <c:numCache>
                <c:formatCode>General</c:formatCode>
                <c:ptCount val="2501"/>
                <c:pt idx="0">
                  <c:v>1</c:v>
                </c:pt>
                <c:pt idx="1">
                  <c:v>0.99923076923076926</c:v>
                </c:pt>
                <c:pt idx="2">
                  <c:v>0.99846153846153851</c:v>
                </c:pt>
                <c:pt idx="3">
                  <c:v>0.99769230769230766</c:v>
                </c:pt>
                <c:pt idx="4">
                  <c:v>0.99692307692307691</c:v>
                </c:pt>
                <c:pt idx="5">
                  <c:v>0.99615384615384617</c:v>
                </c:pt>
                <c:pt idx="6">
                  <c:v>0.99538461538461542</c:v>
                </c:pt>
                <c:pt idx="7">
                  <c:v>0.99461538461538457</c:v>
                </c:pt>
                <c:pt idx="8">
                  <c:v>0.99384615384615382</c:v>
                </c:pt>
                <c:pt idx="9">
                  <c:v>0.99307692307692308</c:v>
                </c:pt>
                <c:pt idx="10">
                  <c:v>0.99230769230769234</c:v>
                </c:pt>
                <c:pt idx="11">
                  <c:v>0.99153846153846159</c:v>
                </c:pt>
                <c:pt idx="12">
                  <c:v>0.99076923076923074</c:v>
                </c:pt>
                <c:pt idx="13">
                  <c:v>0.99</c:v>
                </c:pt>
                <c:pt idx="14">
                  <c:v>0.98923076923076925</c:v>
                </c:pt>
                <c:pt idx="15">
                  <c:v>0.9884615384615385</c:v>
                </c:pt>
                <c:pt idx="16">
                  <c:v>0.98769230769230765</c:v>
                </c:pt>
                <c:pt idx="17">
                  <c:v>0.9869230769230769</c:v>
                </c:pt>
                <c:pt idx="18">
                  <c:v>0.98615384615384616</c:v>
                </c:pt>
                <c:pt idx="19">
                  <c:v>0.98538461538461541</c:v>
                </c:pt>
                <c:pt idx="20">
                  <c:v>0.98461538461538467</c:v>
                </c:pt>
                <c:pt idx="21">
                  <c:v>0.98384615384615381</c:v>
                </c:pt>
                <c:pt idx="22">
                  <c:v>0.98307692307692307</c:v>
                </c:pt>
                <c:pt idx="23">
                  <c:v>0.98230769230769233</c:v>
                </c:pt>
                <c:pt idx="24">
                  <c:v>0.98153846153846158</c:v>
                </c:pt>
                <c:pt idx="25">
                  <c:v>0.98076923076923073</c:v>
                </c:pt>
                <c:pt idx="26">
                  <c:v>0.98</c:v>
                </c:pt>
                <c:pt idx="27">
                  <c:v>0.97923076923076924</c:v>
                </c:pt>
                <c:pt idx="28">
                  <c:v>0.97846153846153849</c:v>
                </c:pt>
                <c:pt idx="29">
                  <c:v>0.97769230769230764</c:v>
                </c:pt>
                <c:pt idx="30">
                  <c:v>0.97692307692307689</c:v>
                </c:pt>
                <c:pt idx="31">
                  <c:v>0.97615384615384615</c:v>
                </c:pt>
                <c:pt idx="32">
                  <c:v>0.97538461538461541</c:v>
                </c:pt>
                <c:pt idx="33">
                  <c:v>0.97461538461538466</c:v>
                </c:pt>
                <c:pt idx="34">
                  <c:v>0.97384615384615381</c:v>
                </c:pt>
                <c:pt idx="35">
                  <c:v>0.97307692307692306</c:v>
                </c:pt>
                <c:pt idx="36">
                  <c:v>0.97230769230769232</c:v>
                </c:pt>
                <c:pt idx="37">
                  <c:v>0.97153846153846157</c:v>
                </c:pt>
                <c:pt idx="38">
                  <c:v>0.97076923076923072</c:v>
                </c:pt>
                <c:pt idx="39">
                  <c:v>0.97</c:v>
                </c:pt>
                <c:pt idx="40">
                  <c:v>0.96923076923076923</c:v>
                </c:pt>
                <c:pt idx="41">
                  <c:v>0.96846153846153848</c:v>
                </c:pt>
                <c:pt idx="42">
                  <c:v>0.96769230769230774</c:v>
                </c:pt>
                <c:pt idx="43">
                  <c:v>0.96692307692307689</c:v>
                </c:pt>
                <c:pt idx="44">
                  <c:v>0.96615384615384614</c:v>
                </c:pt>
                <c:pt idx="45">
                  <c:v>0.9653846153846154</c:v>
                </c:pt>
                <c:pt idx="46">
                  <c:v>0.96461538461538465</c:v>
                </c:pt>
                <c:pt idx="47">
                  <c:v>0.9638461538461538</c:v>
                </c:pt>
                <c:pt idx="48">
                  <c:v>0.96307692307692305</c:v>
                </c:pt>
                <c:pt idx="49">
                  <c:v>0.96230769230769231</c:v>
                </c:pt>
                <c:pt idx="50">
                  <c:v>0.96153846153846156</c:v>
                </c:pt>
                <c:pt idx="51">
                  <c:v>0.96076923076923082</c:v>
                </c:pt>
                <c:pt idx="52">
                  <c:v>0.96</c:v>
                </c:pt>
                <c:pt idx="53">
                  <c:v>0.95923076923076922</c:v>
                </c:pt>
                <c:pt idx="54">
                  <c:v>0.95846153846153848</c:v>
                </c:pt>
                <c:pt idx="55">
                  <c:v>0.95769230769230773</c:v>
                </c:pt>
                <c:pt idx="56">
                  <c:v>0.95692307692307688</c:v>
                </c:pt>
                <c:pt idx="57">
                  <c:v>0.95615384615384613</c:v>
                </c:pt>
                <c:pt idx="58">
                  <c:v>0.95538461538461539</c:v>
                </c:pt>
                <c:pt idx="59">
                  <c:v>0.95461538461538464</c:v>
                </c:pt>
                <c:pt idx="60">
                  <c:v>0.95384615384615379</c:v>
                </c:pt>
                <c:pt idx="61">
                  <c:v>0.95307692307692304</c:v>
                </c:pt>
                <c:pt idx="62">
                  <c:v>0.9523076923076923</c:v>
                </c:pt>
                <c:pt idx="63">
                  <c:v>0.95153846153846156</c:v>
                </c:pt>
                <c:pt idx="64">
                  <c:v>0.95076923076923081</c:v>
                </c:pt>
                <c:pt idx="65">
                  <c:v>0.95</c:v>
                </c:pt>
                <c:pt idx="66">
                  <c:v>0.94923076923076921</c:v>
                </c:pt>
                <c:pt idx="67">
                  <c:v>0.94846153846153847</c:v>
                </c:pt>
                <c:pt idx="68">
                  <c:v>0.94769230769230772</c:v>
                </c:pt>
                <c:pt idx="69">
                  <c:v>0.94692307692307698</c:v>
                </c:pt>
                <c:pt idx="70">
                  <c:v>0.94615384615384612</c:v>
                </c:pt>
                <c:pt idx="71">
                  <c:v>0.94538461538461538</c:v>
                </c:pt>
                <c:pt idx="72">
                  <c:v>0.94461538461538463</c:v>
                </c:pt>
                <c:pt idx="73">
                  <c:v>0.94384615384615389</c:v>
                </c:pt>
                <c:pt idx="74">
                  <c:v>0.94307692307692303</c:v>
                </c:pt>
                <c:pt idx="75">
                  <c:v>0.94230769230769229</c:v>
                </c:pt>
                <c:pt idx="76">
                  <c:v>0.94153846153846155</c:v>
                </c:pt>
                <c:pt idx="77">
                  <c:v>0.9407692307692308</c:v>
                </c:pt>
                <c:pt idx="78">
                  <c:v>0.94</c:v>
                </c:pt>
                <c:pt idx="79">
                  <c:v>0.9392307692307692</c:v>
                </c:pt>
                <c:pt idx="80">
                  <c:v>0.93846153846153846</c:v>
                </c:pt>
                <c:pt idx="81">
                  <c:v>0.93769230769230771</c:v>
                </c:pt>
                <c:pt idx="82">
                  <c:v>0.93692307692307697</c:v>
                </c:pt>
                <c:pt idx="83">
                  <c:v>0.93615384615384611</c:v>
                </c:pt>
                <c:pt idx="84">
                  <c:v>0.93538461538461537</c:v>
                </c:pt>
                <c:pt idx="85">
                  <c:v>0.93461538461538463</c:v>
                </c:pt>
                <c:pt idx="86">
                  <c:v>0.93384615384615388</c:v>
                </c:pt>
                <c:pt idx="87">
                  <c:v>0.93307692307692314</c:v>
                </c:pt>
                <c:pt idx="88">
                  <c:v>0.93230769230769228</c:v>
                </c:pt>
                <c:pt idx="89">
                  <c:v>0.93153846153846154</c:v>
                </c:pt>
                <c:pt idx="90">
                  <c:v>0.93076923076923079</c:v>
                </c:pt>
                <c:pt idx="91">
                  <c:v>0.92999999999999994</c:v>
                </c:pt>
                <c:pt idx="92">
                  <c:v>0.92999999999999994</c:v>
                </c:pt>
                <c:pt idx="93">
                  <c:v>0.92923076923076919</c:v>
                </c:pt>
                <c:pt idx="94">
                  <c:v>0.92846153846153845</c:v>
                </c:pt>
                <c:pt idx="95">
                  <c:v>0.9276923076923077</c:v>
                </c:pt>
                <c:pt idx="96">
                  <c:v>0.92692307692307696</c:v>
                </c:pt>
                <c:pt idx="97">
                  <c:v>0.92615384615384611</c:v>
                </c:pt>
                <c:pt idx="98">
                  <c:v>0.92538461538461536</c:v>
                </c:pt>
                <c:pt idx="99">
                  <c:v>0.92461538461538462</c:v>
                </c:pt>
                <c:pt idx="100">
                  <c:v>0.92384615384615387</c:v>
                </c:pt>
                <c:pt idx="101">
                  <c:v>0.92307692307692313</c:v>
                </c:pt>
                <c:pt idx="102">
                  <c:v>0.92230769230769227</c:v>
                </c:pt>
                <c:pt idx="103">
                  <c:v>0.92153846153846153</c:v>
                </c:pt>
                <c:pt idx="104">
                  <c:v>0.92076923076923078</c:v>
                </c:pt>
                <c:pt idx="105">
                  <c:v>0.92</c:v>
                </c:pt>
                <c:pt idx="106">
                  <c:v>0.91923076923076918</c:v>
                </c:pt>
                <c:pt idx="107">
                  <c:v>0.91846153846153844</c:v>
                </c:pt>
                <c:pt idx="108">
                  <c:v>0.9176923076923077</c:v>
                </c:pt>
                <c:pt idx="109">
                  <c:v>0.91692307692307695</c:v>
                </c:pt>
                <c:pt idx="110">
                  <c:v>0.9161538461538461</c:v>
                </c:pt>
                <c:pt idx="111">
                  <c:v>0.91538461538461535</c:v>
                </c:pt>
                <c:pt idx="112">
                  <c:v>0.91461538461538461</c:v>
                </c:pt>
                <c:pt idx="113">
                  <c:v>0.91384615384615386</c:v>
                </c:pt>
                <c:pt idx="114">
                  <c:v>0.91307692307692312</c:v>
                </c:pt>
                <c:pt idx="115">
                  <c:v>0.91230769230769226</c:v>
                </c:pt>
                <c:pt idx="116">
                  <c:v>0.91153846153846152</c:v>
                </c:pt>
                <c:pt idx="117">
                  <c:v>0.91076923076923078</c:v>
                </c:pt>
                <c:pt idx="118">
                  <c:v>0.91</c:v>
                </c:pt>
                <c:pt idx="119">
                  <c:v>0.91</c:v>
                </c:pt>
                <c:pt idx="120">
                  <c:v>0.90923076923076929</c:v>
                </c:pt>
                <c:pt idx="121">
                  <c:v>0.90846153846153843</c:v>
                </c:pt>
                <c:pt idx="122">
                  <c:v>0.90769230769230769</c:v>
                </c:pt>
                <c:pt idx="123">
                  <c:v>0.90692307692307694</c:v>
                </c:pt>
                <c:pt idx="124">
                  <c:v>0.9061538461538462</c:v>
                </c:pt>
                <c:pt idx="125">
                  <c:v>0.90538461538461534</c:v>
                </c:pt>
                <c:pt idx="126">
                  <c:v>0.9046153846153846</c:v>
                </c:pt>
                <c:pt idx="127">
                  <c:v>0.90384615384615385</c:v>
                </c:pt>
                <c:pt idx="128">
                  <c:v>0.90307692307692311</c:v>
                </c:pt>
                <c:pt idx="129">
                  <c:v>0.90230769230769226</c:v>
                </c:pt>
                <c:pt idx="130">
                  <c:v>0.90153846153846151</c:v>
                </c:pt>
                <c:pt idx="131">
                  <c:v>0.90076923076923077</c:v>
                </c:pt>
                <c:pt idx="132">
                  <c:v>0.9</c:v>
                </c:pt>
                <c:pt idx="133">
                  <c:v>0.89923076923076928</c:v>
                </c:pt>
                <c:pt idx="134">
                  <c:v>0.89846153846153842</c:v>
                </c:pt>
                <c:pt idx="135">
                  <c:v>0.89769230769230768</c:v>
                </c:pt>
                <c:pt idx="136">
                  <c:v>0.89692307692307693</c:v>
                </c:pt>
                <c:pt idx="137">
                  <c:v>0.89615384615384619</c:v>
                </c:pt>
                <c:pt idx="138">
                  <c:v>0.89538461538461545</c:v>
                </c:pt>
                <c:pt idx="139">
                  <c:v>0.89461538461538459</c:v>
                </c:pt>
                <c:pt idx="140">
                  <c:v>0.89384615384615385</c:v>
                </c:pt>
                <c:pt idx="141">
                  <c:v>0.8930769230769231</c:v>
                </c:pt>
                <c:pt idx="142">
                  <c:v>0.89230769230769225</c:v>
                </c:pt>
                <c:pt idx="143">
                  <c:v>0.8915384615384615</c:v>
                </c:pt>
                <c:pt idx="144">
                  <c:v>0.89076923076923076</c:v>
                </c:pt>
                <c:pt idx="145">
                  <c:v>0.89</c:v>
                </c:pt>
                <c:pt idx="146">
                  <c:v>0.88923076923076927</c:v>
                </c:pt>
                <c:pt idx="147">
                  <c:v>0.88846153846153841</c:v>
                </c:pt>
                <c:pt idx="148">
                  <c:v>0.88769230769230767</c:v>
                </c:pt>
                <c:pt idx="149">
                  <c:v>0.88692307692307693</c:v>
                </c:pt>
                <c:pt idx="150">
                  <c:v>0.88615384615384618</c:v>
                </c:pt>
                <c:pt idx="151">
                  <c:v>0.88538461538461544</c:v>
                </c:pt>
                <c:pt idx="152">
                  <c:v>0.88461538461538458</c:v>
                </c:pt>
                <c:pt idx="153">
                  <c:v>0.88384615384615384</c:v>
                </c:pt>
                <c:pt idx="154">
                  <c:v>0.88307692307692309</c:v>
                </c:pt>
                <c:pt idx="155">
                  <c:v>0.88230769230769235</c:v>
                </c:pt>
                <c:pt idx="156">
                  <c:v>0.88153846153846149</c:v>
                </c:pt>
                <c:pt idx="157">
                  <c:v>0.88076923076923075</c:v>
                </c:pt>
                <c:pt idx="158">
                  <c:v>0.88</c:v>
                </c:pt>
                <c:pt idx="159">
                  <c:v>0.87923076923076926</c:v>
                </c:pt>
                <c:pt idx="160">
                  <c:v>0.8784615384615384</c:v>
                </c:pt>
                <c:pt idx="161">
                  <c:v>0.87769230769230766</c:v>
                </c:pt>
                <c:pt idx="162">
                  <c:v>0.87692307692307692</c:v>
                </c:pt>
                <c:pt idx="163">
                  <c:v>0.87615384615384617</c:v>
                </c:pt>
                <c:pt idx="164">
                  <c:v>0.87538461538461543</c:v>
                </c:pt>
                <c:pt idx="165">
                  <c:v>0.87538461538461543</c:v>
                </c:pt>
                <c:pt idx="166">
                  <c:v>0.87461538461538457</c:v>
                </c:pt>
                <c:pt idx="167">
                  <c:v>0.87384615384615383</c:v>
                </c:pt>
                <c:pt idx="168">
                  <c:v>0.87307692307692308</c:v>
                </c:pt>
                <c:pt idx="169">
                  <c:v>0.87230769230769234</c:v>
                </c:pt>
                <c:pt idx="170">
                  <c:v>0.8715384615384616</c:v>
                </c:pt>
                <c:pt idx="171">
                  <c:v>0.87076923076923074</c:v>
                </c:pt>
                <c:pt idx="172">
                  <c:v>0.87</c:v>
                </c:pt>
                <c:pt idx="173">
                  <c:v>0.86923076923076925</c:v>
                </c:pt>
                <c:pt idx="174">
                  <c:v>0.8684615384615384</c:v>
                </c:pt>
                <c:pt idx="175">
                  <c:v>0.86769230769230765</c:v>
                </c:pt>
                <c:pt idx="176">
                  <c:v>0.86692307692307691</c:v>
                </c:pt>
                <c:pt idx="177">
                  <c:v>0.86692307692307691</c:v>
                </c:pt>
                <c:pt idx="178">
                  <c:v>0.86615384615384616</c:v>
                </c:pt>
                <c:pt idx="179">
                  <c:v>0.86538461538461542</c:v>
                </c:pt>
                <c:pt idx="180">
                  <c:v>0.86461538461538456</c:v>
                </c:pt>
                <c:pt idx="181">
                  <c:v>0.86384615384615382</c:v>
                </c:pt>
                <c:pt idx="182">
                  <c:v>0.86307692307692307</c:v>
                </c:pt>
                <c:pt idx="183">
                  <c:v>0.86230769230769233</c:v>
                </c:pt>
                <c:pt idx="184">
                  <c:v>0.86153846153846159</c:v>
                </c:pt>
                <c:pt idx="185">
                  <c:v>0.86076923076923073</c:v>
                </c:pt>
                <c:pt idx="186">
                  <c:v>0.86</c:v>
                </c:pt>
                <c:pt idx="187">
                  <c:v>0.85923076923076924</c:v>
                </c:pt>
                <c:pt idx="188">
                  <c:v>0.8584615384615385</c:v>
                </c:pt>
                <c:pt idx="189">
                  <c:v>0.85769230769230775</c:v>
                </c:pt>
                <c:pt idx="190">
                  <c:v>0.8569230769230769</c:v>
                </c:pt>
                <c:pt idx="191">
                  <c:v>0.85615384615384615</c:v>
                </c:pt>
                <c:pt idx="192">
                  <c:v>0.85538461538461541</c:v>
                </c:pt>
                <c:pt idx="193">
                  <c:v>0.85461538461538455</c:v>
                </c:pt>
                <c:pt idx="194">
                  <c:v>0.85384615384615381</c:v>
                </c:pt>
                <c:pt idx="195">
                  <c:v>0.85307692307692307</c:v>
                </c:pt>
                <c:pt idx="196">
                  <c:v>0.85230769230769232</c:v>
                </c:pt>
                <c:pt idx="197">
                  <c:v>0.85153846153846158</c:v>
                </c:pt>
                <c:pt idx="198">
                  <c:v>0.85076923076923072</c:v>
                </c:pt>
                <c:pt idx="199">
                  <c:v>0.85</c:v>
                </c:pt>
                <c:pt idx="200">
                  <c:v>0.84923076923076923</c:v>
                </c:pt>
                <c:pt idx="201">
                  <c:v>0.84846153846153849</c:v>
                </c:pt>
                <c:pt idx="202">
                  <c:v>0.84769230769230774</c:v>
                </c:pt>
                <c:pt idx="203">
                  <c:v>0.84692307692307689</c:v>
                </c:pt>
                <c:pt idx="204">
                  <c:v>0.84615384615384615</c:v>
                </c:pt>
                <c:pt idx="205">
                  <c:v>0.8453846153846154</c:v>
                </c:pt>
                <c:pt idx="206">
                  <c:v>0.84461538461538466</c:v>
                </c:pt>
                <c:pt idx="207">
                  <c:v>0.84384615384615391</c:v>
                </c:pt>
                <c:pt idx="208">
                  <c:v>0.84307692307692306</c:v>
                </c:pt>
                <c:pt idx="209">
                  <c:v>0.84230769230769231</c:v>
                </c:pt>
                <c:pt idx="210">
                  <c:v>0.84153846153846157</c:v>
                </c:pt>
                <c:pt idx="211">
                  <c:v>0.84076923076923071</c:v>
                </c:pt>
                <c:pt idx="212">
                  <c:v>0.84</c:v>
                </c:pt>
                <c:pt idx="213">
                  <c:v>0.83923076923076922</c:v>
                </c:pt>
                <c:pt idx="214">
                  <c:v>0.83846153846153848</c:v>
                </c:pt>
                <c:pt idx="215">
                  <c:v>0.83769230769230774</c:v>
                </c:pt>
                <c:pt idx="216">
                  <c:v>0.83692307692307688</c:v>
                </c:pt>
                <c:pt idx="217">
                  <c:v>0.83615384615384614</c:v>
                </c:pt>
                <c:pt idx="218">
                  <c:v>0.83538461538461539</c:v>
                </c:pt>
                <c:pt idx="219">
                  <c:v>0.83461538461538465</c:v>
                </c:pt>
                <c:pt idx="220">
                  <c:v>0.8338461538461539</c:v>
                </c:pt>
                <c:pt idx="221">
                  <c:v>0.83307692307692305</c:v>
                </c:pt>
                <c:pt idx="222">
                  <c:v>0.8323076923076923</c:v>
                </c:pt>
                <c:pt idx="223">
                  <c:v>0.83153846153846156</c:v>
                </c:pt>
                <c:pt idx="224">
                  <c:v>0.8307692307692307</c:v>
                </c:pt>
                <c:pt idx="225">
                  <c:v>0.83</c:v>
                </c:pt>
                <c:pt idx="226">
                  <c:v>0.82923076923076922</c:v>
                </c:pt>
                <c:pt idx="227">
                  <c:v>0.82846153846153847</c:v>
                </c:pt>
                <c:pt idx="228">
                  <c:v>0.82769230769230773</c:v>
                </c:pt>
                <c:pt idx="229">
                  <c:v>0.82692307692307687</c:v>
                </c:pt>
                <c:pt idx="230">
                  <c:v>0.82615384615384613</c:v>
                </c:pt>
                <c:pt idx="231">
                  <c:v>0.82538461538461538</c:v>
                </c:pt>
                <c:pt idx="232">
                  <c:v>0.82461538461538464</c:v>
                </c:pt>
                <c:pt idx="233">
                  <c:v>0.82384615384615389</c:v>
                </c:pt>
                <c:pt idx="234">
                  <c:v>0.82384615384615389</c:v>
                </c:pt>
                <c:pt idx="235">
                  <c:v>0.82307692307692304</c:v>
                </c:pt>
                <c:pt idx="236">
                  <c:v>0.8223076923076923</c:v>
                </c:pt>
                <c:pt idx="237">
                  <c:v>0.82153846153846155</c:v>
                </c:pt>
                <c:pt idx="238">
                  <c:v>0.82076923076923081</c:v>
                </c:pt>
                <c:pt idx="239">
                  <c:v>0.82000000000000006</c:v>
                </c:pt>
                <c:pt idx="240">
                  <c:v>0.81923076923076921</c:v>
                </c:pt>
                <c:pt idx="241">
                  <c:v>0.81846153846153846</c:v>
                </c:pt>
                <c:pt idx="242">
                  <c:v>0.81769230769230772</c:v>
                </c:pt>
                <c:pt idx="243">
                  <c:v>0.81692307692307686</c:v>
                </c:pt>
                <c:pt idx="244">
                  <c:v>0.81615384615384612</c:v>
                </c:pt>
                <c:pt idx="245">
                  <c:v>0.81538461538461537</c:v>
                </c:pt>
                <c:pt idx="246">
                  <c:v>0.81461538461538463</c:v>
                </c:pt>
                <c:pt idx="247">
                  <c:v>0.81384615384615389</c:v>
                </c:pt>
                <c:pt idx="248">
                  <c:v>0.81307692307692303</c:v>
                </c:pt>
                <c:pt idx="249">
                  <c:v>0.81230769230769229</c:v>
                </c:pt>
                <c:pt idx="250">
                  <c:v>0.81153846153846154</c:v>
                </c:pt>
                <c:pt idx="251">
                  <c:v>0.8107692307692308</c:v>
                </c:pt>
                <c:pt idx="252">
                  <c:v>0.81</c:v>
                </c:pt>
                <c:pt idx="253">
                  <c:v>0.8092307692307692</c:v>
                </c:pt>
                <c:pt idx="254">
                  <c:v>0.80846153846153845</c:v>
                </c:pt>
                <c:pt idx="255">
                  <c:v>0.80769230769230771</c:v>
                </c:pt>
                <c:pt idx="256">
                  <c:v>0.80692307692307685</c:v>
                </c:pt>
                <c:pt idx="257">
                  <c:v>0.80615384615384622</c:v>
                </c:pt>
                <c:pt idx="258">
                  <c:v>0.80538461538461537</c:v>
                </c:pt>
                <c:pt idx="259">
                  <c:v>0.80461538461538462</c:v>
                </c:pt>
                <c:pt idx="260">
                  <c:v>0.80384615384615388</c:v>
                </c:pt>
                <c:pt idx="261">
                  <c:v>0.80307692307692302</c:v>
                </c:pt>
                <c:pt idx="262">
                  <c:v>0.80230769230769228</c:v>
                </c:pt>
                <c:pt idx="263">
                  <c:v>0.80153846153846153</c:v>
                </c:pt>
                <c:pt idx="264">
                  <c:v>0.80076923076923079</c:v>
                </c:pt>
                <c:pt idx="265">
                  <c:v>0.8</c:v>
                </c:pt>
                <c:pt idx="266">
                  <c:v>0.79923076923076919</c:v>
                </c:pt>
                <c:pt idx="267">
                  <c:v>0.79846153846153844</c:v>
                </c:pt>
                <c:pt idx="268">
                  <c:v>0.7976923076923077</c:v>
                </c:pt>
                <c:pt idx="269">
                  <c:v>0.79692307692307696</c:v>
                </c:pt>
                <c:pt idx="270">
                  <c:v>0.79615384615384621</c:v>
                </c:pt>
                <c:pt idx="271">
                  <c:v>0.79538461538461536</c:v>
                </c:pt>
                <c:pt idx="272">
                  <c:v>0.79461538461538461</c:v>
                </c:pt>
                <c:pt idx="273">
                  <c:v>0.79384615384615387</c:v>
                </c:pt>
                <c:pt idx="274">
                  <c:v>0.79307692307692301</c:v>
                </c:pt>
                <c:pt idx="275">
                  <c:v>0.79230769230769227</c:v>
                </c:pt>
                <c:pt idx="276">
                  <c:v>0.79153846153846152</c:v>
                </c:pt>
                <c:pt idx="277">
                  <c:v>0.79076923076923078</c:v>
                </c:pt>
                <c:pt idx="278">
                  <c:v>0.79</c:v>
                </c:pt>
                <c:pt idx="279">
                  <c:v>0.78923076923076918</c:v>
                </c:pt>
                <c:pt idx="280">
                  <c:v>0.78846153846153844</c:v>
                </c:pt>
                <c:pt idx="281">
                  <c:v>0.78769230769230769</c:v>
                </c:pt>
                <c:pt idx="282">
                  <c:v>0.78692307692307695</c:v>
                </c:pt>
                <c:pt idx="283">
                  <c:v>0.7861538461538462</c:v>
                </c:pt>
                <c:pt idx="284">
                  <c:v>0.78538461538461535</c:v>
                </c:pt>
                <c:pt idx="285">
                  <c:v>0.7846153846153846</c:v>
                </c:pt>
                <c:pt idx="286">
                  <c:v>0.78384615384615386</c:v>
                </c:pt>
                <c:pt idx="287">
                  <c:v>0.78307692307692311</c:v>
                </c:pt>
                <c:pt idx="288">
                  <c:v>0.78230769230769237</c:v>
                </c:pt>
                <c:pt idx="289">
                  <c:v>0.78153846153846152</c:v>
                </c:pt>
                <c:pt idx="290">
                  <c:v>0.78153846153846152</c:v>
                </c:pt>
                <c:pt idx="291">
                  <c:v>0.78076923076923077</c:v>
                </c:pt>
                <c:pt idx="292">
                  <c:v>0.78</c:v>
                </c:pt>
                <c:pt idx="293">
                  <c:v>0.77923076923076917</c:v>
                </c:pt>
                <c:pt idx="294">
                  <c:v>0.77846153846153843</c:v>
                </c:pt>
                <c:pt idx="295">
                  <c:v>0.77769230769230768</c:v>
                </c:pt>
                <c:pt idx="296">
                  <c:v>0.77692307692307694</c:v>
                </c:pt>
                <c:pt idx="297">
                  <c:v>0.77615384615384619</c:v>
                </c:pt>
                <c:pt idx="298">
                  <c:v>0.77538461538461534</c:v>
                </c:pt>
                <c:pt idx="299">
                  <c:v>0.77461538461538459</c:v>
                </c:pt>
                <c:pt idx="300">
                  <c:v>0.77384615384615385</c:v>
                </c:pt>
                <c:pt idx="301">
                  <c:v>0.77307692307692311</c:v>
                </c:pt>
                <c:pt idx="302">
                  <c:v>0.77230769230769236</c:v>
                </c:pt>
                <c:pt idx="303">
                  <c:v>0.77153846153846151</c:v>
                </c:pt>
                <c:pt idx="304">
                  <c:v>0.77076923076923076</c:v>
                </c:pt>
                <c:pt idx="305">
                  <c:v>0.77</c:v>
                </c:pt>
                <c:pt idx="306">
                  <c:v>0.76923076923076916</c:v>
                </c:pt>
                <c:pt idx="307">
                  <c:v>0.76846153846153853</c:v>
                </c:pt>
                <c:pt idx="308">
                  <c:v>0.76769230769230767</c:v>
                </c:pt>
                <c:pt idx="309">
                  <c:v>0.76692307692307693</c:v>
                </c:pt>
                <c:pt idx="310">
                  <c:v>0.76615384615384619</c:v>
                </c:pt>
                <c:pt idx="311">
                  <c:v>0.76538461538461533</c:v>
                </c:pt>
                <c:pt idx="312">
                  <c:v>0.76461538461538459</c:v>
                </c:pt>
                <c:pt idx="313">
                  <c:v>0.76384615384615384</c:v>
                </c:pt>
                <c:pt idx="314">
                  <c:v>0.7630769230769231</c:v>
                </c:pt>
                <c:pt idx="315">
                  <c:v>0.76230769230769235</c:v>
                </c:pt>
                <c:pt idx="316">
                  <c:v>0.7615384615384615</c:v>
                </c:pt>
                <c:pt idx="317">
                  <c:v>0.76076923076923075</c:v>
                </c:pt>
                <c:pt idx="318">
                  <c:v>0.76</c:v>
                </c:pt>
                <c:pt idx="319">
                  <c:v>0.75923076923076926</c:v>
                </c:pt>
                <c:pt idx="320">
                  <c:v>0.75846153846153852</c:v>
                </c:pt>
                <c:pt idx="321">
                  <c:v>0.75769230769230766</c:v>
                </c:pt>
                <c:pt idx="322">
                  <c:v>0.75692307692307692</c:v>
                </c:pt>
                <c:pt idx="323">
                  <c:v>0.75615384615384618</c:v>
                </c:pt>
                <c:pt idx="324">
                  <c:v>0.75538461538461532</c:v>
                </c:pt>
                <c:pt idx="325">
                  <c:v>0.75461538461538458</c:v>
                </c:pt>
                <c:pt idx="326">
                  <c:v>0.75384615384615383</c:v>
                </c:pt>
                <c:pt idx="327">
                  <c:v>0.75307692307692309</c:v>
                </c:pt>
                <c:pt idx="328">
                  <c:v>0.75230769230769234</c:v>
                </c:pt>
                <c:pt idx="329">
                  <c:v>0.75153846153846149</c:v>
                </c:pt>
                <c:pt idx="330">
                  <c:v>0.75076923076923074</c:v>
                </c:pt>
                <c:pt idx="331">
                  <c:v>0.75</c:v>
                </c:pt>
                <c:pt idx="332">
                  <c:v>0.75</c:v>
                </c:pt>
                <c:pt idx="333">
                  <c:v>0.74923076923076926</c:v>
                </c:pt>
                <c:pt idx="334">
                  <c:v>0.74846153846153851</c:v>
                </c:pt>
                <c:pt idx="335">
                  <c:v>0.74769230769230766</c:v>
                </c:pt>
                <c:pt idx="336">
                  <c:v>0.74769230769230766</c:v>
                </c:pt>
                <c:pt idx="337">
                  <c:v>0.74692307692307691</c:v>
                </c:pt>
                <c:pt idx="338">
                  <c:v>0.74615384615384617</c:v>
                </c:pt>
                <c:pt idx="339">
                  <c:v>0.74538461538461531</c:v>
                </c:pt>
                <c:pt idx="340">
                  <c:v>0.74461538461538468</c:v>
                </c:pt>
                <c:pt idx="341">
                  <c:v>0.74384615384615382</c:v>
                </c:pt>
                <c:pt idx="342">
                  <c:v>0.74307692307692308</c:v>
                </c:pt>
                <c:pt idx="343">
                  <c:v>0.74230769230769234</c:v>
                </c:pt>
                <c:pt idx="344">
                  <c:v>0.74153846153846148</c:v>
                </c:pt>
                <c:pt idx="345">
                  <c:v>0.74076923076923085</c:v>
                </c:pt>
                <c:pt idx="346">
                  <c:v>0.74</c:v>
                </c:pt>
                <c:pt idx="347">
                  <c:v>0.74</c:v>
                </c:pt>
                <c:pt idx="348">
                  <c:v>0.73923076923076925</c:v>
                </c:pt>
                <c:pt idx="349">
                  <c:v>0.7384615384615385</c:v>
                </c:pt>
                <c:pt idx="350">
                  <c:v>0.73769230769230765</c:v>
                </c:pt>
                <c:pt idx="351">
                  <c:v>0.7369230769230769</c:v>
                </c:pt>
                <c:pt idx="352">
                  <c:v>0.73615384615384616</c:v>
                </c:pt>
                <c:pt idx="353">
                  <c:v>0.7353846153846153</c:v>
                </c:pt>
                <c:pt idx="354">
                  <c:v>0.73461538461538467</c:v>
                </c:pt>
                <c:pt idx="355">
                  <c:v>0.73384615384615381</c:v>
                </c:pt>
                <c:pt idx="356">
                  <c:v>0.73307692307692307</c:v>
                </c:pt>
                <c:pt idx="357">
                  <c:v>0.73230769230769233</c:v>
                </c:pt>
                <c:pt idx="358">
                  <c:v>0.73153846153846147</c:v>
                </c:pt>
                <c:pt idx="359">
                  <c:v>0.73076923076923084</c:v>
                </c:pt>
                <c:pt idx="360">
                  <c:v>0.73</c:v>
                </c:pt>
                <c:pt idx="361">
                  <c:v>0.72923076923076924</c:v>
                </c:pt>
                <c:pt idx="362">
                  <c:v>0.72846153846153849</c:v>
                </c:pt>
                <c:pt idx="363">
                  <c:v>0.72769230769230764</c:v>
                </c:pt>
                <c:pt idx="364">
                  <c:v>0.72692307692307701</c:v>
                </c:pt>
                <c:pt idx="365">
                  <c:v>0.72615384615384615</c:v>
                </c:pt>
                <c:pt idx="366">
                  <c:v>0.72538461538461541</c:v>
                </c:pt>
                <c:pt idx="367">
                  <c:v>0.72461538461538466</c:v>
                </c:pt>
                <c:pt idx="368">
                  <c:v>0.72384615384615381</c:v>
                </c:pt>
                <c:pt idx="369">
                  <c:v>0.72307692307692306</c:v>
                </c:pt>
                <c:pt idx="370">
                  <c:v>0.72230769230769232</c:v>
                </c:pt>
                <c:pt idx="371">
                  <c:v>0.72153846153846146</c:v>
                </c:pt>
                <c:pt idx="372">
                  <c:v>0.72153846153846146</c:v>
                </c:pt>
                <c:pt idx="373">
                  <c:v>0.72076923076923083</c:v>
                </c:pt>
                <c:pt idx="374">
                  <c:v>0.72</c:v>
                </c:pt>
                <c:pt idx="375">
                  <c:v>0.71923076923076923</c:v>
                </c:pt>
                <c:pt idx="376">
                  <c:v>0.71846153846153848</c:v>
                </c:pt>
                <c:pt idx="377">
                  <c:v>0.71769230769230763</c:v>
                </c:pt>
                <c:pt idx="378">
                  <c:v>0.716923076923077</c:v>
                </c:pt>
                <c:pt idx="379">
                  <c:v>0.716923076923077</c:v>
                </c:pt>
                <c:pt idx="380">
                  <c:v>0.71615384615384614</c:v>
                </c:pt>
                <c:pt idx="381">
                  <c:v>0.7153846153846154</c:v>
                </c:pt>
                <c:pt idx="382">
                  <c:v>0.71461538461538465</c:v>
                </c:pt>
                <c:pt idx="383">
                  <c:v>0.7138461538461538</c:v>
                </c:pt>
                <c:pt idx="384">
                  <c:v>0.71307692307692305</c:v>
                </c:pt>
                <c:pt idx="385">
                  <c:v>0.71230769230769231</c:v>
                </c:pt>
                <c:pt idx="386">
                  <c:v>0.71153846153846156</c:v>
                </c:pt>
                <c:pt idx="387">
                  <c:v>0.71153846153846156</c:v>
                </c:pt>
                <c:pt idx="388">
                  <c:v>0.71076923076923082</c:v>
                </c:pt>
                <c:pt idx="389">
                  <c:v>0.71</c:v>
                </c:pt>
                <c:pt idx="390">
                  <c:v>0.70923076923076922</c:v>
                </c:pt>
                <c:pt idx="391">
                  <c:v>0.70846153846153848</c:v>
                </c:pt>
                <c:pt idx="392">
                  <c:v>0.70769230769230762</c:v>
                </c:pt>
                <c:pt idx="393">
                  <c:v>0.70692307692307699</c:v>
                </c:pt>
                <c:pt idx="394">
                  <c:v>0.70615384615384613</c:v>
                </c:pt>
                <c:pt idx="395">
                  <c:v>0.70538461538461539</c:v>
                </c:pt>
                <c:pt idx="396">
                  <c:v>0.70461538461538464</c:v>
                </c:pt>
                <c:pt idx="397">
                  <c:v>0.70384615384615379</c:v>
                </c:pt>
                <c:pt idx="398">
                  <c:v>0.70307692307692315</c:v>
                </c:pt>
                <c:pt idx="399">
                  <c:v>0.7023076923076923</c:v>
                </c:pt>
                <c:pt idx="400">
                  <c:v>0.70153846153846156</c:v>
                </c:pt>
                <c:pt idx="401">
                  <c:v>0.70076923076923081</c:v>
                </c:pt>
                <c:pt idx="402">
                  <c:v>0.7</c:v>
                </c:pt>
                <c:pt idx="403">
                  <c:v>0.69923076923076921</c:v>
                </c:pt>
                <c:pt idx="404">
                  <c:v>0.69846153846153847</c:v>
                </c:pt>
                <c:pt idx="405">
                  <c:v>0.69846153846153847</c:v>
                </c:pt>
                <c:pt idx="406">
                  <c:v>0.69769230769230761</c:v>
                </c:pt>
                <c:pt idx="407">
                  <c:v>0.69692307692307698</c:v>
                </c:pt>
                <c:pt idx="408">
                  <c:v>0.69615384615384612</c:v>
                </c:pt>
                <c:pt idx="409">
                  <c:v>0.69538461538461538</c:v>
                </c:pt>
                <c:pt idx="410">
                  <c:v>0.69461538461538463</c:v>
                </c:pt>
                <c:pt idx="411">
                  <c:v>0.69384615384615378</c:v>
                </c:pt>
                <c:pt idx="412">
                  <c:v>0.69307692307692315</c:v>
                </c:pt>
                <c:pt idx="413">
                  <c:v>0.69230769230769229</c:v>
                </c:pt>
                <c:pt idx="414">
                  <c:v>0.69153846153846155</c:v>
                </c:pt>
                <c:pt idx="415">
                  <c:v>0.6907692307692308</c:v>
                </c:pt>
                <c:pt idx="416">
                  <c:v>0.69</c:v>
                </c:pt>
                <c:pt idx="417">
                  <c:v>0.68923076923076931</c:v>
                </c:pt>
                <c:pt idx="418">
                  <c:v>0.68846153846153846</c:v>
                </c:pt>
                <c:pt idx="419">
                  <c:v>0.68769230769230771</c:v>
                </c:pt>
                <c:pt idx="420">
                  <c:v>0.68692307692307697</c:v>
                </c:pt>
                <c:pt idx="421">
                  <c:v>0.68615384615384611</c:v>
                </c:pt>
                <c:pt idx="422">
                  <c:v>0.68538461538461537</c:v>
                </c:pt>
                <c:pt idx="423">
                  <c:v>0.68461538461538463</c:v>
                </c:pt>
                <c:pt idx="424">
                  <c:v>0.68384615384615377</c:v>
                </c:pt>
                <c:pt idx="425">
                  <c:v>0.68307692307692314</c:v>
                </c:pt>
                <c:pt idx="426">
                  <c:v>0.68230769230769228</c:v>
                </c:pt>
                <c:pt idx="427">
                  <c:v>0.68153846153846154</c:v>
                </c:pt>
                <c:pt idx="428">
                  <c:v>0.68076923076923079</c:v>
                </c:pt>
                <c:pt idx="429">
                  <c:v>0.67999999999999994</c:v>
                </c:pt>
                <c:pt idx="430">
                  <c:v>0.6792307692307693</c:v>
                </c:pt>
                <c:pt idx="431">
                  <c:v>0.67846153846153845</c:v>
                </c:pt>
                <c:pt idx="432">
                  <c:v>0.6776923076923077</c:v>
                </c:pt>
                <c:pt idx="433">
                  <c:v>0.67692307692307696</c:v>
                </c:pt>
                <c:pt idx="434">
                  <c:v>0.67615384615384611</c:v>
                </c:pt>
                <c:pt idx="435">
                  <c:v>0.67538461538461536</c:v>
                </c:pt>
                <c:pt idx="436">
                  <c:v>0.67461538461538462</c:v>
                </c:pt>
                <c:pt idx="437">
                  <c:v>0.67461538461538462</c:v>
                </c:pt>
                <c:pt idx="438">
                  <c:v>0.67384615384615387</c:v>
                </c:pt>
                <c:pt idx="439">
                  <c:v>0.67307692307692313</c:v>
                </c:pt>
                <c:pt idx="440">
                  <c:v>0.67230769230769227</c:v>
                </c:pt>
                <c:pt idx="441">
                  <c:v>0.67153846153846153</c:v>
                </c:pt>
                <c:pt idx="442">
                  <c:v>0.67076923076923078</c:v>
                </c:pt>
                <c:pt idx="443">
                  <c:v>0.66999999999999993</c:v>
                </c:pt>
                <c:pt idx="444">
                  <c:v>0.6692307692307693</c:v>
                </c:pt>
                <c:pt idx="445">
                  <c:v>0.66846153846153844</c:v>
                </c:pt>
                <c:pt idx="446">
                  <c:v>0.6676923076923077</c:v>
                </c:pt>
                <c:pt idx="447">
                  <c:v>0.66692307692307695</c:v>
                </c:pt>
                <c:pt idx="448">
                  <c:v>0.6661538461538461</c:v>
                </c:pt>
                <c:pt idx="449">
                  <c:v>0.6661538461538461</c:v>
                </c:pt>
                <c:pt idx="450">
                  <c:v>0.66538461538461546</c:v>
                </c:pt>
                <c:pt idx="451">
                  <c:v>0.66461538461538461</c:v>
                </c:pt>
                <c:pt idx="452">
                  <c:v>0.66384615384615386</c:v>
                </c:pt>
                <c:pt idx="453">
                  <c:v>0.66307692307692312</c:v>
                </c:pt>
                <c:pt idx="454">
                  <c:v>0.66230769230769226</c:v>
                </c:pt>
                <c:pt idx="455">
                  <c:v>0.66153846153846152</c:v>
                </c:pt>
                <c:pt idx="456">
                  <c:v>0.66076923076923078</c:v>
                </c:pt>
                <c:pt idx="457">
                  <c:v>0.65999999999999992</c:v>
                </c:pt>
                <c:pt idx="458">
                  <c:v>0.65923076923076929</c:v>
                </c:pt>
                <c:pt idx="459">
                  <c:v>0.65846153846153843</c:v>
                </c:pt>
                <c:pt idx="460">
                  <c:v>0.65769230769230769</c:v>
                </c:pt>
                <c:pt idx="461">
                  <c:v>0.65692307692307694</c:v>
                </c:pt>
                <c:pt idx="462">
                  <c:v>0.65615384615384609</c:v>
                </c:pt>
                <c:pt idx="463">
                  <c:v>0.65615384615384609</c:v>
                </c:pt>
                <c:pt idx="464">
                  <c:v>0.65538461538461545</c:v>
                </c:pt>
                <c:pt idx="465">
                  <c:v>0.6546153846153846</c:v>
                </c:pt>
                <c:pt idx="466">
                  <c:v>0.65384615384615385</c:v>
                </c:pt>
                <c:pt idx="467">
                  <c:v>0.65384615384615385</c:v>
                </c:pt>
                <c:pt idx="468">
                  <c:v>0.65307692307692311</c:v>
                </c:pt>
                <c:pt idx="469">
                  <c:v>0.65230769230769226</c:v>
                </c:pt>
                <c:pt idx="470">
                  <c:v>0.65230769230769226</c:v>
                </c:pt>
                <c:pt idx="471">
                  <c:v>0.65153846153846151</c:v>
                </c:pt>
                <c:pt idx="472">
                  <c:v>0.65076923076923077</c:v>
                </c:pt>
                <c:pt idx="473">
                  <c:v>0.65</c:v>
                </c:pt>
                <c:pt idx="474">
                  <c:v>0.64923076923076928</c:v>
                </c:pt>
                <c:pt idx="475">
                  <c:v>0.64846153846153842</c:v>
                </c:pt>
                <c:pt idx="476">
                  <c:v>0.64769230769230768</c:v>
                </c:pt>
                <c:pt idx="477">
                  <c:v>0.64692307692307693</c:v>
                </c:pt>
                <c:pt idx="478">
                  <c:v>0.64615384615384608</c:v>
                </c:pt>
                <c:pt idx="479">
                  <c:v>0.64538461538461545</c:v>
                </c:pt>
                <c:pt idx="480">
                  <c:v>0.64461538461538459</c:v>
                </c:pt>
                <c:pt idx="481">
                  <c:v>0.64384615384615385</c:v>
                </c:pt>
                <c:pt idx="482">
                  <c:v>0.6430769230769231</c:v>
                </c:pt>
                <c:pt idx="483">
                  <c:v>0.64230769230769225</c:v>
                </c:pt>
                <c:pt idx="484">
                  <c:v>0.64153846153846161</c:v>
                </c:pt>
                <c:pt idx="485">
                  <c:v>0.64076923076923076</c:v>
                </c:pt>
                <c:pt idx="486">
                  <c:v>0.64</c:v>
                </c:pt>
                <c:pt idx="487">
                  <c:v>0.63923076923076927</c:v>
                </c:pt>
                <c:pt idx="488">
                  <c:v>0.63846153846153841</c:v>
                </c:pt>
                <c:pt idx="489">
                  <c:v>0.63769230769230767</c:v>
                </c:pt>
                <c:pt idx="490">
                  <c:v>0.63692307692307693</c:v>
                </c:pt>
                <c:pt idx="491">
                  <c:v>0.63615384615384618</c:v>
                </c:pt>
                <c:pt idx="492">
                  <c:v>0.63538461538461544</c:v>
                </c:pt>
                <c:pt idx="493">
                  <c:v>0.63461538461538458</c:v>
                </c:pt>
                <c:pt idx="494">
                  <c:v>0.63384615384615384</c:v>
                </c:pt>
                <c:pt idx="495">
                  <c:v>0.63307692307692309</c:v>
                </c:pt>
                <c:pt idx="496">
                  <c:v>0.63230769230769224</c:v>
                </c:pt>
                <c:pt idx="497">
                  <c:v>0.6315384615384616</c:v>
                </c:pt>
                <c:pt idx="498">
                  <c:v>0.63076923076923075</c:v>
                </c:pt>
                <c:pt idx="499">
                  <c:v>0.63</c:v>
                </c:pt>
                <c:pt idx="500">
                  <c:v>0.62923076923076926</c:v>
                </c:pt>
                <c:pt idx="501">
                  <c:v>0.6284615384615384</c:v>
                </c:pt>
                <c:pt idx="502">
                  <c:v>0.62769230769230777</c:v>
                </c:pt>
                <c:pt idx="503">
                  <c:v>0.62692307692307692</c:v>
                </c:pt>
                <c:pt idx="504">
                  <c:v>0.62615384615384617</c:v>
                </c:pt>
                <c:pt idx="505">
                  <c:v>0.62538461538461543</c:v>
                </c:pt>
                <c:pt idx="506">
                  <c:v>0.62461538461538457</c:v>
                </c:pt>
                <c:pt idx="507">
                  <c:v>0.62384615384615383</c:v>
                </c:pt>
                <c:pt idx="508">
                  <c:v>0.62307692307692308</c:v>
                </c:pt>
                <c:pt idx="509">
                  <c:v>0.62230769230769223</c:v>
                </c:pt>
                <c:pt idx="510">
                  <c:v>0.6215384615384616</c:v>
                </c:pt>
                <c:pt idx="511">
                  <c:v>0.62076923076923074</c:v>
                </c:pt>
                <c:pt idx="512">
                  <c:v>0.62</c:v>
                </c:pt>
                <c:pt idx="513">
                  <c:v>0.61923076923076925</c:v>
                </c:pt>
                <c:pt idx="514">
                  <c:v>0.6184615384615384</c:v>
                </c:pt>
                <c:pt idx="515">
                  <c:v>0.61769230769230776</c:v>
                </c:pt>
                <c:pt idx="516">
                  <c:v>0.61692307692307691</c:v>
                </c:pt>
                <c:pt idx="517">
                  <c:v>0.61615384615384616</c:v>
                </c:pt>
                <c:pt idx="518">
                  <c:v>0.61538461538461542</c:v>
                </c:pt>
                <c:pt idx="519">
                  <c:v>0.61461538461538456</c:v>
                </c:pt>
                <c:pt idx="520">
                  <c:v>0.61461538461538456</c:v>
                </c:pt>
                <c:pt idx="521">
                  <c:v>0.61384615384615382</c:v>
                </c:pt>
                <c:pt idx="522">
                  <c:v>0.61307692307692307</c:v>
                </c:pt>
                <c:pt idx="523">
                  <c:v>0.61230769230769233</c:v>
                </c:pt>
                <c:pt idx="524">
                  <c:v>0.61153846153846159</c:v>
                </c:pt>
                <c:pt idx="525">
                  <c:v>0.61076923076923073</c:v>
                </c:pt>
                <c:pt idx="526">
                  <c:v>0.61</c:v>
                </c:pt>
                <c:pt idx="527">
                  <c:v>0.60923076923076924</c:v>
                </c:pt>
                <c:pt idx="528">
                  <c:v>0.60846153846153839</c:v>
                </c:pt>
                <c:pt idx="529">
                  <c:v>0.60769230769230775</c:v>
                </c:pt>
                <c:pt idx="530">
                  <c:v>0.60769230769230775</c:v>
                </c:pt>
                <c:pt idx="531">
                  <c:v>0.6069230769230769</c:v>
                </c:pt>
                <c:pt idx="532">
                  <c:v>0.60615384615384615</c:v>
                </c:pt>
                <c:pt idx="533">
                  <c:v>0.60538461538461541</c:v>
                </c:pt>
                <c:pt idx="534">
                  <c:v>0.60461538461538455</c:v>
                </c:pt>
                <c:pt idx="535">
                  <c:v>0.60384615384615392</c:v>
                </c:pt>
                <c:pt idx="536">
                  <c:v>0.60307692307692307</c:v>
                </c:pt>
                <c:pt idx="537">
                  <c:v>0.60230769230769232</c:v>
                </c:pt>
                <c:pt idx="538">
                  <c:v>0.60153846153846158</c:v>
                </c:pt>
                <c:pt idx="539">
                  <c:v>0.60076923076923072</c:v>
                </c:pt>
                <c:pt idx="540">
                  <c:v>0.6</c:v>
                </c:pt>
                <c:pt idx="541">
                  <c:v>0.59923076923076923</c:v>
                </c:pt>
                <c:pt idx="542">
                  <c:v>0.59923076923076923</c:v>
                </c:pt>
                <c:pt idx="543">
                  <c:v>0.59846153846153849</c:v>
                </c:pt>
                <c:pt idx="544">
                  <c:v>0.59769230769230774</c:v>
                </c:pt>
                <c:pt idx="545">
                  <c:v>0.59692307692307689</c:v>
                </c:pt>
                <c:pt idx="546">
                  <c:v>0.59615384615384615</c:v>
                </c:pt>
                <c:pt idx="547">
                  <c:v>0.5953846153846154</c:v>
                </c:pt>
                <c:pt idx="548">
                  <c:v>0.59461538461538455</c:v>
                </c:pt>
                <c:pt idx="549">
                  <c:v>0.59384615384615391</c:v>
                </c:pt>
                <c:pt idx="550">
                  <c:v>0.59307692307692306</c:v>
                </c:pt>
                <c:pt idx="551">
                  <c:v>0.59230769230769231</c:v>
                </c:pt>
                <c:pt idx="552">
                  <c:v>0.59153846153846157</c:v>
                </c:pt>
                <c:pt idx="553">
                  <c:v>0.59076923076923071</c:v>
                </c:pt>
                <c:pt idx="554">
                  <c:v>0.59000000000000008</c:v>
                </c:pt>
                <c:pt idx="555">
                  <c:v>0.58923076923076922</c:v>
                </c:pt>
                <c:pt idx="556">
                  <c:v>0.58846153846153848</c:v>
                </c:pt>
                <c:pt idx="557">
                  <c:v>0.58769230769230774</c:v>
                </c:pt>
                <c:pt idx="558">
                  <c:v>0.58692307692307688</c:v>
                </c:pt>
                <c:pt idx="559">
                  <c:v>0.58615384615384614</c:v>
                </c:pt>
                <c:pt idx="560">
                  <c:v>0.58538461538461539</c:v>
                </c:pt>
                <c:pt idx="561">
                  <c:v>0.58461538461538454</c:v>
                </c:pt>
                <c:pt idx="562">
                  <c:v>0.5838461538461539</c:v>
                </c:pt>
                <c:pt idx="563">
                  <c:v>0.58307692307692305</c:v>
                </c:pt>
                <c:pt idx="564">
                  <c:v>0.5823076923076923</c:v>
                </c:pt>
                <c:pt idx="565">
                  <c:v>0.58153846153846156</c:v>
                </c:pt>
                <c:pt idx="566">
                  <c:v>0.5807692307692307</c:v>
                </c:pt>
                <c:pt idx="567">
                  <c:v>0.58000000000000007</c:v>
                </c:pt>
                <c:pt idx="568">
                  <c:v>0.57923076923076922</c:v>
                </c:pt>
                <c:pt idx="569">
                  <c:v>0.57846153846153847</c:v>
                </c:pt>
                <c:pt idx="570">
                  <c:v>0.57769230769230773</c:v>
                </c:pt>
                <c:pt idx="571">
                  <c:v>0.57692307692307687</c:v>
                </c:pt>
                <c:pt idx="572">
                  <c:v>0.57615384615384613</c:v>
                </c:pt>
                <c:pt idx="573">
                  <c:v>0.57538461538461538</c:v>
                </c:pt>
                <c:pt idx="574">
                  <c:v>0.57461538461538464</c:v>
                </c:pt>
                <c:pt idx="575">
                  <c:v>0.57384615384615389</c:v>
                </c:pt>
                <c:pt idx="576">
                  <c:v>0.57384615384615389</c:v>
                </c:pt>
                <c:pt idx="577">
                  <c:v>0.57307692307692304</c:v>
                </c:pt>
                <c:pt idx="578">
                  <c:v>0.5723076923076923</c:v>
                </c:pt>
                <c:pt idx="579">
                  <c:v>0.57153846153846155</c:v>
                </c:pt>
                <c:pt idx="580">
                  <c:v>0.5707692307692307</c:v>
                </c:pt>
                <c:pt idx="581">
                  <c:v>0.57000000000000006</c:v>
                </c:pt>
                <c:pt idx="582">
                  <c:v>0.56923076923076921</c:v>
                </c:pt>
                <c:pt idx="583">
                  <c:v>0.56846153846153846</c:v>
                </c:pt>
                <c:pt idx="584">
                  <c:v>0.56769230769230772</c:v>
                </c:pt>
                <c:pt idx="585">
                  <c:v>0.56692307692307686</c:v>
                </c:pt>
                <c:pt idx="586">
                  <c:v>0.56615384615384623</c:v>
                </c:pt>
                <c:pt idx="587">
                  <c:v>0.56538461538461537</c:v>
                </c:pt>
                <c:pt idx="588">
                  <c:v>0.56461538461538463</c:v>
                </c:pt>
                <c:pt idx="589">
                  <c:v>0.56461538461538463</c:v>
                </c:pt>
                <c:pt idx="590">
                  <c:v>0.56384615384615389</c:v>
                </c:pt>
                <c:pt idx="591">
                  <c:v>0.56307692307692303</c:v>
                </c:pt>
                <c:pt idx="592">
                  <c:v>0.56230769230769229</c:v>
                </c:pt>
                <c:pt idx="593">
                  <c:v>0.56153846153846154</c:v>
                </c:pt>
                <c:pt idx="594">
                  <c:v>0.56076923076923069</c:v>
                </c:pt>
                <c:pt idx="595">
                  <c:v>0.56000000000000005</c:v>
                </c:pt>
                <c:pt idx="596">
                  <c:v>0.5592307692307692</c:v>
                </c:pt>
                <c:pt idx="597">
                  <c:v>0.55846153846153845</c:v>
                </c:pt>
                <c:pt idx="598">
                  <c:v>0.55769230769230771</c:v>
                </c:pt>
                <c:pt idx="599">
                  <c:v>0.55692307692307685</c:v>
                </c:pt>
                <c:pt idx="600">
                  <c:v>0.55615384615384622</c:v>
                </c:pt>
                <c:pt idx="601">
                  <c:v>0.55538461538461537</c:v>
                </c:pt>
                <c:pt idx="602">
                  <c:v>0.55538461538461537</c:v>
                </c:pt>
                <c:pt idx="603">
                  <c:v>0.55461538461538462</c:v>
                </c:pt>
                <c:pt idx="604">
                  <c:v>0.55384615384615388</c:v>
                </c:pt>
                <c:pt idx="605">
                  <c:v>0.55307692307692302</c:v>
                </c:pt>
                <c:pt idx="606">
                  <c:v>0.55230769230769239</c:v>
                </c:pt>
                <c:pt idx="607">
                  <c:v>0.55153846153846153</c:v>
                </c:pt>
                <c:pt idx="608">
                  <c:v>0.55076923076923079</c:v>
                </c:pt>
                <c:pt idx="609">
                  <c:v>0.55000000000000004</c:v>
                </c:pt>
                <c:pt idx="610">
                  <c:v>0.54923076923076919</c:v>
                </c:pt>
                <c:pt idx="611">
                  <c:v>0.54846153846153844</c:v>
                </c:pt>
                <c:pt idx="612">
                  <c:v>0.54846153846153844</c:v>
                </c:pt>
                <c:pt idx="613">
                  <c:v>0.5476923076923077</c:v>
                </c:pt>
                <c:pt idx="614">
                  <c:v>0.54692307692307685</c:v>
                </c:pt>
                <c:pt idx="615">
                  <c:v>0.54615384615384621</c:v>
                </c:pt>
                <c:pt idx="616">
                  <c:v>0.54538461538461536</c:v>
                </c:pt>
                <c:pt idx="617">
                  <c:v>0.54461538461538461</c:v>
                </c:pt>
                <c:pt idx="618">
                  <c:v>0.54384615384615387</c:v>
                </c:pt>
                <c:pt idx="619">
                  <c:v>0.54307692307692301</c:v>
                </c:pt>
                <c:pt idx="620">
                  <c:v>0.54230769230769238</c:v>
                </c:pt>
                <c:pt idx="621">
                  <c:v>0.54153846153846152</c:v>
                </c:pt>
                <c:pt idx="622">
                  <c:v>0.54076923076923078</c:v>
                </c:pt>
                <c:pt idx="623">
                  <c:v>0.54</c:v>
                </c:pt>
                <c:pt idx="624">
                  <c:v>0.53923076923076918</c:v>
                </c:pt>
                <c:pt idx="625">
                  <c:v>0.53846153846153844</c:v>
                </c:pt>
                <c:pt idx="626">
                  <c:v>0.53769230769230769</c:v>
                </c:pt>
                <c:pt idx="627">
                  <c:v>0.53692307692307695</c:v>
                </c:pt>
                <c:pt idx="628">
                  <c:v>0.5361538461538462</c:v>
                </c:pt>
                <c:pt idx="629">
                  <c:v>0.53538461538461535</c:v>
                </c:pt>
                <c:pt idx="630">
                  <c:v>0.5346153846153846</c:v>
                </c:pt>
                <c:pt idx="631">
                  <c:v>0.5346153846153846</c:v>
                </c:pt>
                <c:pt idx="632">
                  <c:v>0.53384615384615386</c:v>
                </c:pt>
                <c:pt idx="633">
                  <c:v>0.533076923076923</c:v>
                </c:pt>
                <c:pt idx="634">
                  <c:v>0.53230769230769237</c:v>
                </c:pt>
                <c:pt idx="635">
                  <c:v>0.53153846153846152</c:v>
                </c:pt>
                <c:pt idx="636">
                  <c:v>0.53153846153846152</c:v>
                </c:pt>
                <c:pt idx="637">
                  <c:v>0.53076923076923077</c:v>
                </c:pt>
                <c:pt idx="638">
                  <c:v>0.53</c:v>
                </c:pt>
                <c:pt idx="639">
                  <c:v>0.52923076923076917</c:v>
                </c:pt>
                <c:pt idx="640">
                  <c:v>0.52846153846153854</c:v>
                </c:pt>
                <c:pt idx="641">
                  <c:v>0.52769230769230768</c:v>
                </c:pt>
                <c:pt idx="642">
                  <c:v>0.52692307692307694</c:v>
                </c:pt>
                <c:pt idx="643">
                  <c:v>0.52615384615384619</c:v>
                </c:pt>
                <c:pt idx="644">
                  <c:v>0.52538461538461534</c:v>
                </c:pt>
                <c:pt idx="645">
                  <c:v>0.52461538461538459</c:v>
                </c:pt>
                <c:pt idx="646">
                  <c:v>0.52384615384615385</c:v>
                </c:pt>
                <c:pt idx="647">
                  <c:v>0.52307692307692299</c:v>
                </c:pt>
                <c:pt idx="648">
                  <c:v>0.52230769230769236</c:v>
                </c:pt>
                <c:pt idx="649">
                  <c:v>0.52153846153846151</c:v>
                </c:pt>
                <c:pt idx="650">
                  <c:v>0.52076923076923076</c:v>
                </c:pt>
                <c:pt idx="651">
                  <c:v>0.52</c:v>
                </c:pt>
                <c:pt idx="652">
                  <c:v>0.51923076923076916</c:v>
                </c:pt>
                <c:pt idx="653">
                  <c:v>0.51846153846153853</c:v>
                </c:pt>
                <c:pt idx="654">
                  <c:v>0.51769230769230767</c:v>
                </c:pt>
                <c:pt idx="655">
                  <c:v>0.51692307692307693</c:v>
                </c:pt>
                <c:pt idx="656">
                  <c:v>0.51615384615384619</c:v>
                </c:pt>
                <c:pt idx="657">
                  <c:v>0.51538461538461533</c:v>
                </c:pt>
                <c:pt idx="658">
                  <c:v>0.5146153846153847</c:v>
                </c:pt>
                <c:pt idx="659">
                  <c:v>0.51384615384615384</c:v>
                </c:pt>
                <c:pt idx="660">
                  <c:v>0.5130769230769231</c:v>
                </c:pt>
                <c:pt idx="661">
                  <c:v>0.51230769230769235</c:v>
                </c:pt>
                <c:pt idx="662">
                  <c:v>0.5115384615384615</c:v>
                </c:pt>
                <c:pt idx="663">
                  <c:v>0.51076923076923075</c:v>
                </c:pt>
                <c:pt idx="664">
                  <c:v>0.51</c:v>
                </c:pt>
                <c:pt idx="665">
                  <c:v>0.50923076923076915</c:v>
                </c:pt>
                <c:pt idx="666">
                  <c:v>0.50846153846153852</c:v>
                </c:pt>
                <c:pt idx="667">
                  <c:v>0.50846153846153852</c:v>
                </c:pt>
                <c:pt idx="668">
                  <c:v>0.50846153846153852</c:v>
                </c:pt>
                <c:pt idx="669">
                  <c:v>0.50769230769230766</c:v>
                </c:pt>
                <c:pt idx="670">
                  <c:v>0.50692307692307692</c:v>
                </c:pt>
                <c:pt idx="671">
                  <c:v>0.50615384615384618</c:v>
                </c:pt>
                <c:pt idx="672">
                  <c:v>0.50538461538461532</c:v>
                </c:pt>
                <c:pt idx="673">
                  <c:v>0.50461538461538469</c:v>
                </c:pt>
                <c:pt idx="674">
                  <c:v>0.50384615384615383</c:v>
                </c:pt>
                <c:pt idx="675">
                  <c:v>0.50307692307692309</c:v>
                </c:pt>
                <c:pt idx="676">
                  <c:v>0.50230769230769234</c:v>
                </c:pt>
                <c:pt idx="677">
                  <c:v>0.50153846153846149</c:v>
                </c:pt>
                <c:pt idx="678">
                  <c:v>0.50076923076923074</c:v>
                </c:pt>
                <c:pt idx="679">
                  <c:v>0.5</c:v>
                </c:pt>
                <c:pt idx="680">
                  <c:v>0.49923076923076926</c:v>
                </c:pt>
                <c:pt idx="681">
                  <c:v>0.49846153846153851</c:v>
                </c:pt>
                <c:pt idx="682">
                  <c:v>0.49769230769230766</c:v>
                </c:pt>
                <c:pt idx="683">
                  <c:v>0.49692307692307691</c:v>
                </c:pt>
                <c:pt idx="684">
                  <c:v>0.49615384615384617</c:v>
                </c:pt>
                <c:pt idx="685">
                  <c:v>0.49538461538461542</c:v>
                </c:pt>
                <c:pt idx="686">
                  <c:v>0.49461538461538457</c:v>
                </c:pt>
                <c:pt idx="687">
                  <c:v>0.49461538461538457</c:v>
                </c:pt>
                <c:pt idx="688">
                  <c:v>0.49384615384615382</c:v>
                </c:pt>
                <c:pt idx="689">
                  <c:v>0.49307692307692308</c:v>
                </c:pt>
                <c:pt idx="690">
                  <c:v>0.49230769230769234</c:v>
                </c:pt>
                <c:pt idx="691">
                  <c:v>0.49153846153846159</c:v>
                </c:pt>
                <c:pt idx="692">
                  <c:v>0.49076923076923074</c:v>
                </c:pt>
                <c:pt idx="693">
                  <c:v>0.49</c:v>
                </c:pt>
                <c:pt idx="694">
                  <c:v>0.48923076923076925</c:v>
                </c:pt>
                <c:pt idx="695">
                  <c:v>0.4884615384615385</c:v>
                </c:pt>
                <c:pt idx="696">
                  <c:v>0.48769230769230765</c:v>
                </c:pt>
                <c:pt idx="697">
                  <c:v>0.4869230769230769</c:v>
                </c:pt>
                <c:pt idx="698">
                  <c:v>0.48615384615384616</c:v>
                </c:pt>
                <c:pt idx="699">
                  <c:v>0.48538461538461541</c:v>
                </c:pt>
                <c:pt idx="700">
                  <c:v>0.48461538461538467</c:v>
                </c:pt>
                <c:pt idx="701">
                  <c:v>0.48384615384615381</c:v>
                </c:pt>
                <c:pt idx="702">
                  <c:v>0.48307692307692307</c:v>
                </c:pt>
                <c:pt idx="703">
                  <c:v>0.48230769230769233</c:v>
                </c:pt>
                <c:pt idx="704">
                  <c:v>0.48153846153846158</c:v>
                </c:pt>
                <c:pt idx="705">
                  <c:v>0.48076923076923073</c:v>
                </c:pt>
                <c:pt idx="706">
                  <c:v>0.48</c:v>
                </c:pt>
                <c:pt idx="707">
                  <c:v>0.47923076923076924</c:v>
                </c:pt>
                <c:pt idx="708">
                  <c:v>0.47846153846153849</c:v>
                </c:pt>
                <c:pt idx="709">
                  <c:v>0.47769230769230764</c:v>
                </c:pt>
                <c:pt idx="710">
                  <c:v>0.47692307692307689</c:v>
                </c:pt>
                <c:pt idx="711">
                  <c:v>0.47615384615384615</c:v>
                </c:pt>
                <c:pt idx="712">
                  <c:v>0.47538461538461541</c:v>
                </c:pt>
                <c:pt idx="713">
                  <c:v>0.47461538461538466</c:v>
                </c:pt>
                <c:pt idx="714">
                  <c:v>0.47384615384615381</c:v>
                </c:pt>
                <c:pt idx="715">
                  <c:v>0.47307692307692306</c:v>
                </c:pt>
                <c:pt idx="716">
                  <c:v>0.47230769230769232</c:v>
                </c:pt>
                <c:pt idx="717">
                  <c:v>0.47153846153846157</c:v>
                </c:pt>
                <c:pt idx="718">
                  <c:v>0.47076923076923072</c:v>
                </c:pt>
                <c:pt idx="719">
                  <c:v>0.47</c:v>
                </c:pt>
                <c:pt idx="720">
                  <c:v>0.46923076923076923</c:v>
                </c:pt>
                <c:pt idx="721">
                  <c:v>0.46846153846153848</c:v>
                </c:pt>
                <c:pt idx="722">
                  <c:v>0.46769230769230774</c:v>
                </c:pt>
                <c:pt idx="723">
                  <c:v>0.46692307692307689</c:v>
                </c:pt>
                <c:pt idx="724">
                  <c:v>0.46615384615384614</c:v>
                </c:pt>
                <c:pt idx="725">
                  <c:v>0.46615384615384614</c:v>
                </c:pt>
                <c:pt idx="726">
                  <c:v>0.4653846153846154</c:v>
                </c:pt>
                <c:pt idx="727">
                  <c:v>0.46461538461538465</c:v>
                </c:pt>
                <c:pt idx="728">
                  <c:v>0.4638461538461538</c:v>
                </c:pt>
                <c:pt idx="729">
                  <c:v>0.4638461538461538</c:v>
                </c:pt>
                <c:pt idx="730">
                  <c:v>0.46307692307692305</c:v>
                </c:pt>
                <c:pt idx="731">
                  <c:v>0.46230769230769231</c:v>
                </c:pt>
                <c:pt idx="732">
                  <c:v>0.46153846153846156</c:v>
                </c:pt>
                <c:pt idx="733">
                  <c:v>0.46076923076923082</c:v>
                </c:pt>
                <c:pt idx="734">
                  <c:v>0.45999999999999996</c:v>
                </c:pt>
                <c:pt idx="735">
                  <c:v>0.45923076923076922</c:v>
                </c:pt>
                <c:pt idx="736">
                  <c:v>0.45846153846153848</c:v>
                </c:pt>
                <c:pt idx="737">
                  <c:v>0.45769230769230773</c:v>
                </c:pt>
                <c:pt idx="738">
                  <c:v>0.45692307692307688</c:v>
                </c:pt>
                <c:pt idx="739">
                  <c:v>0.45615384615384613</c:v>
                </c:pt>
                <c:pt idx="740">
                  <c:v>0.45538461538461539</c:v>
                </c:pt>
                <c:pt idx="741">
                  <c:v>0.45461538461538464</c:v>
                </c:pt>
                <c:pt idx="742">
                  <c:v>0.4538461538461539</c:v>
                </c:pt>
                <c:pt idx="743">
                  <c:v>0.45307692307692304</c:v>
                </c:pt>
                <c:pt idx="744">
                  <c:v>0.4523076923076923</c:v>
                </c:pt>
                <c:pt idx="745">
                  <c:v>0.45153846153846156</c:v>
                </c:pt>
                <c:pt idx="746">
                  <c:v>0.45076923076923081</c:v>
                </c:pt>
                <c:pt idx="747">
                  <c:v>0.44999999999999996</c:v>
                </c:pt>
                <c:pt idx="748">
                  <c:v>0.44923076923076921</c:v>
                </c:pt>
                <c:pt idx="749">
                  <c:v>0.44846153846153847</c:v>
                </c:pt>
                <c:pt idx="750">
                  <c:v>0.44769230769230772</c:v>
                </c:pt>
                <c:pt idx="751">
                  <c:v>0.44692307692307698</c:v>
                </c:pt>
                <c:pt idx="752">
                  <c:v>0.44615384615384612</c:v>
                </c:pt>
                <c:pt idx="753">
                  <c:v>0.44615384615384612</c:v>
                </c:pt>
                <c:pt idx="754">
                  <c:v>0.44538461538461538</c:v>
                </c:pt>
                <c:pt idx="755">
                  <c:v>0.44461538461538463</c:v>
                </c:pt>
                <c:pt idx="756">
                  <c:v>0.44384615384615389</c:v>
                </c:pt>
                <c:pt idx="757">
                  <c:v>0.44307692307692303</c:v>
                </c:pt>
                <c:pt idx="758">
                  <c:v>0.44230769230769229</c:v>
                </c:pt>
                <c:pt idx="759">
                  <c:v>0.44153846153846155</c:v>
                </c:pt>
                <c:pt idx="760">
                  <c:v>0.4407692307692308</c:v>
                </c:pt>
                <c:pt idx="761">
                  <c:v>0.43999999999999995</c:v>
                </c:pt>
                <c:pt idx="762">
                  <c:v>0.4392307692307692</c:v>
                </c:pt>
                <c:pt idx="763">
                  <c:v>0.43846153846153846</c:v>
                </c:pt>
                <c:pt idx="764">
                  <c:v>0.43769230769230771</c:v>
                </c:pt>
                <c:pt idx="765">
                  <c:v>0.43692307692307697</c:v>
                </c:pt>
                <c:pt idx="766">
                  <c:v>0.43615384615384611</c:v>
                </c:pt>
                <c:pt idx="767">
                  <c:v>0.43538461538461537</c:v>
                </c:pt>
                <c:pt idx="768">
                  <c:v>0.43461538461538463</c:v>
                </c:pt>
                <c:pt idx="769">
                  <c:v>0.43461538461538463</c:v>
                </c:pt>
                <c:pt idx="770">
                  <c:v>0.43384615384615388</c:v>
                </c:pt>
                <c:pt idx="771">
                  <c:v>0.43307692307692303</c:v>
                </c:pt>
                <c:pt idx="772">
                  <c:v>0.43230769230769228</c:v>
                </c:pt>
                <c:pt idx="773">
                  <c:v>0.43153846153846154</c:v>
                </c:pt>
                <c:pt idx="774">
                  <c:v>0.43076923076923079</c:v>
                </c:pt>
                <c:pt idx="775">
                  <c:v>0.43000000000000005</c:v>
                </c:pt>
                <c:pt idx="776">
                  <c:v>0.42923076923076919</c:v>
                </c:pt>
                <c:pt idx="777">
                  <c:v>0.42846153846153845</c:v>
                </c:pt>
                <c:pt idx="778">
                  <c:v>0.42846153846153845</c:v>
                </c:pt>
                <c:pt idx="779">
                  <c:v>0.4276923076923077</c:v>
                </c:pt>
                <c:pt idx="780">
                  <c:v>0.42692307692307696</c:v>
                </c:pt>
                <c:pt idx="781">
                  <c:v>0.42615384615384611</c:v>
                </c:pt>
                <c:pt idx="782">
                  <c:v>0.42538461538461536</c:v>
                </c:pt>
                <c:pt idx="783">
                  <c:v>0.42461538461538462</c:v>
                </c:pt>
                <c:pt idx="784">
                  <c:v>0.42461538461538462</c:v>
                </c:pt>
                <c:pt idx="785">
                  <c:v>0.42384615384615387</c:v>
                </c:pt>
                <c:pt idx="786">
                  <c:v>0.42384615384615387</c:v>
                </c:pt>
                <c:pt idx="787">
                  <c:v>0.42307692307692313</c:v>
                </c:pt>
                <c:pt idx="788">
                  <c:v>0.42230769230769227</c:v>
                </c:pt>
                <c:pt idx="789">
                  <c:v>0.42153846153846153</c:v>
                </c:pt>
                <c:pt idx="790">
                  <c:v>0.42076923076923078</c:v>
                </c:pt>
                <c:pt idx="791">
                  <c:v>0.42000000000000004</c:v>
                </c:pt>
                <c:pt idx="792">
                  <c:v>0.41923076923076918</c:v>
                </c:pt>
                <c:pt idx="793">
                  <c:v>0.41846153846153844</c:v>
                </c:pt>
                <c:pt idx="794">
                  <c:v>0.4176923076923077</c:v>
                </c:pt>
                <c:pt idx="795">
                  <c:v>0.41692307692307695</c:v>
                </c:pt>
                <c:pt idx="796">
                  <c:v>0.41615384615384621</c:v>
                </c:pt>
                <c:pt idx="797">
                  <c:v>0.41538461538461535</c:v>
                </c:pt>
                <c:pt idx="798">
                  <c:v>0.41461538461538461</c:v>
                </c:pt>
                <c:pt idx="799">
                  <c:v>0.41384615384615386</c:v>
                </c:pt>
                <c:pt idx="800">
                  <c:v>0.41307692307692312</c:v>
                </c:pt>
                <c:pt idx="801">
                  <c:v>0.41230769230769226</c:v>
                </c:pt>
                <c:pt idx="802">
                  <c:v>0.41153846153846152</c:v>
                </c:pt>
                <c:pt idx="803">
                  <c:v>0.41153846153846152</c:v>
                </c:pt>
                <c:pt idx="804">
                  <c:v>0.41076923076923078</c:v>
                </c:pt>
                <c:pt idx="805">
                  <c:v>0.41000000000000003</c:v>
                </c:pt>
                <c:pt idx="806">
                  <c:v>0.40923076923076918</c:v>
                </c:pt>
                <c:pt idx="807">
                  <c:v>0.40846153846153843</c:v>
                </c:pt>
                <c:pt idx="808">
                  <c:v>0.40769230769230769</c:v>
                </c:pt>
                <c:pt idx="809">
                  <c:v>0.40692307692307694</c:v>
                </c:pt>
                <c:pt idx="810">
                  <c:v>0.4061538461538462</c:v>
                </c:pt>
                <c:pt idx="811">
                  <c:v>0.40538461538461534</c:v>
                </c:pt>
                <c:pt idx="812">
                  <c:v>0.4046153846153846</c:v>
                </c:pt>
                <c:pt idx="813">
                  <c:v>0.40384615384615385</c:v>
                </c:pt>
                <c:pt idx="814">
                  <c:v>0.40384615384615385</c:v>
                </c:pt>
                <c:pt idx="815">
                  <c:v>0.40307692307692311</c:v>
                </c:pt>
                <c:pt idx="816">
                  <c:v>0.40230769230769226</c:v>
                </c:pt>
                <c:pt idx="817">
                  <c:v>0.40153846153846151</c:v>
                </c:pt>
                <c:pt idx="818">
                  <c:v>0.40076923076923077</c:v>
                </c:pt>
                <c:pt idx="819">
                  <c:v>0.4</c:v>
                </c:pt>
                <c:pt idx="820">
                  <c:v>0.39923076923076928</c:v>
                </c:pt>
                <c:pt idx="821">
                  <c:v>0.39846153846153842</c:v>
                </c:pt>
                <c:pt idx="822">
                  <c:v>0.39769230769230768</c:v>
                </c:pt>
                <c:pt idx="823">
                  <c:v>0.39692307692307693</c:v>
                </c:pt>
                <c:pt idx="824">
                  <c:v>0.39615384615384619</c:v>
                </c:pt>
                <c:pt idx="825">
                  <c:v>0.39538461538461533</c:v>
                </c:pt>
                <c:pt idx="826">
                  <c:v>0.39461538461538459</c:v>
                </c:pt>
                <c:pt idx="827">
                  <c:v>0.39384615384615385</c:v>
                </c:pt>
                <c:pt idx="828">
                  <c:v>0.39384615384615385</c:v>
                </c:pt>
                <c:pt idx="829">
                  <c:v>0.39384615384615385</c:v>
                </c:pt>
                <c:pt idx="830">
                  <c:v>0.3930769230769231</c:v>
                </c:pt>
                <c:pt idx="831">
                  <c:v>0.39230769230769236</c:v>
                </c:pt>
                <c:pt idx="832">
                  <c:v>0.3915384615384615</c:v>
                </c:pt>
                <c:pt idx="833">
                  <c:v>0.39076923076923076</c:v>
                </c:pt>
                <c:pt idx="834">
                  <c:v>0.39</c:v>
                </c:pt>
                <c:pt idx="835">
                  <c:v>0.38923076923076927</c:v>
                </c:pt>
                <c:pt idx="836">
                  <c:v>0.38846153846153841</c:v>
                </c:pt>
                <c:pt idx="837">
                  <c:v>0.38769230769230767</c:v>
                </c:pt>
                <c:pt idx="838">
                  <c:v>0.38692307692307693</c:v>
                </c:pt>
                <c:pt idx="839">
                  <c:v>0.38615384615384618</c:v>
                </c:pt>
                <c:pt idx="840">
                  <c:v>0.38538461538461544</c:v>
                </c:pt>
                <c:pt idx="841">
                  <c:v>0.38461538461538458</c:v>
                </c:pt>
                <c:pt idx="842">
                  <c:v>0.38384615384615384</c:v>
                </c:pt>
                <c:pt idx="843">
                  <c:v>0.38307692307692309</c:v>
                </c:pt>
                <c:pt idx="844">
                  <c:v>0.38307692307692309</c:v>
                </c:pt>
                <c:pt idx="845">
                  <c:v>0.38230769230769235</c:v>
                </c:pt>
                <c:pt idx="846">
                  <c:v>0.38153846153846149</c:v>
                </c:pt>
                <c:pt idx="847">
                  <c:v>0.38153846153846149</c:v>
                </c:pt>
                <c:pt idx="848">
                  <c:v>0.38076923076923075</c:v>
                </c:pt>
                <c:pt idx="849">
                  <c:v>0.38</c:v>
                </c:pt>
                <c:pt idx="850">
                  <c:v>0.37923076923076926</c:v>
                </c:pt>
                <c:pt idx="851">
                  <c:v>0.37846153846153852</c:v>
                </c:pt>
                <c:pt idx="852">
                  <c:v>0.37846153846153852</c:v>
                </c:pt>
                <c:pt idx="853">
                  <c:v>0.37769230769230766</c:v>
                </c:pt>
                <c:pt idx="854">
                  <c:v>0.37692307692307692</c:v>
                </c:pt>
                <c:pt idx="855">
                  <c:v>0.37615384615384617</c:v>
                </c:pt>
                <c:pt idx="856">
                  <c:v>0.37538461538461543</c:v>
                </c:pt>
                <c:pt idx="857">
                  <c:v>0.37461538461538457</c:v>
                </c:pt>
                <c:pt idx="858">
                  <c:v>0.37384615384615383</c:v>
                </c:pt>
                <c:pt idx="859">
                  <c:v>0.37307692307692308</c:v>
                </c:pt>
                <c:pt idx="860">
                  <c:v>0.37230769230769234</c:v>
                </c:pt>
                <c:pt idx="861">
                  <c:v>0.37153846153846148</c:v>
                </c:pt>
                <c:pt idx="862">
                  <c:v>0.37076923076923074</c:v>
                </c:pt>
                <c:pt idx="863">
                  <c:v>0.37</c:v>
                </c:pt>
                <c:pt idx="864">
                  <c:v>0.36923076923076925</c:v>
                </c:pt>
                <c:pt idx="865">
                  <c:v>0.36846153846153851</c:v>
                </c:pt>
                <c:pt idx="866">
                  <c:v>0.36846153846153851</c:v>
                </c:pt>
                <c:pt idx="867">
                  <c:v>0.36769230769230765</c:v>
                </c:pt>
                <c:pt idx="868">
                  <c:v>0.36692307692307691</c:v>
                </c:pt>
                <c:pt idx="869">
                  <c:v>0.36692307692307691</c:v>
                </c:pt>
                <c:pt idx="870">
                  <c:v>0.36615384615384616</c:v>
                </c:pt>
                <c:pt idx="871">
                  <c:v>0.36615384615384616</c:v>
                </c:pt>
                <c:pt idx="872">
                  <c:v>0.36538461538461542</c:v>
                </c:pt>
                <c:pt idx="873">
                  <c:v>0.36461538461538456</c:v>
                </c:pt>
                <c:pt idx="874">
                  <c:v>0.36384615384615382</c:v>
                </c:pt>
                <c:pt idx="875">
                  <c:v>0.36307692307692307</c:v>
                </c:pt>
                <c:pt idx="876">
                  <c:v>0.36230769230769233</c:v>
                </c:pt>
                <c:pt idx="877">
                  <c:v>0.36153846153846159</c:v>
                </c:pt>
                <c:pt idx="878">
                  <c:v>0.36076923076923073</c:v>
                </c:pt>
                <c:pt idx="879">
                  <c:v>0.36</c:v>
                </c:pt>
                <c:pt idx="880">
                  <c:v>0.35923076923076924</c:v>
                </c:pt>
                <c:pt idx="881">
                  <c:v>0.3584615384615385</c:v>
                </c:pt>
                <c:pt idx="882">
                  <c:v>0.35769230769230764</c:v>
                </c:pt>
                <c:pt idx="883">
                  <c:v>0.3569230769230769</c:v>
                </c:pt>
                <c:pt idx="884">
                  <c:v>0.35615384615384615</c:v>
                </c:pt>
                <c:pt idx="885">
                  <c:v>0.35615384615384615</c:v>
                </c:pt>
                <c:pt idx="886">
                  <c:v>0.35538461538461541</c:v>
                </c:pt>
                <c:pt idx="887">
                  <c:v>0.35538461538461541</c:v>
                </c:pt>
                <c:pt idx="888">
                  <c:v>0.35461538461538467</c:v>
                </c:pt>
                <c:pt idx="889">
                  <c:v>0.35384615384615381</c:v>
                </c:pt>
                <c:pt idx="890">
                  <c:v>0.35307692307692307</c:v>
                </c:pt>
                <c:pt idx="891">
                  <c:v>0.35230769230769232</c:v>
                </c:pt>
                <c:pt idx="892">
                  <c:v>0.35153846153846158</c:v>
                </c:pt>
                <c:pt idx="893">
                  <c:v>0.35076923076923072</c:v>
                </c:pt>
                <c:pt idx="894">
                  <c:v>0.35</c:v>
                </c:pt>
                <c:pt idx="895">
                  <c:v>0.34923076923076923</c:v>
                </c:pt>
                <c:pt idx="896">
                  <c:v>0.34846153846153849</c:v>
                </c:pt>
                <c:pt idx="897">
                  <c:v>0.34769230769230774</c:v>
                </c:pt>
                <c:pt idx="898">
                  <c:v>0.34692307692307689</c:v>
                </c:pt>
                <c:pt idx="899">
                  <c:v>0.34615384615384615</c:v>
                </c:pt>
                <c:pt idx="900">
                  <c:v>0.3453846153846154</c:v>
                </c:pt>
                <c:pt idx="901">
                  <c:v>0.34461538461538466</c:v>
                </c:pt>
                <c:pt idx="902">
                  <c:v>0.3438461538461538</c:v>
                </c:pt>
                <c:pt idx="903">
                  <c:v>0.34307692307692306</c:v>
                </c:pt>
                <c:pt idx="904">
                  <c:v>0.34230769230769231</c:v>
                </c:pt>
                <c:pt idx="905">
                  <c:v>0.34153846153846157</c:v>
                </c:pt>
                <c:pt idx="906">
                  <c:v>0.34076923076923082</c:v>
                </c:pt>
                <c:pt idx="907">
                  <c:v>0.33999999999999997</c:v>
                </c:pt>
                <c:pt idx="908">
                  <c:v>0.33923076923076922</c:v>
                </c:pt>
                <c:pt idx="909">
                  <c:v>0.33846153846153848</c:v>
                </c:pt>
                <c:pt idx="910">
                  <c:v>0.33769230769230774</c:v>
                </c:pt>
                <c:pt idx="911">
                  <c:v>0.33692307692307688</c:v>
                </c:pt>
                <c:pt idx="912">
                  <c:v>0.33615384615384614</c:v>
                </c:pt>
                <c:pt idx="913">
                  <c:v>0.33538461538461539</c:v>
                </c:pt>
                <c:pt idx="914">
                  <c:v>0.33461538461538465</c:v>
                </c:pt>
                <c:pt idx="915">
                  <c:v>0.33384615384615379</c:v>
                </c:pt>
                <c:pt idx="916">
                  <c:v>0.33307692307692305</c:v>
                </c:pt>
                <c:pt idx="917">
                  <c:v>0.33307692307692305</c:v>
                </c:pt>
                <c:pt idx="918">
                  <c:v>0.3323076923076923</c:v>
                </c:pt>
                <c:pt idx="919">
                  <c:v>0.33153846153846156</c:v>
                </c:pt>
                <c:pt idx="920">
                  <c:v>0.33076923076923082</c:v>
                </c:pt>
                <c:pt idx="921">
                  <c:v>0.33076923076923082</c:v>
                </c:pt>
                <c:pt idx="922">
                  <c:v>0.33076923076923082</c:v>
                </c:pt>
                <c:pt idx="923">
                  <c:v>0.32999999999999996</c:v>
                </c:pt>
                <c:pt idx="924">
                  <c:v>0.32923076923076922</c:v>
                </c:pt>
                <c:pt idx="925">
                  <c:v>0.32846153846153847</c:v>
                </c:pt>
                <c:pt idx="926">
                  <c:v>0.32769230769230773</c:v>
                </c:pt>
                <c:pt idx="927">
                  <c:v>0.32692307692307687</c:v>
                </c:pt>
                <c:pt idx="928">
                  <c:v>0.32615384615384613</c:v>
                </c:pt>
                <c:pt idx="929">
                  <c:v>0.32615384615384613</c:v>
                </c:pt>
                <c:pt idx="930">
                  <c:v>0.32538461538461538</c:v>
                </c:pt>
                <c:pt idx="931">
                  <c:v>0.32461538461538464</c:v>
                </c:pt>
                <c:pt idx="932">
                  <c:v>0.32384615384615389</c:v>
                </c:pt>
                <c:pt idx="933">
                  <c:v>0.32307692307692304</c:v>
                </c:pt>
                <c:pt idx="934">
                  <c:v>0.3223076923076923</c:v>
                </c:pt>
                <c:pt idx="935">
                  <c:v>0.32153846153846155</c:v>
                </c:pt>
                <c:pt idx="936">
                  <c:v>0.32153846153846155</c:v>
                </c:pt>
                <c:pt idx="937">
                  <c:v>0.32076923076923081</c:v>
                </c:pt>
                <c:pt idx="938">
                  <c:v>0.31999999999999995</c:v>
                </c:pt>
                <c:pt idx="939">
                  <c:v>0.31923076923076921</c:v>
                </c:pt>
                <c:pt idx="940">
                  <c:v>0.31923076923076921</c:v>
                </c:pt>
                <c:pt idx="941">
                  <c:v>0.31846153846153846</c:v>
                </c:pt>
                <c:pt idx="942">
                  <c:v>0.31769230769230772</c:v>
                </c:pt>
                <c:pt idx="943">
                  <c:v>0.31692307692307697</c:v>
                </c:pt>
                <c:pt idx="944">
                  <c:v>0.31615384615384612</c:v>
                </c:pt>
                <c:pt idx="945">
                  <c:v>0.31615384615384612</c:v>
                </c:pt>
                <c:pt idx="946">
                  <c:v>0.31538461538461537</c:v>
                </c:pt>
                <c:pt idx="947">
                  <c:v>0.31461538461538463</c:v>
                </c:pt>
                <c:pt idx="948">
                  <c:v>0.31384615384615389</c:v>
                </c:pt>
                <c:pt idx="949">
                  <c:v>0.31307692307692303</c:v>
                </c:pt>
                <c:pt idx="950">
                  <c:v>0.31230769230769229</c:v>
                </c:pt>
                <c:pt idx="951">
                  <c:v>0.31153846153846154</c:v>
                </c:pt>
                <c:pt idx="952">
                  <c:v>0.3107692307692308</c:v>
                </c:pt>
                <c:pt idx="953">
                  <c:v>0.31000000000000005</c:v>
                </c:pt>
                <c:pt idx="954">
                  <c:v>0.3092307692307692</c:v>
                </c:pt>
                <c:pt idx="955">
                  <c:v>0.30846153846153845</c:v>
                </c:pt>
                <c:pt idx="956">
                  <c:v>0.30769230769230771</c:v>
                </c:pt>
                <c:pt idx="957">
                  <c:v>0.30769230769230771</c:v>
                </c:pt>
                <c:pt idx="958">
                  <c:v>0.30769230769230771</c:v>
                </c:pt>
                <c:pt idx="959">
                  <c:v>0.30692307692307697</c:v>
                </c:pt>
                <c:pt idx="960">
                  <c:v>0.30615384615384611</c:v>
                </c:pt>
                <c:pt idx="961">
                  <c:v>0.30538461538461537</c:v>
                </c:pt>
                <c:pt idx="962">
                  <c:v>0.30461538461538462</c:v>
                </c:pt>
                <c:pt idx="963">
                  <c:v>0.30384615384615388</c:v>
                </c:pt>
                <c:pt idx="964">
                  <c:v>0.30307692307692302</c:v>
                </c:pt>
                <c:pt idx="965">
                  <c:v>0.30230769230769228</c:v>
                </c:pt>
                <c:pt idx="966">
                  <c:v>0.30153846153846153</c:v>
                </c:pt>
                <c:pt idx="967">
                  <c:v>0.30076923076923079</c:v>
                </c:pt>
                <c:pt idx="968">
                  <c:v>0.30000000000000004</c:v>
                </c:pt>
                <c:pt idx="969">
                  <c:v>0.29923076923076919</c:v>
                </c:pt>
                <c:pt idx="970">
                  <c:v>0.29846153846153844</c:v>
                </c:pt>
                <c:pt idx="971">
                  <c:v>0.29846153846153844</c:v>
                </c:pt>
                <c:pt idx="972">
                  <c:v>0.2976923076923077</c:v>
                </c:pt>
                <c:pt idx="973">
                  <c:v>0.29692307692307696</c:v>
                </c:pt>
                <c:pt idx="974">
                  <c:v>0.2961538461538461</c:v>
                </c:pt>
                <c:pt idx="975">
                  <c:v>0.29538461538461536</c:v>
                </c:pt>
                <c:pt idx="976">
                  <c:v>0.29461538461538461</c:v>
                </c:pt>
                <c:pt idx="977">
                  <c:v>0.29384615384615387</c:v>
                </c:pt>
                <c:pt idx="978">
                  <c:v>0.29384615384615387</c:v>
                </c:pt>
                <c:pt idx="979">
                  <c:v>0.29307692307692312</c:v>
                </c:pt>
                <c:pt idx="980">
                  <c:v>0.29230769230769227</c:v>
                </c:pt>
                <c:pt idx="981">
                  <c:v>0.29153846153846152</c:v>
                </c:pt>
                <c:pt idx="982">
                  <c:v>0.29076923076923078</c:v>
                </c:pt>
                <c:pt idx="983">
                  <c:v>0.29000000000000004</c:v>
                </c:pt>
                <c:pt idx="984">
                  <c:v>0.28923076923076918</c:v>
                </c:pt>
                <c:pt idx="985">
                  <c:v>0.28923076923076918</c:v>
                </c:pt>
                <c:pt idx="986">
                  <c:v>0.28846153846153844</c:v>
                </c:pt>
                <c:pt idx="987">
                  <c:v>0.28846153846153844</c:v>
                </c:pt>
                <c:pt idx="988">
                  <c:v>0.28846153846153844</c:v>
                </c:pt>
                <c:pt idx="989">
                  <c:v>0.28769230769230769</c:v>
                </c:pt>
                <c:pt idx="990">
                  <c:v>0.28692307692307695</c:v>
                </c:pt>
                <c:pt idx="991">
                  <c:v>0.2861538461538462</c:v>
                </c:pt>
                <c:pt idx="992">
                  <c:v>0.28538461538461535</c:v>
                </c:pt>
                <c:pt idx="993">
                  <c:v>0.28538461538461535</c:v>
                </c:pt>
                <c:pt idx="994">
                  <c:v>0.2846153846153846</c:v>
                </c:pt>
                <c:pt idx="995">
                  <c:v>0.28384615384615386</c:v>
                </c:pt>
                <c:pt idx="996">
                  <c:v>0.28384615384615386</c:v>
                </c:pt>
                <c:pt idx="997">
                  <c:v>0.28307692307692311</c:v>
                </c:pt>
                <c:pt idx="998">
                  <c:v>0.28307692307692311</c:v>
                </c:pt>
                <c:pt idx="999">
                  <c:v>0.28230769230769226</c:v>
                </c:pt>
                <c:pt idx="1000">
                  <c:v>0.28153846153846152</c:v>
                </c:pt>
                <c:pt idx="1001">
                  <c:v>0.28076923076923077</c:v>
                </c:pt>
                <c:pt idx="1002">
                  <c:v>0.28000000000000003</c:v>
                </c:pt>
                <c:pt idx="1003">
                  <c:v>0.27923076923076928</c:v>
                </c:pt>
                <c:pt idx="1004">
                  <c:v>0.27846153846153843</c:v>
                </c:pt>
                <c:pt idx="1005">
                  <c:v>0.27769230769230768</c:v>
                </c:pt>
                <c:pt idx="1006">
                  <c:v>0.27692307692307694</c:v>
                </c:pt>
                <c:pt idx="1007">
                  <c:v>0.27615384615384619</c:v>
                </c:pt>
                <c:pt idx="1008">
                  <c:v>0.27538461538461534</c:v>
                </c:pt>
                <c:pt idx="1009">
                  <c:v>0.27538461538461534</c:v>
                </c:pt>
                <c:pt idx="1010">
                  <c:v>0.27461538461538459</c:v>
                </c:pt>
                <c:pt idx="1011">
                  <c:v>0.27384615384615385</c:v>
                </c:pt>
                <c:pt idx="1012">
                  <c:v>0.27307692307692311</c:v>
                </c:pt>
                <c:pt idx="1013">
                  <c:v>0.27307692307692311</c:v>
                </c:pt>
                <c:pt idx="1014">
                  <c:v>0.27230769230769236</c:v>
                </c:pt>
                <c:pt idx="1015">
                  <c:v>0.27153846153846151</c:v>
                </c:pt>
                <c:pt idx="1016">
                  <c:v>0.27153846153846151</c:v>
                </c:pt>
                <c:pt idx="1017">
                  <c:v>0.27153846153846151</c:v>
                </c:pt>
                <c:pt idx="1018">
                  <c:v>0.27076923076923076</c:v>
                </c:pt>
                <c:pt idx="1019">
                  <c:v>0.27076923076923076</c:v>
                </c:pt>
                <c:pt idx="1020">
                  <c:v>0.27</c:v>
                </c:pt>
                <c:pt idx="1021">
                  <c:v>0.27</c:v>
                </c:pt>
                <c:pt idx="1022">
                  <c:v>0.26923076923076927</c:v>
                </c:pt>
                <c:pt idx="1023">
                  <c:v>0.26923076923076927</c:v>
                </c:pt>
                <c:pt idx="1024">
                  <c:v>0.26846153846153842</c:v>
                </c:pt>
                <c:pt idx="1025">
                  <c:v>0.26846153846153842</c:v>
                </c:pt>
                <c:pt idx="1026">
                  <c:v>0.26769230769230767</c:v>
                </c:pt>
                <c:pt idx="1027">
                  <c:v>0.26692307692307693</c:v>
                </c:pt>
                <c:pt idx="1028">
                  <c:v>0.26615384615384619</c:v>
                </c:pt>
                <c:pt idx="1029">
                  <c:v>0.26538461538461533</c:v>
                </c:pt>
                <c:pt idx="1030">
                  <c:v>0.26538461538461533</c:v>
                </c:pt>
                <c:pt idx="1031">
                  <c:v>0.26461538461538459</c:v>
                </c:pt>
                <c:pt idx="1032">
                  <c:v>0.26384615384615384</c:v>
                </c:pt>
                <c:pt idx="1033">
                  <c:v>0.2630769230769231</c:v>
                </c:pt>
                <c:pt idx="1034">
                  <c:v>0.26230769230769235</c:v>
                </c:pt>
                <c:pt idx="1035">
                  <c:v>0.2615384615384615</c:v>
                </c:pt>
                <c:pt idx="1036">
                  <c:v>0.26076923076923075</c:v>
                </c:pt>
                <c:pt idx="1037">
                  <c:v>0.26076923076923075</c:v>
                </c:pt>
                <c:pt idx="1038">
                  <c:v>0.26</c:v>
                </c:pt>
                <c:pt idx="1039">
                  <c:v>0.25923076923076926</c:v>
                </c:pt>
                <c:pt idx="1040">
                  <c:v>0.25846153846153841</c:v>
                </c:pt>
                <c:pt idx="1041">
                  <c:v>0.25769230769230766</c:v>
                </c:pt>
                <c:pt idx="1042">
                  <c:v>0.25692307692307692</c:v>
                </c:pt>
                <c:pt idx="1043">
                  <c:v>0.25615384615384618</c:v>
                </c:pt>
                <c:pt idx="1044">
                  <c:v>0.25538461538461543</c:v>
                </c:pt>
                <c:pt idx="1045">
                  <c:v>0.25461538461538458</c:v>
                </c:pt>
                <c:pt idx="1046">
                  <c:v>0.25384615384615383</c:v>
                </c:pt>
                <c:pt idx="1047">
                  <c:v>0.25307692307692309</c:v>
                </c:pt>
                <c:pt idx="1048">
                  <c:v>0.25230769230769234</c:v>
                </c:pt>
                <c:pt idx="1049">
                  <c:v>0.25153846153846149</c:v>
                </c:pt>
                <c:pt idx="1050">
                  <c:v>0.25076923076923074</c:v>
                </c:pt>
                <c:pt idx="1051">
                  <c:v>0.25076923076923074</c:v>
                </c:pt>
                <c:pt idx="1052">
                  <c:v>0.25</c:v>
                </c:pt>
                <c:pt idx="1053">
                  <c:v>0.24923076923076926</c:v>
                </c:pt>
                <c:pt idx="1054">
                  <c:v>0.24846153846153851</c:v>
                </c:pt>
                <c:pt idx="1055">
                  <c:v>0.24769230769230766</c:v>
                </c:pt>
                <c:pt idx="1056">
                  <c:v>0.24692307692307691</c:v>
                </c:pt>
                <c:pt idx="1057">
                  <c:v>0.24615384615384617</c:v>
                </c:pt>
                <c:pt idx="1058">
                  <c:v>0.24538461538461542</c:v>
                </c:pt>
                <c:pt idx="1059">
                  <c:v>0.24461538461538457</c:v>
                </c:pt>
                <c:pt idx="1060">
                  <c:v>0.24384615384615382</c:v>
                </c:pt>
                <c:pt idx="1061">
                  <c:v>0.24384615384615382</c:v>
                </c:pt>
                <c:pt idx="1062">
                  <c:v>0.24307692307692308</c:v>
                </c:pt>
                <c:pt idx="1063">
                  <c:v>0.24230769230769234</c:v>
                </c:pt>
                <c:pt idx="1064">
                  <c:v>0.24153846153846159</c:v>
                </c:pt>
                <c:pt idx="1065">
                  <c:v>0.24076923076923074</c:v>
                </c:pt>
                <c:pt idx="1066">
                  <c:v>0.24</c:v>
                </c:pt>
                <c:pt idx="1067">
                  <c:v>0.23923076923076925</c:v>
                </c:pt>
                <c:pt idx="1068">
                  <c:v>0.23923076923076925</c:v>
                </c:pt>
                <c:pt idx="1069">
                  <c:v>0.2384615384615385</c:v>
                </c:pt>
                <c:pt idx="1070">
                  <c:v>0.23769230769230765</c:v>
                </c:pt>
                <c:pt idx="1071">
                  <c:v>0.2369230769230769</c:v>
                </c:pt>
                <c:pt idx="1072">
                  <c:v>0.2369230769230769</c:v>
                </c:pt>
                <c:pt idx="1073">
                  <c:v>0.23615384615384616</c:v>
                </c:pt>
                <c:pt idx="1074">
                  <c:v>0.23538461538461541</c:v>
                </c:pt>
                <c:pt idx="1075">
                  <c:v>0.23461538461538467</c:v>
                </c:pt>
                <c:pt idx="1076">
                  <c:v>0.23384615384615381</c:v>
                </c:pt>
                <c:pt idx="1077">
                  <c:v>0.23307692307692307</c:v>
                </c:pt>
                <c:pt idx="1078">
                  <c:v>0.23230769230769233</c:v>
                </c:pt>
                <c:pt idx="1079">
                  <c:v>0.23153846153846158</c:v>
                </c:pt>
                <c:pt idx="1080">
                  <c:v>0.23076923076923073</c:v>
                </c:pt>
                <c:pt idx="1081">
                  <c:v>0.22999999999999998</c:v>
                </c:pt>
                <c:pt idx="1082">
                  <c:v>0.22923076923076924</c:v>
                </c:pt>
                <c:pt idx="1083">
                  <c:v>0.22846153846153849</c:v>
                </c:pt>
                <c:pt idx="1084">
                  <c:v>0.22769230769230764</c:v>
                </c:pt>
                <c:pt idx="1085">
                  <c:v>0.22692307692307689</c:v>
                </c:pt>
                <c:pt idx="1086">
                  <c:v>0.22615384615384615</c:v>
                </c:pt>
                <c:pt idx="1087">
                  <c:v>0.22538461538461541</c:v>
                </c:pt>
                <c:pt idx="1088">
                  <c:v>0.22461538461538466</c:v>
                </c:pt>
                <c:pt idx="1089">
                  <c:v>0.22384615384615381</c:v>
                </c:pt>
                <c:pt idx="1090">
                  <c:v>0.22384615384615381</c:v>
                </c:pt>
                <c:pt idx="1091">
                  <c:v>0.22307692307692306</c:v>
                </c:pt>
                <c:pt idx="1092">
                  <c:v>0.22230769230769232</c:v>
                </c:pt>
                <c:pt idx="1093">
                  <c:v>0.22153846153846157</c:v>
                </c:pt>
                <c:pt idx="1094">
                  <c:v>0.22076923076923072</c:v>
                </c:pt>
                <c:pt idx="1095">
                  <c:v>0.21999999999999997</c:v>
                </c:pt>
                <c:pt idx="1096">
                  <c:v>0.21999999999999997</c:v>
                </c:pt>
                <c:pt idx="1097">
                  <c:v>0.21999999999999997</c:v>
                </c:pt>
                <c:pt idx="1098">
                  <c:v>0.21999999999999997</c:v>
                </c:pt>
                <c:pt idx="1099">
                  <c:v>0.21923076923076923</c:v>
                </c:pt>
                <c:pt idx="1100">
                  <c:v>0.21846153846153848</c:v>
                </c:pt>
                <c:pt idx="1101">
                  <c:v>0.21769230769230774</c:v>
                </c:pt>
                <c:pt idx="1102">
                  <c:v>0.21769230769230774</c:v>
                </c:pt>
                <c:pt idx="1103">
                  <c:v>0.21692307692307689</c:v>
                </c:pt>
                <c:pt idx="1104">
                  <c:v>0.21615384615384614</c:v>
                </c:pt>
                <c:pt idx="1105">
                  <c:v>0.2153846153846154</c:v>
                </c:pt>
                <c:pt idx="1106">
                  <c:v>0.21461538461538465</c:v>
                </c:pt>
                <c:pt idx="1107">
                  <c:v>0.2138461538461538</c:v>
                </c:pt>
                <c:pt idx="1108">
                  <c:v>0.21307692307692305</c:v>
                </c:pt>
                <c:pt idx="1109">
                  <c:v>0.21307692307692305</c:v>
                </c:pt>
                <c:pt idx="1110">
                  <c:v>0.21307692307692305</c:v>
                </c:pt>
                <c:pt idx="1111">
                  <c:v>0.21230769230769231</c:v>
                </c:pt>
                <c:pt idx="1112">
                  <c:v>0.21153846153846156</c:v>
                </c:pt>
                <c:pt idx="1113">
                  <c:v>0.21153846153846156</c:v>
                </c:pt>
                <c:pt idx="1114">
                  <c:v>0.21076923076923082</c:v>
                </c:pt>
                <c:pt idx="1115">
                  <c:v>0.20999999999999996</c:v>
                </c:pt>
                <c:pt idx="1116">
                  <c:v>0.20923076923076922</c:v>
                </c:pt>
                <c:pt idx="1117">
                  <c:v>0.20846153846153848</c:v>
                </c:pt>
                <c:pt idx="1118">
                  <c:v>0.20769230769230773</c:v>
                </c:pt>
                <c:pt idx="1119">
                  <c:v>0.20769230769230773</c:v>
                </c:pt>
                <c:pt idx="1120">
                  <c:v>0.20769230769230773</c:v>
                </c:pt>
                <c:pt idx="1121">
                  <c:v>0.20769230769230773</c:v>
                </c:pt>
                <c:pt idx="1122">
                  <c:v>0.20692307692307688</c:v>
                </c:pt>
                <c:pt idx="1123">
                  <c:v>0.20615384615384613</c:v>
                </c:pt>
                <c:pt idx="1124">
                  <c:v>0.20538461538461539</c:v>
                </c:pt>
                <c:pt idx="1125">
                  <c:v>0.20461538461538464</c:v>
                </c:pt>
                <c:pt idx="1126">
                  <c:v>0.2038461538461539</c:v>
                </c:pt>
                <c:pt idx="1127">
                  <c:v>0.20307692307692304</c:v>
                </c:pt>
                <c:pt idx="1128">
                  <c:v>0.2023076923076923</c:v>
                </c:pt>
                <c:pt idx="1129">
                  <c:v>0.20153846153846156</c:v>
                </c:pt>
                <c:pt idx="1130">
                  <c:v>0.20076923076923081</c:v>
                </c:pt>
                <c:pt idx="1131">
                  <c:v>0.20076923076923081</c:v>
                </c:pt>
                <c:pt idx="1132">
                  <c:v>0.19999999999999996</c:v>
                </c:pt>
                <c:pt idx="1133">
                  <c:v>0.19999999999999996</c:v>
                </c:pt>
                <c:pt idx="1134">
                  <c:v>0.19999999999999996</c:v>
                </c:pt>
                <c:pt idx="1135">
                  <c:v>0.19923076923076921</c:v>
                </c:pt>
                <c:pt idx="1136">
                  <c:v>0.19846153846153847</c:v>
                </c:pt>
                <c:pt idx="1137">
                  <c:v>0.19769230769230772</c:v>
                </c:pt>
                <c:pt idx="1138">
                  <c:v>0.19692307692307698</c:v>
                </c:pt>
                <c:pt idx="1139">
                  <c:v>0.19615384615384612</c:v>
                </c:pt>
                <c:pt idx="1140">
                  <c:v>0.19538461538461538</c:v>
                </c:pt>
                <c:pt idx="1141">
                  <c:v>0.19461538461538463</c:v>
                </c:pt>
                <c:pt idx="1142">
                  <c:v>0.19384615384615389</c:v>
                </c:pt>
                <c:pt idx="1143">
                  <c:v>0.19384615384615389</c:v>
                </c:pt>
                <c:pt idx="1144">
                  <c:v>0.19307692307692303</c:v>
                </c:pt>
                <c:pt idx="1145">
                  <c:v>0.19230769230769229</c:v>
                </c:pt>
                <c:pt idx="1146">
                  <c:v>0.19153846153846155</c:v>
                </c:pt>
                <c:pt idx="1147">
                  <c:v>0.19153846153846155</c:v>
                </c:pt>
                <c:pt idx="1148">
                  <c:v>0.1907692307692308</c:v>
                </c:pt>
                <c:pt idx="1149">
                  <c:v>0.18999999999999995</c:v>
                </c:pt>
                <c:pt idx="1150">
                  <c:v>0.1892307692307692</c:v>
                </c:pt>
                <c:pt idx="1151">
                  <c:v>0.1892307692307692</c:v>
                </c:pt>
                <c:pt idx="1152">
                  <c:v>0.18846153846153846</c:v>
                </c:pt>
                <c:pt idx="1153">
                  <c:v>0.18769230769230771</c:v>
                </c:pt>
                <c:pt idx="1154">
                  <c:v>0.18692307692307697</c:v>
                </c:pt>
                <c:pt idx="1155">
                  <c:v>0.18615384615384611</c:v>
                </c:pt>
                <c:pt idx="1156">
                  <c:v>0.18615384615384611</c:v>
                </c:pt>
                <c:pt idx="1157">
                  <c:v>0.18538461538461537</c:v>
                </c:pt>
                <c:pt idx="1158">
                  <c:v>0.18461538461538463</c:v>
                </c:pt>
                <c:pt idx="1159">
                  <c:v>0.18384615384615388</c:v>
                </c:pt>
                <c:pt idx="1160">
                  <c:v>0.18307692307692303</c:v>
                </c:pt>
                <c:pt idx="1161">
                  <c:v>0.18230769230769228</c:v>
                </c:pt>
                <c:pt idx="1162">
                  <c:v>0.18153846153846154</c:v>
                </c:pt>
                <c:pt idx="1163">
                  <c:v>0.18076923076923079</c:v>
                </c:pt>
                <c:pt idx="1164">
                  <c:v>0.18076923076923079</c:v>
                </c:pt>
                <c:pt idx="1165">
                  <c:v>0.18000000000000005</c:v>
                </c:pt>
                <c:pt idx="1166">
                  <c:v>0.17923076923076919</c:v>
                </c:pt>
                <c:pt idx="1167">
                  <c:v>0.17846153846153845</c:v>
                </c:pt>
                <c:pt idx="1168">
                  <c:v>0.1776923076923077</c:v>
                </c:pt>
                <c:pt idx="1169">
                  <c:v>0.17692307692307696</c:v>
                </c:pt>
                <c:pt idx="1170">
                  <c:v>0.17615384615384611</c:v>
                </c:pt>
                <c:pt idx="1171">
                  <c:v>0.17615384615384611</c:v>
                </c:pt>
                <c:pt idx="1172">
                  <c:v>0.17615384615384611</c:v>
                </c:pt>
                <c:pt idx="1173">
                  <c:v>0.17615384615384611</c:v>
                </c:pt>
                <c:pt idx="1174">
                  <c:v>0.17538461538461536</c:v>
                </c:pt>
                <c:pt idx="1175">
                  <c:v>0.17538461538461536</c:v>
                </c:pt>
                <c:pt idx="1176">
                  <c:v>0.17461538461538462</c:v>
                </c:pt>
                <c:pt idx="1177">
                  <c:v>0.17384615384615387</c:v>
                </c:pt>
                <c:pt idx="1178">
                  <c:v>0.17307692307692313</c:v>
                </c:pt>
                <c:pt idx="1179">
                  <c:v>0.17230769230769227</c:v>
                </c:pt>
                <c:pt idx="1180">
                  <c:v>0.17153846153846153</c:v>
                </c:pt>
                <c:pt idx="1181">
                  <c:v>0.17153846153846153</c:v>
                </c:pt>
                <c:pt idx="1182">
                  <c:v>0.17076923076923078</c:v>
                </c:pt>
                <c:pt idx="1183">
                  <c:v>0.17000000000000004</c:v>
                </c:pt>
                <c:pt idx="1184">
                  <c:v>0.16923076923076918</c:v>
                </c:pt>
                <c:pt idx="1185">
                  <c:v>0.16846153846153844</c:v>
                </c:pt>
                <c:pt idx="1186">
                  <c:v>0.1676923076923077</c:v>
                </c:pt>
                <c:pt idx="1187">
                  <c:v>0.1676923076923077</c:v>
                </c:pt>
                <c:pt idx="1188">
                  <c:v>0.1676923076923077</c:v>
                </c:pt>
                <c:pt idx="1189">
                  <c:v>0.16692307692307695</c:v>
                </c:pt>
                <c:pt idx="1190">
                  <c:v>0.16615384615384621</c:v>
                </c:pt>
                <c:pt idx="1191">
                  <c:v>0.16615384615384621</c:v>
                </c:pt>
                <c:pt idx="1192">
                  <c:v>0.16538461538461535</c:v>
                </c:pt>
                <c:pt idx="1193">
                  <c:v>0.16538461538461535</c:v>
                </c:pt>
                <c:pt idx="1194">
                  <c:v>0.16538461538461535</c:v>
                </c:pt>
                <c:pt idx="1195">
                  <c:v>0.16461538461538461</c:v>
                </c:pt>
                <c:pt idx="1196">
                  <c:v>0.16384615384615386</c:v>
                </c:pt>
                <c:pt idx="1197">
                  <c:v>0.16307692307692312</c:v>
                </c:pt>
                <c:pt idx="1198">
                  <c:v>0.16230769230769226</c:v>
                </c:pt>
                <c:pt idx="1199">
                  <c:v>0.16230769230769226</c:v>
                </c:pt>
                <c:pt idx="1200">
                  <c:v>0.16153846153846152</c:v>
                </c:pt>
                <c:pt idx="1201">
                  <c:v>0.16076923076923078</c:v>
                </c:pt>
                <c:pt idx="1202">
                  <c:v>0.16000000000000003</c:v>
                </c:pt>
                <c:pt idx="1203">
                  <c:v>0.15923076923076918</c:v>
                </c:pt>
                <c:pt idx="1204">
                  <c:v>0.15846153846153843</c:v>
                </c:pt>
                <c:pt idx="1205">
                  <c:v>0.15846153846153843</c:v>
                </c:pt>
                <c:pt idx="1206">
                  <c:v>0.15846153846153843</c:v>
                </c:pt>
                <c:pt idx="1207">
                  <c:v>0.15769230769230769</c:v>
                </c:pt>
                <c:pt idx="1208">
                  <c:v>0.15692307692307694</c:v>
                </c:pt>
                <c:pt idx="1209">
                  <c:v>0.1561538461538462</c:v>
                </c:pt>
                <c:pt idx="1210">
                  <c:v>0.15538461538461534</c:v>
                </c:pt>
                <c:pt idx="1211">
                  <c:v>0.1546153846153846</c:v>
                </c:pt>
                <c:pt idx="1212">
                  <c:v>0.1546153846153846</c:v>
                </c:pt>
                <c:pt idx="1213">
                  <c:v>0.15384615384615385</c:v>
                </c:pt>
                <c:pt idx="1214">
                  <c:v>0.15307692307692311</c:v>
                </c:pt>
                <c:pt idx="1215">
                  <c:v>0.15230769230769226</c:v>
                </c:pt>
                <c:pt idx="1216">
                  <c:v>0.15153846153846151</c:v>
                </c:pt>
                <c:pt idx="1217">
                  <c:v>0.15076923076923077</c:v>
                </c:pt>
                <c:pt idx="1218">
                  <c:v>0.15076923076923077</c:v>
                </c:pt>
                <c:pt idx="1219">
                  <c:v>0.15000000000000002</c:v>
                </c:pt>
                <c:pt idx="1220">
                  <c:v>0.14923076923076928</c:v>
                </c:pt>
                <c:pt idx="1221">
                  <c:v>0.14846153846153842</c:v>
                </c:pt>
                <c:pt idx="1222">
                  <c:v>0.14769230769230768</c:v>
                </c:pt>
                <c:pt idx="1223">
                  <c:v>0.14692307692307693</c:v>
                </c:pt>
                <c:pt idx="1224">
                  <c:v>0.14692307692307693</c:v>
                </c:pt>
                <c:pt idx="1225">
                  <c:v>0.14615384615384619</c:v>
                </c:pt>
                <c:pt idx="1226">
                  <c:v>0.14538461538461533</c:v>
                </c:pt>
                <c:pt idx="1227">
                  <c:v>0.14461538461538459</c:v>
                </c:pt>
                <c:pt idx="1228">
                  <c:v>0.14384615384615385</c:v>
                </c:pt>
                <c:pt idx="1229">
                  <c:v>0.14384615384615385</c:v>
                </c:pt>
                <c:pt idx="1230">
                  <c:v>0.1430769230769231</c:v>
                </c:pt>
                <c:pt idx="1231">
                  <c:v>0.1430769230769231</c:v>
                </c:pt>
                <c:pt idx="1232">
                  <c:v>0.1430769230769231</c:v>
                </c:pt>
                <c:pt idx="1233">
                  <c:v>0.14230769230769236</c:v>
                </c:pt>
                <c:pt idx="1234">
                  <c:v>0.14230769230769236</c:v>
                </c:pt>
                <c:pt idx="1235">
                  <c:v>0.14230769230769236</c:v>
                </c:pt>
                <c:pt idx="1236">
                  <c:v>0.14230769230769236</c:v>
                </c:pt>
                <c:pt idx="1237">
                  <c:v>0.1415384615384615</c:v>
                </c:pt>
                <c:pt idx="1238">
                  <c:v>0.1415384615384615</c:v>
                </c:pt>
                <c:pt idx="1239">
                  <c:v>0.14076923076923076</c:v>
                </c:pt>
                <c:pt idx="1240">
                  <c:v>0.14076923076923076</c:v>
                </c:pt>
                <c:pt idx="1241">
                  <c:v>0.14000000000000001</c:v>
                </c:pt>
                <c:pt idx="1242">
                  <c:v>0.13923076923076927</c:v>
                </c:pt>
                <c:pt idx="1243">
                  <c:v>0.13923076923076927</c:v>
                </c:pt>
                <c:pt idx="1244">
                  <c:v>0.13923076923076927</c:v>
                </c:pt>
                <c:pt idx="1245">
                  <c:v>0.13846153846153841</c:v>
                </c:pt>
                <c:pt idx="1246">
                  <c:v>0.13769230769230767</c:v>
                </c:pt>
                <c:pt idx="1247">
                  <c:v>0.13692307692307693</c:v>
                </c:pt>
                <c:pt idx="1248">
                  <c:v>0.13615384615384618</c:v>
                </c:pt>
                <c:pt idx="1249">
                  <c:v>0.13538461538461544</c:v>
                </c:pt>
                <c:pt idx="1250">
                  <c:v>0.13461538461538458</c:v>
                </c:pt>
                <c:pt idx="1251">
                  <c:v>0.13384615384615384</c:v>
                </c:pt>
                <c:pt idx="1252">
                  <c:v>0.13384615384615384</c:v>
                </c:pt>
                <c:pt idx="1253">
                  <c:v>0.13307692307692309</c:v>
                </c:pt>
                <c:pt idx="1254">
                  <c:v>0.13307692307692309</c:v>
                </c:pt>
                <c:pt idx="1255">
                  <c:v>0.13307692307692309</c:v>
                </c:pt>
                <c:pt idx="1256">
                  <c:v>0.13230769230769235</c:v>
                </c:pt>
                <c:pt idx="1257">
                  <c:v>0.13230769230769235</c:v>
                </c:pt>
                <c:pt idx="1258">
                  <c:v>0.13153846153846149</c:v>
                </c:pt>
                <c:pt idx="1259">
                  <c:v>0.13076923076923075</c:v>
                </c:pt>
                <c:pt idx="1260">
                  <c:v>0.13</c:v>
                </c:pt>
                <c:pt idx="1261">
                  <c:v>0.12923076923076926</c:v>
                </c:pt>
                <c:pt idx="1262">
                  <c:v>0.12846153846153852</c:v>
                </c:pt>
                <c:pt idx="1263">
                  <c:v>0.12769230769230766</c:v>
                </c:pt>
                <c:pt idx="1264">
                  <c:v>0.12692307692307692</c:v>
                </c:pt>
                <c:pt idx="1265">
                  <c:v>0.12692307692307692</c:v>
                </c:pt>
                <c:pt idx="1266">
                  <c:v>0.12692307692307692</c:v>
                </c:pt>
                <c:pt idx="1267">
                  <c:v>0.12615384615384617</c:v>
                </c:pt>
                <c:pt idx="1268">
                  <c:v>0.12615384615384617</c:v>
                </c:pt>
                <c:pt idx="1269">
                  <c:v>0.12538461538461543</c:v>
                </c:pt>
                <c:pt idx="1270">
                  <c:v>0.12461538461538457</c:v>
                </c:pt>
                <c:pt idx="1271">
                  <c:v>0.12384615384615383</c:v>
                </c:pt>
                <c:pt idx="1272">
                  <c:v>0.12307692307692308</c:v>
                </c:pt>
                <c:pt idx="1273">
                  <c:v>0.12307692307692308</c:v>
                </c:pt>
                <c:pt idx="1274">
                  <c:v>0.12307692307692308</c:v>
                </c:pt>
                <c:pt idx="1275">
                  <c:v>0.12230769230769234</c:v>
                </c:pt>
                <c:pt idx="1276">
                  <c:v>0.12153846153846148</c:v>
                </c:pt>
                <c:pt idx="1277">
                  <c:v>0.12076923076923074</c:v>
                </c:pt>
                <c:pt idx="1278">
                  <c:v>0.12076923076923074</c:v>
                </c:pt>
                <c:pt idx="1279">
                  <c:v>0.12</c:v>
                </c:pt>
                <c:pt idx="1280">
                  <c:v>0.11923076923076925</c:v>
                </c:pt>
                <c:pt idx="1281">
                  <c:v>0.11846153846153851</c:v>
                </c:pt>
                <c:pt idx="1282">
                  <c:v>0.11846153846153851</c:v>
                </c:pt>
                <c:pt idx="1283">
                  <c:v>0.11769230769230765</c:v>
                </c:pt>
                <c:pt idx="1284">
                  <c:v>0.11692307692307691</c:v>
                </c:pt>
                <c:pt idx="1285">
                  <c:v>0.11692307692307691</c:v>
                </c:pt>
                <c:pt idx="1286">
                  <c:v>0.11615384615384616</c:v>
                </c:pt>
                <c:pt idx="1287">
                  <c:v>0.11538461538461542</c:v>
                </c:pt>
                <c:pt idx="1288">
                  <c:v>0.11538461538461542</c:v>
                </c:pt>
                <c:pt idx="1289">
                  <c:v>0.11461538461538456</c:v>
                </c:pt>
                <c:pt idx="1290">
                  <c:v>0.11384615384615382</c:v>
                </c:pt>
                <c:pt idx="1291">
                  <c:v>0.11307692307692307</c:v>
                </c:pt>
                <c:pt idx="1292">
                  <c:v>0.11230769230769233</c:v>
                </c:pt>
                <c:pt idx="1293">
                  <c:v>0.11153846153846159</c:v>
                </c:pt>
                <c:pt idx="1294">
                  <c:v>0.11076923076923073</c:v>
                </c:pt>
                <c:pt idx="1295">
                  <c:v>0.11076923076923073</c:v>
                </c:pt>
                <c:pt idx="1296">
                  <c:v>0.10999999999999999</c:v>
                </c:pt>
                <c:pt idx="1297">
                  <c:v>0.10999999999999999</c:v>
                </c:pt>
                <c:pt idx="1298">
                  <c:v>0.10999999999999999</c:v>
                </c:pt>
                <c:pt idx="1299">
                  <c:v>0.10923076923076924</c:v>
                </c:pt>
                <c:pt idx="1300">
                  <c:v>0.10923076923076924</c:v>
                </c:pt>
                <c:pt idx="1301">
                  <c:v>0.10923076923076924</c:v>
                </c:pt>
                <c:pt idx="1302">
                  <c:v>0.1084615384615385</c:v>
                </c:pt>
                <c:pt idx="1303">
                  <c:v>0.1084615384615385</c:v>
                </c:pt>
                <c:pt idx="1304">
                  <c:v>0.1084615384615385</c:v>
                </c:pt>
                <c:pt idx="1305">
                  <c:v>0.10769230769230764</c:v>
                </c:pt>
                <c:pt idx="1306">
                  <c:v>0.1069230769230769</c:v>
                </c:pt>
                <c:pt idx="1307">
                  <c:v>0.1069230769230769</c:v>
                </c:pt>
                <c:pt idx="1308">
                  <c:v>0.1069230769230769</c:v>
                </c:pt>
                <c:pt idx="1309">
                  <c:v>0.10615384615384615</c:v>
                </c:pt>
                <c:pt idx="1310">
                  <c:v>0.10538461538461541</c:v>
                </c:pt>
                <c:pt idx="1311">
                  <c:v>0.10461538461538467</c:v>
                </c:pt>
                <c:pt idx="1312">
                  <c:v>0.10384615384615381</c:v>
                </c:pt>
                <c:pt idx="1313">
                  <c:v>0.10307692307692307</c:v>
                </c:pt>
                <c:pt idx="1314">
                  <c:v>0.10230769230769232</c:v>
                </c:pt>
                <c:pt idx="1315">
                  <c:v>0.10153846153846158</c:v>
                </c:pt>
                <c:pt idx="1316">
                  <c:v>0.10153846153846158</c:v>
                </c:pt>
                <c:pt idx="1317">
                  <c:v>0.10153846153846158</c:v>
                </c:pt>
                <c:pt idx="1318">
                  <c:v>0.10076923076923072</c:v>
                </c:pt>
                <c:pt idx="1319">
                  <c:v>0.10076923076923072</c:v>
                </c:pt>
                <c:pt idx="1320">
                  <c:v>0.10076923076923072</c:v>
                </c:pt>
                <c:pt idx="1321">
                  <c:v>9.9999999999999978E-2</c:v>
                </c:pt>
                <c:pt idx="1322">
                  <c:v>9.9230769230769234E-2</c:v>
                </c:pt>
                <c:pt idx="1323">
                  <c:v>9.8461538461538489E-2</c:v>
                </c:pt>
                <c:pt idx="1324">
                  <c:v>9.7692307692307745E-2</c:v>
                </c:pt>
                <c:pt idx="1325">
                  <c:v>9.692307692307689E-2</c:v>
                </c:pt>
                <c:pt idx="1326">
                  <c:v>9.692307692307689E-2</c:v>
                </c:pt>
                <c:pt idx="1327">
                  <c:v>9.692307692307689E-2</c:v>
                </c:pt>
                <c:pt idx="1328">
                  <c:v>9.692307692307689E-2</c:v>
                </c:pt>
                <c:pt idx="1329">
                  <c:v>9.6153846153846145E-2</c:v>
                </c:pt>
                <c:pt idx="1330">
                  <c:v>9.6153846153846145E-2</c:v>
                </c:pt>
                <c:pt idx="1331">
                  <c:v>9.6153846153846145E-2</c:v>
                </c:pt>
                <c:pt idx="1332">
                  <c:v>9.5384615384615401E-2</c:v>
                </c:pt>
                <c:pt idx="1333">
                  <c:v>9.4615384615384657E-2</c:v>
                </c:pt>
                <c:pt idx="1334">
                  <c:v>9.4615384615384657E-2</c:v>
                </c:pt>
                <c:pt idx="1335">
                  <c:v>9.4615384615384657E-2</c:v>
                </c:pt>
                <c:pt idx="1336">
                  <c:v>9.3846153846153801E-2</c:v>
                </c:pt>
                <c:pt idx="1337">
                  <c:v>9.3846153846153801E-2</c:v>
                </c:pt>
                <c:pt idx="1338">
                  <c:v>9.3846153846153801E-2</c:v>
                </c:pt>
                <c:pt idx="1339">
                  <c:v>9.3846153846153801E-2</c:v>
                </c:pt>
                <c:pt idx="1340">
                  <c:v>9.3846153846153801E-2</c:v>
                </c:pt>
                <c:pt idx="1341">
                  <c:v>9.3076923076923057E-2</c:v>
                </c:pt>
                <c:pt idx="1342">
                  <c:v>9.2307692307692313E-2</c:v>
                </c:pt>
                <c:pt idx="1343">
                  <c:v>9.1538461538461569E-2</c:v>
                </c:pt>
                <c:pt idx="1344">
                  <c:v>9.0769230769230824E-2</c:v>
                </c:pt>
                <c:pt idx="1345">
                  <c:v>9.0769230769230824E-2</c:v>
                </c:pt>
                <c:pt idx="1346">
                  <c:v>9.0769230769230824E-2</c:v>
                </c:pt>
                <c:pt idx="1347">
                  <c:v>9.0769230769230824E-2</c:v>
                </c:pt>
                <c:pt idx="1348">
                  <c:v>8.9999999999999969E-2</c:v>
                </c:pt>
                <c:pt idx="1349">
                  <c:v>8.9230769230769225E-2</c:v>
                </c:pt>
                <c:pt idx="1350">
                  <c:v>8.9230769230769225E-2</c:v>
                </c:pt>
                <c:pt idx="1351">
                  <c:v>8.846153846153848E-2</c:v>
                </c:pt>
                <c:pt idx="1352">
                  <c:v>8.846153846153848E-2</c:v>
                </c:pt>
                <c:pt idx="1353">
                  <c:v>8.846153846153848E-2</c:v>
                </c:pt>
                <c:pt idx="1354">
                  <c:v>8.7692307692307736E-2</c:v>
                </c:pt>
                <c:pt idx="1355">
                  <c:v>8.6923076923076881E-2</c:v>
                </c:pt>
                <c:pt idx="1356">
                  <c:v>8.6153846153846136E-2</c:v>
                </c:pt>
                <c:pt idx="1357">
                  <c:v>8.6153846153846136E-2</c:v>
                </c:pt>
                <c:pt idx="1358">
                  <c:v>8.5384615384615392E-2</c:v>
                </c:pt>
                <c:pt idx="1359">
                  <c:v>8.5384615384615392E-2</c:v>
                </c:pt>
                <c:pt idx="1360">
                  <c:v>8.5384615384615392E-2</c:v>
                </c:pt>
                <c:pt idx="1361">
                  <c:v>8.4615384615384648E-2</c:v>
                </c:pt>
                <c:pt idx="1362">
                  <c:v>8.3846153846153793E-2</c:v>
                </c:pt>
                <c:pt idx="1363">
                  <c:v>8.3076923076923048E-2</c:v>
                </c:pt>
                <c:pt idx="1364">
                  <c:v>8.3076923076923048E-2</c:v>
                </c:pt>
                <c:pt idx="1365">
                  <c:v>8.3076923076923048E-2</c:v>
                </c:pt>
                <c:pt idx="1366">
                  <c:v>8.2307692307692304E-2</c:v>
                </c:pt>
                <c:pt idx="1367">
                  <c:v>8.2307692307692304E-2</c:v>
                </c:pt>
                <c:pt idx="1368">
                  <c:v>8.2307692307692304E-2</c:v>
                </c:pt>
                <c:pt idx="1369">
                  <c:v>8.2307692307692304E-2</c:v>
                </c:pt>
                <c:pt idx="1370">
                  <c:v>8.153846153846156E-2</c:v>
                </c:pt>
                <c:pt idx="1371">
                  <c:v>8.153846153846156E-2</c:v>
                </c:pt>
                <c:pt idx="1372">
                  <c:v>8.0769230769230815E-2</c:v>
                </c:pt>
                <c:pt idx="1373">
                  <c:v>7.999999999999996E-2</c:v>
                </c:pt>
                <c:pt idx="1374">
                  <c:v>7.999999999999996E-2</c:v>
                </c:pt>
                <c:pt idx="1375">
                  <c:v>7.999999999999996E-2</c:v>
                </c:pt>
                <c:pt idx="1376">
                  <c:v>7.9230769230769216E-2</c:v>
                </c:pt>
                <c:pt idx="1377">
                  <c:v>7.8461538461538471E-2</c:v>
                </c:pt>
                <c:pt idx="1378">
                  <c:v>7.8461538461538471E-2</c:v>
                </c:pt>
                <c:pt idx="1379">
                  <c:v>7.7692307692307727E-2</c:v>
                </c:pt>
                <c:pt idx="1380">
                  <c:v>7.7692307692307727E-2</c:v>
                </c:pt>
                <c:pt idx="1381">
                  <c:v>7.6923076923076872E-2</c:v>
                </c:pt>
                <c:pt idx="1382">
                  <c:v>7.6153846153846128E-2</c:v>
                </c:pt>
                <c:pt idx="1383">
                  <c:v>7.6153846153846128E-2</c:v>
                </c:pt>
                <c:pt idx="1384">
                  <c:v>7.6153846153846128E-2</c:v>
                </c:pt>
                <c:pt idx="1385">
                  <c:v>7.6153846153846128E-2</c:v>
                </c:pt>
                <c:pt idx="1386">
                  <c:v>7.6153846153846128E-2</c:v>
                </c:pt>
                <c:pt idx="1387">
                  <c:v>7.5384615384615383E-2</c:v>
                </c:pt>
                <c:pt idx="1388">
                  <c:v>7.4615384615384639E-2</c:v>
                </c:pt>
                <c:pt idx="1389">
                  <c:v>7.4615384615384639E-2</c:v>
                </c:pt>
                <c:pt idx="1390">
                  <c:v>7.3846153846153895E-2</c:v>
                </c:pt>
                <c:pt idx="1391">
                  <c:v>7.3846153846153895E-2</c:v>
                </c:pt>
                <c:pt idx="1392">
                  <c:v>7.3076923076923039E-2</c:v>
                </c:pt>
                <c:pt idx="1393">
                  <c:v>7.2307692307692295E-2</c:v>
                </c:pt>
                <c:pt idx="1394">
                  <c:v>7.1538461538461551E-2</c:v>
                </c:pt>
                <c:pt idx="1395">
                  <c:v>7.0769230769230806E-2</c:v>
                </c:pt>
                <c:pt idx="1396">
                  <c:v>7.0769230769230806E-2</c:v>
                </c:pt>
                <c:pt idx="1397">
                  <c:v>6.9999999999999951E-2</c:v>
                </c:pt>
                <c:pt idx="1398">
                  <c:v>6.9230769230769207E-2</c:v>
                </c:pt>
                <c:pt idx="1399">
                  <c:v>6.9230769230769207E-2</c:v>
                </c:pt>
                <c:pt idx="1400">
                  <c:v>6.9230769230769207E-2</c:v>
                </c:pt>
                <c:pt idx="1401">
                  <c:v>6.8461538461538463E-2</c:v>
                </c:pt>
                <c:pt idx="1402">
                  <c:v>6.8461538461538463E-2</c:v>
                </c:pt>
                <c:pt idx="1403">
                  <c:v>6.8461538461538463E-2</c:v>
                </c:pt>
                <c:pt idx="1404">
                  <c:v>6.8461538461538463E-2</c:v>
                </c:pt>
                <c:pt idx="1405">
                  <c:v>6.8461538461538463E-2</c:v>
                </c:pt>
                <c:pt idx="1406">
                  <c:v>6.7692307692307718E-2</c:v>
                </c:pt>
                <c:pt idx="1407">
                  <c:v>6.7692307692307718E-2</c:v>
                </c:pt>
                <c:pt idx="1408">
                  <c:v>6.7692307692307718E-2</c:v>
                </c:pt>
                <c:pt idx="1409">
                  <c:v>6.7692307692307718E-2</c:v>
                </c:pt>
                <c:pt idx="1410">
                  <c:v>6.6923076923076974E-2</c:v>
                </c:pt>
                <c:pt idx="1411">
                  <c:v>6.6923076923076974E-2</c:v>
                </c:pt>
                <c:pt idx="1412">
                  <c:v>6.6153846153846119E-2</c:v>
                </c:pt>
                <c:pt idx="1413">
                  <c:v>6.6153846153846119E-2</c:v>
                </c:pt>
                <c:pt idx="1414">
                  <c:v>6.6153846153846119E-2</c:v>
                </c:pt>
                <c:pt idx="1415">
                  <c:v>6.6153846153846119E-2</c:v>
                </c:pt>
                <c:pt idx="1416">
                  <c:v>6.6153846153846119E-2</c:v>
                </c:pt>
                <c:pt idx="1417">
                  <c:v>6.5384615384615374E-2</c:v>
                </c:pt>
                <c:pt idx="1418">
                  <c:v>6.5384615384615374E-2</c:v>
                </c:pt>
                <c:pt idx="1419">
                  <c:v>6.5384615384615374E-2</c:v>
                </c:pt>
                <c:pt idx="1420">
                  <c:v>6.461538461538463E-2</c:v>
                </c:pt>
                <c:pt idx="1421">
                  <c:v>6.461538461538463E-2</c:v>
                </c:pt>
                <c:pt idx="1422">
                  <c:v>6.3846153846153886E-2</c:v>
                </c:pt>
                <c:pt idx="1423">
                  <c:v>6.3846153846153886E-2</c:v>
                </c:pt>
                <c:pt idx="1424">
                  <c:v>6.3846153846153886E-2</c:v>
                </c:pt>
                <c:pt idx="1425">
                  <c:v>6.307692307692303E-2</c:v>
                </c:pt>
                <c:pt idx="1426">
                  <c:v>6.307692307692303E-2</c:v>
                </c:pt>
                <c:pt idx="1427">
                  <c:v>6.307692307692303E-2</c:v>
                </c:pt>
                <c:pt idx="1428">
                  <c:v>6.2307692307692286E-2</c:v>
                </c:pt>
                <c:pt idx="1429">
                  <c:v>6.2307692307692286E-2</c:v>
                </c:pt>
                <c:pt idx="1430">
                  <c:v>6.2307692307692286E-2</c:v>
                </c:pt>
                <c:pt idx="1431">
                  <c:v>6.2307692307692286E-2</c:v>
                </c:pt>
                <c:pt idx="1432">
                  <c:v>6.1538461538461542E-2</c:v>
                </c:pt>
                <c:pt idx="1433">
                  <c:v>6.1538461538461542E-2</c:v>
                </c:pt>
                <c:pt idx="1434">
                  <c:v>6.0769230769230798E-2</c:v>
                </c:pt>
                <c:pt idx="1435">
                  <c:v>6.0769230769230798E-2</c:v>
                </c:pt>
                <c:pt idx="1436">
                  <c:v>6.0769230769230798E-2</c:v>
                </c:pt>
                <c:pt idx="1437">
                  <c:v>6.0769230769230798E-2</c:v>
                </c:pt>
                <c:pt idx="1438">
                  <c:v>6.0769230769230798E-2</c:v>
                </c:pt>
                <c:pt idx="1439">
                  <c:v>6.0769230769230798E-2</c:v>
                </c:pt>
                <c:pt idx="1440">
                  <c:v>6.0769230769230798E-2</c:v>
                </c:pt>
                <c:pt idx="1441">
                  <c:v>6.0769230769230798E-2</c:v>
                </c:pt>
                <c:pt idx="1442">
                  <c:v>6.0000000000000053E-2</c:v>
                </c:pt>
                <c:pt idx="1443">
                  <c:v>6.0000000000000053E-2</c:v>
                </c:pt>
                <c:pt idx="1444">
                  <c:v>5.9230769230769198E-2</c:v>
                </c:pt>
                <c:pt idx="1445">
                  <c:v>5.9230769230769198E-2</c:v>
                </c:pt>
                <c:pt idx="1446">
                  <c:v>5.9230769230769198E-2</c:v>
                </c:pt>
                <c:pt idx="1447">
                  <c:v>5.9230769230769198E-2</c:v>
                </c:pt>
                <c:pt idx="1448">
                  <c:v>5.9230769230769198E-2</c:v>
                </c:pt>
                <c:pt idx="1449">
                  <c:v>5.9230769230769198E-2</c:v>
                </c:pt>
                <c:pt idx="1450">
                  <c:v>5.8461538461538454E-2</c:v>
                </c:pt>
                <c:pt idx="1451">
                  <c:v>5.8461538461538454E-2</c:v>
                </c:pt>
                <c:pt idx="1452">
                  <c:v>5.7692307692307709E-2</c:v>
                </c:pt>
                <c:pt idx="1453">
                  <c:v>5.7692307692307709E-2</c:v>
                </c:pt>
                <c:pt idx="1454">
                  <c:v>5.6923076923076965E-2</c:v>
                </c:pt>
                <c:pt idx="1455">
                  <c:v>5.615384615384611E-2</c:v>
                </c:pt>
                <c:pt idx="1456">
                  <c:v>5.5384615384615365E-2</c:v>
                </c:pt>
                <c:pt idx="1457">
                  <c:v>5.5384615384615365E-2</c:v>
                </c:pt>
                <c:pt idx="1458">
                  <c:v>5.5384615384615365E-2</c:v>
                </c:pt>
                <c:pt idx="1459">
                  <c:v>5.4615384615384621E-2</c:v>
                </c:pt>
                <c:pt idx="1460">
                  <c:v>5.3846153846153877E-2</c:v>
                </c:pt>
                <c:pt idx="1461">
                  <c:v>5.3846153846153877E-2</c:v>
                </c:pt>
                <c:pt idx="1462">
                  <c:v>5.3076923076923022E-2</c:v>
                </c:pt>
                <c:pt idx="1463">
                  <c:v>5.2307692307692277E-2</c:v>
                </c:pt>
                <c:pt idx="1464">
                  <c:v>5.2307692307692277E-2</c:v>
                </c:pt>
                <c:pt idx="1465">
                  <c:v>5.2307692307692277E-2</c:v>
                </c:pt>
                <c:pt idx="1466">
                  <c:v>5.2307692307692277E-2</c:v>
                </c:pt>
                <c:pt idx="1467">
                  <c:v>5.2307692307692277E-2</c:v>
                </c:pt>
                <c:pt idx="1468">
                  <c:v>5.1538461538461533E-2</c:v>
                </c:pt>
                <c:pt idx="1469">
                  <c:v>5.1538461538461533E-2</c:v>
                </c:pt>
                <c:pt idx="1470">
                  <c:v>5.1538461538461533E-2</c:v>
                </c:pt>
                <c:pt idx="1471">
                  <c:v>5.1538461538461533E-2</c:v>
                </c:pt>
                <c:pt idx="1472">
                  <c:v>5.0769230769230789E-2</c:v>
                </c:pt>
                <c:pt idx="1473">
                  <c:v>5.0769230769230789E-2</c:v>
                </c:pt>
                <c:pt idx="1474">
                  <c:v>5.0769230769230789E-2</c:v>
                </c:pt>
                <c:pt idx="1475">
                  <c:v>5.0769230769230789E-2</c:v>
                </c:pt>
                <c:pt idx="1476">
                  <c:v>5.0769230769230789E-2</c:v>
                </c:pt>
                <c:pt idx="1477">
                  <c:v>5.0769230769230789E-2</c:v>
                </c:pt>
                <c:pt idx="1478">
                  <c:v>5.0769230769230789E-2</c:v>
                </c:pt>
                <c:pt idx="1479">
                  <c:v>5.0000000000000044E-2</c:v>
                </c:pt>
                <c:pt idx="1480">
                  <c:v>5.0000000000000044E-2</c:v>
                </c:pt>
                <c:pt idx="1481">
                  <c:v>5.0000000000000044E-2</c:v>
                </c:pt>
                <c:pt idx="1482">
                  <c:v>4.9230769230769189E-2</c:v>
                </c:pt>
                <c:pt idx="1483">
                  <c:v>4.9230769230769189E-2</c:v>
                </c:pt>
                <c:pt idx="1484">
                  <c:v>4.9230769230769189E-2</c:v>
                </c:pt>
                <c:pt idx="1485">
                  <c:v>4.9230769230769189E-2</c:v>
                </c:pt>
                <c:pt idx="1486">
                  <c:v>4.9230769230769189E-2</c:v>
                </c:pt>
                <c:pt idx="1487">
                  <c:v>4.9230769230769189E-2</c:v>
                </c:pt>
                <c:pt idx="1488">
                  <c:v>4.8461538461538445E-2</c:v>
                </c:pt>
                <c:pt idx="1489">
                  <c:v>4.7692307692307701E-2</c:v>
                </c:pt>
                <c:pt idx="1490">
                  <c:v>4.7692307692307701E-2</c:v>
                </c:pt>
                <c:pt idx="1491">
                  <c:v>4.7692307692307701E-2</c:v>
                </c:pt>
                <c:pt idx="1492">
                  <c:v>4.6923076923076956E-2</c:v>
                </c:pt>
                <c:pt idx="1493">
                  <c:v>4.6923076923076956E-2</c:v>
                </c:pt>
                <c:pt idx="1494">
                  <c:v>4.6153846153846101E-2</c:v>
                </c:pt>
                <c:pt idx="1495">
                  <c:v>4.5384615384615357E-2</c:v>
                </c:pt>
                <c:pt idx="1496">
                  <c:v>4.5384615384615357E-2</c:v>
                </c:pt>
                <c:pt idx="1497">
                  <c:v>4.5384615384615357E-2</c:v>
                </c:pt>
                <c:pt idx="1498">
                  <c:v>4.5384615384615357E-2</c:v>
                </c:pt>
                <c:pt idx="1499">
                  <c:v>4.5384615384615357E-2</c:v>
                </c:pt>
                <c:pt idx="1500">
                  <c:v>4.5384615384615357E-2</c:v>
                </c:pt>
                <c:pt idx="1501">
                  <c:v>4.4615384615384612E-2</c:v>
                </c:pt>
                <c:pt idx="1502">
                  <c:v>4.4615384615384612E-2</c:v>
                </c:pt>
                <c:pt idx="1503">
                  <c:v>4.3846153846153868E-2</c:v>
                </c:pt>
                <c:pt idx="1504">
                  <c:v>4.3846153846153868E-2</c:v>
                </c:pt>
                <c:pt idx="1505">
                  <c:v>4.3846153846153868E-2</c:v>
                </c:pt>
                <c:pt idx="1506">
                  <c:v>4.3846153846153868E-2</c:v>
                </c:pt>
                <c:pt idx="1507">
                  <c:v>4.3846153846153868E-2</c:v>
                </c:pt>
                <c:pt idx="1508">
                  <c:v>4.3846153846153868E-2</c:v>
                </c:pt>
                <c:pt idx="1509">
                  <c:v>4.3846153846153868E-2</c:v>
                </c:pt>
                <c:pt idx="1510">
                  <c:v>4.3846153846153868E-2</c:v>
                </c:pt>
                <c:pt idx="1511">
                  <c:v>4.3076923076923124E-2</c:v>
                </c:pt>
                <c:pt idx="1512">
                  <c:v>4.2307692307692268E-2</c:v>
                </c:pt>
                <c:pt idx="1513">
                  <c:v>4.2307692307692268E-2</c:v>
                </c:pt>
                <c:pt idx="1514">
                  <c:v>4.1538461538461524E-2</c:v>
                </c:pt>
                <c:pt idx="1515">
                  <c:v>4.1538461538461524E-2</c:v>
                </c:pt>
                <c:pt idx="1516">
                  <c:v>4.1538461538461524E-2</c:v>
                </c:pt>
                <c:pt idx="1517">
                  <c:v>4.1538461538461524E-2</c:v>
                </c:pt>
                <c:pt idx="1518">
                  <c:v>4.1538461538461524E-2</c:v>
                </c:pt>
                <c:pt idx="1519">
                  <c:v>4.076923076923078E-2</c:v>
                </c:pt>
                <c:pt idx="1520">
                  <c:v>4.0000000000000036E-2</c:v>
                </c:pt>
                <c:pt idx="1521">
                  <c:v>3.923076923076918E-2</c:v>
                </c:pt>
                <c:pt idx="1522">
                  <c:v>3.923076923076918E-2</c:v>
                </c:pt>
                <c:pt idx="1523">
                  <c:v>3.923076923076918E-2</c:v>
                </c:pt>
                <c:pt idx="1524">
                  <c:v>3.8461538461538436E-2</c:v>
                </c:pt>
                <c:pt idx="1525">
                  <c:v>3.8461538461538436E-2</c:v>
                </c:pt>
                <c:pt idx="1526">
                  <c:v>3.8461538461538436E-2</c:v>
                </c:pt>
                <c:pt idx="1527">
                  <c:v>3.7692307692307692E-2</c:v>
                </c:pt>
                <c:pt idx="1528">
                  <c:v>3.7692307692307692E-2</c:v>
                </c:pt>
                <c:pt idx="1529">
                  <c:v>3.6923076923076947E-2</c:v>
                </c:pt>
                <c:pt idx="1530">
                  <c:v>3.6923076923076947E-2</c:v>
                </c:pt>
                <c:pt idx="1531">
                  <c:v>3.6153846153846203E-2</c:v>
                </c:pt>
                <c:pt idx="1532">
                  <c:v>3.6153846153846203E-2</c:v>
                </c:pt>
                <c:pt idx="1533">
                  <c:v>3.6153846153846203E-2</c:v>
                </c:pt>
                <c:pt idx="1534">
                  <c:v>3.6153846153846203E-2</c:v>
                </c:pt>
                <c:pt idx="1535">
                  <c:v>3.6153846153846203E-2</c:v>
                </c:pt>
                <c:pt idx="1536">
                  <c:v>3.5384615384615348E-2</c:v>
                </c:pt>
                <c:pt idx="1537">
                  <c:v>3.4615384615384603E-2</c:v>
                </c:pt>
                <c:pt idx="1538">
                  <c:v>3.4615384615384603E-2</c:v>
                </c:pt>
                <c:pt idx="1539">
                  <c:v>3.3846153846153859E-2</c:v>
                </c:pt>
                <c:pt idx="1540">
                  <c:v>3.3846153846153859E-2</c:v>
                </c:pt>
                <c:pt idx="1541">
                  <c:v>3.3076923076923115E-2</c:v>
                </c:pt>
                <c:pt idx="1542">
                  <c:v>3.230769230769226E-2</c:v>
                </c:pt>
                <c:pt idx="1543">
                  <c:v>3.230769230769226E-2</c:v>
                </c:pt>
                <c:pt idx="1544">
                  <c:v>3.230769230769226E-2</c:v>
                </c:pt>
                <c:pt idx="1545">
                  <c:v>3.230769230769226E-2</c:v>
                </c:pt>
                <c:pt idx="1546">
                  <c:v>3.230769230769226E-2</c:v>
                </c:pt>
                <c:pt idx="1547">
                  <c:v>3.230769230769226E-2</c:v>
                </c:pt>
                <c:pt idx="1548">
                  <c:v>3.1538461538461515E-2</c:v>
                </c:pt>
                <c:pt idx="1549">
                  <c:v>3.1538461538461515E-2</c:v>
                </c:pt>
                <c:pt idx="1550">
                  <c:v>3.1538461538461515E-2</c:v>
                </c:pt>
                <c:pt idx="1551">
                  <c:v>3.1538461538461515E-2</c:v>
                </c:pt>
                <c:pt idx="1552">
                  <c:v>3.0769230769230771E-2</c:v>
                </c:pt>
                <c:pt idx="1553">
                  <c:v>3.0000000000000027E-2</c:v>
                </c:pt>
                <c:pt idx="1554">
                  <c:v>3.0000000000000027E-2</c:v>
                </c:pt>
                <c:pt idx="1555">
                  <c:v>3.0000000000000027E-2</c:v>
                </c:pt>
                <c:pt idx="1556">
                  <c:v>2.9230769230769282E-2</c:v>
                </c:pt>
                <c:pt idx="1557">
                  <c:v>2.9230769230769282E-2</c:v>
                </c:pt>
                <c:pt idx="1558">
                  <c:v>2.9230769230769282E-2</c:v>
                </c:pt>
                <c:pt idx="1559">
                  <c:v>2.9230769230769282E-2</c:v>
                </c:pt>
                <c:pt idx="1560">
                  <c:v>2.9230769230769282E-2</c:v>
                </c:pt>
                <c:pt idx="1561">
                  <c:v>2.9230769230769282E-2</c:v>
                </c:pt>
                <c:pt idx="1562">
                  <c:v>2.9230769230769282E-2</c:v>
                </c:pt>
                <c:pt idx="1563">
                  <c:v>2.9230769230769282E-2</c:v>
                </c:pt>
                <c:pt idx="1564">
                  <c:v>2.9230769230769282E-2</c:v>
                </c:pt>
                <c:pt idx="1565">
                  <c:v>2.9230769230769282E-2</c:v>
                </c:pt>
                <c:pt idx="1566">
                  <c:v>2.8461538461538427E-2</c:v>
                </c:pt>
                <c:pt idx="1567">
                  <c:v>2.7692307692307683E-2</c:v>
                </c:pt>
                <c:pt idx="1568">
                  <c:v>2.7692307692307683E-2</c:v>
                </c:pt>
                <c:pt idx="1569">
                  <c:v>2.7692307692307683E-2</c:v>
                </c:pt>
                <c:pt idx="1570">
                  <c:v>2.7692307692307683E-2</c:v>
                </c:pt>
                <c:pt idx="1571">
                  <c:v>2.7692307692307683E-2</c:v>
                </c:pt>
                <c:pt idx="1572">
                  <c:v>2.7692307692307683E-2</c:v>
                </c:pt>
                <c:pt idx="1573">
                  <c:v>2.6923076923076938E-2</c:v>
                </c:pt>
                <c:pt idx="1574">
                  <c:v>2.6153846153846194E-2</c:v>
                </c:pt>
                <c:pt idx="1575">
                  <c:v>2.5384615384615339E-2</c:v>
                </c:pt>
                <c:pt idx="1576">
                  <c:v>2.5384615384615339E-2</c:v>
                </c:pt>
                <c:pt idx="1577">
                  <c:v>2.5384615384615339E-2</c:v>
                </c:pt>
                <c:pt idx="1578">
                  <c:v>2.5384615384615339E-2</c:v>
                </c:pt>
                <c:pt idx="1579">
                  <c:v>2.5384615384615339E-2</c:v>
                </c:pt>
                <c:pt idx="1580">
                  <c:v>2.5384615384615339E-2</c:v>
                </c:pt>
                <c:pt idx="1581">
                  <c:v>2.5384615384615339E-2</c:v>
                </c:pt>
                <c:pt idx="1582">
                  <c:v>2.5384615384615339E-2</c:v>
                </c:pt>
                <c:pt idx="1583">
                  <c:v>2.5384615384615339E-2</c:v>
                </c:pt>
                <c:pt idx="1584">
                  <c:v>2.5384615384615339E-2</c:v>
                </c:pt>
                <c:pt idx="1585">
                  <c:v>2.5384615384615339E-2</c:v>
                </c:pt>
                <c:pt idx="1586">
                  <c:v>2.5384615384615339E-2</c:v>
                </c:pt>
                <c:pt idx="1587">
                  <c:v>2.4615384615384595E-2</c:v>
                </c:pt>
                <c:pt idx="1588">
                  <c:v>2.4615384615384595E-2</c:v>
                </c:pt>
                <c:pt idx="1589">
                  <c:v>2.4615384615384595E-2</c:v>
                </c:pt>
                <c:pt idx="1590">
                  <c:v>2.4615384615384595E-2</c:v>
                </c:pt>
                <c:pt idx="1591">
                  <c:v>2.4615384615384595E-2</c:v>
                </c:pt>
                <c:pt idx="1592">
                  <c:v>2.4615384615384595E-2</c:v>
                </c:pt>
                <c:pt idx="1593">
                  <c:v>2.4615384615384595E-2</c:v>
                </c:pt>
                <c:pt idx="1594">
                  <c:v>2.4615384615384595E-2</c:v>
                </c:pt>
                <c:pt idx="1595">
                  <c:v>2.384615384615385E-2</c:v>
                </c:pt>
                <c:pt idx="1596">
                  <c:v>2.3076923076923106E-2</c:v>
                </c:pt>
                <c:pt idx="1597">
                  <c:v>2.3076923076923106E-2</c:v>
                </c:pt>
                <c:pt idx="1598">
                  <c:v>2.3076923076923106E-2</c:v>
                </c:pt>
                <c:pt idx="1599">
                  <c:v>2.3076923076923106E-2</c:v>
                </c:pt>
                <c:pt idx="1600">
                  <c:v>2.3076923076923106E-2</c:v>
                </c:pt>
                <c:pt idx="1601">
                  <c:v>2.3076923076923106E-2</c:v>
                </c:pt>
                <c:pt idx="1602">
                  <c:v>2.3076923076923106E-2</c:v>
                </c:pt>
                <c:pt idx="1603">
                  <c:v>2.3076923076923106E-2</c:v>
                </c:pt>
                <c:pt idx="1604">
                  <c:v>2.3076923076923106E-2</c:v>
                </c:pt>
                <c:pt idx="1605">
                  <c:v>2.3076923076923106E-2</c:v>
                </c:pt>
                <c:pt idx="1606">
                  <c:v>2.3076923076923106E-2</c:v>
                </c:pt>
                <c:pt idx="1607">
                  <c:v>2.3076923076923106E-2</c:v>
                </c:pt>
                <c:pt idx="1608">
                  <c:v>2.3076923076923106E-2</c:v>
                </c:pt>
                <c:pt idx="1609">
                  <c:v>2.3076923076923106E-2</c:v>
                </c:pt>
                <c:pt idx="1610">
                  <c:v>2.3076923076923106E-2</c:v>
                </c:pt>
                <c:pt idx="1611">
                  <c:v>2.3076923076923106E-2</c:v>
                </c:pt>
                <c:pt idx="1612">
                  <c:v>2.2307692307692362E-2</c:v>
                </c:pt>
                <c:pt idx="1613">
                  <c:v>2.2307692307692362E-2</c:v>
                </c:pt>
                <c:pt idx="1614">
                  <c:v>2.1538461538461506E-2</c:v>
                </c:pt>
                <c:pt idx="1615">
                  <c:v>2.1538461538461506E-2</c:v>
                </c:pt>
                <c:pt idx="1616">
                  <c:v>2.0769230769230762E-2</c:v>
                </c:pt>
                <c:pt idx="1617">
                  <c:v>2.0769230769230762E-2</c:v>
                </c:pt>
                <c:pt idx="1618">
                  <c:v>2.0769230769230762E-2</c:v>
                </c:pt>
                <c:pt idx="1619">
                  <c:v>2.0769230769230762E-2</c:v>
                </c:pt>
                <c:pt idx="1620">
                  <c:v>2.0769230769230762E-2</c:v>
                </c:pt>
                <c:pt idx="1621">
                  <c:v>2.0769230769230762E-2</c:v>
                </c:pt>
                <c:pt idx="1622">
                  <c:v>2.0769230769230762E-2</c:v>
                </c:pt>
                <c:pt idx="1623">
                  <c:v>2.0769230769230762E-2</c:v>
                </c:pt>
                <c:pt idx="1624">
                  <c:v>2.0769230769230762E-2</c:v>
                </c:pt>
                <c:pt idx="1625">
                  <c:v>2.0769230769230762E-2</c:v>
                </c:pt>
                <c:pt idx="1626">
                  <c:v>2.0769230769230762E-2</c:v>
                </c:pt>
                <c:pt idx="1627">
                  <c:v>2.0769230769230762E-2</c:v>
                </c:pt>
                <c:pt idx="1628">
                  <c:v>2.0769230769230762E-2</c:v>
                </c:pt>
                <c:pt idx="1629">
                  <c:v>2.0769230769230762E-2</c:v>
                </c:pt>
                <c:pt idx="1630">
                  <c:v>2.0769230769230762E-2</c:v>
                </c:pt>
                <c:pt idx="1631">
                  <c:v>2.0000000000000018E-2</c:v>
                </c:pt>
                <c:pt idx="1632">
                  <c:v>2.0000000000000018E-2</c:v>
                </c:pt>
                <c:pt idx="1633">
                  <c:v>1.9230769230769273E-2</c:v>
                </c:pt>
                <c:pt idx="1634">
                  <c:v>1.9230769230769273E-2</c:v>
                </c:pt>
                <c:pt idx="1635">
                  <c:v>1.9230769230769273E-2</c:v>
                </c:pt>
                <c:pt idx="1636">
                  <c:v>1.9230769230769273E-2</c:v>
                </c:pt>
                <c:pt idx="1637">
                  <c:v>1.9230769230769273E-2</c:v>
                </c:pt>
                <c:pt idx="1638">
                  <c:v>1.9230769230769273E-2</c:v>
                </c:pt>
                <c:pt idx="1639">
                  <c:v>1.8461538461538418E-2</c:v>
                </c:pt>
                <c:pt idx="1640">
                  <c:v>1.8461538461538418E-2</c:v>
                </c:pt>
                <c:pt idx="1641">
                  <c:v>1.8461538461538418E-2</c:v>
                </c:pt>
                <c:pt idx="1642">
                  <c:v>1.8461538461538418E-2</c:v>
                </c:pt>
                <c:pt idx="1643">
                  <c:v>1.8461538461538418E-2</c:v>
                </c:pt>
                <c:pt idx="1644">
                  <c:v>1.8461538461538418E-2</c:v>
                </c:pt>
                <c:pt idx="1645">
                  <c:v>1.8461538461538418E-2</c:v>
                </c:pt>
                <c:pt idx="1646">
                  <c:v>1.8461538461538418E-2</c:v>
                </c:pt>
                <c:pt idx="1647">
                  <c:v>1.8461538461538418E-2</c:v>
                </c:pt>
                <c:pt idx="1648">
                  <c:v>1.8461538461538418E-2</c:v>
                </c:pt>
                <c:pt idx="1649">
                  <c:v>1.8461538461538418E-2</c:v>
                </c:pt>
                <c:pt idx="1650">
                  <c:v>1.8461538461538418E-2</c:v>
                </c:pt>
                <c:pt idx="1651">
                  <c:v>1.8461538461538418E-2</c:v>
                </c:pt>
                <c:pt idx="1652">
                  <c:v>1.8461538461538418E-2</c:v>
                </c:pt>
                <c:pt idx="1653">
                  <c:v>1.8461538461538418E-2</c:v>
                </c:pt>
                <c:pt idx="1654">
                  <c:v>1.8461538461538418E-2</c:v>
                </c:pt>
                <c:pt idx="1655">
                  <c:v>1.8461538461538418E-2</c:v>
                </c:pt>
                <c:pt idx="1656">
                  <c:v>1.7692307692307674E-2</c:v>
                </c:pt>
                <c:pt idx="1657">
                  <c:v>1.7692307692307674E-2</c:v>
                </c:pt>
                <c:pt idx="1658">
                  <c:v>1.7692307692307674E-2</c:v>
                </c:pt>
                <c:pt idx="1659">
                  <c:v>1.7692307692307674E-2</c:v>
                </c:pt>
                <c:pt idx="1660">
                  <c:v>1.7692307692307674E-2</c:v>
                </c:pt>
                <c:pt idx="1661">
                  <c:v>1.7692307692307674E-2</c:v>
                </c:pt>
                <c:pt idx="1662">
                  <c:v>1.7692307692307674E-2</c:v>
                </c:pt>
                <c:pt idx="1663">
                  <c:v>1.7692307692307674E-2</c:v>
                </c:pt>
                <c:pt idx="1664">
                  <c:v>1.7692307692307674E-2</c:v>
                </c:pt>
                <c:pt idx="1665">
                  <c:v>1.7692307692307674E-2</c:v>
                </c:pt>
                <c:pt idx="1666">
                  <c:v>1.7692307692307674E-2</c:v>
                </c:pt>
                <c:pt idx="1667">
                  <c:v>1.7692307692307674E-2</c:v>
                </c:pt>
                <c:pt idx="1668">
                  <c:v>1.7692307692307674E-2</c:v>
                </c:pt>
                <c:pt idx="1669">
                  <c:v>1.7692307692307674E-2</c:v>
                </c:pt>
                <c:pt idx="1670">
                  <c:v>1.692307692307693E-2</c:v>
                </c:pt>
                <c:pt idx="1671">
                  <c:v>1.6153846153846185E-2</c:v>
                </c:pt>
                <c:pt idx="1672">
                  <c:v>1.6153846153846185E-2</c:v>
                </c:pt>
                <c:pt idx="1673">
                  <c:v>1.6153846153846185E-2</c:v>
                </c:pt>
                <c:pt idx="1674">
                  <c:v>1.6153846153846185E-2</c:v>
                </c:pt>
                <c:pt idx="1675">
                  <c:v>1.6153846153846185E-2</c:v>
                </c:pt>
                <c:pt idx="1676">
                  <c:v>1.6153846153846185E-2</c:v>
                </c:pt>
                <c:pt idx="1677">
                  <c:v>1.538461538461533E-2</c:v>
                </c:pt>
                <c:pt idx="1678">
                  <c:v>1.538461538461533E-2</c:v>
                </c:pt>
                <c:pt idx="1679">
                  <c:v>1.538461538461533E-2</c:v>
                </c:pt>
                <c:pt idx="1680">
                  <c:v>1.4615384615384586E-2</c:v>
                </c:pt>
                <c:pt idx="1681">
                  <c:v>1.3846153846153841E-2</c:v>
                </c:pt>
                <c:pt idx="1682">
                  <c:v>1.3846153846153841E-2</c:v>
                </c:pt>
                <c:pt idx="1683">
                  <c:v>1.3846153846153841E-2</c:v>
                </c:pt>
                <c:pt idx="1684">
                  <c:v>1.3846153846153841E-2</c:v>
                </c:pt>
                <c:pt idx="1685">
                  <c:v>1.3846153846153841E-2</c:v>
                </c:pt>
                <c:pt idx="1686">
                  <c:v>1.3846153846153841E-2</c:v>
                </c:pt>
                <c:pt idx="1687">
                  <c:v>1.3076923076923097E-2</c:v>
                </c:pt>
                <c:pt idx="1688">
                  <c:v>1.3076923076923097E-2</c:v>
                </c:pt>
                <c:pt idx="1689">
                  <c:v>1.3076923076923097E-2</c:v>
                </c:pt>
                <c:pt idx="1690">
                  <c:v>1.3076923076923097E-2</c:v>
                </c:pt>
                <c:pt idx="1691">
                  <c:v>1.3076923076923097E-2</c:v>
                </c:pt>
                <c:pt idx="1692">
                  <c:v>1.3076923076923097E-2</c:v>
                </c:pt>
                <c:pt idx="1693">
                  <c:v>1.3076923076923097E-2</c:v>
                </c:pt>
                <c:pt idx="1694">
                  <c:v>1.3076923076923097E-2</c:v>
                </c:pt>
                <c:pt idx="1695">
                  <c:v>1.3076923076923097E-2</c:v>
                </c:pt>
                <c:pt idx="1696">
                  <c:v>1.3076923076923097E-2</c:v>
                </c:pt>
                <c:pt idx="1697">
                  <c:v>1.3076923076923097E-2</c:v>
                </c:pt>
                <c:pt idx="1698">
                  <c:v>1.3076923076923097E-2</c:v>
                </c:pt>
                <c:pt idx="1699">
                  <c:v>1.3076923076923097E-2</c:v>
                </c:pt>
                <c:pt idx="1700">
                  <c:v>1.3076923076923097E-2</c:v>
                </c:pt>
                <c:pt idx="1701">
                  <c:v>1.2307692307692353E-2</c:v>
                </c:pt>
                <c:pt idx="1702">
                  <c:v>1.2307692307692353E-2</c:v>
                </c:pt>
                <c:pt idx="1703">
                  <c:v>1.2307692307692353E-2</c:v>
                </c:pt>
                <c:pt idx="1704">
                  <c:v>1.2307692307692353E-2</c:v>
                </c:pt>
                <c:pt idx="1705">
                  <c:v>1.2307692307692353E-2</c:v>
                </c:pt>
                <c:pt idx="1706">
                  <c:v>1.2307692307692353E-2</c:v>
                </c:pt>
                <c:pt idx="1707">
                  <c:v>1.2307692307692353E-2</c:v>
                </c:pt>
                <c:pt idx="1708">
                  <c:v>1.2307692307692353E-2</c:v>
                </c:pt>
                <c:pt idx="1709">
                  <c:v>1.2307692307692353E-2</c:v>
                </c:pt>
                <c:pt idx="1710">
                  <c:v>1.2307692307692353E-2</c:v>
                </c:pt>
                <c:pt idx="1711">
                  <c:v>1.2307692307692353E-2</c:v>
                </c:pt>
                <c:pt idx="1712">
                  <c:v>1.2307692307692353E-2</c:v>
                </c:pt>
                <c:pt idx="1713">
                  <c:v>1.2307692307692353E-2</c:v>
                </c:pt>
                <c:pt idx="1714">
                  <c:v>1.2307692307692353E-2</c:v>
                </c:pt>
                <c:pt idx="1715">
                  <c:v>1.2307692307692353E-2</c:v>
                </c:pt>
                <c:pt idx="1716">
                  <c:v>1.2307692307692353E-2</c:v>
                </c:pt>
                <c:pt idx="1717">
                  <c:v>1.2307692307692353E-2</c:v>
                </c:pt>
                <c:pt idx="1718">
                  <c:v>1.2307692307692353E-2</c:v>
                </c:pt>
                <c:pt idx="1719">
                  <c:v>1.2307692307692353E-2</c:v>
                </c:pt>
                <c:pt idx="1720">
                  <c:v>1.2307692307692353E-2</c:v>
                </c:pt>
                <c:pt idx="1721">
                  <c:v>1.1538461538461497E-2</c:v>
                </c:pt>
                <c:pt idx="1722">
                  <c:v>1.1538461538461497E-2</c:v>
                </c:pt>
                <c:pt idx="1723">
                  <c:v>1.1538461538461497E-2</c:v>
                </c:pt>
                <c:pt idx="1724">
                  <c:v>1.1538461538461497E-2</c:v>
                </c:pt>
                <c:pt idx="1725">
                  <c:v>1.1538461538461497E-2</c:v>
                </c:pt>
                <c:pt idx="1726">
                  <c:v>1.1538461538461497E-2</c:v>
                </c:pt>
                <c:pt idx="1727">
                  <c:v>1.1538461538461497E-2</c:v>
                </c:pt>
                <c:pt idx="1728">
                  <c:v>1.1538461538461497E-2</c:v>
                </c:pt>
                <c:pt idx="1729">
                  <c:v>1.1538461538461497E-2</c:v>
                </c:pt>
                <c:pt idx="1730">
                  <c:v>1.1538461538461497E-2</c:v>
                </c:pt>
                <c:pt idx="1731">
                  <c:v>1.1538461538461497E-2</c:v>
                </c:pt>
                <c:pt idx="1732">
                  <c:v>1.0769230769230753E-2</c:v>
                </c:pt>
                <c:pt idx="1733">
                  <c:v>1.0769230769230753E-2</c:v>
                </c:pt>
                <c:pt idx="1734">
                  <c:v>1.0769230769230753E-2</c:v>
                </c:pt>
                <c:pt idx="1735">
                  <c:v>1.0769230769230753E-2</c:v>
                </c:pt>
                <c:pt idx="1736">
                  <c:v>1.0769230769230753E-2</c:v>
                </c:pt>
                <c:pt idx="1737">
                  <c:v>1.0769230769230753E-2</c:v>
                </c:pt>
                <c:pt idx="1738">
                  <c:v>1.0769230769230753E-2</c:v>
                </c:pt>
                <c:pt idx="1739">
                  <c:v>1.0769230769230753E-2</c:v>
                </c:pt>
                <c:pt idx="1740">
                  <c:v>1.0769230769230753E-2</c:v>
                </c:pt>
                <c:pt idx="1741">
                  <c:v>1.0769230769230753E-2</c:v>
                </c:pt>
                <c:pt idx="1742">
                  <c:v>1.0769230769230753E-2</c:v>
                </c:pt>
                <c:pt idx="1743">
                  <c:v>1.0769230769230753E-2</c:v>
                </c:pt>
                <c:pt idx="1744">
                  <c:v>1.0769230769230753E-2</c:v>
                </c:pt>
                <c:pt idx="1745">
                  <c:v>1.0769230769230753E-2</c:v>
                </c:pt>
                <c:pt idx="1746">
                  <c:v>1.0769230769230753E-2</c:v>
                </c:pt>
                <c:pt idx="1747">
                  <c:v>1.0769230769230753E-2</c:v>
                </c:pt>
                <c:pt idx="1748">
                  <c:v>1.0769230769230753E-2</c:v>
                </c:pt>
                <c:pt idx="1749">
                  <c:v>1.0000000000000009E-2</c:v>
                </c:pt>
                <c:pt idx="1750">
                  <c:v>1.0000000000000009E-2</c:v>
                </c:pt>
                <c:pt idx="1751">
                  <c:v>1.0000000000000009E-2</c:v>
                </c:pt>
                <c:pt idx="1752">
                  <c:v>1.0000000000000009E-2</c:v>
                </c:pt>
                <c:pt idx="1753">
                  <c:v>1.0000000000000009E-2</c:v>
                </c:pt>
                <c:pt idx="1754">
                  <c:v>1.0000000000000009E-2</c:v>
                </c:pt>
                <c:pt idx="1755">
                  <c:v>1.0000000000000009E-2</c:v>
                </c:pt>
                <c:pt idx="1756">
                  <c:v>1.0000000000000009E-2</c:v>
                </c:pt>
                <c:pt idx="1757">
                  <c:v>1.0000000000000009E-2</c:v>
                </c:pt>
                <c:pt idx="1758">
                  <c:v>1.0000000000000009E-2</c:v>
                </c:pt>
                <c:pt idx="1759">
                  <c:v>1.0000000000000009E-2</c:v>
                </c:pt>
                <c:pt idx="1760">
                  <c:v>1.0000000000000009E-2</c:v>
                </c:pt>
                <c:pt idx="1761">
                  <c:v>1.0000000000000009E-2</c:v>
                </c:pt>
                <c:pt idx="1762">
                  <c:v>1.0000000000000009E-2</c:v>
                </c:pt>
                <c:pt idx="1763">
                  <c:v>9.2307692307692646E-3</c:v>
                </c:pt>
                <c:pt idx="1764">
                  <c:v>9.2307692307692646E-3</c:v>
                </c:pt>
                <c:pt idx="1765">
                  <c:v>9.2307692307692646E-3</c:v>
                </c:pt>
                <c:pt idx="1766">
                  <c:v>9.2307692307692646E-3</c:v>
                </c:pt>
                <c:pt idx="1767">
                  <c:v>9.2307692307692646E-3</c:v>
                </c:pt>
                <c:pt idx="1768">
                  <c:v>9.2307692307692646E-3</c:v>
                </c:pt>
                <c:pt idx="1769">
                  <c:v>9.2307692307692646E-3</c:v>
                </c:pt>
                <c:pt idx="1770">
                  <c:v>9.2307692307692646E-3</c:v>
                </c:pt>
                <c:pt idx="1771">
                  <c:v>9.2307692307692646E-3</c:v>
                </c:pt>
                <c:pt idx="1772">
                  <c:v>9.2307692307692646E-3</c:v>
                </c:pt>
                <c:pt idx="1773">
                  <c:v>9.2307692307692646E-3</c:v>
                </c:pt>
                <c:pt idx="1774">
                  <c:v>9.2307692307692646E-3</c:v>
                </c:pt>
                <c:pt idx="1775">
                  <c:v>9.2307692307692646E-3</c:v>
                </c:pt>
                <c:pt idx="1776">
                  <c:v>9.2307692307692646E-3</c:v>
                </c:pt>
                <c:pt idx="1777">
                  <c:v>9.2307692307692646E-3</c:v>
                </c:pt>
                <c:pt idx="1778">
                  <c:v>9.2307692307692646E-3</c:v>
                </c:pt>
                <c:pt idx="1779">
                  <c:v>9.2307692307692646E-3</c:v>
                </c:pt>
                <c:pt idx="1780">
                  <c:v>9.2307692307692646E-3</c:v>
                </c:pt>
                <c:pt idx="1781">
                  <c:v>9.2307692307692646E-3</c:v>
                </c:pt>
                <c:pt idx="1782">
                  <c:v>8.4615384615384093E-3</c:v>
                </c:pt>
                <c:pt idx="1783">
                  <c:v>8.4615384615384093E-3</c:v>
                </c:pt>
                <c:pt idx="1784">
                  <c:v>8.4615384615384093E-3</c:v>
                </c:pt>
                <c:pt idx="1785">
                  <c:v>8.4615384615384093E-3</c:v>
                </c:pt>
                <c:pt idx="1786">
                  <c:v>8.4615384615384093E-3</c:v>
                </c:pt>
                <c:pt idx="1787">
                  <c:v>8.4615384615384093E-3</c:v>
                </c:pt>
                <c:pt idx="1788">
                  <c:v>7.692307692307665E-3</c:v>
                </c:pt>
                <c:pt idx="1789">
                  <c:v>7.692307692307665E-3</c:v>
                </c:pt>
                <c:pt idx="1790">
                  <c:v>7.692307692307665E-3</c:v>
                </c:pt>
                <c:pt idx="1791">
                  <c:v>6.9230769230769207E-3</c:v>
                </c:pt>
                <c:pt idx="1792">
                  <c:v>6.9230769230769207E-3</c:v>
                </c:pt>
                <c:pt idx="1793">
                  <c:v>6.9230769230769207E-3</c:v>
                </c:pt>
                <c:pt idx="1794">
                  <c:v>6.9230769230769207E-3</c:v>
                </c:pt>
                <c:pt idx="1795">
                  <c:v>6.9230769230769207E-3</c:v>
                </c:pt>
                <c:pt idx="1796">
                  <c:v>6.9230769230769207E-3</c:v>
                </c:pt>
                <c:pt idx="1797">
                  <c:v>6.9230769230769207E-3</c:v>
                </c:pt>
                <c:pt idx="1798">
                  <c:v>6.9230769230769207E-3</c:v>
                </c:pt>
                <c:pt idx="1799">
                  <c:v>6.9230769230769207E-3</c:v>
                </c:pt>
                <c:pt idx="1800">
                  <c:v>6.9230769230769207E-3</c:v>
                </c:pt>
                <c:pt idx="1801">
                  <c:v>6.9230769230769207E-3</c:v>
                </c:pt>
                <c:pt idx="1802">
                  <c:v>6.9230769230769207E-3</c:v>
                </c:pt>
                <c:pt idx="1803">
                  <c:v>6.9230769230769207E-3</c:v>
                </c:pt>
                <c:pt idx="1804">
                  <c:v>6.9230769230769207E-3</c:v>
                </c:pt>
                <c:pt idx="1805">
                  <c:v>6.1538461538461764E-3</c:v>
                </c:pt>
                <c:pt idx="1806">
                  <c:v>6.1538461538461764E-3</c:v>
                </c:pt>
                <c:pt idx="1807">
                  <c:v>6.1538461538461764E-3</c:v>
                </c:pt>
                <c:pt idx="1808">
                  <c:v>6.1538461538461764E-3</c:v>
                </c:pt>
                <c:pt idx="1809">
                  <c:v>6.1538461538461764E-3</c:v>
                </c:pt>
                <c:pt idx="1810">
                  <c:v>5.3846153846154321E-3</c:v>
                </c:pt>
                <c:pt idx="1811">
                  <c:v>5.3846153846154321E-3</c:v>
                </c:pt>
                <c:pt idx="1812">
                  <c:v>5.3846153846154321E-3</c:v>
                </c:pt>
                <c:pt idx="1813">
                  <c:v>5.3846153846154321E-3</c:v>
                </c:pt>
                <c:pt idx="1814">
                  <c:v>5.3846153846154321E-3</c:v>
                </c:pt>
                <c:pt idx="1815">
                  <c:v>5.3846153846154321E-3</c:v>
                </c:pt>
                <c:pt idx="1816">
                  <c:v>5.3846153846154321E-3</c:v>
                </c:pt>
                <c:pt idx="1817">
                  <c:v>5.3846153846154321E-3</c:v>
                </c:pt>
                <c:pt idx="1818">
                  <c:v>5.3846153846154321E-3</c:v>
                </c:pt>
                <c:pt idx="1819">
                  <c:v>5.3846153846154321E-3</c:v>
                </c:pt>
                <c:pt idx="1820">
                  <c:v>4.6153846153845768E-3</c:v>
                </c:pt>
                <c:pt idx="1821">
                  <c:v>4.6153846153845768E-3</c:v>
                </c:pt>
                <c:pt idx="1822">
                  <c:v>4.6153846153845768E-3</c:v>
                </c:pt>
                <c:pt idx="1823">
                  <c:v>4.6153846153845768E-3</c:v>
                </c:pt>
                <c:pt idx="1824">
                  <c:v>4.6153846153845768E-3</c:v>
                </c:pt>
                <c:pt idx="1825">
                  <c:v>4.6153846153845768E-3</c:v>
                </c:pt>
                <c:pt idx="1826">
                  <c:v>4.6153846153845768E-3</c:v>
                </c:pt>
                <c:pt idx="1827">
                  <c:v>4.6153846153845768E-3</c:v>
                </c:pt>
                <c:pt idx="1828">
                  <c:v>4.6153846153845768E-3</c:v>
                </c:pt>
                <c:pt idx="1829">
                  <c:v>4.6153846153845768E-3</c:v>
                </c:pt>
                <c:pt idx="1830">
                  <c:v>4.6153846153845768E-3</c:v>
                </c:pt>
                <c:pt idx="1831">
                  <c:v>4.6153846153845768E-3</c:v>
                </c:pt>
                <c:pt idx="1832">
                  <c:v>4.6153846153845768E-3</c:v>
                </c:pt>
                <c:pt idx="1833">
                  <c:v>4.6153846153845768E-3</c:v>
                </c:pt>
                <c:pt idx="1834">
                  <c:v>4.6153846153845768E-3</c:v>
                </c:pt>
                <c:pt idx="1835">
                  <c:v>4.6153846153845768E-3</c:v>
                </c:pt>
                <c:pt idx="1836">
                  <c:v>4.6153846153845768E-3</c:v>
                </c:pt>
                <c:pt idx="1837">
                  <c:v>4.6153846153845768E-3</c:v>
                </c:pt>
                <c:pt idx="1838">
                  <c:v>4.6153846153845768E-3</c:v>
                </c:pt>
                <c:pt idx="1839">
                  <c:v>4.6153846153845768E-3</c:v>
                </c:pt>
                <c:pt idx="1840">
                  <c:v>4.6153846153845768E-3</c:v>
                </c:pt>
                <c:pt idx="1841">
                  <c:v>4.6153846153845768E-3</c:v>
                </c:pt>
                <c:pt idx="1842">
                  <c:v>4.6153846153845768E-3</c:v>
                </c:pt>
                <c:pt idx="1843">
                  <c:v>4.6153846153845768E-3</c:v>
                </c:pt>
                <c:pt idx="1844">
                  <c:v>4.6153846153845768E-3</c:v>
                </c:pt>
                <c:pt idx="1845">
                  <c:v>4.6153846153845768E-3</c:v>
                </c:pt>
                <c:pt idx="1846">
                  <c:v>4.6153846153845768E-3</c:v>
                </c:pt>
                <c:pt idx="1847">
                  <c:v>4.6153846153845768E-3</c:v>
                </c:pt>
                <c:pt idx="1848">
                  <c:v>4.6153846153845768E-3</c:v>
                </c:pt>
                <c:pt idx="1849">
                  <c:v>4.6153846153845768E-3</c:v>
                </c:pt>
                <c:pt idx="1850">
                  <c:v>4.6153846153845768E-3</c:v>
                </c:pt>
                <c:pt idx="1851">
                  <c:v>4.6153846153845768E-3</c:v>
                </c:pt>
                <c:pt idx="1852">
                  <c:v>3.8461538461538325E-3</c:v>
                </c:pt>
                <c:pt idx="1853">
                  <c:v>3.8461538461538325E-3</c:v>
                </c:pt>
                <c:pt idx="1854">
                  <c:v>3.8461538461538325E-3</c:v>
                </c:pt>
                <c:pt idx="1855">
                  <c:v>3.8461538461538325E-3</c:v>
                </c:pt>
                <c:pt idx="1856">
                  <c:v>3.8461538461538325E-3</c:v>
                </c:pt>
                <c:pt idx="1857">
                  <c:v>3.8461538461538325E-3</c:v>
                </c:pt>
                <c:pt idx="1858">
                  <c:v>3.8461538461538325E-3</c:v>
                </c:pt>
                <c:pt idx="1859">
                  <c:v>3.8461538461538325E-3</c:v>
                </c:pt>
                <c:pt idx="1860">
                  <c:v>3.8461538461538325E-3</c:v>
                </c:pt>
                <c:pt idx="1861">
                  <c:v>3.8461538461538325E-3</c:v>
                </c:pt>
                <c:pt idx="1862">
                  <c:v>3.8461538461538325E-3</c:v>
                </c:pt>
                <c:pt idx="1863">
                  <c:v>3.8461538461538325E-3</c:v>
                </c:pt>
                <c:pt idx="1864">
                  <c:v>3.8461538461538325E-3</c:v>
                </c:pt>
                <c:pt idx="1865">
                  <c:v>3.8461538461538325E-3</c:v>
                </c:pt>
                <c:pt idx="1866">
                  <c:v>3.8461538461538325E-3</c:v>
                </c:pt>
                <c:pt idx="1867">
                  <c:v>3.8461538461538325E-3</c:v>
                </c:pt>
                <c:pt idx="1868">
                  <c:v>3.8461538461538325E-3</c:v>
                </c:pt>
                <c:pt idx="1869">
                  <c:v>3.8461538461538325E-3</c:v>
                </c:pt>
                <c:pt idx="1870">
                  <c:v>3.8461538461538325E-3</c:v>
                </c:pt>
                <c:pt idx="1871">
                  <c:v>3.8461538461538325E-3</c:v>
                </c:pt>
                <c:pt idx="1872">
                  <c:v>3.8461538461538325E-3</c:v>
                </c:pt>
                <c:pt idx="1873">
                  <c:v>3.8461538461538325E-3</c:v>
                </c:pt>
                <c:pt idx="1874">
                  <c:v>3.8461538461538325E-3</c:v>
                </c:pt>
                <c:pt idx="1875">
                  <c:v>3.8461538461538325E-3</c:v>
                </c:pt>
                <c:pt idx="1876">
                  <c:v>3.8461538461538325E-3</c:v>
                </c:pt>
                <c:pt idx="1877">
                  <c:v>3.8461538461538325E-3</c:v>
                </c:pt>
                <c:pt idx="1878">
                  <c:v>3.8461538461538325E-3</c:v>
                </c:pt>
                <c:pt idx="1879">
                  <c:v>3.8461538461538325E-3</c:v>
                </c:pt>
                <c:pt idx="1880">
                  <c:v>3.8461538461538325E-3</c:v>
                </c:pt>
                <c:pt idx="1881">
                  <c:v>3.8461538461538325E-3</c:v>
                </c:pt>
                <c:pt idx="1882">
                  <c:v>3.8461538461538325E-3</c:v>
                </c:pt>
                <c:pt idx="1883">
                  <c:v>3.8461538461538325E-3</c:v>
                </c:pt>
                <c:pt idx="1884">
                  <c:v>3.8461538461538325E-3</c:v>
                </c:pt>
                <c:pt idx="1885">
                  <c:v>3.8461538461538325E-3</c:v>
                </c:pt>
                <c:pt idx="1886">
                  <c:v>3.8461538461538325E-3</c:v>
                </c:pt>
                <c:pt idx="1887">
                  <c:v>3.8461538461538325E-3</c:v>
                </c:pt>
                <c:pt idx="1888">
                  <c:v>3.8461538461538325E-3</c:v>
                </c:pt>
                <c:pt idx="1889">
                  <c:v>3.8461538461538325E-3</c:v>
                </c:pt>
                <c:pt idx="1890">
                  <c:v>3.8461538461538325E-3</c:v>
                </c:pt>
                <c:pt idx="1891">
                  <c:v>3.8461538461538325E-3</c:v>
                </c:pt>
                <c:pt idx="1892">
                  <c:v>3.8461538461538325E-3</c:v>
                </c:pt>
                <c:pt idx="1893">
                  <c:v>3.8461538461538325E-3</c:v>
                </c:pt>
                <c:pt idx="1894">
                  <c:v>3.8461538461538325E-3</c:v>
                </c:pt>
                <c:pt idx="1895">
                  <c:v>3.8461538461538325E-3</c:v>
                </c:pt>
                <c:pt idx="1896">
                  <c:v>3.8461538461538325E-3</c:v>
                </c:pt>
                <c:pt idx="1897">
                  <c:v>3.8461538461538325E-3</c:v>
                </c:pt>
                <c:pt idx="1898">
                  <c:v>3.8461538461538325E-3</c:v>
                </c:pt>
                <c:pt idx="1899">
                  <c:v>3.8461538461538325E-3</c:v>
                </c:pt>
                <c:pt idx="1900">
                  <c:v>3.8461538461538325E-3</c:v>
                </c:pt>
                <c:pt idx="1901">
                  <c:v>3.8461538461538325E-3</c:v>
                </c:pt>
                <c:pt idx="1902">
                  <c:v>3.8461538461538325E-3</c:v>
                </c:pt>
                <c:pt idx="1903">
                  <c:v>3.8461538461538325E-3</c:v>
                </c:pt>
                <c:pt idx="1904">
                  <c:v>3.8461538461538325E-3</c:v>
                </c:pt>
                <c:pt idx="1905">
                  <c:v>3.8461538461538325E-3</c:v>
                </c:pt>
                <c:pt idx="1906">
                  <c:v>3.8461538461538325E-3</c:v>
                </c:pt>
                <c:pt idx="1907">
                  <c:v>3.8461538461538325E-3</c:v>
                </c:pt>
                <c:pt idx="1908">
                  <c:v>3.8461538461538325E-3</c:v>
                </c:pt>
                <c:pt idx="1909">
                  <c:v>3.8461538461538325E-3</c:v>
                </c:pt>
                <c:pt idx="1910">
                  <c:v>3.8461538461538325E-3</c:v>
                </c:pt>
                <c:pt idx="1911">
                  <c:v>3.8461538461538325E-3</c:v>
                </c:pt>
                <c:pt idx="1912">
                  <c:v>3.8461538461538325E-3</c:v>
                </c:pt>
                <c:pt idx="1913">
                  <c:v>3.8461538461538325E-3</c:v>
                </c:pt>
                <c:pt idx="1914">
                  <c:v>3.8461538461538325E-3</c:v>
                </c:pt>
                <c:pt idx="1915">
                  <c:v>3.8461538461538325E-3</c:v>
                </c:pt>
                <c:pt idx="1916">
                  <c:v>3.8461538461538325E-3</c:v>
                </c:pt>
                <c:pt idx="1917">
                  <c:v>3.8461538461538325E-3</c:v>
                </c:pt>
                <c:pt idx="1918">
                  <c:v>3.8461538461538325E-3</c:v>
                </c:pt>
                <c:pt idx="1919">
                  <c:v>3.8461538461538325E-3</c:v>
                </c:pt>
                <c:pt idx="1920">
                  <c:v>3.8461538461538325E-3</c:v>
                </c:pt>
                <c:pt idx="1921">
                  <c:v>3.8461538461538325E-3</c:v>
                </c:pt>
                <c:pt idx="1922">
                  <c:v>3.8461538461538325E-3</c:v>
                </c:pt>
                <c:pt idx="1923">
                  <c:v>3.8461538461538325E-3</c:v>
                </c:pt>
                <c:pt idx="1924">
                  <c:v>3.8461538461538325E-3</c:v>
                </c:pt>
                <c:pt idx="1925">
                  <c:v>3.0769230769230882E-3</c:v>
                </c:pt>
                <c:pt idx="1926">
                  <c:v>3.0769230769230882E-3</c:v>
                </c:pt>
                <c:pt idx="1927">
                  <c:v>3.0769230769230882E-3</c:v>
                </c:pt>
                <c:pt idx="1928">
                  <c:v>3.0769230769230882E-3</c:v>
                </c:pt>
                <c:pt idx="1929">
                  <c:v>3.0769230769230882E-3</c:v>
                </c:pt>
                <c:pt idx="1930">
                  <c:v>3.0769230769230882E-3</c:v>
                </c:pt>
                <c:pt idx="1931">
                  <c:v>3.0769230769230882E-3</c:v>
                </c:pt>
                <c:pt idx="1932">
                  <c:v>3.0769230769230882E-3</c:v>
                </c:pt>
                <c:pt idx="1933">
                  <c:v>3.0769230769230882E-3</c:v>
                </c:pt>
                <c:pt idx="1934">
                  <c:v>3.0769230769230882E-3</c:v>
                </c:pt>
                <c:pt idx="1935">
                  <c:v>3.0769230769230882E-3</c:v>
                </c:pt>
                <c:pt idx="1936">
                  <c:v>3.0769230769230882E-3</c:v>
                </c:pt>
                <c:pt idx="1937">
                  <c:v>3.0769230769230882E-3</c:v>
                </c:pt>
                <c:pt idx="1938">
                  <c:v>3.0769230769230882E-3</c:v>
                </c:pt>
                <c:pt idx="1939">
                  <c:v>3.0769230769230882E-3</c:v>
                </c:pt>
                <c:pt idx="1940">
                  <c:v>3.0769230769230882E-3</c:v>
                </c:pt>
                <c:pt idx="1941">
                  <c:v>3.0769230769230882E-3</c:v>
                </c:pt>
                <c:pt idx="1942">
                  <c:v>3.0769230769230882E-3</c:v>
                </c:pt>
                <c:pt idx="1943">
                  <c:v>3.0769230769230882E-3</c:v>
                </c:pt>
                <c:pt idx="1944">
                  <c:v>3.0769230769230882E-3</c:v>
                </c:pt>
                <c:pt idx="1945">
                  <c:v>3.0769230769230882E-3</c:v>
                </c:pt>
                <c:pt idx="1946">
                  <c:v>3.0769230769230882E-3</c:v>
                </c:pt>
                <c:pt idx="1947">
                  <c:v>3.0769230769230882E-3</c:v>
                </c:pt>
                <c:pt idx="1948">
                  <c:v>3.0769230769230882E-3</c:v>
                </c:pt>
                <c:pt idx="1949">
                  <c:v>3.0769230769230882E-3</c:v>
                </c:pt>
                <c:pt idx="1950">
                  <c:v>3.0769230769230882E-3</c:v>
                </c:pt>
                <c:pt idx="1951">
                  <c:v>3.0769230769230882E-3</c:v>
                </c:pt>
                <c:pt idx="1952">
                  <c:v>3.0769230769230882E-3</c:v>
                </c:pt>
                <c:pt idx="1953">
                  <c:v>3.0769230769230882E-3</c:v>
                </c:pt>
                <c:pt idx="1954">
                  <c:v>3.0769230769230882E-3</c:v>
                </c:pt>
                <c:pt idx="1955">
                  <c:v>3.0769230769230882E-3</c:v>
                </c:pt>
                <c:pt idx="1956">
                  <c:v>3.0769230769230882E-3</c:v>
                </c:pt>
                <c:pt idx="1957">
                  <c:v>3.0769230769230882E-3</c:v>
                </c:pt>
                <c:pt idx="1958">
                  <c:v>3.0769230769230882E-3</c:v>
                </c:pt>
                <c:pt idx="1959">
                  <c:v>3.0769230769230882E-3</c:v>
                </c:pt>
                <c:pt idx="1960">
                  <c:v>3.0769230769230882E-3</c:v>
                </c:pt>
                <c:pt idx="1961">
                  <c:v>3.0769230769230882E-3</c:v>
                </c:pt>
                <c:pt idx="1962">
                  <c:v>3.0769230769230882E-3</c:v>
                </c:pt>
                <c:pt idx="1963">
                  <c:v>3.0769230769230882E-3</c:v>
                </c:pt>
                <c:pt idx="1964">
                  <c:v>3.0769230769230882E-3</c:v>
                </c:pt>
                <c:pt idx="1965">
                  <c:v>3.0769230769230882E-3</c:v>
                </c:pt>
                <c:pt idx="1966">
                  <c:v>3.0769230769230882E-3</c:v>
                </c:pt>
                <c:pt idx="1967">
                  <c:v>3.0769230769230882E-3</c:v>
                </c:pt>
                <c:pt idx="1968">
                  <c:v>3.0769230769230882E-3</c:v>
                </c:pt>
                <c:pt idx="1969">
                  <c:v>3.0769230769230882E-3</c:v>
                </c:pt>
                <c:pt idx="1970">
                  <c:v>3.0769230769230882E-3</c:v>
                </c:pt>
                <c:pt idx="1971">
                  <c:v>3.0769230769230882E-3</c:v>
                </c:pt>
                <c:pt idx="1972">
                  <c:v>3.0769230769230882E-3</c:v>
                </c:pt>
                <c:pt idx="1973">
                  <c:v>3.0769230769230882E-3</c:v>
                </c:pt>
                <c:pt idx="1974">
                  <c:v>3.0769230769230882E-3</c:v>
                </c:pt>
                <c:pt idx="1975">
                  <c:v>3.0769230769230882E-3</c:v>
                </c:pt>
                <c:pt idx="1976">
                  <c:v>3.0769230769230882E-3</c:v>
                </c:pt>
                <c:pt idx="1977">
                  <c:v>3.0769230769230882E-3</c:v>
                </c:pt>
                <c:pt idx="1978">
                  <c:v>3.0769230769230882E-3</c:v>
                </c:pt>
                <c:pt idx="1979">
                  <c:v>3.0769230769230882E-3</c:v>
                </c:pt>
                <c:pt idx="1980">
                  <c:v>3.0769230769230882E-3</c:v>
                </c:pt>
                <c:pt idx="1981">
                  <c:v>3.0769230769230882E-3</c:v>
                </c:pt>
                <c:pt idx="1982">
                  <c:v>3.0769230769230882E-3</c:v>
                </c:pt>
                <c:pt idx="1983">
                  <c:v>3.0769230769230882E-3</c:v>
                </c:pt>
                <c:pt idx="1984">
                  <c:v>3.0769230769230882E-3</c:v>
                </c:pt>
                <c:pt idx="1985">
                  <c:v>3.0769230769230882E-3</c:v>
                </c:pt>
                <c:pt idx="1986">
                  <c:v>3.0769230769230882E-3</c:v>
                </c:pt>
                <c:pt idx="1987">
                  <c:v>3.0769230769230882E-3</c:v>
                </c:pt>
                <c:pt idx="1988">
                  <c:v>3.0769230769230882E-3</c:v>
                </c:pt>
                <c:pt idx="1989">
                  <c:v>3.0769230769230882E-3</c:v>
                </c:pt>
                <c:pt idx="1990">
                  <c:v>2.3076923076923439E-3</c:v>
                </c:pt>
                <c:pt idx="1991">
                  <c:v>2.3076923076923439E-3</c:v>
                </c:pt>
                <c:pt idx="1992">
                  <c:v>2.3076923076923439E-3</c:v>
                </c:pt>
                <c:pt idx="1993">
                  <c:v>2.3076923076923439E-3</c:v>
                </c:pt>
                <c:pt idx="1994">
                  <c:v>2.3076923076923439E-3</c:v>
                </c:pt>
                <c:pt idx="1995">
                  <c:v>2.3076923076923439E-3</c:v>
                </c:pt>
                <c:pt idx="1996">
                  <c:v>2.3076923076923439E-3</c:v>
                </c:pt>
                <c:pt idx="1997">
                  <c:v>2.3076923076923439E-3</c:v>
                </c:pt>
                <c:pt idx="1998">
                  <c:v>2.3076923076923439E-3</c:v>
                </c:pt>
                <c:pt idx="1999">
                  <c:v>2.3076923076923439E-3</c:v>
                </c:pt>
                <c:pt idx="2000">
                  <c:v>2.3076923076923439E-3</c:v>
                </c:pt>
                <c:pt idx="2001">
                  <c:v>2.3076923076923439E-3</c:v>
                </c:pt>
                <c:pt idx="2002">
                  <c:v>2.3076923076923439E-3</c:v>
                </c:pt>
                <c:pt idx="2003">
                  <c:v>2.3076923076923439E-3</c:v>
                </c:pt>
                <c:pt idx="2004">
                  <c:v>2.3076923076923439E-3</c:v>
                </c:pt>
                <c:pt idx="2005">
                  <c:v>2.3076923076923439E-3</c:v>
                </c:pt>
                <c:pt idx="2006">
                  <c:v>2.3076923076923439E-3</c:v>
                </c:pt>
                <c:pt idx="2007">
                  <c:v>2.3076923076923439E-3</c:v>
                </c:pt>
                <c:pt idx="2008">
                  <c:v>2.3076923076923439E-3</c:v>
                </c:pt>
                <c:pt idx="2009">
                  <c:v>2.3076923076923439E-3</c:v>
                </c:pt>
                <c:pt idx="2010">
                  <c:v>2.3076923076923439E-3</c:v>
                </c:pt>
                <c:pt idx="2011">
                  <c:v>2.3076923076923439E-3</c:v>
                </c:pt>
                <c:pt idx="2012">
                  <c:v>2.3076923076923439E-3</c:v>
                </c:pt>
                <c:pt idx="2013">
                  <c:v>2.3076923076923439E-3</c:v>
                </c:pt>
                <c:pt idx="2014">
                  <c:v>2.3076923076923439E-3</c:v>
                </c:pt>
                <c:pt idx="2015">
                  <c:v>2.3076923076923439E-3</c:v>
                </c:pt>
                <c:pt idx="2016">
                  <c:v>2.3076923076923439E-3</c:v>
                </c:pt>
                <c:pt idx="2017">
                  <c:v>2.3076923076923439E-3</c:v>
                </c:pt>
                <c:pt idx="2018">
                  <c:v>2.3076923076923439E-3</c:v>
                </c:pt>
                <c:pt idx="2019">
                  <c:v>2.3076923076923439E-3</c:v>
                </c:pt>
                <c:pt idx="2020">
                  <c:v>2.3076923076923439E-3</c:v>
                </c:pt>
                <c:pt idx="2021">
                  <c:v>2.3076923076923439E-3</c:v>
                </c:pt>
                <c:pt idx="2022">
                  <c:v>2.3076923076923439E-3</c:v>
                </c:pt>
                <c:pt idx="2023">
                  <c:v>2.3076923076923439E-3</c:v>
                </c:pt>
                <c:pt idx="2024">
                  <c:v>2.3076923076923439E-3</c:v>
                </c:pt>
                <c:pt idx="2025">
                  <c:v>2.3076923076923439E-3</c:v>
                </c:pt>
                <c:pt idx="2026">
                  <c:v>2.3076923076923439E-3</c:v>
                </c:pt>
                <c:pt idx="2027">
                  <c:v>2.3076923076923439E-3</c:v>
                </c:pt>
                <c:pt idx="2028">
                  <c:v>2.3076923076923439E-3</c:v>
                </c:pt>
                <c:pt idx="2029">
                  <c:v>2.3076923076923439E-3</c:v>
                </c:pt>
                <c:pt idx="2030">
                  <c:v>2.3076923076923439E-3</c:v>
                </c:pt>
                <c:pt idx="2031">
                  <c:v>2.3076923076923439E-3</c:v>
                </c:pt>
                <c:pt idx="2032">
                  <c:v>2.3076923076923439E-3</c:v>
                </c:pt>
                <c:pt idx="2033">
                  <c:v>2.3076923076923439E-3</c:v>
                </c:pt>
                <c:pt idx="2034">
                  <c:v>2.3076923076923439E-3</c:v>
                </c:pt>
                <c:pt idx="2035">
                  <c:v>2.3076923076923439E-3</c:v>
                </c:pt>
                <c:pt idx="2036">
                  <c:v>2.3076923076923439E-3</c:v>
                </c:pt>
                <c:pt idx="2037">
                  <c:v>2.3076923076923439E-3</c:v>
                </c:pt>
                <c:pt idx="2038">
                  <c:v>2.3076923076923439E-3</c:v>
                </c:pt>
                <c:pt idx="2039">
                  <c:v>2.3076923076923439E-3</c:v>
                </c:pt>
                <c:pt idx="2040">
                  <c:v>2.3076923076923439E-3</c:v>
                </c:pt>
                <c:pt idx="2041">
                  <c:v>2.3076923076923439E-3</c:v>
                </c:pt>
                <c:pt idx="2042">
                  <c:v>2.3076923076923439E-3</c:v>
                </c:pt>
                <c:pt idx="2043">
                  <c:v>2.3076923076923439E-3</c:v>
                </c:pt>
                <c:pt idx="2044">
                  <c:v>2.3076923076923439E-3</c:v>
                </c:pt>
                <c:pt idx="2045">
                  <c:v>2.3076923076923439E-3</c:v>
                </c:pt>
                <c:pt idx="2046">
                  <c:v>2.3076923076923439E-3</c:v>
                </c:pt>
                <c:pt idx="2047">
                  <c:v>2.3076923076923439E-3</c:v>
                </c:pt>
                <c:pt idx="2048">
                  <c:v>2.3076923076923439E-3</c:v>
                </c:pt>
                <c:pt idx="2049">
                  <c:v>2.3076923076923439E-3</c:v>
                </c:pt>
                <c:pt idx="2050">
                  <c:v>2.3076923076923439E-3</c:v>
                </c:pt>
                <c:pt idx="2051">
                  <c:v>2.3076923076923439E-3</c:v>
                </c:pt>
                <c:pt idx="2052">
                  <c:v>2.3076923076923439E-3</c:v>
                </c:pt>
                <c:pt idx="2053">
                  <c:v>2.3076923076923439E-3</c:v>
                </c:pt>
                <c:pt idx="2054">
                  <c:v>2.3076923076923439E-3</c:v>
                </c:pt>
                <c:pt idx="2055">
                  <c:v>2.3076923076923439E-3</c:v>
                </c:pt>
                <c:pt idx="2056">
                  <c:v>2.3076923076923439E-3</c:v>
                </c:pt>
                <c:pt idx="2057">
                  <c:v>2.3076923076923439E-3</c:v>
                </c:pt>
                <c:pt idx="2058">
                  <c:v>2.3076923076923439E-3</c:v>
                </c:pt>
                <c:pt idx="2059">
                  <c:v>2.3076923076923439E-3</c:v>
                </c:pt>
                <c:pt idx="2060">
                  <c:v>2.3076923076923439E-3</c:v>
                </c:pt>
                <c:pt idx="2061">
                  <c:v>2.3076923076923439E-3</c:v>
                </c:pt>
                <c:pt idx="2062">
                  <c:v>2.3076923076923439E-3</c:v>
                </c:pt>
                <c:pt idx="2063">
                  <c:v>2.3076923076923439E-3</c:v>
                </c:pt>
                <c:pt idx="2064">
                  <c:v>2.3076923076923439E-3</c:v>
                </c:pt>
                <c:pt idx="2065">
                  <c:v>2.3076923076923439E-3</c:v>
                </c:pt>
                <c:pt idx="2066">
                  <c:v>2.3076923076923439E-3</c:v>
                </c:pt>
                <c:pt idx="2067">
                  <c:v>2.3076923076923439E-3</c:v>
                </c:pt>
                <c:pt idx="2068">
                  <c:v>2.3076923076923439E-3</c:v>
                </c:pt>
                <c:pt idx="2069">
                  <c:v>2.3076923076923439E-3</c:v>
                </c:pt>
                <c:pt idx="2070">
                  <c:v>2.3076923076923439E-3</c:v>
                </c:pt>
                <c:pt idx="2071">
                  <c:v>2.3076923076923439E-3</c:v>
                </c:pt>
                <c:pt idx="2072">
                  <c:v>2.3076923076923439E-3</c:v>
                </c:pt>
                <c:pt idx="2073">
                  <c:v>2.3076923076923439E-3</c:v>
                </c:pt>
                <c:pt idx="2074">
                  <c:v>2.3076923076923439E-3</c:v>
                </c:pt>
                <c:pt idx="2075">
                  <c:v>2.3076923076923439E-3</c:v>
                </c:pt>
                <c:pt idx="2076">
                  <c:v>2.3076923076923439E-3</c:v>
                </c:pt>
                <c:pt idx="2077">
                  <c:v>2.3076923076923439E-3</c:v>
                </c:pt>
                <c:pt idx="2078">
                  <c:v>2.3076923076923439E-3</c:v>
                </c:pt>
                <c:pt idx="2079">
                  <c:v>2.3076923076923439E-3</c:v>
                </c:pt>
                <c:pt idx="2080">
                  <c:v>2.3076923076923439E-3</c:v>
                </c:pt>
                <c:pt idx="2081">
                  <c:v>2.3076923076923439E-3</c:v>
                </c:pt>
                <c:pt idx="2082">
                  <c:v>2.3076923076923439E-3</c:v>
                </c:pt>
                <c:pt idx="2083">
                  <c:v>2.3076923076923439E-3</c:v>
                </c:pt>
                <c:pt idx="2084">
                  <c:v>2.3076923076923439E-3</c:v>
                </c:pt>
                <c:pt idx="2085">
                  <c:v>2.3076923076923439E-3</c:v>
                </c:pt>
                <c:pt idx="2086">
                  <c:v>2.3076923076923439E-3</c:v>
                </c:pt>
                <c:pt idx="2087">
                  <c:v>2.3076923076923439E-3</c:v>
                </c:pt>
                <c:pt idx="2088">
                  <c:v>2.3076923076923439E-3</c:v>
                </c:pt>
                <c:pt idx="2089">
                  <c:v>2.3076923076923439E-3</c:v>
                </c:pt>
                <c:pt idx="2090">
                  <c:v>2.3076923076923439E-3</c:v>
                </c:pt>
                <c:pt idx="2091">
                  <c:v>2.3076923076923439E-3</c:v>
                </c:pt>
                <c:pt idx="2092">
                  <c:v>2.3076923076923439E-3</c:v>
                </c:pt>
                <c:pt idx="2093">
                  <c:v>2.3076923076923439E-3</c:v>
                </c:pt>
                <c:pt idx="2094">
                  <c:v>2.3076923076923439E-3</c:v>
                </c:pt>
                <c:pt idx="2095">
                  <c:v>2.3076923076923439E-3</c:v>
                </c:pt>
                <c:pt idx="2096">
                  <c:v>2.3076923076923439E-3</c:v>
                </c:pt>
                <c:pt idx="2097">
                  <c:v>2.3076923076923439E-3</c:v>
                </c:pt>
                <c:pt idx="2098">
                  <c:v>2.3076923076923439E-3</c:v>
                </c:pt>
                <c:pt idx="2099">
                  <c:v>2.3076923076923439E-3</c:v>
                </c:pt>
                <c:pt idx="2100">
                  <c:v>2.3076923076923439E-3</c:v>
                </c:pt>
                <c:pt idx="2101">
                  <c:v>2.3076923076923439E-3</c:v>
                </c:pt>
                <c:pt idx="2102">
                  <c:v>2.3076923076923439E-3</c:v>
                </c:pt>
                <c:pt idx="2103">
                  <c:v>2.3076923076923439E-3</c:v>
                </c:pt>
                <c:pt idx="2104">
                  <c:v>2.3076923076923439E-3</c:v>
                </c:pt>
                <c:pt idx="2105">
                  <c:v>2.3076923076923439E-3</c:v>
                </c:pt>
                <c:pt idx="2106">
                  <c:v>2.3076923076923439E-3</c:v>
                </c:pt>
                <c:pt idx="2107">
                  <c:v>2.3076923076923439E-3</c:v>
                </c:pt>
                <c:pt idx="2108">
                  <c:v>2.3076923076923439E-3</c:v>
                </c:pt>
                <c:pt idx="2109">
                  <c:v>2.3076923076923439E-3</c:v>
                </c:pt>
                <c:pt idx="2110">
                  <c:v>2.3076923076923439E-3</c:v>
                </c:pt>
                <c:pt idx="2111">
                  <c:v>2.3076923076923439E-3</c:v>
                </c:pt>
                <c:pt idx="2112">
                  <c:v>1.5384615384614886E-3</c:v>
                </c:pt>
                <c:pt idx="2113">
                  <c:v>1.5384615384614886E-3</c:v>
                </c:pt>
                <c:pt idx="2114">
                  <c:v>1.5384615384614886E-3</c:v>
                </c:pt>
                <c:pt idx="2115">
                  <c:v>1.5384615384614886E-3</c:v>
                </c:pt>
                <c:pt idx="2116">
                  <c:v>1.5384615384614886E-3</c:v>
                </c:pt>
                <c:pt idx="2117">
                  <c:v>1.5384615384614886E-3</c:v>
                </c:pt>
                <c:pt idx="2118">
                  <c:v>1.5384615384614886E-3</c:v>
                </c:pt>
                <c:pt idx="2119">
                  <c:v>1.5384615384614886E-3</c:v>
                </c:pt>
                <c:pt idx="2120">
                  <c:v>1.5384615384614886E-3</c:v>
                </c:pt>
                <c:pt idx="2121">
                  <c:v>1.5384615384614886E-3</c:v>
                </c:pt>
                <c:pt idx="2122">
                  <c:v>1.5384615384614886E-3</c:v>
                </c:pt>
                <c:pt idx="2123">
                  <c:v>1.5384615384614886E-3</c:v>
                </c:pt>
                <c:pt idx="2124">
                  <c:v>1.5384615384614886E-3</c:v>
                </c:pt>
                <c:pt idx="2125">
                  <c:v>1.5384615384614886E-3</c:v>
                </c:pt>
                <c:pt idx="2126">
                  <c:v>1.5384615384614886E-3</c:v>
                </c:pt>
                <c:pt idx="2127">
                  <c:v>1.5384615384614886E-3</c:v>
                </c:pt>
                <c:pt idx="2128">
                  <c:v>1.5384615384614886E-3</c:v>
                </c:pt>
                <c:pt idx="2129">
                  <c:v>1.5384615384614886E-3</c:v>
                </c:pt>
                <c:pt idx="2130">
                  <c:v>1.5384615384614886E-3</c:v>
                </c:pt>
                <c:pt idx="2131">
                  <c:v>1.5384615384614886E-3</c:v>
                </c:pt>
                <c:pt idx="2132">
                  <c:v>1.5384615384614886E-3</c:v>
                </c:pt>
                <c:pt idx="2133">
                  <c:v>1.5384615384614886E-3</c:v>
                </c:pt>
                <c:pt idx="2134">
                  <c:v>1.5384615384614886E-3</c:v>
                </c:pt>
                <c:pt idx="2135">
                  <c:v>1.5384615384614886E-3</c:v>
                </c:pt>
                <c:pt idx="2136">
                  <c:v>1.5384615384614886E-3</c:v>
                </c:pt>
                <c:pt idx="2137">
                  <c:v>1.5384615384614886E-3</c:v>
                </c:pt>
                <c:pt idx="2138">
                  <c:v>1.5384615384614886E-3</c:v>
                </c:pt>
                <c:pt idx="2139">
                  <c:v>1.5384615384614886E-3</c:v>
                </c:pt>
                <c:pt idx="2140">
                  <c:v>1.5384615384614886E-3</c:v>
                </c:pt>
                <c:pt idx="2141">
                  <c:v>1.5384615384614886E-3</c:v>
                </c:pt>
                <c:pt idx="2142">
                  <c:v>1.5384615384614886E-3</c:v>
                </c:pt>
                <c:pt idx="2143">
                  <c:v>1.5384615384614886E-3</c:v>
                </c:pt>
                <c:pt idx="2144">
                  <c:v>1.5384615384614886E-3</c:v>
                </c:pt>
                <c:pt idx="2145">
                  <c:v>1.5384615384614886E-3</c:v>
                </c:pt>
                <c:pt idx="2146">
                  <c:v>1.5384615384614886E-3</c:v>
                </c:pt>
                <c:pt idx="2147">
                  <c:v>1.5384615384614886E-3</c:v>
                </c:pt>
                <c:pt idx="2148">
                  <c:v>1.5384615384614886E-3</c:v>
                </c:pt>
                <c:pt idx="2149">
                  <c:v>1.5384615384614886E-3</c:v>
                </c:pt>
                <c:pt idx="2150">
                  <c:v>1.5384615384614886E-3</c:v>
                </c:pt>
                <c:pt idx="2151">
                  <c:v>1.5384615384614886E-3</c:v>
                </c:pt>
                <c:pt idx="2152">
                  <c:v>1.5384615384614886E-3</c:v>
                </c:pt>
                <c:pt idx="2153">
                  <c:v>7.6923076923074429E-4</c:v>
                </c:pt>
                <c:pt idx="2154">
                  <c:v>7.6923076923074429E-4</c:v>
                </c:pt>
                <c:pt idx="2155">
                  <c:v>7.6923076923074429E-4</c:v>
                </c:pt>
                <c:pt idx="2156">
                  <c:v>7.6923076923074429E-4</c:v>
                </c:pt>
                <c:pt idx="2157">
                  <c:v>7.6923076923074429E-4</c:v>
                </c:pt>
                <c:pt idx="2158">
                  <c:v>7.6923076923074429E-4</c:v>
                </c:pt>
                <c:pt idx="2159">
                  <c:v>7.6923076923074429E-4</c:v>
                </c:pt>
                <c:pt idx="2160">
                  <c:v>7.6923076923074429E-4</c:v>
                </c:pt>
                <c:pt idx="2161">
                  <c:v>7.6923076923074429E-4</c:v>
                </c:pt>
                <c:pt idx="2162">
                  <c:v>7.6923076923074429E-4</c:v>
                </c:pt>
                <c:pt idx="2163">
                  <c:v>7.6923076923074429E-4</c:v>
                </c:pt>
                <c:pt idx="2164">
                  <c:v>7.6923076923074429E-4</c:v>
                </c:pt>
                <c:pt idx="2165">
                  <c:v>7.6923076923074429E-4</c:v>
                </c:pt>
                <c:pt idx="2166">
                  <c:v>7.6923076923074429E-4</c:v>
                </c:pt>
                <c:pt idx="2167">
                  <c:v>7.6923076923074429E-4</c:v>
                </c:pt>
                <c:pt idx="2168">
                  <c:v>7.6923076923074429E-4</c:v>
                </c:pt>
                <c:pt idx="2169">
                  <c:v>7.6923076923074429E-4</c:v>
                </c:pt>
                <c:pt idx="2170">
                  <c:v>7.6923076923074429E-4</c:v>
                </c:pt>
                <c:pt idx="2171">
                  <c:v>7.6923076923074429E-4</c:v>
                </c:pt>
                <c:pt idx="2172">
                  <c:v>7.6923076923074429E-4</c:v>
                </c:pt>
                <c:pt idx="2173">
                  <c:v>7.6923076923074429E-4</c:v>
                </c:pt>
                <c:pt idx="2174">
                  <c:v>7.6923076923074429E-4</c:v>
                </c:pt>
                <c:pt idx="2175">
                  <c:v>7.6923076923074429E-4</c:v>
                </c:pt>
                <c:pt idx="2176">
                  <c:v>7.6923076923074429E-4</c:v>
                </c:pt>
                <c:pt idx="2177">
                  <c:v>7.6923076923074429E-4</c:v>
                </c:pt>
                <c:pt idx="2178">
                  <c:v>7.6923076923074429E-4</c:v>
                </c:pt>
                <c:pt idx="2179">
                  <c:v>7.6923076923074429E-4</c:v>
                </c:pt>
                <c:pt idx="2180">
                  <c:v>7.6923076923074429E-4</c:v>
                </c:pt>
                <c:pt idx="2181">
                  <c:v>7.6923076923074429E-4</c:v>
                </c:pt>
                <c:pt idx="2182">
                  <c:v>7.6923076923074429E-4</c:v>
                </c:pt>
                <c:pt idx="2183">
                  <c:v>7.6923076923074429E-4</c:v>
                </c:pt>
                <c:pt idx="2184">
                  <c:v>7.6923076923074429E-4</c:v>
                </c:pt>
                <c:pt idx="2185">
                  <c:v>7.6923076923074429E-4</c:v>
                </c:pt>
                <c:pt idx="2186">
                  <c:v>7.6923076923074429E-4</c:v>
                </c:pt>
                <c:pt idx="2187">
                  <c:v>7.6923076923074429E-4</c:v>
                </c:pt>
                <c:pt idx="2188">
                  <c:v>7.6923076923074429E-4</c:v>
                </c:pt>
                <c:pt idx="2189">
                  <c:v>7.6923076923074429E-4</c:v>
                </c:pt>
                <c:pt idx="2190">
                  <c:v>7.6923076923074429E-4</c:v>
                </c:pt>
                <c:pt idx="2191">
                  <c:v>7.6923076923074429E-4</c:v>
                </c:pt>
                <c:pt idx="2192">
                  <c:v>7.6923076923074429E-4</c:v>
                </c:pt>
                <c:pt idx="2193">
                  <c:v>7.6923076923074429E-4</c:v>
                </c:pt>
                <c:pt idx="2194">
                  <c:v>7.6923076923074429E-4</c:v>
                </c:pt>
                <c:pt idx="2195">
                  <c:v>7.6923076923074429E-4</c:v>
                </c:pt>
                <c:pt idx="2196">
                  <c:v>7.6923076923074429E-4</c:v>
                </c:pt>
                <c:pt idx="2197">
                  <c:v>7.6923076923074429E-4</c:v>
                </c:pt>
                <c:pt idx="2198">
                  <c:v>7.6923076923074429E-4</c:v>
                </c:pt>
                <c:pt idx="2199">
                  <c:v>7.6923076923074429E-4</c:v>
                </c:pt>
                <c:pt idx="2200">
                  <c:v>7.6923076923074429E-4</c:v>
                </c:pt>
                <c:pt idx="2201">
                  <c:v>7.6923076923074429E-4</c:v>
                </c:pt>
                <c:pt idx="2202">
                  <c:v>7.6923076923074429E-4</c:v>
                </c:pt>
                <c:pt idx="2203">
                  <c:v>7.6923076923074429E-4</c:v>
                </c:pt>
                <c:pt idx="2204">
                  <c:v>7.6923076923074429E-4</c:v>
                </c:pt>
                <c:pt idx="2205">
                  <c:v>7.6923076923074429E-4</c:v>
                </c:pt>
                <c:pt idx="2206">
                  <c:v>7.6923076923074429E-4</c:v>
                </c:pt>
                <c:pt idx="2207">
                  <c:v>7.6923076923074429E-4</c:v>
                </c:pt>
                <c:pt idx="2208">
                  <c:v>7.6923076923074429E-4</c:v>
                </c:pt>
                <c:pt idx="2209">
                  <c:v>7.6923076923074429E-4</c:v>
                </c:pt>
                <c:pt idx="2210">
                  <c:v>7.6923076923074429E-4</c:v>
                </c:pt>
                <c:pt idx="2211">
                  <c:v>7.6923076923074429E-4</c:v>
                </c:pt>
                <c:pt idx="2212">
                  <c:v>7.6923076923074429E-4</c:v>
                </c:pt>
                <c:pt idx="2213">
                  <c:v>7.6923076923074429E-4</c:v>
                </c:pt>
                <c:pt idx="2214">
                  <c:v>7.6923076923074429E-4</c:v>
                </c:pt>
                <c:pt idx="2215">
                  <c:v>7.6923076923074429E-4</c:v>
                </c:pt>
                <c:pt idx="2216">
                  <c:v>7.6923076923074429E-4</c:v>
                </c:pt>
                <c:pt idx="2217">
                  <c:v>7.6923076923074429E-4</c:v>
                </c:pt>
                <c:pt idx="2218">
                  <c:v>7.6923076923074429E-4</c:v>
                </c:pt>
                <c:pt idx="2219">
                  <c:v>7.6923076923074429E-4</c:v>
                </c:pt>
                <c:pt idx="2220">
                  <c:v>7.6923076923074429E-4</c:v>
                </c:pt>
                <c:pt idx="2221">
                  <c:v>7.6923076923074429E-4</c:v>
                </c:pt>
                <c:pt idx="2222">
                  <c:v>7.6923076923074429E-4</c:v>
                </c:pt>
                <c:pt idx="2223">
                  <c:v>7.6923076923074429E-4</c:v>
                </c:pt>
                <c:pt idx="2224">
                  <c:v>7.6923076923074429E-4</c:v>
                </c:pt>
                <c:pt idx="2225">
                  <c:v>7.6923076923074429E-4</c:v>
                </c:pt>
                <c:pt idx="2226">
                  <c:v>7.6923076923074429E-4</c:v>
                </c:pt>
                <c:pt idx="2227">
                  <c:v>7.6923076923074429E-4</c:v>
                </c:pt>
                <c:pt idx="2228">
                  <c:v>7.6923076923074429E-4</c:v>
                </c:pt>
                <c:pt idx="2229">
                  <c:v>7.6923076923074429E-4</c:v>
                </c:pt>
                <c:pt idx="2230">
                  <c:v>7.6923076923074429E-4</c:v>
                </c:pt>
                <c:pt idx="2231">
                  <c:v>7.6923076923074429E-4</c:v>
                </c:pt>
                <c:pt idx="2232">
                  <c:v>7.6923076923074429E-4</c:v>
                </c:pt>
                <c:pt idx="2233">
                  <c:v>7.6923076923074429E-4</c:v>
                </c:pt>
                <c:pt idx="2234">
                  <c:v>7.6923076923074429E-4</c:v>
                </c:pt>
                <c:pt idx="2235">
                  <c:v>7.6923076923074429E-4</c:v>
                </c:pt>
                <c:pt idx="2236">
                  <c:v>7.6923076923074429E-4</c:v>
                </c:pt>
                <c:pt idx="2237">
                  <c:v>7.6923076923074429E-4</c:v>
                </c:pt>
                <c:pt idx="2238">
                  <c:v>7.6923076923074429E-4</c:v>
                </c:pt>
                <c:pt idx="2239">
                  <c:v>7.6923076923074429E-4</c:v>
                </c:pt>
                <c:pt idx="2240">
                  <c:v>7.6923076923074429E-4</c:v>
                </c:pt>
                <c:pt idx="2241">
                  <c:v>7.6923076923074429E-4</c:v>
                </c:pt>
                <c:pt idx="2242">
                  <c:v>7.6923076923074429E-4</c:v>
                </c:pt>
                <c:pt idx="2243">
                  <c:v>7.6923076923074429E-4</c:v>
                </c:pt>
                <c:pt idx="2244">
                  <c:v>7.6923076923074429E-4</c:v>
                </c:pt>
                <c:pt idx="2245">
                  <c:v>7.6923076923074429E-4</c:v>
                </c:pt>
                <c:pt idx="2246">
                  <c:v>7.6923076923074429E-4</c:v>
                </c:pt>
                <c:pt idx="2247">
                  <c:v>7.6923076923074429E-4</c:v>
                </c:pt>
                <c:pt idx="2248">
                  <c:v>7.6923076923074429E-4</c:v>
                </c:pt>
                <c:pt idx="2249">
                  <c:v>7.6923076923074429E-4</c:v>
                </c:pt>
                <c:pt idx="2250">
                  <c:v>7.6923076923074429E-4</c:v>
                </c:pt>
                <c:pt idx="2251">
                  <c:v>7.6923076923074429E-4</c:v>
                </c:pt>
                <c:pt idx="2252">
                  <c:v>7.6923076923074429E-4</c:v>
                </c:pt>
                <c:pt idx="2253">
                  <c:v>7.6923076923074429E-4</c:v>
                </c:pt>
                <c:pt idx="2254">
                  <c:v>7.6923076923074429E-4</c:v>
                </c:pt>
                <c:pt idx="2255">
                  <c:v>7.6923076923074429E-4</c:v>
                </c:pt>
                <c:pt idx="2256">
                  <c:v>7.6923076923074429E-4</c:v>
                </c:pt>
                <c:pt idx="2257">
                  <c:v>7.6923076923074429E-4</c:v>
                </c:pt>
                <c:pt idx="2258">
                  <c:v>7.6923076923074429E-4</c:v>
                </c:pt>
                <c:pt idx="2259">
                  <c:v>7.6923076923074429E-4</c:v>
                </c:pt>
                <c:pt idx="2260">
                  <c:v>7.6923076923074429E-4</c:v>
                </c:pt>
                <c:pt idx="2261">
                  <c:v>7.6923076923074429E-4</c:v>
                </c:pt>
                <c:pt idx="2262">
                  <c:v>7.6923076923074429E-4</c:v>
                </c:pt>
                <c:pt idx="2263">
                  <c:v>7.6923076923074429E-4</c:v>
                </c:pt>
                <c:pt idx="2264">
                  <c:v>7.6923076923074429E-4</c:v>
                </c:pt>
                <c:pt idx="2265">
                  <c:v>7.6923076923074429E-4</c:v>
                </c:pt>
                <c:pt idx="2266">
                  <c:v>7.6923076923074429E-4</c:v>
                </c:pt>
                <c:pt idx="2267">
                  <c:v>7.6923076923074429E-4</c:v>
                </c:pt>
                <c:pt idx="2268">
                  <c:v>7.6923076923074429E-4</c:v>
                </c:pt>
                <c:pt idx="2269">
                  <c:v>7.6923076923074429E-4</c:v>
                </c:pt>
                <c:pt idx="2270">
                  <c:v>7.6923076923074429E-4</c:v>
                </c:pt>
                <c:pt idx="2271">
                  <c:v>7.6923076923074429E-4</c:v>
                </c:pt>
                <c:pt idx="2272">
                  <c:v>7.6923076923074429E-4</c:v>
                </c:pt>
                <c:pt idx="2273">
                  <c:v>7.6923076923074429E-4</c:v>
                </c:pt>
                <c:pt idx="2274">
                  <c:v>7.6923076923074429E-4</c:v>
                </c:pt>
                <c:pt idx="2275">
                  <c:v>7.6923076923074429E-4</c:v>
                </c:pt>
                <c:pt idx="2276">
                  <c:v>7.6923076923074429E-4</c:v>
                </c:pt>
                <c:pt idx="2277">
                  <c:v>7.6923076923074429E-4</c:v>
                </c:pt>
                <c:pt idx="2278">
                  <c:v>7.6923076923074429E-4</c:v>
                </c:pt>
                <c:pt idx="2279">
                  <c:v>7.6923076923074429E-4</c:v>
                </c:pt>
                <c:pt idx="2280">
                  <c:v>7.6923076923074429E-4</c:v>
                </c:pt>
                <c:pt idx="2281">
                  <c:v>7.6923076923074429E-4</c:v>
                </c:pt>
                <c:pt idx="2282">
                  <c:v>7.6923076923074429E-4</c:v>
                </c:pt>
                <c:pt idx="2283">
                  <c:v>7.6923076923074429E-4</c:v>
                </c:pt>
                <c:pt idx="2284">
                  <c:v>7.6923076923074429E-4</c:v>
                </c:pt>
                <c:pt idx="2285">
                  <c:v>7.6923076923074429E-4</c:v>
                </c:pt>
                <c:pt idx="2286">
                  <c:v>7.6923076923074429E-4</c:v>
                </c:pt>
                <c:pt idx="2287">
                  <c:v>7.6923076923074429E-4</c:v>
                </c:pt>
                <c:pt idx="2288">
                  <c:v>7.6923076923074429E-4</c:v>
                </c:pt>
                <c:pt idx="2289">
                  <c:v>7.6923076923074429E-4</c:v>
                </c:pt>
                <c:pt idx="2290">
                  <c:v>7.6923076923074429E-4</c:v>
                </c:pt>
                <c:pt idx="2291">
                  <c:v>7.6923076923074429E-4</c:v>
                </c:pt>
                <c:pt idx="2292">
                  <c:v>7.6923076923074429E-4</c:v>
                </c:pt>
                <c:pt idx="2293">
                  <c:v>7.6923076923074429E-4</c:v>
                </c:pt>
                <c:pt idx="2294">
                  <c:v>7.6923076923074429E-4</c:v>
                </c:pt>
                <c:pt idx="2295">
                  <c:v>7.6923076923074429E-4</c:v>
                </c:pt>
                <c:pt idx="2296">
                  <c:v>7.6923076923074429E-4</c:v>
                </c:pt>
                <c:pt idx="2297">
                  <c:v>7.6923076923074429E-4</c:v>
                </c:pt>
                <c:pt idx="2298">
                  <c:v>7.6923076923074429E-4</c:v>
                </c:pt>
                <c:pt idx="2299">
                  <c:v>7.6923076923074429E-4</c:v>
                </c:pt>
                <c:pt idx="2300">
                  <c:v>7.6923076923074429E-4</c:v>
                </c:pt>
                <c:pt idx="2301">
                  <c:v>7.6923076923074429E-4</c:v>
                </c:pt>
                <c:pt idx="2302">
                  <c:v>7.6923076923074429E-4</c:v>
                </c:pt>
                <c:pt idx="2303">
                  <c:v>7.6923076923074429E-4</c:v>
                </c:pt>
                <c:pt idx="2304">
                  <c:v>7.6923076923074429E-4</c:v>
                </c:pt>
                <c:pt idx="2305">
                  <c:v>7.6923076923074429E-4</c:v>
                </c:pt>
                <c:pt idx="2306">
                  <c:v>7.6923076923074429E-4</c:v>
                </c:pt>
                <c:pt idx="2307">
                  <c:v>7.6923076923074429E-4</c:v>
                </c:pt>
                <c:pt idx="2308">
                  <c:v>7.6923076923074429E-4</c:v>
                </c:pt>
                <c:pt idx="2309">
                  <c:v>7.6923076923074429E-4</c:v>
                </c:pt>
                <c:pt idx="2310">
                  <c:v>7.6923076923074429E-4</c:v>
                </c:pt>
                <c:pt idx="2311">
                  <c:v>7.6923076923074429E-4</c:v>
                </c:pt>
                <c:pt idx="2312">
                  <c:v>7.6923076923074429E-4</c:v>
                </c:pt>
                <c:pt idx="2313">
                  <c:v>7.6923076923074429E-4</c:v>
                </c:pt>
                <c:pt idx="2314">
                  <c:v>7.6923076923074429E-4</c:v>
                </c:pt>
                <c:pt idx="2315">
                  <c:v>7.6923076923074429E-4</c:v>
                </c:pt>
                <c:pt idx="2316">
                  <c:v>7.6923076923074429E-4</c:v>
                </c:pt>
                <c:pt idx="2317">
                  <c:v>7.6923076923074429E-4</c:v>
                </c:pt>
                <c:pt idx="2318">
                  <c:v>7.6923076923074429E-4</c:v>
                </c:pt>
                <c:pt idx="2319">
                  <c:v>7.6923076923074429E-4</c:v>
                </c:pt>
                <c:pt idx="2320">
                  <c:v>7.6923076923074429E-4</c:v>
                </c:pt>
                <c:pt idx="2321">
                  <c:v>7.6923076923074429E-4</c:v>
                </c:pt>
                <c:pt idx="2322">
                  <c:v>7.6923076923074429E-4</c:v>
                </c:pt>
                <c:pt idx="2323">
                  <c:v>7.6923076923074429E-4</c:v>
                </c:pt>
                <c:pt idx="2324">
                  <c:v>7.6923076923074429E-4</c:v>
                </c:pt>
                <c:pt idx="2325">
                  <c:v>7.6923076923074429E-4</c:v>
                </c:pt>
                <c:pt idx="2326">
                  <c:v>7.6923076923074429E-4</c:v>
                </c:pt>
                <c:pt idx="2327">
                  <c:v>7.6923076923074429E-4</c:v>
                </c:pt>
                <c:pt idx="2328">
                  <c:v>7.6923076923074429E-4</c:v>
                </c:pt>
                <c:pt idx="2329">
                  <c:v>7.6923076923074429E-4</c:v>
                </c:pt>
                <c:pt idx="2330">
                  <c:v>7.6923076923074429E-4</c:v>
                </c:pt>
                <c:pt idx="2331">
                  <c:v>7.6923076923074429E-4</c:v>
                </c:pt>
                <c:pt idx="2332">
                  <c:v>7.6923076923074429E-4</c:v>
                </c:pt>
                <c:pt idx="2333">
                  <c:v>7.6923076923074429E-4</c:v>
                </c:pt>
                <c:pt idx="2334">
                  <c:v>7.6923076923074429E-4</c:v>
                </c:pt>
                <c:pt idx="2335">
                  <c:v>7.6923076923074429E-4</c:v>
                </c:pt>
                <c:pt idx="2336">
                  <c:v>7.6923076923074429E-4</c:v>
                </c:pt>
                <c:pt idx="2337">
                  <c:v>7.6923076923074429E-4</c:v>
                </c:pt>
                <c:pt idx="2338">
                  <c:v>7.6923076923074429E-4</c:v>
                </c:pt>
                <c:pt idx="2339">
                  <c:v>7.6923076923074429E-4</c:v>
                </c:pt>
                <c:pt idx="2340">
                  <c:v>7.6923076923074429E-4</c:v>
                </c:pt>
                <c:pt idx="2341">
                  <c:v>7.6923076923074429E-4</c:v>
                </c:pt>
                <c:pt idx="2342">
                  <c:v>7.6923076923074429E-4</c:v>
                </c:pt>
                <c:pt idx="2343">
                  <c:v>7.6923076923074429E-4</c:v>
                </c:pt>
                <c:pt idx="2344">
                  <c:v>7.6923076923074429E-4</c:v>
                </c:pt>
                <c:pt idx="2345">
                  <c:v>7.6923076923074429E-4</c:v>
                </c:pt>
                <c:pt idx="2346">
                  <c:v>7.6923076923074429E-4</c:v>
                </c:pt>
                <c:pt idx="2347">
                  <c:v>7.6923076923074429E-4</c:v>
                </c:pt>
                <c:pt idx="2348">
                  <c:v>7.6923076923074429E-4</c:v>
                </c:pt>
                <c:pt idx="2349">
                  <c:v>7.6923076923074429E-4</c:v>
                </c:pt>
                <c:pt idx="2350">
                  <c:v>7.6923076923074429E-4</c:v>
                </c:pt>
                <c:pt idx="2351">
                  <c:v>7.6923076923074429E-4</c:v>
                </c:pt>
                <c:pt idx="2352">
                  <c:v>7.6923076923074429E-4</c:v>
                </c:pt>
                <c:pt idx="2353">
                  <c:v>7.6923076923074429E-4</c:v>
                </c:pt>
                <c:pt idx="2354">
                  <c:v>7.6923076923074429E-4</c:v>
                </c:pt>
                <c:pt idx="2355">
                  <c:v>7.6923076923074429E-4</c:v>
                </c:pt>
                <c:pt idx="2356">
                  <c:v>7.6923076923074429E-4</c:v>
                </c:pt>
                <c:pt idx="2357">
                  <c:v>7.6923076923074429E-4</c:v>
                </c:pt>
                <c:pt idx="2358">
                  <c:v>7.6923076923074429E-4</c:v>
                </c:pt>
                <c:pt idx="2359">
                  <c:v>7.6923076923074429E-4</c:v>
                </c:pt>
                <c:pt idx="2360">
                  <c:v>7.6923076923074429E-4</c:v>
                </c:pt>
                <c:pt idx="2361">
                  <c:v>7.6923076923074429E-4</c:v>
                </c:pt>
                <c:pt idx="2362">
                  <c:v>7.6923076923074429E-4</c:v>
                </c:pt>
                <c:pt idx="2363">
                  <c:v>7.6923076923074429E-4</c:v>
                </c:pt>
                <c:pt idx="2364">
                  <c:v>7.6923076923074429E-4</c:v>
                </c:pt>
                <c:pt idx="2365">
                  <c:v>7.6923076923074429E-4</c:v>
                </c:pt>
                <c:pt idx="2366">
                  <c:v>7.6923076923074429E-4</c:v>
                </c:pt>
                <c:pt idx="2367">
                  <c:v>7.6923076923074429E-4</c:v>
                </c:pt>
                <c:pt idx="2368">
                  <c:v>7.6923076923074429E-4</c:v>
                </c:pt>
                <c:pt idx="2369">
                  <c:v>7.6923076923074429E-4</c:v>
                </c:pt>
                <c:pt idx="2370">
                  <c:v>7.6923076923074429E-4</c:v>
                </c:pt>
                <c:pt idx="2371">
                  <c:v>7.6923076923074429E-4</c:v>
                </c:pt>
                <c:pt idx="2372">
                  <c:v>7.6923076923074429E-4</c:v>
                </c:pt>
                <c:pt idx="2373">
                  <c:v>7.6923076923074429E-4</c:v>
                </c:pt>
                <c:pt idx="2374">
                  <c:v>7.6923076923074429E-4</c:v>
                </c:pt>
                <c:pt idx="2375">
                  <c:v>7.6923076923074429E-4</c:v>
                </c:pt>
                <c:pt idx="2376">
                  <c:v>7.6923076923074429E-4</c:v>
                </c:pt>
                <c:pt idx="2377">
                  <c:v>7.6923076923074429E-4</c:v>
                </c:pt>
                <c:pt idx="2378">
                  <c:v>7.6923076923074429E-4</c:v>
                </c:pt>
                <c:pt idx="2379">
                  <c:v>7.6923076923074429E-4</c:v>
                </c:pt>
                <c:pt idx="2380">
                  <c:v>7.6923076923074429E-4</c:v>
                </c:pt>
                <c:pt idx="2381">
                  <c:v>7.6923076923074429E-4</c:v>
                </c:pt>
                <c:pt idx="2382">
                  <c:v>7.6923076923074429E-4</c:v>
                </c:pt>
                <c:pt idx="2383">
                  <c:v>7.6923076923074429E-4</c:v>
                </c:pt>
                <c:pt idx="2384">
                  <c:v>7.6923076923074429E-4</c:v>
                </c:pt>
                <c:pt idx="2385">
                  <c:v>7.6923076923074429E-4</c:v>
                </c:pt>
                <c:pt idx="2386">
                  <c:v>7.6923076923074429E-4</c:v>
                </c:pt>
                <c:pt idx="2387">
                  <c:v>7.6923076923074429E-4</c:v>
                </c:pt>
                <c:pt idx="2388">
                  <c:v>7.6923076923074429E-4</c:v>
                </c:pt>
                <c:pt idx="2389">
                  <c:v>7.6923076923074429E-4</c:v>
                </c:pt>
                <c:pt idx="2390">
                  <c:v>7.6923076923074429E-4</c:v>
                </c:pt>
                <c:pt idx="2391">
                  <c:v>7.6923076923074429E-4</c:v>
                </c:pt>
                <c:pt idx="2392">
                  <c:v>7.6923076923074429E-4</c:v>
                </c:pt>
                <c:pt idx="2393">
                  <c:v>7.6923076923074429E-4</c:v>
                </c:pt>
                <c:pt idx="2394">
                  <c:v>7.6923076923074429E-4</c:v>
                </c:pt>
                <c:pt idx="2395">
                  <c:v>7.6923076923074429E-4</c:v>
                </c:pt>
                <c:pt idx="2396">
                  <c:v>7.6923076923074429E-4</c:v>
                </c:pt>
                <c:pt idx="2397">
                  <c:v>7.6923076923074429E-4</c:v>
                </c:pt>
                <c:pt idx="2398">
                  <c:v>7.6923076923074429E-4</c:v>
                </c:pt>
                <c:pt idx="2399">
                  <c:v>7.6923076923074429E-4</c:v>
                </c:pt>
                <c:pt idx="2400">
                  <c:v>7.6923076923074429E-4</c:v>
                </c:pt>
                <c:pt idx="2401">
                  <c:v>7.6923076923074429E-4</c:v>
                </c:pt>
                <c:pt idx="2402">
                  <c:v>7.6923076923074429E-4</c:v>
                </c:pt>
                <c:pt idx="2403">
                  <c:v>7.6923076923074429E-4</c:v>
                </c:pt>
                <c:pt idx="2404">
                  <c:v>7.6923076923074429E-4</c:v>
                </c:pt>
                <c:pt idx="2405">
                  <c:v>7.6923076923074429E-4</c:v>
                </c:pt>
                <c:pt idx="2406">
                  <c:v>7.6923076923074429E-4</c:v>
                </c:pt>
                <c:pt idx="2407">
                  <c:v>7.6923076923074429E-4</c:v>
                </c:pt>
                <c:pt idx="2408">
                  <c:v>7.6923076923074429E-4</c:v>
                </c:pt>
                <c:pt idx="2409">
                  <c:v>7.6923076923074429E-4</c:v>
                </c:pt>
                <c:pt idx="2410">
                  <c:v>7.6923076923074429E-4</c:v>
                </c:pt>
                <c:pt idx="2411">
                  <c:v>7.6923076923074429E-4</c:v>
                </c:pt>
                <c:pt idx="2412">
                  <c:v>7.6923076923074429E-4</c:v>
                </c:pt>
                <c:pt idx="2413">
                  <c:v>7.6923076923074429E-4</c:v>
                </c:pt>
                <c:pt idx="2414">
                  <c:v>7.6923076923074429E-4</c:v>
                </c:pt>
                <c:pt idx="2415">
                  <c:v>7.6923076923074429E-4</c:v>
                </c:pt>
                <c:pt idx="2416">
                  <c:v>7.6923076923074429E-4</c:v>
                </c:pt>
                <c:pt idx="2417">
                  <c:v>7.6923076923074429E-4</c:v>
                </c:pt>
                <c:pt idx="2418">
                  <c:v>7.6923076923074429E-4</c:v>
                </c:pt>
                <c:pt idx="2419">
                  <c:v>7.6923076923074429E-4</c:v>
                </c:pt>
                <c:pt idx="2420">
                  <c:v>7.6923076923074429E-4</c:v>
                </c:pt>
                <c:pt idx="2421">
                  <c:v>7.6923076923074429E-4</c:v>
                </c:pt>
                <c:pt idx="2422">
                  <c:v>7.6923076923074429E-4</c:v>
                </c:pt>
                <c:pt idx="2423">
                  <c:v>7.6923076923074429E-4</c:v>
                </c:pt>
                <c:pt idx="2424">
                  <c:v>7.6923076923074429E-4</c:v>
                </c:pt>
                <c:pt idx="2425">
                  <c:v>7.6923076923074429E-4</c:v>
                </c:pt>
                <c:pt idx="2426">
                  <c:v>7.6923076923074429E-4</c:v>
                </c:pt>
                <c:pt idx="2427">
                  <c:v>7.6923076923074429E-4</c:v>
                </c:pt>
                <c:pt idx="2428">
                  <c:v>7.6923076923074429E-4</c:v>
                </c:pt>
                <c:pt idx="2429">
                  <c:v>7.6923076923074429E-4</c:v>
                </c:pt>
                <c:pt idx="2430">
                  <c:v>7.6923076923074429E-4</c:v>
                </c:pt>
                <c:pt idx="2431">
                  <c:v>7.6923076923074429E-4</c:v>
                </c:pt>
                <c:pt idx="2432">
                  <c:v>7.6923076923074429E-4</c:v>
                </c:pt>
                <c:pt idx="2433">
                  <c:v>7.6923076923074429E-4</c:v>
                </c:pt>
                <c:pt idx="2434">
                  <c:v>7.6923076923074429E-4</c:v>
                </c:pt>
                <c:pt idx="2435">
                  <c:v>7.6923076923074429E-4</c:v>
                </c:pt>
                <c:pt idx="2436">
                  <c:v>7.6923076923074429E-4</c:v>
                </c:pt>
                <c:pt idx="2437">
                  <c:v>7.6923076923074429E-4</c:v>
                </c:pt>
                <c:pt idx="2438">
                  <c:v>7.6923076923074429E-4</c:v>
                </c:pt>
                <c:pt idx="2439">
                  <c:v>7.6923076923074429E-4</c:v>
                </c:pt>
                <c:pt idx="2440">
                  <c:v>7.6923076923074429E-4</c:v>
                </c:pt>
                <c:pt idx="2441">
                  <c:v>7.6923076923074429E-4</c:v>
                </c:pt>
                <c:pt idx="2442">
                  <c:v>7.6923076923074429E-4</c:v>
                </c:pt>
                <c:pt idx="2443">
                  <c:v>7.6923076923074429E-4</c:v>
                </c:pt>
                <c:pt idx="2444">
                  <c:v>7.6923076923074429E-4</c:v>
                </c:pt>
                <c:pt idx="2445">
                  <c:v>7.6923076923074429E-4</c:v>
                </c:pt>
                <c:pt idx="2446">
                  <c:v>7.6923076923074429E-4</c:v>
                </c:pt>
                <c:pt idx="2447">
                  <c:v>7.6923076923074429E-4</c:v>
                </c:pt>
                <c:pt idx="2448">
                  <c:v>7.6923076923074429E-4</c:v>
                </c:pt>
                <c:pt idx="2449">
                  <c:v>7.6923076923074429E-4</c:v>
                </c:pt>
                <c:pt idx="2450">
                  <c:v>7.6923076923074429E-4</c:v>
                </c:pt>
                <c:pt idx="2451">
                  <c:v>7.6923076923074429E-4</c:v>
                </c:pt>
                <c:pt idx="2452">
                  <c:v>7.6923076923074429E-4</c:v>
                </c:pt>
                <c:pt idx="2453">
                  <c:v>7.6923076923074429E-4</c:v>
                </c:pt>
                <c:pt idx="2454">
                  <c:v>7.6923076923074429E-4</c:v>
                </c:pt>
                <c:pt idx="2455">
                  <c:v>7.6923076923074429E-4</c:v>
                </c:pt>
                <c:pt idx="2456">
                  <c:v>7.6923076923074429E-4</c:v>
                </c:pt>
                <c:pt idx="2457">
                  <c:v>7.6923076923074429E-4</c:v>
                </c:pt>
                <c:pt idx="2458">
                  <c:v>7.6923076923074429E-4</c:v>
                </c:pt>
                <c:pt idx="2459">
                  <c:v>7.6923076923074429E-4</c:v>
                </c:pt>
                <c:pt idx="2460">
                  <c:v>7.6923076923074429E-4</c:v>
                </c:pt>
                <c:pt idx="2461">
                  <c:v>7.6923076923074429E-4</c:v>
                </c:pt>
                <c:pt idx="2462">
                  <c:v>7.6923076923074429E-4</c:v>
                </c:pt>
                <c:pt idx="2463">
                  <c:v>7.6923076923074429E-4</c:v>
                </c:pt>
                <c:pt idx="2464">
                  <c:v>7.6923076923074429E-4</c:v>
                </c:pt>
                <c:pt idx="2465">
                  <c:v>7.6923076923074429E-4</c:v>
                </c:pt>
                <c:pt idx="2466">
                  <c:v>7.6923076923074429E-4</c:v>
                </c:pt>
                <c:pt idx="2467">
                  <c:v>7.6923076923074429E-4</c:v>
                </c:pt>
                <c:pt idx="2468">
                  <c:v>7.6923076923074429E-4</c:v>
                </c:pt>
                <c:pt idx="2469">
                  <c:v>7.6923076923074429E-4</c:v>
                </c:pt>
                <c:pt idx="2470">
                  <c:v>7.6923076923074429E-4</c:v>
                </c:pt>
                <c:pt idx="2471">
                  <c:v>7.6923076923074429E-4</c:v>
                </c:pt>
                <c:pt idx="2472">
                  <c:v>7.6923076923074429E-4</c:v>
                </c:pt>
                <c:pt idx="2473">
                  <c:v>7.6923076923074429E-4</c:v>
                </c:pt>
                <c:pt idx="2474">
                  <c:v>7.6923076923074429E-4</c:v>
                </c:pt>
                <c:pt idx="2475">
                  <c:v>7.6923076923074429E-4</c:v>
                </c:pt>
                <c:pt idx="2476">
                  <c:v>7.6923076923074429E-4</c:v>
                </c:pt>
                <c:pt idx="2477">
                  <c:v>7.6923076923074429E-4</c:v>
                </c:pt>
                <c:pt idx="2478">
                  <c:v>7.6923076923074429E-4</c:v>
                </c:pt>
                <c:pt idx="2479">
                  <c:v>7.6923076923074429E-4</c:v>
                </c:pt>
                <c:pt idx="2480">
                  <c:v>7.6923076923074429E-4</c:v>
                </c:pt>
                <c:pt idx="2481">
                  <c:v>7.6923076923074429E-4</c:v>
                </c:pt>
                <c:pt idx="2482">
                  <c:v>7.6923076923074429E-4</c:v>
                </c:pt>
                <c:pt idx="2483">
                  <c:v>7.6923076923074429E-4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</c:numCache>
            </c:numRef>
          </c:xVal>
          <c:yVal>
            <c:numRef>
              <c:f>Sheet1!$BD$4:$BD$2504</c:f>
              <c:numCache>
                <c:formatCode>General</c:formatCode>
                <c:ptCount val="25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0.99916666666666665</c:v>
                </c:pt>
                <c:pt idx="93">
                  <c:v>0.99916666666666665</c:v>
                </c:pt>
                <c:pt idx="94">
                  <c:v>0.99916666666666665</c:v>
                </c:pt>
                <c:pt idx="95">
                  <c:v>0.99916666666666665</c:v>
                </c:pt>
                <c:pt idx="96">
                  <c:v>0.99916666666666665</c:v>
                </c:pt>
                <c:pt idx="97">
                  <c:v>0.99916666666666665</c:v>
                </c:pt>
                <c:pt idx="98">
                  <c:v>0.99916666666666665</c:v>
                </c:pt>
                <c:pt idx="99">
                  <c:v>0.99916666666666665</c:v>
                </c:pt>
                <c:pt idx="100">
                  <c:v>0.99916666666666665</c:v>
                </c:pt>
                <c:pt idx="101">
                  <c:v>0.99916666666666665</c:v>
                </c:pt>
                <c:pt idx="102">
                  <c:v>0.99916666666666665</c:v>
                </c:pt>
                <c:pt idx="103">
                  <c:v>0.99916666666666665</c:v>
                </c:pt>
                <c:pt idx="104">
                  <c:v>0.99916666666666665</c:v>
                </c:pt>
                <c:pt idx="105">
                  <c:v>0.99916666666666665</c:v>
                </c:pt>
                <c:pt idx="106">
                  <c:v>0.99916666666666665</c:v>
                </c:pt>
                <c:pt idx="107">
                  <c:v>0.99916666666666665</c:v>
                </c:pt>
                <c:pt idx="108">
                  <c:v>0.99916666666666665</c:v>
                </c:pt>
                <c:pt idx="109">
                  <c:v>0.99916666666666665</c:v>
                </c:pt>
                <c:pt idx="110">
                  <c:v>0.99916666666666665</c:v>
                </c:pt>
                <c:pt idx="111">
                  <c:v>0.99916666666666665</c:v>
                </c:pt>
                <c:pt idx="112">
                  <c:v>0.99916666666666665</c:v>
                </c:pt>
                <c:pt idx="113">
                  <c:v>0.99916666666666665</c:v>
                </c:pt>
                <c:pt idx="114">
                  <c:v>0.99916666666666665</c:v>
                </c:pt>
                <c:pt idx="115">
                  <c:v>0.99916666666666665</c:v>
                </c:pt>
                <c:pt idx="116">
                  <c:v>0.99916666666666665</c:v>
                </c:pt>
                <c:pt idx="117">
                  <c:v>0.99916666666666665</c:v>
                </c:pt>
                <c:pt idx="118">
                  <c:v>0.99916666666666665</c:v>
                </c:pt>
                <c:pt idx="119">
                  <c:v>0.99833333333333329</c:v>
                </c:pt>
                <c:pt idx="120">
                  <c:v>0.99833333333333329</c:v>
                </c:pt>
                <c:pt idx="121">
                  <c:v>0.99833333333333329</c:v>
                </c:pt>
                <c:pt idx="122">
                  <c:v>0.99833333333333329</c:v>
                </c:pt>
                <c:pt idx="123">
                  <c:v>0.99833333333333329</c:v>
                </c:pt>
                <c:pt idx="124">
                  <c:v>0.99833333333333329</c:v>
                </c:pt>
                <c:pt idx="125">
                  <c:v>0.99833333333333329</c:v>
                </c:pt>
                <c:pt idx="126">
                  <c:v>0.99833333333333329</c:v>
                </c:pt>
                <c:pt idx="127">
                  <c:v>0.99833333333333329</c:v>
                </c:pt>
                <c:pt idx="128">
                  <c:v>0.99833333333333329</c:v>
                </c:pt>
                <c:pt idx="129">
                  <c:v>0.99833333333333329</c:v>
                </c:pt>
                <c:pt idx="130">
                  <c:v>0.99833333333333329</c:v>
                </c:pt>
                <c:pt idx="131">
                  <c:v>0.99833333333333329</c:v>
                </c:pt>
                <c:pt idx="132">
                  <c:v>0.99833333333333329</c:v>
                </c:pt>
                <c:pt idx="133">
                  <c:v>0.99833333333333329</c:v>
                </c:pt>
                <c:pt idx="134">
                  <c:v>0.99833333333333329</c:v>
                </c:pt>
                <c:pt idx="135">
                  <c:v>0.99833333333333329</c:v>
                </c:pt>
                <c:pt idx="136">
                  <c:v>0.99833333333333329</c:v>
                </c:pt>
                <c:pt idx="137">
                  <c:v>0.99833333333333329</c:v>
                </c:pt>
                <c:pt idx="138">
                  <c:v>0.99833333333333329</c:v>
                </c:pt>
                <c:pt idx="139">
                  <c:v>0.99833333333333329</c:v>
                </c:pt>
                <c:pt idx="140">
                  <c:v>0.99833333333333329</c:v>
                </c:pt>
                <c:pt idx="141">
                  <c:v>0.99833333333333329</c:v>
                </c:pt>
                <c:pt idx="142">
                  <c:v>0.99833333333333329</c:v>
                </c:pt>
                <c:pt idx="143">
                  <c:v>0.99833333333333329</c:v>
                </c:pt>
                <c:pt idx="144">
                  <c:v>0.99833333333333329</c:v>
                </c:pt>
                <c:pt idx="145">
                  <c:v>0.99833333333333329</c:v>
                </c:pt>
                <c:pt idx="146">
                  <c:v>0.99833333333333329</c:v>
                </c:pt>
                <c:pt idx="147">
                  <c:v>0.99833333333333329</c:v>
                </c:pt>
                <c:pt idx="148">
                  <c:v>0.99833333333333329</c:v>
                </c:pt>
                <c:pt idx="149">
                  <c:v>0.99833333333333329</c:v>
                </c:pt>
                <c:pt idx="150">
                  <c:v>0.99833333333333329</c:v>
                </c:pt>
                <c:pt idx="151">
                  <c:v>0.99833333333333329</c:v>
                </c:pt>
                <c:pt idx="152">
                  <c:v>0.99833333333333329</c:v>
                </c:pt>
                <c:pt idx="153">
                  <c:v>0.99833333333333329</c:v>
                </c:pt>
                <c:pt idx="154">
                  <c:v>0.99833333333333329</c:v>
                </c:pt>
                <c:pt idx="155">
                  <c:v>0.99833333333333329</c:v>
                </c:pt>
                <c:pt idx="156">
                  <c:v>0.99833333333333329</c:v>
                </c:pt>
                <c:pt idx="157">
                  <c:v>0.99833333333333329</c:v>
                </c:pt>
                <c:pt idx="158">
                  <c:v>0.99833333333333329</c:v>
                </c:pt>
                <c:pt idx="159">
                  <c:v>0.99833333333333329</c:v>
                </c:pt>
                <c:pt idx="160">
                  <c:v>0.99833333333333329</c:v>
                </c:pt>
                <c:pt idx="161">
                  <c:v>0.99833333333333329</c:v>
                </c:pt>
                <c:pt idx="162">
                  <c:v>0.99833333333333329</c:v>
                </c:pt>
                <c:pt idx="163">
                  <c:v>0.99833333333333329</c:v>
                </c:pt>
                <c:pt idx="164">
                  <c:v>0.99833333333333329</c:v>
                </c:pt>
                <c:pt idx="165">
                  <c:v>0.99750000000000005</c:v>
                </c:pt>
                <c:pt idx="166">
                  <c:v>0.99750000000000005</c:v>
                </c:pt>
                <c:pt idx="167">
                  <c:v>0.99750000000000005</c:v>
                </c:pt>
                <c:pt idx="168">
                  <c:v>0.99750000000000005</c:v>
                </c:pt>
                <c:pt idx="169">
                  <c:v>0.99750000000000005</c:v>
                </c:pt>
                <c:pt idx="170">
                  <c:v>0.99750000000000005</c:v>
                </c:pt>
                <c:pt idx="171">
                  <c:v>0.99750000000000005</c:v>
                </c:pt>
                <c:pt idx="172">
                  <c:v>0.99750000000000005</c:v>
                </c:pt>
                <c:pt idx="173">
                  <c:v>0.99750000000000005</c:v>
                </c:pt>
                <c:pt idx="174">
                  <c:v>0.99750000000000005</c:v>
                </c:pt>
                <c:pt idx="175">
                  <c:v>0.99750000000000005</c:v>
                </c:pt>
                <c:pt idx="176">
                  <c:v>0.99750000000000005</c:v>
                </c:pt>
                <c:pt idx="177">
                  <c:v>0.9966666666666667</c:v>
                </c:pt>
                <c:pt idx="178">
                  <c:v>0.9966666666666667</c:v>
                </c:pt>
                <c:pt idx="179">
                  <c:v>0.9966666666666667</c:v>
                </c:pt>
                <c:pt idx="180">
                  <c:v>0.9966666666666667</c:v>
                </c:pt>
                <c:pt idx="181">
                  <c:v>0.9966666666666667</c:v>
                </c:pt>
                <c:pt idx="182">
                  <c:v>0.9966666666666667</c:v>
                </c:pt>
                <c:pt idx="183">
                  <c:v>0.9966666666666667</c:v>
                </c:pt>
                <c:pt idx="184">
                  <c:v>0.9966666666666667</c:v>
                </c:pt>
                <c:pt idx="185">
                  <c:v>0.9966666666666667</c:v>
                </c:pt>
                <c:pt idx="186">
                  <c:v>0.9966666666666667</c:v>
                </c:pt>
                <c:pt idx="187">
                  <c:v>0.9966666666666667</c:v>
                </c:pt>
                <c:pt idx="188">
                  <c:v>0.9966666666666667</c:v>
                </c:pt>
                <c:pt idx="189">
                  <c:v>0.9966666666666667</c:v>
                </c:pt>
                <c:pt idx="190">
                  <c:v>0.9966666666666667</c:v>
                </c:pt>
                <c:pt idx="191">
                  <c:v>0.9966666666666667</c:v>
                </c:pt>
                <c:pt idx="192">
                  <c:v>0.9966666666666667</c:v>
                </c:pt>
                <c:pt idx="193">
                  <c:v>0.9966666666666667</c:v>
                </c:pt>
                <c:pt idx="194">
                  <c:v>0.9966666666666667</c:v>
                </c:pt>
                <c:pt idx="195">
                  <c:v>0.9966666666666667</c:v>
                </c:pt>
                <c:pt idx="196">
                  <c:v>0.9966666666666667</c:v>
                </c:pt>
                <c:pt idx="197">
                  <c:v>0.9966666666666667</c:v>
                </c:pt>
                <c:pt idx="198">
                  <c:v>0.9966666666666667</c:v>
                </c:pt>
                <c:pt idx="199">
                  <c:v>0.9966666666666667</c:v>
                </c:pt>
                <c:pt idx="200">
                  <c:v>0.9966666666666667</c:v>
                </c:pt>
                <c:pt idx="201">
                  <c:v>0.9966666666666667</c:v>
                </c:pt>
                <c:pt idx="202">
                  <c:v>0.9966666666666667</c:v>
                </c:pt>
                <c:pt idx="203">
                  <c:v>0.9966666666666667</c:v>
                </c:pt>
                <c:pt idx="204">
                  <c:v>0.9966666666666667</c:v>
                </c:pt>
                <c:pt idx="205">
                  <c:v>0.9966666666666667</c:v>
                </c:pt>
                <c:pt idx="206">
                  <c:v>0.9966666666666667</c:v>
                </c:pt>
                <c:pt idx="207">
                  <c:v>0.9966666666666667</c:v>
                </c:pt>
                <c:pt idx="208">
                  <c:v>0.9966666666666667</c:v>
                </c:pt>
                <c:pt idx="209">
                  <c:v>0.9966666666666667</c:v>
                </c:pt>
                <c:pt idx="210">
                  <c:v>0.9966666666666667</c:v>
                </c:pt>
                <c:pt idx="211">
                  <c:v>0.9966666666666667</c:v>
                </c:pt>
                <c:pt idx="212">
                  <c:v>0.9966666666666667</c:v>
                </c:pt>
                <c:pt idx="213">
                  <c:v>0.9966666666666667</c:v>
                </c:pt>
                <c:pt idx="214">
                  <c:v>0.9966666666666667</c:v>
                </c:pt>
                <c:pt idx="215">
                  <c:v>0.9966666666666667</c:v>
                </c:pt>
                <c:pt idx="216">
                  <c:v>0.9966666666666667</c:v>
                </c:pt>
                <c:pt idx="217">
                  <c:v>0.9966666666666667</c:v>
                </c:pt>
                <c:pt idx="218">
                  <c:v>0.9966666666666667</c:v>
                </c:pt>
                <c:pt idx="219">
                  <c:v>0.9966666666666667</c:v>
                </c:pt>
                <c:pt idx="220">
                  <c:v>0.9966666666666667</c:v>
                </c:pt>
                <c:pt idx="221">
                  <c:v>0.9966666666666667</c:v>
                </c:pt>
                <c:pt idx="222">
                  <c:v>0.9966666666666667</c:v>
                </c:pt>
                <c:pt idx="223">
                  <c:v>0.9966666666666667</c:v>
                </c:pt>
                <c:pt idx="224">
                  <c:v>0.9966666666666667</c:v>
                </c:pt>
                <c:pt idx="225">
                  <c:v>0.9966666666666667</c:v>
                </c:pt>
                <c:pt idx="226">
                  <c:v>0.9966666666666667</c:v>
                </c:pt>
                <c:pt idx="227">
                  <c:v>0.9966666666666667</c:v>
                </c:pt>
                <c:pt idx="228">
                  <c:v>0.9966666666666667</c:v>
                </c:pt>
                <c:pt idx="229">
                  <c:v>0.9966666666666667</c:v>
                </c:pt>
                <c:pt idx="230">
                  <c:v>0.9966666666666667</c:v>
                </c:pt>
                <c:pt idx="231">
                  <c:v>0.9966666666666667</c:v>
                </c:pt>
                <c:pt idx="232">
                  <c:v>0.9966666666666667</c:v>
                </c:pt>
                <c:pt idx="233">
                  <c:v>0.9966666666666667</c:v>
                </c:pt>
                <c:pt idx="234">
                  <c:v>0.99583333333333335</c:v>
                </c:pt>
                <c:pt idx="235">
                  <c:v>0.99583333333333335</c:v>
                </c:pt>
                <c:pt idx="236">
                  <c:v>0.99583333333333335</c:v>
                </c:pt>
                <c:pt idx="237">
                  <c:v>0.99583333333333335</c:v>
                </c:pt>
                <c:pt idx="238">
                  <c:v>0.99583333333333335</c:v>
                </c:pt>
                <c:pt idx="239">
                  <c:v>0.99583333333333335</c:v>
                </c:pt>
                <c:pt idx="240">
                  <c:v>0.99583333333333335</c:v>
                </c:pt>
                <c:pt idx="241">
                  <c:v>0.99583333333333335</c:v>
                </c:pt>
                <c:pt idx="242">
                  <c:v>0.99583333333333335</c:v>
                </c:pt>
                <c:pt idx="243">
                  <c:v>0.99583333333333335</c:v>
                </c:pt>
                <c:pt idx="244">
                  <c:v>0.99583333333333335</c:v>
                </c:pt>
                <c:pt idx="245">
                  <c:v>0.99583333333333335</c:v>
                </c:pt>
                <c:pt idx="246">
                  <c:v>0.99583333333333335</c:v>
                </c:pt>
                <c:pt idx="247">
                  <c:v>0.99583333333333335</c:v>
                </c:pt>
                <c:pt idx="248">
                  <c:v>0.99583333333333335</c:v>
                </c:pt>
                <c:pt idx="249">
                  <c:v>0.99583333333333335</c:v>
                </c:pt>
                <c:pt idx="250">
                  <c:v>0.99583333333333335</c:v>
                </c:pt>
                <c:pt idx="251">
                  <c:v>0.99583333333333335</c:v>
                </c:pt>
                <c:pt idx="252">
                  <c:v>0.99583333333333335</c:v>
                </c:pt>
                <c:pt idx="253">
                  <c:v>0.99583333333333335</c:v>
                </c:pt>
                <c:pt idx="254">
                  <c:v>0.99583333333333335</c:v>
                </c:pt>
                <c:pt idx="255">
                  <c:v>0.99583333333333335</c:v>
                </c:pt>
                <c:pt idx="256">
                  <c:v>0.99583333333333335</c:v>
                </c:pt>
                <c:pt idx="257">
                  <c:v>0.99583333333333335</c:v>
                </c:pt>
                <c:pt idx="258">
                  <c:v>0.99583333333333335</c:v>
                </c:pt>
                <c:pt idx="259">
                  <c:v>0.99583333333333335</c:v>
                </c:pt>
                <c:pt idx="260">
                  <c:v>0.99583333333333335</c:v>
                </c:pt>
                <c:pt idx="261">
                  <c:v>0.99583333333333335</c:v>
                </c:pt>
                <c:pt idx="262">
                  <c:v>0.99583333333333335</c:v>
                </c:pt>
                <c:pt idx="263">
                  <c:v>0.99583333333333335</c:v>
                </c:pt>
                <c:pt idx="264">
                  <c:v>0.99583333333333335</c:v>
                </c:pt>
                <c:pt idx="265">
                  <c:v>0.99583333333333335</c:v>
                </c:pt>
                <c:pt idx="266">
                  <c:v>0.99583333333333335</c:v>
                </c:pt>
                <c:pt idx="267">
                  <c:v>0.99583333333333335</c:v>
                </c:pt>
                <c:pt idx="268">
                  <c:v>0.99583333333333335</c:v>
                </c:pt>
                <c:pt idx="269">
                  <c:v>0.99583333333333335</c:v>
                </c:pt>
                <c:pt idx="270">
                  <c:v>0.99583333333333335</c:v>
                </c:pt>
                <c:pt idx="271">
                  <c:v>0.99583333333333335</c:v>
                </c:pt>
                <c:pt idx="272">
                  <c:v>0.99583333333333335</c:v>
                </c:pt>
                <c:pt idx="273">
                  <c:v>0.99583333333333335</c:v>
                </c:pt>
                <c:pt idx="274">
                  <c:v>0.99583333333333335</c:v>
                </c:pt>
                <c:pt idx="275">
                  <c:v>0.99583333333333335</c:v>
                </c:pt>
                <c:pt idx="276">
                  <c:v>0.99583333333333335</c:v>
                </c:pt>
                <c:pt idx="277">
                  <c:v>0.99583333333333335</c:v>
                </c:pt>
                <c:pt idx="278">
                  <c:v>0.99583333333333335</c:v>
                </c:pt>
                <c:pt idx="279">
                  <c:v>0.99583333333333335</c:v>
                </c:pt>
                <c:pt idx="280">
                  <c:v>0.99583333333333335</c:v>
                </c:pt>
                <c:pt idx="281">
                  <c:v>0.99583333333333335</c:v>
                </c:pt>
                <c:pt idx="282">
                  <c:v>0.99583333333333335</c:v>
                </c:pt>
                <c:pt idx="283">
                  <c:v>0.99583333333333335</c:v>
                </c:pt>
                <c:pt idx="284">
                  <c:v>0.99583333333333335</c:v>
                </c:pt>
                <c:pt idx="285">
                  <c:v>0.99583333333333335</c:v>
                </c:pt>
                <c:pt idx="286">
                  <c:v>0.99583333333333335</c:v>
                </c:pt>
                <c:pt idx="287">
                  <c:v>0.99583333333333335</c:v>
                </c:pt>
                <c:pt idx="288">
                  <c:v>0.99583333333333335</c:v>
                </c:pt>
                <c:pt idx="289">
                  <c:v>0.99583333333333335</c:v>
                </c:pt>
                <c:pt idx="290">
                  <c:v>0.995</c:v>
                </c:pt>
                <c:pt idx="291">
                  <c:v>0.995</c:v>
                </c:pt>
                <c:pt idx="292">
                  <c:v>0.995</c:v>
                </c:pt>
                <c:pt idx="293">
                  <c:v>0.995</c:v>
                </c:pt>
                <c:pt idx="294">
                  <c:v>0.995</c:v>
                </c:pt>
                <c:pt idx="295">
                  <c:v>0.995</c:v>
                </c:pt>
                <c:pt idx="296">
                  <c:v>0.995</c:v>
                </c:pt>
                <c:pt idx="297">
                  <c:v>0.995</c:v>
                </c:pt>
                <c:pt idx="298">
                  <c:v>0.995</c:v>
                </c:pt>
                <c:pt idx="299">
                  <c:v>0.995</c:v>
                </c:pt>
                <c:pt idx="300">
                  <c:v>0.995</c:v>
                </c:pt>
                <c:pt idx="301">
                  <c:v>0.995</c:v>
                </c:pt>
                <c:pt idx="302">
                  <c:v>0.995</c:v>
                </c:pt>
                <c:pt idx="303">
                  <c:v>0.995</c:v>
                </c:pt>
                <c:pt idx="304">
                  <c:v>0.995</c:v>
                </c:pt>
                <c:pt idx="305">
                  <c:v>0.995</c:v>
                </c:pt>
                <c:pt idx="306">
                  <c:v>0.995</c:v>
                </c:pt>
                <c:pt idx="307">
                  <c:v>0.995</c:v>
                </c:pt>
                <c:pt idx="308">
                  <c:v>0.995</c:v>
                </c:pt>
                <c:pt idx="309">
                  <c:v>0.995</c:v>
                </c:pt>
                <c:pt idx="310">
                  <c:v>0.995</c:v>
                </c:pt>
                <c:pt idx="311">
                  <c:v>0.995</c:v>
                </c:pt>
                <c:pt idx="312">
                  <c:v>0.995</c:v>
                </c:pt>
                <c:pt idx="313">
                  <c:v>0.995</c:v>
                </c:pt>
                <c:pt idx="314">
                  <c:v>0.995</c:v>
                </c:pt>
                <c:pt idx="315">
                  <c:v>0.995</c:v>
                </c:pt>
                <c:pt idx="316">
                  <c:v>0.995</c:v>
                </c:pt>
                <c:pt idx="317">
                  <c:v>0.995</c:v>
                </c:pt>
                <c:pt idx="318">
                  <c:v>0.995</c:v>
                </c:pt>
                <c:pt idx="319">
                  <c:v>0.995</c:v>
                </c:pt>
                <c:pt idx="320">
                  <c:v>0.995</c:v>
                </c:pt>
                <c:pt idx="321">
                  <c:v>0.995</c:v>
                </c:pt>
                <c:pt idx="322">
                  <c:v>0.995</c:v>
                </c:pt>
                <c:pt idx="323">
                  <c:v>0.995</c:v>
                </c:pt>
                <c:pt idx="324">
                  <c:v>0.995</c:v>
                </c:pt>
                <c:pt idx="325">
                  <c:v>0.995</c:v>
                </c:pt>
                <c:pt idx="326">
                  <c:v>0.995</c:v>
                </c:pt>
                <c:pt idx="327">
                  <c:v>0.995</c:v>
                </c:pt>
                <c:pt idx="328">
                  <c:v>0.995</c:v>
                </c:pt>
                <c:pt idx="329">
                  <c:v>0.995</c:v>
                </c:pt>
                <c:pt idx="330">
                  <c:v>0.995</c:v>
                </c:pt>
                <c:pt idx="331">
                  <c:v>0.995</c:v>
                </c:pt>
                <c:pt idx="332">
                  <c:v>0.99416666666666664</c:v>
                </c:pt>
                <c:pt idx="333">
                  <c:v>0.99416666666666664</c:v>
                </c:pt>
                <c:pt idx="334">
                  <c:v>0.99416666666666664</c:v>
                </c:pt>
                <c:pt idx="335">
                  <c:v>0.99416666666666664</c:v>
                </c:pt>
                <c:pt idx="336">
                  <c:v>0.99333333333333329</c:v>
                </c:pt>
                <c:pt idx="337">
                  <c:v>0.99333333333333329</c:v>
                </c:pt>
                <c:pt idx="338">
                  <c:v>0.99333333333333329</c:v>
                </c:pt>
                <c:pt idx="339">
                  <c:v>0.99333333333333329</c:v>
                </c:pt>
                <c:pt idx="340">
                  <c:v>0.99333333333333329</c:v>
                </c:pt>
                <c:pt idx="341">
                  <c:v>0.99333333333333329</c:v>
                </c:pt>
                <c:pt idx="342">
                  <c:v>0.99333333333333329</c:v>
                </c:pt>
                <c:pt idx="343">
                  <c:v>0.99333333333333329</c:v>
                </c:pt>
                <c:pt idx="344">
                  <c:v>0.99333333333333329</c:v>
                </c:pt>
                <c:pt idx="345">
                  <c:v>0.99333333333333329</c:v>
                </c:pt>
                <c:pt idx="346">
                  <c:v>0.99333333333333329</c:v>
                </c:pt>
                <c:pt idx="347">
                  <c:v>0.99250000000000005</c:v>
                </c:pt>
                <c:pt idx="348">
                  <c:v>0.99250000000000005</c:v>
                </c:pt>
                <c:pt idx="349">
                  <c:v>0.99250000000000005</c:v>
                </c:pt>
                <c:pt idx="350">
                  <c:v>0.99250000000000005</c:v>
                </c:pt>
                <c:pt idx="351">
                  <c:v>0.99250000000000005</c:v>
                </c:pt>
                <c:pt idx="352">
                  <c:v>0.99250000000000005</c:v>
                </c:pt>
                <c:pt idx="353">
                  <c:v>0.99250000000000005</c:v>
                </c:pt>
                <c:pt idx="354">
                  <c:v>0.99250000000000005</c:v>
                </c:pt>
                <c:pt idx="355">
                  <c:v>0.99250000000000005</c:v>
                </c:pt>
                <c:pt idx="356">
                  <c:v>0.99250000000000005</c:v>
                </c:pt>
                <c:pt idx="357">
                  <c:v>0.99250000000000005</c:v>
                </c:pt>
                <c:pt idx="358">
                  <c:v>0.99250000000000005</c:v>
                </c:pt>
                <c:pt idx="359">
                  <c:v>0.99250000000000005</c:v>
                </c:pt>
                <c:pt idx="360">
                  <c:v>0.99250000000000005</c:v>
                </c:pt>
                <c:pt idx="361">
                  <c:v>0.99250000000000005</c:v>
                </c:pt>
                <c:pt idx="362">
                  <c:v>0.99250000000000005</c:v>
                </c:pt>
                <c:pt idx="363">
                  <c:v>0.99250000000000005</c:v>
                </c:pt>
                <c:pt idx="364">
                  <c:v>0.99250000000000005</c:v>
                </c:pt>
                <c:pt idx="365">
                  <c:v>0.99250000000000005</c:v>
                </c:pt>
                <c:pt idx="366">
                  <c:v>0.99250000000000005</c:v>
                </c:pt>
                <c:pt idx="367">
                  <c:v>0.99250000000000005</c:v>
                </c:pt>
                <c:pt idx="368">
                  <c:v>0.99250000000000005</c:v>
                </c:pt>
                <c:pt idx="369">
                  <c:v>0.99250000000000005</c:v>
                </c:pt>
                <c:pt idx="370">
                  <c:v>0.99250000000000005</c:v>
                </c:pt>
                <c:pt idx="371">
                  <c:v>0.99250000000000005</c:v>
                </c:pt>
                <c:pt idx="372">
                  <c:v>0.9916666666666667</c:v>
                </c:pt>
                <c:pt idx="373">
                  <c:v>0.9916666666666667</c:v>
                </c:pt>
                <c:pt idx="374">
                  <c:v>0.9916666666666667</c:v>
                </c:pt>
                <c:pt idx="375">
                  <c:v>0.9916666666666667</c:v>
                </c:pt>
                <c:pt idx="376">
                  <c:v>0.9916666666666667</c:v>
                </c:pt>
                <c:pt idx="377">
                  <c:v>0.9916666666666667</c:v>
                </c:pt>
                <c:pt idx="378">
                  <c:v>0.9916666666666667</c:v>
                </c:pt>
                <c:pt idx="379">
                  <c:v>0.99083333333333334</c:v>
                </c:pt>
                <c:pt idx="380">
                  <c:v>0.99083333333333334</c:v>
                </c:pt>
                <c:pt idx="381">
                  <c:v>0.99083333333333334</c:v>
                </c:pt>
                <c:pt idx="382">
                  <c:v>0.99083333333333334</c:v>
                </c:pt>
                <c:pt idx="383">
                  <c:v>0.99083333333333334</c:v>
                </c:pt>
                <c:pt idx="384">
                  <c:v>0.99083333333333334</c:v>
                </c:pt>
                <c:pt idx="385">
                  <c:v>0.99083333333333334</c:v>
                </c:pt>
                <c:pt idx="386">
                  <c:v>0.99083333333333334</c:v>
                </c:pt>
                <c:pt idx="387">
                  <c:v>0.99</c:v>
                </c:pt>
                <c:pt idx="388">
                  <c:v>0.99</c:v>
                </c:pt>
                <c:pt idx="389">
                  <c:v>0.99</c:v>
                </c:pt>
                <c:pt idx="390">
                  <c:v>0.99</c:v>
                </c:pt>
                <c:pt idx="391">
                  <c:v>0.99</c:v>
                </c:pt>
                <c:pt idx="392">
                  <c:v>0.99</c:v>
                </c:pt>
                <c:pt idx="393">
                  <c:v>0.99</c:v>
                </c:pt>
                <c:pt idx="394">
                  <c:v>0.99</c:v>
                </c:pt>
                <c:pt idx="395">
                  <c:v>0.99</c:v>
                </c:pt>
                <c:pt idx="396">
                  <c:v>0.99</c:v>
                </c:pt>
                <c:pt idx="397">
                  <c:v>0.99</c:v>
                </c:pt>
                <c:pt idx="398">
                  <c:v>0.99</c:v>
                </c:pt>
                <c:pt idx="399">
                  <c:v>0.99</c:v>
                </c:pt>
                <c:pt idx="400">
                  <c:v>0.99</c:v>
                </c:pt>
                <c:pt idx="401">
                  <c:v>0.99</c:v>
                </c:pt>
                <c:pt idx="402">
                  <c:v>0.99</c:v>
                </c:pt>
                <c:pt idx="403">
                  <c:v>0.99</c:v>
                </c:pt>
                <c:pt idx="404">
                  <c:v>0.99</c:v>
                </c:pt>
                <c:pt idx="405">
                  <c:v>0.98916666666666664</c:v>
                </c:pt>
                <c:pt idx="406">
                  <c:v>0.98916666666666664</c:v>
                </c:pt>
                <c:pt idx="407">
                  <c:v>0.98916666666666664</c:v>
                </c:pt>
                <c:pt idx="408">
                  <c:v>0.98916666666666664</c:v>
                </c:pt>
                <c:pt idx="409">
                  <c:v>0.98916666666666664</c:v>
                </c:pt>
                <c:pt idx="410">
                  <c:v>0.98916666666666664</c:v>
                </c:pt>
                <c:pt idx="411">
                  <c:v>0.98916666666666664</c:v>
                </c:pt>
                <c:pt idx="412">
                  <c:v>0.98916666666666664</c:v>
                </c:pt>
                <c:pt idx="413">
                  <c:v>0.98916666666666664</c:v>
                </c:pt>
                <c:pt idx="414">
                  <c:v>0.98916666666666664</c:v>
                </c:pt>
                <c:pt idx="415">
                  <c:v>0.98916666666666664</c:v>
                </c:pt>
                <c:pt idx="416">
                  <c:v>0.98916666666666664</c:v>
                </c:pt>
                <c:pt idx="417">
                  <c:v>0.98916666666666664</c:v>
                </c:pt>
                <c:pt idx="418">
                  <c:v>0.98916666666666664</c:v>
                </c:pt>
                <c:pt idx="419">
                  <c:v>0.98916666666666664</c:v>
                </c:pt>
                <c:pt idx="420">
                  <c:v>0.98916666666666664</c:v>
                </c:pt>
                <c:pt idx="421">
                  <c:v>0.98916666666666664</c:v>
                </c:pt>
                <c:pt idx="422">
                  <c:v>0.98916666666666664</c:v>
                </c:pt>
                <c:pt idx="423">
                  <c:v>0.98916666666666664</c:v>
                </c:pt>
                <c:pt idx="424">
                  <c:v>0.98916666666666664</c:v>
                </c:pt>
                <c:pt idx="425">
                  <c:v>0.98916666666666664</c:v>
                </c:pt>
                <c:pt idx="426">
                  <c:v>0.98916666666666664</c:v>
                </c:pt>
                <c:pt idx="427">
                  <c:v>0.98916666666666664</c:v>
                </c:pt>
                <c:pt idx="428">
                  <c:v>0.98916666666666664</c:v>
                </c:pt>
                <c:pt idx="429">
                  <c:v>0.98916666666666664</c:v>
                </c:pt>
                <c:pt idx="430">
                  <c:v>0.98916666666666664</c:v>
                </c:pt>
                <c:pt idx="431">
                  <c:v>0.98916666666666664</c:v>
                </c:pt>
                <c:pt idx="432">
                  <c:v>0.98916666666666664</c:v>
                </c:pt>
                <c:pt idx="433">
                  <c:v>0.98916666666666664</c:v>
                </c:pt>
                <c:pt idx="434">
                  <c:v>0.98916666666666664</c:v>
                </c:pt>
                <c:pt idx="435">
                  <c:v>0.98916666666666664</c:v>
                </c:pt>
                <c:pt idx="436">
                  <c:v>0.98916666666666664</c:v>
                </c:pt>
                <c:pt idx="437">
                  <c:v>0.98833333333333329</c:v>
                </c:pt>
                <c:pt idx="438">
                  <c:v>0.98833333333333329</c:v>
                </c:pt>
                <c:pt idx="439">
                  <c:v>0.98833333333333329</c:v>
                </c:pt>
                <c:pt idx="440">
                  <c:v>0.98833333333333329</c:v>
                </c:pt>
                <c:pt idx="441">
                  <c:v>0.98833333333333329</c:v>
                </c:pt>
                <c:pt idx="442">
                  <c:v>0.98833333333333329</c:v>
                </c:pt>
                <c:pt idx="443">
                  <c:v>0.98833333333333329</c:v>
                </c:pt>
                <c:pt idx="444">
                  <c:v>0.98833333333333329</c:v>
                </c:pt>
                <c:pt idx="445">
                  <c:v>0.98833333333333329</c:v>
                </c:pt>
                <c:pt idx="446">
                  <c:v>0.98833333333333329</c:v>
                </c:pt>
                <c:pt idx="447">
                  <c:v>0.98833333333333329</c:v>
                </c:pt>
                <c:pt idx="448">
                  <c:v>0.98833333333333329</c:v>
                </c:pt>
                <c:pt idx="449">
                  <c:v>0.98750000000000004</c:v>
                </c:pt>
                <c:pt idx="450">
                  <c:v>0.98750000000000004</c:v>
                </c:pt>
                <c:pt idx="451">
                  <c:v>0.98750000000000004</c:v>
                </c:pt>
                <c:pt idx="452">
                  <c:v>0.98750000000000004</c:v>
                </c:pt>
                <c:pt idx="453">
                  <c:v>0.98750000000000004</c:v>
                </c:pt>
                <c:pt idx="454">
                  <c:v>0.98750000000000004</c:v>
                </c:pt>
                <c:pt idx="455">
                  <c:v>0.98750000000000004</c:v>
                </c:pt>
                <c:pt idx="456">
                  <c:v>0.98750000000000004</c:v>
                </c:pt>
                <c:pt idx="457">
                  <c:v>0.98750000000000004</c:v>
                </c:pt>
                <c:pt idx="458">
                  <c:v>0.98750000000000004</c:v>
                </c:pt>
                <c:pt idx="459">
                  <c:v>0.98750000000000004</c:v>
                </c:pt>
                <c:pt idx="460">
                  <c:v>0.98750000000000004</c:v>
                </c:pt>
                <c:pt idx="461">
                  <c:v>0.98750000000000004</c:v>
                </c:pt>
                <c:pt idx="462">
                  <c:v>0.98750000000000004</c:v>
                </c:pt>
                <c:pt idx="463">
                  <c:v>0.98666666666666669</c:v>
                </c:pt>
                <c:pt idx="464">
                  <c:v>0.98666666666666669</c:v>
                </c:pt>
                <c:pt idx="465">
                  <c:v>0.98666666666666669</c:v>
                </c:pt>
                <c:pt idx="466">
                  <c:v>0.98666666666666669</c:v>
                </c:pt>
                <c:pt idx="467">
                  <c:v>0.98583333333333334</c:v>
                </c:pt>
                <c:pt idx="468">
                  <c:v>0.98583333333333334</c:v>
                </c:pt>
                <c:pt idx="469">
                  <c:v>0.98583333333333334</c:v>
                </c:pt>
                <c:pt idx="470">
                  <c:v>0.98499999999999999</c:v>
                </c:pt>
                <c:pt idx="471">
                  <c:v>0.98499999999999999</c:v>
                </c:pt>
                <c:pt idx="472">
                  <c:v>0.98499999999999999</c:v>
                </c:pt>
                <c:pt idx="473">
                  <c:v>0.98499999999999999</c:v>
                </c:pt>
                <c:pt idx="474">
                  <c:v>0.98499999999999999</c:v>
                </c:pt>
                <c:pt idx="475">
                  <c:v>0.98499999999999999</c:v>
                </c:pt>
                <c:pt idx="476">
                  <c:v>0.98499999999999999</c:v>
                </c:pt>
                <c:pt idx="477">
                  <c:v>0.98499999999999999</c:v>
                </c:pt>
                <c:pt idx="478">
                  <c:v>0.98499999999999999</c:v>
                </c:pt>
                <c:pt idx="479">
                  <c:v>0.98499999999999999</c:v>
                </c:pt>
                <c:pt idx="480">
                  <c:v>0.98499999999999999</c:v>
                </c:pt>
                <c:pt idx="481">
                  <c:v>0.98499999999999999</c:v>
                </c:pt>
                <c:pt idx="482">
                  <c:v>0.98499999999999999</c:v>
                </c:pt>
                <c:pt idx="483">
                  <c:v>0.98499999999999999</c:v>
                </c:pt>
                <c:pt idx="484">
                  <c:v>0.98499999999999999</c:v>
                </c:pt>
                <c:pt idx="485">
                  <c:v>0.98499999999999999</c:v>
                </c:pt>
                <c:pt idx="486">
                  <c:v>0.98499999999999999</c:v>
                </c:pt>
                <c:pt idx="487">
                  <c:v>0.98499999999999999</c:v>
                </c:pt>
                <c:pt idx="488">
                  <c:v>0.98499999999999999</c:v>
                </c:pt>
                <c:pt idx="489">
                  <c:v>0.98499999999999999</c:v>
                </c:pt>
                <c:pt idx="490">
                  <c:v>0.98499999999999999</c:v>
                </c:pt>
                <c:pt idx="491">
                  <c:v>0.98499999999999999</c:v>
                </c:pt>
                <c:pt idx="492">
                  <c:v>0.98499999999999999</c:v>
                </c:pt>
                <c:pt idx="493">
                  <c:v>0.98499999999999999</c:v>
                </c:pt>
                <c:pt idx="494">
                  <c:v>0.98499999999999999</c:v>
                </c:pt>
                <c:pt idx="495">
                  <c:v>0.98499999999999999</c:v>
                </c:pt>
                <c:pt idx="496">
                  <c:v>0.98499999999999999</c:v>
                </c:pt>
                <c:pt idx="497">
                  <c:v>0.98499999999999999</c:v>
                </c:pt>
                <c:pt idx="498">
                  <c:v>0.98499999999999999</c:v>
                </c:pt>
                <c:pt idx="499">
                  <c:v>0.98499999999999999</c:v>
                </c:pt>
                <c:pt idx="500">
                  <c:v>0.98499999999999999</c:v>
                </c:pt>
                <c:pt idx="501">
                  <c:v>0.98499999999999999</c:v>
                </c:pt>
                <c:pt idx="502">
                  <c:v>0.98499999999999999</c:v>
                </c:pt>
                <c:pt idx="503">
                  <c:v>0.98499999999999999</c:v>
                </c:pt>
                <c:pt idx="504">
                  <c:v>0.98499999999999999</c:v>
                </c:pt>
                <c:pt idx="505">
                  <c:v>0.98499999999999999</c:v>
                </c:pt>
                <c:pt idx="506">
                  <c:v>0.98499999999999999</c:v>
                </c:pt>
                <c:pt idx="507">
                  <c:v>0.98499999999999999</c:v>
                </c:pt>
                <c:pt idx="508">
                  <c:v>0.98499999999999999</c:v>
                </c:pt>
                <c:pt idx="509">
                  <c:v>0.98499999999999999</c:v>
                </c:pt>
                <c:pt idx="510">
                  <c:v>0.98499999999999999</c:v>
                </c:pt>
                <c:pt idx="511">
                  <c:v>0.98499999999999999</c:v>
                </c:pt>
                <c:pt idx="512">
                  <c:v>0.98499999999999999</c:v>
                </c:pt>
                <c:pt idx="513">
                  <c:v>0.98499999999999999</c:v>
                </c:pt>
                <c:pt idx="514">
                  <c:v>0.98499999999999999</c:v>
                </c:pt>
                <c:pt idx="515">
                  <c:v>0.98499999999999999</c:v>
                </c:pt>
                <c:pt idx="516">
                  <c:v>0.98499999999999999</c:v>
                </c:pt>
                <c:pt idx="517">
                  <c:v>0.98499999999999999</c:v>
                </c:pt>
                <c:pt idx="518">
                  <c:v>0.98499999999999999</c:v>
                </c:pt>
                <c:pt idx="519">
                  <c:v>0.98499999999999999</c:v>
                </c:pt>
                <c:pt idx="520">
                  <c:v>0.98416666666666663</c:v>
                </c:pt>
                <c:pt idx="521">
                  <c:v>0.98416666666666663</c:v>
                </c:pt>
                <c:pt idx="522">
                  <c:v>0.98416666666666663</c:v>
                </c:pt>
                <c:pt idx="523">
                  <c:v>0.98416666666666663</c:v>
                </c:pt>
                <c:pt idx="524">
                  <c:v>0.98416666666666663</c:v>
                </c:pt>
                <c:pt idx="525">
                  <c:v>0.98416666666666663</c:v>
                </c:pt>
                <c:pt idx="526">
                  <c:v>0.98416666666666663</c:v>
                </c:pt>
                <c:pt idx="527">
                  <c:v>0.98416666666666663</c:v>
                </c:pt>
                <c:pt idx="528">
                  <c:v>0.98416666666666663</c:v>
                </c:pt>
                <c:pt idx="529">
                  <c:v>0.98416666666666663</c:v>
                </c:pt>
                <c:pt idx="530">
                  <c:v>0.98333333333333328</c:v>
                </c:pt>
                <c:pt idx="531">
                  <c:v>0.98333333333333328</c:v>
                </c:pt>
                <c:pt idx="532">
                  <c:v>0.98333333333333328</c:v>
                </c:pt>
                <c:pt idx="533">
                  <c:v>0.98333333333333328</c:v>
                </c:pt>
                <c:pt idx="534">
                  <c:v>0.98333333333333328</c:v>
                </c:pt>
                <c:pt idx="535">
                  <c:v>0.98333333333333328</c:v>
                </c:pt>
                <c:pt idx="536">
                  <c:v>0.98333333333333328</c:v>
                </c:pt>
                <c:pt idx="537">
                  <c:v>0.98333333333333328</c:v>
                </c:pt>
                <c:pt idx="538">
                  <c:v>0.98333333333333328</c:v>
                </c:pt>
                <c:pt idx="539">
                  <c:v>0.98333333333333328</c:v>
                </c:pt>
                <c:pt idx="540">
                  <c:v>0.98333333333333328</c:v>
                </c:pt>
                <c:pt idx="541">
                  <c:v>0.98333333333333328</c:v>
                </c:pt>
                <c:pt idx="542">
                  <c:v>0.98250000000000004</c:v>
                </c:pt>
                <c:pt idx="543">
                  <c:v>0.98250000000000004</c:v>
                </c:pt>
                <c:pt idx="544">
                  <c:v>0.98250000000000004</c:v>
                </c:pt>
                <c:pt idx="545">
                  <c:v>0.98250000000000004</c:v>
                </c:pt>
                <c:pt idx="546">
                  <c:v>0.98250000000000004</c:v>
                </c:pt>
                <c:pt idx="547">
                  <c:v>0.98250000000000004</c:v>
                </c:pt>
                <c:pt idx="548">
                  <c:v>0.98250000000000004</c:v>
                </c:pt>
                <c:pt idx="549">
                  <c:v>0.98250000000000004</c:v>
                </c:pt>
                <c:pt idx="550">
                  <c:v>0.98250000000000004</c:v>
                </c:pt>
                <c:pt idx="551">
                  <c:v>0.98250000000000004</c:v>
                </c:pt>
                <c:pt idx="552">
                  <c:v>0.98250000000000004</c:v>
                </c:pt>
                <c:pt idx="553">
                  <c:v>0.98250000000000004</c:v>
                </c:pt>
                <c:pt idx="554">
                  <c:v>0.98250000000000004</c:v>
                </c:pt>
                <c:pt idx="555">
                  <c:v>0.98250000000000004</c:v>
                </c:pt>
                <c:pt idx="556">
                  <c:v>0.98250000000000004</c:v>
                </c:pt>
                <c:pt idx="557">
                  <c:v>0.98250000000000004</c:v>
                </c:pt>
                <c:pt idx="558">
                  <c:v>0.98250000000000004</c:v>
                </c:pt>
                <c:pt idx="559">
                  <c:v>0.98250000000000004</c:v>
                </c:pt>
                <c:pt idx="560">
                  <c:v>0.98250000000000004</c:v>
                </c:pt>
                <c:pt idx="561">
                  <c:v>0.98250000000000004</c:v>
                </c:pt>
                <c:pt idx="562">
                  <c:v>0.98250000000000004</c:v>
                </c:pt>
                <c:pt idx="563">
                  <c:v>0.98250000000000004</c:v>
                </c:pt>
                <c:pt idx="564">
                  <c:v>0.98250000000000004</c:v>
                </c:pt>
                <c:pt idx="565">
                  <c:v>0.98250000000000004</c:v>
                </c:pt>
                <c:pt idx="566">
                  <c:v>0.98250000000000004</c:v>
                </c:pt>
                <c:pt idx="567">
                  <c:v>0.98250000000000004</c:v>
                </c:pt>
                <c:pt idx="568">
                  <c:v>0.98250000000000004</c:v>
                </c:pt>
                <c:pt idx="569">
                  <c:v>0.98250000000000004</c:v>
                </c:pt>
                <c:pt idx="570">
                  <c:v>0.98250000000000004</c:v>
                </c:pt>
                <c:pt idx="571">
                  <c:v>0.98250000000000004</c:v>
                </c:pt>
                <c:pt idx="572">
                  <c:v>0.98250000000000004</c:v>
                </c:pt>
                <c:pt idx="573">
                  <c:v>0.98250000000000004</c:v>
                </c:pt>
                <c:pt idx="574">
                  <c:v>0.98250000000000004</c:v>
                </c:pt>
                <c:pt idx="575">
                  <c:v>0.98250000000000004</c:v>
                </c:pt>
                <c:pt idx="576">
                  <c:v>0.98166666666666669</c:v>
                </c:pt>
                <c:pt idx="577">
                  <c:v>0.98166666666666669</c:v>
                </c:pt>
                <c:pt idx="578">
                  <c:v>0.98166666666666669</c:v>
                </c:pt>
                <c:pt idx="579">
                  <c:v>0.98166666666666669</c:v>
                </c:pt>
                <c:pt idx="580">
                  <c:v>0.98166666666666669</c:v>
                </c:pt>
                <c:pt idx="581">
                  <c:v>0.98166666666666669</c:v>
                </c:pt>
                <c:pt idx="582">
                  <c:v>0.98166666666666669</c:v>
                </c:pt>
                <c:pt idx="583">
                  <c:v>0.98166666666666669</c:v>
                </c:pt>
                <c:pt idx="584">
                  <c:v>0.98166666666666669</c:v>
                </c:pt>
                <c:pt idx="585">
                  <c:v>0.98166666666666669</c:v>
                </c:pt>
                <c:pt idx="586">
                  <c:v>0.98166666666666669</c:v>
                </c:pt>
                <c:pt idx="587">
                  <c:v>0.98166666666666669</c:v>
                </c:pt>
                <c:pt idx="588">
                  <c:v>0.98166666666666669</c:v>
                </c:pt>
                <c:pt idx="589">
                  <c:v>0.98083333333333333</c:v>
                </c:pt>
                <c:pt idx="590">
                  <c:v>0.98083333333333333</c:v>
                </c:pt>
                <c:pt idx="591">
                  <c:v>0.98083333333333333</c:v>
                </c:pt>
                <c:pt idx="592">
                  <c:v>0.98083333333333333</c:v>
                </c:pt>
                <c:pt idx="593">
                  <c:v>0.98083333333333333</c:v>
                </c:pt>
                <c:pt idx="594">
                  <c:v>0.98083333333333333</c:v>
                </c:pt>
                <c:pt idx="595">
                  <c:v>0.98083333333333333</c:v>
                </c:pt>
                <c:pt idx="596">
                  <c:v>0.98083333333333333</c:v>
                </c:pt>
                <c:pt idx="597">
                  <c:v>0.98083333333333333</c:v>
                </c:pt>
                <c:pt idx="598">
                  <c:v>0.98083333333333333</c:v>
                </c:pt>
                <c:pt idx="599">
                  <c:v>0.98083333333333333</c:v>
                </c:pt>
                <c:pt idx="600">
                  <c:v>0.98083333333333333</c:v>
                </c:pt>
                <c:pt idx="601">
                  <c:v>0.98083333333333333</c:v>
                </c:pt>
                <c:pt idx="602">
                  <c:v>0.98</c:v>
                </c:pt>
                <c:pt idx="603">
                  <c:v>0.98</c:v>
                </c:pt>
                <c:pt idx="604">
                  <c:v>0.98</c:v>
                </c:pt>
                <c:pt idx="605">
                  <c:v>0.98</c:v>
                </c:pt>
                <c:pt idx="606">
                  <c:v>0.98</c:v>
                </c:pt>
                <c:pt idx="607">
                  <c:v>0.98</c:v>
                </c:pt>
                <c:pt idx="608">
                  <c:v>0.98</c:v>
                </c:pt>
                <c:pt idx="609">
                  <c:v>0.98</c:v>
                </c:pt>
                <c:pt idx="610">
                  <c:v>0.98</c:v>
                </c:pt>
                <c:pt idx="611">
                  <c:v>0.98</c:v>
                </c:pt>
                <c:pt idx="612">
                  <c:v>0.97916666666666663</c:v>
                </c:pt>
                <c:pt idx="613">
                  <c:v>0.97916666666666663</c:v>
                </c:pt>
                <c:pt idx="614">
                  <c:v>0.97916666666666663</c:v>
                </c:pt>
                <c:pt idx="615">
                  <c:v>0.97916666666666663</c:v>
                </c:pt>
                <c:pt idx="616">
                  <c:v>0.97916666666666663</c:v>
                </c:pt>
                <c:pt idx="617">
                  <c:v>0.97916666666666663</c:v>
                </c:pt>
                <c:pt idx="618">
                  <c:v>0.97916666666666663</c:v>
                </c:pt>
                <c:pt idx="619">
                  <c:v>0.97916666666666663</c:v>
                </c:pt>
                <c:pt idx="620">
                  <c:v>0.97916666666666663</c:v>
                </c:pt>
                <c:pt idx="621">
                  <c:v>0.97916666666666663</c:v>
                </c:pt>
                <c:pt idx="622">
                  <c:v>0.97916666666666663</c:v>
                </c:pt>
                <c:pt idx="623">
                  <c:v>0.97916666666666663</c:v>
                </c:pt>
                <c:pt idx="624">
                  <c:v>0.97916666666666663</c:v>
                </c:pt>
                <c:pt idx="625">
                  <c:v>0.97916666666666663</c:v>
                </c:pt>
                <c:pt idx="626">
                  <c:v>0.97916666666666663</c:v>
                </c:pt>
                <c:pt idx="627">
                  <c:v>0.97916666666666663</c:v>
                </c:pt>
                <c:pt idx="628">
                  <c:v>0.97916666666666663</c:v>
                </c:pt>
                <c:pt idx="629">
                  <c:v>0.97916666666666663</c:v>
                </c:pt>
                <c:pt idx="630">
                  <c:v>0.97916666666666663</c:v>
                </c:pt>
                <c:pt idx="631">
                  <c:v>0.97833333333333328</c:v>
                </c:pt>
                <c:pt idx="632">
                  <c:v>0.97833333333333328</c:v>
                </c:pt>
                <c:pt idx="633">
                  <c:v>0.97833333333333328</c:v>
                </c:pt>
                <c:pt idx="634">
                  <c:v>0.97833333333333328</c:v>
                </c:pt>
                <c:pt idx="635">
                  <c:v>0.97833333333333328</c:v>
                </c:pt>
                <c:pt idx="636">
                  <c:v>0.97750000000000004</c:v>
                </c:pt>
                <c:pt idx="637">
                  <c:v>0.97750000000000004</c:v>
                </c:pt>
                <c:pt idx="638">
                  <c:v>0.97750000000000004</c:v>
                </c:pt>
                <c:pt idx="639">
                  <c:v>0.97750000000000004</c:v>
                </c:pt>
                <c:pt idx="640">
                  <c:v>0.97750000000000004</c:v>
                </c:pt>
                <c:pt idx="641">
                  <c:v>0.97750000000000004</c:v>
                </c:pt>
                <c:pt idx="642">
                  <c:v>0.97750000000000004</c:v>
                </c:pt>
                <c:pt idx="643">
                  <c:v>0.97750000000000004</c:v>
                </c:pt>
                <c:pt idx="644">
                  <c:v>0.97750000000000004</c:v>
                </c:pt>
                <c:pt idx="645">
                  <c:v>0.97750000000000004</c:v>
                </c:pt>
                <c:pt idx="646">
                  <c:v>0.97750000000000004</c:v>
                </c:pt>
                <c:pt idx="647">
                  <c:v>0.97750000000000004</c:v>
                </c:pt>
                <c:pt idx="648">
                  <c:v>0.97750000000000004</c:v>
                </c:pt>
                <c:pt idx="649">
                  <c:v>0.97750000000000004</c:v>
                </c:pt>
                <c:pt idx="650">
                  <c:v>0.97750000000000004</c:v>
                </c:pt>
                <c:pt idx="651">
                  <c:v>0.97750000000000004</c:v>
                </c:pt>
                <c:pt idx="652">
                  <c:v>0.97750000000000004</c:v>
                </c:pt>
                <c:pt idx="653">
                  <c:v>0.97750000000000004</c:v>
                </c:pt>
                <c:pt idx="654">
                  <c:v>0.97750000000000004</c:v>
                </c:pt>
                <c:pt idx="655">
                  <c:v>0.97750000000000004</c:v>
                </c:pt>
                <c:pt idx="656">
                  <c:v>0.97750000000000004</c:v>
                </c:pt>
                <c:pt idx="657">
                  <c:v>0.97750000000000004</c:v>
                </c:pt>
                <c:pt idx="658">
                  <c:v>0.97750000000000004</c:v>
                </c:pt>
                <c:pt idx="659">
                  <c:v>0.97750000000000004</c:v>
                </c:pt>
                <c:pt idx="660">
                  <c:v>0.97750000000000004</c:v>
                </c:pt>
                <c:pt idx="661">
                  <c:v>0.97750000000000004</c:v>
                </c:pt>
                <c:pt idx="662">
                  <c:v>0.97750000000000004</c:v>
                </c:pt>
                <c:pt idx="663">
                  <c:v>0.97750000000000004</c:v>
                </c:pt>
                <c:pt idx="664">
                  <c:v>0.97750000000000004</c:v>
                </c:pt>
                <c:pt idx="665">
                  <c:v>0.97750000000000004</c:v>
                </c:pt>
                <c:pt idx="666">
                  <c:v>0.97750000000000004</c:v>
                </c:pt>
                <c:pt idx="667">
                  <c:v>0.97666666666666668</c:v>
                </c:pt>
                <c:pt idx="668">
                  <c:v>0.97583333333333333</c:v>
                </c:pt>
                <c:pt idx="669">
                  <c:v>0.97583333333333333</c:v>
                </c:pt>
                <c:pt idx="670">
                  <c:v>0.97583333333333333</c:v>
                </c:pt>
                <c:pt idx="671">
                  <c:v>0.97583333333333333</c:v>
                </c:pt>
                <c:pt idx="672">
                  <c:v>0.97583333333333333</c:v>
                </c:pt>
                <c:pt idx="673">
                  <c:v>0.97583333333333333</c:v>
                </c:pt>
                <c:pt idx="674">
                  <c:v>0.97583333333333333</c:v>
                </c:pt>
                <c:pt idx="675">
                  <c:v>0.97583333333333333</c:v>
                </c:pt>
                <c:pt idx="676">
                  <c:v>0.97583333333333333</c:v>
                </c:pt>
                <c:pt idx="677">
                  <c:v>0.97583333333333333</c:v>
                </c:pt>
                <c:pt idx="678">
                  <c:v>0.97583333333333333</c:v>
                </c:pt>
                <c:pt idx="679">
                  <c:v>0.97583333333333333</c:v>
                </c:pt>
                <c:pt idx="680">
                  <c:v>0.97583333333333333</c:v>
                </c:pt>
                <c:pt idx="681">
                  <c:v>0.97583333333333333</c:v>
                </c:pt>
                <c:pt idx="682">
                  <c:v>0.97583333333333333</c:v>
                </c:pt>
                <c:pt idx="683">
                  <c:v>0.97583333333333333</c:v>
                </c:pt>
                <c:pt idx="684">
                  <c:v>0.97583333333333333</c:v>
                </c:pt>
                <c:pt idx="685">
                  <c:v>0.97583333333333333</c:v>
                </c:pt>
                <c:pt idx="686">
                  <c:v>0.97583333333333333</c:v>
                </c:pt>
                <c:pt idx="687">
                  <c:v>0.97499999999999998</c:v>
                </c:pt>
                <c:pt idx="688">
                  <c:v>0.97499999999999998</c:v>
                </c:pt>
                <c:pt idx="689">
                  <c:v>0.97499999999999998</c:v>
                </c:pt>
                <c:pt idx="690">
                  <c:v>0.97499999999999998</c:v>
                </c:pt>
                <c:pt idx="691">
                  <c:v>0.97499999999999998</c:v>
                </c:pt>
                <c:pt idx="692">
                  <c:v>0.97499999999999998</c:v>
                </c:pt>
                <c:pt idx="693">
                  <c:v>0.97499999999999998</c:v>
                </c:pt>
                <c:pt idx="694">
                  <c:v>0.97499999999999998</c:v>
                </c:pt>
                <c:pt idx="695">
                  <c:v>0.97499999999999998</c:v>
                </c:pt>
                <c:pt idx="696">
                  <c:v>0.97499999999999998</c:v>
                </c:pt>
                <c:pt idx="697">
                  <c:v>0.97499999999999998</c:v>
                </c:pt>
                <c:pt idx="698">
                  <c:v>0.97499999999999998</c:v>
                </c:pt>
                <c:pt idx="699">
                  <c:v>0.97499999999999998</c:v>
                </c:pt>
                <c:pt idx="700">
                  <c:v>0.97499999999999998</c:v>
                </c:pt>
                <c:pt idx="701">
                  <c:v>0.97499999999999998</c:v>
                </c:pt>
                <c:pt idx="702">
                  <c:v>0.97499999999999998</c:v>
                </c:pt>
                <c:pt idx="703">
                  <c:v>0.97499999999999998</c:v>
                </c:pt>
                <c:pt idx="704">
                  <c:v>0.97499999999999998</c:v>
                </c:pt>
                <c:pt idx="705">
                  <c:v>0.97499999999999998</c:v>
                </c:pt>
                <c:pt idx="706">
                  <c:v>0.97499999999999998</c:v>
                </c:pt>
                <c:pt idx="707">
                  <c:v>0.97499999999999998</c:v>
                </c:pt>
                <c:pt idx="708">
                  <c:v>0.97499999999999998</c:v>
                </c:pt>
                <c:pt idx="709">
                  <c:v>0.97499999999999998</c:v>
                </c:pt>
                <c:pt idx="710">
                  <c:v>0.97499999999999998</c:v>
                </c:pt>
                <c:pt idx="711">
                  <c:v>0.97499999999999998</c:v>
                </c:pt>
                <c:pt idx="712">
                  <c:v>0.97499999999999998</c:v>
                </c:pt>
                <c:pt idx="713">
                  <c:v>0.97499999999999998</c:v>
                </c:pt>
                <c:pt idx="714">
                  <c:v>0.97499999999999998</c:v>
                </c:pt>
                <c:pt idx="715">
                  <c:v>0.97499999999999998</c:v>
                </c:pt>
                <c:pt idx="716">
                  <c:v>0.97499999999999998</c:v>
                </c:pt>
                <c:pt idx="717">
                  <c:v>0.97499999999999998</c:v>
                </c:pt>
                <c:pt idx="718">
                  <c:v>0.97499999999999998</c:v>
                </c:pt>
                <c:pt idx="719">
                  <c:v>0.97499999999999998</c:v>
                </c:pt>
                <c:pt idx="720">
                  <c:v>0.97499999999999998</c:v>
                </c:pt>
                <c:pt idx="721">
                  <c:v>0.97499999999999998</c:v>
                </c:pt>
                <c:pt idx="722">
                  <c:v>0.97499999999999998</c:v>
                </c:pt>
                <c:pt idx="723">
                  <c:v>0.97499999999999998</c:v>
                </c:pt>
                <c:pt idx="724">
                  <c:v>0.97499999999999998</c:v>
                </c:pt>
                <c:pt idx="725">
                  <c:v>0.97416666666666663</c:v>
                </c:pt>
                <c:pt idx="726">
                  <c:v>0.97416666666666663</c:v>
                </c:pt>
                <c:pt idx="727">
                  <c:v>0.97416666666666663</c:v>
                </c:pt>
                <c:pt idx="728">
                  <c:v>0.97416666666666663</c:v>
                </c:pt>
                <c:pt idx="729">
                  <c:v>0.97333333333333338</c:v>
                </c:pt>
                <c:pt idx="730">
                  <c:v>0.97333333333333338</c:v>
                </c:pt>
                <c:pt idx="731">
                  <c:v>0.97333333333333338</c:v>
                </c:pt>
                <c:pt idx="732">
                  <c:v>0.97333333333333338</c:v>
                </c:pt>
                <c:pt idx="733">
                  <c:v>0.97333333333333338</c:v>
                </c:pt>
                <c:pt idx="734">
                  <c:v>0.97333333333333338</c:v>
                </c:pt>
                <c:pt idx="735">
                  <c:v>0.97333333333333338</c:v>
                </c:pt>
                <c:pt idx="736">
                  <c:v>0.97333333333333338</c:v>
                </c:pt>
                <c:pt idx="737">
                  <c:v>0.97333333333333338</c:v>
                </c:pt>
                <c:pt idx="738">
                  <c:v>0.97333333333333338</c:v>
                </c:pt>
                <c:pt idx="739">
                  <c:v>0.97333333333333338</c:v>
                </c:pt>
                <c:pt idx="740">
                  <c:v>0.97333333333333338</c:v>
                </c:pt>
                <c:pt idx="741">
                  <c:v>0.97333333333333338</c:v>
                </c:pt>
                <c:pt idx="742">
                  <c:v>0.97333333333333338</c:v>
                </c:pt>
                <c:pt idx="743">
                  <c:v>0.97333333333333338</c:v>
                </c:pt>
                <c:pt idx="744">
                  <c:v>0.97333333333333338</c:v>
                </c:pt>
                <c:pt idx="745">
                  <c:v>0.97333333333333338</c:v>
                </c:pt>
                <c:pt idx="746">
                  <c:v>0.97333333333333338</c:v>
                </c:pt>
                <c:pt idx="747">
                  <c:v>0.97333333333333338</c:v>
                </c:pt>
                <c:pt idx="748">
                  <c:v>0.97333333333333338</c:v>
                </c:pt>
                <c:pt idx="749">
                  <c:v>0.97333333333333338</c:v>
                </c:pt>
                <c:pt idx="750">
                  <c:v>0.97333333333333338</c:v>
                </c:pt>
                <c:pt idx="751">
                  <c:v>0.97333333333333338</c:v>
                </c:pt>
                <c:pt idx="752">
                  <c:v>0.97333333333333338</c:v>
                </c:pt>
                <c:pt idx="753">
                  <c:v>0.97250000000000003</c:v>
                </c:pt>
                <c:pt idx="754">
                  <c:v>0.97250000000000003</c:v>
                </c:pt>
                <c:pt idx="755">
                  <c:v>0.97250000000000003</c:v>
                </c:pt>
                <c:pt idx="756">
                  <c:v>0.97250000000000003</c:v>
                </c:pt>
                <c:pt idx="757">
                  <c:v>0.97250000000000003</c:v>
                </c:pt>
                <c:pt idx="758">
                  <c:v>0.97250000000000003</c:v>
                </c:pt>
                <c:pt idx="759">
                  <c:v>0.97250000000000003</c:v>
                </c:pt>
                <c:pt idx="760">
                  <c:v>0.97250000000000003</c:v>
                </c:pt>
                <c:pt idx="761">
                  <c:v>0.97250000000000003</c:v>
                </c:pt>
                <c:pt idx="762">
                  <c:v>0.97250000000000003</c:v>
                </c:pt>
                <c:pt idx="763">
                  <c:v>0.97250000000000003</c:v>
                </c:pt>
                <c:pt idx="764">
                  <c:v>0.97250000000000003</c:v>
                </c:pt>
                <c:pt idx="765">
                  <c:v>0.97250000000000003</c:v>
                </c:pt>
                <c:pt idx="766">
                  <c:v>0.97250000000000003</c:v>
                </c:pt>
                <c:pt idx="767">
                  <c:v>0.97250000000000003</c:v>
                </c:pt>
                <c:pt idx="768">
                  <c:v>0.97250000000000003</c:v>
                </c:pt>
                <c:pt idx="769">
                  <c:v>0.97166666666666668</c:v>
                </c:pt>
                <c:pt idx="770">
                  <c:v>0.97166666666666668</c:v>
                </c:pt>
                <c:pt idx="771">
                  <c:v>0.97166666666666668</c:v>
                </c:pt>
                <c:pt idx="772">
                  <c:v>0.97166666666666668</c:v>
                </c:pt>
                <c:pt idx="773">
                  <c:v>0.97166666666666668</c:v>
                </c:pt>
                <c:pt idx="774">
                  <c:v>0.97166666666666668</c:v>
                </c:pt>
                <c:pt idx="775">
                  <c:v>0.97166666666666668</c:v>
                </c:pt>
                <c:pt idx="776">
                  <c:v>0.97166666666666668</c:v>
                </c:pt>
                <c:pt idx="777">
                  <c:v>0.97166666666666668</c:v>
                </c:pt>
                <c:pt idx="778">
                  <c:v>0.97083333333333333</c:v>
                </c:pt>
                <c:pt idx="779">
                  <c:v>0.97083333333333333</c:v>
                </c:pt>
                <c:pt idx="780">
                  <c:v>0.97083333333333333</c:v>
                </c:pt>
                <c:pt idx="781">
                  <c:v>0.97083333333333333</c:v>
                </c:pt>
                <c:pt idx="782">
                  <c:v>0.97083333333333333</c:v>
                </c:pt>
                <c:pt idx="783">
                  <c:v>0.97083333333333333</c:v>
                </c:pt>
                <c:pt idx="784">
                  <c:v>0.97</c:v>
                </c:pt>
                <c:pt idx="785">
                  <c:v>0.97</c:v>
                </c:pt>
                <c:pt idx="786">
                  <c:v>0.96916666666666662</c:v>
                </c:pt>
                <c:pt idx="787">
                  <c:v>0.96916666666666662</c:v>
                </c:pt>
                <c:pt idx="788">
                  <c:v>0.96916666666666662</c:v>
                </c:pt>
                <c:pt idx="789">
                  <c:v>0.96916666666666662</c:v>
                </c:pt>
                <c:pt idx="790">
                  <c:v>0.96916666666666662</c:v>
                </c:pt>
                <c:pt idx="791">
                  <c:v>0.96916666666666662</c:v>
                </c:pt>
                <c:pt idx="792">
                  <c:v>0.96916666666666662</c:v>
                </c:pt>
                <c:pt idx="793">
                  <c:v>0.96916666666666662</c:v>
                </c:pt>
                <c:pt idx="794">
                  <c:v>0.96916666666666662</c:v>
                </c:pt>
                <c:pt idx="795">
                  <c:v>0.96916666666666662</c:v>
                </c:pt>
                <c:pt idx="796">
                  <c:v>0.96916666666666662</c:v>
                </c:pt>
                <c:pt idx="797">
                  <c:v>0.96916666666666662</c:v>
                </c:pt>
                <c:pt idx="798">
                  <c:v>0.96916666666666662</c:v>
                </c:pt>
                <c:pt idx="799">
                  <c:v>0.96916666666666662</c:v>
                </c:pt>
                <c:pt idx="800">
                  <c:v>0.96916666666666662</c:v>
                </c:pt>
                <c:pt idx="801">
                  <c:v>0.96916666666666662</c:v>
                </c:pt>
                <c:pt idx="802">
                  <c:v>0.96916666666666662</c:v>
                </c:pt>
                <c:pt idx="803">
                  <c:v>0.96833333333333338</c:v>
                </c:pt>
                <c:pt idx="804">
                  <c:v>0.96833333333333338</c:v>
                </c:pt>
                <c:pt idx="805">
                  <c:v>0.96833333333333338</c:v>
                </c:pt>
                <c:pt idx="806">
                  <c:v>0.96833333333333338</c:v>
                </c:pt>
                <c:pt idx="807">
                  <c:v>0.96833333333333338</c:v>
                </c:pt>
                <c:pt idx="808">
                  <c:v>0.96833333333333338</c:v>
                </c:pt>
                <c:pt idx="809">
                  <c:v>0.96833333333333338</c:v>
                </c:pt>
                <c:pt idx="810">
                  <c:v>0.96833333333333338</c:v>
                </c:pt>
                <c:pt idx="811">
                  <c:v>0.96833333333333338</c:v>
                </c:pt>
                <c:pt idx="812">
                  <c:v>0.96833333333333338</c:v>
                </c:pt>
                <c:pt idx="813">
                  <c:v>0.96833333333333338</c:v>
                </c:pt>
                <c:pt idx="814">
                  <c:v>0.96750000000000003</c:v>
                </c:pt>
                <c:pt idx="815">
                  <c:v>0.96750000000000003</c:v>
                </c:pt>
                <c:pt idx="816">
                  <c:v>0.96750000000000003</c:v>
                </c:pt>
                <c:pt idx="817">
                  <c:v>0.96750000000000003</c:v>
                </c:pt>
                <c:pt idx="818">
                  <c:v>0.96750000000000003</c:v>
                </c:pt>
                <c:pt idx="819">
                  <c:v>0.96750000000000003</c:v>
                </c:pt>
                <c:pt idx="820">
                  <c:v>0.96750000000000003</c:v>
                </c:pt>
                <c:pt idx="821">
                  <c:v>0.96750000000000003</c:v>
                </c:pt>
                <c:pt idx="822">
                  <c:v>0.96750000000000003</c:v>
                </c:pt>
                <c:pt idx="823">
                  <c:v>0.96750000000000003</c:v>
                </c:pt>
                <c:pt idx="824">
                  <c:v>0.96750000000000003</c:v>
                </c:pt>
                <c:pt idx="825">
                  <c:v>0.96750000000000003</c:v>
                </c:pt>
                <c:pt idx="826">
                  <c:v>0.96750000000000003</c:v>
                </c:pt>
                <c:pt idx="827">
                  <c:v>0.96750000000000003</c:v>
                </c:pt>
                <c:pt idx="828">
                  <c:v>0.96666666666666667</c:v>
                </c:pt>
                <c:pt idx="829">
                  <c:v>0.96583333333333332</c:v>
                </c:pt>
                <c:pt idx="830">
                  <c:v>0.96583333333333332</c:v>
                </c:pt>
                <c:pt idx="831">
                  <c:v>0.96583333333333332</c:v>
                </c:pt>
                <c:pt idx="832">
                  <c:v>0.96583333333333332</c:v>
                </c:pt>
                <c:pt idx="833">
                  <c:v>0.96583333333333332</c:v>
                </c:pt>
                <c:pt idx="834">
                  <c:v>0.96583333333333332</c:v>
                </c:pt>
                <c:pt idx="835">
                  <c:v>0.96583333333333332</c:v>
                </c:pt>
                <c:pt idx="836">
                  <c:v>0.96583333333333332</c:v>
                </c:pt>
                <c:pt idx="837">
                  <c:v>0.96583333333333332</c:v>
                </c:pt>
                <c:pt idx="838">
                  <c:v>0.96583333333333332</c:v>
                </c:pt>
                <c:pt idx="839">
                  <c:v>0.96583333333333332</c:v>
                </c:pt>
                <c:pt idx="840">
                  <c:v>0.96583333333333332</c:v>
                </c:pt>
                <c:pt idx="841">
                  <c:v>0.96583333333333332</c:v>
                </c:pt>
                <c:pt idx="842">
                  <c:v>0.96583333333333332</c:v>
                </c:pt>
                <c:pt idx="843">
                  <c:v>0.96583333333333332</c:v>
                </c:pt>
                <c:pt idx="844">
                  <c:v>0.96499999999999997</c:v>
                </c:pt>
                <c:pt idx="845">
                  <c:v>0.96499999999999997</c:v>
                </c:pt>
                <c:pt idx="846">
                  <c:v>0.96499999999999997</c:v>
                </c:pt>
                <c:pt idx="847">
                  <c:v>0.96416666666666662</c:v>
                </c:pt>
                <c:pt idx="848">
                  <c:v>0.96416666666666662</c:v>
                </c:pt>
                <c:pt idx="849">
                  <c:v>0.96416666666666662</c:v>
                </c:pt>
                <c:pt idx="850">
                  <c:v>0.96416666666666662</c:v>
                </c:pt>
                <c:pt idx="851">
                  <c:v>0.96416666666666662</c:v>
                </c:pt>
                <c:pt idx="852">
                  <c:v>0.96333333333333337</c:v>
                </c:pt>
                <c:pt idx="853">
                  <c:v>0.96333333333333337</c:v>
                </c:pt>
                <c:pt idx="854">
                  <c:v>0.96333333333333337</c:v>
                </c:pt>
                <c:pt idx="855">
                  <c:v>0.96333333333333337</c:v>
                </c:pt>
                <c:pt idx="856">
                  <c:v>0.96333333333333337</c:v>
                </c:pt>
                <c:pt idx="857">
                  <c:v>0.96333333333333337</c:v>
                </c:pt>
                <c:pt idx="858">
                  <c:v>0.96333333333333337</c:v>
                </c:pt>
                <c:pt idx="859">
                  <c:v>0.96333333333333337</c:v>
                </c:pt>
                <c:pt idx="860">
                  <c:v>0.96333333333333337</c:v>
                </c:pt>
                <c:pt idx="861">
                  <c:v>0.96333333333333337</c:v>
                </c:pt>
                <c:pt idx="862">
                  <c:v>0.96333333333333337</c:v>
                </c:pt>
                <c:pt idx="863">
                  <c:v>0.96333333333333337</c:v>
                </c:pt>
                <c:pt idx="864">
                  <c:v>0.96333333333333337</c:v>
                </c:pt>
                <c:pt idx="865">
                  <c:v>0.96333333333333337</c:v>
                </c:pt>
                <c:pt idx="866">
                  <c:v>0.96250000000000002</c:v>
                </c:pt>
                <c:pt idx="867">
                  <c:v>0.96250000000000002</c:v>
                </c:pt>
                <c:pt idx="868">
                  <c:v>0.96250000000000002</c:v>
                </c:pt>
                <c:pt idx="869">
                  <c:v>0.96166666666666667</c:v>
                </c:pt>
                <c:pt idx="870">
                  <c:v>0.96166666666666667</c:v>
                </c:pt>
                <c:pt idx="871">
                  <c:v>0.96083333333333332</c:v>
                </c:pt>
                <c:pt idx="872">
                  <c:v>0.96083333333333332</c:v>
                </c:pt>
                <c:pt idx="873">
                  <c:v>0.96083333333333332</c:v>
                </c:pt>
                <c:pt idx="874">
                  <c:v>0.96083333333333332</c:v>
                </c:pt>
                <c:pt idx="875">
                  <c:v>0.96083333333333332</c:v>
                </c:pt>
                <c:pt idx="876">
                  <c:v>0.96083333333333332</c:v>
                </c:pt>
                <c:pt idx="877">
                  <c:v>0.96083333333333332</c:v>
                </c:pt>
                <c:pt idx="878">
                  <c:v>0.96083333333333332</c:v>
                </c:pt>
                <c:pt idx="879">
                  <c:v>0.96083333333333332</c:v>
                </c:pt>
                <c:pt idx="880">
                  <c:v>0.96083333333333332</c:v>
                </c:pt>
                <c:pt idx="881">
                  <c:v>0.96083333333333332</c:v>
                </c:pt>
                <c:pt idx="882">
                  <c:v>0.96083333333333332</c:v>
                </c:pt>
                <c:pt idx="883">
                  <c:v>0.96083333333333332</c:v>
                </c:pt>
                <c:pt idx="884">
                  <c:v>0.96083333333333332</c:v>
                </c:pt>
                <c:pt idx="885">
                  <c:v>0.96</c:v>
                </c:pt>
                <c:pt idx="886">
                  <c:v>0.96</c:v>
                </c:pt>
                <c:pt idx="887">
                  <c:v>0.95916666666666672</c:v>
                </c:pt>
                <c:pt idx="888">
                  <c:v>0.95916666666666672</c:v>
                </c:pt>
                <c:pt idx="889">
                  <c:v>0.95916666666666672</c:v>
                </c:pt>
                <c:pt idx="890">
                  <c:v>0.95916666666666672</c:v>
                </c:pt>
                <c:pt idx="891">
                  <c:v>0.95916666666666672</c:v>
                </c:pt>
                <c:pt idx="892">
                  <c:v>0.95916666666666672</c:v>
                </c:pt>
                <c:pt idx="893">
                  <c:v>0.95916666666666672</c:v>
                </c:pt>
                <c:pt idx="894">
                  <c:v>0.95916666666666672</c:v>
                </c:pt>
                <c:pt idx="895">
                  <c:v>0.95916666666666672</c:v>
                </c:pt>
                <c:pt idx="896">
                  <c:v>0.95916666666666672</c:v>
                </c:pt>
                <c:pt idx="897">
                  <c:v>0.95916666666666672</c:v>
                </c:pt>
                <c:pt idx="898">
                  <c:v>0.95916666666666672</c:v>
                </c:pt>
                <c:pt idx="899">
                  <c:v>0.95916666666666672</c:v>
                </c:pt>
                <c:pt idx="900">
                  <c:v>0.95916666666666672</c:v>
                </c:pt>
                <c:pt idx="901">
                  <c:v>0.95916666666666672</c:v>
                </c:pt>
                <c:pt idx="902">
                  <c:v>0.95916666666666672</c:v>
                </c:pt>
                <c:pt idx="903">
                  <c:v>0.95916666666666672</c:v>
                </c:pt>
                <c:pt idx="904">
                  <c:v>0.95916666666666672</c:v>
                </c:pt>
                <c:pt idx="905">
                  <c:v>0.95916666666666672</c:v>
                </c:pt>
                <c:pt idx="906">
                  <c:v>0.95916666666666672</c:v>
                </c:pt>
                <c:pt idx="907">
                  <c:v>0.95916666666666672</c:v>
                </c:pt>
                <c:pt idx="908">
                  <c:v>0.95916666666666672</c:v>
                </c:pt>
                <c:pt idx="909">
                  <c:v>0.95916666666666672</c:v>
                </c:pt>
                <c:pt idx="910">
                  <c:v>0.95916666666666672</c:v>
                </c:pt>
                <c:pt idx="911">
                  <c:v>0.95916666666666672</c:v>
                </c:pt>
                <c:pt idx="912">
                  <c:v>0.95916666666666672</c:v>
                </c:pt>
                <c:pt idx="913">
                  <c:v>0.95916666666666672</c:v>
                </c:pt>
                <c:pt idx="914">
                  <c:v>0.95916666666666672</c:v>
                </c:pt>
                <c:pt idx="915">
                  <c:v>0.95916666666666672</c:v>
                </c:pt>
                <c:pt idx="916">
                  <c:v>0.95916666666666672</c:v>
                </c:pt>
                <c:pt idx="917">
                  <c:v>0.95833333333333337</c:v>
                </c:pt>
                <c:pt idx="918">
                  <c:v>0.95833333333333337</c:v>
                </c:pt>
                <c:pt idx="919">
                  <c:v>0.95833333333333337</c:v>
                </c:pt>
                <c:pt idx="920">
                  <c:v>0.95833333333333337</c:v>
                </c:pt>
                <c:pt idx="921">
                  <c:v>0.95750000000000002</c:v>
                </c:pt>
                <c:pt idx="922">
                  <c:v>0.95666666666666667</c:v>
                </c:pt>
                <c:pt idx="923">
                  <c:v>0.95666666666666667</c:v>
                </c:pt>
                <c:pt idx="924">
                  <c:v>0.95666666666666667</c:v>
                </c:pt>
                <c:pt idx="925">
                  <c:v>0.95666666666666667</c:v>
                </c:pt>
                <c:pt idx="926">
                  <c:v>0.95666666666666667</c:v>
                </c:pt>
                <c:pt idx="927">
                  <c:v>0.95666666666666667</c:v>
                </c:pt>
                <c:pt idx="928">
                  <c:v>0.95666666666666667</c:v>
                </c:pt>
                <c:pt idx="929">
                  <c:v>0.95583333333333331</c:v>
                </c:pt>
                <c:pt idx="930">
                  <c:v>0.95583333333333331</c:v>
                </c:pt>
                <c:pt idx="931">
                  <c:v>0.95583333333333331</c:v>
                </c:pt>
                <c:pt idx="932">
                  <c:v>0.95583333333333331</c:v>
                </c:pt>
                <c:pt idx="933">
                  <c:v>0.95583333333333331</c:v>
                </c:pt>
                <c:pt idx="934">
                  <c:v>0.95583333333333331</c:v>
                </c:pt>
                <c:pt idx="935">
                  <c:v>0.95583333333333331</c:v>
                </c:pt>
                <c:pt idx="936">
                  <c:v>0.95499999999999996</c:v>
                </c:pt>
                <c:pt idx="937">
                  <c:v>0.95499999999999996</c:v>
                </c:pt>
                <c:pt idx="938">
                  <c:v>0.95499999999999996</c:v>
                </c:pt>
                <c:pt idx="939">
                  <c:v>0.95499999999999996</c:v>
                </c:pt>
                <c:pt idx="940">
                  <c:v>0.95416666666666672</c:v>
                </c:pt>
                <c:pt idx="941">
                  <c:v>0.95416666666666672</c:v>
                </c:pt>
                <c:pt idx="942">
                  <c:v>0.95416666666666672</c:v>
                </c:pt>
                <c:pt idx="943">
                  <c:v>0.95416666666666672</c:v>
                </c:pt>
                <c:pt idx="944">
                  <c:v>0.95416666666666672</c:v>
                </c:pt>
                <c:pt idx="945">
                  <c:v>0.95333333333333337</c:v>
                </c:pt>
                <c:pt idx="946">
                  <c:v>0.95333333333333337</c:v>
                </c:pt>
                <c:pt idx="947">
                  <c:v>0.95333333333333337</c:v>
                </c:pt>
                <c:pt idx="948">
                  <c:v>0.95333333333333337</c:v>
                </c:pt>
                <c:pt idx="949">
                  <c:v>0.95333333333333337</c:v>
                </c:pt>
                <c:pt idx="950">
                  <c:v>0.95333333333333337</c:v>
                </c:pt>
                <c:pt idx="951">
                  <c:v>0.95333333333333337</c:v>
                </c:pt>
                <c:pt idx="952">
                  <c:v>0.95333333333333337</c:v>
                </c:pt>
                <c:pt idx="953">
                  <c:v>0.95333333333333337</c:v>
                </c:pt>
                <c:pt idx="954">
                  <c:v>0.95333333333333337</c:v>
                </c:pt>
                <c:pt idx="955">
                  <c:v>0.95333333333333337</c:v>
                </c:pt>
                <c:pt idx="956">
                  <c:v>0.95333333333333337</c:v>
                </c:pt>
                <c:pt idx="957">
                  <c:v>0.95250000000000001</c:v>
                </c:pt>
                <c:pt idx="958">
                  <c:v>0.95166666666666666</c:v>
                </c:pt>
                <c:pt idx="959">
                  <c:v>0.95166666666666666</c:v>
                </c:pt>
                <c:pt idx="960">
                  <c:v>0.95166666666666666</c:v>
                </c:pt>
                <c:pt idx="961">
                  <c:v>0.95166666666666666</c:v>
                </c:pt>
                <c:pt idx="962">
                  <c:v>0.95166666666666666</c:v>
                </c:pt>
                <c:pt idx="963">
                  <c:v>0.95166666666666666</c:v>
                </c:pt>
                <c:pt idx="964">
                  <c:v>0.95166666666666666</c:v>
                </c:pt>
                <c:pt idx="965">
                  <c:v>0.95166666666666666</c:v>
                </c:pt>
                <c:pt idx="966">
                  <c:v>0.95166666666666666</c:v>
                </c:pt>
                <c:pt idx="967">
                  <c:v>0.95166666666666666</c:v>
                </c:pt>
                <c:pt idx="968">
                  <c:v>0.95166666666666666</c:v>
                </c:pt>
                <c:pt idx="969">
                  <c:v>0.95166666666666666</c:v>
                </c:pt>
                <c:pt idx="970">
                  <c:v>0.95166666666666666</c:v>
                </c:pt>
                <c:pt idx="971">
                  <c:v>0.95083333333333331</c:v>
                </c:pt>
                <c:pt idx="972">
                  <c:v>0.95083333333333331</c:v>
                </c:pt>
                <c:pt idx="973">
                  <c:v>0.95083333333333331</c:v>
                </c:pt>
                <c:pt idx="974">
                  <c:v>0.95083333333333331</c:v>
                </c:pt>
                <c:pt idx="975">
                  <c:v>0.95083333333333331</c:v>
                </c:pt>
                <c:pt idx="976">
                  <c:v>0.95083333333333331</c:v>
                </c:pt>
                <c:pt idx="977">
                  <c:v>0.95083333333333331</c:v>
                </c:pt>
                <c:pt idx="978">
                  <c:v>0.95</c:v>
                </c:pt>
                <c:pt idx="979">
                  <c:v>0.95</c:v>
                </c:pt>
                <c:pt idx="980">
                  <c:v>0.95</c:v>
                </c:pt>
                <c:pt idx="981">
                  <c:v>0.95</c:v>
                </c:pt>
                <c:pt idx="982">
                  <c:v>0.95</c:v>
                </c:pt>
                <c:pt idx="983">
                  <c:v>0.95</c:v>
                </c:pt>
                <c:pt idx="984">
                  <c:v>0.95</c:v>
                </c:pt>
                <c:pt idx="985">
                  <c:v>0.94916666666666671</c:v>
                </c:pt>
                <c:pt idx="986">
                  <c:v>0.94916666666666671</c:v>
                </c:pt>
                <c:pt idx="987">
                  <c:v>0.94833333333333336</c:v>
                </c:pt>
                <c:pt idx="988">
                  <c:v>0.94750000000000001</c:v>
                </c:pt>
                <c:pt idx="989">
                  <c:v>0.94750000000000001</c:v>
                </c:pt>
                <c:pt idx="990">
                  <c:v>0.94750000000000001</c:v>
                </c:pt>
                <c:pt idx="991">
                  <c:v>0.94750000000000001</c:v>
                </c:pt>
                <c:pt idx="992">
                  <c:v>0.94750000000000001</c:v>
                </c:pt>
                <c:pt idx="993">
                  <c:v>0.94666666666666666</c:v>
                </c:pt>
                <c:pt idx="994">
                  <c:v>0.94666666666666666</c:v>
                </c:pt>
                <c:pt idx="995">
                  <c:v>0.94666666666666666</c:v>
                </c:pt>
                <c:pt idx="996">
                  <c:v>0.9458333333333333</c:v>
                </c:pt>
                <c:pt idx="997">
                  <c:v>0.9458333333333333</c:v>
                </c:pt>
                <c:pt idx="998">
                  <c:v>0.94499999999999995</c:v>
                </c:pt>
                <c:pt idx="999">
                  <c:v>0.94499999999999995</c:v>
                </c:pt>
                <c:pt idx="1000">
                  <c:v>0.94499999999999995</c:v>
                </c:pt>
                <c:pt idx="1001">
                  <c:v>0.94499999999999995</c:v>
                </c:pt>
                <c:pt idx="1002">
                  <c:v>0.94499999999999995</c:v>
                </c:pt>
                <c:pt idx="1003">
                  <c:v>0.94499999999999995</c:v>
                </c:pt>
                <c:pt idx="1004">
                  <c:v>0.94499999999999995</c:v>
                </c:pt>
                <c:pt idx="1005">
                  <c:v>0.94499999999999995</c:v>
                </c:pt>
                <c:pt idx="1006">
                  <c:v>0.94499999999999995</c:v>
                </c:pt>
                <c:pt idx="1007">
                  <c:v>0.94499999999999995</c:v>
                </c:pt>
                <c:pt idx="1008">
                  <c:v>0.94499999999999995</c:v>
                </c:pt>
                <c:pt idx="1009">
                  <c:v>0.94416666666666671</c:v>
                </c:pt>
                <c:pt idx="1010">
                  <c:v>0.94416666666666671</c:v>
                </c:pt>
                <c:pt idx="1011">
                  <c:v>0.94416666666666671</c:v>
                </c:pt>
                <c:pt idx="1012">
                  <c:v>0.94416666666666671</c:v>
                </c:pt>
                <c:pt idx="1013">
                  <c:v>0.94333333333333336</c:v>
                </c:pt>
                <c:pt idx="1014">
                  <c:v>0.94333333333333336</c:v>
                </c:pt>
                <c:pt idx="1015">
                  <c:v>0.94333333333333336</c:v>
                </c:pt>
                <c:pt idx="1016">
                  <c:v>0.9425</c:v>
                </c:pt>
                <c:pt idx="1017">
                  <c:v>0.94166666666666665</c:v>
                </c:pt>
                <c:pt idx="1018">
                  <c:v>0.94166666666666665</c:v>
                </c:pt>
                <c:pt idx="1019">
                  <c:v>0.9408333333333333</c:v>
                </c:pt>
                <c:pt idx="1020">
                  <c:v>0.9408333333333333</c:v>
                </c:pt>
                <c:pt idx="1021">
                  <c:v>0.94</c:v>
                </c:pt>
                <c:pt idx="1022">
                  <c:v>0.94</c:v>
                </c:pt>
                <c:pt idx="1023">
                  <c:v>0.93916666666666671</c:v>
                </c:pt>
                <c:pt idx="1024">
                  <c:v>0.93916666666666671</c:v>
                </c:pt>
                <c:pt idx="1025">
                  <c:v>0.93833333333333335</c:v>
                </c:pt>
                <c:pt idx="1026">
                  <c:v>0.93833333333333335</c:v>
                </c:pt>
                <c:pt idx="1027">
                  <c:v>0.93833333333333335</c:v>
                </c:pt>
                <c:pt idx="1028">
                  <c:v>0.93833333333333335</c:v>
                </c:pt>
                <c:pt idx="1029">
                  <c:v>0.93833333333333335</c:v>
                </c:pt>
                <c:pt idx="1030">
                  <c:v>0.9375</c:v>
                </c:pt>
                <c:pt idx="1031">
                  <c:v>0.9375</c:v>
                </c:pt>
                <c:pt idx="1032">
                  <c:v>0.9375</c:v>
                </c:pt>
                <c:pt idx="1033">
                  <c:v>0.9375</c:v>
                </c:pt>
                <c:pt idx="1034">
                  <c:v>0.9375</c:v>
                </c:pt>
                <c:pt idx="1035">
                  <c:v>0.9375</c:v>
                </c:pt>
                <c:pt idx="1036">
                  <c:v>0.9375</c:v>
                </c:pt>
                <c:pt idx="1037">
                  <c:v>0.93666666666666665</c:v>
                </c:pt>
                <c:pt idx="1038">
                  <c:v>0.93666666666666665</c:v>
                </c:pt>
                <c:pt idx="1039">
                  <c:v>0.93666666666666665</c:v>
                </c:pt>
                <c:pt idx="1040">
                  <c:v>0.93666666666666665</c:v>
                </c:pt>
                <c:pt idx="1041">
                  <c:v>0.93666666666666665</c:v>
                </c:pt>
                <c:pt idx="1042">
                  <c:v>0.93666666666666665</c:v>
                </c:pt>
                <c:pt idx="1043">
                  <c:v>0.93666666666666665</c:v>
                </c:pt>
                <c:pt idx="1044">
                  <c:v>0.93666666666666665</c:v>
                </c:pt>
                <c:pt idx="1045">
                  <c:v>0.93666666666666665</c:v>
                </c:pt>
                <c:pt idx="1046">
                  <c:v>0.93666666666666665</c:v>
                </c:pt>
                <c:pt idx="1047">
                  <c:v>0.93666666666666665</c:v>
                </c:pt>
                <c:pt idx="1048">
                  <c:v>0.93666666666666665</c:v>
                </c:pt>
                <c:pt idx="1049">
                  <c:v>0.93666666666666665</c:v>
                </c:pt>
                <c:pt idx="1050">
                  <c:v>0.93666666666666665</c:v>
                </c:pt>
                <c:pt idx="1051">
                  <c:v>0.93583333333333329</c:v>
                </c:pt>
                <c:pt idx="1052">
                  <c:v>0.93583333333333329</c:v>
                </c:pt>
                <c:pt idx="1053">
                  <c:v>0.93583333333333329</c:v>
                </c:pt>
                <c:pt idx="1054">
                  <c:v>0.93583333333333329</c:v>
                </c:pt>
                <c:pt idx="1055">
                  <c:v>0.93583333333333329</c:v>
                </c:pt>
                <c:pt idx="1056">
                  <c:v>0.93583333333333329</c:v>
                </c:pt>
                <c:pt idx="1057">
                  <c:v>0.93583333333333329</c:v>
                </c:pt>
                <c:pt idx="1058">
                  <c:v>0.93583333333333329</c:v>
                </c:pt>
                <c:pt idx="1059">
                  <c:v>0.93583333333333329</c:v>
                </c:pt>
                <c:pt idx="1060">
                  <c:v>0.93583333333333329</c:v>
                </c:pt>
                <c:pt idx="1061">
                  <c:v>0.93500000000000005</c:v>
                </c:pt>
                <c:pt idx="1062">
                  <c:v>0.93500000000000005</c:v>
                </c:pt>
                <c:pt idx="1063">
                  <c:v>0.93500000000000005</c:v>
                </c:pt>
                <c:pt idx="1064">
                  <c:v>0.93500000000000005</c:v>
                </c:pt>
                <c:pt idx="1065">
                  <c:v>0.93500000000000005</c:v>
                </c:pt>
                <c:pt idx="1066">
                  <c:v>0.93500000000000005</c:v>
                </c:pt>
                <c:pt idx="1067">
                  <c:v>0.93500000000000005</c:v>
                </c:pt>
                <c:pt idx="1068">
                  <c:v>0.9341666666666667</c:v>
                </c:pt>
                <c:pt idx="1069">
                  <c:v>0.9341666666666667</c:v>
                </c:pt>
                <c:pt idx="1070">
                  <c:v>0.9341666666666667</c:v>
                </c:pt>
                <c:pt idx="1071">
                  <c:v>0.9341666666666667</c:v>
                </c:pt>
                <c:pt idx="1072">
                  <c:v>0.93333333333333335</c:v>
                </c:pt>
                <c:pt idx="1073">
                  <c:v>0.93333333333333335</c:v>
                </c:pt>
                <c:pt idx="1074">
                  <c:v>0.93333333333333335</c:v>
                </c:pt>
                <c:pt idx="1075">
                  <c:v>0.93333333333333335</c:v>
                </c:pt>
                <c:pt idx="1076">
                  <c:v>0.93333333333333335</c:v>
                </c:pt>
                <c:pt idx="1077">
                  <c:v>0.93333333333333335</c:v>
                </c:pt>
                <c:pt idx="1078">
                  <c:v>0.93333333333333335</c:v>
                </c:pt>
                <c:pt idx="1079">
                  <c:v>0.93333333333333335</c:v>
                </c:pt>
                <c:pt idx="1080">
                  <c:v>0.93333333333333335</c:v>
                </c:pt>
                <c:pt idx="1081">
                  <c:v>0.93333333333333335</c:v>
                </c:pt>
                <c:pt idx="1082">
                  <c:v>0.93333333333333335</c:v>
                </c:pt>
                <c:pt idx="1083">
                  <c:v>0.93333333333333335</c:v>
                </c:pt>
                <c:pt idx="1084">
                  <c:v>0.93333333333333335</c:v>
                </c:pt>
                <c:pt idx="1085">
                  <c:v>0.93333333333333335</c:v>
                </c:pt>
                <c:pt idx="1086">
                  <c:v>0.93333333333333335</c:v>
                </c:pt>
                <c:pt idx="1087">
                  <c:v>0.93333333333333335</c:v>
                </c:pt>
                <c:pt idx="1088">
                  <c:v>0.93333333333333335</c:v>
                </c:pt>
                <c:pt idx="1089">
                  <c:v>0.93333333333333335</c:v>
                </c:pt>
                <c:pt idx="1090">
                  <c:v>0.9325</c:v>
                </c:pt>
                <c:pt idx="1091">
                  <c:v>0.9325</c:v>
                </c:pt>
                <c:pt idx="1092">
                  <c:v>0.9325</c:v>
                </c:pt>
                <c:pt idx="1093">
                  <c:v>0.9325</c:v>
                </c:pt>
                <c:pt idx="1094">
                  <c:v>0.9325</c:v>
                </c:pt>
                <c:pt idx="1095">
                  <c:v>0.9325</c:v>
                </c:pt>
                <c:pt idx="1096">
                  <c:v>0.93166666666666664</c:v>
                </c:pt>
                <c:pt idx="1097">
                  <c:v>0.93083333333333329</c:v>
                </c:pt>
                <c:pt idx="1098">
                  <c:v>0.92999999999999994</c:v>
                </c:pt>
                <c:pt idx="1099">
                  <c:v>0.92999999999999994</c:v>
                </c:pt>
                <c:pt idx="1100">
                  <c:v>0.92999999999999994</c:v>
                </c:pt>
                <c:pt idx="1101">
                  <c:v>0.92999999999999994</c:v>
                </c:pt>
                <c:pt idx="1102">
                  <c:v>0.9291666666666667</c:v>
                </c:pt>
                <c:pt idx="1103">
                  <c:v>0.9291666666666667</c:v>
                </c:pt>
                <c:pt idx="1104">
                  <c:v>0.9291666666666667</c:v>
                </c:pt>
                <c:pt idx="1105">
                  <c:v>0.9291666666666667</c:v>
                </c:pt>
                <c:pt idx="1106">
                  <c:v>0.9291666666666667</c:v>
                </c:pt>
                <c:pt idx="1107">
                  <c:v>0.9291666666666667</c:v>
                </c:pt>
                <c:pt idx="1108">
                  <c:v>0.9291666666666667</c:v>
                </c:pt>
                <c:pt idx="1109">
                  <c:v>0.92833333333333334</c:v>
                </c:pt>
                <c:pt idx="1110">
                  <c:v>0.92749999999999999</c:v>
                </c:pt>
                <c:pt idx="1111">
                  <c:v>0.92749999999999999</c:v>
                </c:pt>
                <c:pt idx="1112">
                  <c:v>0.92749999999999999</c:v>
                </c:pt>
                <c:pt idx="1113">
                  <c:v>0.92666666666666664</c:v>
                </c:pt>
                <c:pt idx="1114">
                  <c:v>0.92666666666666664</c:v>
                </c:pt>
                <c:pt idx="1115">
                  <c:v>0.92666666666666664</c:v>
                </c:pt>
                <c:pt idx="1116">
                  <c:v>0.92666666666666664</c:v>
                </c:pt>
                <c:pt idx="1117">
                  <c:v>0.92666666666666664</c:v>
                </c:pt>
                <c:pt idx="1118">
                  <c:v>0.92666666666666664</c:v>
                </c:pt>
                <c:pt idx="1119">
                  <c:v>0.92583333333333329</c:v>
                </c:pt>
                <c:pt idx="1120">
                  <c:v>0.92500000000000004</c:v>
                </c:pt>
                <c:pt idx="1121">
                  <c:v>0.92416666666666669</c:v>
                </c:pt>
                <c:pt idx="1122">
                  <c:v>0.92416666666666669</c:v>
                </c:pt>
                <c:pt idx="1123">
                  <c:v>0.92416666666666669</c:v>
                </c:pt>
                <c:pt idx="1124">
                  <c:v>0.92416666666666669</c:v>
                </c:pt>
                <c:pt idx="1125">
                  <c:v>0.92416666666666669</c:v>
                </c:pt>
                <c:pt idx="1126">
                  <c:v>0.92416666666666669</c:v>
                </c:pt>
                <c:pt idx="1127">
                  <c:v>0.92416666666666669</c:v>
                </c:pt>
                <c:pt idx="1128">
                  <c:v>0.92416666666666669</c:v>
                </c:pt>
                <c:pt idx="1129">
                  <c:v>0.92416666666666669</c:v>
                </c:pt>
                <c:pt idx="1130">
                  <c:v>0.92416666666666669</c:v>
                </c:pt>
                <c:pt idx="1131">
                  <c:v>0.92333333333333334</c:v>
                </c:pt>
                <c:pt idx="1132">
                  <c:v>0.92333333333333334</c:v>
                </c:pt>
                <c:pt idx="1133">
                  <c:v>0.92249999999999999</c:v>
                </c:pt>
                <c:pt idx="1134">
                  <c:v>0.92166666666666663</c:v>
                </c:pt>
                <c:pt idx="1135">
                  <c:v>0.92166666666666663</c:v>
                </c:pt>
                <c:pt idx="1136">
                  <c:v>0.92166666666666663</c:v>
                </c:pt>
                <c:pt idx="1137">
                  <c:v>0.92166666666666663</c:v>
                </c:pt>
                <c:pt idx="1138">
                  <c:v>0.92166666666666663</c:v>
                </c:pt>
                <c:pt idx="1139">
                  <c:v>0.92166666666666663</c:v>
                </c:pt>
                <c:pt idx="1140">
                  <c:v>0.92166666666666663</c:v>
                </c:pt>
                <c:pt idx="1141">
                  <c:v>0.92166666666666663</c:v>
                </c:pt>
                <c:pt idx="1142">
                  <c:v>0.92166666666666663</c:v>
                </c:pt>
                <c:pt idx="1143">
                  <c:v>0.92083333333333339</c:v>
                </c:pt>
                <c:pt idx="1144">
                  <c:v>0.92083333333333339</c:v>
                </c:pt>
                <c:pt idx="1145">
                  <c:v>0.92083333333333339</c:v>
                </c:pt>
                <c:pt idx="1146">
                  <c:v>0.92083333333333339</c:v>
                </c:pt>
                <c:pt idx="1147">
                  <c:v>0.92</c:v>
                </c:pt>
                <c:pt idx="1148">
                  <c:v>0.92</c:v>
                </c:pt>
                <c:pt idx="1149">
                  <c:v>0.92</c:v>
                </c:pt>
                <c:pt idx="1150">
                  <c:v>0.92</c:v>
                </c:pt>
                <c:pt idx="1151">
                  <c:v>0.91916666666666669</c:v>
                </c:pt>
                <c:pt idx="1152">
                  <c:v>0.91916666666666669</c:v>
                </c:pt>
                <c:pt idx="1153">
                  <c:v>0.91916666666666669</c:v>
                </c:pt>
                <c:pt idx="1154">
                  <c:v>0.91916666666666669</c:v>
                </c:pt>
                <c:pt idx="1155">
                  <c:v>0.91916666666666669</c:v>
                </c:pt>
                <c:pt idx="1156">
                  <c:v>0.91833333333333333</c:v>
                </c:pt>
                <c:pt idx="1157">
                  <c:v>0.91833333333333333</c:v>
                </c:pt>
                <c:pt idx="1158">
                  <c:v>0.91833333333333333</c:v>
                </c:pt>
                <c:pt idx="1159">
                  <c:v>0.91833333333333333</c:v>
                </c:pt>
                <c:pt idx="1160">
                  <c:v>0.91833333333333333</c:v>
                </c:pt>
                <c:pt idx="1161">
                  <c:v>0.91833333333333333</c:v>
                </c:pt>
                <c:pt idx="1162">
                  <c:v>0.91833333333333333</c:v>
                </c:pt>
                <c:pt idx="1163">
                  <c:v>0.91833333333333333</c:v>
                </c:pt>
                <c:pt idx="1164">
                  <c:v>0.91749999999999998</c:v>
                </c:pt>
                <c:pt idx="1165">
                  <c:v>0.91749999999999998</c:v>
                </c:pt>
                <c:pt idx="1166">
                  <c:v>0.91749999999999998</c:v>
                </c:pt>
                <c:pt idx="1167">
                  <c:v>0.91749999999999998</c:v>
                </c:pt>
                <c:pt idx="1168">
                  <c:v>0.91749999999999998</c:v>
                </c:pt>
                <c:pt idx="1169">
                  <c:v>0.91749999999999998</c:v>
                </c:pt>
                <c:pt idx="1170">
                  <c:v>0.91749999999999998</c:v>
                </c:pt>
                <c:pt idx="1171">
                  <c:v>0.91666666666666663</c:v>
                </c:pt>
                <c:pt idx="1172">
                  <c:v>0.91583333333333328</c:v>
                </c:pt>
                <c:pt idx="1173">
                  <c:v>0.91500000000000004</c:v>
                </c:pt>
                <c:pt idx="1174">
                  <c:v>0.91500000000000004</c:v>
                </c:pt>
                <c:pt idx="1175">
                  <c:v>0.91416666666666668</c:v>
                </c:pt>
                <c:pt idx="1176">
                  <c:v>0.91416666666666668</c:v>
                </c:pt>
                <c:pt idx="1177">
                  <c:v>0.91416666666666668</c:v>
                </c:pt>
                <c:pt idx="1178">
                  <c:v>0.91416666666666668</c:v>
                </c:pt>
                <c:pt idx="1179">
                  <c:v>0.91416666666666668</c:v>
                </c:pt>
                <c:pt idx="1180">
                  <c:v>0.91416666666666668</c:v>
                </c:pt>
                <c:pt idx="1181">
                  <c:v>0.91333333333333333</c:v>
                </c:pt>
                <c:pt idx="1182">
                  <c:v>0.91333333333333333</c:v>
                </c:pt>
                <c:pt idx="1183">
                  <c:v>0.91333333333333333</c:v>
                </c:pt>
                <c:pt idx="1184">
                  <c:v>0.91333333333333333</c:v>
                </c:pt>
                <c:pt idx="1185">
                  <c:v>0.91333333333333333</c:v>
                </c:pt>
                <c:pt idx="1186">
                  <c:v>0.91333333333333333</c:v>
                </c:pt>
                <c:pt idx="1187">
                  <c:v>0.91249999999999998</c:v>
                </c:pt>
                <c:pt idx="1188">
                  <c:v>0.91166666666666663</c:v>
                </c:pt>
                <c:pt idx="1189">
                  <c:v>0.91166666666666663</c:v>
                </c:pt>
                <c:pt idx="1190">
                  <c:v>0.91166666666666663</c:v>
                </c:pt>
                <c:pt idx="1191">
                  <c:v>0.91083333333333338</c:v>
                </c:pt>
                <c:pt idx="1192">
                  <c:v>0.91083333333333338</c:v>
                </c:pt>
                <c:pt idx="1193">
                  <c:v>0.91</c:v>
                </c:pt>
                <c:pt idx="1194">
                  <c:v>0.90916666666666668</c:v>
                </c:pt>
                <c:pt idx="1195">
                  <c:v>0.90916666666666668</c:v>
                </c:pt>
                <c:pt idx="1196">
                  <c:v>0.90916666666666668</c:v>
                </c:pt>
                <c:pt idx="1197">
                  <c:v>0.90916666666666668</c:v>
                </c:pt>
                <c:pt idx="1198">
                  <c:v>0.90916666666666668</c:v>
                </c:pt>
                <c:pt idx="1199">
                  <c:v>0.90833333333333333</c:v>
                </c:pt>
                <c:pt idx="1200">
                  <c:v>0.90833333333333333</c:v>
                </c:pt>
                <c:pt idx="1201">
                  <c:v>0.90833333333333333</c:v>
                </c:pt>
                <c:pt idx="1202">
                  <c:v>0.90833333333333333</c:v>
                </c:pt>
                <c:pt idx="1203">
                  <c:v>0.90833333333333333</c:v>
                </c:pt>
                <c:pt idx="1204">
                  <c:v>0.90833333333333333</c:v>
                </c:pt>
                <c:pt idx="1205">
                  <c:v>0.90749999999999997</c:v>
                </c:pt>
                <c:pt idx="1206">
                  <c:v>0.90666666666666662</c:v>
                </c:pt>
                <c:pt idx="1207">
                  <c:v>0.90666666666666662</c:v>
                </c:pt>
                <c:pt idx="1208">
                  <c:v>0.90666666666666662</c:v>
                </c:pt>
                <c:pt idx="1209">
                  <c:v>0.90666666666666662</c:v>
                </c:pt>
                <c:pt idx="1210">
                  <c:v>0.90666666666666662</c:v>
                </c:pt>
                <c:pt idx="1211">
                  <c:v>0.90666666666666662</c:v>
                </c:pt>
                <c:pt idx="1212">
                  <c:v>0.90583333333333338</c:v>
                </c:pt>
                <c:pt idx="1213">
                  <c:v>0.90583333333333338</c:v>
                </c:pt>
                <c:pt idx="1214">
                  <c:v>0.90583333333333338</c:v>
                </c:pt>
                <c:pt idx="1215">
                  <c:v>0.90583333333333338</c:v>
                </c:pt>
                <c:pt idx="1216">
                  <c:v>0.90583333333333338</c:v>
                </c:pt>
                <c:pt idx="1217">
                  <c:v>0.90583333333333338</c:v>
                </c:pt>
                <c:pt idx="1218">
                  <c:v>0.90500000000000003</c:v>
                </c:pt>
                <c:pt idx="1219">
                  <c:v>0.90500000000000003</c:v>
                </c:pt>
                <c:pt idx="1220">
                  <c:v>0.90500000000000003</c:v>
                </c:pt>
                <c:pt idx="1221">
                  <c:v>0.90500000000000003</c:v>
                </c:pt>
                <c:pt idx="1222">
                  <c:v>0.90500000000000003</c:v>
                </c:pt>
                <c:pt idx="1223">
                  <c:v>0.90500000000000003</c:v>
                </c:pt>
                <c:pt idx="1224">
                  <c:v>0.90416666666666667</c:v>
                </c:pt>
                <c:pt idx="1225">
                  <c:v>0.90416666666666667</c:v>
                </c:pt>
                <c:pt idx="1226">
                  <c:v>0.90416666666666667</c:v>
                </c:pt>
                <c:pt idx="1227">
                  <c:v>0.90416666666666667</c:v>
                </c:pt>
                <c:pt idx="1228">
                  <c:v>0.90416666666666667</c:v>
                </c:pt>
                <c:pt idx="1229">
                  <c:v>0.90333333333333332</c:v>
                </c:pt>
                <c:pt idx="1230">
                  <c:v>0.90333333333333332</c:v>
                </c:pt>
                <c:pt idx="1231">
                  <c:v>0.90249999999999997</c:v>
                </c:pt>
                <c:pt idx="1232">
                  <c:v>0.90166666666666662</c:v>
                </c:pt>
                <c:pt idx="1233">
                  <c:v>0.90166666666666662</c:v>
                </c:pt>
                <c:pt idx="1234">
                  <c:v>0.90083333333333337</c:v>
                </c:pt>
                <c:pt idx="1235">
                  <c:v>0.9</c:v>
                </c:pt>
                <c:pt idx="1236">
                  <c:v>0.89916666666666667</c:v>
                </c:pt>
                <c:pt idx="1237">
                  <c:v>0.89916666666666667</c:v>
                </c:pt>
                <c:pt idx="1238">
                  <c:v>0.89833333333333332</c:v>
                </c:pt>
                <c:pt idx="1239">
                  <c:v>0.89833333333333332</c:v>
                </c:pt>
                <c:pt idx="1240">
                  <c:v>0.89749999999999996</c:v>
                </c:pt>
                <c:pt idx="1241">
                  <c:v>0.89749999999999996</c:v>
                </c:pt>
                <c:pt idx="1242">
                  <c:v>0.89749999999999996</c:v>
                </c:pt>
                <c:pt idx="1243">
                  <c:v>0.89666666666666672</c:v>
                </c:pt>
                <c:pt idx="1244">
                  <c:v>0.89583333333333337</c:v>
                </c:pt>
                <c:pt idx="1245">
                  <c:v>0.89583333333333337</c:v>
                </c:pt>
                <c:pt idx="1246">
                  <c:v>0.89583333333333337</c:v>
                </c:pt>
                <c:pt idx="1247">
                  <c:v>0.89583333333333337</c:v>
                </c:pt>
                <c:pt idx="1248">
                  <c:v>0.89583333333333337</c:v>
                </c:pt>
                <c:pt idx="1249">
                  <c:v>0.89583333333333337</c:v>
                </c:pt>
                <c:pt idx="1250">
                  <c:v>0.89583333333333337</c:v>
                </c:pt>
                <c:pt idx="1251">
                  <c:v>0.89583333333333337</c:v>
                </c:pt>
                <c:pt idx="1252">
                  <c:v>0.89500000000000002</c:v>
                </c:pt>
                <c:pt idx="1253">
                  <c:v>0.89500000000000002</c:v>
                </c:pt>
                <c:pt idx="1254">
                  <c:v>0.89416666666666667</c:v>
                </c:pt>
                <c:pt idx="1255">
                  <c:v>0.89333333333333331</c:v>
                </c:pt>
                <c:pt idx="1256">
                  <c:v>0.89333333333333331</c:v>
                </c:pt>
                <c:pt idx="1257">
                  <c:v>0.89249999999999996</c:v>
                </c:pt>
                <c:pt idx="1258">
                  <c:v>0.89249999999999996</c:v>
                </c:pt>
                <c:pt idx="1259">
                  <c:v>0.89249999999999996</c:v>
                </c:pt>
                <c:pt idx="1260">
                  <c:v>0.89249999999999996</c:v>
                </c:pt>
                <c:pt idx="1261">
                  <c:v>0.89249999999999996</c:v>
                </c:pt>
                <c:pt idx="1262">
                  <c:v>0.89249999999999996</c:v>
                </c:pt>
                <c:pt idx="1263">
                  <c:v>0.89249999999999996</c:v>
                </c:pt>
                <c:pt idx="1264">
                  <c:v>0.89249999999999996</c:v>
                </c:pt>
                <c:pt idx="1265">
                  <c:v>0.89166666666666661</c:v>
                </c:pt>
                <c:pt idx="1266">
                  <c:v>0.89083333333333337</c:v>
                </c:pt>
                <c:pt idx="1267">
                  <c:v>0.89083333333333337</c:v>
                </c:pt>
                <c:pt idx="1268">
                  <c:v>0.89</c:v>
                </c:pt>
                <c:pt idx="1269">
                  <c:v>0.89</c:v>
                </c:pt>
                <c:pt idx="1270">
                  <c:v>0.89</c:v>
                </c:pt>
                <c:pt idx="1271">
                  <c:v>0.89</c:v>
                </c:pt>
                <c:pt idx="1272">
                  <c:v>0.89</c:v>
                </c:pt>
                <c:pt idx="1273">
                  <c:v>0.88916666666666666</c:v>
                </c:pt>
                <c:pt idx="1274">
                  <c:v>0.88833333333333331</c:v>
                </c:pt>
                <c:pt idx="1275">
                  <c:v>0.88833333333333331</c:v>
                </c:pt>
                <c:pt idx="1276">
                  <c:v>0.88833333333333331</c:v>
                </c:pt>
                <c:pt idx="1277">
                  <c:v>0.88833333333333331</c:v>
                </c:pt>
                <c:pt idx="1278">
                  <c:v>0.88749999999999996</c:v>
                </c:pt>
                <c:pt idx="1279">
                  <c:v>0.88749999999999996</c:v>
                </c:pt>
                <c:pt idx="1280">
                  <c:v>0.88749999999999996</c:v>
                </c:pt>
                <c:pt idx="1281">
                  <c:v>0.88749999999999996</c:v>
                </c:pt>
                <c:pt idx="1282">
                  <c:v>0.88666666666666671</c:v>
                </c:pt>
                <c:pt idx="1283">
                  <c:v>0.88666666666666671</c:v>
                </c:pt>
                <c:pt idx="1284">
                  <c:v>0.88666666666666671</c:v>
                </c:pt>
                <c:pt idx="1285">
                  <c:v>0.88583333333333336</c:v>
                </c:pt>
                <c:pt idx="1286">
                  <c:v>0.88583333333333336</c:v>
                </c:pt>
                <c:pt idx="1287">
                  <c:v>0.88583333333333336</c:v>
                </c:pt>
                <c:pt idx="1288">
                  <c:v>0.88500000000000001</c:v>
                </c:pt>
                <c:pt idx="1289">
                  <c:v>0.88500000000000001</c:v>
                </c:pt>
                <c:pt idx="1290">
                  <c:v>0.88500000000000001</c:v>
                </c:pt>
                <c:pt idx="1291">
                  <c:v>0.88500000000000001</c:v>
                </c:pt>
                <c:pt idx="1292">
                  <c:v>0.88500000000000001</c:v>
                </c:pt>
                <c:pt idx="1293">
                  <c:v>0.88500000000000001</c:v>
                </c:pt>
                <c:pt idx="1294">
                  <c:v>0.88500000000000001</c:v>
                </c:pt>
                <c:pt idx="1295">
                  <c:v>0.88416666666666666</c:v>
                </c:pt>
                <c:pt idx="1296">
                  <c:v>0.88416666666666666</c:v>
                </c:pt>
                <c:pt idx="1297">
                  <c:v>0.8833333333333333</c:v>
                </c:pt>
                <c:pt idx="1298">
                  <c:v>0.88250000000000006</c:v>
                </c:pt>
                <c:pt idx="1299">
                  <c:v>0.88250000000000006</c:v>
                </c:pt>
                <c:pt idx="1300">
                  <c:v>0.88166666666666671</c:v>
                </c:pt>
                <c:pt idx="1301">
                  <c:v>0.88083333333333336</c:v>
                </c:pt>
                <c:pt idx="1302">
                  <c:v>0.88083333333333336</c:v>
                </c:pt>
                <c:pt idx="1303">
                  <c:v>0.88</c:v>
                </c:pt>
                <c:pt idx="1304">
                  <c:v>0.87916666666666665</c:v>
                </c:pt>
                <c:pt idx="1305">
                  <c:v>0.87916666666666665</c:v>
                </c:pt>
                <c:pt idx="1306">
                  <c:v>0.87916666666666665</c:v>
                </c:pt>
                <c:pt idx="1307">
                  <c:v>0.8783333333333333</c:v>
                </c:pt>
                <c:pt idx="1308">
                  <c:v>0.87749999999999995</c:v>
                </c:pt>
                <c:pt idx="1309">
                  <c:v>0.87749999999999995</c:v>
                </c:pt>
                <c:pt idx="1310">
                  <c:v>0.87749999999999995</c:v>
                </c:pt>
                <c:pt idx="1311">
                  <c:v>0.87749999999999995</c:v>
                </c:pt>
                <c:pt idx="1312">
                  <c:v>0.87749999999999995</c:v>
                </c:pt>
                <c:pt idx="1313">
                  <c:v>0.87749999999999995</c:v>
                </c:pt>
                <c:pt idx="1314">
                  <c:v>0.87749999999999995</c:v>
                </c:pt>
                <c:pt idx="1315">
                  <c:v>0.87749999999999995</c:v>
                </c:pt>
                <c:pt idx="1316">
                  <c:v>0.87666666666666671</c:v>
                </c:pt>
                <c:pt idx="1317">
                  <c:v>0.87583333333333335</c:v>
                </c:pt>
                <c:pt idx="1318">
                  <c:v>0.87583333333333335</c:v>
                </c:pt>
                <c:pt idx="1319">
                  <c:v>0.875</c:v>
                </c:pt>
                <c:pt idx="1320">
                  <c:v>0.87416666666666665</c:v>
                </c:pt>
                <c:pt idx="1321">
                  <c:v>0.87416666666666665</c:v>
                </c:pt>
                <c:pt idx="1322">
                  <c:v>0.87416666666666665</c:v>
                </c:pt>
                <c:pt idx="1323">
                  <c:v>0.87416666666666665</c:v>
                </c:pt>
                <c:pt idx="1324">
                  <c:v>0.87416666666666665</c:v>
                </c:pt>
                <c:pt idx="1325">
                  <c:v>0.87416666666666665</c:v>
                </c:pt>
                <c:pt idx="1326">
                  <c:v>0.87333333333333329</c:v>
                </c:pt>
                <c:pt idx="1327">
                  <c:v>0.87250000000000005</c:v>
                </c:pt>
                <c:pt idx="1328">
                  <c:v>0.8716666666666667</c:v>
                </c:pt>
                <c:pt idx="1329">
                  <c:v>0.8716666666666667</c:v>
                </c:pt>
                <c:pt idx="1330">
                  <c:v>0.87083333333333335</c:v>
                </c:pt>
                <c:pt idx="1331">
                  <c:v>0.87</c:v>
                </c:pt>
                <c:pt idx="1332">
                  <c:v>0.87</c:v>
                </c:pt>
                <c:pt idx="1333">
                  <c:v>0.87</c:v>
                </c:pt>
                <c:pt idx="1334">
                  <c:v>0.86916666666666664</c:v>
                </c:pt>
                <c:pt idx="1335">
                  <c:v>0.8683333333333334</c:v>
                </c:pt>
                <c:pt idx="1336">
                  <c:v>0.8683333333333334</c:v>
                </c:pt>
                <c:pt idx="1337">
                  <c:v>0.86749999999999994</c:v>
                </c:pt>
                <c:pt idx="1338">
                  <c:v>0.8666666666666667</c:v>
                </c:pt>
                <c:pt idx="1339">
                  <c:v>0.86583333333333334</c:v>
                </c:pt>
                <c:pt idx="1340">
                  <c:v>0.86499999999999999</c:v>
                </c:pt>
                <c:pt idx="1341">
                  <c:v>0.86499999999999999</c:v>
                </c:pt>
                <c:pt idx="1342">
                  <c:v>0.86499999999999999</c:v>
                </c:pt>
                <c:pt idx="1343">
                  <c:v>0.86499999999999999</c:v>
                </c:pt>
                <c:pt idx="1344">
                  <c:v>0.86499999999999999</c:v>
                </c:pt>
                <c:pt idx="1345">
                  <c:v>0.86416666666666664</c:v>
                </c:pt>
                <c:pt idx="1346">
                  <c:v>0.86333333333333329</c:v>
                </c:pt>
                <c:pt idx="1347">
                  <c:v>0.86250000000000004</c:v>
                </c:pt>
                <c:pt idx="1348">
                  <c:v>0.86250000000000004</c:v>
                </c:pt>
                <c:pt idx="1349">
                  <c:v>0.86250000000000004</c:v>
                </c:pt>
                <c:pt idx="1350">
                  <c:v>0.86166666666666669</c:v>
                </c:pt>
                <c:pt idx="1351">
                  <c:v>0.86166666666666669</c:v>
                </c:pt>
                <c:pt idx="1352">
                  <c:v>0.86083333333333334</c:v>
                </c:pt>
                <c:pt idx="1353">
                  <c:v>0.86</c:v>
                </c:pt>
                <c:pt idx="1354">
                  <c:v>0.86</c:v>
                </c:pt>
                <c:pt idx="1355">
                  <c:v>0.86</c:v>
                </c:pt>
                <c:pt idx="1356">
                  <c:v>0.86</c:v>
                </c:pt>
                <c:pt idx="1357">
                  <c:v>0.85916666666666663</c:v>
                </c:pt>
                <c:pt idx="1358">
                  <c:v>0.85916666666666663</c:v>
                </c:pt>
                <c:pt idx="1359">
                  <c:v>0.85833333333333339</c:v>
                </c:pt>
                <c:pt idx="1360">
                  <c:v>0.85750000000000004</c:v>
                </c:pt>
                <c:pt idx="1361">
                  <c:v>0.85750000000000004</c:v>
                </c:pt>
                <c:pt idx="1362">
                  <c:v>0.85750000000000004</c:v>
                </c:pt>
                <c:pt idx="1363">
                  <c:v>0.85750000000000004</c:v>
                </c:pt>
                <c:pt idx="1364">
                  <c:v>0.85666666666666669</c:v>
                </c:pt>
                <c:pt idx="1365">
                  <c:v>0.85583333333333333</c:v>
                </c:pt>
                <c:pt idx="1366">
                  <c:v>0.85583333333333333</c:v>
                </c:pt>
                <c:pt idx="1367">
                  <c:v>0.85499999999999998</c:v>
                </c:pt>
                <c:pt idx="1368">
                  <c:v>0.85416666666666663</c:v>
                </c:pt>
                <c:pt idx="1369">
                  <c:v>0.85333333333333328</c:v>
                </c:pt>
                <c:pt idx="1370">
                  <c:v>0.85333333333333328</c:v>
                </c:pt>
                <c:pt idx="1371">
                  <c:v>0.85250000000000004</c:v>
                </c:pt>
                <c:pt idx="1372">
                  <c:v>0.85250000000000004</c:v>
                </c:pt>
                <c:pt idx="1373">
                  <c:v>0.85250000000000004</c:v>
                </c:pt>
                <c:pt idx="1374">
                  <c:v>0.85166666666666668</c:v>
                </c:pt>
                <c:pt idx="1375">
                  <c:v>0.85083333333333333</c:v>
                </c:pt>
                <c:pt idx="1376">
                  <c:v>0.85083333333333333</c:v>
                </c:pt>
                <c:pt idx="1377">
                  <c:v>0.85083333333333333</c:v>
                </c:pt>
                <c:pt idx="1378">
                  <c:v>0.85</c:v>
                </c:pt>
                <c:pt idx="1379">
                  <c:v>0.85</c:v>
                </c:pt>
                <c:pt idx="1380">
                  <c:v>0.84916666666666663</c:v>
                </c:pt>
                <c:pt idx="1381">
                  <c:v>0.84916666666666663</c:v>
                </c:pt>
                <c:pt idx="1382">
                  <c:v>0.84916666666666663</c:v>
                </c:pt>
                <c:pt idx="1383">
                  <c:v>0.84833333333333338</c:v>
                </c:pt>
                <c:pt idx="1384">
                  <c:v>0.84750000000000003</c:v>
                </c:pt>
                <c:pt idx="1385">
                  <c:v>0.84666666666666668</c:v>
                </c:pt>
                <c:pt idx="1386">
                  <c:v>0.84583333333333333</c:v>
                </c:pt>
                <c:pt idx="1387">
                  <c:v>0.84583333333333333</c:v>
                </c:pt>
                <c:pt idx="1388">
                  <c:v>0.84583333333333333</c:v>
                </c:pt>
                <c:pt idx="1389">
                  <c:v>0.84499999999999997</c:v>
                </c:pt>
                <c:pt idx="1390">
                  <c:v>0.84499999999999997</c:v>
                </c:pt>
                <c:pt idx="1391">
                  <c:v>0.84416666666666673</c:v>
                </c:pt>
                <c:pt idx="1392">
                  <c:v>0.84416666666666673</c:v>
                </c:pt>
                <c:pt idx="1393">
                  <c:v>0.84416666666666673</c:v>
                </c:pt>
                <c:pt idx="1394">
                  <c:v>0.84416666666666673</c:v>
                </c:pt>
                <c:pt idx="1395">
                  <c:v>0.84416666666666673</c:v>
                </c:pt>
                <c:pt idx="1396">
                  <c:v>0.84333333333333327</c:v>
                </c:pt>
                <c:pt idx="1397">
                  <c:v>0.84333333333333327</c:v>
                </c:pt>
                <c:pt idx="1398">
                  <c:v>0.84333333333333327</c:v>
                </c:pt>
                <c:pt idx="1399">
                  <c:v>0.84250000000000003</c:v>
                </c:pt>
                <c:pt idx="1400">
                  <c:v>0.84166666666666667</c:v>
                </c:pt>
                <c:pt idx="1401">
                  <c:v>0.84166666666666667</c:v>
                </c:pt>
                <c:pt idx="1402">
                  <c:v>0.84083333333333332</c:v>
                </c:pt>
                <c:pt idx="1403">
                  <c:v>0.84</c:v>
                </c:pt>
                <c:pt idx="1404">
                  <c:v>0.83916666666666662</c:v>
                </c:pt>
                <c:pt idx="1405">
                  <c:v>0.83833333333333337</c:v>
                </c:pt>
                <c:pt idx="1406">
                  <c:v>0.83833333333333337</c:v>
                </c:pt>
                <c:pt idx="1407">
                  <c:v>0.83750000000000002</c:v>
                </c:pt>
                <c:pt idx="1408">
                  <c:v>0.83666666666666667</c:v>
                </c:pt>
                <c:pt idx="1409">
                  <c:v>0.83583333333333332</c:v>
                </c:pt>
                <c:pt idx="1410">
                  <c:v>0.83583333333333332</c:v>
                </c:pt>
                <c:pt idx="1411">
                  <c:v>0.83499999999999996</c:v>
                </c:pt>
                <c:pt idx="1412">
                  <c:v>0.83499999999999996</c:v>
                </c:pt>
                <c:pt idx="1413">
                  <c:v>0.83416666666666672</c:v>
                </c:pt>
                <c:pt idx="1414">
                  <c:v>0.83333333333333337</c:v>
                </c:pt>
                <c:pt idx="1415">
                  <c:v>0.83250000000000002</c:v>
                </c:pt>
                <c:pt idx="1416">
                  <c:v>0.83166666666666667</c:v>
                </c:pt>
                <c:pt idx="1417">
                  <c:v>0.83166666666666667</c:v>
                </c:pt>
                <c:pt idx="1418">
                  <c:v>0.83083333333333331</c:v>
                </c:pt>
                <c:pt idx="1419">
                  <c:v>0.83</c:v>
                </c:pt>
                <c:pt idx="1420">
                  <c:v>0.83</c:v>
                </c:pt>
                <c:pt idx="1421">
                  <c:v>0.82916666666666661</c:v>
                </c:pt>
                <c:pt idx="1422">
                  <c:v>0.82916666666666661</c:v>
                </c:pt>
                <c:pt idx="1423">
                  <c:v>0.82833333333333337</c:v>
                </c:pt>
                <c:pt idx="1424">
                  <c:v>0.82750000000000001</c:v>
                </c:pt>
                <c:pt idx="1425">
                  <c:v>0.82750000000000001</c:v>
                </c:pt>
                <c:pt idx="1426">
                  <c:v>0.82666666666666666</c:v>
                </c:pt>
                <c:pt idx="1427">
                  <c:v>0.82583333333333331</c:v>
                </c:pt>
                <c:pt idx="1428">
                  <c:v>0.82583333333333331</c:v>
                </c:pt>
                <c:pt idx="1429">
                  <c:v>0.82499999999999996</c:v>
                </c:pt>
                <c:pt idx="1430">
                  <c:v>0.82416666666666671</c:v>
                </c:pt>
                <c:pt idx="1431">
                  <c:v>0.82333333333333336</c:v>
                </c:pt>
                <c:pt idx="1432">
                  <c:v>0.82333333333333336</c:v>
                </c:pt>
                <c:pt idx="1433">
                  <c:v>0.82250000000000001</c:v>
                </c:pt>
                <c:pt idx="1434">
                  <c:v>0.82250000000000001</c:v>
                </c:pt>
                <c:pt idx="1435">
                  <c:v>0.82166666666666666</c:v>
                </c:pt>
                <c:pt idx="1436">
                  <c:v>0.8208333333333333</c:v>
                </c:pt>
                <c:pt idx="1437">
                  <c:v>0.82000000000000006</c:v>
                </c:pt>
                <c:pt idx="1438">
                  <c:v>0.8191666666666666</c:v>
                </c:pt>
                <c:pt idx="1439">
                  <c:v>0.81833333333333336</c:v>
                </c:pt>
                <c:pt idx="1440">
                  <c:v>0.8175</c:v>
                </c:pt>
                <c:pt idx="1441">
                  <c:v>0.81666666666666665</c:v>
                </c:pt>
                <c:pt idx="1442">
                  <c:v>0.81666666666666665</c:v>
                </c:pt>
                <c:pt idx="1443">
                  <c:v>0.8158333333333333</c:v>
                </c:pt>
                <c:pt idx="1444">
                  <c:v>0.8158333333333333</c:v>
                </c:pt>
                <c:pt idx="1445">
                  <c:v>0.81499999999999995</c:v>
                </c:pt>
                <c:pt idx="1446">
                  <c:v>0.81416666666666671</c:v>
                </c:pt>
                <c:pt idx="1447">
                  <c:v>0.81333333333333335</c:v>
                </c:pt>
                <c:pt idx="1448">
                  <c:v>0.8125</c:v>
                </c:pt>
                <c:pt idx="1449">
                  <c:v>0.81166666666666665</c:v>
                </c:pt>
                <c:pt idx="1450">
                  <c:v>0.81166666666666665</c:v>
                </c:pt>
                <c:pt idx="1451">
                  <c:v>0.81083333333333329</c:v>
                </c:pt>
                <c:pt idx="1452">
                  <c:v>0.81083333333333329</c:v>
                </c:pt>
                <c:pt idx="1453">
                  <c:v>0.81</c:v>
                </c:pt>
                <c:pt idx="1454">
                  <c:v>0.81</c:v>
                </c:pt>
                <c:pt idx="1455">
                  <c:v>0.81</c:v>
                </c:pt>
                <c:pt idx="1456">
                  <c:v>0.81</c:v>
                </c:pt>
                <c:pt idx="1457">
                  <c:v>0.8091666666666667</c:v>
                </c:pt>
                <c:pt idx="1458">
                  <c:v>0.80833333333333335</c:v>
                </c:pt>
                <c:pt idx="1459">
                  <c:v>0.80833333333333335</c:v>
                </c:pt>
                <c:pt idx="1460">
                  <c:v>0.80833333333333335</c:v>
                </c:pt>
                <c:pt idx="1461">
                  <c:v>0.8075</c:v>
                </c:pt>
                <c:pt idx="1462">
                  <c:v>0.8075</c:v>
                </c:pt>
                <c:pt idx="1463">
                  <c:v>0.8075</c:v>
                </c:pt>
                <c:pt idx="1464">
                  <c:v>0.80666666666666664</c:v>
                </c:pt>
                <c:pt idx="1465">
                  <c:v>0.8058333333333334</c:v>
                </c:pt>
                <c:pt idx="1466">
                  <c:v>0.80499999999999994</c:v>
                </c:pt>
                <c:pt idx="1467">
                  <c:v>0.8041666666666667</c:v>
                </c:pt>
                <c:pt idx="1468">
                  <c:v>0.8041666666666667</c:v>
                </c:pt>
                <c:pt idx="1469">
                  <c:v>0.80333333333333334</c:v>
                </c:pt>
                <c:pt idx="1470">
                  <c:v>0.80249999999999999</c:v>
                </c:pt>
                <c:pt idx="1471">
                  <c:v>0.80166666666666664</c:v>
                </c:pt>
                <c:pt idx="1472">
                  <c:v>0.80166666666666664</c:v>
                </c:pt>
                <c:pt idx="1473">
                  <c:v>0.80083333333333329</c:v>
                </c:pt>
                <c:pt idx="1474">
                  <c:v>0.8</c:v>
                </c:pt>
                <c:pt idx="1475">
                  <c:v>0.79916666666666669</c:v>
                </c:pt>
                <c:pt idx="1476">
                  <c:v>0.79833333333333334</c:v>
                </c:pt>
                <c:pt idx="1477">
                  <c:v>0.79749999999999999</c:v>
                </c:pt>
                <c:pt idx="1478">
                  <c:v>0.79666666666666663</c:v>
                </c:pt>
                <c:pt idx="1479">
                  <c:v>0.79666666666666663</c:v>
                </c:pt>
                <c:pt idx="1480">
                  <c:v>0.79583333333333339</c:v>
                </c:pt>
                <c:pt idx="1481">
                  <c:v>0.79500000000000004</c:v>
                </c:pt>
                <c:pt idx="1482">
                  <c:v>0.79500000000000004</c:v>
                </c:pt>
                <c:pt idx="1483">
                  <c:v>0.79416666666666669</c:v>
                </c:pt>
                <c:pt idx="1484">
                  <c:v>0.79333333333333333</c:v>
                </c:pt>
                <c:pt idx="1485">
                  <c:v>0.79249999999999998</c:v>
                </c:pt>
                <c:pt idx="1486">
                  <c:v>0.79166666666666663</c:v>
                </c:pt>
                <c:pt idx="1487">
                  <c:v>0.79083333333333328</c:v>
                </c:pt>
                <c:pt idx="1488">
                  <c:v>0.79083333333333328</c:v>
                </c:pt>
                <c:pt idx="1489">
                  <c:v>0.79083333333333328</c:v>
                </c:pt>
                <c:pt idx="1490">
                  <c:v>0.79</c:v>
                </c:pt>
                <c:pt idx="1491">
                  <c:v>0.78916666666666668</c:v>
                </c:pt>
                <c:pt idx="1492">
                  <c:v>0.78916666666666668</c:v>
                </c:pt>
                <c:pt idx="1493">
                  <c:v>0.78833333333333333</c:v>
                </c:pt>
                <c:pt idx="1494">
                  <c:v>0.78833333333333333</c:v>
                </c:pt>
                <c:pt idx="1495">
                  <c:v>0.78833333333333333</c:v>
                </c:pt>
                <c:pt idx="1496">
                  <c:v>0.78749999999999998</c:v>
                </c:pt>
                <c:pt idx="1497">
                  <c:v>0.78666666666666663</c:v>
                </c:pt>
                <c:pt idx="1498">
                  <c:v>0.78583333333333338</c:v>
                </c:pt>
                <c:pt idx="1499">
                  <c:v>0.78500000000000003</c:v>
                </c:pt>
                <c:pt idx="1500">
                  <c:v>0.78416666666666668</c:v>
                </c:pt>
                <c:pt idx="1501">
                  <c:v>0.78416666666666668</c:v>
                </c:pt>
                <c:pt idx="1502">
                  <c:v>0.78333333333333333</c:v>
                </c:pt>
                <c:pt idx="1503">
                  <c:v>0.78333333333333333</c:v>
                </c:pt>
                <c:pt idx="1504">
                  <c:v>0.78249999999999997</c:v>
                </c:pt>
                <c:pt idx="1505">
                  <c:v>0.78166666666666673</c:v>
                </c:pt>
                <c:pt idx="1506">
                  <c:v>0.78083333333333327</c:v>
                </c:pt>
                <c:pt idx="1507">
                  <c:v>0.78</c:v>
                </c:pt>
                <c:pt idx="1508">
                  <c:v>0.77916666666666667</c:v>
                </c:pt>
                <c:pt idx="1509">
                  <c:v>0.77833333333333332</c:v>
                </c:pt>
                <c:pt idx="1510">
                  <c:v>0.77749999999999997</c:v>
                </c:pt>
                <c:pt idx="1511">
                  <c:v>0.77749999999999997</c:v>
                </c:pt>
                <c:pt idx="1512">
                  <c:v>0.77749999999999997</c:v>
                </c:pt>
                <c:pt idx="1513">
                  <c:v>0.77666666666666662</c:v>
                </c:pt>
                <c:pt idx="1514">
                  <c:v>0.77666666666666662</c:v>
                </c:pt>
                <c:pt idx="1515">
                  <c:v>0.77583333333333337</c:v>
                </c:pt>
                <c:pt idx="1516">
                  <c:v>0.77500000000000002</c:v>
                </c:pt>
                <c:pt idx="1517">
                  <c:v>0.77416666666666667</c:v>
                </c:pt>
                <c:pt idx="1518">
                  <c:v>0.77333333333333332</c:v>
                </c:pt>
                <c:pt idx="1519">
                  <c:v>0.77333333333333332</c:v>
                </c:pt>
                <c:pt idx="1520">
                  <c:v>0.77333333333333332</c:v>
                </c:pt>
                <c:pt idx="1521">
                  <c:v>0.77333333333333332</c:v>
                </c:pt>
                <c:pt idx="1522">
                  <c:v>0.77249999999999996</c:v>
                </c:pt>
                <c:pt idx="1523">
                  <c:v>0.77166666666666672</c:v>
                </c:pt>
                <c:pt idx="1524">
                  <c:v>0.77166666666666672</c:v>
                </c:pt>
                <c:pt idx="1525">
                  <c:v>0.77083333333333337</c:v>
                </c:pt>
                <c:pt idx="1526">
                  <c:v>0.77</c:v>
                </c:pt>
                <c:pt idx="1527">
                  <c:v>0.77</c:v>
                </c:pt>
                <c:pt idx="1528">
                  <c:v>0.76916666666666667</c:v>
                </c:pt>
                <c:pt idx="1529">
                  <c:v>0.76916666666666667</c:v>
                </c:pt>
                <c:pt idx="1530">
                  <c:v>0.76833333333333331</c:v>
                </c:pt>
                <c:pt idx="1531">
                  <c:v>0.76833333333333331</c:v>
                </c:pt>
                <c:pt idx="1532">
                  <c:v>0.76749999999999996</c:v>
                </c:pt>
                <c:pt idx="1533">
                  <c:v>0.76666666666666661</c:v>
                </c:pt>
                <c:pt idx="1534">
                  <c:v>0.76583333333333337</c:v>
                </c:pt>
                <c:pt idx="1535">
                  <c:v>0.76500000000000001</c:v>
                </c:pt>
                <c:pt idx="1536">
                  <c:v>0.76500000000000001</c:v>
                </c:pt>
                <c:pt idx="1537">
                  <c:v>0.76500000000000001</c:v>
                </c:pt>
                <c:pt idx="1538">
                  <c:v>0.76416666666666666</c:v>
                </c:pt>
                <c:pt idx="1539">
                  <c:v>0.76416666666666666</c:v>
                </c:pt>
                <c:pt idx="1540">
                  <c:v>0.76333333333333331</c:v>
                </c:pt>
                <c:pt idx="1541">
                  <c:v>0.76333333333333331</c:v>
                </c:pt>
                <c:pt idx="1542">
                  <c:v>0.76333333333333331</c:v>
                </c:pt>
                <c:pt idx="1543">
                  <c:v>0.76249999999999996</c:v>
                </c:pt>
                <c:pt idx="1544">
                  <c:v>0.76166666666666671</c:v>
                </c:pt>
                <c:pt idx="1545">
                  <c:v>0.76083333333333336</c:v>
                </c:pt>
                <c:pt idx="1546">
                  <c:v>0.76</c:v>
                </c:pt>
                <c:pt idx="1547">
                  <c:v>0.75916666666666666</c:v>
                </c:pt>
                <c:pt idx="1548">
                  <c:v>0.75916666666666666</c:v>
                </c:pt>
                <c:pt idx="1549">
                  <c:v>0.7583333333333333</c:v>
                </c:pt>
                <c:pt idx="1550">
                  <c:v>0.75750000000000006</c:v>
                </c:pt>
                <c:pt idx="1551">
                  <c:v>0.7566666666666666</c:v>
                </c:pt>
                <c:pt idx="1552">
                  <c:v>0.7566666666666666</c:v>
                </c:pt>
                <c:pt idx="1553">
                  <c:v>0.7566666666666666</c:v>
                </c:pt>
                <c:pt idx="1554">
                  <c:v>0.75583333333333336</c:v>
                </c:pt>
                <c:pt idx="1555">
                  <c:v>0.755</c:v>
                </c:pt>
                <c:pt idx="1556">
                  <c:v>0.755</c:v>
                </c:pt>
                <c:pt idx="1557">
                  <c:v>0.75416666666666665</c:v>
                </c:pt>
                <c:pt idx="1558">
                  <c:v>0.7533333333333333</c:v>
                </c:pt>
                <c:pt idx="1559">
                  <c:v>0.75249999999999995</c:v>
                </c:pt>
                <c:pt idx="1560">
                  <c:v>0.75166666666666671</c:v>
                </c:pt>
                <c:pt idx="1561">
                  <c:v>0.75083333333333335</c:v>
                </c:pt>
                <c:pt idx="1562">
                  <c:v>0.75</c:v>
                </c:pt>
                <c:pt idx="1563">
                  <c:v>0.74916666666666665</c:v>
                </c:pt>
                <c:pt idx="1564">
                  <c:v>0.74833333333333329</c:v>
                </c:pt>
                <c:pt idx="1565">
                  <c:v>0.74750000000000005</c:v>
                </c:pt>
                <c:pt idx="1566">
                  <c:v>0.74750000000000005</c:v>
                </c:pt>
                <c:pt idx="1567">
                  <c:v>0.74750000000000005</c:v>
                </c:pt>
                <c:pt idx="1568">
                  <c:v>0.74666666666666659</c:v>
                </c:pt>
                <c:pt idx="1569">
                  <c:v>0.74583333333333335</c:v>
                </c:pt>
                <c:pt idx="1570">
                  <c:v>0.745</c:v>
                </c:pt>
                <c:pt idx="1571">
                  <c:v>0.74416666666666664</c:v>
                </c:pt>
                <c:pt idx="1572">
                  <c:v>0.7433333333333334</c:v>
                </c:pt>
                <c:pt idx="1573">
                  <c:v>0.7433333333333334</c:v>
                </c:pt>
                <c:pt idx="1574">
                  <c:v>0.7433333333333334</c:v>
                </c:pt>
                <c:pt idx="1575">
                  <c:v>0.7433333333333334</c:v>
                </c:pt>
                <c:pt idx="1576">
                  <c:v>0.74249999999999994</c:v>
                </c:pt>
                <c:pt idx="1577">
                  <c:v>0.7416666666666667</c:v>
                </c:pt>
                <c:pt idx="1578">
                  <c:v>0.74083333333333334</c:v>
                </c:pt>
                <c:pt idx="1579">
                  <c:v>0.74</c:v>
                </c:pt>
                <c:pt idx="1580">
                  <c:v>0.73916666666666675</c:v>
                </c:pt>
                <c:pt idx="1581">
                  <c:v>0.73833333333333329</c:v>
                </c:pt>
                <c:pt idx="1582">
                  <c:v>0.73750000000000004</c:v>
                </c:pt>
                <c:pt idx="1583">
                  <c:v>0.73666666666666669</c:v>
                </c:pt>
                <c:pt idx="1584">
                  <c:v>0.73583333333333334</c:v>
                </c:pt>
                <c:pt idx="1585">
                  <c:v>0.73499999999999999</c:v>
                </c:pt>
                <c:pt idx="1586">
                  <c:v>0.73416666666666663</c:v>
                </c:pt>
                <c:pt idx="1587">
                  <c:v>0.73416666666666663</c:v>
                </c:pt>
                <c:pt idx="1588">
                  <c:v>0.73333333333333339</c:v>
                </c:pt>
                <c:pt idx="1589">
                  <c:v>0.73249999999999993</c:v>
                </c:pt>
                <c:pt idx="1590">
                  <c:v>0.73166666666666669</c:v>
                </c:pt>
                <c:pt idx="1591">
                  <c:v>0.73083333333333333</c:v>
                </c:pt>
                <c:pt idx="1592">
                  <c:v>0.73</c:v>
                </c:pt>
                <c:pt idx="1593">
                  <c:v>0.72916666666666674</c:v>
                </c:pt>
                <c:pt idx="1594">
                  <c:v>0.72833333333333328</c:v>
                </c:pt>
                <c:pt idx="1595">
                  <c:v>0.72833333333333328</c:v>
                </c:pt>
                <c:pt idx="1596">
                  <c:v>0.72833333333333328</c:v>
                </c:pt>
                <c:pt idx="1597">
                  <c:v>0.72750000000000004</c:v>
                </c:pt>
                <c:pt idx="1598">
                  <c:v>0.72666666666666668</c:v>
                </c:pt>
                <c:pt idx="1599">
                  <c:v>0.72583333333333333</c:v>
                </c:pt>
                <c:pt idx="1600">
                  <c:v>0.72499999999999998</c:v>
                </c:pt>
                <c:pt idx="1601">
                  <c:v>0.72416666666666663</c:v>
                </c:pt>
                <c:pt idx="1602">
                  <c:v>0.72333333333333338</c:v>
                </c:pt>
                <c:pt idx="1603">
                  <c:v>0.72249999999999992</c:v>
                </c:pt>
                <c:pt idx="1604">
                  <c:v>0.72166666666666668</c:v>
                </c:pt>
                <c:pt idx="1605">
                  <c:v>0.72083333333333333</c:v>
                </c:pt>
                <c:pt idx="1606">
                  <c:v>0.72</c:v>
                </c:pt>
                <c:pt idx="1607">
                  <c:v>0.71916666666666673</c:v>
                </c:pt>
                <c:pt idx="1608">
                  <c:v>0.71833333333333327</c:v>
                </c:pt>
                <c:pt idx="1609">
                  <c:v>0.71750000000000003</c:v>
                </c:pt>
                <c:pt idx="1610">
                  <c:v>0.71666666666666667</c:v>
                </c:pt>
                <c:pt idx="1611">
                  <c:v>0.71583333333333332</c:v>
                </c:pt>
                <c:pt idx="1612">
                  <c:v>0.71583333333333332</c:v>
                </c:pt>
                <c:pt idx="1613">
                  <c:v>0.71500000000000008</c:v>
                </c:pt>
                <c:pt idx="1614">
                  <c:v>0.71500000000000008</c:v>
                </c:pt>
                <c:pt idx="1615">
                  <c:v>0.71416666666666662</c:v>
                </c:pt>
                <c:pt idx="1616">
                  <c:v>0.71416666666666662</c:v>
                </c:pt>
                <c:pt idx="1617">
                  <c:v>0.71333333333333337</c:v>
                </c:pt>
                <c:pt idx="1618">
                  <c:v>0.71250000000000002</c:v>
                </c:pt>
                <c:pt idx="1619">
                  <c:v>0.71166666666666667</c:v>
                </c:pt>
                <c:pt idx="1620">
                  <c:v>0.71083333333333332</c:v>
                </c:pt>
                <c:pt idx="1621">
                  <c:v>0.71</c:v>
                </c:pt>
                <c:pt idx="1622">
                  <c:v>0.70916666666666672</c:v>
                </c:pt>
                <c:pt idx="1623">
                  <c:v>0.70833333333333326</c:v>
                </c:pt>
                <c:pt idx="1624">
                  <c:v>0.70750000000000002</c:v>
                </c:pt>
                <c:pt idx="1625">
                  <c:v>0.70666666666666667</c:v>
                </c:pt>
                <c:pt idx="1626">
                  <c:v>0.70583333333333331</c:v>
                </c:pt>
                <c:pt idx="1627">
                  <c:v>0.70500000000000007</c:v>
                </c:pt>
                <c:pt idx="1628">
                  <c:v>0.70416666666666661</c:v>
                </c:pt>
                <c:pt idx="1629">
                  <c:v>0.70333333333333337</c:v>
                </c:pt>
                <c:pt idx="1630">
                  <c:v>0.70250000000000001</c:v>
                </c:pt>
                <c:pt idx="1631">
                  <c:v>0.70250000000000001</c:v>
                </c:pt>
                <c:pt idx="1632">
                  <c:v>0.70166666666666666</c:v>
                </c:pt>
                <c:pt idx="1633">
                  <c:v>0.70166666666666666</c:v>
                </c:pt>
                <c:pt idx="1634">
                  <c:v>0.70083333333333331</c:v>
                </c:pt>
                <c:pt idx="1635">
                  <c:v>0.7</c:v>
                </c:pt>
                <c:pt idx="1636">
                  <c:v>0.69916666666666671</c:v>
                </c:pt>
                <c:pt idx="1637">
                  <c:v>0.69833333333333325</c:v>
                </c:pt>
                <c:pt idx="1638">
                  <c:v>0.69750000000000001</c:v>
                </c:pt>
                <c:pt idx="1639">
                  <c:v>0.69750000000000001</c:v>
                </c:pt>
                <c:pt idx="1640">
                  <c:v>0.69666666666666666</c:v>
                </c:pt>
                <c:pt idx="1641">
                  <c:v>0.6958333333333333</c:v>
                </c:pt>
                <c:pt idx="1642">
                  <c:v>0.69500000000000006</c:v>
                </c:pt>
                <c:pt idx="1643">
                  <c:v>0.6941666666666666</c:v>
                </c:pt>
                <c:pt idx="1644">
                  <c:v>0.69333333333333336</c:v>
                </c:pt>
                <c:pt idx="1645">
                  <c:v>0.6925</c:v>
                </c:pt>
                <c:pt idx="1646">
                  <c:v>0.69166666666666665</c:v>
                </c:pt>
                <c:pt idx="1647">
                  <c:v>0.69083333333333341</c:v>
                </c:pt>
                <c:pt idx="1648">
                  <c:v>0.69</c:v>
                </c:pt>
                <c:pt idx="1649">
                  <c:v>0.68916666666666671</c:v>
                </c:pt>
                <c:pt idx="1650">
                  <c:v>0.68833333333333335</c:v>
                </c:pt>
                <c:pt idx="1651">
                  <c:v>0.6875</c:v>
                </c:pt>
                <c:pt idx="1652">
                  <c:v>0.68666666666666665</c:v>
                </c:pt>
                <c:pt idx="1653">
                  <c:v>0.68583333333333329</c:v>
                </c:pt>
                <c:pt idx="1654">
                  <c:v>0.68500000000000005</c:v>
                </c:pt>
                <c:pt idx="1655">
                  <c:v>0.68416666666666659</c:v>
                </c:pt>
                <c:pt idx="1656">
                  <c:v>0.68416666666666659</c:v>
                </c:pt>
                <c:pt idx="1657">
                  <c:v>0.68333333333333335</c:v>
                </c:pt>
                <c:pt idx="1658">
                  <c:v>0.6825</c:v>
                </c:pt>
                <c:pt idx="1659">
                  <c:v>0.68166666666666664</c:v>
                </c:pt>
                <c:pt idx="1660">
                  <c:v>0.6808333333333334</c:v>
                </c:pt>
                <c:pt idx="1661">
                  <c:v>0.67999999999999994</c:v>
                </c:pt>
                <c:pt idx="1662">
                  <c:v>0.6791666666666667</c:v>
                </c:pt>
                <c:pt idx="1663">
                  <c:v>0.67833333333333334</c:v>
                </c:pt>
                <c:pt idx="1664">
                  <c:v>0.67749999999999999</c:v>
                </c:pt>
                <c:pt idx="1665">
                  <c:v>0.67666666666666675</c:v>
                </c:pt>
                <c:pt idx="1666">
                  <c:v>0.67583333333333329</c:v>
                </c:pt>
                <c:pt idx="1667">
                  <c:v>0.67500000000000004</c:v>
                </c:pt>
                <c:pt idx="1668">
                  <c:v>0.67416666666666669</c:v>
                </c:pt>
                <c:pt idx="1669">
                  <c:v>0.67333333333333334</c:v>
                </c:pt>
                <c:pt idx="1670">
                  <c:v>0.67333333333333334</c:v>
                </c:pt>
                <c:pt idx="1671">
                  <c:v>0.67333333333333334</c:v>
                </c:pt>
                <c:pt idx="1672">
                  <c:v>0.67249999999999999</c:v>
                </c:pt>
                <c:pt idx="1673">
                  <c:v>0.67166666666666663</c:v>
                </c:pt>
                <c:pt idx="1674">
                  <c:v>0.67083333333333339</c:v>
                </c:pt>
                <c:pt idx="1675">
                  <c:v>0.66999999999999993</c:v>
                </c:pt>
                <c:pt idx="1676">
                  <c:v>0.66916666666666669</c:v>
                </c:pt>
                <c:pt idx="1677">
                  <c:v>0.66916666666666669</c:v>
                </c:pt>
                <c:pt idx="1678">
                  <c:v>0.66833333333333333</c:v>
                </c:pt>
                <c:pt idx="1679">
                  <c:v>0.66749999999999998</c:v>
                </c:pt>
                <c:pt idx="1680">
                  <c:v>0.66749999999999998</c:v>
                </c:pt>
                <c:pt idx="1681">
                  <c:v>0.66749999999999998</c:v>
                </c:pt>
                <c:pt idx="1682">
                  <c:v>0.66666666666666674</c:v>
                </c:pt>
                <c:pt idx="1683">
                  <c:v>0.66583333333333328</c:v>
                </c:pt>
                <c:pt idx="1684">
                  <c:v>0.66500000000000004</c:v>
                </c:pt>
                <c:pt idx="1685">
                  <c:v>0.66416666666666668</c:v>
                </c:pt>
                <c:pt idx="1686">
                  <c:v>0.66333333333333333</c:v>
                </c:pt>
                <c:pt idx="1687">
                  <c:v>0.66333333333333333</c:v>
                </c:pt>
                <c:pt idx="1688">
                  <c:v>0.66249999999999998</c:v>
                </c:pt>
                <c:pt idx="1689">
                  <c:v>0.66166666666666663</c:v>
                </c:pt>
                <c:pt idx="1690">
                  <c:v>0.66083333333333338</c:v>
                </c:pt>
                <c:pt idx="1691">
                  <c:v>0.65999999999999992</c:v>
                </c:pt>
                <c:pt idx="1692">
                  <c:v>0.65916666666666668</c:v>
                </c:pt>
                <c:pt idx="1693">
                  <c:v>0.65833333333333333</c:v>
                </c:pt>
                <c:pt idx="1694">
                  <c:v>0.65749999999999997</c:v>
                </c:pt>
                <c:pt idx="1695">
                  <c:v>0.65666666666666673</c:v>
                </c:pt>
                <c:pt idx="1696">
                  <c:v>0.65583333333333327</c:v>
                </c:pt>
                <c:pt idx="1697">
                  <c:v>0.65500000000000003</c:v>
                </c:pt>
                <c:pt idx="1698">
                  <c:v>0.65416666666666667</c:v>
                </c:pt>
                <c:pt idx="1699">
                  <c:v>0.65333333333333332</c:v>
                </c:pt>
                <c:pt idx="1700">
                  <c:v>0.65250000000000008</c:v>
                </c:pt>
                <c:pt idx="1701">
                  <c:v>0.65250000000000008</c:v>
                </c:pt>
                <c:pt idx="1702">
                  <c:v>0.65166666666666662</c:v>
                </c:pt>
                <c:pt idx="1703">
                  <c:v>0.65083333333333337</c:v>
                </c:pt>
                <c:pt idx="1704">
                  <c:v>0.65</c:v>
                </c:pt>
                <c:pt idx="1705">
                  <c:v>0.64916666666666667</c:v>
                </c:pt>
                <c:pt idx="1706">
                  <c:v>0.64833333333333332</c:v>
                </c:pt>
                <c:pt idx="1707">
                  <c:v>0.64749999999999996</c:v>
                </c:pt>
                <c:pt idx="1708">
                  <c:v>0.64666666666666672</c:v>
                </c:pt>
                <c:pt idx="1709">
                  <c:v>0.64583333333333326</c:v>
                </c:pt>
                <c:pt idx="1710">
                  <c:v>0.64500000000000002</c:v>
                </c:pt>
                <c:pt idx="1711">
                  <c:v>0.64416666666666667</c:v>
                </c:pt>
                <c:pt idx="1712">
                  <c:v>0.64333333333333331</c:v>
                </c:pt>
                <c:pt idx="1713">
                  <c:v>0.64250000000000007</c:v>
                </c:pt>
                <c:pt idx="1714">
                  <c:v>0.64166666666666661</c:v>
                </c:pt>
                <c:pt idx="1715">
                  <c:v>0.64083333333333337</c:v>
                </c:pt>
                <c:pt idx="1716">
                  <c:v>0.64</c:v>
                </c:pt>
                <c:pt idx="1717">
                  <c:v>0.63916666666666666</c:v>
                </c:pt>
                <c:pt idx="1718">
                  <c:v>0.63833333333333331</c:v>
                </c:pt>
                <c:pt idx="1719">
                  <c:v>0.63749999999999996</c:v>
                </c:pt>
                <c:pt idx="1720">
                  <c:v>0.63666666666666671</c:v>
                </c:pt>
                <c:pt idx="1721">
                  <c:v>0.63666666666666671</c:v>
                </c:pt>
                <c:pt idx="1722">
                  <c:v>0.63583333333333325</c:v>
                </c:pt>
                <c:pt idx="1723">
                  <c:v>0.63500000000000001</c:v>
                </c:pt>
                <c:pt idx="1724">
                  <c:v>0.63416666666666666</c:v>
                </c:pt>
                <c:pt idx="1725">
                  <c:v>0.6333333333333333</c:v>
                </c:pt>
                <c:pt idx="1726">
                  <c:v>0.63250000000000006</c:v>
                </c:pt>
                <c:pt idx="1727">
                  <c:v>0.6316666666666666</c:v>
                </c:pt>
                <c:pt idx="1728">
                  <c:v>0.63083333333333336</c:v>
                </c:pt>
                <c:pt idx="1729">
                  <c:v>0.63</c:v>
                </c:pt>
                <c:pt idx="1730">
                  <c:v>0.62916666666666665</c:v>
                </c:pt>
                <c:pt idx="1731">
                  <c:v>0.62833333333333341</c:v>
                </c:pt>
                <c:pt idx="1732">
                  <c:v>0.62833333333333341</c:v>
                </c:pt>
                <c:pt idx="1733">
                  <c:v>0.62749999999999995</c:v>
                </c:pt>
                <c:pt idx="1734">
                  <c:v>0.62666666666666671</c:v>
                </c:pt>
                <c:pt idx="1735">
                  <c:v>0.62583333333333335</c:v>
                </c:pt>
                <c:pt idx="1736">
                  <c:v>0.625</c:v>
                </c:pt>
                <c:pt idx="1737">
                  <c:v>0.62416666666666665</c:v>
                </c:pt>
                <c:pt idx="1738">
                  <c:v>0.62333333333333329</c:v>
                </c:pt>
                <c:pt idx="1739">
                  <c:v>0.62250000000000005</c:v>
                </c:pt>
                <c:pt idx="1740">
                  <c:v>0.62166666666666659</c:v>
                </c:pt>
                <c:pt idx="1741">
                  <c:v>0.62083333333333335</c:v>
                </c:pt>
                <c:pt idx="1742">
                  <c:v>0.62</c:v>
                </c:pt>
                <c:pt idx="1743">
                  <c:v>0.61916666666666664</c:v>
                </c:pt>
                <c:pt idx="1744">
                  <c:v>0.6183333333333334</c:v>
                </c:pt>
                <c:pt idx="1745">
                  <c:v>0.61749999999999994</c:v>
                </c:pt>
                <c:pt idx="1746">
                  <c:v>0.6166666666666667</c:v>
                </c:pt>
                <c:pt idx="1747">
                  <c:v>0.61583333333333334</c:v>
                </c:pt>
                <c:pt idx="1748">
                  <c:v>0.61499999999999999</c:v>
                </c:pt>
                <c:pt idx="1749">
                  <c:v>0.61499999999999999</c:v>
                </c:pt>
                <c:pt idx="1750">
                  <c:v>0.61416666666666675</c:v>
                </c:pt>
                <c:pt idx="1751">
                  <c:v>0.61333333333333329</c:v>
                </c:pt>
                <c:pt idx="1752">
                  <c:v>0.61250000000000004</c:v>
                </c:pt>
                <c:pt idx="1753">
                  <c:v>0.61166666666666669</c:v>
                </c:pt>
                <c:pt idx="1754">
                  <c:v>0.61083333333333334</c:v>
                </c:pt>
                <c:pt idx="1755">
                  <c:v>0.61</c:v>
                </c:pt>
                <c:pt idx="1756">
                  <c:v>0.60916666666666663</c:v>
                </c:pt>
                <c:pt idx="1757">
                  <c:v>0.60833333333333339</c:v>
                </c:pt>
                <c:pt idx="1758">
                  <c:v>0.60749999999999993</c:v>
                </c:pt>
                <c:pt idx="1759">
                  <c:v>0.60666666666666669</c:v>
                </c:pt>
                <c:pt idx="1760">
                  <c:v>0.60583333333333333</c:v>
                </c:pt>
                <c:pt idx="1761">
                  <c:v>0.60499999999999998</c:v>
                </c:pt>
                <c:pt idx="1762">
                  <c:v>0.60416666666666674</c:v>
                </c:pt>
                <c:pt idx="1763">
                  <c:v>0.60416666666666674</c:v>
                </c:pt>
                <c:pt idx="1764">
                  <c:v>0.60333333333333328</c:v>
                </c:pt>
                <c:pt idx="1765">
                  <c:v>0.60250000000000004</c:v>
                </c:pt>
                <c:pt idx="1766">
                  <c:v>0.60166666666666668</c:v>
                </c:pt>
                <c:pt idx="1767">
                  <c:v>0.60083333333333333</c:v>
                </c:pt>
                <c:pt idx="1768">
                  <c:v>0.6</c:v>
                </c:pt>
                <c:pt idx="1769">
                  <c:v>0.59916666666666663</c:v>
                </c:pt>
                <c:pt idx="1770">
                  <c:v>0.59833333333333338</c:v>
                </c:pt>
                <c:pt idx="1771">
                  <c:v>0.59749999999999992</c:v>
                </c:pt>
                <c:pt idx="1772">
                  <c:v>0.59666666666666668</c:v>
                </c:pt>
                <c:pt idx="1773">
                  <c:v>0.59583333333333333</c:v>
                </c:pt>
                <c:pt idx="1774">
                  <c:v>0.59499999999999997</c:v>
                </c:pt>
                <c:pt idx="1775">
                  <c:v>0.59416666666666673</c:v>
                </c:pt>
                <c:pt idx="1776">
                  <c:v>0.59333333333333327</c:v>
                </c:pt>
                <c:pt idx="1777">
                  <c:v>0.59250000000000003</c:v>
                </c:pt>
                <c:pt idx="1778">
                  <c:v>0.59166666666666667</c:v>
                </c:pt>
                <c:pt idx="1779">
                  <c:v>0.59083333333333332</c:v>
                </c:pt>
                <c:pt idx="1780">
                  <c:v>0.59000000000000008</c:v>
                </c:pt>
                <c:pt idx="1781">
                  <c:v>0.58916666666666662</c:v>
                </c:pt>
                <c:pt idx="1782">
                  <c:v>0.58916666666666662</c:v>
                </c:pt>
                <c:pt idx="1783">
                  <c:v>0.58833333333333337</c:v>
                </c:pt>
                <c:pt idx="1784">
                  <c:v>0.58750000000000002</c:v>
                </c:pt>
                <c:pt idx="1785">
                  <c:v>0.58666666666666667</c:v>
                </c:pt>
                <c:pt idx="1786">
                  <c:v>0.58583333333333332</c:v>
                </c:pt>
                <c:pt idx="1787">
                  <c:v>0.58499999999999996</c:v>
                </c:pt>
                <c:pt idx="1788">
                  <c:v>0.58499999999999996</c:v>
                </c:pt>
                <c:pt idx="1789">
                  <c:v>0.58416666666666672</c:v>
                </c:pt>
                <c:pt idx="1790">
                  <c:v>0.58333333333333326</c:v>
                </c:pt>
                <c:pt idx="1791">
                  <c:v>0.58333333333333326</c:v>
                </c:pt>
                <c:pt idx="1792">
                  <c:v>0.58250000000000002</c:v>
                </c:pt>
                <c:pt idx="1793">
                  <c:v>0.58166666666666667</c:v>
                </c:pt>
                <c:pt idx="1794">
                  <c:v>0.58083333333333331</c:v>
                </c:pt>
                <c:pt idx="1795">
                  <c:v>0.58000000000000007</c:v>
                </c:pt>
                <c:pt idx="1796">
                  <c:v>0.57916666666666661</c:v>
                </c:pt>
                <c:pt idx="1797">
                  <c:v>0.57833333333333337</c:v>
                </c:pt>
                <c:pt idx="1798">
                  <c:v>0.57750000000000001</c:v>
                </c:pt>
                <c:pt idx="1799">
                  <c:v>0.57666666666666666</c:v>
                </c:pt>
                <c:pt idx="1800">
                  <c:v>0.57583333333333331</c:v>
                </c:pt>
                <c:pt idx="1801">
                  <c:v>0.57499999999999996</c:v>
                </c:pt>
                <c:pt idx="1802">
                  <c:v>0.57416666666666671</c:v>
                </c:pt>
                <c:pt idx="1803">
                  <c:v>0.57333333333333325</c:v>
                </c:pt>
                <c:pt idx="1804">
                  <c:v>0.57250000000000001</c:v>
                </c:pt>
                <c:pt idx="1805">
                  <c:v>0.57250000000000001</c:v>
                </c:pt>
                <c:pt idx="1806">
                  <c:v>0.57166666666666666</c:v>
                </c:pt>
                <c:pt idx="1807">
                  <c:v>0.5708333333333333</c:v>
                </c:pt>
                <c:pt idx="1808">
                  <c:v>0.57000000000000006</c:v>
                </c:pt>
                <c:pt idx="1809">
                  <c:v>0.5691666666666666</c:v>
                </c:pt>
                <c:pt idx="1810">
                  <c:v>0.5691666666666666</c:v>
                </c:pt>
                <c:pt idx="1811">
                  <c:v>0.56833333333333336</c:v>
                </c:pt>
                <c:pt idx="1812">
                  <c:v>0.5675</c:v>
                </c:pt>
                <c:pt idx="1813">
                  <c:v>0.56666666666666665</c:v>
                </c:pt>
                <c:pt idx="1814">
                  <c:v>0.56583333333333341</c:v>
                </c:pt>
                <c:pt idx="1815">
                  <c:v>0.56499999999999995</c:v>
                </c:pt>
                <c:pt idx="1816">
                  <c:v>0.56416666666666671</c:v>
                </c:pt>
                <c:pt idx="1817">
                  <c:v>0.56333333333333335</c:v>
                </c:pt>
                <c:pt idx="1818">
                  <c:v>0.5625</c:v>
                </c:pt>
                <c:pt idx="1819">
                  <c:v>0.56166666666666665</c:v>
                </c:pt>
                <c:pt idx="1820">
                  <c:v>0.56166666666666665</c:v>
                </c:pt>
                <c:pt idx="1821">
                  <c:v>0.56083333333333329</c:v>
                </c:pt>
                <c:pt idx="1822">
                  <c:v>0.56000000000000005</c:v>
                </c:pt>
                <c:pt idx="1823">
                  <c:v>0.55916666666666659</c:v>
                </c:pt>
                <c:pt idx="1824">
                  <c:v>0.55833333333333335</c:v>
                </c:pt>
                <c:pt idx="1825">
                  <c:v>0.5575</c:v>
                </c:pt>
                <c:pt idx="1826">
                  <c:v>0.55666666666666664</c:v>
                </c:pt>
                <c:pt idx="1827">
                  <c:v>0.5558333333333334</c:v>
                </c:pt>
                <c:pt idx="1828">
                  <c:v>0.55499999999999994</c:v>
                </c:pt>
                <c:pt idx="1829">
                  <c:v>0.5541666666666667</c:v>
                </c:pt>
                <c:pt idx="1830">
                  <c:v>0.55333333333333334</c:v>
                </c:pt>
                <c:pt idx="1831">
                  <c:v>0.55249999999999999</c:v>
                </c:pt>
                <c:pt idx="1832">
                  <c:v>0.55166666666666675</c:v>
                </c:pt>
                <c:pt idx="1833">
                  <c:v>0.55083333333333329</c:v>
                </c:pt>
                <c:pt idx="1834">
                  <c:v>0.55000000000000004</c:v>
                </c:pt>
                <c:pt idx="1835">
                  <c:v>0.54916666666666669</c:v>
                </c:pt>
                <c:pt idx="1836">
                  <c:v>0.54833333333333334</c:v>
                </c:pt>
                <c:pt idx="1837">
                  <c:v>0.54749999999999999</c:v>
                </c:pt>
                <c:pt idx="1838">
                  <c:v>0.54666666666666663</c:v>
                </c:pt>
                <c:pt idx="1839">
                  <c:v>0.54583333333333339</c:v>
                </c:pt>
                <c:pt idx="1840">
                  <c:v>0.54499999999999993</c:v>
                </c:pt>
                <c:pt idx="1841">
                  <c:v>0.54416666666666669</c:v>
                </c:pt>
                <c:pt idx="1842">
                  <c:v>0.54333333333333333</c:v>
                </c:pt>
                <c:pt idx="1843">
                  <c:v>0.54249999999999998</c:v>
                </c:pt>
                <c:pt idx="1844">
                  <c:v>0.54166666666666674</c:v>
                </c:pt>
                <c:pt idx="1845">
                  <c:v>0.54083333333333328</c:v>
                </c:pt>
                <c:pt idx="1846">
                  <c:v>0.54</c:v>
                </c:pt>
                <c:pt idx="1847">
                  <c:v>0.53916666666666668</c:v>
                </c:pt>
                <c:pt idx="1848">
                  <c:v>0.53833333333333333</c:v>
                </c:pt>
                <c:pt idx="1849">
                  <c:v>0.53749999999999998</c:v>
                </c:pt>
                <c:pt idx="1850">
                  <c:v>0.53666666666666663</c:v>
                </c:pt>
                <c:pt idx="1851">
                  <c:v>0.53583333333333338</c:v>
                </c:pt>
                <c:pt idx="1852">
                  <c:v>0.53583333333333338</c:v>
                </c:pt>
                <c:pt idx="1853">
                  <c:v>0.53499999999999992</c:v>
                </c:pt>
                <c:pt idx="1854">
                  <c:v>0.53416666666666668</c:v>
                </c:pt>
                <c:pt idx="1855">
                  <c:v>0.53333333333333333</c:v>
                </c:pt>
                <c:pt idx="1856">
                  <c:v>0.53249999999999997</c:v>
                </c:pt>
                <c:pt idx="1857">
                  <c:v>0.53166666666666673</c:v>
                </c:pt>
                <c:pt idx="1858">
                  <c:v>0.53083333333333327</c:v>
                </c:pt>
                <c:pt idx="1859">
                  <c:v>0.53</c:v>
                </c:pt>
                <c:pt idx="1860">
                  <c:v>0.52916666666666667</c:v>
                </c:pt>
                <c:pt idx="1861">
                  <c:v>0.52833333333333332</c:v>
                </c:pt>
                <c:pt idx="1862">
                  <c:v>0.52750000000000008</c:v>
                </c:pt>
                <c:pt idx="1863">
                  <c:v>0.52666666666666662</c:v>
                </c:pt>
                <c:pt idx="1864">
                  <c:v>0.52583333333333337</c:v>
                </c:pt>
                <c:pt idx="1865">
                  <c:v>0.52500000000000002</c:v>
                </c:pt>
                <c:pt idx="1866">
                  <c:v>0.52416666666666667</c:v>
                </c:pt>
                <c:pt idx="1867">
                  <c:v>0.52333333333333332</c:v>
                </c:pt>
                <c:pt idx="1868">
                  <c:v>0.52249999999999996</c:v>
                </c:pt>
                <c:pt idx="1869">
                  <c:v>0.52166666666666672</c:v>
                </c:pt>
                <c:pt idx="1870">
                  <c:v>0.52083333333333326</c:v>
                </c:pt>
                <c:pt idx="1871">
                  <c:v>0.52</c:v>
                </c:pt>
                <c:pt idx="1872">
                  <c:v>0.51916666666666667</c:v>
                </c:pt>
                <c:pt idx="1873">
                  <c:v>0.51833333333333331</c:v>
                </c:pt>
                <c:pt idx="1874">
                  <c:v>0.51750000000000007</c:v>
                </c:pt>
                <c:pt idx="1875">
                  <c:v>0.51666666666666661</c:v>
                </c:pt>
                <c:pt idx="1876">
                  <c:v>0.51583333333333337</c:v>
                </c:pt>
                <c:pt idx="1877">
                  <c:v>0.51500000000000001</c:v>
                </c:pt>
                <c:pt idx="1878">
                  <c:v>0.51416666666666666</c:v>
                </c:pt>
                <c:pt idx="1879">
                  <c:v>0.51333333333333331</c:v>
                </c:pt>
                <c:pt idx="1880">
                  <c:v>0.51249999999999996</c:v>
                </c:pt>
                <c:pt idx="1881">
                  <c:v>0.51166666666666671</c:v>
                </c:pt>
                <c:pt idx="1882">
                  <c:v>0.51083333333333325</c:v>
                </c:pt>
                <c:pt idx="1883">
                  <c:v>0.51</c:v>
                </c:pt>
                <c:pt idx="1884">
                  <c:v>0.50916666666666666</c:v>
                </c:pt>
                <c:pt idx="1885">
                  <c:v>0.5083333333333333</c:v>
                </c:pt>
                <c:pt idx="1886">
                  <c:v>0.50750000000000006</c:v>
                </c:pt>
                <c:pt idx="1887">
                  <c:v>0.5066666666666666</c:v>
                </c:pt>
                <c:pt idx="1888">
                  <c:v>0.50583333333333336</c:v>
                </c:pt>
                <c:pt idx="1889">
                  <c:v>0.505</c:v>
                </c:pt>
                <c:pt idx="1890">
                  <c:v>0.50416666666666665</c:v>
                </c:pt>
                <c:pt idx="1891">
                  <c:v>0.50333333333333341</c:v>
                </c:pt>
                <c:pt idx="1892">
                  <c:v>0.50249999999999995</c:v>
                </c:pt>
                <c:pt idx="1893">
                  <c:v>0.50166666666666671</c:v>
                </c:pt>
                <c:pt idx="1894">
                  <c:v>0.50083333333333335</c:v>
                </c:pt>
                <c:pt idx="1895">
                  <c:v>0.5</c:v>
                </c:pt>
                <c:pt idx="1896">
                  <c:v>0.49916666666666665</c:v>
                </c:pt>
                <c:pt idx="1897">
                  <c:v>0.49833333333333329</c:v>
                </c:pt>
                <c:pt idx="1898">
                  <c:v>0.49750000000000005</c:v>
                </c:pt>
                <c:pt idx="1899">
                  <c:v>0.4966666666666667</c:v>
                </c:pt>
                <c:pt idx="1900">
                  <c:v>0.49583333333333335</c:v>
                </c:pt>
                <c:pt idx="1901">
                  <c:v>0.495</c:v>
                </c:pt>
                <c:pt idx="1902">
                  <c:v>0.49416666666666664</c:v>
                </c:pt>
                <c:pt idx="1903">
                  <c:v>0.49333333333333329</c:v>
                </c:pt>
                <c:pt idx="1904">
                  <c:v>0.49250000000000005</c:v>
                </c:pt>
                <c:pt idx="1905">
                  <c:v>0.4916666666666667</c:v>
                </c:pt>
                <c:pt idx="1906">
                  <c:v>0.49083333333333334</c:v>
                </c:pt>
                <c:pt idx="1907">
                  <c:v>0.49</c:v>
                </c:pt>
                <c:pt idx="1908">
                  <c:v>0.48916666666666664</c:v>
                </c:pt>
                <c:pt idx="1909">
                  <c:v>0.48833333333333329</c:v>
                </c:pt>
                <c:pt idx="1910">
                  <c:v>0.48750000000000004</c:v>
                </c:pt>
                <c:pt idx="1911">
                  <c:v>0.48666666666666669</c:v>
                </c:pt>
                <c:pt idx="1912">
                  <c:v>0.48583333333333334</c:v>
                </c:pt>
                <c:pt idx="1913">
                  <c:v>0.48499999999999999</c:v>
                </c:pt>
                <c:pt idx="1914">
                  <c:v>0.48416666666666663</c:v>
                </c:pt>
                <c:pt idx="1915">
                  <c:v>0.48333333333333328</c:v>
                </c:pt>
                <c:pt idx="1916">
                  <c:v>0.48250000000000004</c:v>
                </c:pt>
                <c:pt idx="1917">
                  <c:v>0.48166666666666669</c:v>
                </c:pt>
                <c:pt idx="1918">
                  <c:v>0.48083333333333333</c:v>
                </c:pt>
                <c:pt idx="1919">
                  <c:v>0.48</c:v>
                </c:pt>
                <c:pt idx="1920">
                  <c:v>0.47916666666666663</c:v>
                </c:pt>
                <c:pt idx="1921">
                  <c:v>0.47833333333333339</c:v>
                </c:pt>
                <c:pt idx="1922">
                  <c:v>0.47750000000000004</c:v>
                </c:pt>
                <c:pt idx="1923">
                  <c:v>0.47666666666666668</c:v>
                </c:pt>
                <c:pt idx="1924">
                  <c:v>0.47583333333333333</c:v>
                </c:pt>
                <c:pt idx="1925">
                  <c:v>0.47583333333333333</c:v>
                </c:pt>
                <c:pt idx="1926">
                  <c:v>0.47499999999999998</c:v>
                </c:pt>
                <c:pt idx="1927">
                  <c:v>0.47416666666666663</c:v>
                </c:pt>
                <c:pt idx="1928">
                  <c:v>0.47333333333333338</c:v>
                </c:pt>
                <c:pt idx="1929">
                  <c:v>0.47250000000000003</c:v>
                </c:pt>
                <c:pt idx="1930">
                  <c:v>0.47166666666666668</c:v>
                </c:pt>
                <c:pt idx="1931">
                  <c:v>0.47083333333333333</c:v>
                </c:pt>
                <c:pt idx="1932">
                  <c:v>0.47</c:v>
                </c:pt>
                <c:pt idx="1933">
                  <c:v>0.46916666666666662</c:v>
                </c:pt>
                <c:pt idx="1934">
                  <c:v>0.46833333333333338</c:v>
                </c:pt>
                <c:pt idx="1935">
                  <c:v>0.46750000000000003</c:v>
                </c:pt>
                <c:pt idx="1936">
                  <c:v>0.46666666666666667</c:v>
                </c:pt>
                <c:pt idx="1937">
                  <c:v>0.46583333333333332</c:v>
                </c:pt>
                <c:pt idx="1938">
                  <c:v>0.46499999999999997</c:v>
                </c:pt>
                <c:pt idx="1939">
                  <c:v>0.46416666666666662</c:v>
                </c:pt>
                <c:pt idx="1940">
                  <c:v>0.46333333333333337</c:v>
                </c:pt>
                <c:pt idx="1941">
                  <c:v>0.46250000000000002</c:v>
                </c:pt>
                <c:pt idx="1942">
                  <c:v>0.46166666666666667</c:v>
                </c:pt>
                <c:pt idx="1943">
                  <c:v>0.46083333333333332</c:v>
                </c:pt>
                <c:pt idx="1944">
                  <c:v>0.45999999999999996</c:v>
                </c:pt>
                <c:pt idx="1945">
                  <c:v>0.45916666666666661</c:v>
                </c:pt>
                <c:pt idx="1946">
                  <c:v>0.45833333333333337</c:v>
                </c:pt>
                <c:pt idx="1947">
                  <c:v>0.45750000000000002</c:v>
                </c:pt>
                <c:pt idx="1948">
                  <c:v>0.45666666666666667</c:v>
                </c:pt>
                <c:pt idx="1949">
                  <c:v>0.45583333333333331</c:v>
                </c:pt>
                <c:pt idx="1950">
                  <c:v>0.45499999999999996</c:v>
                </c:pt>
                <c:pt idx="1951">
                  <c:v>0.45416666666666672</c:v>
                </c:pt>
                <c:pt idx="1952">
                  <c:v>0.45333333333333337</c:v>
                </c:pt>
                <c:pt idx="1953">
                  <c:v>0.45250000000000001</c:v>
                </c:pt>
                <c:pt idx="1954">
                  <c:v>0.45166666666666666</c:v>
                </c:pt>
                <c:pt idx="1955">
                  <c:v>0.45083333333333331</c:v>
                </c:pt>
                <c:pt idx="1956">
                  <c:v>0.44999999999999996</c:v>
                </c:pt>
                <c:pt idx="1957">
                  <c:v>0.44916666666666671</c:v>
                </c:pt>
                <c:pt idx="1958">
                  <c:v>0.44833333333333336</c:v>
                </c:pt>
                <c:pt idx="1959">
                  <c:v>0.44750000000000001</c:v>
                </c:pt>
                <c:pt idx="1960">
                  <c:v>0.44666666666666666</c:v>
                </c:pt>
                <c:pt idx="1961">
                  <c:v>0.4458333333333333</c:v>
                </c:pt>
                <c:pt idx="1962">
                  <c:v>0.44499999999999995</c:v>
                </c:pt>
                <c:pt idx="1963">
                  <c:v>0.44416666666666671</c:v>
                </c:pt>
                <c:pt idx="1964">
                  <c:v>0.44333333333333336</c:v>
                </c:pt>
                <c:pt idx="1965">
                  <c:v>0.4425</c:v>
                </c:pt>
                <c:pt idx="1966">
                  <c:v>0.44166666666666665</c:v>
                </c:pt>
                <c:pt idx="1967">
                  <c:v>0.4408333333333333</c:v>
                </c:pt>
                <c:pt idx="1968">
                  <c:v>0.43999999999999995</c:v>
                </c:pt>
                <c:pt idx="1969">
                  <c:v>0.43916666666666671</c:v>
                </c:pt>
                <c:pt idx="1970">
                  <c:v>0.43833333333333335</c:v>
                </c:pt>
                <c:pt idx="1971">
                  <c:v>0.4375</c:v>
                </c:pt>
                <c:pt idx="1972">
                  <c:v>0.43666666666666665</c:v>
                </c:pt>
                <c:pt idx="1973">
                  <c:v>0.43583333333333329</c:v>
                </c:pt>
                <c:pt idx="1974">
                  <c:v>0.43500000000000005</c:v>
                </c:pt>
                <c:pt idx="1975">
                  <c:v>0.4341666666666667</c:v>
                </c:pt>
                <c:pt idx="1976">
                  <c:v>0.43333333333333335</c:v>
                </c:pt>
                <c:pt idx="1977">
                  <c:v>0.4325</c:v>
                </c:pt>
                <c:pt idx="1978">
                  <c:v>0.43166666666666664</c:v>
                </c:pt>
                <c:pt idx="1979">
                  <c:v>0.43083333333333329</c:v>
                </c:pt>
                <c:pt idx="1980">
                  <c:v>0.43000000000000005</c:v>
                </c:pt>
                <c:pt idx="1981">
                  <c:v>0.4291666666666667</c:v>
                </c:pt>
                <c:pt idx="1982">
                  <c:v>0.42833333333333334</c:v>
                </c:pt>
                <c:pt idx="1983">
                  <c:v>0.42749999999999999</c:v>
                </c:pt>
                <c:pt idx="1984">
                  <c:v>0.42666666666666664</c:v>
                </c:pt>
                <c:pt idx="1985">
                  <c:v>0.42583333333333329</c:v>
                </c:pt>
                <c:pt idx="1986">
                  <c:v>0.42500000000000004</c:v>
                </c:pt>
                <c:pt idx="1987">
                  <c:v>0.42416666666666669</c:v>
                </c:pt>
                <c:pt idx="1988">
                  <c:v>0.42333333333333334</c:v>
                </c:pt>
                <c:pt idx="1989">
                  <c:v>0.42249999999999999</c:v>
                </c:pt>
                <c:pt idx="1990">
                  <c:v>0.42249999999999999</c:v>
                </c:pt>
                <c:pt idx="1991">
                  <c:v>0.42166666666666663</c:v>
                </c:pt>
                <c:pt idx="1992">
                  <c:v>0.42083333333333328</c:v>
                </c:pt>
                <c:pt idx="1993">
                  <c:v>0.42000000000000004</c:v>
                </c:pt>
                <c:pt idx="1994">
                  <c:v>0.41916666666666669</c:v>
                </c:pt>
                <c:pt idx="1995">
                  <c:v>0.41833333333333333</c:v>
                </c:pt>
                <c:pt idx="1996">
                  <c:v>0.41749999999999998</c:v>
                </c:pt>
                <c:pt idx="1997">
                  <c:v>0.41666666666666663</c:v>
                </c:pt>
                <c:pt idx="1998">
                  <c:v>0.41583333333333339</c:v>
                </c:pt>
                <c:pt idx="1999">
                  <c:v>0.41500000000000004</c:v>
                </c:pt>
                <c:pt idx="2000">
                  <c:v>0.41416666666666668</c:v>
                </c:pt>
                <c:pt idx="2001">
                  <c:v>0.41333333333333333</c:v>
                </c:pt>
                <c:pt idx="2002">
                  <c:v>0.41249999999999998</c:v>
                </c:pt>
                <c:pt idx="2003">
                  <c:v>0.41166666666666663</c:v>
                </c:pt>
                <c:pt idx="2004">
                  <c:v>0.41083333333333338</c:v>
                </c:pt>
                <c:pt idx="2005">
                  <c:v>0.41000000000000003</c:v>
                </c:pt>
                <c:pt idx="2006">
                  <c:v>0.40916666666666668</c:v>
                </c:pt>
                <c:pt idx="2007">
                  <c:v>0.40833333333333333</c:v>
                </c:pt>
                <c:pt idx="2008">
                  <c:v>0.40749999999999997</c:v>
                </c:pt>
                <c:pt idx="2009">
                  <c:v>0.40666666666666662</c:v>
                </c:pt>
                <c:pt idx="2010">
                  <c:v>0.40583333333333338</c:v>
                </c:pt>
                <c:pt idx="2011">
                  <c:v>0.40500000000000003</c:v>
                </c:pt>
                <c:pt idx="2012">
                  <c:v>0.40416666666666667</c:v>
                </c:pt>
                <c:pt idx="2013">
                  <c:v>0.40333333333333332</c:v>
                </c:pt>
                <c:pt idx="2014">
                  <c:v>0.40249999999999997</c:v>
                </c:pt>
                <c:pt idx="2015">
                  <c:v>0.40166666666666662</c:v>
                </c:pt>
                <c:pt idx="2016">
                  <c:v>0.40083333333333337</c:v>
                </c:pt>
                <c:pt idx="2017">
                  <c:v>0.4</c:v>
                </c:pt>
                <c:pt idx="2018">
                  <c:v>0.39916666666666667</c:v>
                </c:pt>
                <c:pt idx="2019">
                  <c:v>0.39833333333333332</c:v>
                </c:pt>
                <c:pt idx="2020">
                  <c:v>0.39749999999999996</c:v>
                </c:pt>
                <c:pt idx="2021">
                  <c:v>0.39666666666666661</c:v>
                </c:pt>
                <c:pt idx="2022">
                  <c:v>0.39583333333333337</c:v>
                </c:pt>
                <c:pt idx="2023">
                  <c:v>0.39500000000000002</c:v>
                </c:pt>
                <c:pt idx="2024">
                  <c:v>0.39416666666666667</c:v>
                </c:pt>
                <c:pt idx="2025">
                  <c:v>0.39333333333333331</c:v>
                </c:pt>
                <c:pt idx="2026">
                  <c:v>0.39249999999999996</c:v>
                </c:pt>
                <c:pt idx="2027">
                  <c:v>0.39166666666666672</c:v>
                </c:pt>
                <c:pt idx="2028">
                  <c:v>0.39083333333333337</c:v>
                </c:pt>
                <c:pt idx="2029">
                  <c:v>0.39</c:v>
                </c:pt>
                <c:pt idx="2030">
                  <c:v>0.38916666666666666</c:v>
                </c:pt>
                <c:pt idx="2031">
                  <c:v>0.38833333333333331</c:v>
                </c:pt>
                <c:pt idx="2032">
                  <c:v>0.38749999999999996</c:v>
                </c:pt>
                <c:pt idx="2033">
                  <c:v>0.38666666666666671</c:v>
                </c:pt>
                <c:pt idx="2034">
                  <c:v>0.38583333333333336</c:v>
                </c:pt>
                <c:pt idx="2035">
                  <c:v>0.38500000000000001</c:v>
                </c:pt>
                <c:pt idx="2036">
                  <c:v>0.38416666666666666</c:v>
                </c:pt>
                <c:pt idx="2037">
                  <c:v>0.3833333333333333</c:v>
                </c:pt>
                <c:pt idx="2038">
                  <c:v>0.38249999999999995</c:v>
                </c:pt>
                <c:pt idx="2039">
                  <c:v>0.38166666666666671</c:v>
                </c:pt>
                <c:pt idx="2040">
                  <c:v>0.38083333333333336</c:v>
                </c:pt>
                <c:pt idx="2041">
                  <c:v>0.38</c:v>
                </c:pt>
                <c:pt idx="2042">
                  <c:v>0.37916666666666665</c:v>
                </c:pt>
                <c:pt idx="2043">
                  <c:v>0.3783333333333333</c:v>
                </c:pt>
                <c:pt idx="2044">
                  <c:v>0.37749999999999995</c:v>
                </c:pt>
                <c:pt idx="2045">
                  <c:v>0.37666666666666671</c:v>
                </c:pt>
                <c:pt idx="2046">
                  <c:v>0.37583333333333335</c:v>
                </c:pt>
                <c:pt idx="2047">
                  <c:v>0.375</c:v>
                </c:pt>
                <c:pt idx="2048">
                  <c:v>0.37416666666666665</c:v>
                </c:pt>
                <c:pt idx="2049">
                  <c:v>0.37333333333333329</c:v>
                </c:pt>
                <c:pt idx="2050">
                  <c:v>0.37250000000000005</c:v>
                </c:pt>
                <c:pt idx="2051">
                  <c:v>0.3716666666666667</c:v>
                </c:pt>
                <c:pt idx="2052">
                  <c:v>0.37083333333333335</c:v>
                </c:pt>
                <c:pt idx="2053">
                  <c:v>0.37</c:v>
                </c:pt>
                <c:pt idx="2054">
                  <c:v>0.36916666666666664</c:v>
                </c:pt>
                <c:pt idx="2055">
                  <c:v>0.36833333333333329</c:v>
                </c:pt>
                <c:pt idx="2056">
                  <c:v>0.36750000000000005</c:v>
                </c:pt>
                <c:pt idx="2057">
                  <c:v>0.3666666666666667</c:v>
                </c:pt>
                <c:pt idx="2058">
                  <c:v>0.36583333333333334</c:v>
                </c:pt>
                <c:pt idx="2059">
                  <c:v>0.36499999999999999</c:v>
                </c:pt>
                <c:pt idx="2060">
                  <c:v>0.36416666666666664</c:v>
                </c:pt>
                <c:pt idx="2061">
                  <c:v>0.36333333333333329</c:v>
                </c:pt>
                <c:pt idx="2062">
                  <c:v>0.36250000000000004</c:v>
                </c:pt>
                <c:pt idx="2063">
                  <c:v>0.36166666666666669</c:v>
                </c:pt>
                <c:pt idx="2064">
                  <c:v>0.36083333333333334</c:v>
                </c:pt>
                <c:pt idx="2065">
                  <c:v>0.36</c:v>
                </c:pt>
                <c:pt idx="2066">
                  <c:v>0.35916666666666663</c:v>
                </c:pt>
                <c:pt idx="2067">
                  <c:v>0.35833333333333328</c:v>
                </c:pt>
                <c:pt idx="2068">
                  <c:v>0.35750000000000004</c:v>
                </c:pt>
                <c:pt idx="2069">
                  <c:v>0.35666666666666669</c:v>
                </c:pt>
                <c:pt idx="2070">
                  <c:v>0.35583333333333333</c:v>
                </c:pt>
                <c:pt idx="2071">
                  <c:v>0.35499999999999998</c:v>
                </c:pt>
                <c:pt idx="2072">
                  <c:v>0.35416666666666663</c:v>
                </c:pt>
                <c:pt idx="2073">
                  <c:v>0.35333333333333339</c:v>
                </c:pt>
                <c:pt idx="2074">
                  <c:v>0.35250000000000004</c:v>
                </c:pt>
                <c:pt idx="2075">
                  <c:v>0.35166666666666668</c:v>
                </c:pt>
                <c:pt idx="2076">
                  <c:v>0.35083333333333333</c:v>
                </c:pt>
                <c:pt idx="2077">
                  <c:v>0.35</c:v>
                </c:pt>
                <c:pt idx="2078">
                  <c:v>0.34916666666666663</c:v>
                </c:pt>
                <c:pt idx="2079">
                  <c:v>0.34833333333333338</c:v>
                </c:pt>
                <c:pt idx="2080">
                  <c:v>0.34750000000000003</c:v>
                </c:pt>
                <c:pt idx="2081">
                  <c:v>0.34666666666666668</c:v>
                </c:pt>
                <c:pt idx="2082">
                  <c:v>0.34583333333333333</c:v>
                </c:pt>
                <c:pt idx="2083">
                  <c:v>0.34499999999999997</c:v>
                </c:pt>
                <c:pt idx="2084">
                  <c:v>0.34416666666666662</c:v>
                </c:pt>
                <c:pt idx="2085">
                  <c:v>0.34333333333333338</c:v>
                </c:pt>
                <c:pt idx="2086">
                  <c:v>0.34250000000000003</c:v>
                </c:pt>
                <c:pt idx="2087">
                  <c:v>0.34166666666666667</c:v>
                </c:pt>
                <c:pt idx="2088">
                  <c:v>0.34083333333333332</c:v>
                </c:pt>
                <c:pt idx="2089">
                  <c:v>0.33999999999999997</c:v>
                </c:pt>
                <c:pt idx="2090">
                  <c:v>0.33916666666666662</c:v>
                </c:pt>
                <c:pt idx="2091">
                  <c:v>0.33833333333333337</c:v>
                </c:pt>
                <c:pt idx="2092">
                  <c:v>0.33750000000000002</c:v>
                </c:pt>
                <c:pt idx="2093">
                  <c:v>0.33666666666666667</c:v>
                </c:pt>
                <c:pt idx="2094">
                  <c:v>0.33583333333333332</c:v>
                </c:pt>
                <c:pt idx="2095">
                  <c:v>0.33499999999999996</c:v>
                </c:pt>
                <c:pt idx="2096">
                  <c:v>0.33416666666666661</c:v>
                </c:pt>
                <c:pt idx="2097">
                  <c:v>0.33333333333333337</c:v>
                </c:pt>
                <c:pt idx="2098">
                  <c:v>0.33250000000000002</c:v>
                </c:pt>
                <c:pt idx="2099">
                  <c:v>0.33166666666666667</c:v>
                </c:pt>
                <c:pt idx="2100">
                  <c:v>0.33083333333333331</c:v>
                </c:pt>
                <c:pt idx="2101">
                  <c:v>0.32999999999999996</c:v>
                </c:pt>
                <c:pt idx="2102">
                  <c:v>0.32916666666666672</c:v>
                </c:pt>
                <c:pt idx="2103">
                  <c:v>0.32833333333333337</c:v>
                </c:pt>
                <c:pt idx="2104">
                  <c:v>0.32750000000000001</c:v>
                </c:pt>
                <c:pt idx="2105">
                  <c:v>0.32666666666666666</c:v>
                </c:pt>
                <c:pt idx="2106">
                  <c:v>0.32583333333333331</c:v>
                </c:pt>
                <c:pt idx="2107">
                  <c:v>0.32499999999999996</c:v>
                </c:pt>
                <c:pt idx="2108">
                  <c:v>0.32416666666666671</c:v>
                </c:pt>
                <c:pt idx="2109">
                  <c:v>0.32333333333333336</c:v>
                </c:pt>
                <c:pt idx="2110">
                  <c:v>0.32250000000000001</c:v>
                </c:pt>
                <c:pt idx="2111">
                  <c:v>0.32166666666666666</c:v>
                </c:pt>
                <c:pt idx="2112">
                  <c:v>0.32166666666666666</c:v>
                </c:pt>
                <c:pt idx="2113">
                  <c:v>0.3208333333333333</c:v>
                </c:pt>
                <c:pt idx="2114">
                  <c:v>0.31999999999999995</c:v>
                </c:pt>
                <c:pt idx="2115">
                  <c:v>0.31916666666666671</c:v>
                </c:pt>
                <c:pt idx="2116">
                  <c:v>0.31833333333333336</c:v>
                </c:pt>
                <c:pt idx="2117">
                  <c:v>0.3175</c:v>
                </c:pt>
                <c:pt idx="2118">
                  <c:v>0.31666666666666665</c:v>
                </c:pt>
                <c:pt idx="2119">
                  <c:v>0.3158333333333333</c:v>
                </c:pt>
                <c:pt idx="2120">
                  <c:v>0.31499999999999995</c:v>
                </c:pt>
                <c:pt idx="2121">
                  <c:v>0.31416666666666671</c:v>
                </c:pt>
                <c:pt idx="2122">
                  <c:v>0.31333333333333335</c:v>
                </c:pt>
                <c:pt idx="2123">
                  <c:v>0.3125</c:v>
                </c:pt>
                <c:pt idx="2124">
                  <c:v>0.31166666666666665</c:v>
                </c:pt>
                <c:pt idx="2125">
                  <c:v>0.31083333333333329</c:v>
                </c:pt>
                <c:pt idx="2126">
                  <c:v>0.31000000000000005</c:v>
                </c:pt>
                <c:pt idx="2127">
                  <c:v>0.3091666666666667</c:v>
                </c:pt>
                <c:pt idx="2128">
                  <c:v>0.30833333333333335</c:v>
                </c:pt>
                <c:pt idx="2129">
                  <c:v>0.3075</c:v>
                </c:pt>
                <c:pt idx="2130">
                  <c:v>0.30666666666666664</c:v>
                </c:pt>
                <c:pt idx="2131">
                  <c:v>0.30583333333333329</c:v>
                </c:pt>
                <c:pt idx="2132">
                  <c:v>0.30500000000000005</c:v>
                </c:pt>
                <c:pt idx="2133">
                  <c:v>0.3041666666666667</c:v>
                </c:pt>
                <c:pt idx="2134">
                  <c:v>0.30333333333333334</c:v>
                </c:pt>
                <c:pt idx="2135">
                  <c:v>0.30249999999999999</c:v>
                </c:pt>
                <c:pt idx="2136">
                  <c:v>0.30166666666666664</c:v>
                </c:pt>
                <c:pt idx="2137">
                  <c:v>0.30083333333333329</c:v>
                </c:pt>
                <c:pt idx="2138">
                  <c:v>0.30000000000000004</c:v>
                </c:pt>
                <c:pt idx="2139">
                  <c:v>0.29916666666666669</c:v>
                </c:pt>
                <c:pt idx="2140">
                  <c:v>0.29833333333333334</c:v>
                </c:pt>
                <c:pt idx="2141">
                  <c:v>0.29749999999999999</c:v>
                </c:pt>
                <c:pt idx="2142">
                  <c:v>0.29666666666666663</c:v>
                </c:pt>
                <c:pt idx="2143">
                  <c:v>0.29583333333333328</c:v>
                </c:pt>
                <c:pt idx="2144">
                  <c:v>0.29500000000000004</c:v>
                </c:pt>
                <c:pt idx="2145">
                  <c:v>0.29416666666666669</c:v>
                </c:pt>
                <c:pt idx="2146">
                  <c:v>0.29333333333333333</c:v>
                </c:pt>
                <c:pt idx="2147">
                  <c:v>0.29249999999999998</c:v>
                </c:pt>
                <c:pt idx="2148">
                  <c:v>0.29166666666666663</c:v>
                </c:pt>
                <c:pt idx="2149">
                  <c:v>0.29083333333333339</c:v>
                </c:pt>
                <c:pt idx="2150">
                  <c:v>0.29000000000000004</c:v>
                </c:pt>
                <c:pt idx="2151">
                  <c:v>0.28916666666666668</c:v>
                </c:pt>
                <c:pt idx="2152">
                  <c:v>0.28833333333333333</c:v>
                </c:pt>
                <c:pt idx="2153">
                  <c:v>0.28833333333333333</c:v>
                </c:pt>
                <c:pt idx="2154">
                  <c:v>0.28749999999999998</c:v>
                </c:pt>
                <c:pt idx="2155">
                  <c:v>0.28666666666666663</c:v>
                </c:pt>
                <c:pt idx="2156">
                  <c:v>0.28583333333333338</c:v>
                </c:pt>
                <c:pt idx="2157">
                  <c:v>0.28500000000000003</c:v>
                </c:pt>
                <c:pt idx="2158">
                  <c:v>0.28416666666666668</c:v>
                </c:pt>
                <c:pt idx="2159">
                  <c:v>0.28333333333333333</c:v>
                </c:pt>
                <c:pt idx="2160">
                  <c:v>0.28249999999999997</c:v>
                </c:pt>
                <c:pt idx="2161">
                  <c:v>0.28166666666666662</c:v>
                </c:pt>
                <c:pt idx="2162">
                  <c:v>0.28083333333333338</c:v>
                </c:pt>
                <c:pt idx="2163">
                  <c:v>0.28000000000000003</c:v>
                </c:pt>
                <c:pt idx="2164">
                  <c:v>0.27916666666666667</c:v>
                </c:pt>
                <c:pt idx="2165">
                  <c:v>0.27833333333333332</c:v>
                </c:pt>
                <c:pt idx="2166">
                  <c:v>0.27749999999999997</c:v>
                </c:pt>
                <c:pt idx="2167">
                  <c:v>0.27666666666666662</c:v>
                </c:pt>
                <c:pt idx="2168">
                  <c:v>0.27583333333333337</c:v>
                </c:pt>
                <c:pt idx="2169">
                  <c:v>0.27500000000000002</c:v>
                </c:pt>
                <c:pt idx="2170">
                  <c:v>0.27416666666666667</c:v>
                </c:pt>
                <c:pt idx="2171">
                  <c:v>0.27333333333333332</c:v>
                </c:pt>
                <c:pt idx="2172">
                  <c:v>0.27249999999999996</c:v>
                </c:pt>
                <c:pt idx="2173">
                  <c:v>0.27166666666666661</c:v>
                </c:pt>
                <c:pt idx="2174">
                  <c:v>0.27083333333333337</c:v>
                </c:pt>
                <c:pt idx="2175">
                  <c:v>0.27</c:v>
                </c:pt>
                <c:pt idx="2176">
                  <c:v>0.26916666666666667</c:v>
                </c:pt>
                <c:pt idx="2177">
                  <c:v>0.26833333333333331</c:v>
                </c:pt>
                <c:pt idx="2178">
                  <c:v>0.26749999999999996</c:v>
                </c:pt>
                <c:pt idx="2179">
                  <c:v>0.26666666666666672</c:v>
                </c:pt>
                <c:pt idx="2180">
                  <c:v>0.26583333333333337</c:v>
                </c:pt>
                <c:pt idx="2181">
                  <c:v>0.26500000000000001</c:v>
                </c:pt>
                <c:pt idx="2182">
                  <c:v>0.26416666666666666</c:v>
                </c:pt>
                <c:pt idx="2183">
                  <c:v>0.26333333333333331</c:v>
                </c:pt>
                <c:pt idx="2184">
                  <c:v>0.26249999999999996</c:v>
                </c:pt>
                <c:pt idx="2185">
                  <c:v>0.26166666666666671</c:v>
                </c:pt>
                <c:pt idx="2186">
                  <c:v>0.26083333333333336</c:v>
                </c:pt>
                <c:pt idx="2187">
                  <c:v>0.26</c:v>
                </c:pt>
                <c:pt idx="2188">
                  <c:v>0.25916666666666666</c:v>
                </c:pt>
                <c:pt idx="2189">
                  <c:v>0.2583333333333333</c:v>
                </c:pt>
                <c:pt idx="2190">
                  <c:v>0.25749999999999995</c:v>
                </c:pt>
                <c:pt idx="2191">
                  <c:v>0.25666666666666671</c:v>
                </c:pt>
                <c:pt idx="2192">
                  <c:v>0.25583333333333336</c:v>
                </c:pt>
                <c:pt idx="2193">
                  <c:v>0.255</c:v>
                </c:pt>
                <c:pt idx="2194">
                  <c:v>0.25416666666666665</c:v>
                </c:pt>
                <c:pt idx="2195">
                  <c:v>0.2533333333333333</c:v>
                </c:pt>
                <c:pt idx="2196">
                  <c:v>0.25249999999999995</c:v>
                </c:pt>
                <c:pt idx="2197">
                  <c:v>0.25166666666666671</c:v>
                </c:pt>
                <c:pt idx="2198">
                  <c:v>0.25083333333333335</c:v>
                </c:pt>
                <c:pt idx="2199">
                  <c:v>0.25</c:v>
                </c:pt>
                <c:pt idx="2200">
                  <c:v>0.24916666666666665</c:v>
                </c:pt>
                <c:pt idx="2201">
                  <c:v>0.24833333333333329</c:v>
                </c:pt>
                <c:pt idx="2202">
                  <c:v>0.24750000000000005</c:v>
                </c:pt>
                <c:pt idx="2203">
                  <c:v>0.2466666666666667</c:v>
                </c:pt>
                <c:pt idx="2204">
                  <c:v>0.24583333333333335</c:v>
                </c:pt>
                <c:pt idx="2205">
                  <c:v>0.245</c:v>
                </c:pt>
                <c:pt idx="2206">
                  <c:v>0.24416666666666664</c:v>
                </c:pt>
                <c:pt idx="2207">
                  <c:v>0.24333333333333329</c:v>
                </c:pt>
                <c:pt idx="2208">
                  <c:v>0.24250000000000005</c:v>
                </c:pt>
                <c:pt idx="2209">
                  <c:v>0.2416666666666667</c:v>
                </c:pt>
                <c:pt idx="2210">
                  <c:v>0.24083333333333334</c:v>
                </c:pt>
                <c:pt idx="2211">
                  <c:v>0.24</c:v>
                </c:pt>
                <c:pt idx="2212">
                  <c:v>0.23916666666666664</c:v>
                </c:pt>
                <c:pt idx="2213">
                  <c:v>0.23833333333333329</c:v>
                </c:pt>
                <c:pt idx="2214">
                  <c:v>0.23750000000000004</c:v>
                </c:pt>
                <c:pt idx="2215">
                  <c:v>0.23666666666666669</c:v>
                </c:pt>
                <c:pt idx="2216">
                  <c:v>0.23583333333333334</c:v>
                </c:pt>
                <c:pt idx="2217">
                  <c:v>0.23499999999999999</c:v>
                </c:pt>
                <c:pt idx="2218">
                  <c:v>0.23416666666666663</c:v>
                </c:pt>
                <c:pt idx="2219">
                  <c:v>0.23333333333333328</c:v>
                </c:pt>
                <c:pt idx="2220">
                  <c:v>0.23250000000000004</c:v>
                </c:pt>
                <c:pt idx="2221">
                  <c:v>0.23166666666666669</c:v>
                </c:pt>
                <c:pt idx="2222">
                  <c:v>0.23083333333333333</c:v>
                </c:pt>
                <c:pt idx="2223">
                  <c:v>0.22999999999999998</c:v>
                </c:pt>
                <c:pt idx="2224">
                  <c:v>0.22916666666666663</c:v>
                </c:pt>
                <c:pt idx="2225">
                  <c:v>0.22833333333333339</c:v>
                </c:pt>
                <c:pt idx="2226">
                  <c:v>0.22750000000000004</c:v>
                </c:pt>
                <c:pt idx="2227">
                  <c:v>0.22666666666666668</c:v>
                </c:pt>
                <c:pt idx="2228">
                  <c:v>0.22583333333333333</c:v>
                </c:pt>
                <c:pt idx="2229">
                  <c:v>0.22499999999999998</c:v>
                </c:pt>
                <c:pt idx="2230">
                  <c:v>0.22416666666666663</c:v>
                </c:pt>
                <c:pt idx="2231">
                  <c:v>0.22333333333333338</c:v>
                </c:pt>
                <c:pt idx="2232">
                  <c:v>0.22250000000000003</c:v>
                </c:pt>
                <c:pt idx="2233">
                  <c:v>0.22166666666666668</c:v>
                </c:pt>
                <c:pt idx="2234">
                  <c:v>0.22083333333333333</c:v>
                </c:pt>
                <c:pt idx="2235">
                  <c:v>0.21999999999999997</c:v>
                </c:pt>
                <c:pt idx="2236">
                  <c:v>0.21916666666666662</c:v>
                </c:pt>
                <c:pt idx="2237">
                  <c:v>0.21833333333333338</c:v>
                </c:pt>
                <c:pt idx="2238">
                  <c:v>0.21750000000000003</c:v>
                </c:pt>
                <c:pt idx="2239">
                  <c:v>0.21666666666666667</c:v>
                </c:pt>
                <c:pt idx="2240">
                  <c:v>0.21583333333333332</c:v>
                </c:pt>
                <c:pt idx="2241">
                  <c:v>0.21499999999999997</c:v>
                </c:pt>
                <c:pt idx="2242">
                  <c:v>0.21416666666666662</c:v>
                </c:pt>
                <c:pt idx="2243">
                  <c:v>0.21333333333333337</c:v>
                </c:pt>
                <c:pt idx="2244">
                  <c:v>0.21250000000000002</c:v>
                </c:pt>
                <c:pt idx="2245">
                  <c:v>0.21166666666666667</c:v>
                </c:pt>
                <c:pt idx="2246">
                  <c:v>0.21083333333333332</c:v>
                </c:pt>
                <c:pt idx="2247">
                  <c:v>0.20999999999999996</c:v>
                </c:pt>
                <c:pt idx="2248">
                  <c:v>0.20916666666666661</c:v>
                </c:pt>
                <c:pt idx="2249">
                  <c:v>0.20833333333333337</c:v>
                </c:pt>
                <c:pt idx="2250">
                  <c:v>0.20750000000000002</c:v>
                </c:pt>
                <c:pt idx="2251">
                  <c:v>0.20666666666666667</c:v>
                </c:pt>
                <c:pt idx="2252">
                  <c:v>0.20583333333333331</c:v>
                </c:pt>
                <c:pt idx="2253">
                  <c:v>0.20499999999999996</c:v>
                </c:pt>
                <c:pt idx="2254">
                  <c:v>0.20416666666666672</c:v>
                </c:pt>
                <c:pt idx="2255">
                  <c:v>0.20333333333333337</c:v>
                </c:pt>
                <c:pt idx="2256">
                  <c:v>0.20250000000000001</c:v>
                </c:pt>
                <c:pt idx="2257">
                  <c:v>0.20166666666666666</c:v>
                </c:pt>
                <c:pt idx="2258">
                  <c:v>0.20083333333333331</c:v>
                </c:pt>
                <c:pt idx="2259">
                  <c:v>0.19999999999999996</c:v>
                </c:pt>
                <c:pt idx="2260">
                  <c:v>0.19916666666666671</c:v>
                </c:pt>
                <c:pt idx="2261">
                  <c:v>0.19833333333333336</c:v>
                </c:pt>
                <c:pt idx="2262">
                  <c:v>0.19750000000000001</c:v>
                </c:pt>
                <c:pt idx="2263">
                  <c:v>0.19666666666666666</c:v>
                </c:pt>
                <c:pt idx="2264">
                  <c:v>0.1958333333333333</c:v>
                </c:pt>
                <c:pt idx="2265">
                  <c:v>0.19499999999999995</c:v>
                </c:pt>
                <c:pt idx="2266">
                  <c:v>0.19416666666666671</c:v>
                </c:pt>
                <c:pt idx="2267">
                  <c:v>0.19333333333333336</c:v>
                </c:pt>
                <c:pt idx="2268">
                  <c:v>0.1925</c:v>
                </c:pt>
                <c:pt idx="2269">
                  <c:v>0.19166666666666665</c:v>
                </c:pt>
                <c:pt idx="2270">
                  <c:v>0.1908333333333333</c:v>
                </c:pt>
                <c:pt idx="2271">
                  <c:v>0.18999999999999995</c:v>
                </c:pt>
                <c:pt idx="2272">
                  <c:v>0.18916666666666671</c:v>
                </c:pt>
                <c:pt idx="2273">
                  <c:v>0.18833333333333335</c:v>
                </c:pt>
                <c:pt idx="2274">
                  <c:v>0.1875</c:v>
                </c:pt>
                <c:pt idx="2275">
                  <c:v>0.18666666666666665</c:v>
                </c:pt>
                <c:pt idx="2276">
                  <c:v>0.18583333333333329</c:v>
                </c:pt>
                <c:pt idx="2277">
                  <c:v>0.18500000000000005</c:v>
                </c:pt>
                <c:pt idx="2278">
                  <c:v>0.1841666666666667</c:v>
                </c:pt>
                <c:pt idx="2279">
                  <c:v>0.18333333333333335</c:v>
                </c:pt>
                <c:pt idx="2280">
                  <c:v>0.1825</c:v>
                </c:pt>
                <c:pt idx="2281">
                  <c:v>0.18166666666666664</c:v>
                </c:pt>
                <c:pt idx="2282">
                  <c:v>0.18083333333333329</c:v>
                </c:pt>
                <c:pt idx="2283">
                  <c:v>0.18000000000000005</c:v>
                </c:pt>
                <c:pt idx="2284">
                  <c:v>0.1791666666666667</c:v>
                </c:pt>
                <c:pt idx="2285">
                  <c:v>0.17833333333333334</c:v>
                </c:pt>
                <c:pt idx="2286">
                  <c:v>0.17749999999999999</c:v>
                </c:pt>
                <c:pt idx="2287">
                  <c:v>0.17666666666666664</c:v>
                </c:pt>
                <c:pt idx="2288">
                  <c:v>0.17583333333333329</c:v>
                </c:pt>
                <c:pt idx="2289">
                  <c:v>0.17500000000000004</c:v>
                </c:pt>
                <c:pt idx="2290">
                  <c:v>0.17416666666666669</c:v>
                </c:pt>
                <c:pt idx="2291">
                  <c:v>0.17333333333333334</c:v>
                </c:pt>
                <c:pt idx="2292">
                  <c:v>0.17249999999999999</c:v>
                </c:pt>
                <c:pt idx="2293">
                  <c:v>0.17166666666666663</c:v>
                </c:pt>
                <c:pt idx="2294">
                  <c:v>0.17083333333333328</c:v>
                </c:pt>
                <c:pt idx="2295">
                  <c:v>0.17000000000000004</c:v>
                </c:pt>
                <c:pt idx="2296">
                  <c:v>0.16916666666666669</c:v>
                </c:pt>
                <c:pt idx="2297">
                  <c:v>0.16833333333333333</c:v>
                </c:pt>
                <c:pt idx="2298">
                  <c:v>0.16749999999999998</c:v>
                </c:pt>
                <c:pt idx="2299">
                  <c:v>0.16666666666666663</c:v>
                </c:pt>
                <c:pt idx="2300">
                  <c:v>0.16583333333333339</c:v>
                </c:pt>
                <c:pt idx="2301">
                  <c:v>0.16500000000000004</c:v>
                </c:pt>
                <c:pt idx="2302">
                  <c:v>0.16416666666666668</c:v>
                </c:pt>
                <c:pt idx="2303">
                  <c:v>0.16333333333333333</c:v>
                </c:pt>
                <c:pt idx="2304">
                  <c:v>0.16249999999999998</c:v>
                </c:pt>
                <c:pt idx="2305">
                  <c:v>0.16166666666666663</c:v>
                </c:pt>
                <c:pt idx="2306">
                  <c:v>0.16083333333333338</c:v>
                </c:pt>
                <c:pt idx="2307">
                  <c:v>0.16000000000000003</c:v>
                </c:pt>
                <c:pt idx="2308">
                  <c:v>0.15916666666666668</c:v>
                </c:pt>
                <c:pt idx="2309">
                  <c:v>0.15833333333333333</c:v>
                </c:pt>
                <c:pt idx="2310">
                  <c:v>0.15749999999999997</c:v>
                </c:pt>
                <c:pt idx="2311">
                  <c:v>0.15666666666666662</c:v>
                </c:pt>
                <c:pt idx="2312">
                  <c:v>0.15583333333333338</c:v>
                </c:pt>
                <c:pt idx="2313">
                  <c:v>0.15500000000000003</c:v>
                </c:pt>
                <c:pt idx="2314">
                  <c:v>0.15416666666666667</c:v>
                </c:pt>
                <c:pt idx="2315">
                  <c:v>0.15333333333333332</c:v>
                </c:pt>
                <c:pt idx="2316">
                  <c:v>0.15249999999999997</c:v>
                </c:pt>
                <c:pt idx="2317">
                  <c:v>0.15166666666666662</c:v>
                </c:pt>
                <c:pt idx="2318">
                  <c:v>0.15083333333333337</c:v>
                </c:pt>
                <c:pt idx="2319">
                  <c:v>0.15000000000000002</c:v>
                </c:pt>
                <c:pt idx="2320">
                  <c:v>0.14916666666666667</c:v>
                </c:pt>
                <c:pt idx="2321">
                  <c:v>0.14833333333333332</c:v>
                </c:pt>
                <c:pt idx="2322">
                  <c:v>0.14749999999999996</c:v>
                </c:pt>
                <c:pt idx="2323">
                  <c:v>0.14666666666666661</c:v>
                </c:pt>
                <c:pt idx="2324">
                  <c:v>0.14583333333333337</c:v>
                </c:pt>
                <c:pt idx="2325">
                  <c:v>0.14500000000000002</c:v>
                </c:pt>
                <c:pt idx="2326">
                  <c:v>0.14416666666666667</c:v>
                </c:pt>
                <c:pt idx="2327">
                  <c:v>0.14333333333333331</c:v>
                </c:pt>
                <c:pt idx="2328">
                  <c:v>0.14249999999999996</c:v>
                </c:pt>
                <c:pt idx="2329">
                  <c:v>0.14166666666666672</c:v>
                </c:pt>
                <c:pt idx="2330">
                  <c:v>0.14083333333333337</c:v>
                </c:pt>
                <c:pt idx="2331">
                  <c:v>0.14000000000000001</c:v>
                </c:pt>
                <c:pt idx="2332">
                  <c:v>0.13916666666666666</c:v>
                </c:pt>
                <c:pt idx="2333">
                  <c:v>0.13833333333333331</c:v>
                </c:pt>
                <c:pt idx="2334">
                  <c:v>0.13749999999999996</c:v>
                </c:pt>
                <c:pt idx="2335">
                  <c:v>0.13666666666666671</c:v>
                </c:pt>
                <c:pt idx="2336">
                  <c:v>0.13583333333333336</c:v>
                </c:pt>
                <c:pt idx="2337">
                  <c:v>0.13500000000000001</c:v>
                </c:pt>
                <c:pt idx="2338">
                  <c:v>0.13416666666666666</c:v>
                </c:pt>
                <c:pt idx="2339">
                  <c:v>0.1333333333333333</c:v>
                </c:pt>
                <c:pt idx="2340">
                  <c:v>0.13249999999999995</c:v>
                </c:pt>
                <c:pt idx="2341">
                  <c:v>0.13166666666666671</c:v>
                </c:pt>
                <c:pt idx="2342">
                  <c:v>0.13083333333333336</c:v>
                </c:pt>
                <c:pt idx="2343">
                  <c:v>0.13</c:v>
                </c:pt>
                <c:pt idx="2344">
                  <c:v>0.12916666666666665</c:v>
                </c:pt>
                <c:pt idx="2345">
                  <c:v>0.1283333333333333</c:v>
                </c:pt>
                <c:pt idx="2346">
                  <c:v>0.12749999999999995</c:v>
                </c:pt>
                <c:pt idx="2347">
                  <c:v>0.12666666666666671</c:v>
                </c:pt>
                <c:pt idx="2348">
                  <c:v>0.12583333333333335</c:v>
                </c:pt>
                <c:pt idx="2349">
                  <c:v>0.125</c:v>
                </c:pt>
                <c:pt idx="2350">
                  <c:v>0.12416666666666665</c:v>
                </c:pt>
                <c:pt idx="2351">
                  <c:v>0.12333333333333329</c:v>
                </c:pt>
                <c:pt idx="2352">
                  <c:v>0.12250000000000005</c:v>
                </c:pt>
                <c:pt idx="2353">
                  <c:v>0.1216666666666667</c:v>
                </c:pt>
                <c:pt idx="2354">
                  <c:v>0.12083333333333335</c:v>
                </c:pt>
                <c:pt idx="2355">
                  <c:v>0.12</c:v>
                </c:pt>
                <c:pt idx="2356">
                  <c:v>0.11916666666666664</c:v>
                </c:pt>
                <c:pt idx="2357">
                  <c:v>0.11833333333333329</c:v>
                </c:pt>
                <c:pt idx="2358">
                  <c:v>0.11750000000000005</c:v>
                </c:pt>
                <c:pt idx="2359">
                  <c:v>0.1166666666666667</c:v>
                </c:pt>
                <c:pt idx="2360">
                  <c:v>0.11583333333333334</c:v>
                </c:pt>
                <c:pt idx="2361">
                  <c:v>0.11499999999999999</c:v>
                </c:pt>
                <c:pt idx="2362">
                  <c:v>0.11416666666666664</c:v>
                </c:pt>
                <c:pt idx="2363">
                  <c:v>0.11333333333333329</c:v>
                </c:pt>
                <c:pt idx="2364">
                  <c:v>0.11250000000000004</c:v>
                </c:pt>
                <c:pt idx="2365">
                  <c:v>0.11166666666666669</c:v>
                </c:pt>
                <c:pt idx="2366">
                  <c:v>0.11083333333333334</c:v>
                </c:pt>
                <c:pt idx="2367">
                  <c:v>0.10999999999999999</c:v>
                </c:pt>
                <c:pt idx="2368">
                  <c:v>0.10916666666666663</c:v>
                </c:pt>
                <c:pt idx="2369">
                  <c:v>0.10833333333333328</c:v>
                </c:pt>
                <c:pt idx="2370">
                  <c:v>0.10750000000000004</c:v>
                </c:pt>
                <c:pt idx="2371">
                  <c:v>0.10666666666666669</c:v>
                </c:pt>
                <c:pt idx="2372">
                  <c:v>0.10583333333333333</c:v>
                </c:pt>
                <c:pt idx="2373">
                  <c:v>0.10499999999999998</c:v>
                </c:pt>
                <c:pt idx="2374">
                  <c:v>0.10416666666666663</c:v>
                </c:pt>
                <c:pt idx="2375">
                  <c:v>0.10333333333333339</c:v>
                </c:pt>
                <c:pt idx="2376">
                  <c:v>0.10250000000000004</c:v>
                </c:pt>
                <c:pt idx="2377">
                  <c:v>0.10166666666666668</c:v>
                </c:pt>
                <c:pt idx="2378">
                  <c:v>0.10083333333333333</c:v>
                </c:pt>
                <c:pt idx="2379">
                  <c:v>9.9999999999999978E-2</c:v>
                </c:pt>
                <c:pt idx="2380">
                  <c:v>9.9166666666666625E-2</c:v>
                </c:pt>
                <c:pt idx="2381">
                  <c:v>9.8333333333333384E-2</c:v>
                </c:pt>
                <c:pt idx="2382">
                  <c:v>9.7500000000000031E-2</c:v>
                </c:pt>
                <c:pt idx="2383">
                  <c:v>9.6666666666666679E-2</c:v>
                </c:pt>
                <c:pt idx="2384">
                  <c:v>9.5833333333333326E-2</c:v>
                </c:pt>
                <c:pt idx="2385">
                  <c:v>9.4999999999999973E-2</c:v>
                </c:pt>
                <c:pt idx="2386">
                  <c:v>9.4166666666666621E-2</c:v>
                </c:pt>
                <c:pt idx="2387">
                  <c:v>9.3333333333333379E-2</c:v>
                </c:pt>
                <c:pt idx="2388">
                  <c:v>9.2500000000000027E-2</c:v>
                </c:pt>
                <c:pt idx="2389">
                  <c:v>9.1666666666666674E-2</c:v>
                </c:pt>
                <c:pt idx="2390">
                  <c:v>9.0833333333333321E-2</c:v>
                </c:pt>
                <c:pt idx="2391">
                  <c:v>8.9999999999999969E-2</c:v>
                </c:pt>
                <c:pt idx="2392">
                  <c:v>8.9166666666666616E-2</c:v>
                </c:pt>
                <c:pt idx="2393">
                  <c:v>8.8333333333333375E-2</c:v>
                </c:pt>
                <c:pt idx="2394">
                  <c:v>8.7500000000000022E-2</c:v>
                </c:pt>
                <c:pt idx="2395">
                  <c:v>8.666666666666667E-2</c:v>
                </c:pt>
                <c:pt idx="2396">
                  <c:v>8.5833333333333317E-2</c:v>
                </c:pt>
                <c:pt idx="2397">
                  <c:v>8.4999999999999964E-2</c:v>
                </c:pt>
                <c:pt idx="2398">
                  <c:v>8.4166666666666612E-2</c:v>
                </c:pt>
                <c:pt idx="2399">
                  <c:v>8.333333333333337E-2</c:v>
                </c:pt>
                <c:pt idx="2400">
                  <c:v>8.2500000000000018E-2</c:v>
                </c:pt>
                <c:pt idx="2401">
                  <c:v>8.1666666666666665E-2</c:v>
                </c:pt>
                <c:pt idx="2402">
                  <c:v>8.0833333333333313E-2</c:v>
                </c:pt>
                <c:pt idx="2403">
                  <c:v>7.999999999999996E-2</c:v>
                </c:pt>
                <c:pt idx="2404">
                  <c:v>7.9166666666666718E-2</c:v>
                </c:pt>
                <c:pt idx="2405">
                  <c:v>7.8333333333333366E-2</c:v>
                </c:pt>
                <c:pt idx="2406">
                  <c:v>7.7500000000000013E-2</c:v>
                </c:pt>
                <c:pt idx="2407">
                  <c:v>7.6666666666666661E-2</c:v>
                </c:pt>
                <c:pt idx="2408">
                  <c:v>7.5833333333333308E-2</c:v>
                </c:pt>
                <c:pt idx="2409">
                  <c:v>7.4999999999999956E-2</c:v>
                </c:pt>
                <c:pt idx="2410">
                  <c:v>7.4166666666666714E-2</c:v>
                </c:pt>
                <c:pt idx="2411">
                  <c:v>7.3333333333333361E-2</c:v>
                </c:pt>
                <c:pt idx="2412">
                  <c:v>7.2500000000000009E-2</c:v>
                </c:pt>
                <c:pt idx="2413">
                  <c:v>7.1666666666666656E-2</c:v>
                </c:pt>
                <c:pt idx="2414">
                  <c:v>7.0833333333333304E-2</c:v>
                </c:pt>
                <c:pt idx="2415">
                  <c:v>6.9999999999999951E-2</c:v>
                </c:pt>
                <c:pt idx="2416">
                  <c:v>6.916666666666671E-2</c:v>
                </c:pt>
                <c:pt idx="2417">
                  <c:v>6.8333333333333357E-2</c:v>
                </c:pt>
                <c:pt idx="2418">
                  <c:v>6.7500000000000004E-2</c:v>
                </c:pt>
                <c:pt idx="2419">
                  <c:v>6.6666666666666652E-2</c:v>
                </c:pt>
                <c:pt idx="2420">
                  <c:v>6.5833333333333299E-2</c:v>
                </c:pt>
                <c:pt idx="2421">
                  <c:v>6.4999999999999947E-2</c:v>
                </c:pt>
                <c:pt idx="2422">
                  <c:v>6.4166666666666705E-2</c:v>
                </c:pt>
                <c:pt idx="2423">
                  <c:v>6.3333333333333353E-2</c:v>
                </c:pt>
                <c:pt idx="2424">
                  <c:v>6.25E-2</c:v>
                </c:pt>
                <c:pt idx="2425">
                  <c:v>6.1666666666666647E-2</c:v>
                </c:pt>
                <c:pt idx="2426">
                  <c:v>6.0833333333333295E-2</c:v>
                </c:pt>
                <c:pt idx="2427">
                  <c:v>6.0000000000000053E-2</c:v>
                </c:pt>
                <c:pt idx="2428">
                  <c:v>5.9166666666666701E-2</c:v>
                </c:pt>
                <c:pt idx="2429">
                  <c:v>5.8333333333333348E-2</c:v>
                </c:pt>
                <c:pt idx="2430">
                  <c:v>5.7499999999999996E-2</c:v>
                </c:pt>
                <c:pt idx="2431">
                  <c:v>5.6666666666666643E-2</c:v>
                </c:pt>
                <c:pt idx="2432">
                  <c:v>5.583333333333329E-2</c:v>
                </c:pt>
                <c:pt idx="2433">
                  <c:v>5.5000000000000049E-2</c:v>
                </c:pt>
                <c:pt idx="2434">
                  <c:v>5.4166666666666696E-2</c:v>
                </c:pt>
                <c:pt idx="2435">
                  <c:v>5.3333333333333344E-2</c:v>
                </c:pt>
                <c:pt idx="2436">
                  <c:v>5.2499999999999991E-2</c:v>
                </c:pt>
                <c:pt idx="2437">
                  <c:v>5.1666666666666639E-2</c:v>
                </c:pt>
                <c:pt idx="2438">
                  <c:v>5.0833333333333286E-2</c:v>
                </c:pt>
                <c:pt idx="2439">
                  <c:v>5.0000000000000044E-2</c:v>
                </c:pt>
                <c:pt idx="2440">
                  <c:v>4.9166666666666692E-2</c:v>
                </c:pt>
                <c:pt idx="2441">
                  <c:v>4.8333333333333339E-2</c:v>
                </c:pt>
                <c:pt idx="2442">
                  <c:v>4.7499999999999987E-2</c:v>
                </c:pt>
                <c:pt idx="2443">
                  <c:v>4.6666666666666634E-2</c:v>
                </c:pt>
                <c:pt idx="2444">
                  <c:v>4.5833333333333282E-2</c:v>
                </c:pt>
                <c:pt idx="2445">
                  <c:v>4.500000000000004E-2</c:v>
                </c:pt>
                <c:pt idx="2446">
                  <c:v>4.4166666666666687E-2</c:v>
                </c:pt>
                <c:pt idx="2447">
                  <c:v>4.3333333333333335E-2</c:v>
                </c:pt>
                <c:pt idx="2448">
                  <c:v>4.2499999999999982E-2</c:v>
                </c:pt>
                <c:pt idx="2449">
                  <c:v>4.166666666666663E-2</c:v>
                </c:pt>
                <c:pt idx="2450">
                  <c:v>4.0833333333333388E-2</c:v>
                </c:pt>
                <c:pt idx="2451">
                  <c:v>4.0000000000000036E-2</c:v>
                </c:pt>
                <c:pt idx="2452">
                  <c:v>3.9166666666666683E-2</c:v>
                </c:pt>
                <c:pt idx="2453">
                  <c:v>3.833333333333333E-2</c:v>
                </c:pt>
                <c:pt idx="2454">
                  <c:v>3.7499999999999978E-2</c:v>
                </c:pt>
                <c:pt idx="2455">
                  <c:v>3.6666666666666625E-2</c:v>
                </c:pt>
                <c:pt idx="2456">
                  <c:v>3.5833333333333384E-2</c:v>
                </c:pt>
                <c:pt idx="2457">
                  <c:v>3.5000000000000031E-2</c:v>
                </c:pt>
                <c:pt idx="2458">
                  <c:v>3.4166666666666679E-2</c:v>
                </c:pt>
                <c:pt idx="2459">
                  <c:v>3.3333333333333326E-2</c:v>
                </c:pt>
                <c:pt idx="2460">
                  <c:v>3.2499999999999973E-2</c:v>
                </c:pt>
                <c:pt idx="2461">
                  <c:v>3.1666666666666621E-2</c:v>
                </c:pt>
                <c:pt idx="2462">
                  <c:v>3.0833333333333379E-2</c:v>
                </c:pt>
                <c:pt idx="2463">
                  <c:v>3.0000000000000027E-2</c:v>
                </c:pt>
                <c:pt idx="2464">
                  <c:v>2.9166666666666674E-2</c:v>
                </c:pt>
                <c:pt idx="2465">
                  <c:v>2.8333333333333321E-2</c:v>
                </c:pt>
                <c:pt idx="2466">
                  <c:v>2.7499999999999969E-2</c:v>
                </c:pt>
                <c:pt idx="2467">
                  <c:v>2.6666666666666616E-2</c:v>
                </c:pt>
                <c:pt idx="2468">
                  <c:v>2.5833333333333375E-2</c:v>
                </c:pt>
                <c:pt idx="2469">
                  <c:v>2.5000000000000022E-2</c:v>
                </c:pt>
                <c:pt idx="2470">
                  <c:v>2.416666666666667E-2</c:v>
                </c:pt>
                <c:pt idx="2471">
                  <c:v>2.3333333333333317E-2</c:v>
                </c:pt>
                <c:pt idx="2472">
                  <c:v>2.2499999999999964E-2</c:v>
                </c:pt>
                <c:pt idx="2473">
                  <c:v>2.1666666666666612E-2</c:v>
                </c:pt>
                <c:pt idx="2474">
                  <c:v>2.083333333333337E-2</c:v>
                </c:pt>
                <c:pt idx="2475">
                  <c:v>2.0000000000000018E-2</c:v>
                </c:pt>
                <c:pt idx="2476">
                  <c:v>1.9166666666666665E-2</c:v>
                </c:pt>
                <c:pt idx="2477">
                  <c:v>1.8333333333333313E-2</c:v>
                </c:pt>
                <c:pt idx="2478">
                  <c:v>1.749999999999996E-2</c:v>
                </c:pt>
                <c:pt idx="2479">
                  <c:v>1.6666666666666718E-2</c:v>
                </c:pt>
                <c:pt idx="2480">
                  <c:v>1.5833333333333366E-2</c:v>
                </c:pt>
                <c:pt idx="2481">
                  <c:v>1.5000000000000013E-2</c:v>
                </c:pt>
                <c:pt idx="2482">
                  <c:v>1.4166666666666661E-2</c:v>
                </c:pt>
                <c:pt idx="2483">
                  <c:v>1.3333333333333308E-2</c:v>
                </c:pt>
                <c:pt idx="2484">
                  <c:v>1.3333333333333308E-2</c:v>
                </c:pt>
                <c:pt idx="2485">
                  <c:v>1.2499999999999956E-2</c:v>
                </c:pt>
                <c:pt idx="2486">
                  <c:v>1.1666666666666714E-2</c:v>
                </c:pt>
                <c:pt idx="2487">
                  <c:v>1.0833333333333361E-2</c:v>
                </c:pt>
                <c:pt idx="2488">
                  <c:v>1.0000000000000009E-2</c:v>
                </c:pt>
                <c:pt idx="2489">
                  <c:v>9.1666666666666563E-3</c:v>
                </c:pt>
                <c:pt idx="2490">
                  <c:v>8.3333333333333037E-3</c:v>
                </c:pt>
                <c:pt idx="2491">
                  <c:v>7.4999999999999512E-3</c:v>
                </c:pt>
                <c:pt idx="2492">
                  <c:v>6.6666666666667096E-3</c:v>
                </c:pt>
                <c:pt idx="2493">
                  <c:v>5.833333333333357E-3</c:v>
                </c:pt>
                <c:pt idx="2494">
                  <c:v>5.0000000000000044E-3</c:v>
                </c:pt>
                <c:pt idx="2495">
                  <c:v>4.1666666666666519E-3</c:v>
                </c:pt>
                <c:pt idx="2496">
                  <c:v>3.3333333333332993E-3</c:v>
                </c:pt>
                <c:pt idx="2497">
                  <c:v>2.4999999999999467E-3</c:v>
                </c:pt>
                <c:pt idx="2498">
                  <c:v>1.6666666666667052E-3</c:v>
                </c:pt>
                <c:pt idx="2499">
                  <c:v>8.3333333333335258E-4</c:v>
                </c:pt>
                <c:pt idx="25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37-4A0B-B1B6-8DA6F6CEB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51455"/>
        <c:axId val="785740431"/>
      </c:scatterChart>
      <c:valAx>
        <c:axId val="338051455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740431"/>
        <c:crosses val="autoZero"/>
        <c:crossBetween val="midCat"/>
      </c:valAx>
      <c:valAx>
        <c:axId val="785740431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051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72390</xdr:rowOff>
    </xdr:from>
    <xdr:to>
      <xdr:col>15</xdr:col>
      <xdr:colOff>228600</xdr:colOff>
      <xdr:row>21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D6EEB7-07E1-0BC8-4710-4621FF717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</sheetNames>
    <definedNames>
      <definedName name="DEsign"/>
      <definedName name="DIAG"/>
      <definedName name="LogitCoeff"/>
      <definedName name="SelectCols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8FF85-6F03-4AC5-B6BB-D56792C15548}">
  <dimension ref="A1:BE2519"/>
  <sheetViews>
    <sheetView tabSelected="1" topLeftCell="H1" workbookViewId="0">
      <selection activeCell="Y23" sqref="Y23"/>
    </sheetView>
  </sheetViews>
  <sheetFormatPr defaultRowHeight="14.4" x14ac:dyDescent="0.3"/>
  <sheetData>
    <row r="1" spans="1:57" x14ac:dyDescent="0.3">
      <c r="A1" t="s">
        <v>13</v>
      </c>
      <c r="AS1" t="s">
        <v>45</v>
      </c>
      <c r="AX1" t="s">
        <v>50</v>
      </c>
    </row>
    <row r="2" spans="1:57" ht="15" thickBot="1" x14ac:dyDescent="0.35"/>
    <row r="3" spans="1:57" ht="15" thickTop="1" x14ac:dyDescent="0.3">
      <c r="A3" s="15" t="str">
        <f>Pumpkin_Seeds_Dataset!A1</f>
        <v>Area</v>
      </c>
      <c r="B3" s="15" t="str">
        <f>Pumpkin_Seeds_Dataset!B1</f>
        <v>Perimeter</v>
      </c>
      <c r="C3" s="15" t="str">
        <f>Pumpkin_Seeds_Dataset!C1</f>
        <v>Major_Axis_Length</v>
      </c>
      <c r="D3" s="15" t="str">
        <f>Pumpkin_Seeds_Dataset!D1</f>
        <v>Minor_Axis_Length</v>
      </c>
      <c r="E3" s="15" t="str">
        <f>Pumpkin_Seeds_Dataset!E1</f>
        <v>Convex_Area</v>
      </c>
      <c r="F3" s="15" t="str">
        <f>Pumpkin_Seeds_Dataset!F1</f>
        <v>Equiv_Diameter</v>
      </c>
      <c r="G3" s="15" t="str">
        <f>Pumpkin_Seeds_Dataset!G1</f>
        <v>Eccentricity</v>
      </c>
      <c r="H3" s="15" t="str">
        <f>Pumpkin_Seeds_Dataset!H1</f>
        <v>Solidity</v>
      </c>
      <c r="I3" s="15" t="str">
        <f>Pumpkin_Seeds_Dataset!I1</f>
        <v>Extent</v>
      </c>
      <c r="J3" s="15" t="str">
        <f>Pumpkin_Seeds_Dataset!J1</f>
        <v>Roundness</v>
      </c>
      <c r="K3" s="15" t="str">
        <f>Pumpkin_Seeds_Dataset!K1</f>
        <v>Aspect_Ration</v>
      </c>
      <c r="L3" s="15" t="str">
        <f>Pumpkin_Seeds_Dataset!L1</f>
        <v>Compactness</v>
      </c>
      <c r="M3" s="15" t="s">
        <v>14</v>
      </c>
      <c r="N3" s="15" t="s">
        <v>15</v>
      </c>
      <c r="O3" s="15" t="s">
        <v>16</v>
      </c>
      <c r="P3" s="15" t="s">
        <v>17</v>
      </c>
      <c r="Q3" s="15" t="s">
        <v>18</v>
      </c>
      <c r="R3" s="15" t="s">
        <v>19</v>
      </c>
      <c r="S3" s="15" t="s">
        <v>20</v>
      </c>
      <c r="T3" s="15" t="s">
        <v>21</v>
      </c>
      <c r="U3" s="15" t="s">
        <v>22</v>
      </c>
      <c r="X3" t="s">
        <v>23</v>
      </c>
      <c r="Z3" t="s">
        <v>24</v>
      </c>
      <c r="AA3" s="17">
        <f>M2504*LN(M2504/O2504)+N2504*LN(N2504/O2504)</f>
        <v>-1730.8674177249036</v>
      </c>
      <c r="AC3" t="s">
        <v>36</v>
      </c>
      <c r="AQ3" t="s">
        <v>44</v>
      </c>
      <c r="AT3" s="1" t="s">
        <v>46</v>
      </c>
      <c r="AU3" s="1" t="s">
        <v>47</v>
      </c>
      <c r="AX3" s="21" t="s">
        <v>18</v>
      </c>
      <c r="AY3" s="21" t="s">
        <v>15</v>
      </c>
      <c r="AZ3" s="21" t="s">
        <v>14</v>
      </c>
      <c r="BA3" s="21" t="s">
        <v>51</v>
      </c>
      <c r="BB3" s="21" t="s">
        <v>52</v>
      </c>
      <c r="BC3" s="21" t="s">
        <v>53</v>
      </c>
      <c r="BD3" s="21" t="s">
        <v>54</v>
      </c>
      <c r="BE3" s="21" t="s">
        <v>55</v>
      </c>
    </row>
    <row r="4" spans="1:57" x14ac:dyDescent="0.3">
      <c r="A4">
        <f>Pumpkin_Seeds_Dataset!A2</f>
        <v>56276</v>
      </c>
      <c r="B4">
        <f>Pumpkin_Seeds_Dataset!B2</f>
        <v>888.24199999999996</v>
      </c>
      <c r="C4">
        <f>Pumpkin_Seeds_Dataset!C2</f>
        <v>326.14850000000001</v>
      </c>
      <c r="D4">
        <f>Pumpkin_Seeds_Dataset!D2</f>
        <v>220.2388</v>
      </c>
      <c r="E4">
        <f>Pumpkin_Seeds_Dataset!E2</f>
        <v>56831</v>
      </c>
      <c r="F4">
        <f>Pumpkin_Seeds_Dataset!F2</f>
        <v>267.68049999999999</v>
      </c>
      <c r="G4">
        <f>Pumpkin_Seeds_Dataset!G2</f>
        <v>0.73760000000000003</v>
      </c>
      <c r="H4">
        <f>Pumpkin_Seeds_Dataset!H2</f>
        <v>0.99019999999999997</v>
      </c>
      <c r="I4">
        <f>Pumpkin_Seeds_Dataset!I2</f>
        <v>0.74529999999999996</v>
      </c>
      <c r="J4">
        <f>Pumpkin_Seeds_Dataset!J2</f>
        <v>0.89629999999999999</v>
      </c>
      <c r="K4">
        <f>Pumpkin_Seeds_Dataset!K2</f>
        <v>1.4809000000000001</v>
      </c>
      <c r="L4">
        <f>Pumpkin_Seeds_Dataset!L2</f>
        <v>0.82069999999999999</v>
      </c>
      <c r="M4" s="9">
        <f>Pumpkin_Seeds_Dataset!M2</f>
        <v>0</v>
      </c>
      <c r="N4" s="10">
        <f>1-M4</f>
        <v>1</v>
      </c>
      <c r="O4" s="11">
        <f>M4+N4</f>
        <v>1</v>
      </c>
      <c r="P4">
        <f>IF(O4=0,"",M4/O4)</f>
        <v>0</v>
      </c>
      <c r="Q4">
        <f>1/(1+EXP(-$X$5-MMULT(A4:L4,$X$6:$X$17)))</f>
        <v>1.514348730122542E-2</v>
      </c>
      <c r="R4" s="6">
        <f>O4*Q4</f>
        <v>1.514348730122542E-2</v>
      </c>
      <c r="S4" s="8">
        <f>O4-R4</f>
        <v>0.98485651269877461</v>
      </c>
      <c r="T4" s="6">
        <f>IFERROR(O4*(P4*LN(Q4)+(1-P4)*LN(1-Q4)),0)</f>
        <v>-1.5259320808331717E-2</v>
      </c>
      <c r="U4" s="8">
        <f>100*IF(Q4&gt;=$AT$10,M4/O4,N4/O4)</f>
        <v>100</v>
      </c>
      <c r="Z4" t="s">
        <v>25</v>
      </c>
      <c r="AA4" s="19">
        <f>T2504</f>
        <v>-707.35961593151342</v>
      </c>
      <c r="AC4" s="6">
        <f t="array" ref="AC4:AO16">MINVERSE(MMULT(TRANSPOSE([1]!DEsign(A4:L2503)),Q4:Q2503*(1-Q4:Q2503)*O4:O2503*[1]!DEsign(A4:L2503)))</f>
        <v>37655.87052710406</v>
      </c>
      <c r="AD4" s="7">
        <v>0.37205864481336692</v>
      </c>
      <c r="AE4" s="7">
        <v>5.7689729068973534</v>
      </c>
      <c r="AF4" s="7">
        <v>-9.5123413500350686</v>
      </c>
      <c r="AG4" s="7">
        <v>-7.6154017497838273</v>
      </c>
      <c r="AH4" s="7">
        <v>-0.37132886138796894</v>
      </c>
      <c r="AI4" s="7">
        <v>0.23522055467925349</v>
      </c>
      <c r="AJ4" s="7">
        <v>-3249.1169832665219</v>
      </c>
      <c r="AK4" s="7">
        <v>-31300.154495127212</v>
      </c>
      <c r="AL4" s="7">
        <v>0.40923376906039938</v>
      </c>
      <c r="AM4" s="7">
        <v>4498.9762427458454</v>
      </c>
      <c r="AN4" s="7">
        <v>-488.39954996035448</v>
      </c>
      <c r="AO4" s="8">
        <v>-9567.5822521574373</v>
      </c>
      <c r="AQ4" s="17">
        <f t="array" ref="AQ4:AQ16">MMULT(TRANSPOSE([1]!DEsign(A4:L2503)),O4:O2503*(P4:P2503-Q4:Q2503))</f>
        <v>-2.0458301719372685E-11</v>
      </c>
      <c r="AS4" t="s">
        <v>19</v>
      </c>
      <c r="AT4" s="6">
        <f>SUMIF(Q4:Q2503,"&gt;="&amp;AT10,M4:M2503)</f>
        <v>1029</v>
      </c>
      <c r="AU4" s="8">
        <f>SUMIF(Q4:Q2503,"&gt;="&amp;AT10,N4:N2503)</f>
        <v>109</v>
      </c>
      <c r="AV4">
        <f>AT4+AU4</f>
        <v>1138</v>
      </c>
      <c r="BA4">
        <v>0</v>
      </c>
      <c r="BB4">
        <v>0</v>
      </c>
      <c r="BC4">
        <f>1-BA4/BA$2504</f>
        <v>1</v>
      </c>
      <c r="BD4">
        <f>1-BB4/BB$2504</f>
        <v>1</v>
      </c>
      <c r="BE4">
        <f>(BC4-BC5)*BD4</f>
        <v>7.6923076923074429E-4</v>
      </c>
    </row>
    <row r="5" spans="1:57" x14ac:dyDescent="0.3">
      <c r="A5">
        <f>Pumpkin_Seeds_Dataset!A3</f>
        <v>76631</v>
      </c>
      <c r="B5">
        <f>Pumpkin_Seeds_Dataset!B3</f>
        <v>1068.146</v>
      </c>
      <c r="C5">
        <f>Pumpkin_Seeds_Dataset!C3</f>
        <v>417.19319999999999</v>
      </c>
      <c r="D5">
        <f>Pumpkin_Seeds_Dataset!D3</f>
        <v>234.22890000000001</v>
      </c>
      <c r="E5">
        <f>Pumpkin_Seeds_Dataset!E3</f>
        <v>77280</v>
      </c>
      <c r="F5">
        <f>Pumpkin_Seeds_Dataset!F3</f>
        <v>312.3614</v>
      </c>
      <c r="G5">
        <f>Pumpkin_Seeds_Dataset!G3</f>
        <v>0.82750000000000001</v>
      </c>
      <c r="H5">
        <f>Pumpkin_Seeds_Dataset!H3</f>
        <v>0.99160000000000004</v>
      </c>
      <c r="I5">
        <f>Pumpkin_Seeds_Dataset!I3</f>
        <v>0.71509999999999996</v>
      </c>
      <c r="J5">
        <f>Pumpkin_Seeds_Dataset!J3</f>
        <v>0.84399999999999997</v>
      </c>
      <c r="K5">
        <f>Pumpkin_Seeds_Dataset!K3</f>
        <v>1.7810999999999999</v>
      </c>
      <c r="L5">
        <f>Pumpkin_Seeds_Dataset!L3</f>
        <v>0.74870000000000003</v>
      </c>
      <c r="M5" s="9">
        <f>Pumpkin_Seeds_Dataset!M3</f>
        <v>0</v>
      </c>
      <c r="N5" s="10">
        <f t="shared" ref="N5:N68" si="0">1-M5</f>
        <v>1</v>
      </c>
      <c r="O5" s="11">
        <f t="shared" ref="O5:O68" si="1">M5+N5</f>
        <v>1</v>
      </c>
      <c r="P5">
        <f t="shared" ref="P5:P68" si="2">IF(O5=0,"",M5/O5)</f>
        <v>0</v>
      </c>
      <c r="Q5">
        <f t="shared" ref="Q5:Q68" si="3">1/(1+EXP(-$X$5-MMULT(A5:L5,$X$6:$X$17)))</f>
        <v>4.0950682062666222E-2</v>
      </c>
      <c r="R5" s="9">
        <f t="shared" ref="R5:R68" si="4">O5*Q5</f>
        <v>4.0950682062666222E-2</v>
      </c>
      <c r="S5" s="11">
        <f t="shared" ref="S5:S68" si="5">O5-R5</f>
        <v>0.95904931793733383</v>
      </c>
      <c r="T5" s="9">
        <f t="shared" ref="T5:T68" si="6">IFERROR(O5*(P5*LN(Q5)+(1-P5)*LN(1-Q5)),0)</f>
        <v>-4.181277900041435E-2</v>
      </c>
      <c r="U5" s="11">
        <f t="shared" ref="U5:U68" si="7">100*IF(Q5&gt;=$AT$10,M5/O5,N5/O5)</f>
        <v>100</v>
      </c>
      <c r="X5" s="17">
        <f t="array" ref="X5:X17">[1]!LogitCoeff(A4:N2503,,,,,20)</f>
        <v>282.28181761544602</v>
      </c>
      <c r="AC5" s="9">
        <v>0.3720586448549843</v>
      </c>
      <c r="AD5" s="10">
        <v>4.5518306217219433E-6</v>
      </c>
      <c r="AE5" s="10">
        <v>5.3757760184633388E-5</v>
      </c>
      <c r="AF5" s="10">
        <v>-4.2086708833163725E-5</v>
      </c>
      <c r="AG5" s="10">
        <v>2.1249456539526271E-6</v>
      </c>
      <c r="AH5" s="10">
        <v>-4.5433093926684576E-6</v>
      </c>
      <c r="AI5" s="10">
        <v>-1.1093619721721544E-4</v>
      </c>
      <c r="AJ5" s="10">
        <v>-1.1066319946422556E-2</v>
      </c>
      <c r="AK5" s="10">
        <v>-0.36309217377317771</v>
      </c>
      <c r="AL5" s="10">
        <v>3.5347988857511176E-6</v>
      </c>
      <c r="AM5" s="10">
        <v>4.0995066511292387E-2</v>
      </c>
      <c r="AN5" s="10">
        <v>-1.7662298432966615E-3</v>
      </c>
      <c r="AO5" s="11">
        <v>-5.044997907997914E-2</v>
      </c>
      <c r="AQ5" s="18">
        <v>-1.6484336811117828E-6</v>
      </c>
      <c r="AS5" t="s">
        <v>20</v>
      </c>
      <c r="AT5" s="12">
        <f>AT6-AT4</f>
        <v>171</v>
      </c>
      <c r="AU5" s="14">
        <f>AU6-AU4</f>
        <v>1191</v>
      </c>
      <c r="AV5">
        <f t="shared" ref="AV5:AV6" si="8">AT5+AU5</f>
        <v>1362</v>
      </c>
      <c r="AX5">
        <f t="array" ref="AX5:AZ2504">[1]!SelectCols(M4:Q2503,"5,2,1",1)</f>
        <v>3.6042363535616407E-4</v>
      </c>
      <c r="AY5">
        <v>1</v>
      </c>
      <c r="AZ5">
        <v>0</v>
      </c>
      <c r="BA5">
        <f>BA4+AY5</f>
        <v>1</v>
      </c>
      <c r="BB5">
        <f>BB4+AZ5</f>
        <v>0</v>
      </c>
      <c r="BC5">
        <f t="shared" ref="BC5:BC68" si="9">1-BA5/BA$2504</f>
        <v>0.99923076923076926</v>
      </c>
      <c r="BD5">
        <f t="shared" ref="BD5:BD68" si="10">1-BB5/BB$2504</f>
        <v>1</v>
      </c>
      <c r="BE5">
        <f t="shared" ref="BE5:BE68" si="11">(BC5-BC6)*BD5</f>
        <v>7.6923076923074429E-4</v>
      </c>
    </row>
    <row r="6" spans="1:57" x14ac:dyDescent="0.3">
      <c r="A6">
        <f>Pumpkin_Seeds_Dataset!A4</f>
        <v>71623</v>
      </c>
      <c r="B6">
        <f>Pumpkin_Seeds_Dataset!B4</f>
        <v>1082.9870000000001</v>
      </c>
      <c r="C6">
        <f>Pumpkin_Seeds_Dataset!C4</f>
        <v>435.83280000000002</v>
      </c>
      <c r="D6">
        <f>Pumpkin_Seeds_Dataset!D4</f>
        <v>211.04570000000001</v>
      </c>
      <c r="E6">
        <f>Pumpkin_Seeds_Dataset!E4</f>
        <v>72663</v>
      </c>
      <c r="F6">
        <f>Pumpkin_Seeds_Dataset!F4</f>
        <v>301.98219999999998</v>
      </c>
      <c r="G6">
        <f>Pumpkin_Seeds_Dataset!G4</f>
        <v>0.87490000000000001</v>
      </c>
      <c r="H6">
        <f>Pumpkin_Seeds_Dataset!H4</f>
        <v>0.98570000000000002</v>
      </c>
      <c r="I6">
        <f>Pumpkin_Seeds_Dataset!I4</f>
        <v>0.74</v>
      </c>
      <c r="J6">
        <f>Pumpkin_Seeds_Dataset!J4</f>
        <v>0.76739999999999997</v>
      </c>
      <c r="K6">
        <f>Pumpkin_Seeds_Dataset!K4</f>
        <v>2.0651000000000002</v>
      </c>
      <c r="L6">
        <f>Pumpkin_Seeds_Dataset!L4</f>
        <v>0.69289999999999996</v>
      </c>
      <c r="M6" s="9">
        <f>Pumpkin_Seeds_Dataset!M4</f>
        <v>0</v>
      </c>
      <c r="N6" s="10">
        <f t="shared" si="0"/>
        <v>1</v>
      </c>
      <c r="O6" s="11">
        <f t="shared" si="1"/>
        <v>1</v>
      </c>
      <c r="P6">
        <f t="shared" si="2"/>
        <v>0</v>
      </c>
      <c r="Q6">
        <f t="shared" si="3"/>
        <v>0.4555882525701801</v>
      </c>
      <c r="R6" s="9">
        <f t="shared" si="4"/>
        <v>0.4555882525701801</v>
      </c>
      <c r="S6" s="11">
        <f t="shared" si="5"/>
        <v>0.5444117474298199</v>
      </c>
      <c r="T6" s="9">
        <f t="shared" si="6"/>
        <v>-0.60804942976420384</v>
      </c>
      <c r="U6" s="11">
        <f t="shared" si="7"/>
        <v>100</v>
      </c>
      <c r="X6" s="18">
        <v>7.0020424699262064E-3</v>
      </c>
      <c r="Z6" t="s">
        <v>26</v>
      </c>
      <c r="AA6" s="17">
        <f>2*(AA4-AA3)</f>
        <v>2047.0156035867803</v>
      </c>
      <c r="AC6" s="9">
        <v>5.7689729055301973</v>
      </c>
      <c r="AD6" s="10">
        <v>5.3757760158441632E-5</v>
      </c>
      <c r="AE6" s="10">
        <v>3.3227850808524558E-3</v>
      </c>
      <c r="AF6" s="10">
        <v>-4.0702347692061032E-3</v>
      </c>
      <c r="AG6" s="10">
        <v>-1.1637363377897897E-3</v>
      </c>
      <c r="AH6" s="10">
        <v>-5.3917956450332989E-5</v>
      </c>
      <c r="AI6" s="10">
        <v>-4.7214980398807786E-3</v>
      </c>
      <c r="AJ6" s="10">
        <v>-0.93502613665570555</v>
      </c>
      <c r="AK6" s="10">
        <v>-4.4798223341342034</v>
      </c>
      <c r="AL6" s="10">
        <v>6.2594113511602511E-4</v>
      </c>
      <c r="AM6" s="10">
        <v>2.4727766709768422</v>
      </c>
      <c r="AN6" s="10">
        <v>-5.7508890473941976E-2</v>
      </c>
      <c r="AO6" s="11">
        <v>-3.4658134607644313</v>
      </c>
      <c r="AQ6" s="18">
        <v>-2.2554786482942291E-8</v>
      </c>
      <c r="AT6">
        <f>M2504</f>
        <v>1200</v>
      </c>
      <c r="AU6">
        <f>N2504</f>
        <v>1300</v>
      </c>
      <c r="AV6">
        <f t="shared" si="8"/>
        <v>2500</v>
      </c>
      <c r="AX6">
        <v>4.4289008489682832E-4</v>
      </c>
      <c r="AY6">
        <v>1</v>
      </c>
      <c r="AZ6">
        <v>0</v>
      </c>
      <c r="BA6">
        <f t="shared" ref="BA6:BA69" si="12">BA5+AY6</f>
        <v>2</v>
      </c>
      <c r="BB6">
        <f t="shared" ref="BB6:BB69" si="13">BB5+AZ6</f>
        <v>0</v>
      </c>
      <c r="BC6">
        <f t="shared" si="9"/>
        <v>0.99846153846153851</v>
      </c>
      <c r="BD6">
        <f t="shared" si="10"/>
        <v>1</v>
      </c>
      <c r="BE6">
        <f t="shared" si="11"/>
        <v>7.6923076923085532E-4</v>
      </c>
    </row>
    <row r="7" spans="1:57" x14ac:dyDescent="0.3">
      <c r="A7">
        <f>Pumpkin_Seeds_Dataset!A5</f>
        <v>66458</v>
      </c>
      <c r="B7">
        <f>Pumpkin_Seeds_Dataset!B5</f>
        <v>992.05100000000004</v>
      </c>
      <c r="C7">
        <f>Pumpkin_Seeds_Dataset!C5</f>
        <v>381.56380000000001</v>
      </c>
      <c r="D7">
        <f>Pumpkin_Seeds_Dataset!D5</f>
        <v>222.53219999999999</v>
      </c>
      <c r="E7">
        <f>Pumpkin_Seeds_Dataset!E5</f>
        <v>67118</v>
      </c>
      <c r="F7">
        <f>Pumpkin_Seeds_Dataset!F5</f>
        <v>290.88990000000001</v>
      </c>
      <c r="G7">
        <f>Pumpkin_Seeds_Dataset!G5</f>
        <v>0.81230000000000002</v>
      </c>
      <c r="H7">
        <f>Pumpkin_Seeds_Dataset!H5</f>
        <v>0.99019999999999997</v>
      </c>
      <c r="I7">
        <f>Pumpkin_Seeds_Dataset!I5</f>
        <v>0.73960000000000004</v>
      </c>
      <c r="J7">
        <f>Pumpkin_Seeds_Dataset!J5</f>
        <v>0.84860000000000002</v>
      </c>
      <c r="K7">
        <f>Pumpkin_Seeds_Dataset!K5</f>
        <v>1.7145999999999999</v>
      </c>
      <c r="L7">
        <f>Pumpkin_Seeds_Dataset!L5</f>
        <v>0.76239999999999997</v>
      </c>
      <c r="M7" s="9">
        <f>Pumpkin_Seeds_Dataset!M5</f>
        <v>0</v>
      </c>
      <c r="N7" s="10">
        <f t="shared" si="0"/>
        <v>1</v>
      </c>
      <c r="O7" s="11">
        <f t="shared" si="1"/>
        <v>1</v>
      </c>
      <c r="P7">
        <f t="shared" si="2"/>
        <v>0</v>
      </c>
      <c r="Q7">
        <f t="shared" si="3"/>
        <v>3.74145494632524E-2</v>
      </c>
      <c r="R7" s="9">
        <f t="shared" si="4"/>
        <v>3.74145494632524E-2</v>
      </c>
      <c r="S7" s="11">
        <f t="shared" si="5"/>
        <v>0.9625854505367476</v>
      </c>
      <c r="T7" s="9">
        <f t="shared" si="6"/>
        <v>-3.8132436982449995E-2</v>
      </c>
      <c r="U7" s="11">
        <f t="shared" si="7"/>
        <v>100</v>
      </c>
      <c r="X7" s="18">
        <v>-1.3968069712609806E-2</v>
      </c>
      <c r="Z7" t="s">
        <v>27</v>
      </c>
      <c r="AA7" s="18">
        <f>COUNT(A4:L4)</f>
        <v>12</v>
      </c>
      <c r="AC7" s="9">
        <v>-9.5123413463695563</v>
      </c>
      <c r="AD7" s="10">
        <v>-4.2086708783608279E-5</v>
      </c>
      <c r="AE7" s="10">
        <v>-4.0702347686162261E-3</v>
      </c>
      <c r="AF7" s="10">
        <v>1.0915848485071909E-2</v>
      </c>
      <c r="AG7" s="10">
        <v>9.3335965750608804E-3</v>
      </c>
      <c r="AH7" s="10">
        <v>4.222160568096817E-5</v>
      </c>
      <c r="AI7" s="10">
        <v>-8.0457082882019783E-3</v>
      </c>
      <c r="AJ7" s="10">
        <v>2.7170735687154095</v>
      </c>
      <c r="AK7" s="10">
        <v>4.592967237047664</v>
      </c>
      <c r="AL7" s="10">
        <v>4.3335698991877453E-4</v>
      </c>
      <c r="AM7" s="10">
        <v>-3.0046777120882289</v>
      </c>
      <c r="AN7" s="10">
        <v>9.3305016026765594E-2</v>
      </c>
      <c r="AO7" s="11">
        <v>6.8940142746259143</v>
      </c>
      <c r="AQ7" s="18">
        <v>-8.8963361122296192E-9</v>
      </c>
      <c r="AX7">
        <v>4.6523337137317506E-4</v>
      </c>
      <c r="AY7">
        <v>1</v>
      </c>
      <c r="AZ7">
        <v>0</v>
      </c>
      <c r="BA7">
        <f t="shared" si="12"/>
        <v>3</v>
      </c>
      <c r="BB7">
        <f t="shared" si="13"/>
        <v>0</v>
      </c>
      <c r="BC7">
        <f t="shared" si="9"/>
        <v>0.99769230769230766</v>
      </c>
      <c r="BD7">
        <f t="shared" si="10"/>
        <v>1</v>
      </c>
      <c r="BE7">
        <f t="shared" si="11"/>
        <v>7.6923076923074429E-4</v>
      </c>
    </row>
    <row r="8" spans="1:57" x14ac:dyDescent="0.3">
      <c r="A8">
        <f>Pumpkin_Seeds_Dataset!A6</f>
        <v>66107</v>
      </c>
      <c r="B8">
        <f>Pumpkin_Seeds_Dataset!B6</f>
        <v>998.14599999999996</v>
      </c>
      <c r="C8">
        <f>Pumpkin_Seeds_Dataset!C6</f>
        <v>383.88830000000002</v>
      </c>
      <c r="D8">
        <f>Pumpkin_Seeds_Dataset!D6</f>
        <v>220.4545</v>
      </c>
      <c r="E8">
        <f>Pumpkin_Seeds_Dataset!E6</f>
        <v>67117</v>
      </c>
      <c r="F8">
        <f>Pumpkin_Seeds_Dataset!F6</f>
        <v>290.1207</v>
      </c>
      <c r="G8">
        <f>Pumpkin_Seeds_Dataset!G6</f>
        <v>0.81869999999999998</v>
      </c>
      <c r="H8">
        <f>Pumpkin_Seeds_Dataset!H6</f>
        <v>0.98499999999999999</v>
      </c>
      <c r="I8">
        <f>Pumpkin_Seeds_Dataset!I6</f>
        <v>0.67520000000000002</v>
      </c>
      <c r="J8">
        <f>Pumpkin_Seeds_Dataset!J6</f>
        <v>0.83379999999999999</v>
      </c>
      <c r="K8">
        <f>Pumpkin_Seeds_Dataset!K6</f>
        <v>1.7413000000000001</v>
      </c>
      <c r="L8">
        <f>Pumpkin_Seeds_Dataset!L6</f>
        <v>0.75570000000000004</v>
      </c>
      <c r="M8" s="9">
        <f>Pumpkin_Seeds_Dataset!M6</f>
        <v>0</v>
      </c>
      <c r="N8" s="10">
        <f t="shared" si="0"/>
        <v>1</v>
      </c>
      <c r="O8" s="11">
        <f t="shared" si="1"/>
        <v>1</v>
      </c>
      <c r="P8">
        <f t="shared" si="2"/>
        <v>0</v>
      </c>
      <c r="Q8">
        <f t="shared" si="3"/>
        <v>2.1923086715232808E-2</v>
      </c>
      <c r="R8" s="9">
        <f t="shared" si="4"/>
        <v>2.1923086715232808E-2</v>
      </c>
      <c r="S8" s="11">
        <f t="shared" si="5"/>
        <v>0.9780769132847672</v>
      </c>
      <c r="T8" s="9">
        <f t="shared" si="6"/>
        <v>-2.2166968599095699E-2</v>
      </c>
      <c r="U8" s="11">
        <f t="shared" si="7"/>
        <v>100</v>
      </c>
      <c r="X8" s="18">
        <v>0.31184818806135767</v>
      </c>
      <c r="Z8" t="s">
        <v>28</v>
      </c>
      <c r="AA8" s="18">
        <f>_xlfn.CHISQ.DIST.RT(AA6,AA7)</f>
        <v>0</v>
      </c>
      <c r="AC8" s="9">
        <v>-7.6154017496130528</v>
      </c>
      <c r="AD8" s="10">
        <v>2.1249456511406438E-6</v>
      </c>
      <c r="AE8" s="10">
        <v>-1.163736337459028E-3</v>
      </c>
      <c r="AF8" s="10">
        <v>9.3335965747590142E-3</v>
      </c>
      <c r="AG8" s="10">
        <v>1.7600785827413378E-2</v>
      </c>
      <c r="AH8" s="10">
        <v>-2.4497654992084596E-6</v>
      </c>
      <c r="AI8" s="10">
        <v>-2.1485431717735207E-2</v>
      </c>
      <c r="AJ8" s="10">
        <v>3.1427102708076298</v>
      </c>
      <c r="AK8" s="10">
        <v>1.6812439685718557</v>
      </c>
      <c r="AL8" s="10">
        <v>1.269250416546972E-3</v>
      </c>
      <c r="AM8" s="10">
        <v>-0.81803986678851581</v>
      </c>
      <c r="AN8" s="10">
        <v>0.30293705892627554</v>
      </c>
      <c r="AO8" s="11">
        <v>4.6199232712314107</v>
      </c>
      <c r="AQ8" s="18">
        <v>-4.6925094920879928E-9</v>
      </c>
      <c r="AS8" t="s">
        <v>48</v>
      </c>
      <c r="AT8" s="23">
        <f>AT4/AT6</f>
        <v>0.85750000000000004</v>
      </c>
      <c r="AU8" s="24">
        <f>AU5/AU6</f>
        <v>0.91615384615384621</v>
      </c>
      <c r="AV8">
        <f>(AT4+AU5)/AV6</f>
        <v>0.88800000000000001</v>
      </c>
      <c r="AX8">
        <v>5.3797573147826858E-4</v>
      </c>
      <c r="AY8">
        <v>1</v>
      </c>
      <c r="AZ8">
        <v>0</v>
      </c>
      <c r="BA8">
        <f t="shared" si="12"/>
        <v>4</v>
      </c>
      <c r="BB8">
        <f t="shared" si="13"/>
        <v>0</v>
      </c>
      <c r="BC8">
        <f t="shared" si="9"/>
        <v>0.99692307692307691</v>
      </c>
      <c r="BD8">
        <f t="shared" si="10"/>
        <v>1</v>
      </c>
      <c r="BE8">
        <f t="shared" si="11"/>
        <v>7.6923076923074429E-4</v>
      </c>
    </row>
    <row r="9" spans="1:57" x14ac:dyDescent="0.3">
      <c r="A9">
        <f>Pumpkin_Seeds_Dataset!A7</f>
        <v>73191</v>
      </c>
      <c r="B9">
        <f>Pumpkin_Seeds_Dataset!B7</f>
        <v>1041.46</v>
      </c>
      <c r="C9">
        <f>Pumpkin_Seeds_Dataset!C7</f>
        <v>405.81319999999999</v>
      </c>
      <c r="D9">
        <f>Pumpkin_Seeds_Dataset!D7</f>
        <v>231.42609999999999</v>
      </c>
      <c r="E9">
        <f>Pumpkin_Seeds_Dataset!E7</f>
        <v>73969</v>
      </c>
      <c r="F9">
        <f>Pumpkin_Seeds_Dataset!F7</f>
        <v>305.26979999999998</v>
      </c>
      <c r="G9">
        <f>Pumpkin_Seeds_Dataset!G7</f>
        <v>0.82150000000000001</v>
      </c>
      <c r="H9">
        <f>Pumpkin_Seeds_Dataset!H7</f>
        <v>0.98950000000000005</v>
      </c>
      <c r="I9">
        <f>Pumpkin_Seeds_Dataset!I7</f>
        <v>0.71650000000000003</v>
      </c>
      <c r="J9">
        <f>Pumpkin_Seeds_Dataset!J7</f>
        <v>0.84799999999999998</v>
      </c>
      <c r="K9">
        <f>Pumpkin_Seeds_Dataset!K7</f>
        <v>1.7535000000000001</v>
      </c>
      <c r="L9">
        <f>Pumpkin_Seeds_Dataset!L7</f>
        <v>0.75219999999999998</v>
      </c>
      <c r="M9" s="9">
        <f>Pumpkin_Seeds_Dataset!M7</f>
        <v>0</v>
      </c>
      <c r="N9" s="10">
        <f t="shared" si="0"/>
        <v>1</v>
      </c>
      <c r="O9" s="11">
        <f t="shared" si="1"/>
        <v>1</v>
      </c>
      <c r="P9">
        <f t="shared" si="2"/>
        <v>0</v>
      </c>
      <c r="Q9">
        <f t="shared" si="3"/>
        <v>4.7977255425477545E-2</v>
      </c>
      <c r="R9" s="9">
        <f t="shared" si="4"/>
        <v>4.7977255425477545E-2</v>
      </c>
      <c r="S9" s="11">
        <f t="shared" si="5"/>
        <v>0.95202274457452241</v>
      </c>
      <c r="T9" s="9">
        <f t="shared" si="6"/>
        <v>-4.9166353116373289E-2</v>
      </c>
      <c r="U9" s="11">
        <f t="shared" si="7"/>
        <v>100</v>
      </c>
      <c r="X9" s="18">
        <v>0.58383105914369726</v>
      </c>
      <c r="Z9" t="s">
        <v>29</v>
      </c>
      <c r="AA9" s="18">
        <v>0.05</v>
      </c>
      <c r="AC9" s="9">
        <v>-0.37132886142697535</v>
      </c>
      <c r="AD9" s="10">
        <v>-4.5433093926403819E-6</v>
      </c>
      <c r="AE9" s="10">
        <v>-5.391795647624603E-5</v>
      </c>
      <c r="AF9" s="10">
        <v>4.2221605730120001E-5</v>
      </c>
      <c r="AG9" s="10">
        <v>-2.4497655023381993E-6</v>
      </c>
      <c r="AH9" s="10">
        <v>4.5504072516122217E-6</v>
      </c>
      <c r="AI9" s="10">
        <v>1.036476031884601E-4</v>
      </c>
      <c r="AJ9" s="10">
        <v>1.097989545214937E-2</v>
      </c>
      <c r="AK9" s="10">
        <v>0.36403373292739372</v>
      </c>
      <c r="AL9" s="10">
        <v>-1.4959169398073004E-6</v>
      </c>
      <c r="AM9" s="10">
        <v>-4.1147277211691084E-2</v>
      </c>
      <c r="AN9" s="10">
        <v>1.7223684082895278E-3</v>
      </c>
      <c r="AO9" s="11">
        <v>5.0275557231368007E-2</v>
      </c>
      <c r="AQ9" s="18">
        <v>-1.6784106264822185E-6</v>
      </c>
      <c r="AX9">
        <v>6.9485649237930897E-4</v>
      </c>
      <c r="AY9">
        <v>1</v>
      </c>
      <c r="AZ9">
        <v>0</v>
      </c>
      <c r="BA9">
        <f t="shared" si="12"/>
        <v>5</v>
      </c>
      <c r="BB9">
        <f t="shared" si="13"/>
        <v>0</v>
      </c>
      <c r="BC9">
        <f t="shared" si="9"/>
        <v>0.99615384615384617</v>
      </c>
      <c r="BD9">
        <f t="shared" si="10"/>
        <v>1</v>
      </c>
      <c r="BE9">
        <f t="shared" si="11"/>
        <v>7.6923076923074429E-4</v>
      </c>
    </row>
    <row r="10" spans="1:57" x14ac:dyDescent="0.3">
      <c r="A10">
        <f>Pumpkin_Seeds_Dataset!A8</f>
        <v>73338</v>
      </c>
      <c r="B10">
        <f>Pumpkin_Seeds_Dataset!B8</f>
        <v>1020.0549999999999</v>
      </c>
      <c r="C10">
        <f>Pumpkin_Seeds_Dataset!C8</f>
        <v>392.2516</v>
      </c>
      <c r="D10">
        <f>Pumpkin_Seeds_Dataset!D8</f>
        <v>238.54939999999999</v>
      </c>
      <c r="E10">
        <f>Pumpkin_Seeds_Dataset!E8</f>
        <v>73859</v>
      </c>
      <c r="F10">
        <f>Pumpkin_Seeds_Dataset!F8</f>
        <v>305.57619999999997</v>
      </c>
      <c r="G10">
        <f>Pumpkin_Seeds_Dataset!G8</f>
        <v>0.79379999999999995</v>
      </c>
      <c r="H10">
        <f>Pumpkin_Seeds_Dataset!H8</f>
        <v>0.9929</v>
      </c>
      <c r="I10">
        <f>Pumpkin_Seeds_Dataset!I8</f>
        <v>0.71870000000000001</v>
      </c>
      <c r="J10">
        <f>Pumpkin_Seeds_Dataset!J8</f>
        <v>0.88570000000000004</v>
      </c>
      <c r="K10">
        <f>Pumpkin_Seeds_Dataset!K8</f>
        <v>1.6443000000000001</v>
      </c>
      <c r="L10">
        <f>Pumpkin_Seeds_Dataset!L8</f>
        <v>0.77900000000000003</v>
      </c>
      <c r="M10" s="9">
        <f>Pumpkin_Seeds_Dataset!M8</f>
        <v>0</v>
      </c>
      <c r="N10" s="10">
        <f t="shared" si="0"/>
        <v>1</v>
      </c>
      <c r="O10" s="11">
        <f t="shared" si="1"/>
        <v>1</v>
      </c>
      <c r="P10">
        <f t="shared" si="2"/>
        <v>0</v>
      </c>
      <c r="Q10">
        <f t="shared" si="3"/>
        <v>1.6375998627949917E-2</v>
      </c>
      <c r="R10" s="9">
        <f t="shared" si="4"/>
        <v>1.6375998627949917E-2</v>
      </c>
      <c r="S10" s="11">
        <f t="shared" si="5"/>
        <v>0.98362400137205008</v>
      </c>
      <c r="T10" s="9">
        <f t="shared" si="6"/>
        <v>-1.6511567380218081E-2</v>
      </c>
      <c r="U10" s="11">
        <f t="shared" si="7"/>
        <v>100</v>
      </c>
      <c r="X10" s="18">
        <v>-5.8750256026226201E-3</v>
      </c>
      <c r="Z10" t="s">
        <v>30</v>
      </c>
      <c r="AA10" s="20" t="str">
        <f>IF(AA8&lt;AA9,"yes","no")</f>
        <v>yes</v>
      </c>
      <c r="AC10" s="9">
        <v>0.23522055309883677</v>
      </c>
      <c r="AD10" s="10">
        <v>-1.1093619720726772E-4</v>
      </c>
      <c r="AE10" s="10">
        <v>-4.7214980409479241E-3</v>
      </c>
      <c r="AF10" s="10">
        <v>-8.0457082859808991E-3</v>
      </c>
      <c r="AG10" s="10">
        <v>-2.1485431716828408E-2</v>
      </c>
      <c r="AH10" s="10">
        <v>1.0364760317854501E-4</v>
      </c>
      <c r="AI10" s="10">
        <v>4.635710598858047E-2</v>
      </c>
      <c r="AJ10" s="10">
        <v>-2.8120607877892954</v>
      </c>
      <c r="AK10" s="10">
        <v>5.6176451255639162</v>
      </c>
      <c r="AL10" s="10">
        <v>-4.8659120211616393E-3</v>
      </c>
      <c r="AM10" s="10">
        <v>-3.5581857268216974</v>
      </c>
      <c r="AN10" s="10">
        <v>-0.13602825343344638</v>
      </c>
      <c r="AO10" s="11">
        <v>-1.0392890528798902</v>
      </c>
      <c r="AQ10" s="18">
        <v>-6.5202527821384137E-9</v>
      </c>
      <c r="AS10" t="s">
        <v>49</v>
      </c>
      <c r="AT10" s="25">
        <v>0.5</v>
      </c>
      <c r="AX10">
        <v>1.0760670043074197E-3</v>
      </c>
      <c r="AY10">
        <v>1</v>
      </c>
      <c r="AZ10">
        <v>0</v>
      </c>
      <c r="BA10">
        <f t="shared" si="12"/>
        <v>6</v>
      </c>
      <c r="BB10">
        <f t="shared" si="13"/>
        <v>0</v>
      </c>
      <c r="BC10">
        <f t="shared" si="9"/>
        <v>0.99538461538461542</v>
      </c>
      <c r="BD10">
        <f t="shared" si="10"/>
        <v>1</v>
      </c>
      <c r="BE10">
        <f t="shared" si="11"/>
        <v>7.6923076923085532E-4</v>
      </c>
    </row>
    <row r="11" spans="1:57" x14ac:dyDescent="0.3">
      <c r="A11">
        <f>Pumpkin_Seeds_Dataset!A9</f>
        <v>69692</v>
      </c>
      <c r="B11">
        <f>Pumpkin_Seeds_Dataset!B9</f>
        <v>1049.1079999999999</v>
      </c>
      <c r="C11">
        <f>Pumpkin_Seeds_Dataset!C9</f>
        <v>421.48750000000001</v>
      </c>
      <c r="D11">
        <f>Pumpkin_Seeds_Dataset!D9</f>
        <v>211.77070000000001</v>
      </c>
      <c r="E11">
        <f>Pumpkin_Seeds_Dataset!E9</f>
        <v>70442</v>
      </c>
      <c r="F11">
        <f>Pumpkin_Seeds_Dataset!F9</f>
        <v>297.8836</v>
      </c>
      <c r="G11">
        <f>Pumpkin_Seeds_Dataset!G9</f>
        <v>0.86460000000000004</v>
      </c>
      <c r="H11">
        <f>Pumpkin_Seeds_Dataset!H9</f>
        <v>0.98939999999999995</v>
      </c>
      <c r="I11">
        <f>Pumpkin_Seeds_Dataset!I9</f>
        <v>0.67359999999999998</v>
      </c>
      <c r="J11">
        <f>Pumpkin_Seeds_Dataset!J9</f>
        <v>0.79569999999999996</v>
      </c>
      <c r="K11">
        <f>Pumpkin_Seeds_Dataset!K9</f>
        <v>1.9903</v>
      </c>
      <c r="L11">
        <f>Pumpkin_Seeds_Dataset!L9</f>
        <v>0.70669999999999999</v>
      </c>
      <c r="M11" s="9">
        <f>Pumpkin_Seeds_Dataset!M9</f>
        <v>0</v>
      </c>
      <c r="N11" s="10">
        <f t="shared" si="0"/>
        <v>1</v>
      </c>
      <c r="O11" s="11">
        <f t="shared" si="1"/>
        <v>1</v>
      </c>
      <c r="P11">
        <f t="shared" si="2"/>
        <v>0</v>
      </c>
      <c r="Q11">
        <f t="shared" si="3"/>
        <v>0.36741009501610805</v>
      </c>
      <c r="R11" s="9">
        <f t="shared" si="4"/>
        <v>0.36741009501610805</v>
      </c>
      <c r="S11" s="11">
        <f t="shared" si="5"/>
        <v>0.63258990498389189</v>
      </c>
      <c r="T11" s="9">
        <f t="shared" si="6"/>
        <v>-0.45793292621469384</v>
      </c>
      <c r="U11" s="11">
        <f t="shared" si="7"/>
        <v>100</v>
      </c>
      <c r="X11" s="18">
        <v>-1.3415920527244711</v>
      </c>
      <c r="AC11" s="9">
        <v>-3249.1169820015671</v>
      </c>
      <c r="AD11" s="10">
        <v>-1.1066319930063552E-2</v>
      </c>
      <c r="AE11" s="10">
        <v>-0.9350261364187461</v>
      </c>
      <c r="AF11" s="10">
        <v>2.7170735686548557</v>
      </c>
      <c r="AG11" s="10">
        <v>3.1427102709121102</v>
      </c>
      <c r="AH11" s="10">
        <v>1.0979895435931924E-2</v>
      </c>
      <c r="AI11" s="10">
        <v>-2.8120607885930848</v>
      </c>
      <c r="AJ11" s="10">
        <v>978.96062149151192</v>
      </c>
      <c r="AK11" s="10">
        <v>1199.0936093212695</v>
      </c>
      <c r="AL11" s="10">
        <v>-0.69790505979092698</v>
      </c>
      <c r="AM11" s="10">
        <v>-712.61458748598807</v>
      </c>
      <c r="AN11" s="10">
        <v>109.84104649361744</v>
      </c>
      <c r="AO11" s="11">
        <v>2222.617584873964</v>
      </c>
      <c r="AQ11" s="18">
        <v>-1.7172818722599459E-11</v>
      </c>
      <c r="AX11">
        <v>1.0820015823437895E-3</v>
      </c>
      <c r="AY11">
        <v>1</v>
      </c>
      <c r="AZ11">
        <v>0</v>
      </c>
      <c r="BA11">
        <f t="shared" si="12"/>
        <v>7</v>
      </c>
      <c r="BB11">
        <f t="shared" si="13"/>
        <v>0</v>
      </c>
      <c r="BC11">
        <f t="shared" si="9"/>
        <v>0.99461538461538457</v>
      </c>
      <c r="BD11">
        <f t="shared" si="10"/>
        <v>1</v>
      </c>
      <c r="BE11">
        <f t="shared" si="11"/>
        <v>7.6923076923074429E-4</v>
      </c>
    </row>
    <row r="12" spans="1:57" x14ac:dyDescent="0.3">
      <c r="A12">
        <f>Pumpkin_Seeds_Dataset!A10</f>
        <v>95727</v>
      </c>
      <c r="B12">
        <f>Pumpkin_Seeds_Dataset!B10</f>
        <v>1231.6089999999999</v>
      </c>
      <c r="C12">
        <f>Pumpkin_Seeds_Dataset!C10</f>
        <v>488.11989999999997</v>
      </c>
      <c r="D12">
        <f>Pumpkin_Seeds_Dataset!D10</f>
        <v>251.30860000000001</v>
      </c>
      <c r="E12">
        <f>Pumpkin_Seeds_Dataset!E10</f>
        <v>96831</v>
      </c>
      <c r="F12">
        <f>Pumpkin_Seeds_Dataset!F10</f>
        <v>349.11799999999999</v>
      </c>
      <c r="G12">
        <f>Pumpkin_Seeds_Dataset!G10</f>
        <v>0.85729999999999995</v>
      </c>
      <c r="H12">
        <f>Pumpkin_Seeds_Dataset!H10</f>
        <v>0.98860000000000003</v>
      </c>
      <c r="I12">
        <f>Pumpkin_Seeds_Dataset!I10</f>
        <v>0.61880000000000002</v>
      </c>
      <c r="J12">
        <f>Pumpkin_Seeds_Dataset!J10</f>
        <v>0.79300000000000004</v>
      </c>
      <c r="K12">
        <f>Pumpkin_Seeds_Dataset!K10</f>
        <v>1.9422999999999999</v>
      </c>
      <c r="L12">
        <f>Pumpkin_Seeds_Dataset!L10</f>
        <v>0.71519999999999995</v>
      </c>
      <c r="M12" s="9">
        <f>Pumpkin_Seeds_Dataset!M10</f>
        <v>0</v>
      </c>
      <c r="N12" s="10">
        <f t="shared" si="0"/>
        <v>1</v>
      </c>
      <c r="O12" s="11">
        <f t="shared" si="1"/>
        <v>1</v>
      </c>
      <c r="P12">
        <f t="shared" si="2"/>
        <v>0</v>
      </c>
      <c r="Q12">
        <f t="shared" si="3"/>
        <v>0.27908475243284286</v>
      </c>
      <c r="R12" s="9">
        <f t="shared" si="4"/>
        <v>0.27908475243284286</v>
      </c>
      <c r="S12" s="11">
        <f t="shared" si="5"/>
        <v>0.72091524756715719</v>
      </c>
      <c r="T12" s="9">
        <f t="shared" si="6"/>
        <v>-0.32723369705709338</v>
      </c>
      <c r="U12" s="11">
        <f t="shared" si="7"/>
        <v>100</v>
      </c>
      <c r="X12" s="18">
        <v>20.967461572009832</v>
      </c>
      <c r="Z12" t="s">
        <v>31</v>
      </c>
      <c r="AA12" s="17">
        <f>1-AA4/AA3</f>
        <v>0.59132651716254214</v>
      </c>
      <c r="AC12" s="9">
        <v>-31300.15449895661</v>
      </c>
      <c r="AD12" s="10">
        <v>-0.36309217377780739</v>
      </c>
      <c r="AE12" s="10">
        <v>-4.479822336316599</v>
      </c>
      <c r="AF12" s="10">
        <v>4.5929672412090126</v>
      </c>
      <c r="AG12" s="10">
        <v>1.6812439684979974</v>
      </c>
      <c r="AH12" s="10">
        <v>0.36403373293439273</v>
      </c>
      <c r="AI12" s="10">
        <v>5.617645126192742</v>
      </c>
      <c r="AJ12" s="10">
        <v>1199.0936106947952</v>
      </c>
      <c r="AK12" s="10">
        <v>30316.083174695646</v>
      </c>
      <c r="AL12" s="10">
        <v>0.32916999425866816</v>
      </c>
      <c r="AM12" s="10">
        <v>-3497.4952830131042</v>
      </c>
      <c r="AN12" s="10">
        <v>133.90474583411901</v>
      </c>
      <c r="AO12" s="11">
        <v>4506.8760411937783</v>
      </c>
      <c r="AQ12" s="18">
        <v>-1.9853452215556899E-11</v>
      </c>
      <c r="AX12">
        <v>1.1986085762855177E-3</v>
      </c>
      <c r="AY12">
        <v>1</v>
      </c>
      <c r="AZ12">
        <v>0</v>
      </c>
      <c r="BA12">
        <f t="shared" si="12"/>
        <v>8</v>
      </c>
      <c r="BB12">
        <f t="shared" si="13"/>
        <v>0</v>
      </c>
      <c r="BC12">
        <f t="shared" si="9"/>
        <v>0.99384615384615382</v>
      </c>
      <c r="BD12">
        <f t="shared" si="10"/>
        <v>1</v>
      </c>
      <c r="BE12">
        <f t="shared" si="11"/>
        <v>7.6923076923074429E-4</v>
      </c>
    </row>
    <row r="13" spans="1:57" x14ac:dyDescent="0.3">
      <c r="A13">
        <f>Pumpkin_Seeds_Dataset!A11</f>
        <v>73465</v>
      </c>
      <c r="B13">
        <f>Pumpkin_Seeds_Dataset!B11</f>
        <v>1047.7670000000001</v>
      </c>
      <c r="C13">
        <f>Pumpkin_Seeds_Dataset!C11</f>
        <v>413.65039999999999</v>
      </c>
      <c r="D13">
        <f>Pumpkin_Seeds_Dataset!D11</f>
        <v>227.26439999999999</v>
      </c>
      <c r="E13">
        <f>Pumpkin_Seeds_Dataset!E11</f>
        <v>74089</v>
      </c>
      <c r="F13">
        <f>Pumpkin_Seeds_Dataset!F11</f>
        <v>305.84070000000003</v>
      </c>
      <c r="G13">
        <f>Pumpkin_Seeds_Dataset!G11</f>
        <v>0.83560000000000001</v>
      </c>
      <c r="H13">
        <f>Pumpkin_Seeds_Dataset!H11</f>
        <v>0.99160000000000004</v>
      </c>
      <c r="I13">
        <f>Pumpkin_Seeds_Dataset!I11</f>
        <v>0.74429999999999996</v>
      </c>
      <c r="J13">
        <f>Pumpkin_Seeds_Dataset!J11</f>
        <v>0.84089999999999998</v>
      </c>
      <c r="K13">
        <f>Pumpkin_Seeds_Dataset!K11</f>
        <v>1.8201000000000001</v>
      </c>
      <c r="L13">
        <f>Pumpkin_Seeds_Dataset!L11</f>
        <v>0.73939999999999995</v>
      </c>
      <c r="M13" s="9">
        <f>Pumpkin_Seeds_Dataset!M11</f>
        <v>0</v>
      </c>
      <c r="N13" s="10">
        <f t="shared" si="0"/>
        <v>1</v>
      </c>
      <c r="O13" s="11">
        <f t="shared" si="1"/>
        <v>1</v>
      </c>
      <c r="P13">
        <f t="shared" si="2"/>
        <v>0</v>
      </c>
      <c r="Q13">
        <f t="shared" si="3"/>
        <v>0.10001573659646543</v>
      </c>
      <c r="R13" s="9">
        <f t="shared" si="4"/>
        <v>0.10001573659646543</v>
      </c>
      <c r="S13" s="11">
        <f t="shared" si="5"/>
        <v>0.89998426340353455</v>
      </c>
      <c r="T13" s="9">
        <f t="shared" si="6"/>
        <v>-0.10537800091787641</v>
      </c>
      <c r="U13" s="11">
        <f t="shared" si="7"/>
        <v>100</v>
      </c>
      <c r="X13" s="18">
        <v>-179.06721145679333</v>
      </c>
      <c r="Z13" t="s">
        <v>32</v>
      </c>
      <c r="AA13" s="18">
        <f>1-EXP((-2/O2504)*(AA4-AA3))</f>
        <v>0.55904226248843836</v>
      </c>
      <c r="AC13" s="9">
        <v>0.40923376557377289</v>
      </c>
      <c r="AD13" s="10">
        <v>3.5347988469734398E-6</v>
      </c>
      <c r="AE13" s="10">
        <v>6.2594113458018226E-4</v>
      </c>
      <c r="AF13" s="10">
        <v>4.3335699056202962E-4</v>
      </c>
      <c r="AG13" s="10">
        <v>1.2692504168453481E-3</v>
      </c>
      <c r="AH13" s="10">
        <v>-1.4959169010660154E-6</v>
      </c>
      <c r="AI13" s="10">
        <v>-4.8659120205901641E-3</v>
      </c>
      <c r="AJ13" s="10">
        <v>-0.69790505959427618</v>
      </c>
      <c r="AK13" s="10">
        <v>0.32916999743878705</v>
      </c>
      <c r="AL13" s="10">
        <v>1.8420880481237263</v>
      </c>
      <c r="AM13" s="10">
        <v>-0.20553963209682524</v>
      </c>
      <c r="AN13" s="10">
        <v>-6.6422857566982976E-2</v>
      </c>
      <c r="AO13" s="11">
        <v>-1.2881810578244544</v>
      </c>
      <c r="AQ13" s="18">
        <v>-1.38293820839408E-11</v>
      </c>
      <c r="AX13">
        <v>1.3067275393189941E-3</v>
      </c>
      <c r="AY13">
        <v>1</v>
      </c>
      <c r="AZ13">
        <v>0</v>
      </c>
      <c r="BA13">
        <f t="shared" si="12"/>
        <v>9</v>
      </c>
      <c r="BB13">
        <f t="shared" si="13"/>
        <v>0</v>
      </c>
      <c r="BC13">
        <f t="shared" si="9"/>
        <v>0.99307692307692308</v>
      </c>
      <c r="BD13">
        <f t="shared" si="10"/>
        <v>1</v>
      </c>
      <c r="BE13">
        <f t="shared" si="11"/>
        <v>7.6923076923074429E-4</v>
      </c>
    </row>
    <row r="14" spans="1:57" x14ac:dyDescent="0.3">
      <c r="A14">
        <f>Pumpkin_Seeds_Dataset!A12</f>
        <v>83429</v>
      </c>
      <c r="B14">
        <f>Pumpkin_Seeds_Dataset!B12</f>
        <v>1114.5609999999999</v>
      </c>
      <c r="C14">
        <f>Pumpkin_Seeds_Dataset!C12</f>
        <v>438.58269999999999</v>
      </c>
      <c r="D14">
        <f>Pumpkin_Seeds_Dataset!D12</f>
        <v>242.8826</v>
      </c>
      <c r="E14">
        <f>Pumpkin_Seeds_Dataset!E12</f>
        <v>84126</v>
      </c>
      <c r="F14">
        <f>Pumpkin_Seeds_Dataset!F12</f>
        <v>325.92189999999999</v>
      </c>
      <c r="G14">
        <f>Pumpkin_Seeds_Dataset!G12</f>
        <v>0.8327</v>
      </c>
      <c r="H14">
        <f>Pumpkin_Seeds_Dataset!H12</f>
        <v>0.99170000000000003</v>
      </c>
      <c r="I14">
        <f>Pumpkin_Seeds_Dataset!I12</f>
        <v>0.70189999999999997</v>
      </c>
      <c r="J14">
        <f>Pumpkin_Seeds_Dataset!J12</f>
        <v>0.84399999999999997</v>
      </c>
      <c r="K14">
        <f>Pumpkin_Seeds_Dataset!K12</f>
        <v>1.8057000000000001</v>
      </c>
      <c r="L14">
        <f>Pumpkin_Seeds_Dataset!L12</f>
        <v>0.74309999999999998</v>
      </c>
      <c r="M14" s="9">
        <f>Pumpkin_Seeds_Dataset!M12</f>
        <v>0</v>
      </c>
      <c r="N14" s="10">
        <f t="shared" si="0"/>
        <v>1</v>
      </c>
      <c r="O14" s="11">
        <f t="shared" si="1"/>
        <v>1</v>
      </c>
      <c r="P14">
        <f t="shared" si="2"/>
        <v>0</v>
      </c>
      <c r="Q14">
        <f t="shared" si="3"/>
        <v>6.5305950342351066E-2</v>
      </c>
      <c r="R14" s="9">
        <f t="shared" si="4"/>
        <v>6.5305950342351066E-2</v>
      </c>
      <c r="S14" s="11">
        <f t="shared" si="5"/>
        <v>0.93469404965764891</v>
      </c>
      <c r="T14" s="9">
        <f t="shared" si="6"/>
        <v>-6.7536022858958517E-2</v>
      </c>
      <c r="U14" s="11">
        <f t="shared" si="7"/>
        <v>100</v>
      </c>
      <c r="X14" s="18">
        <v>1.1053825476168799</v>
      </c>
      <c r="Z14" t="s">
        <v>33</v>
      </c>
      <c r="AA14" s="18">
        <f>AA13/(1-EXP(2*AA3/O2504))</f>
        <v>0.74578786152218401</v>
      </c>
      <c r="AC14" s="9">
        <v>4498.9762417124348</v>
      </c>
      <c r="AD14" s="10">
        <v>4.0995066491316595E-2</v>
      </c>
      <c r="AE14" s="10">
        <v>2.4727766709794547</v>
      </c>
      <c r="AF14" s="10">
        <v>-3.0046777125485828</v>
      </c>
      <c r="AG14" s="10">
        <v>-0.81803986705099452</v>
      </c>
      <c r="AH14" s="10">
        <v>-4.1147277191938406E-2</v>
      </c>
      <c r="AI14" s="10">
        <v>-3.55818572598956</v>
      </c>
      <c r="AJ14" s="10">
        <v>-712.61458767062641</v>
      </c>
      <c r="AK14" s="10">
        <v>-3497.4952813492268</v>
      </c>
      <c r="AL14" s="10">
        <v>-0.20553963168245082</v>
      </c>
      <c r="AM14" s="10">
        <v>1864.5216346524687</v>
      </c>
      <c r="AN14" s="10">
        <v>-47.226126990601493</v>
      </c>
      <c r="AO14" s="11">
        <v>-2640.8576835720983</v>
      </c>
      <c r="AQ14" s="18">
        <v>-1.6183387963053519E-11</v>
      </c>
      <c r="AX14">
        <v>1.4114329517948608E-3</v>
      </c>
      <c r="AY14">
        <v>1</v>
      </c>
      <c r="AZ14">
        <v>0</v>
      </c>
      <c r="BA14">
        <f t="shared" si="12"/>
        <v>10</v>
      </c>
      <c r="BB14">
        <f t="shared" si="13"/>
        <v>0</v>
      </c>
      <c r="BC14">
        <f t="shared" si="9"/>
        <v>0.99230769230769234</v>
      </c>
      <c r="BD14">
        <f t="shared" si="10"/>
        <v>1</v>
      </c>
      <c r="BE14">
        <f t="shared" si="11"/>
        <v>7.6923076923074429E-4</v>
      </c>
    </row>
    <row r="15" spans="1:57" x14ac:dyDescent="0.3">
      <c r="A15">
        <f>Pumpkin_Seeds_Dataset!A13</f>
        <v>85461</v>
      </c>
      <c r="B15">
        <f>Pumpkin_Seeds_Dataset!B13</f>
        <v>1136.125</v>
      </c>
      <c r="C15">
        <f>Pumpkin_Seeds_Dataset!C13</f>
        <v>446.29349999999999</v>
      </c>
      <c r="D15">
        <f>Pumpkin_Seeds_Dataset!D13</f>
        <v>245.1551</v>
      </c>
      <c r="E15">
        <f>Pumpkin_Seeds_Dataset!E13</f>
        <v>86344</v>
      </c>
      <c r="F15">
        <f>Pumpkin_Seeds_Dataset!F13</f>
        <v>329.86709999999999</v>
      </c>
      <c r="G15">
        <f>Pumpkin_Seeds_Dataset!G13</f>
        <v>0.83560000000000001</v>
      </c>
      <c r="H15">
        <f>Pumpkin_Seeds_Dataset!H13</f>
        <v>0.98980000000000001</v>
      </c>
      <c r="I15">
        <f>Pumpkin_Seeds_Dataset!I13</f>
        <v>0.74570000000000003</v>
      </c>
      <c r="J15">
        <f>Pumpkin_Seeds_Dataset!J13</f>
        <v>0.83199999999999996</v>
      </c>
      <c r="K15">
        <f>Pumpkin_Seeds_Dataset!K13</f>
        <v>1.8205</v>
      </c>
      <c r="L15">
        <f>Pumpkin_Seeds_Dataset!L13</f>
        <v>0.73909999999999998</v>
      </c>
      <c r="M15" s="9">
        <f>Pumpkin_Seeds_Dataset!M13</f>
        <v>0</v>
      </c>
      <c r="N15" s="10">
        <f t="shared" si="0"/>
        <v>1</v>
      </c>
      <c r="O15" s="11">
        <f t="shared" si="1"/>
        <v>1</v>
      </c>
      <c r="P15">
        <f t="shared" si="2"/>
        <v>0</v>
      </c>
      <c r="Q15">
        <f t="shared" si="3"/>
        <v>7.2269177392917161E-2</v>
      </c>
      <c r="R15" s="9">
        <f t="shared" si="4"/>
        <v>7.2269177392917161E-2</v>
      </c>
      <c r="S15" s="11">
        <f t="shared" si="5"/>
        <v>0.92773082260708284</v>
      </c>
      <c r="T15" s="9">
        <f t="shared" si="6"/>
        <v>-7.5013650117826222E-2</v>
      </c>
      <c r="U15" s="11">
        <f t="shared" si="7"/>
        <v>100</v>
      </c>
      <c r="X15" s="18">
        <v>-17.571988359786765</v>
      </c>
      <c r="Z15" t="s">
        <v>34</v>
      </c>
      <c r="AA15" s="18">
        <f>-2*AA4+2*(AA7+1)</f>
        <v>1440.7192318630268</v>
      </c>
      <c r="AC15" s="9">
        <v>-488.39954974780818</v>
      </c>
      <c r="AD15" s="10">
        <v>-1.7662298405594623E-3</v>
      </c>
      <c r="AE15" s="10">
        <v>-5.7508890431341546E-2</v>
      </c>
      <c r="AF15" s="10">
        <v>9.3305016012438208E-2</v>
      </c>
      <c r="AG15" s="10">
        <v>0.30293705894609491</v>
      </c>
      <c r="AH15" s="10">
        <v>1.7223684055745724E-3</v>
      </c>
      <c r="AI15" s="10">
        <v>-0.13602825357336984</v>
      </c>
      <c r="AJ15" s="10">
        <v>109.84104649236767</v>
      </c>
      <c r="AK15" s="10">
        <v>133.90474560720889</v>
      </c>
      <c r="AL15" s="10">
        <v>-6.6422857594385584E-2</v>
      </c>
      <c r="AM15" s="10">
        <v>-47.2261269576193</v>
      </c>
      <c r="AN15" s="10">
        <v>42.536664350232208</v>
      </c>
      <c r="AO15" s="11">
        <v>301.24219892534677</v>
      </c>
      <c r="AQ15" s="18">
        <v>-4.0505376830424211E-11</v>
      </c>
      <c r="AX15">
        <v>1.5749686690081843E-3</v>
      </c>
      <c r="AY15">
        <v>1</v>
      </c>
      <c r="AZ15">
        <v>0</v>
      </c>
      <c r="BA15">
        <f t="shared" si="12"/>
        <v>11</v>
      </c>
      <c r="BB15">
        <f t="shared" si="13"/>
        <v>0</v>
      </c>
      <c r="BC15">
        <f t="shared" si="9"/>
        <v>0.99153846153846159</v>
      </c>
      <c r="BD15">
        <f t="shared" si="10"/>
        <v>1</v>
      </c>
      <c r="BE15">
        <f t="shared" si="11"/>
        <v>7.6923076923085532E-4</v>
      </c>
    </row>
    <row r="16" spans="1:57" x14ac:dyDescent="0.3">
      <c r="A16">
        <f>Pumpkin_Seeds_Dataset!A14</f>
        <v>71393</v>
      </c>
      <c r="B16">
        <f>Pumpkin_Seeds_Dataset!B14</f>
        <v>1096.5329999999999</v>
      </c>
      <c r="C16">
        <f>Pumpkin_Seeds_Dataset!C14</f>
        <v>459.20909999999998</v>
      </c>
      <c r="D16">
        <f>Pumpkin_Seeds_Dataset!D14</f>
        <v>199.13050000000001</v>
      </c>
      <c r="E16">
        <f>Pumpkin_Seeds_Dataset!E14</f>
        <v>72203</v>
      </c>
      <c r="F16">
        <f>Pumpkin_Seeds_Dataset!F14</f>
        <v>301.49689999999998</v>
      </c>
      <c r="G16">
        <f>Pumpkin_Seeds_Dataset!G14</f>
        <v>0.90110000000000001</v>
      </c>
      <c r="H16">
        <f>Pumpkin_Seeds_Dataset!H14</f>
        <v>0.98880000000000001</v>
      </c>
      <c r="I16">
        <f>Pumpkin_Seeds_Dataset!I14</f>
        <v>0.6</v>
      </c>
      <c r="J16">
        <f>Pumpkin_Seeds_Dataset!J14</f>
        <v>0.74609999999999999</v>
      </c>
      <c r="K16">
        <f>Pumpkin_Seeds_Dataset!K14</f>
        <v>2.3060999999999998</v>
      </c>
      <c r="L16">
        <f>Pumpkin_Seeds_Dataset!L14</f>
        <v>0.65659999999999996</v>
      </c>
      <c r="M16" s="9">
        <f>Pumpkin_Seeds_Dataset!M14</f>
        <v>0</v>
      </c>
      <c r="N16" s="10">
        <f t="shared" si="0"/>
        <v>1</v>
      </c>
      <c r="O16" s="11">
        <f t="shared" si="1"/>
        <v>1</v>
      </c>
      <c r="P16">
        <f t="shared" si="2"/>
        <v>0</v>
      </c>
      <c r="Q16">
        <f t="shared" si="3"/>
        <v>0.9443738592784825</v>
      </c>
      <c r="R16" s="9">
        <f t="shared" si="4"/>
        <v>0.9443738592784825</v>
      </c>
      <c r="S16" s="11">
        <f t="shared" si="5"/>
        <v>5.5626140721517503E-2</v>
      </c>
      <c r="T16" s="9">
        <f t="shared" si="6"/>
        <v>-2.8891020313528819</v>
      </c>
      <c r="U16" s="11">
        <f t="shared" si="7"/>
        <v>0</v>
      </c>
      <c r="X16" s="18">
        <v>-1.1636805054779911</v>
      </c>
      <c r="Z16" t="s">
        <v>35</v>
      </c>
      <c r="AA16" s="19">
        <f>-2*AA4+(AA7+1)*LN(O2504)</f>
        <v>1516.4318300041587</v>
      </c>
      <c r="AC16" s="12">
        <v>-9567.5822475372333</v>
      </c>
      <c r="AD16" s="13">
        <v>-5.0449979016660332E-2</v>
      </c>
      <c r="AE16" s="13">
        <v>-3.4658134600580985</v>
      </c>
      <c r="AF16" s="13">
        <v>6.8940142746379252</v>
      </c>
      <c r="AG16" s="13">
        <v>4.6199232716515626</v>
      </c>
      <c r="AH16" s="13">
        <v>5.0275557168477224E-2</v>
      </c>
      <c r="AI16" s="13">
        <v>-1.0392890555506205</v>
      </c>
      <c r="AJ16" s="13">
        <v>2222.6175849575802</v>
      </c>
      <c r="AK16" s="13">
        <v>4506.8760359470953</v>
      </c>
      <c r="AL16" s="13">
        <v>-1.2881810584991829</v>
      </c>
      <c r="AM16" s="13">
        <v>-2640.857683023793</v>
      </c>
      <c r="AN16" s="13">
        <v>301.24219894505626</v>
      </c>
      <c r="AO16" s="14">
        <v>6685.8897851145657</v>
      </c>
      <c r="AQ16" s="19">
        <v>-1.4351630994724474E-11</v>
      </c>
      <c r="AX16">
        <v>1.9312256392844337E-3</v>
      </c>
      <c r="AY16">
        <v>1</v>
      </c>
      <c r="AZ16">
        <v>0</v>
      </c>
      <c r="BA16">
        <f t="shared" si="12"/>
        <v>12</v>
      </c>
      <c r="BB16">
        <f t="shared" si="13"/>
        <v>0</v>
      </c>
      <c r="BC16">
        <f t="shared" si="9"/>
        <v>0.99076923076923074</v>
      </c>
      <c r="BD16">
        <f t="shared" si="10"/>
        <v>1</v>
      </c>
      <c r="BE16">
        <f t="shared" si="11"/>
        <v>7.6923076923074429E-4</v>
      </c>
    </row>
    <row r="17" spans="1:57" x14ac:dyDescent="0.3">
      <c r="A17">
        <f>Pumpkin_Seeds_Dataset!A15</f>
        <v>80151</v>
      </c>
      <c r="B17">
        <f>Pumpkin_Seeds_Dataset!B15</f>
        <v>1088.3489999999999</v>
      </c>
      <c r="C17">
        <f>Pumpkin_Seeds_Dataset!C15</f>
        <v>420.88420000000002</v>
      </c>
      <c r="D17">
        <f>Pumpkin_Seeds_Dataset!D15</f>
        <v>244.26490000000001</v>
      </c>
      <c r="E17">
        <f>Pumpkin_Seeds_Dataset!E15</f>
        <v>80854</v>
      </c>
      <c r="F17">
        <f>Pumpkin_Seeds_Dataset!F15</f>
        <v>319.45490000000001</v>
      </c>
      <c r="G17">
        <f>Pumpkin_Seeds_Dataset!G15</f>
        <v>0.81440000000000001</v>
      </c>
      <c r="H17">
        <f>Pumpkin_Seeds_Dataset!H15</f>
        <v>0.99129999999999996</v>
      </c>
      <c r="I17">
        <f>Pumpkin_Seeds_Dataset!I15</f>
        <v>0.72850000000000004</v>
      </c>
      <c r="J17">
        <f>Pumpkin_Seeds_Dataset!J15</f>
        <v>0.85029999999999994</v>
      </c>
      <c r="K17">
        <f>Pumpkin_Seeds_Dataset!K15</f>
        <v>1.7231000000000001</v>
      </c>
      <c r="L17">
        <f>Pumpkin_Seeds_Dataset!L15</f>
        <v>0.75900000000000001</v>
      </c>
      <c r="M17" s="9">
        <f>Pumpkin_Seeds_Dataset!M15</f>
        <v>0</v>
      </c>
      <c r="N17" s="10">
        <f t="shared" si="0"/>
        <v>1</v>
      </c>
      <c r="O17" s="11">
        <f t="shared" si="1"/>
        <v>1</v>
      </c>
      <c r="P17">
        <f t="shared" si="2"/>
        <v>0</v>
      </c>
      <c r="Q17">
        <f t="shared" si="3"/>
        <v>5.3202703382705344E-2</v>
      </c>
      <c r="R17" s="9">
        <f t="shared" si="4"/>
        <v>5.3202703382705344E-2</v>
      </c>
      <c r="S17" s="11">
        <f t="shared" si="5"/>
        <v>0.94679729661729461</v>
      </c>
      <c r="T17" s="9">
        <f t="shared" si="6"/>
        <v>-5.4670256630188256E-2</v>
      </c>
      <c r="U17" s="11">
        <f t="shared" si="7"/>
        <v>100</v>
      </c>
      <c r="X17" s="19">
        <v>-32.764882261363866</v>
      </c>
      <c r="AX17">
        <v>1.9472598804971793E-3</v>
      </c>
      <c r="AY17">
        <v>1</v>
      </c>
      <c r="AZ17">
        <v>0</v>
      </c>
      <c r="BA17">
        <f t="shared" si="12"/>
        <v>13</v>
      </c>
      <c r="BB17">
        <f t="shared" si="13"/>
        <v>0</v>
      </c>
      <c r="BC17">
        <f t="shared" si="9"/>
        <v>0.99</v>
      </c>
      <c r="BD17">
        <f t="shared" si="10"/>
        <v>1</v>
      </c>
      <c r="BE17">
        <f t="shared" si="11"/>
        <v>7.6923076923074429E-4</v>
      </c>
    </row>
    <row r="18" spans="1:57" x14ac:dyDescent="0.3">
      <c r="A18">
        <f>Pumpkin_Seeds_Dataset!A16</f>
        <v>68078</v>
      </c>
      <c r="B18">
        <f>Pumpkin_Seeds_Dataset!B16</f>
        <v>1016.821</v>
      </c>
      <c r="C18">
        <f>Pumpkin_Seeds_Dataset!C16</f>
        <v>403.06259999999997</v>
      </c>
      <c r="D18">
        <f>Pumpkin_Seeds_Dataset!D16</f>
        <v>215.6027</v>
      </c>
      <c r="E18">
        <f>Pumpkin_Seeds_Dataset!E16</f>
        <v>68709</v>
      </c>
      <c r="F18">
        <f>Pumpkin_Seeds_Dataset!F16</f>
        <v>294.41399999999999</v>
      </c>
      <c r="G18">
        <f>Pumpkin_Seeds_Dataset!G16</f>
        <v>0.84489999999999998</v>
      </c>
      <c r="H18">
        <f>Pumpkin_Seeds_Dataset!H16</f>
        <v>0.99080000000000001</v>
      </c>
      <c r="I18">
        <f>Pumpkin_Seeds_Dataset!I16</f>
        <v>0.73770000000000002</v>
      </c>
      <c r="J18">
        <f>Pumpkin_Seeds_Dataset!J16</f>
        <v>0.82740000000000002</v>
      </c>
      <c r="K18">
        <f>Pumpkin_Seeds_Dataset!K16</f>
        <v>1.8694999999999999</v>
      </c>
      <c r="L18">
        <f>Pumpkin_Seeds_Dataset!L16</f>
        <v>0.73040000000000005</v>
      </c>
      <c r="M18" s="9">
        <f>Pumpkin_Seeds_Dataset!M16</f>
        <v>0</v>
      </c>
      <c r="N18" s="10">
        <f t="shared" si="0"/>
        <v>1</v>
      </c>
      <c r="O18" s="11">
        <f t="shared" si="1"/>
        <v>1</v>
      </c>
      <c r="P18">
        <f t="shared" si="2"/>
        <v>0</v>
      </c>
      <c r="Q18">
        <f t="shared" si="3"/>
        <v>0.13565439078218394</v>
      </c>
      <c r="R18" s="9">
        <f t="shared" si="4"/>
        <v>0.13565439078218394</v>
      </c>
      <c r="S18" s="11">
        <f t="shared" si="5"/>
        <v>0.86434560921781611</v>
      </c>
      <c r="T18" s="9">
        <f t="shared" si="6"/>
        <v>-0.14578257949225171</v>
      </c>
      <c r="U18" s="11">
        <f t="shared" si="7"/>
        <v>100</v>
      </c>
      <c r="AX18">
        <v>1.9606073678351738E-3</v>
      </c>
      <c r="AY18">
        <v>1</v>
      </c>
      <c r="AZ18">
        <v>0</v>
      </c>
      <c r="BA18">
        <f t="shared" si="12"/>
        <v>14</v>
      </c>
      <c r="BB18">
        <f t="shared" si="13"/>
        <v>0</v>
      </c>
      <c r="BC18">
        <f t="shared" si="9"/>
        <v>0.98923076923076925</v>
      </c>
      <c r="BD18">
        <f t="shared" si="10"/>
        <v>1</v>
      </c>
      <c r="BE18">
        <f t="shared" si="11"/>
        <v>7.6923076923074429E-4</v>
      </c>
    </row>
    <row r="19" spans="1:57" x14ac:dyDescent="0.3">
      <c r="A19">
        <f>Pumpkin_Seeds_Dataset!A17</f>
        <v>57934</v>
      </c>
      <c r="B19">
        <f>Pumpkin_Seeds_Dataset!B17</f>
        <v>933.35699999999997</v>
      </c>
      <c r="C19">
        <f>Pumpkin_Seeds_Dataset!C17</f>
        <v>368.78070000000002</v>
      </c>
      <c r="D19">
        <f>Pumpkin_Seeds_Dataset!D17</f>
        <v>201.20840000000001</v>
      </c>
      <c r="E19">
        <f>Pumpkin_Seeds_Dataset!E17</f>
        <v>58651</v>
      </c>
      <c r="F19">
        <f>Pumpkin_Seeds_Dataset!F17</f>
        <v>271.59500000000003</v>
      </c>
      <c r="G19">
        <f>Pumpkin_Seeds_Dataset!G17</f>
        <v>0.83799999999999997</v>
      </c>
      <c r="H19">
        <f>Pumpkin_Seeds_Dataset!H17</f>
        <v>0.98780000000000001</v>
      </c>
      <c r="I19">
        <f>Pumpkin_Seeds_Dataset!I17</f>
        <v>0.71240000000000003</v>
      </c>
      <c r="J19">
        <f>Pumpkin_Seeds_Dataset!J17</f>
        <v>0.8357</v>
      </c>
      <c r="K19">
        <f>Pumpkin_Seeds_Dataset!K17</f>
        <v>1.8328</v>
      </c>
      <c r="L19">
        <f>Pumpkin_Seeds_Dataset!L17</f>
        <v>0.73650000000000004</v>
      </c>
      <c r="M19" s="9">
        <f>Pumpkin_Seeds_Dataset!M17</f>
        <v>0</v>
      </c>
      <c r="N19" s="10">
        <f t="shared" si="0"/>
        <v>1</v>
      </c>
      <c r="O19" s="11">
        <f t="shared" si="1"/>
        <v>1</v>
      </c>
      <c r="P19">
        <f t="shared" si="2"/>
        <v>0</v>
      </c>
      <c r="Q19">
        <f t="shared" si="3"/>
        <v>0.26057394075257967</v>
      </c>
      <c r="R19" s="9">
        <f t="shared" si="4"/>
        <v>0.26057394075257967</v>
      </c>
      <c r="S19" s="11">
        <f t="shared" si="5"/>
        <v>0.73942605924742033</v>
      </c>
      <c r="T19" s="9">
        <f t="shared" si="6"/>
        <v>-0.30188098932540214</v>
      </c>
      <c r="U19" s="11">
        <f t="shared" si="7"/>
        <v>100</v>
      </c>
      <c r="AX19">
        <v>2.0614332964162016E-3</v>
      </c>
      <c r="AY19">
        <v>1</v>
      </c>
      <c r="AZ19">
        <v>0</v>
      </c>
      <c r="BA19">
        <f t="shared" si="12"/>
        <v>15</v>
      </c>
      <c r="BB19">
        <f t="shared" si="13"/>
        <v>0</v>
      </c>
      <c r="BC19">
        <f t="shared" si="9"/>
        <v>0.9884615384615385</v>
      </c>
      <c r="BD19">
        <f t="shared" si="10"/>
        <v>1</v>
      </c>
      <c r="BE19">
        <f t="shared" si="11"/>
        <v>7.6923076923085532E-4</v>
      </c>
    </row>
    <row r="20" spans="1:57" x14ac:dyDescent="0.3">
      <c r="A20">
        <f>Pumpkin_Seeds_Dataset!A18</f>
        <v>61138</v>
      </c>
      <c r="B20">
        <f>Pumpkin_Seeds_Dataset!B18</f>
        <v>953.25599999999997</v>
      </c>
      <c r="C20">
        <f>Pumpkin_Seeds_Dataset!C18</f>
        <v>371.2713</v>
      </c>
      <c r="D20">
        <f>Pumpkin_Seeds_Dataset!D18</f>
        <v>211.3706</v>
      </c>
      <c r="E20">
        <f>Pumpkin_Seeds_Dataset!E18</f>
        <v>61753</v>
      </c>
      <c r="F20">
        <f>Pumpkin_Seeds_Dataset!F18</f>
        <v>279.00420000000003</v>
      </c>
      <c r="G20">
        <f>Pumpkin_Seeds_Dataset!G18</f>
        <v>0.82210000000000005</v>
      </c>
      <c r="H20">
        <f>Pumpkin_Seeds_Dataset!H18</f>
        <v>0.99</v>
      </c>
      <c r="I20">
        <f>Pumpkin_Seeds_Dataset!I18</f>
        <v>0.73909999999999998</v>
      </c>
      <c r="J20">
        <f>Pumpkin_Seeds_Dataset!J18</f>
        <v>0.84550000000000003</v>
      </c>
      <c r="K20">
        <f>Pumpkin_Seeds_Dataset!K18</f>
        <v>1.7565</v>
      </c>
      <c r="L20">
        <f>Pumpkin_Seeds_Dataset!L18</f>
        <v>0.75149999999999995</v>
      </c>
      <c r="M20" s="9">
        <f>Pumpkin_Seeds_Dataset!M18</f>
        <v>0</v>
      </c>
      <c r="N20" s="10">
        <f t="shared" si="0"/>
        <v>1</v>
      </c>
      <c r="O20" s="11">
        <f t="shared" si="1"/>
        <v>1</v>
      </c>
      <c r="P20">
        <f t="shared" si="2"/>
        <v>0</v>
      </c>
      <c r="Q20">
        <f t="shared" si="3"/>
        <v>0.16605380409652826</v>
      </c>
      <c r="R20" s="9">
        <f t="shared" si="4"/>
        <v>0.16605380409652826</v>
      </c>
      <c r="S20" s="11">
        <f t="shared" si="5"/>
        <v>0.83394619590347174</v>
      </c>
      <c r="T20" s="9">
        <f t="shared" si="6"/>
        <v>-0.18158639200965282</v>
      </c>
      <c r="U20" s="11">
        <f t="shared" si="7"/>
        <v>100</v>
      </c>
      <c r="AX20">
        <v>2.4263434109558844E-3</v>
      </c>
      <c r="AY20">
        <v>1</v>
      </c>
      <c r="AZ20">
        <v>0</v>
      </c>
      <c r="BA20">
        <f t="shared" si="12"/>
        <v>16</v>
      </c>
      <c r="BB20">
        <f t="shared" si="13"/>
        <v>0</v>
      </c>
      <c r="BC20">
        <f t="shared" si="9"/>
        <v>0.98769230769230765</v>
      </c>
      <c r="BD20">
        <f t="shared" si="10"/>
        <v>1</v>
      </c>
      <c r="BE20">
        <f t="shared" si="11"/>
        <v>7.6923076923074429E-4</v>
      </c>
    </row>
    <row r="21" spans="1:57" x14ac:dyDescent="0.3">
      <c r="A21">
        <f>Pumpkin_Seeds_Dataset!A19</f>
        <v>61519</v>
      </c>
      <c r="B21">
        <f>Pumpkin_Seeds_Dataset!B19</f>
        <v>964.69399999999996</v>
      </c>
      <c r="C21">
        <f>Pumpkin_Seeds_Dataset!C19</f>
        <v>382.18079999999998</v>
      </c>
      <c r="D21">
        <f>Pumpkin_Seeds_Dataset!D19</f>
        <v>205.64359999999999</v>
      </c>
      <c r="E21">
        <f>Pumpkin_Seeds_Dataset!E19</f>
        <v>62227</v>
      </c>
      <c r="F21">
        <f>Pumpkin_Seeds_Dataset!F19</f>
        <v>279.87220000000002</v>
      </c>
      <c r="G21">
        <f>Pumpkin_Seeds_Dataset!G19</f>
        <v>0.84289999999999998</v>
      </c>
      <c r="H21">
        <f>Pumpkin_Seeds_Dataset!H19</f>
        <v>0.98860000000000003</v>
      </c>
      <c r="I21">
        <f>Pumpkin_Seeds_Dataset!I19</f>
        <v>0.67279999999999995</v>
      </c>
      <c r="J21">
        <f>Pumpkin_Seeds_Dataset!J19</f>
        <v>0.83069999999999999</v>
      </c>
      <c r="K21">
        <f>Pumpkin_Seeds_Dataset!K19</f>
        <v>1.8585</v>
      </c>
      <c r="L21">
        <f>Pumpkin_Seeds_Dataset!L19</f>
        <v>0.73229999999999995</v>
      </c>
      <c r="M21" s="9">
        <f>Pumpkin_Seeds_Dataset!M19</f>
        <v>0</v>
      </c>
      <c r="N21" s="10">
        <f t="shared" si="0"/>
        <v>1</v>
      </c>
      <c r="O21" s="11">
        <f t="shared" si="1"/>
        <v>1</v>
      </c>
      <c r="P21">
        <f t="shared" si="2"/>
        <v>0</v>
      </c>
      <c r="Q21">
        <f t="shared" si="3"/>
        <v>0.1662257127978008</v>
      </c>
      <c r="R21" s="9">
        <f t="shared" si="4"/>
        <v>0.1662257127978008</v>
      </c>
      <c r="S21" s="11">
        <f t="shared" si="5"/>
        <v>0.83377428720219915</v>
      </c>
      <c r="T21" s="9">
        <f t="shared" si="6"/>
        <v>-0.18179255209897588</v>
      </c>
      <c r="U21" s="11">
        <f t="shared" si="7"/>
        <v>100</v>
      </c>
      <c r="AX21">
        <v>2.4508683545172417E-3</v>
      </c>
      <c r="AY21">
        <v>1</v>
      </c>
      <c r="AZ21">
        <v>0</v>
      </c>
      <c r="BA21">
        <f t="shared" si="12"/>
        <v>17</v>
      </c>
      <c r="BB21">
        <f t="shared" si="13"/>
        <v>0</v>
      </c>
      <c r="BC21">
        <f t="shared" si="9"/>
        <v>0.9869230769230769</v>
      </c>
      <c r="BD21">
        <f t="shared" si="10"/>
        <v>1</v>
      </c>
      <c r="BE21">
        <f t="shared" si="11"/>
        <v>7.6923076923074429E-4</v>
      </c>
    </row>
    <row r="22" spans="1:57" x14ac:dyDescent="0.3">
      <c r="A22">
        <f>Pumpkin_Seeds_Dataset!A20</f>
        <v>76073</v>
      </c>
      <c r="B22">
        <f>Pumpkin_Seeds_Dataset!B20</f>
        <v>1064.2329999999999</v>
      </c>
      <c r="C22">
        <f>Pumpkin_Seeds_Dataset!C20</f>
        <v>430.75760000000002</v>
      </c>
      <c r="D22">
        <f>Pumpkin_Seeds_Dataset!D20</f>
        <v>225.32859999999999</v>
      </c>
      <c r="E22">
        <f>Pumpkin_Seeds_Dataset!E20</f>
        <v>76576</v>
      </c>
      <c r="F22">
        <f>Pumpkin_Seeds_Dataset!F20</f>
        <v>311.22199999999998</v>
      </c>
      <c r="G22">
        <f>Pumpkin_Seeds_Dataset!G20</f>
        <v>0.85229999999999995</v>
      </c>
      <c r="H22">
        <f>Pumpkin_Seeds_Dataset!H20</f>
        <v>0.99339999999999995</v>
      </c>
      <c r="I22">
        <f>Pumpkin_Seeds_Dataset!I20</f>
        <v>0.76919999999999999</v>
      </c>
      <c r="J22">
        <f>Pumpkin_Seeds_Dataset!J20</f>
        <v>0.84399999999999997</v>
      </c>
      <c r="K22">
        <f>Pumpkin_Seeds_Dataset!K20</f>
        <v>1.9117</v>
      </c>
      <c r="L22">
        <f>Pumpkin_Seeds_Dataset!L20</f>
        <v>0.72250000000000003</v>
      </c>
      <c r="M22" s="9">
        <f>Pumpkin_Seeds_Dataset!M20</f>
        <v>0</v>
      </c>
      <c r="N22" s="10">
        <f t="shared" si="0"/>
        <v>1</v>
      </c>
      <c r="O22" s="11">
        <f t="shared" si="1"/>
        <v>1</v>
      </c>
      <c r="P22">
        <f t="shared" si="2"/>
        <v>0</v>
      </c>
      <c r="Q22">
        <f t="shared" si="3"/>
        <v>0.20689730168683915</v>
      </c>
      <c r="R22" s="9">
        <f t="shared" si="4"/>
        <v>0.20689730168683915</v>
      </c>
      <c r="S22" s="11">
        <f t="shared" si="5"/>
        <v>0.79310269831316083</v>
      </c>
      <c r="T22" s="9">
        <f t="shared" si="6"/>
        <v>-0.23180255966291646</v>
      </c>
      <c r="U22" s="11">
        <f t="shared" si="7"/>
        <v>100</v>
      </c>
      <c r="AX22">
        <v>2.7303577691132536E-3</v>
      </c>
      <c r="AY22">
        <v>1</v>
      </c>
      <c r="AZ22">
        <v>0</v>
      </c>
      <c r="BA22">
        <f t="shared" si="12"/>
        <v>18</v>
      </c>
      <c r="BB22">
        <f t="shared" si="13"/>
        <v>0</v>
      </c>
      <c r="BC22">
        <f t="shared" si="9"/>
        <v>0.98615384615384616</v>
      </c>
      <c r="BD22">
        <f t="shared" si="10"/>
        <v>1</v>
      </c>
      <c r="BE22">
        <f t="shared" si="11"/>
        <v>7.6923076923074429E-4</v>
      </c>
    </row>
    <row r="23" spans="1:57" x14ac:dyDescent="0.3">
      <c r="A23">
        <f>Pumpkin_Seeds_Dataset!A21</f>
        <v>56882</v>
      </c>
      <c r="B23">
        <f>Pumpkin_Seeds_Dataset!B21</f>
        <v>926.303</v>
      </c>
      <c r="C23">
        <f>Pumpkin_Seeds_Dataset!C21</f>
        <v>368.01499999999999</v>
      </c>
      <c r="D23">
        <f>Pumpkin_Seeds_Dataset!D21</f>
        <v>197.4554</v>
      </c>
      <c r="E23">
        <f>Pumpkin_Seeds_Dataset!E21</f>
        <v>57544</v>
      </c>
      <c r="F23">
        <f>Pumpkin_Seeds_Dataset!F21</f>
        <v>269.11779999999999</v>
      </c>
      <c r="G23">
        <f>Pumpkin_Seeds_Dataset!G21</f>
        <v>0.84389999999999998</v>
      </c>
      <c r="H23">
        <f>Pumpkin_Seeds_Dataset!H21</f>
        <v>0.98850000000000005</v>
      </c>
      <c r="I23">
        <f>Pumpkin_Seeds_Dataset!I21</f>
        <v>0.74029999999999996</v>
      </c>
      <c r="J23">
        <f>Pumpkin_Seeds_Dataset!J21</f>
        <v>0.83309999999999995</v>
      </c>
      <c r="K23">
        <f>Pumpkin_Seeds_Dataset!K21</f>
        <v>1.8637999999999999</v>
      </c>
      <c r="L23">
        <f>Pumpkin_Seeds_Dataset!L21</f>
        <v>0.73129999999999995</v>
      </c>
      <c r="M23" s="9">
        <f>Pumpkin_Seeds_Dataset!M21</f>
        <v>0</v>
      </c>
      <c r="N23" s="10">
        <f t="shared" si="0"/>
        <v>1</v>
      </c>
      <c r="O23" s="11">
        <f t="shared" si="1"/>
        <v>1</v>
      </c>
      <c r="P23">
        <f t="shared" si="2"/>
        <v>0</v>
      </c>
      <c r="Q23">
        <f t="shared" si="3"/>
        <v>0.33086644289158923</v>
      </c>
      <c r="R23" s="9">
        <f t="shared" si="4"/>
        <v>0.33086644289158923</v>
      </c>
      <c r="S23" s="11">
        <f t="shared" si="5"/>
        <v>0.66913355710841071</v>
      </c>
      <c r="T23" s="9">
        <f t="shared" si="6"/>
        <v>-0.40177160184536004</v>
      </c>
      <c r="U23" s="11">
        <f t="shared" si="7"/>
        <v>100</v>
      </c>
      <c r="AX23">
        <v>2.8578381588391412E-3</v>
      </c>
      <c r="AY23">
        <v>1</v>
      </c>
      <c r="AZ23">
        <v>0</v>
      </c>
      <c r="BA23">
        <f t="shared" si="12"/>
        <v>19</v>
      </c>
      <c r="BB23">
        <f t="shared" si="13"/>
        <v>0</v>
      </c>
      <c r="BC23">
        <f t="shared" si="9"/>
        <v>0.98538461538461541</v>
      </c>
      <c r="BD23">
        <f t="shared" si="10"/>
        <v>1</v>
      </c>
      <c r="BE23">
        <f t="shared" si="11"/>
        <v>7.6923076923074429E-4</v>
      </c>
    </row>
    <row r="24" spans="1:57" x14ac:dyDescent="0.3">
      <c r="A24">
        <f>Pumpkin_Seeds_Dataset!A22</f>
        <v>69350</v>
      </c>
      <c r="B24">
        <f>Pumpkin_Seeds_Dataset!B22</f>
        <v>1037.403</v>
      </c>
      <c r="C24">
        <f>Pumpkin_Seeds_Dataset!C22</f>
        <v>418.2706</v>
      </c>
      <c r="D24">
        <f>Pumpkin_Seeds_Dataset!D22</f>
        <v>211.94460000000001</v>
      </c>
      <c r="E24">
        <f>Pumpkin_Seeds_Dataset!E22</f>
        <v>70249</v>
      </c>
      <c r="F24">
        <f>Pumpkin_Seeds_Dataset!F22</f>
        <v>297.15170000000001</v>
      </c>
      <c r="G24">
        <f>Pumpkin_Seeds_Dataset!G22</f>
        <v>0.86209999999999998</v>
      </c>
      <c r="H24">
        <f>Pumpkin_Seeds_Dataset!H22</f>
        <v>0.98719999999999997</v>
      </c>
      <c r="I24">
        <f>Pumpkin_Seeds_Dataset!I22</f>
        <v>0.74690000000000001</v>
      </c>
      <c r="J24">
        <f>Pumpkin_Seeds_Dataset!J22</f>
        <v>0.80979999999999996</v>
      </c>
      <c r="K24">
        <f>Pumpkin_Seeds_Dataset!K22</f>
        <v>1.9735</v>
      </c>
      <c r="L24">
        <f>Pumpkin_Seeds_Dataset!L22</f>
        <v>0.71040000000000003</v>
      </c>
      <c r="M24" s="9">
        <f>Pumpkin_Seeds_Dataset!M22</f>
        <v>0</v>
      </c>
      <c r="N24" s="10">
        <f t="shared" si="0"/>
        <v>1</v>
      </c>
      <c r="O24" s="11">
        <f t="shared" si="1"/>
        <v>1</v>
      </c>
      <c r="P24">
        <f t="shared" si="2"/>
        <v>0</v>
      </c>
      <c r="Q24">
        <f t="shared" si="3"/>
        <v>0.18432694691512755</v>
      </c>
      <c r="R24" s="9">
        <f t="shared" si="4"/>
        <v>0.18432694691512755</v>
      </c>
      <c r="S24" s="11">
        <f t="shared" si="5"/>
        <v>0.81567305308487248</v>
      </c>
      <c r="T24" s="9">
        <f t="shared" si="6"/>
        <v>-0.20374167454692435</v>
      </c>
      <c r="U24" s="11">
        <f t="shared" si="7"/>
        <v>100</v>
      </c>
      <c r="AX24">
        <v>2.8698670006121608E-3</v>
      </c>
      <c r="AY24">
        <v>1</v>
      </c>
      <c r="AZ24">
        <v>0</v>
      </c>
      <c r="BA24">
        <f t="shared" si="12"/>
        <v>20</v>
      </c>
      <c r="BB24">
        <f t="shared" si="13"/>
        <v>0</v>
      </c>
      <c r="BC24">
        <f t="shared" si="9"/>
        <v>0.98461538461538467</v>
      </c>
      <c r="BD24">
        <f t="shared" si="10"/>
        <v>1</v>
      </c>
      <c r="BE24">
        <f t="shared" si="11"/>
        <v>7.6923076923085532E-4</v>
      </c>
    </row>
    <row r="25" spans="1:57" x14ac:dyDescent="0.3">
      <c r="A25">
        <f>Pumpkin_Seeds_Dataset!A23</f>
        <v>82196</v>
      </c>
      <c r="B25">
        <f>Pumpkin_Seeds_Dataset!B23</f>
        <v>1141.067</v>
      </c>
      <c r="C25">
        <f>Pumpkin_Seeds_Dataset!C23</f>
        <v>466.23239999999998</v>
      </c>
      <c r="D25">
        <f>Pumpkin_Seeds_Dataset!D23</f>
        <v>225.85429999999999</v>
      </c>
      <c r="E25">
        <f>Pumpkin_Seeds_Dataset!E23</f>
        <v>82991</v>
      </c>
      <c r="F25">
        <f>Pumpkin_Seeds_Dataset!F23</f>
        <v>323.50459999999998</v>
      </c>
      <c r="G25">
        <f>Pumpkin_Seeds_Dataset!G23</f>
        <v>0.87480000000000002</v>
      </c>
      <c r="H25">
        <f>Pumpkin_Seeds_Dataset!H23</f>
        <v>0.99039999999999995</v>
      </c>
      <c r="I25">
        <f>Pumpkin_Seeds_Dataset!I23</f>
        <v>0.67020000000000002</v>
      </c>
      <c r="J25">
        <f>Pumpkin_Seeds_Dataset!J23</f>
        <v>0.79330000000000001</v>
      </c>
      <c r="K25">
        <f>Pumpkin_Seeds_Dataset!K23</f>
        <v>2.0642999999999998</v>
      </c>
      <c r="L25">
        <f>Pumpkin_Seeds_Dataset!L23</f>
        <v>0.69389999999999996</v>
      </c>
      <c r="M25" s="9">
        <f>Pumpkin_Seeds_Dataset!M23</f>
        <v>0</v>
      </c>
      <c r="N25" s="10">
        <f t="shared" si="0"/>
        <v>1</v>
      </c>
      <c r="O25" s="11">
        <f t="shared" si="1"/>
        <v>1</v>
      </c>
      <c r="P25">
        <f t="shared" si="2"/>
        <v>0</v>
      </c>
      <c r="Q25">
        <f t="shared" si="3"/>
        <v>0.55221690128730194</v>
      </c>
      <c r="R25" s="9">
        <f t="shared" si="4"/>
        <v>0.55221690128730194</v>
      </c>
      <c r="S25" s="11">
        <f t="shared" si="5"/>
        <v>0.44778309871269806</v>
      </c>
      <c r="T25" s="9">
        <f t="shared" si="6"/>
        <v>-0.80344631846701831</v>
      </c>
      <c r="U25" s="11">
        <f t="shared" si="7"/>
        <v>0</v>
      </c>
      <c r="AX25">
        <v>3.0071325413889302E-3</v>
      </c>
      <c r="AY25">
        <v>1</v>
      </c>
      <c r="AZ25">
        <v>0</v>
      </c>
      <c r="BA25">
        <f t="shared" si="12"/>
        <v>21</v>
      </c>
      <c r="BB25">
        <f t="shared" si="13"/>
        <v>0</v>
      </c>
      <c r="BC25">
        <f t="shared" si="9"/>
        <v>0.98384615384615381</v>
      </c>
      <c r="BD25">
        <f t="shared" si="10"/>
        <v>1</v>
      </c>
      <c r="BE25">
        <f t="shared" si="11"/>
        <v>7.6923076923074429E-4</v>
      </c>
    </row>
    <row r="26" spans="1:57" x14ac:dyDescent="0.3">
      <c r="A26">
        <f>Pumpkin_Seeds_Dataset!A24</f>
        <v>62165</v>
      </c>
      <c r="B26">
        <f>Pumpkin_Seeds_Dataset!B24</f>
        <v>936.71600000000001</v>
      </c>
      <c r="C26">
        <f>Pumpkin_Seeds_Dataset!C24</f>
        <v>356.82810000000001</v>
      </c>
      <c r="D26">
        <f>Pumpkin_Seeds_Dataset!D24</f>
        <v>222.39349999999999</v>
      </c>
      <c r="E26">
        <f>Pumpkin_Seeds_Dataset!E24</f>
        <v>62647</v>
      </c>
      <c r="F26">
        <f>Pumpkin_Seeds_Dataset!F24</f>
        <v>281.33780000000002</v>
      </c>
      <c r="G26">
        <f>Pumpkin_Seeds_Dataset!G24</f>
        <v>0.78200000000000003</v>
      </c>
      <c r="H26">
        <f>Pumpkin_Seeds_Dataset!H24</f>
        <v>0.99229999999999996</v>
      </c>
      <c r="I26">
        <f>Pumpkin_Seeds_Dataset!I24</f>
        <v>0.72370000000000001</v>
      </c>
      <c r="J26">
        <f>Pumpkin_Seeds_Dataset!J24</f>
        <v>0.89029999999999998</v>
      </c>
      <c r="K26">
        <f>Pumpkin_Seeds_Dataset!K24</f>
        <v>1.6045</v>
      </c>
      <c r="L26">
        <f>Pumpkin_Seeds_Dataset!L24</f>
        <v>0.78839999999999999</v>
      </c>
      <c r="M26" s="9">
        <f>Pumpkin_Seeds_Dataset!M24</f>
        <v>0</v>
      </c>
      <c r="N26" s="10">
        <f t="shared" si="0"/>
        <v>1</v>
      </c>
      <c r="O26" s="11">
        <f t="shared" si="1"/>
        <v>1</v>
      </c>
      <c r="P26">
        <f t="shared" si="2"/>
        <v>0</v>
      </c>
      <c r="Q26">
        <f t="shared" si="3"/>
        <v>2.3376807638143069E-2</v>
      </c>
      <c r="R26" s="9">
        <f t="shared" si="4"/>
        <v>2.3376807638143069E-2</v>
      </c>
      <c r="S26" s="11">
        <f t="shared" si="5"/>
        <v>0.97662319236185691</v>
      </c>
      <c r="T26" s="9">
        <f t="shared" si="6"/>
        <v>-2.3654379569942322E-2</v>
      </c>
      <c r="U26" s="11">
        <f t="shared" si="7"/>
        <v>100</v>
      </c>
      <c r="AX26">
        <v>3.1434598497614486E-3</v>
      </c>
      <c r="AY26">
        <v>1</v>
      </c>
      <c r="AZ26">
        <v>0</v>
      </c>
      <c r="BA26">
        <f t="shared" si="12"/>
        <v>22</v>
      </c>
      <c r="BB26">
        <f t="shared" si="13"/>
        <v>0</v>
      </c>
      <c r="BC26">
        <f t="shared" si="9"/>
        <v>0.98307692307692307</v>
      </c>
      <c r="BD26">
        <f t="shared" si="10"/>
        <v>1</v>
      </c>
      <c r="BE26">
        <f t="shared" si="11"/>
        <v>7.6923076923074429E-4</v>
      </c>
    </row>
    <row r="27" spans="1:57" x14ac:dyDescent="0.3">
      <c r="A27">
        <f>Pumpkin_Seeds_Dataset!A25</f>
        <v>85913</v>
      </c>
      <c r="B27">
        <f>Pumpkin_Seeds_Dataset!B25</f>
        <v>1120.778</v>
      </c>
      <c r="C27">
        <f>Pumpkin_Seeds_Dataset!C25</f>
        <v>435.7355</v>
      </c>
      <c r="D27">
        <f>Pumpkin_Seeds_Dataset!D25</f>
        <v>251.46430000000001</v>
      </c>
      <c r="E27">
        <f>Pumpkin_Seeds_Dataset!E25</f>
        <v>86577</v>
      </c>
      <c r="F27">
        <f>Pumpkin_Seeds_Dataset!F25</f>
        <v>330.73829999999998</v>
      </c>
      <c r="G27">
        <f>Pumpkin_Seeds_Dataset!G25</f>
        <v>0.81669999999999998</v>
      </c>
      <c r="H27">
        <f>Pumpkin_Seeds_Dataset!H25</f>
        <v>0.99229999999999996</v>
      </c>
      <c r="I27">
        <f>Pumpkin_Seeds_Dataset!I25</f>
        <v>0.73860000000000003</v>
      </c>
      <c r="J27">
        <f>Pumpkin_Seeds_Dataset!J25</f>
        <v>0.85950000000000004</v>
      </c>
      <c r="K27">
        <f>Pumpkin_Seeds_Dataset!K25</f>
        <v>1.7327999999999999</v>
      </c>
      <c r="L27">
        <f>Pumpkin_Seeds_Dataset!L25</f>
        <v>0.75900000000000001</v>
      </c>
      <c r="M27" s="9">
        <f>Pumpkin_Seeds_Dataset!M25</f>
        <v>0</v>
      </c>
      <c r="N27" s="10">
        <f t="shared" si="0"/>
        <v>1</v>
      </c>
      <c r="O27" s="11">
        <f t="shared" si="1"/>
        <v>1</v>
      </c>
      <c r="P27">
        <f t="shared" si="2"/>
        <v>0</v>
      </c>
      <c r="Q27">
        <f t="shared" si="3"/>
        <v>3.8988775881981366E-2</v>
      </c>
      <c r="R27" s="9">
        <f t="shared" si="4"/>
        <v>3.8988775881981366E-2</v>
      </c>
      <c r="S27" s="11">
        <f t="shared" si="5"/>
        <v>0.96101122411801865</v>
      </c>
      <c r="T27" s="9">
        <f t="shared" si="6"/>
        <v>-3.9769190456722371E-2</v>
      </c>
      <c r="U27" s="11">
        <f t="shared" si="7"/>
        <v>100</v>
      </c>
      <c r="AX27">
        <v>3.1837182149889705E-3</v>
      </c>
      <c r="AY27">
        <v>1</v>
      </c>
      <c r="AZ27">
        <v>0</v>
      </c>
      <c r="BA27">
        <f t="shared" si="12"/>
        <v>23</v>
      </c>
      <c r="BB27">
        <f t="shared" si="13"/>
        <v>0</v>
      </c>
      <c r="BC27">
        <f t="shared" si="9"/>
        <v>0.98230769230769233</v>
      </c>
      <c r="BD27">
        <f t="shared" si="10"/>
        <v>1</v>
      </c>
      <c r="BE27">
        <f t="shared" si="11"/>
        <v>7.6923076923074429E-4</v>
      </c>
    </row>
    <row r="28" spans="1:57" x14ac:dyDescent="0.3">
      <c r="A28">
        <f>Pumpkin_Seeds_Dataset!A26</f>
        <v>68683</v>
      </c>
      <c r="B28">
        <f>Pumpkin_Seeds_Dataset!B26</f>
        <v>1021.57</v>
      </c>
      <c r="C28">
        <f>Pumpkin_Seeds_Dataset!C26</f>
        <v>409.83</v>
      </c>
      <c r="D28">
        <f>Pumpkin_Seeds_Dataset!D26</f>
        <v>214.39680000000001</v>
      </c>
      <c r="E28">
        <f>Pumpkin_Seeds_Dataset!E26</f>
        <v>69337</v>
      </c>
      <c r="F28">
        <f>Pumpkin_Seeds_Dataset!F26</f>
        <v>295.71929999999998</v>
      </c>
      <c r="G28">
        <f>Pumpkin_Seeds_Dataset!G26</f>
        <v>0.85219999999999996</v>
      </c>
      <c r="H28">
        <f>Pumpkin_Seeds_Dataset!H26</f>
        <v>0.99060000000000004</v>
      </c>
      <c r="I28">
        <f>Pumpkin_Seeds_Dataset!I26</f>
        <v>0.65259999999999996</v>
      </c>
      <c r="J28">
        <f>Pumpkin_Seeds_Dataset!J26</f>
        <v>0.82699999999999996</v>
      </c>
      <c r="K28">
        <f>Pumpkin_Seeds_Dataset!K26</f>
        <v>1.9115</v>
      </c>
      <c r="L28">
        <f>Pumpkin_Seeds_Dataset!L26</f>
        <v>0.72160000000000002</v>
      </c>
      <c r="M28" s="9">
        <f>Pumpkin_Seeds_Dataset!M26</f>
        <v>0</v>
      </c>
      <c r="N28" s="10">
        <f t="shared" si="0"/>
        <v>1</v>
      </c>
      <c r="O28" s="11">
        <f t="shared" si="1"/>
        <v>1</v>
      </c>
      <c r="P28">
        <f t="shared" si="2"/>
        <v>0</v>
      </c>
      <c r="Q28">
        <f t="shared" si="3"/>
        <v>0.20181248812957653</v>
      </c>
      <c r="R28" s="9">
        <f t="shared" si="4"/>
        <v>0.20181248812957653</v>
      </c>
      <c r="S28" s="11">
        <f t="shared" si="5"/>
        <v>0.79818751187042347</v>
      </c>
      <c r="T28" s="9">
        <f t="shared" si="6"/>
        <v>-0.22541173185393326</v>
      </c>
      <c r="U28" s="11">
        <f t="shared" si="7"/>
        <v>100</v>
      </c>
      <c r="AX28">
        <v>3.3207402091652675E-3</v>
      </c>
      <c r="AY28">
        <v>1</v>
      </c>
      <c r="AZ28">
        <v>0</v>
      </c>
      <c r="BA28">
        <f t="shared" si="12"/>
        <v>24</v>
      </c>
      <c r="BB28">
        <f t="shared" si="13"/>
        <v>0</v>
      </c>
      <c r="BC28">
        <f t="shared" si="9"/>
        <v>0.98153846153846158</v>
      </c>
      <c r="BD28">
        <f t="shared" si="10"/>
        <v>1</v>
      </c>
      <c r="BE28">
        <f t="shared" si="11"/>
        <v>7.6923076923085532E-4</v>
      </c>
    </row>
    <row r="29" spans="1:57" x14ac:dyDescent="0.3">
      <c r="A29">
        <f>Pumpkin_Seeds_Dataset!A27</f>
        <v>61215</v>
      </c>
      <c r="B29">
        <f>Pumpkin_Seeds_Dataset!B27</f>
        <v>951.51099999999997</v>
      </c>
      <c r="C29">
        <f>Pumpkin_Seeds_Dataset!C27</f>
        <v>369.40550000000002</v>
      </c>
      <c r="D29">
        <f>Pumpkin_Seeds_Dataset!D27</f>
        <v>212.72020000000001</v>
      </c>
      <c r="E29">
        <f>Pumpkin_Seeds_Dataset!E27</f>
        <v>61936</v>
      </c>
      <c r="F29">
        <f>Pumpkin_Seeds_Dataset!F27</f>
        <v>279.1798</v>
      </c>
      <c r="G29">
        <f>Pumpkin_Seeds_Dataset!G27</f>
        <v>0.81759999999999999</v>
      </c>
      <c r="H29">
        <f>Pumpkin_Seeds_Dataset!H27</f>
        <v>0.98839999999999995</v>
      </c>
      <c r="I29">
        <f>Pumpkin_Seeds_Dataset!I27</f>
        <v>0.67789999999999995</v>
      </c>
      <c r="J29">
        <f>Pumpkin_Seeds_Dataset!J27</f>
        <v>0.84970000000000001</v>
      </c>
      <c r="K29">
        <f>Pumpkin_Seeds_Dataset!K27</f>
        <v>1.7365999999999999</v>
      </c>
      <c r="L29">
        <f>Pumpkin_Seeds_Dataset!L27</f>
        <v>0.75580000000000003</v>
      </c>
      <c r="M29" s="9">
        <f>Pumpkin_Seeds_Dataset!M27</f>
        <v>0</v>
      </c>
      <c r="N29" s="10">
        <f t="shared" si="0"/>
        <v>1</v>
      </c>
      <c r="O29" s="11">
        <f t="shared" si="1"/>
        <v>1</v>
      </c>
      <c r="P29">
        <f t="shared" si="2"/>
        <v>0</v>
      </c>
      <c r="Q29">
        <f t="shared" si="3"/>
        <v>9.7794301450378304E-2</v>
      </c>
      <c r="R29" s="9">
        <f t="shared" si="4"/>
        <v>9.7794301450378304E-2</v>
      </c>
      <c r="S29" s="11">
        <f t="shared" si="5"/>
        <v>0.90220569854962174</v>
      </c>
      <c r="T29" s="9">
        <f t="shared" si="6"/>
        <v>-0.10291273774578764</v>
      </c>
      <c r="U29" s="11">
        <f t="shared" si="7"/>
        <v>100</v>
      </c>
      <c r="AX29">
        <v>3.3749446393210878E-3</v>
      </c>
      <c r="AY29">
        <v>1</v>
      </c>
      <c r="AZ29">
        <v>0</v>
      </c>
      <c r="BA29">
        <f t="shared" si="12"/>
        <v>25</v>
      </c>
      <c r="BB29">
        <f t="shared" si="13"/>
        <v>0</v>
      </c>
      <c r="BC29">
        <f t="shared" si="9"/>
        <v>0.98076923076923073</v>
      </c>
      <c r="BD29">
        <f t="shared" si="10"/>
        <v>1</v>
      </c>
      <c r="BE29">
        <f t="shared" si="11"/>
        <v>7.6923076923074429E-4</v>
      </c>
    </row>
    <row r="30" spans="1:57" x14ac:dyDescent="0.3">
      <c r="A30">
        <f>Pumpkin_Seeds_Dataset!A28</f>
        <v>72713</v>
      </c>
      <c r="B30">
        <f>Pumpkin_Seeds_Dataset!B28</f>
        <v>1039.375</v>
      </c>
      <c r="C30">
        <f>Pumpkin_Seeds_Dataset!C28</f>
        <v>401.81369999999998</v>
      </c>
      <c r="D30">
        <f>Pumpkin_Seeds_Dataset!D28</f>
        <v>231.19890000000001</v>
      </c>
      <c r="E30">
        <f>Pumpkin_Seeds_Dataset!E28</f>
        <v>73336</v>
      </c>
      <c r="F30">
        <f>Pumpkin_Seeds_Dataset!F28</f>
        <v>304.27140000000003</v>
      </c>
      <c r="G30">
        <f>Pumpkin_Seeds_Dataset!G28</f>
        <v>0.81789999999999996</v>
      </c>
      <c r="H30">
        <f>Pumpkin_Seeds_Dataset!H28</f>
        <v>0.99150000000000005</v>
      </c>
      <c r="I30">
        <f>Pumpkin_Seeds_Dataset!I28</f>
        <v>0.68610000000000004</v>
      </c>
      <c r="J30">
        <f>Pumpkin_Seeds_Dataset!J28</f>
        <v>0.8458</v>
      </c>
      <c r="K30">
        <f>Pumpkin_Seeds_Dataset!K28</f>
        <v>1.738</v>
      </c>
      <c r="L30">
        <f>Pumpkin_Seeds_Dataset!L28</f>
        <v>0.75719999999999998</v>
      </c>
      <c r="M30" s="9">
        <f>Pumpkin_Seeds_Dataset!M28</f>
        <v>0</v>
      </c>
      <c r="N30" s="10">
        <f t="shared" si="0"/>
        <v>1</v>
      </c>
      <c r="O30" s="11">
        <f t="shared" si="1"/>
        <v>1</v>
      </c>
      <c r="P30">
        <f t="shared" si="2"/>
        <v>0</v>
      </c>
      <c r="Q30">
        <f t="shared" si="3"/>
        <v>3.9105136097405999E-2</v>
      </c>
      <c r="R30" s="9">
        <f t="shared" si="4"/>
        <v>3.9105136097405999E-2</v>
      </c>
      <c r="S30" s="11">
        <f t="shared" si="5"/>
        <v>0.96089486390259404</v>
      </c>
      <c r="T30" s="9">
        <f t="shared" si="6"/>
        <v>-3.9890278803642196E-2</v>
      </c>
      <c r="U30" s="11">
        <f t="shared" si="7"/>
        <v>100</v>
      </c>
      <c r="AX30">
        <v>3.4759283952784182E-3</v>
      </c>
      <c r="AY30">
        <v>1</v>
      </c>
      <c r="AZ30">
        <v>0</v>
      </c>
      <c r="BA30">
        <f t="shared" si="12"/>
        <v>26</v>
      </c>
      <c r="BB30">
        <f t="shared" si="13"/>
        <v>0</v>
      </c>
      <c r="BC30">
        <f t="shared" si="9"/>
        <v>0.98</v>
      </c>
      <c r="BD30">
        <f t="shared" si="10"/>
        <v>1</v>
      </c>
      <c r="BE30">
        <f t="shared" si="11"/>
        <v>7.6923076923074429E-4</v>
      </c>
    </row>
    <row r="31" spans="1:57" x14ac:dyDescent="0.3">
      <c r="A31">
        <f>Pumpkin_Seeds_Dataset!A29</f>
        <v>58684</v>
      </c>
      <c r="B31">
        <f>Pumpkin_Seeds_Dataset!B29</f>
        <v>917.48199999999997</v>
      </c>
      <c r="C31">
        <f>Pumpkin_Seeds_Dataset!C29</f>
        <v>355.84359999999998</v>
      </c>
      <c r="D31">
        <f>Pumpkin_Seeds_Dataset!D29</f>
        <v>210.4503</v>
      </c>
      <c r="E31">
        <f>Pumpkin_Seeds_Dataset!E29</f>
        <v>59202</v>
      </c>
      <c r="F31">
        <f>Pumpkin_Seeds_Dataset!F29</f>
        <v>273.34739999999999</v>
      </c>
      <c r="G31">
        <f>Pumpkin_Seeds_Dataset!G29</f>
        <v>0.80640000000000001</v>
      </c>
      <c r="H31">
        <f>Pumpkin_Seeds_Dataset!H29</f>
        <v>0.99129999999999996</v>
      </c>
      <c r="I31">
        <f>Pumpkin_Seeds_Dataset!I29</f>
        <v>0.71560000000000001</v>
      </c>
      <c r="J31">
        <f>Pumpkin_Seeds_Dataset!J29</f>
        <v>0.87609999999999999</v>
      </c>
      <c r="K31">
        <f>Pumpkin_Seeds_Dataset!K29</f>
        <v>1.6909000000000001</v>
      </c>
      <c r="L31">
        <f>Pumpkin_Seeds_Dataset!L29</f>
        <v>0.76819999999999999</v>
      </c>
      <c r="M31" s="9">
        <f>Pumpkin_Seeds_Dataset!M29</f>
        <v>0</v>
      </c>
      <c r="N31" s="10">
        <f t="shared" si="0"/>
        <v>1</v>
      </c>
      <c r="O31" s="11">
        <f t="shared" si="1"/>
        <v>1</v>
      </c>
      <c r="P31">
        <f t="shared" si="2"/>
        <v>0</v>
      </c>
      <c r="Q31">
        <f t="shared" si="3"/>
        <v>6.5024314693876678E-2</v>
      </c>
      <c r="R31" s="9">
        <f t="shared" si="4"/>
        <v>6.5024314693876678E-2</v>
      </c>
      <c r="S31" s="11">
        <f t="shared" si="5"/>
        <v>0.93497568530612329</v>
      </c>
      <c r="T31" s="9">
        <f t="shared" si="6"/>
        <v>-6.7234755051775438E-2</v>
      </c>
      <c r="U31" s="11">
        <f t="shared" si="7"/>
        <v>100</v>
      </c>
      <c r="AX31">
        <v>3.6092839955399513E-3</v>
      </c>
      <c r="AY31">
        <v>1</v>
      </c>
      <c r="AZ31">
        <v>0</v>
      </c>
      <c r="BA31">
        <f t="shared" si="12"/>
        <v>27</v>
      </c>
      <c r="BB31">
        <f t="shared" si="13"/>
        <v>0</v>
      </c>
      <c r="BC31">
        <f t="shared" si="9"/>
        <v>0.97923076923076924</v>
      </c>
      <c r="BD31">
        <f t="shared" si="10"/>
        <v>1</v>
      </c>
      <c r="BE31">
        <f t="shared" si="11"/>
        <v>7.6923076923074429E-4</v>
      </c>
    </row>
    <row r="32" spans="1:57" x14ac:dyDescent="0.3">
      <c r="A32">
        <f>Pumpkin_Seeds_Dataset!A30</f>
        <v>59652</v>
      </c>
      <c r="B32">
        <f>Pumpkin_Seeds_Dataset!B30</f>
        <v>932.197</v>
      </c>
      <c r="C32">
        <f>Pumpkin_Seeds_Dataset!C30</f>
        <v>359.16739999999999</v>
      </c>
      <c r="D32">
        <f>Pumpkin_Seeds_Dataset!D30</f>
        <v>213.7165</v>
      </c>
      <c r="E32">
        <f>Pumpkin_Seeds_Dataset!E30</f>
        <v>60204</v>
      </c>
      <c r="F32">
        <f>Pumpkin_Seeds_Dataset!F30</f>
        <v>275.5926</v>
      </c>
      <c r="G32">
        <f>Pumpkin_Seeds_Dataset!G30</f>
        <v>0.80369999999999997</v>
      </c>
      <c r="H32">
        <f>Pumpkin_Seeds_Dataset!H30</f>
        <v>0.99080000000000001</v>
      </c>
      <c r="I32">
        <f>Pumpkin_Seeds_Dataset!I30</f>
        <v>0.67500000000000004</v>
      </c>
      <c r="J32">
        <f>Pumpkin_Seeds_Dataset!J30</f>
        <v>0.86260000000000003</v>
      </c>
      <c r="K32">
        <f>Pumpkin_Seeds_Dataset!K30</f>
        <v>1.6806000000000001</v>
      </c>
      <c r="L32">
        <f>Pumpkin_Seeds_Dataset!L30</f>
        <v>0.76729999999999998</v>
      </c>
      <c r="M32" s="9">
        <f>Pumpkin_Seeds_Dataset!M30</f>
        <v>0</v>
      </c>
      <c r="N32" s="10">
        <f t="shared" si="0"/>
        <v>1</v>
      </c>
      <c r="O32" s="11">
        <f t="shared" si="1"/>
        <v>1</v>
      </c>
      <c r="P32">
        <f t="shared" si="2"/>
        <v>0</v>
      </c>
      <c r="Q32">
        <f t="shared" si="3"/>
        <v>0.14404755515727974</v>
      </c>
      <c r="R32" s="9">
        <f t="shared" si="4"/>
        <v>0.14404755515727974</v>
      </c>
      <c r="S32" s="11">
        <f t="shared" si="5"/>
        <v>0.85595244484272026</v>
      </c>
      <c r="T32" s="9">
        <f t="shared" si="6"/>
        <v>-0.1555404594739162</v>
      </c>
      <c r="U32" s="11">
        <f t="shared" si="7"/>
        <v>100</v>
      </c>
      <c r="AX32">
        <v>3.6750210109899413E-3</v>
      </c>
      <c r="AY32">
        <v>1</v>
      </c>
      <c r="AZ32">
        <v>0</v>
      </c>
      <c r="BA32">
        <f t="shared" si="12"/>
        <v>28</v>
      </c>
      <c r="BB32">
        <f t="shared" si="13"/>
        <v>0</v>
      </c>
      <c r="BC32">
        <f t="shared" si="9"/>
        <v>0.97846153846153849</v>
      </c>
      <c r="BD32">
        <f t="shared" si="10"/>
        <v>1</v>
      </c>
      <c r="BE32">
        <f t="shared" si="11"/>
        <v>7.6923076923085532E-4</v>
      </c>
    </row>
    <row r="33" spans="1:57" x14ac:dyDescent="0.3">
      <c r="A33">
        <f>Pumpkin_Seeds_Dataset!A31</f>
        <v>89091</v>
      </c>
      <c r="B33">
        <f>Pumpkin_Seeds_Dataset!B31</f>
        <v>1138.972</v>
      </c>
      <c r="C33">
        <f>Pumpkin_Seeds_Dataset!C31</f>
        <v>443.71800000000002</v>
      </c>
      <c r="D33">
        <f>Pumpkin_Seeds_Dataset!D31</f>
        <v>256.10329999999999</v>
      </c>
      <c r="E33">
        <f>Pumpkin_Seeds_Dataset!E31</f>
        <v>89964</v>
      </c>
      <c r="F33">
        <f>Pumpkin_Seeds_Dataset!F31</f>
        <v>336.79989999999998</v>
      </c>
      <c r="G33">
        <f>Pumpkin_Seeds_Dataset!G31</f>
        <v>0.81659999999999999</v>
      </c>
      <c r="H33">
        <f>Pumpkin_Seeds_Dataset!H31</f>
        <v>0.99029999999999996</v>
      </c>
      <c r="I33">
        <f>Pumpkin_Seeds_Dataset!I31</f>
        <v>0.74070000000000003</v>
      </c>
      <c r="J33">
        <f>Pumpkin_Seeds_Dataset!J31</f>
        <v>0.86299999999999999</v>
      </c>
      <c r="K33">
        <f>Pumpkin_Seeds_Dataset!K31</f>
        <v>1.7325999999999999</v>
      </c>
      <c r="L33">
        <f>Pumpkin_Seeds_Dataset!L31</f>
        <v>0.75900000000000001</v>
      </c>
      <c r="M33" s="9">
        <f>Pumpkin_Seeds_Dataset!M31</f>
        <v>0</v>
      </c>
      <c r="N33" s="10">
        <f t="shared" si="0"/>
        <v>1</v>
      </c>
      <c r="O33" s="11">
        <f t="shared" si="1"/>
        <v>1</v>
      </c>
      <c r="P33">
        <f t="shared" si="2"/>
        <v>0</v>
      </c>
      <c r="Q33">
        <f t="shared" si="3"/>
        <v>2.3147423367689761E-2</v>
      </c>
      <c r="R33" s="9">
        <f t="shared" si="4"/>
        <v>2.3147423367689761E-2</v>
      </c>
      <c r="S33" s="11">
        <f t="shared" si="5"/>
        <v>0.97685257663231029</v>
      </c>
      <c r="T33" s="9">
        <f t="shared" si="6"/>
        <v>-2.3419532253022939E-2</v>
      </c>
      <c r="U33" s="11">
        <f t="shared" si="7"/>
        <v>100</v>
      </c>
      <c r="AX33">
        <v>3.722781259726585E-3</v>
      </c>
      <c r="AY33">
        <v>1</v>
      </c>
      <c r="AZ33">
        <v>0</v>
      </c>
      <c r="BA33">
        <f t="shared" si="12"/>
        <v>29</v>
      </c>
      <c r="BB33">
        <f t="shared" si="13"/>
        <v>0</v>
      </c>
      <c r="BC33">
        <f t="shared" si="9"/>
        <v>0.97769230769230764</v>
      </c>
      <c r="BD33">
        <f t="shared" si="10"/>
        <v>1</v>
      </c>
      <c r="BE33">
        <f t="shared" si="11"/>
        <v>7.6923076923074429E-4</v>
      </c>
    </row>
    <row r="34" spans="1:57" x14ac:dyDescent="0.3">
      <c r="A34">
        <f>Pumpkin_Seeds_Dataset!A32</f>
        <v>58701</v>
      </c>
      <c r="B34">
        <f>Pumpkin_Seeds_Dataset!B32</f>
        <v>924.23</v>
      </c>
      <c r="C34">
        <f>Pumpkin_Seeds_Dataset!C32</f>
        <v>361.27609999999999</v>
      </c>
      <c r="D34">
        <f>Pumpkin_Seeds_Dataset!D32</f>
        <v>207.36080000000001</v>
      </c>
      <c r="E34">
        <f>Pumpkin_Seeds_Dataset!E32</f>
        <v>59204</v>
      </c>
      <c r="F34">
        <f>Pumpkin_Seeds_Dataset!F32</f>
        <v>273.387</v>
      </c>
      <c r="G34">
        <f>Pumpkin_Seeds_Dataset!G32</f>
        <v>0.81889999999999996</v>
      </c>
      <c r="H34">
        <f>Pumpkin_Seeds_Dataset!H32</f>
        <v>0.99150000000000005</v>
      </c>
      <c r="I34">
        <f>Pumpkin_Seeds_Dataset!I32</f>
        <v>0.67459999999999998</v>
      </c>
      <c r="J34">
        <f>Pumpkin_Seeds_Dataset!J32</f>
        <v>0.86360000000000003</v>
      </c>
      <c r="K34">
        <f>Pumpkin_Seeds_Dataset!K32</f>
        <v>1.7423</v>
      </c>
      <c r="L34">
        <f>Pumpkin_Seeds_Dataset!L32</f>
        <v>0.75670000000000004</v>
      </c>
      <c r="M34" s="9">
        <f>Pumpkin_Seeds_Dataset!M32</f>
        <v>0</v>
      </c>
      <c r="N34" s="10">
        <f t="shared" si="0"/>
        <v>1</v>
      </c>
      <c r="O34" s="11">
        <f t="shared" si="1"/>
        <v>1</v>
      </c>
      <c r="P34">
        <f t="shared" si="2"/>
        <v>0</v>
      </c>
      <c r="Q34">
        <f t="shared" si="3"/>
        <v>0.10930139259214888</v>
      </c>
      <c r="R34" s="9">
        <f t="shared" si="4"/>
        <v>0.10930139259214888</v>
      </c>
      <c r="S34" s="11">
        <f t="shared" si="5"/>
        <v>0.89069860740785112</v>
      </c>
      <c r="T34" s="9">
        <f t="shared" si="6"/>
        <v>-0.1157491720261113</v>
      </c>
      <c r="U34" s="11">
        <f t="shared" si="7"/>
        <v>100</v>
      </c>
      <c r="AX34">
        <v>3.8973019203534785E-3</v>
      </c>
      <c r="AY34">
        <v>1</v>
      </c>
      <c r="AZ34">
        <v>0</v>
      </c>
      <c r="BA34">
        <f t="shared" si="12"/>
        <v>30</v>
      </c>
      <c r="BB34">
        <f t="shared" si="13"/>
        <v>0</v>
      </c>
      <c r="BC34">
        <f t="shared" si="9"/>
        <v>0.97692307692307689</v>
      </c>
      <c r="BD34">
        <f t="shared" si="10"/>
        <v>1</v>
      </c>
      <c r="BE34">
        <f t="shared" si="11"/>
        <v>7.6923076923074429E-4</v>
      </c>
    </row>
    <row r="35" spans="1:57" x14ac:dyDescent="0.3">
      <c r="A35">
        <f>Pumpkin_Seeds_Dataset!A33</f>
        <v>67699</v>
      </c>
      <c r="B35">
        <f>Pumpkin_Seeds_Dataset!B33</f>
        <v>1023.7190000000001</v>
      </c>
      <c r="C35">
        <f>Pumpkin_Seeds_Dataset!C33</f>
        <v>405.67099999999999</v>
      </c>
      <c r="D35">
        <f>Pumpkin_Seeds_Dataset!D33</f>
        <v>213.4477</v>
      </c>
      <c r="E35">
        <f>Pumpkin_Seeds_Dataset!E33</f>
        <v>68507</v>
      </c>
      <c r="F35">
        <f>Pumpkin_Seeds_Dataset!F33</f>
        <v>293.5933</v>
      </c>
      <c r="G35">
        <f>Pumpkin_Seeds_Dataset!G33</f>
        <v>0.85040000000000004</v>
      </c>
      <c r="H35">
        <f>Pumpkin_Seeds_Dataset!H33</f>
        <v>0.98819999999999997</v>
      </c>
      <c r="I35">
        <f>Pumpkin_Seeds_Dataset!I33</f>
        <v>0.69230000000000003</v>
      </c>
      <c r="J35">
        <f>Pumpkin_Seeds_Dataset!J33</f>
        <v>0.81179999999999997</v>
      </c>
      <c r="K35">
        <f>Pumpkin_Seeds_Dataset!K33</f>
        <v>1.9006000000000001</v>
      </c>
      <c r="L35">
        <f>Pumpkin_Seeds_Dataset!L33</f>
        <v>0.72370000000000001</v>
      </c>
      <c r="M35" s="9">
        <f>Pumpkin_Seeds_Dataset!M33</f>
        <v>0</v>
      </c>
      <c r="N35" s="10">
        <f t="shared" si="0"/>
        <v>1</v>
      </c>
      <c r="O35" s="11">
        <f t="shared" si="1"/>
        <v>1</v>
      </c>
      <c r="P35">
        <f t="shared" si="2"/>
        <v>0</v>
      </c>
      <c r="Q35">
        <f t="shared" si="3"/>
        <v>0.14544898495727954</v>
      </c>
      <c r="R35" s="9">
        <f t="shared" si="4"/>
        <v>0.14544898495727954</v>
      </c>
      <c r="S35" s="11">
        <f t="shared" si="5"/>
        <v>0.85455101504272046</v>
      </c>
      <c r="T35" s="9">
        <f t="shared" si="6"/>
        <v>-0.1571790765786969</v>
      </c>
      <c r="U35" s="11">
        <f t="shared" si="7"/>
        <v>100</v>
      </c>
      <c r="AX35">
        <v>3.9310836298427684E-3</v>
      </c>
      <c r="AY35">
        <v>1</v>
      </c>
      <c r="AZ35">
        <v>0</v>
      </c>
      <c r="BA35">
        <f t="shared" si="12"/>
        <v>31</v>
      </c>
      <c r="BB35">
        <f t="shared" si="13"/>
        <v>0</v>
      </c>
      <c r="BC35">
        <f t="shared" si="9"/>
        <v>0.97615384615384615</v>
      </c>
      <c r="BD35">
        <f t="shared" si="10"/>
        <v>1</v>
      </c>
      <c r="BE35">
        <f t="shared" si="11"/>
        <v>7.6923076923074429E-4</v>
      </c>
    </row>
    <row r="36" spans="1:57" x14ac:dyDescent="0.3">
      <c r="A36">
        <f>Pumpkin_Seeds_Dataset!A34</f>
        <v>80555</v>
      </c>
      <c r="B36">
        <f>Pumpkin_Seeds_Dataset!B34</f>
        <v>1089.0029999999999</v>
      </c>
      <c r="C36">
        <f>Pumpkin_Seeds_Dataset!C34</f>
        <v>418.39909999999998</v>
      </c>
      <c r="D36">
        <f>Pumpkin_Seeds_Dataset!D34</f>
        <v>246.1369</v>
      </c>
      <c r="E36">
        <f>Pumpkin_Seeds_Dataset!E34</f>
        <v>81584</v>
      </c>
      <c r="F36">
        <f>Pumpkin_Seeds_Dataset!F34</f>
        <v>320.25900000000001</v>
      </c>
      <c r="G36">
        <f>Pumpkin_Seeds_Dataset!G34</f>
        <v>0.80869999999999997</v>
      </c>
      <c r="H36">
        <f>Pumpkin_Seeds_Dataset!H34</f>
        <v>0.98740000000000006</v>
      </c>
      <c r="I36">
        <f>Pumpkin_Seeds_Dataset!I34</f>
        <v>0.73809999999999998</v>
      </c>
      <c r="J36">
        <f>Pumpkin_Seeds_Dataset!J34</f>
        <v>0.85360000000000003</v>
      </c>
      <c r="K36">
        <f>Pumpkin_Seeds_Dataset!K34</f>
        <v>1.6999</v>
      </c>
      <c r="L36">
        <f>Pumpkin_Seeds_Dataset!L34</f>
        <v>0.76539999999999997</v>
      </c>
      <c r="M36" s="9">
        <f>Pumpkin_Seeds_Dataset!M34</f>
        <v>0</v>
      </c>
      <c r="N36" s="10">
        <f t="shared" si="0"/>
        <v>1</v>
      </c>
      <c r="O36" s="11">
        <f t="shared" si="1"/>
        <v>1</v>
      </c>
      <c r="P36">
        <f t="shared" si="2"/>
        <v>0</v>
      </c>
      <c r="Q36">
        <f t="shared" si="3"/>
        <v>8.4920462926336201E-3</v>
      </c>
      <c r="R36" s="9">
        <f t="shared" si="4"/>
        <v>8.4920462926336201E-3</v>
      </c>
      <c r="S36" s="11">
        <f t="shared" si="5"/>
        <v>0.99150795370736633</v>
      </c>
      <c r="T36" s="9">
        <f t="shared" si="6"/>
        <v>-8.5283091610008528E-3</v>
      </c>
      <c r="U36" s="11">
        <f t="shared" si="7"/>
        <v>100</v>
      </c>
      <c r="AX36">
        <v>3.9350811630040105E-3</v>
      </c>
      <c r="AY36">
        <v>1</v>
      </c>
      <c r="AZ36">
        <v>0</v>
      </c>
      <c r="BA36">
        <f t="shared" si="12"/>
        <v>32</v>
      </c>
      <c r="BB36">
        <f t="shared" si="13"/>
        <v>0</v>
      </c>
      <c r="BC36">
        <f t="shared" si="9"/>
        <v>0.97538461538461541</v>
      </c>
      <c r="BD36">
        <f t="shared" si="10"/>
        <v>1</v>
      </c>
      <c r="BE36">
        <f t="shared" si="11"/>
        <v>7.6923076923074429E-4</v>
      </c>
    </row>
    <row r="37" spans="1:57" x14ac:dyDescent="0.3">
      <c r="A37">
        <f>Pumpkin_Seeds_Dataset!A35</f>
        <v>68816</v>
      </c>
      <c r="B37">
        <f>Pumpkin_Seeds_Dataset!B35</f>
        <v>996.08100000000002</v>
      </c>
      <c r="C37">
        <f>Pumpkin_Seeds_Dataset!C35</f>
        <v>387.60930000000002</v>
      </c>
      <c r="D37">
        <f>Pumpkin_Seeds_Dataset!D35</f>
        <v>227.57669999999999</v>
      </c>
      <c r="E37">
        <f>Pumpkin_Seeds_Dataset!E35</f>
        <v>69403</v>
      </c>
      <c r="F37">
        <f>Pumpkin_Seeds_Dataset!F35</f>
        <v>296.00549999999998</v>
      </c>
      <c r="G37">
        <f>Pumpkin_Seeds_Dataset!G35</f>
        <v>0.8095</v>
      </c>
      <c r="H37">
        <f>Pumpkin_Seeds_Dataset!H35</f>
        <v>0.99150000000000005</v>
      </c>
      <c r="I37">
        <f>Pumpkin_Seeds_Dataset!I35</f>
        <v>0.75419999999999998</v>
      </c>
      <c r="J37">
        <f>Pumpkin_Seeds_Dataset!J35</f>
        <v>0.87160000000000004</v>
      </c>
      <c r="K37">
        <f>Pumpkin_Seeds_Dataset!K35</f>
        <v>1.7032</v>
      </c>
      <c r="L37">
        <f>Pumpkin_Seeds_Dataset!L35</f>
        <v>0.76370000000000005</v>
      </c>
      <c r="M37" s="9">
        <f>Pumpkin_Seeds_Dataset!M35</f>
        <v>0</v>
      </c>
      <c r="N37" s="10">
        <f t="shared" si="0"/>
        <v>1</v>
      </c>
      <c r="O37" s="11">
        <f t="shared" si="1"/>
        <v>1</v>
      </c>
      <c r="P37">
        <f t="shared" si="2"/>
        <v>0</v>
      </c>
      <c r="Q37">
        <f t="shared" si="3"/>
        <v>4.9315304942005228E-2</v>
      </c>
      <c r="R37" s="9">
        <f t="shared" si="4"/>
        <v>4.9315304942005228E-2</v>
      </c>
      <c r="S37" s="11">
        <f t="shared" si="5"/>
        <v>0.9506846950579948</v>
      </c>
      <c r="T37" s="9">
        <f t="shared" si="6"/>
        <v>-5.0572822349876201E-2</v>
      </c>
      <c r="U37" s="11">
        <f t="shared" si="7"/>
        <v>100</v>
      </c>
      <c r="AX37">
        <v>3.9819644796069611E-3</v>
      </c>
      <c r="AY37">
        <v>1</v>
      </c>
      <c r="AZ37">
        <v>0</v>
      </c>
      <c r="BA37">
        <f t="shared" si="12"/>
        <v>33</v>
      </c>
      <c r="BB37">
        <f t="shared" si="13"/>
        <v>0</v>
      </c>
      <c r="BC37">
        <f t="shared" si="9"/>
        <v>0.97461538461538466</v>
      </c>
      <c r="BD37">
        <f t="shared" si="10"/>
        <v>1</v>
      </c>
      <c r="BE37">
        <f t="shared" si="11"/>
        <v>7.6923076923085532E-4</v>
      </c>
    </row>
    <row r="38" spans="1:57" x14ac:dyDescent="0.3">
      <c r="A38">
        <f>Pumpkin_Seeds_Dataset!A36</f>
        <v>80729</v>
      </c>
      <c r="B38">
        <f>Pumpkin_Seeds_Dataset!B36</f>
        <v>1095.096</v>
      </c>
      <c r="C38">
        <f>Pumpkin_Seeds_Dataset!C36</f>
        <v>430.9316</v>
      </c>
      <c r="D38">
        <f>Pumpkin_Seeds_Dataset!D36</f>
        <v>239.08600000000001</v>
      </c>
      <c r="E38">
        <f>Pumpkin_Seeds_Dataset!E36</f>
        <v>81407</v>
      </c>
      <c r="F38">
        <f>Pumpkin_Seeds_Dataset!F36</f>
        <v>320.60469999999998</v>
      </c>
      <c r="G38">
        <f>Pumpkin_Seeds_Dataset!G36</f>
        <v>0.83199999999999996</v>
      </c>
      <c r="H38">
        <f>Pumpkin_Seeds_Dataset!H36</f>
        <v>0.99170000000000003</v>
      </c>
      <c r="I38">
        <f>Pumpkin_Seeds_Dataset!I36</f>
        <v>0.75370000000000004</v>
      </c>
      <c r="J38">
        <f>Pumpkin_Seeds_Dataset!J36</f>
        <v>0.84589999999999999</v>
      </c>
      <c r="K38">
        <f>Pumpkin_Seeds_Dataset!K36</f>
        <v>1.8024</v>
      </c>
      <c r="L38">
        <f>Pumpkin_Seeds_Dataset!L36</f>
        <v>0.74399999999999999</v>
      </c>
      <c r="M38" s="9">
        <f>Pumpkin_Seeds_Dataset!M36</f>
        <v>0</v>
      </c>
      <c r="N38" s="10">
        <f t="shared" si="0"/>
        <v>1</v>
      </c>
      <c r="O38" s="11">
        <f t="shared" si="1"/>
        <v>1</v>
      </c>
      <c r="P38">
        <f t="shared" si="2"/>
        <v>0</v>
      </c>
      <c r="Q38">
        <f t="shared" si="3"/>
        <v>5.699744656914231E-2</v>
      </c>
      <c r="R38" s="9">
        <f t="shared" si="4"/>
        <v>5.699744656914231E-2</v>
      </c>
      <c r="S38" s="11">
        <f t="shared" si="5"/>
        <v>0.9430025534308577</v>
      </c>
      <c r="T38" s="9">
        <f t="shared" si="6"/>
        <v>-5.8686288578371333E-2</v>
      </c>
      <c r="U38" s="11">
        <f t="shared" si="7"/>
        <v>100</v>
      </c>
      <c r="AX38">
        <v>4.3600672725685498E-3</v>
      </c>
      <c r="AY38">
        <v>1</v>
      </c>
      <c r="AZ38">
        <v>0</v>
      </c>
      <c r="BA38">
        <f t="shared" si="12"/>
        <v>34</v>
      </c>
      <c r="BB38">
        <f t="shared" si="13"/>
        <v>0</v>
      </c>
      <c r="BC38">
        <f t="shared" si="9"/>
        <v>0.97384615384615381</v>
      </c>
      <c r="BD38">
        <f t="shared" si="10"/>
        <v>1</v>
      </c>
      <c r="BE38">
        <f t="shared" si="11"/>
        <v>7.6923076923074429E-4</v>
      </c>
    </row>
    <row r="39" spans="1:57" x14ac:dyDescent="0.3">
      <c r="A39">
        <f>Pumpkin_Seeds_Dataset!A37</f>
        <v>67796</v>
      </c>
      <c r="B39">
        <f>Pumpkin_Seeds_Dataset!B37</f>
        <v>1004.675</v>
      </c>
      <c r="C39">
        <f>Pumpkin_Seeds_Dataset!C37</f>
        <v>384.12389999999999</v>
      </c>
      <c r="D39">
        <f>Pumpkin_Seeds_Dataset!D37</f>
        <v>226.0686</v>
      </c>
      <c r="E39">
        <f>Pumpkin_Seeds_Dataset!E37</f>
        <v>68610</v>
      </c>
      <c r="F39">
        <f>Pumpkin_Seeds_Dataset!F37</f>
        <v>293.80360000000002</v>
      </c>
      <c r="G39">
        <f>Pumpkin_Seeds_Dataset!G37</f>
        <v>0.8085</v>
      </c>
      <c r="H39">
        <f>Pumpkin_Seeds_Dataset!H37</f>
        <v>0.98809999999999998</v>
      </c>
      <c r="I39">
        <f>Pumpkin_Seeds_Dataset!I37</f>
        <v>0.69599999999999995</v>
      </c>
      <c r="J39">
        <f>Pumpkin_Seeds_Dataset!J37</f>
        <v>0.84399999999999997</v>
      </c>
      <c r="K39">
        <f>Pumpkin_Seeds_Dataset!K37</f>
        <v>1.6991000000000001</v>
      </c>
      <c r="L39">
        <f>Pumpkin_Seeds_Dataset!L37</f>
        <v>0.76490000000000002</v>
      </c>
      <c r="M39" s="9">
        <f>Pumpkin_Seeds_Dataset!M37</f>
        <v>0</v>
      </c>
      <c r="N39" s="10">
        <f t="shared" si="0"/>
        <v>1</v>
      </c>
      <c r="O39" s="11">
        <f t="shared" si="1"/>
        <v>1</v>
      </c>
      <c r="P39">
        <f t="shared" si="2"/>
        <v>0</v>
      </c>
      <c r="Q39">
        <f t="shared" si="3"/>
        <v>2.6556908690357497E-2</v>
      </c>
      <c r="R39" s="9">
        <f t="shared" si="4"/>
        <v>2.6556908690357497E-2</v>
      </c>
      <c r="S39" s="11">
        <f t="shared" si="5"/>
        <v>0.97344309130964246</v>
      </c>
      <c r="T39" s="9">
        <f t="shared" si="6"/>
        <v>-2.6915913701265757E-2</v>
      </c>
      <c r="U39" s="11">
        <f t="shared" si="7"/>
        <v>100</v>
      </c>
      <c r="AX39">
        <v>4.4333318465575077E-3</v>
      </c>
      <c r="AY39">
        <v>1</v>
      </c>
      <c r="AZ39">
        <v>0</v>
      </c>
      <c r="BA39">
        <f t="shared" si="12"/>
        <v>35</v>
      </c>
      <c r="BB39">
        <f t="shared" si="13"/>
        <v>0</v>
      </c>
      <c r="BC39">
        <f t="shared" si="9"/>
        <v>0.97307692307692306</v>
      </c>
      <c r="BD39">
        <f t="shared" si="10"/>
        <v>1</v>
      </c>
      <c r="BE39">
        <f t="shared" si="11"/>
        <v>7.6923076923074429E-4</v>
      </c>
    </row>
    <row r="40" spans="1:57" x14ac:dyDescent="0.3">
      <c r="A40">
        <f>Pumpkin_Seeds_Dataset!A38</f>
        <v>71730</v>
      </c>
      <c r="B40">
        <f>Pumpkin_Seeds_Dataset!B38</f>
        <v>1035.0170000000001</v>
      </c>
      <c r="C40">
        <f>Pumpkin_Seeds_Dataset!C38</f>
        <v>402.0958</v>
      </c>
      <c r="D40">
        <f>Pumpkin_Seeds_Dataset!D38</f>
        <v>227.92099999999999</v>
      </c>
      <c r="E40">
        <f>Pumpkin_Seeds_Dataset!E38</f>
        <v>72668</v>
      </c>
      <c r="F40">
        <f>Pumpkin_Seeds_Dataset!F38</f>
        <v>302.20769999999999</v>
      </c>
      <c r="G40">
        <f>Pumpkin_Seeds_Dataset!G38</f>
        <v>0.82379999999999998</v>
      </c>
      <c r="H40">
        <f>Pumpkin_Seeds_Dataset!H38</f>
        <v>0.98709999999999998</v>
      </c>
      <c r="I40">
        <f>Pumpkin_Seeds_Dataset!I38</f>
        <v>0.67649999999999999</v>
      </c>
      <c r="J40">
        <f>Pumpkin_Seeds_Dataset!J38</f>
        <v>0.84140000000000004</v>
      </c>
      <c r="K40">
        <f>Pumpkin_Seeds_Dataset!K38</f>
        <v>1.7642</v>
      </c>
      <c r="L40">
        <f>Pumpkin_Seeds_Dataset!L38</f>
        <v>0.75160000000000005</v>
      </c>
      <c r="M40" s="9">
        <f>Pumpkin_Seeds_Dataset!M38</f>
        <v>0</v>
      </c>
      <c r="N40" s="10">
        <f t="shared" si="0"/>
        <v>1</v>
      </c>
      <c r="O40" s="11">
        <f t="shared" si="1"/>
        <v>1</v>
      </c>
      <c r="P40">
        <f t="shared" si="2"/>
        <v>0</v>
      </c>
      <c r="Q40">
        <f t="shared" si="3"/>
        <v>1.754907458169163E-2</v>
      </c>
      <c r="R40" s="9">
        <f t="shared" si="4"/>
        <v>1.754907458169163E-2</v>
      </c>
      <c r="S40" s="11">
        <f t="shared" si="5"/>
        <v>0.98245092541830836</v>
      </c>
      <c r="T40" s="9">
        <f t="shared" si="6"/>
        <v>-1.7704885169853402E-2</v>
      </c>
      <c r="U40" s="11">
        <f t="shared" si="7"/>
        <v>100</v>
      </c>
      <c r="AX40">
        <v>4.4667957245011604E-3</v>
      </c>
      <c r="AY40">
        <v>1</v>
      </c>
      <c r="AZ40">
        <v>0</v>
      </c>
      <c r="BA40">
        <f t="shared" si="12"/>
        <v>36</v>
      </c>
      <c r="BB40">
        <f t="shared" si="13"/>
        <v>0</v>
      </c>
      <c r="BC40">
        <f t="shared" si="9"/>
        <v>0.97230769230769232</v>
      </c>
      <c r="BD40">
        <f t="shared" si="10"/>
        <v>1</v>
      </c>
      <c r="BE40">
        <f t="shared" si="11"/>
        <v>7.6923076923074429E-4</v>
      </c>
    </row>
    <row r="41" spans="1:57" x14ac:dyDescent="0.3">
      <c r="A41">
        <f>Pumpkin_Seeds_Dataset!A39</f>
        <v>70771</v>
      </c>
      <c r="B41">
        <f>Pumpkin_Seeds_Dataset!B39</f>
        <v>1016.414</v>
      </c>
      <c r="C41">
        <f>Pumpkin_Seeds_Dataset!C39</f>
        <v>387.19380000000001</v>
      </c>
      <c r="D41">
        <f>Pumpkin_Seeds_Dataset!D39</f>
        <v>234.01859999999999</v>
      </c>
      <c r="E41">
        <f>Pumpkin_Seeds_Dataset!E39</f>
        <v>71451</v>
      </c>
      <c r="F41">
        <f>Pumpkin_Seeds_Dataset!F39</f>
        <v>300.1807</v>
      </c>
      <c r="G41">
        <f>Pumpkin_Seeds_Dataset!G39</f>
        <v>0.79669999999999996</v>
      </c>
      <c r="H41">
        <f>Pumpkin_Seeds_Dataset!H39</f>
        <v>0.99050000000000005</v>
      </c>
      <c r="I41">
        <f>Pumpkin_Seeds_Dataset!I39</f>
        <v>0.72009999999999996</v>
      </c>
      <c r="J41">
        <f>Pumpkin_Seeds_Dataset!J39</f>
        <v>0.86080000000000001</v>
      </c>
      <c r="K41">
        <f>Pumpkin_Seeds_Dataset!K39</f>
        <v>1.6545000000000001</v>
      </c>
      <c r="L41">
        <f>Pumpkin_Seeds_Dataset!L39</f>
        <v>0.77529999999999999</v>
      </c>
      <c r="M41" s="9">
        <f>Pumpkin_Seeds_Dataset!M39</f>
        <v>0</v>
      </c>
      <c r="N41" s="10">
        <f t="shared" si="0"/>
        <v>1</v>
      </c>
      <c r="O41" s="11">
        <f t="shared" si="1"/>
        <v>1</v>
      </c>
      <c r="P41">
        <f t="shared" si="2"/>
        <v>0</v>
      </c>
      <c r="Q41">
        <f t="shared" si="3"/>
        <v>2.1527517427246418E-2</v>
      </c>
      <c r="R41" s="9">
        <f t="shared" si="4"/>
        <v>2.1527517427246418E-2</v>
      </c>
      <c r="S41" s="11">
        <f t="shared" si="5"/>
        <v>0.97847248257275354</v>
      </c>
      <c r="T41" s="9">
        <f t="shared" si="6"/>
        <v>-2.1762614592788922E-2</v>
      </c>
      <c r="U41" s="11">
        <f t="shared" si="7"/>
        <v>100</v>
      </c>
      <c r="AX41">
        <v>4.664699165162824E-3</v>
      </c>
      <c r="AY41">
        <v>1</v>
      </c>
      <c r="AZ41">
        <v>0</v>
      </c>
      <c r="BA41">
        <f t="shared" si="12"/>
        <v>37</v>
      </c>
      <c r="BB41">
        <f t="shared" si="13"/>
        <v>0</v>
      </c>
      <c r="BC41">
        <f t="shared" si="9"/>
        <v>0.97153846153846157</v>
      </c>
      <c r="BD41">
        <f t="shared" si="10"/>
        <v>1</v>
      </c>
      <c r="BE41">
        <f t="shared" si="11"/>
        <v>7.6923076923085532E-4</v>
      </c>
    </row>
    <row r="42" spans="1:57" x14ac:dyDescent="0.3">
      <c r="A42">
        <f>Pumpkin_Seeds_Dataset!A40</f>
        <v>73611</v>
      </c>
      <c r="B42">
        <f>Pumpkin_Seeds_Dataset!B40</f>
        <v>1019.849</v>
      </c>
      <c r="C42">
        <f>Pumpkin_Seeds_Dataset!C40</f>
        <v>384.02300000000002</v>
      </c>
      <c r="D42">
        <f>Pumpkin_Seeds_Dataset!D40</f>
        <v>244.58840000000001</v>
      </c>
      <c r="E42">
        <f>Pumpkin_Seeds_Dataset!E40</f>
        <v>74230</v>
      </c>
      <c r="F42">
        <f>Pumpkin_Seeds_Dataset!F40</f>
        <v>306.14449999999999</v>
      </c>
      <c r="G42">
        <f>Pumpkin_Seeds_Dataset!G40</f>
        <v>0.77090000000000003</v>
      </c>
      <c r="H42">
        <f>Pumpkin_Seeds_Dataset!H40</f>
        <v>0.99170000000000003</v>
      </c>
      <c r="I42">
        <f>Pumpkin_Seeds_Dataset!I40</f>
        <v>0.71689999999999998</v>
      </c>
      <c r="J42">
        <f>Pumpkin_Seeds_Dataset!J40</f>
        <v>0.88939999999999997</v>
      </c>
      <c r="K42">
        <f>Pumpkin_Seeds_Dataset!K40</f>
        <v>1.5701000000000001</v>
      </c>
      <c r="L42">
        <f>Pumpkin_Seeds_Dataset!L40</f>
        <v>0.79720000000000002</v>
      </c>
      <c r="M42" s="9">
        <f>Pumpkin_Seeds_Dataset!M40</f>
        <v>0</v>
      </c>
      <c r="N42" s="10">
        <f t="shared" si="0"/>
        <v>1</v>
      </c>
      <c r="O42" s="11">
        <f t="shared" si="1"/>
        <v>1</v>
      </c>
      <c r="P42">
        <f t="shared" si="2"/>
        <v>0</v>
      </c>
      <c r="Q42">
        <f t="shared" si="3"/>
        <v>6.6555429718420794E-3</v>
      </c>
      <c r="R42" s="9">
        <f t="shared" si="4"/>
        <v>6.6555429718420794E-3</v>
      </c>
      <c r="S42" s="11">
        <f t="shared" si="5"/>
        <v>0.99334445702815788</v>
      </c>
      <c r="T42" s="9">
        <f t="shared" si="6"/>
        <v>-6.6777898630031585E-3</v>
      </c>
      <c r="U42" s="11">
        <f t="shared" si="7"/>
        <v>100</v>
      </c>
      <c r="AX42">
        <v>4.7236043864104385E-3</v>
      </c>
      <c r="AY42">
        <v>1</v>
      </c>
      <c r="AZ42">
        <v>0</v>
      </c>
      <c r="BA42">
        <f t="shared" si="12"/>
        <v>38</v>
      </c>
      <c r="BB42">
        <f t="shared" si="13"/>
        <v>0</v>
      </c>
      <c r="BC42">
        <f t="shared" si="9"/>
        <v>0.97076923076923072</v>
      </c>
      <c r="BD42">
        <f t="shared" si="10"/>
        <v>1</v>
      </c>
      <c r="BE42">
        <f t="shared" si="11"/>
        <v>7.6923076923074429E-4</v>
      </c>
    </row>
    <row r="43" spans="1:57" x14ac:dyDescent="0.3">
      <c r="A43">
        <f>Pumpkin_Seeds_Dataset!A41</f>
        <v>79842</v>
      </c>
      <c r="B43">
        <f>Pumpkin_Seeds_Dataset!B41</f>
        <v>1133.404</v>
      </c>
      <c r="C43">
        <f>Pumpkin_Seeds_Dataset!C41</f>
        <v>458.03750000000002</v>
      </c>
      <c r="D43">
        <f>Pumpkin_Seeds_Dataset!D41</f>
        <v>222.82759999999999</v>
      </c>
      <c r="E43">
        <f>Pumpkin_Seeds_Dataset!E41</f>
        <v>80792</v>
      </c>
      <c r="F43">
        <f>Pumpkin_Seeds_Dataset!F41</f>
        <v>318.83850000000001</v>
      </c>
      <c r="G43">
        <f>Pumpkin_Seeds_Dataset!G41</f>
        <v>0.87370000000000003</v>
      </c>
      <c r="H43">
        <f>Pumpkin_Seeds_Dataset!H41</f>
        <v>0.98819999999999997</v>
      </c>
      <c r="I43">
        <f>Pumpkin_Seeds_Dataset!I41</f>
        <v>0.73540000000000005</v>
      </c>
      <c r="J43">
        <f>Pumpkin_Seeds_Dataset!J41</f>
        <v>0.78100000000000003</v>
      </c>
      <c r="K43">
        <f>Pumpkin_Seeds_Dataset!K41</f>
        <v>2.0556000000000001</v>
      </c>
      <c r="L43">
        <f>Pumpkin_Seeds_Dataset!L41</f>
        <v>0.69610000000000005</v>
      </c>
      <c r="M43" s="9">
        <f>Pumpkin_Seeds_Dataset!M41</f>
        <v>0</v>
      </c>
      <c r="N43" s="10">
        <f t="shared" si="0"/>
        <v>1</v>
      </c>
      <c r="O43" s="11">
        <f t="shared" si="1"/>
        <v>1</v>
      </c>
      <c r="P43">
        <f t="shared" si="2"/>
        <v>0</v>
      </c>
      <c r="Q43">
        <f t="shared" si="3"/>
        <v>0.32905338307188098</v>
      </c>
      <c r="R43" s="9">
        <f t="shared" si="4"/>
        <v>0.32905338307188098</v>
      </c>
      <c r="S43" s="11">
        <f t="shared" si="5"/>
        <v>0.67094661692811908</v>
      </c>
      <c r="T43" s="9">
        <f t="shared" si="6"/>
        <v>-0.39906570265949404</v>
      </c>
      <c r="U43" s="11">
        <f t="shared" si="7"/>
        <v>100</v>
      </c>
      <c r="AX43">
        <v>4.7871824669300485E-3</v>
      </c>
      <c r="AY43">
        <v>1</v>
      </c>
      <c r="AZ43">
        <v>0</v>
      </c>
      <c r="BA43">
        <f t="shared" si="12"/>
        <v>39</v>
      </c>
      <c r="BB43">
        <f t="shared" si="13"/>
        <v>0</v>
      </c>
      <c r="BC43">
        <f t="shared" si="9"/>
        <v>0.97</v>
      </c>
      <c r="BD43">
        <f t="shared" si="10"/>
        <v>1</v>
      </c>
      <c r="BE43">
        <f t="shared" si="11"/>
        <v>7.6923076923074429E-4</v>
      </c>
    </row>
    <row r="44" spans="1:57" x14ac:dyDescent="0.3">
      <c r="A44">
        <f>Pumpkin_Seeds_Dataset!A42</f>
        <v>68822</v>
      </c>
      <c r="B44">
        <f>Pumpkin_Seeds_Dataset!B42</f>
        <v>1036.675</v>
      </c>
      <c r="C44">
        <f>Pumpkin_Seeds_Dataset!C42</f>
        <v>422.2851</v>
      </c>
      <c r="D44">
        <f>Pumpkin_Seeds_Dataset!D42</f>
        <v>208.05199999999999</v>
      </c>
      <c r="E44">
        <f>Pumpkin_Seeds_Dataset!E42</f>
        <v>69467</v>
      </c>
      <c r="F44">
        <f>Pumpkin_Seeds_Dataset!F42</f>
        <v>296.01839999999999</v>
      </c>
      <c r="G44">
        <f>Pumpkin_Seeds_Dataset!G42</f>
        <v>0.87019999999999997</v>
      </c>
      <c r="H44">
        <f>Pumpkin_Seeds_Dataset!H42</f>
        <v>0.99070000000000003</v>
      </c>
      <c r="I44">
        <f>Pumpkin_Seeds_Dataset!I42</f>
        <v>0.75139999999999996</v>
      </c>
      <c r="J44">
        <f>Pumpkin_Seeds_Dataset!J42</f>
        <v>0.80469999999999997</v>
      </c>
      <c r="K44">
        <f>Pumpkin_Seeds_Dataset!K42</f>
        <v>2.0297000000000001</v>
      </c>
      <c r="L44">
        <f>Pumpkin_Seeds_Dataset!L42</f>
        <v>0.70099999999999996</v>
      </c>
      <c r="M44" s="9">
        <f>Pumpkin_Seeds_Dataset!M42</f>
        <v>0</v>
      </c>
      <c r="N44" s="10">
        <f t="shared" si="0"/>
        <v>1</v>
      </c>
      <c r="O44" s="11">
        <f t="shared" si="1"/>
        <v>1</v>
      </c>
      <c r="P44">
        <f t="shared" si="2"/>
        <v>0</v>
      </c>
      <c r="Q44">
        <f t="shared" si="3"/>
        <v>0.45018121677445211</v>
      </c>
      <c r="R44" s="9">
        <f t="shared" si="4"/>
        <v>0.45018121677445211</v>
      </c>
      <c r="S44" s="11">
        <f t="shared" si="5"/>
        <v>0.54981878322554789</v>
      </c>
      <c r="T44" s="9">
        <f t="shared" si="6"/>
        <v>-0.59816654009220205</v>
      </c>
      <c r="U44" s="11">
        <f t="shared" si="7"/>
        <v>100</v>
      </c>
      <c r="AX44">
        <v>4.8392660416517238E-3</v>
      </c>
      <c r="AY44">
        <v>1</v>
      </c>
      <c r="AZ44">
        <v>0</v>
      </c>
      <c r="BA44">
        <f t="shared" si="12"/>
        <v>40</v>
      </c>
      <c r="BB44">
        <f t="shared" si="13"/>
        <v>0</v>
      </c>
      <c r="BC44">
        <f t="shared" si="9"/>
        <v>0.96923076923076923</v>
      </c>
      <c r="BD44">
        <f t="shared" si="10"/>
        <v>1</v>
      </c>
      <c r="BE44">
        <f t="shared" si="11"/>
        <v>7.6923076923074429E-4</v>
      </c>
    </row>
    <row r="45" spans="1:57" x14ac:dyDescent="0.3">
      <c r="A45">
        <f>Pumpkin_Seeds_Dataset!A43</f>
        <v>76775</v>
      </c>
      <c r="B45">
        <f>Pumpkin_Seeds_Dataset!B43</f>
        <v>1090.25</v>
      </c>
      <c r="C45">
        <f>Pumpkin_Seeds_Dataset!C43</f>
        <v>440.8537</v>
      </c>
      <c r="D45">
        <f>Pumpkin_Seeds_Dataset!D43</f>
        <v>223.2013</v>
      </c>
      <c r="E45">
        <f>Pumpkin_Seeds_Dataset!E43</f>
        <v>77569</v>
      </c>
      <c r="F45">
        <f>Pumpkin_Seeds_Dataset!F43</f>
        <v>312.65469999999999</v>
      </c>
      <c r="G45">
        <f>Pumpkin_Seeds_Dataset!G43</f>
        <v>0.86240000000000006</v>
      </c>
      <c r="H45">
        <f>Pumpkin_Seeds_Dataset!H43</f>
        <v>0.98980000000000001</v>
      </c>
      <c r="I45">
        <f>Pumpkin_Seeds_Dataset!I43</f>
        <v>0.7419</v>
      </c>
      <c r="J45">
        <f>Pumpkin_Seeds_Dataset!J43</f>
        <v>0.81169999999999998</v>
      </c>
      <c r="K45">
        <f>Pumpkin_Seeds_Dataset!K43</f>
        <v>1.9751000000000001</v>
      </c>
      <c r="L45">
        <f>Pumpkin_Seeds_Dataset!L43</f>
        <v>0.70920000000000005</v>
      </c>
      <c r="M45" s="9">
        <f>Pumpkin_Seeds_Dataset!M43</f>
        <v>0</v>
      </c>
      <c r="N45" s="10">
        <f t="shared" si="0"/>
        <v>1</v>
      </c>
      <c r="O45" s="11">
        <f t="shared" si="1"/>
        <v>1</v>
      </c>
      <c r="P45">
        <f t="shared" si="2"/>
        <v>0</v>
      </c>
      <c r="Q45">
        <f t="shared" si="3"/>
        <v>0.29205399720111497</v>
      </c>
      <c r="R45" s="9">
        <f t="shared" si="4"/>
        <v>0.29205399720111497</v>
      </c>
      <c r="S45" s="11">
        <f t="shared" si="5"/>
        <v>0.70794600279888509</v>
      </c>
      <c r="T45" s="9">
        <f t="shared" si="6"/>
        <v>-0.34538745543012378</v>
      </c>
      <c r="U45" s="11">
        <f t="shared" si="7"/>
        <v>100</v>
      </c>
      <c r="AX45">
        <v>4.9726249221947799E-3</v>
      </c>
      <c r="AY45">
        <v>1</v>
      </c>
      <c r="AZ45">
        <v>0</v>
      </c>
      <c r="BA45">
        <f t="shared" si="12"/>
        <v>41</v>
      </c>
      <c r="BB45">
        <f t="shared" si="13"/>
        <v>0</v>
      </c>
      <c r="BC45">
        <f t="shared" si="9"/>
        <v>0.96846153846153848</v>
      </c>
      <c r="BD45">
        <f t="shared" si="10"/>
        <v>1</v>
      </c>
      <c r="BE45">
        <f t="shared" si="11"/>
        <v>7.6923076923074429E-4</v>
      </c>
    </row>
    <row r="46" spans="1:57" x14ac:dyDescent="0.3">
      <c r="A46">
        <f>Pumpkin_Seeds_Dataset!A44</f>
        <v>62105</v>
      </c>
      <c r="B46">
        <f>Pumpkin_Seeds_Dataset!B44</f>
        <v>986.37</v>
      </c>
      <c r="C46">
        <f>Pumpkin_Seeds_Dataset!C44</f>
        <v>390.4307</v>
      </c>
      <c r="D46">
        <f>Pumpkin_Seeds_Dataset!D44</f>
        <v>203.1583</v>
      </c>
      <c r="E46">
        <f>Pumpkin_Seeds_Dataset!E44</f>
        <v>62792</v>
      </c>
      <c r="F46">
        <f>Pumpkin_Seeds_Dataset!F44</f>
        <v>281.202</v>
      </c>
      <c r="G46">
        <f>Pumpkin_Seeds_Dataset!G44</f>
        <v>0.85399999999999998</v>
      </c>
      <c r="H46">
        <f>Pumpkin_Seeds_Dataset!H44</f>
        <v>0.98909999999999998</v>
      </c>
      <c r="I46">
        <f>Pumpkin_Seeds_Dataset!I44</f>
        <v>0.66239999999999999</v>
      </c>
      <c r="J46">
        <f>Pumpkin_Seeds_Dataset!J44</f>
        <v>0.80220000000000002</v>
      </c>
      <c r="K46">
        <f>Pumpkin_Seeds_Dataset!K44</f>
        <v>1.9218</v>
      </c>
      <c r="L46">
        <f>Pumpkin_Seeds_Dataset!L44</f>
        <v>0.72019999999999995</v>
      </c>
      <c r="M46" s="9">
        <f>Pumpkin_Seeds_Dataset!M44</f>
        <v>0</v>
      </c>
      <c r="N46" s="10">
        <f t="shared" si="0"/>
        <v>1</v>
      </c>
      <c r="O46" s="11">
        <f t="shared" si="1"/>
        <v>1</v>
      </c>
      <c r="P46">
        <f t="shared" si="2"/>
        <v>0</v>
      </c>
      <c r="Q46">
        <f t="shared" si="3"/>
        <v>0.30182894804905075</v>
      </c>
      <c r="R46" s="9">
        <f t="shared" si="4"/>
        <v>0.30182894804905075</v>
      </c>
      <c r="S46" s="11">
        <f t="shared" si="5"/>
        <v>0.6981710519509492</v>
      </c>
      <c r="T46" s="9">
        <f t="shared" si="6"/>
        <v>-0.35929114614044011</v>
      </c>
      <c r="U46" s="11">
        <f t="shared" si="7"/>
        <v>100</v>
      </c>
      <c r="AX46">
        <v>4.9748997586546708E-3</v>
      </c>
      <c r="AY46">
        <v>1</v>
      </c>
      <c r="AZ46">
        <v>0</v>
      </c>
      <c r="BA46">
        <f t="shared" si="12"/>
        <v>42</v>
      </c>
      <c r="BB46">
        <f t="shared" si="13"/>
        <v>0</v>
      </c>
      <c r="BC46">
        <f t="shared" si="9"/>
        <v>0.96769230769230774</v>
      </c>
      <c r="BD46">
        <f t="shared" si="10"/>
        <v>1</v>
      </c>
      <c r="BE46">
        <f t="shared" si="11"/>
        <v>7.6923076923085532E-4</v>
      </c>
    </row>
    <row r="47" spans="1:57" x14ac:dyDescent="0.3">
      <c r="A47">
        <f>Pumpkin_Seeds_Dataset!A45</f>
        <v>55811</v>
      </c>
      <c r="B47">
        <f>Pumpkin_Seeds_Dataset!B45</f>
        <v>937.11400000000003</v>
      </c>
      <c r="C47">
        <f>Pumpkin_Seeds_Dataset!C45</f>
        <v>360.56740000000002</v>
      </c>
      <c r="D47">
        <f>Pumpkin_Seeds_Dataset!D45</f>
        <v>199.13499999999999</v>
      </c>
      <c r="E47">
        <f>Pumpkin_Seeds_Dataset!E45</f>
        <v>56778</v>
      </c>
      <c r="F47">
        <f>Pumpkin_Seeds_Dataset!F45</f>
        <v>266.57229999999998</v>
      </c>
      <c r="G47">
        <f>Pumpkin_Seeds_Dataset!G45</f>
        <v>0.8337</v>
      </c>
      <c r="H47">
        <f>Pumpkin_Seeds_Dataset!H45</f>
        <v>0.98299999999999998</v>
      </c>
      <c r="I47">
        <f>Pumpkin_Seeds_Dataset!I45</f>
        <v>0.63029999999999997</v>
      </c>
      <c r="J47">
        <f>Pumpkin_Seeds_Dataset!J45</f>
        <v>0.79859999999999998</v>
      </c>
      <c r="K47">
        <f>Pumpkin_Seeds_Dataset!K45</f>
        <v>1.8107</v>
      </c>
      <c r="L47">
        <f>Pumpkin_Seeds_Dataset!L45</f>
        <v>0.73929999999999996</v>
      </c>
      <c r="M47" s="9">
        <f>Pumpkin_Seeds_Dataset!M45</f>
        <v>0</v>
      </c>
      <c r="N47" s="10">
        <f t="shared" si="0"/>
        <v>1</v>
      </c>
      <c r="O47" s="11">
        <f t="shared" si="1"/>
        <v>1</v>
      </c>
      <c r="P47">
        <f t="shared" si="2"/>
        <v>0</v>
      </c>
      <c r="Q47">
        <f t="shared" si="3"/>
        <v>0.3261224589727737</v>
      </c>
      <c r="R47" s="9">
        <f t="shared" si="4"/>
        <v>0.3261224589727737</v>
      </c>
      <c r="S47" s="11">
        <f t="shared" si="5"/>
        <v>0.6738775410272263</v>
      </c>
      <c r="T47" s="9">
        <f t="shared" si="6"/>
        <v>-0.39470687444801822</v>
      </c>
      <c r="U47" s="11">
        <f t="shared" si="7"/>
        <v>100</v>
      </c>
      <c r="AX47">
        <v>5.1058931850621152E-3</v>
      </c>
      <c r="AY47">
        <v>1</v>
      </c>
      <c r="AZ47">
        <v>0</v>
      </c>
      <c r="BA47">
        <f t="shared" si="12"/>
        <v>43</v>
      </c>
      <c r="BB47">
        <f t="shared" si="13"/>
        <v>0</v>
      </c>
      <c r="BC47">
        <f t="shared" si="9"/>
        <v>0.96692307692307689</v>
      </c>
      <c r="BD47">
        <f t="shared" si="10"/>
        <v>1</v>
      </c>
      <c r="BE47">
        <f t="shared" si="11"/>
        <v>7.6923076923074429E-4</v>
      </c>
    </row>
    <row r="48" spans="1:57" x14ac:dyDescent="0.3">
      <c r="A48">
        <f>Pumpkin_Seeds_Dataset!A46</f>
        <v>97062</v>
      </c>
      <c r="B48">
        <f>Pumpkin_Seeds_Dataset!B46</f>
        <v>1181.124</v>
      </c>
      <c r="C48">
        <f>Pumpkin_Seeds_Dataset!C46</f>
        <v>441.07420000000002</v>
      </c>
      <c r="D48">
        <f>Pumpkin_Seeds_Dataset!D46</f>
        <v>281.39460000000003</v>
      </c>
      <c r="E48">
        <f>Pumpkin_Seeds_Dataset!E46</f>
        <v>97926</v>
      </c>
      <c r="F48">
        <f>Pumpkin_Seeds_Dataset!F46</f>
        <v>351.54399999999998</v>
      </c>
      <c r="G48">
        <f>Pumpkin_Seeds_Dataset!G46</f>
        <v>0.77010000000000001</v>
      </c>
      <c r="H48">
        <f>Pumpkin_Seeds_Dataset!H46</f>
        <v>0.99119999999999997</v>
      </c>
      <c r="I48">
        <f>Pumpkin_Seeds_Dataset!I46</f>
        <v>0.72660000000000002</v>
      </c>
      <c r="J48">
        <f>Pumpkin_Seeds_Dataset!J46</f>
        <v>0.87429999999999997</v>
      </c>
      <c r="K48">
        <f>Pumpkin_Seeds_Dataset!K46</f>
        <v>1.5674999999999999</v>
      </c>
      <c r="L48">
        <f>Pumpkin_Seeds_Dataset!L46</f>
        <v>0.79700000000000004</v>
      </c>
      <c r="M48" s="9">
        <f>Pumpkin_Seeds_Dataset!M46</f>
        <v>0</v>
      </c>
      <c r="N48" s="10">
        <f t="shared" si="0"/>
        <v>1</v>
      </c>
      <c r="O48" s="11">
        <f t="shared" si="1"/>
        <v>1</v>
      </c>
      <c r="P48">
        <f t="shared" si="2"/>
        <v>0</v>
      </c>
      <c r="Q48">
        <f t="shared" si="3"/>
        <v>2.8268497364660816E-2</v>
      </c>
      <c r="R48" s="9">
        <f t="shared" si="4"/>
        <v>2.8268497364660816E-2</v>
      </c>
      <c r="S48" s="11">
        <f t="shared" si="5"/>
        <v>0.97173150263533914</v>
      </c>
      <c r="T48" s="9">
        <f t="shared" si="6"/>
        <v>-2.8675744537391589E-2</v>
      </c>
      <c r="U48" s="11">
        <f t="shared" si="7"/>
        <v>100</v>
      </c>
      <c r="AX48">
        <v>5.1188096031101844E-3</v>
      </c>
      <c r="AY48">
        <v>1</v>
      </c>
      <c r="AZ48">
        <v>0</v>
      </c>
      <c r="BA48">
        <f t="shared" si="12"/>
        <v>44</v>
      </c>
      <c r="BB48">
        <f t="shared" si="13"/>
        <v>0</v>
      </c>
      <c r="BC48">
        <f t="shared" si="9"/>
        <v>0.96615384615384614</v>
      </c>
      <c r="BD48">
        <f t="shared" si="10"/>
        <v>1</v>
      </c>
      <c r="BE48">
        <f t="shared" si="11"/>
        <v>7.6923076923074429E-4</v>
      </c>
    </row>
    <row r="49" spans="1:57" x14ac:dyDescent="0.3">
      <c r="A49">
        <f>Pumpkin_Seeds_Dataset!A47</f>
        <v>70361</v>
      </c>
      <c r="B49">
        <f>Pumpkin_Seeds_Dataset!B47</f>
        <v>1060.623</v>
      </c>
      <c r="C49">
        <f>Pumpkin_Seeds_Dataset!C47</f>
        <v>431.29309999999998</v>
      </c>
      <c r="D49">
        <f>Pumpkin_Seeds_Dataset!D47</f>
        <v>208.61760000000001</v>
      </c>
      <c r="E49">
        <f>Pumpkin_Seeds_Dataset!E47</f>
        <v>71075</v>
      </c>
      <c r="F49">
        <f>Pumpkin_Seeds_Dataset!F47</f>
        <v>299.30990000000003</v>
      </c>
      <c r="G49">
        <f>Pumpkin_Seeds_Dataset!G47</f>
        <v>0.87519999999999998</v>
      </c>
      <c r="H49">
        <f>Pumpkin_Seeds_Dataset!H47</f>
        <v>0.99</v>
      </c>
      <c r="I49">
        <f>Pumpkin_Seeds_Dataset!I47</f>
        <v>0.66439999999999999</v>
      </c>
      <c r="J49">
        <f>Pumpkin_Seeds_Dataset!J47</f>
        <v>0.78600000000000003</v>
      </c>
      <c r="K49">
        <f>Pumpkin_Seeds_Dataset!K47</f>
        <v>2.0674000000000001</v>
      </c>
      <c r="L49">
        <f>Pumpkin_Seeds_Dataset!L47</f>
        <v>0.69399999999999995</v>
      </c>
      <c r="M49" s="9">
        <f>Pumpkin_Seeds_Dataset!M47</f>
        <v>0</v>
      </c>
      <c r="N49" s="10">
        <f t="shared" si="0"/>
        <v>1</v>
      </c>
      <c r="O49" s="11">
        <f t="shared" si="1"/>
        <v>1</v>
      </c>
      <c r="P49">
        <f t="shared" si="2"/>
        <v>0</v>
      </c>
      <c r="Q49">
        <f t="shared" si="3"/>
        <v>0.54146581484733025</v>
      </c>
      <c r="R49" s="9">
        <f t="shared" si="4"/>
        <v>0.54146581484733025</v>
      </c>
      <c r="S49" s="11">
        <f t="shared" si="5"/>
        <v>0.45853418515266975</v>
      </c>
      <c r="T49" s="9">
        <f t="shared" si="6"/>
        <v>-0.77972043138957992</v>
      </c>
      <c r="U49" s="11">
        <f t="shared" si="7"/>
        <v>0</v>
      </c>
      <c r="AX49">
        <v>5.1621762732222678E-3</v>
      </c>
      <c r="AY49">
        <v>1</v>
      </c>
      <c r="AZ49">
        <v>0</v>
      </c>
      <c r="BA49">
        <f t="shared" si="12"/>
        <v>45</v>
      </c>
      <c r="BB49">
        <f t="shared" si="13"/>
        <v>0</v>
      </c>
      <c r="BC49">
        <f t="shared" si="9"/>
        <v>0.9653846153846154</v>
      </c>
      <c r="BD49">
        <f t="shared" si="10"/>
        <v>1</v>
      </c>
      <c r="BE49">
        <f t="shared" si="11"/>
        <v>7.6923076923074429E-4</v>
      </c>
    </row>
    <row r="50" spans="1:57" x14ac:dyDescent="0.3">
      <c r="A50">
        <f>Pumpkin_Seeds_Dataset!A48</f>
        <v>75482</v>
      </c>
      <c r="B50">
        <f>Pumpkin_Seeds_Dataset!B48</f>
        <v>1050.829</v>
      </c>
      <c r="C50">
        <f>Pumpkin_Seeds_Dataset!C48</f>
        <v>388.6198</v>
      </c>
      <c r="D50">
        <f>Pumpkin_Seeds_Dataset!D48</f>
        <v>247.83590000000001</v>
      </c>
      <c r="E50">
        <f>Pumpkin_Seeds_Dataset!E48</f>
        <v>76417</v>
      </c>
      <c r="F50">
        <f>Pumpkin_Seeds_Dataset!F48</f>
        <v>310.01080000000002</v>
      </c>
      <c r="G50">
        <f>Pumpkin_Seeds_Dataset!G48</f>
        <v>0.77029999999999998</v>
      </c>
      <c r="H50">
        <f>Pumpkin_Seeds_Dataset!H48</f>
        <v>0.98780000000000001</v>
      </c>
      <c r="I50">
        <f>Pumpkin_Seeds_Dataset!I48</f>
        <v>0.70150000000000001</v>
      </c>
      <c r="J50">
        <f>Pumpkin_Seeds_Dataset!J48</f>
        <v>0.85899999999999999</v>
      </c>
      <c r="K50">
        <f>Pumpkin_Seeds_Dataset!K48</f>
        <v>1.5681</v>
      </c>
      <c r="L50">
        <f>Pumpkin_Seeds_Dataset!L48</f>
        <v>0.79769999999999996</v>
      </c>
      <c r="M50" s="9">
        <f>Pumpkin_Seeds_Dataset!M48</f>
        <v>0</v>
      </c>
      <c r="N50" s="10">
        <f t="shared" si="0"/>
        <v>1</v>
      </c>
      <c r="O50" s="11">
        <f t="shared" si="1"/>
        <v>1</v>
      </c>
      <c r="P50">
        <f t="shared" si="2"/>
        <v>0</v>
      </c>
      <c r="Q50">
        <f t="shared" si="3"/>
        <v>2.8578381588391412E-3</v>
      </c>
      <c r="R50" s="9">
        <f t="shared" si="4"/>
        <v>2.8578381588391412E-3</v>
      </c>
      <c r="S50" s="11">
        <f t="shared" si="5"/>
        <v>0.99714216184116089</v>
      </c>
      <c r="T50" s="9">
        <f t="shared" si="6"/>
        <v>-2.8619295752400336E-3</v>
      </c>
      <c r="U50" s="11">
        <f t="shared" si="7"/>
        <v>100</v>
      </c>
      <c r="AX50">
        <v>5.1808664507777156E-3</v>
      </c>
      <c r="AY50">
        <v>1</v>
      </c>
      <c r="AZ50">
        <v>0</v>
      </c>
      <c r="BA50">
        <f t="shared" si="12"/>
        <v>46</v>
      </c>
      <c r="BB50">
        <f t="shared" si="13"/>
        <v>0</v>
      </c>
      <c r="BC50">
        <f t="shared" si="9"/>
        <v>0.96461538461538465</v>
      </c>
      <c r="BD50">
        <f t="shared" si="10"/>
        <v>1</v>
      </c>
      <c r="BE50">
        <f t="shared" si="11"/>
        <v>7.6923076923085532E-4</v>
      </c>
    </row>
    <row r="51" spans="1:57" x14ac:dyDescent="0.3">
      <c r="A51">
        <f>Pumpkin_Seeds_Dataset!A49</f>
        <v>67832</v>
      </c>
      <c r="B51">
        <f>Pumpkin_Seeds_Dataset!B49</f>
        <v>1004.39</v>
      </c>
      <c r="C51">
        <f>Pumpkin_Seeds_Dataset!C49</f>
        <v>380.66419999999999</v>
      </c>
      <c r="D51">
        <f>Pumpkin_Seeds_Dataset!D49</f>
        <v>228.262</v>
      </c>
      <c r="E51">
        <f>Pumpkin_Seeds_Dataset!E49</f>
        <v>68816</v>
      </c>
      <c r="F51">
        <f>Pumpkin_Seeds_Dataset!F49</f>
        <v>293.88159999999999</v>
      </c>
      <c r="G51">
        <f>Pumpkin_Seeds_Dataset!G49</f>
        <v>0.80030000000000001</v>
      </c>
      <c r="H51">
        <f>Pumpkin_Seeds_Dataset!H49</f>
        <v>0.98570000000000002</v>
      </c>
      <c r="I51">
        <f>Pumpkin_Seeds_Dataset!I49</f>
        <v>0.71909999999999996</v>
      </c>
      <c r="J51">
        <f>Pumpkin_Seeds_Dataset!J49</f>
        <v>0.84499999999999997</v>
      </c>
      <c r="K51">
        <f>Pumpkin_Seeds_Dataset!K49</f>
        <v>1.6677</v>
      </c>
      <c r="L51">
        <f>Pumpkin_Seeds_Dataset!L49</f>
        <v>0.77200000000000002</v>
      </c>
      <c r="M51" s="9">
        <f>Pumpkin_Seeds_Dataset!M49</f>
        <v>0</v>
      </c>
      <c r="N51" s="10">
        <f t="shared" si="0"/>
        <v>1</v>
      </c>
      <c r="O51" s="11">
        <f t="shared" si="1"/>
        <v>1</v>
      </c>
      <c r="P51">
        <f t="shared" si="2"/>
        <v>0</v>
      </c>
      <c r="Q51">
        <f t="shared" si="3"/>
        <v>1.2260682471750712E-2</v>
      </c>
      <c r="R51" s="9">
        <f t="shared" si="4"/>
        <v>1.2260682471750712E-2</v>
      </c>
      <c r="S51" s="11">
        <f t="shared" si="5"/>
        <v>0.98773931752824928</v>
      </c>
      <c r="T51" s="9">
        <f t="shared" si="6"/>
        <v>-1.2336464704067825E-2</v>
      </c>
      <c r="U51" s="11">
        <f t="shared" si="7"/>
        <v>100</v>
      </c>
      <c r="AX51">
        <v>5.1867869460692148E-3</v>
      </c>
      <c r="AY51">
        <v>1</v>
      </c>
      <c r="AZ51">
        <v>0</v>
      </c>
      <c r="BA51">
        <f t="shared" si="12"/>
        <v>47</v>
      </c>
      <c r="BB51">
        <f t="shared" si="13"/>
        <v>0</v>
      </c>
      <c r="BC51">
        <f t="shared" si="9"/>
        <v>0.9638461538461538</v>
      </c>
      <c r="BD51">
        <f t="shared" si="10"/>
        <v>1</v>
      </c>
      <c r="BE51">
        <f t="shared" si="11"/>
        <v>7.6923076923074429E-4</v>
      </c>
    </row>
    <row r="52" spans="1:57" x14ac:dyDescent="0.3">
      <c r="A52">
        <f>Pumpkin_Seeds_Dataset!A50</f>
        <v>67135</v>
      </c>
      <c r="B52">
        <f>Pumpkin_Seeds_Dataset!B50</f>
        <v>1031.8209999999999</v>
      </c>
      <c r="C52">
        <f>Pumpkin_Seeds_Dataset!C50</f>
        <v>368.10059999999999</v>
      </c>
      <c r="D52">
        <f>Pumpkin_Seeds_Dataset!D50</f>
        <v>238.78190000000001</v>
      </c>
      <c r="E52">
        <f>Pumpkin_Seeds_Dataset!E50</f>
        <v>68784</v>
      </c>
      <c r="F52">
        <f>Pumpkin_Seeds_Dataset!F50</f>
        <v>292.36779999999999</v>
      </c>
      <c r="G52">
        <f>Pumpkin_Seeds_Dataset!G50</f>
        <v>0.7611</v>
      </c>
      <c r="H52">
        <f>Pumpkin_Seeds_Dataset!H50</f>
        <v>0.97599999999999998</v>
      </c>
      <c r="I52">
        <f>Pumpkin_Seeds_Dataset!I50</f>
        <v>0.68669999999999998</v>
      </c>
      <c r="J52">
        <f>Pumpkin_Seeds_Dataset!J50</f>
        <v>0.79239999999999999</v>
      </c>
      <c r="K52">
        <f>Pumpkin_Seeds_Dataset!K50</f>
        <v>1.5416000000000001</v>
      </c>
      <c r="L52">
        <f>Pumpkin_Seeds_Dataset!L50</f>
        <v>0.79430000000000001</v>
      </c>
      <c r="M52" s="9">
        <f>Pumpkin_Seeds_Dataset!M50</f>
        <v>0</v>
      </c>
      <c r="N52" s="10">
        <f t="shared" si="0"/>
        <v>1</v>
      </c>
      <c r="O52" s="11">
        <f t="shared" si="1"/>
        <v>1</v>
      </c>
      <c r="P52">
        <f t="shared" si="2"/>
        <v>0</v>
      </c>
      <c r="Q52">
        <f t="shared" si="3"/>
        <v>1.8159969131787981E-2</v>
      </c>
      <c r="R52" s="9">
        <f t="shared" si="4"/>
        <v>1.8159969131787981E-2</v>
      </c>
      <c r="S52" s="11">
        <f t="shared" si="5"/>
        <v>0.98184003086821203</v>
      </c>
      <c r="T52" s="9">
        <f t="shared" si="6"/>
        <v>-1.8326885253737789E-2</v>
      </c>
      <c r="U52" s="11">
        <f t="shared" si="7"/>
        <v>100</v>
      </c>
      <c r="AX52">
        <v>5.1942354888894291E-3</v>
      </c>
      <c r="AY52">
        <v>1</v>
      </c>
      <c r="AZ52">
        <v>0</v>
      </c>
      <c r="BA52">
        <f t="shared" si="12"/>
        <v>48</v>
      </c>
      <c r="BB52">
        <f t="shared" si="13"/>
        <v>0</v>
      </c>
      <c r="BC52">
        <f t="shared" si="9"/>
        <v>0.96307692307692305</v>
      </c>
      <c r="BD52">
        <f t="shared" si="10"/>
        <v>1</v>
      </c>
      <c r="BE52">
        <f t="shared" si="11"/>
        <v>7.6923076923074429E-4</v>
      </c>
    </row>
    <row r="53" spans="1:57" x14ac:dyDescent="0.3">
      <c r="A53">
        <f>Pumpkin_Seeds_Dataset!A51</f>
        <v>79074</v>
      </c>
      <c r="B53">
        <f>Pumpkin_Seeds_Dataset!B51</f>
        <v>1065.425</v>
      </c>
      <c r="C53">
        <f>Pumpkin_Seeds_Dataset!C51</f>
        <v>398.65600000000001</v>
      </c>
      <c r="D53">
        <f>Pumpkin_Seeds_Dataset!D51</f>
        <v>253.87090000000001</v>
      </c>
      <c r="E53">
        <f>Pumpkin_Seeds_Dataset!E51</f>
        <v>79681</v>
      </c>
      <c r="F53">
        <f>Pumpkin_Seeds_Dataset!F51</f>
        <v>317.30130000000003</v>
      </c>
      <c r="G53">
        <f>Pumpkin_Seeds_Dataset!G51</f>
        <v>0.77100000000000002</v>
      </c>
      <c r="H53">
        <f>Pumpkin_Seeds_Dataset!H51</f>
        <v>0.99239999999999995</v>
      </c>
      <c r="I53">
        <f>Pumpkin_Seeds_Dataset!I51</f>
        <v>0.7359</v>
      </c>
      <c r="J53">
        <f>Pumpkin_Seeds_Dataset!J51</f>
        <v>0.87539999999999996</v>
      </c>
      <c r="K53">
        <f>Pumpkin_Seeds_Dataset!K51</f>
        <v>1.5703</v>
      </c>
      <c r="L53">
        <f>Pumpkin_Seeds_Dataset!L51</f>
        <v>0.79590000000000005</v>
      </c>
      <c r="M53" s="9">
        <f>Pumpkin_Seeds_Dataset!M51</f>
        <v>0</v>
      </c>
      <c r="N53" s="10">
        <f t="shared" si="0"/>
        <v>1</v>
      </c>
      <c r="O53" s="11">
        <f t="shared" si="1"/>
        <v>1</v>
      </c>
      <c r="P53">
        <f t="shared" si="2"/>
        <v>0</v>
      </c>
      <c r="Q53">
        <f t="shared" si="3"/>
        <v>1.4572933183789135E-2</v>
      </c>
      <c r="R53" s="9">
        <f t="shared" si="4"/>
        <v>1.4572933183789135E-2</v>
      </c>
      <c r="S53" s="11">
        <f t="shared" si="5"/>
        <v>0.98542706681621084</v>
      </c>
      <c r="T53" s="9">
        <f t="shared" si="6"/>
        <v>-1.4680161402735002E-2</v>
      </c>
      <c r="U53" s="11">
        <f t="shared" si="7"/>
        <v>100</v>
      </c>
      <c r="AX53">
        <v>5.2592383490876783E-3</v>
      </c>
      <c r="AY53">
        <v>1</v>
      </c>
      <c r="AZ53">
        <v>0</v>
      </c>
      <c r="BA53">
        <f t="shared" si="12"/>
        <v>49</v>
      </c>
      <c r="BB53">
        <f t="shared" si="13"/>
        <v>0</v>
      </c>
      <c r="BC53">
        <f t="shared" si="9"/>
        <v>0.96230769230769231</v>
      </c>
      <c r="BD53">
        <f t="shared" si="10"/>
        <v>1</v>
      </c>
      <c r="BE53">
        <f t="shared" si="11"/>
        <v>7.6923076923074429E-4</v>
      </c>
    </row>
    <row r="54" spans="1:57" x14ac:dyDescent="0.3">
      <c r="A54">
        <f>Pumpkin_Seeds_Dataset!A52</f>
        <v>86164</v>
      </c>
      <c r="B54">
        <f>Pumpkin_Seeds_Dataset!B52</f>
        <v>1122.0419999999999</v>
      </c>
      <c r="C54">
        <f>Pumpkin_Seeds_Dataset!C52</f>
        <v>428.2713</v>
      </c>
      <c r="D54">
        <f>Pumpkin_Seeds_Dataset!D52</f>
        <v>256.97359999999998</v>
      </c>
      <c r="E54">
        <f>Pumpkin_Seeds_Dataset!E52</f>
        <v>86938</v>
      </c>
      <c r="F54">
        <f>Pumpkin_Seeds_Dataset!F52</f>
        <v>331.22109999999998</v>
      </c>
      <c r="G54">
        <f>Pumpkin_Seeds_Dataset!G52</f>
        <v>0.8</v>
      </c>
      <c r="H54">
        <f>Pumpkin_Seeds_Dataset!H52</f>
        <v>0.99109999999999998</v>
      </c>
      <c r="I54">
        <f>Pumpkin_Seeds_Dataset!I52</f>
        <v>0.69399999999999995</v>
      </c>
      <c r="J54">
        <f>Pumpkin_Seeds_Dataset!J52</f>
        <v>0.86</v>
      </c>
      <c r="K54">
        <f>Pumpkin_Seeds_Dataset!K52</f>
        <v>1.6666000000000001</v>
      </c>
      <c r="L54">
        <f>Pumpkin_Seeds_Dataset!L52</f>
        <v>0.77339999999999998</v>
      </c>
      <c r="M54" s="9">
        <f>Pumpkin_Seeds_Dataset!M52</f>
        <v>0</v>
      </c>
      <c r="N54" s="10">
        <f t="shared" si="0"/>
        <v>1</v>
      </c>
      <c r="O54" s="11">
        <f t="shared" si="1"/>
        <v>1</v>
      </c>
      <c r="P54">
        <f t="shared" si="2"/>
        <v>0</v>
      </c>
      <c r="Q54">
        <f t="shared" si="3"/>
        <v>1.921244549482164E-2</v>
      </c>
      <c r="R54" s="9">
        <f t="shared" si="4"/>
        <v>1.921244549482164E-2</v>
      </c>
      <c r="S54" s="11">
        <f t="shared" si="5"/>
        <v>0.9807875545051784</v>
      </c>
      <c r="T54" s="9">
        <f t="shared" si="6"/>
        <v>-1.9399403006739334E-2</v>
      </c>
      <c r="U54" s="11">
        <f t="shared" si="7"/>
        <v>100</v>
      </c>
      <c r="AX54">
        <v>5.418600963617866E-3</v>
      </c>
      <c r="AY54">
        <v>1</v>
      </c>
      <c r="AZ54">
        <v>0</v>
      </c>
      <c r="BA54">
        <f t="shared" si="12"/>
        <v>50</v>
      </c>
      <c r="BB54">
        <f t="shared" si="13"/>
        <v>0</v>
      </c>
      <c r="BC54">
        <f t="shared" si="9"/>
        <v>0.96153846153846156</v>
      </c>
      <c r="BD54">
        <f t="shared" si="10"/>
        <v>1</v>
      </c>
      <c r="BE54">
        <f t="shared" si="11"/>
        <v>7.6923076923074429E-4</v>
      </c>
    </row>
    <row r="55" spans="1:57" x14ac:dyDescent="0.3">
      <c r="A55">
        <f>Pumpkin_Seeds_Dataset!A53</f>
        <v>67549</v>
      </c>
      <c r="B55">
        <f>Pumpkin_Seeds_Dataset!B53</f>
        <v>1004.333</v>
      </c>
      <c r="C55">
        <f>Pumpkin_Seeds_Dataset!C53</f>
        <v>392.50920000000002</v>
      </c>
      <c r="D55">
        <f>Pumpkin_Seeds_Dataset!D53</f>
        <v>219.67619999999999</v>
      </c>
      <c r="E55">
        <f>Pumpkin_Seeds_Dataset!E53</f>
        <v>68147</v>
      </c>
      <c r="F55">
        <f>Pumpkin_Seeds_Dataset!F53</f>
        <v>293.2679</v>
      </c>
      <c r="G55">
        <f>Pumpkin_Seeds_Dataset!G53</f>
        <v>0.82869999999999999</v>
      </c>
      <c r="H55">
        <f>Pumpkin_Seeds_Dataset!H53</f>
        <v>0.99119999999999997</v>
      </c>
      <c r="I55">
        <f>Pumpkin_Seeds_Dataset!I53</f>
        <v>0.71060000000000001</v>
      </c>
      <c r="J55">
        <f>Pumpkin_Seeds_Dataset!J53</f>
        <v>0.84150000000000003</v>
      </c>
      <c r="K55">
        <f>Pumpkin_Seeds_Dataset!K53</f>
        <v>1.7867999999999999</v>
      </c>
      <c r="L55">
        <f>Pumpkin_Seeds_Dataset!L53</f>
        <v>0.74719999999999998</v>
      </c>
      <c r="M55" s="9">
        <f>Pumpkin_Seeds_Dataset!M53</f>
        <v>0</v>
      </c>
      <c r="N55" s="10">
        <f t="shared" si="0"/>
        <v>1</v>
      </c>
      <c r="O55" s="11">
        <f t="shared" si="1"/>
        <v>1</v>
      </c>
      <c r="P55">
        <f t="shared" si="2"/>
        <v>0</v>
      </c>
      <c r="Q55">
        <f t="shared" si="3"/>
        <v>6.9254121711005867E-2</v>
      </c>
      <c r="R55" s="9">
        <f t="shared" si="4"/>
        <v>6.9254121711005867E-2</v>
      </c>
      <c r="S55" s="11">
        <f t="shared" si="5"/>
        <v>0.93074587828899413</v>
      </c>
      <c r="T55" s="9">
        <f t="shared" si="6"/>
        <v>-7.1768994615163187E-2</v>
      </c>
      <c r="U55" s="11">
        <f t="shared" si="7"/>
        <v>100</v>
      </c>
      <c r="AX55">
        <v>5.4203110161897151E-3</v>
      </c>
      <c r="AY55">
        <v>1</v>
      </c>
      <c r="AZ55">
        <v>0</v>
      </c>
      <c r="BA55">
        <f t="shared" si="12"/>
        <v>51</v>
      </c>
      <c r="BB55">
        <f t="shared" si="13"/>
        <v>0</v>
      </c>
      <c r="BC55">
        <f t="shared" si="9"/>
        <v>0.96076923076923082</v>
      </c>
      <c r="BD55">
        <f t="shared" si="10"/>
        <v>1</v>
      </c>
      <c r="BE55">
        <f t="shared" si="11"/>
        <v>7.6923076923085532E-4</v>
      </c>
    </row>
    <row r="56" spans="1:57" x14ac:dyDescent="0.3">
      <c r="A56">
        <f>Pumpkin_Seeds_Dataset!A54</f>
        <v>87490</v>
      </c>
      <c r="B56">
        <f>Pumpkin_Seeds_Dataset!B54</f>
        <v>1137.818</v>
      </c>
      <c r="C56">
        <f>Pumpkin_Seeds_Dataset!C54</f>
        <v>429.78809999999999</v>
      </c>
      <c r="D56">
        <f>Pumpkin_Seeds_Dataset!D54</f>
        <v>260.80029999999999</v>
      </c>
      <c r="E56">
        <f>Pumpkin_Seeds_Dataset!E54</f>
        <v>88474</v>
      </c>
      <c r="F56">
        <f>Pumpkin_Seeds_Dataset!F54</f>
        <v>333.76</v>
      </c>
      <c r="G56">
        <f>Pumpkin_Seeds_Dataset!G54</f>
        <v>0.79479999999999995</v>
      </c>
      <c r="H56">
        <f>Pumpkin_Seeds_Dataset!H54</f>
        <v>0.9889</v>
      </c>
      <c r="I56">
        <f>Pumpkin_Seeds_Dataset!I54</f>
        <v>0.75580000000000003</v>
      </c>
      <c r="J56">
        <f>Pumpkin_Seeds_Dataset!J54</f>
        <v>0.84919999999999995</v>
      </c>
      <c r="K56">
        <f>Pumpkin_Seeds_Dataset!K54</f>
        <v>1.6479999999999999</v>
      </c>
      <c r="L56">
        <f>Pumpkin_Seeds_Dataset!L54</f>
        <v>0.77659999999999996</v>
      </c>
      <c r="M56" s="9">
        <f>Pumpkin_Seeds_Dataset!M54</f>
        <v>0</v>
      </c>
      <c r="N56" s="10">
        <f t="shared" si="0"/>
        <v>1</v>
      </c>
      <c r="O56" s="11">
        <f t="shared" si="1"/>
        <v>1</v>
      </c>
      <c r="P56">
        <f t="shared" si="2"/>
        <v>0</v>
      </c>
      <c r="Q56">
        <f t="shared" si="3"/>
        <v>1.5801926866882237E-2</v>
      </c>
      <c r="R56" s="9">
        <f t="shared" si="4"/>
        <v>1.5801926866882237E-2</v>
      </c>
      <c r="S56" s="11">
        <f t="shared" si="5"/>
        <v>0.9841980731331178</v>
      </c>
      <c r="T56" s="9">
        <f t="shared" si="6"/>
        <v>-1.592810835229987E-2</v>
      </c>
      <c r="U56" s="11">
        <f t="shared" si="7"/>
        <v>100</v>
      </c>
      <c r="AX56">
        <v>5.4400688858452541E-3</v>
      </c>
      <c r="AY56">
        <v>1</v>
      </c>
      <c r="AZ56">
        <v>0</v>
      </c>
      <c r="BA56">
        <f t="shared" si="12"/>
        <v>52</v>
      </c>
      <c r="BB56">
        <f t="shared" si="13"/>
        <v>0</v>
      </c>
      <c r="BC56">
        <f t="shared" si="9"/>
        <v>0.96</v>
      </c>
      <c r="BD56">
        <f t="shared" si="10"/>
        <v>1</v>
      </c>
      <c r="BE56">
        <f t="shared" si="11"/>
        <v>7.6923076923074429E-4</v>
      </c>
    </row>
    <row r="57" spans="1:57" x14ac:dyDescent="0.3">
      <c r="A57">
        <f>Pumpkin_Seeds_Dataset!A55</f>
        <v>82468</v>
      </c>
      <c r="B57">
        <f>Pumpkin_Seeds_Dataset!B55</f>
        <v>1134.9960000000001</v>
      </c>
      <c r="C57">
        <f>Pumpkin_Seeds_Dataset!C55</f>
        <v>452.2654</v>
      </c>
      <c r="D57">
        <f>Pumpkin_Seeds_Dataset!D55</f>
        <v>232.5943</v>
      </c>
      <c r="E57">
        <f>Pumpkin_Seeds_Dataset!E55</f>
        <v>83212</v>
      </c>
      <c r="F57">
        <f>Pumpkin_Seeds_Dataset!F55</f>
        <v>324.0394</v>
      </c>
      <c r="G57">
        <f>Pumpkin_Seeds_Dataset!G55</f>
        <v>0.85760000000000003</v>
      </c>
      <c r="H57">
        <f>Pumpkin_Seeds_Dataset!H55</f>
        <v>0.99109999999999998</v>
      </c>
      <c r="I57">
        <f>Pumpkin_Seeds_Dataset!I55</f>
        <v>0.62770000000000004</v>
      </c>
      <c r="J57">
        <f>Pumpkin_Seeds_Dataset!J55</f>
        <v>0.80449999999999999</v>
      </c>
      <c r="K57">
        <f>Pumpkin_Seeds_Dataset!K55</f>
        <v>1.9443999999999999</v>
      </c>
      <c r="L57">
        <f>Pumpkin_Seeds_Dataset!L55</f>
        <v>0.71650000000000003</v>
      </c>
      <c r="M57" s="9">
        <f>Pumpkin_Seeds_Dataset!M55</f>
        <v>0</v>
      </c>
      <c r="N57" s="10">
        <f t="shared" si="0"/>
        <v>1</v>
      </c>
      <c r="O57" s="11">
        <f t="shared" si="1"/>
        <v>1</v>
      </c>
      <c r="P57">
        <f t="shared" si="2"/>
        <v>0</v>
      </c>
      <c r="Q57">
        <f t="shared" si="3"/>
        <v>0.17247711453380346</v>
      </c>
      <c r="R57" s="9">
        <f t="shared" si="4"/>
        <v>0.17247711453380346</v>
      </c>
      <c r="S57" s="11">
        <f t="shared" si="5"/>
        <v>0.82752288546619657</v>
      </c>
      <c r="T57" s="9">
        <f t="shared" si="6"/>
        <v>-0.18931851596084001</v>
      </c>
      <c r="U57" s="11">
        <f t="shared" si="7"/>
        <v>100</v>
      </c>
      <c r="AX57">
        <v>5.4847249422295928E-3</v>
      </c>
      <c r="AY57">
        <v>1</v>
      </c>
      <c r="AZ57">
        <v>0</v>
      </c>
      <c r="BA57">
        <f t="shared" si="12"/>
        <v>53</v>
      </c>
      <c r="BB57">
        <f t="shared" si="13"/>
        <v>0</v>
      </c>
      <c r="BC57">
        <f t="shared" si="9"/>
        <v>0.95923076923076922</v>
      </c>
      <c r="BD57">
        <f t="shared" si="10"/>
        <v>1</v>
      </c>
      <c r="BE57">
        <f t="shared" si="11"/>
        <v>7.6923076923074429E-4</v>
      </c>
    </row>
    <row r="58" spans="1:57" x14ac:dyDescent="0.3">
      <c r="A58">
        <f>Pumpkin_Seeds_Dataset!A56</f>
        <v>90346</v>
      </c>
      <c r="B58">
        <f>Pumpkin_Seeds_Dataset!B56</f>
        <v>1173.761</v>
      </c>
      <c r="C58">
        <f>Pumpkin_Seeds_Dataset!C56</f>
        <v>462.21980000000002</v>
      </c>
      <c r="D58">
        <f>Pumpkin_Seeds_Dataset!D56</f>
        <v>250.03579999999999</v>
      </c>
      <c r="E58">
        <f>Pumpkin_Seeds_Dataset!E56</f>
        <v>91444</v>
      </c>
      <c r="F58">
        <f>Pumpkin_Seeds_Dataset!F56</f>
        <v>339.16379999999998</v>
      </c>
      <c r="G58">
        <f>Pumpkin_Seeds_Dataset!G56</f>
        <v>0.84109999999999996</v>
      </c>
      <c r="H58">
        <f>Pumpkin_Seeds_Dataset!H56</f>
        <v>0.98799999999999999</v>
      </c>
      <c r="I58">
        <f>Pumpkin_Seeds_Dataset!I56</f>
        <v>0.74119999999999997</v>
      </c>
      <c r="J58">
        <f>Pumpkin_Seeds_Dataset!J56</f>
        <v>0.82410000000000005</v>
      </c>
      <c r="K58">
        <f>Pumpkin_Seeds_Dataset!K56</f>
        <v>1.8486</v>
      </c>
      <c r="L58">
        <f>Pumpkin_Seeds_Dataset!L56</f>
        <v>0.73380000000000001</v>
      </c>
      <c r="M58" s="9">
        <f>Pumpkin_Seeds_Dataset!M56</f>
        <v>0</v>
      </c>
      <c r="N58" s="10">
        <f t="shared" si="0"/>
        <v>1</v>
      </c>
      <c r="O58" s="11">
        <f t="shared" si="1"/>
        <v>1</v>
      </c>
      <c r="P58">
        <f t="shared" si="2"/>
        <v>0</v>
      </c>
      <c r="Q58">
        <f t="shared" si="3"/>
        <v>5.8439580310347156E-2</v>
      </c>
      <c r="R58" s="9">
        <f t="shared" si="4"/>
        <v>5.8439580310347156E-2</v>
      </c>
      <c r="S58" s="11">
        <f t="shared" si="5"/>
        <v>0.94156041968965287</v>
      </c>
      <c r="T58" s="9">
        <f t="shared" si="6"/>
        <v>-6.0216759083492409E-2</v>
      </c>
      <c r="U58" s="11">
        <f t="shared" si="7"/>
        <v>100</v>
      </c>
      <c r="AX58">
        <v>5.6487705016729445E-3</v>
      </c>
      <c r="AY58">
        <v>1</v>
      </c>
      <c r="AZ58">
        <v>0</v>
      </c>
      <c r="BA58">
        <f t="shared" si="12"/>
        <v>54</v>
      </c>
      <c r="BB58">
        <f t="shared" si="13"/>
        <v>0</v>
      </c>
      <c r="BC58">
        <f t="shared" si="9"/>
        <v>0.95846153846153848</v>
      </c>
      <c r="BD58">
        <f t="shared" si="10"/>
        <v>1</v>
      </c>
      <c r="BE58">
        <f t="shared" si="11"/>
        <v>7.6923076923074429E-4</v>
      </c>
    </row>
    <row r="59" spans="1:57" x14ac:dyDescent="0.3">
      <c r="A59">
        <f>Pumpkin_Seeds_Dataset!A57</f>
        <v>73484</v>
      </c>
      <c r="B59">
        <f>Pumpkin_Seeds_Dataset!B57</f>
        <v>1076.3219999999999</v>
      </c>
      <c r="C59">
        <f>Pumpkin_Seeds_Dataset!C57</f>
        <v>423.54090000000002</v>
      </c>
      <c r="D59">
        <f>Pumpkin_Seeds_Dataset!D57</f>
        <v>223.20660000000001</v>
      </c>
      <c r="E59">
        <f>Pumpkin_Seeds_Dataset!E57</f>
        <v>74411</v>
      </c>
      <c r="F59">
        <f>Pumpkin_Seeds_Dataset!F57</f>
        <v>305.88029999999998</v>
      </c>
      <c r="G59">
        <f>Pumpkin_Seeds_Dataset!G57</f>
        <v>0.84989999999999999</v>
      </c>
      <c r="H59">
        <f>Pumpkin_Seeds_Dataset!H57</f>
        <v>0.98750000000000004</v>
      </c>
      <c r="I59">
        <f>Pumpkin_Seeds_Dataset!I57</f>
        <v>0.74260000000000004</v>
      </c>
      <c r="J59">
        <f>Pumpkin_Seeds_Dataset!J57</f>
        <v>0.79710000000000003</v>
      </c>
      <c r="K59">
        <f>Pumpkin_Seeds_Dataset!K57</f>
        <v>1.8975</v>
      </c>
      <c r="L59">
        <f>Pumpkin_Seeds_Dataset!L57</f>
        <v>0.72219999999999995</v>
      </c>
      <c r="M59" s="9">
        <f>Pumpkin_Seeds_Dataset!M57</f>
        <v>0</v>
      </c>
      <c r="N59" s="10">
        <f t="shared" si="0"/>
        <v>1</v>
      </c>
      <c r="O59" s="11">
        <f t="shared" si="1"/>
        <v>1</v>
      </c>
      <c r="P59">
        <f t="shared" si="2"/>
        <v>0</v>
      </c>
      <c r="Q59">
        <f t="shared" si="3"/>
        <v>0.19509803552029262</v>
      </c>
      <c r="R59" s="9">
        <f t="shared" si="4"/>
        <v>0.19509803552029262</v>
      </c>
      <c r="S59" s="11">
        <f t="shared" si="5"/>
        <v>0.80490196447970741</v>
      </c>
      <c r="T59" s="9">
        <f t="shared" si="6"/>
        <v>-0.21703479223477826</v>
      </c>
      <c r="U59" s="11">
        <f t="shared" si="7"/>
        <v>100</v>
      </c>
      <c r="AX59">
        <v>5.6798556359752761E-3</v>
      </c>
      <c r="AY59">
        <v>1</v>
      </c>
      <c r="AZ59">
        <v>0</v>
      </c>
      <c r="BA59">
        <f t="shared" si="12"/>
        <v>55</v>
      </c>
      <c r="BB59">
        <f t="shared" si="13"/>
        <v>0</v>
      </c>
      <c r="BC59">
        <f t="shared" si="9"/>
        <v>0.95769230769230773</v>
      </c>
      <c r="BD59">
        <f t="shared" si="10"/>
        <v>1</v>
      </c>
      <c r="BE59">
        <f t="shared" si="11"/>
        <v>7.6923076923085532E-4</v>
      </c>
    </row>
    <row r="60" spans="1:57" x14ac:dyDescent="0.3">
      <c r="A60">
        <f>Pumpkin_Seeds_Dataset!A58</f>
        <v>87906</v>
      </c>
      <c r="B60">
        <f>Pumpkin_Seeds_Dataset!B58</f>
        <v>1156.0640000000001</v>
      </c>
      <c r="C60">
        <f>Pumpkin_Seeds_Dataset!C58</f>
        <v>446.52760000000001</v>
      </c>
      <c r="D60">
        <f>Pumpkin_Seeds_Dataset!D58</f>
        <v>251.70330000000001</v>
      </c>
      <c r="E60">
        <f>Pumpkin_Seeds_Dataset!E58</f>
        <v>88905</v>
      </c>
      <c r="F60">
        <f>Pumpkin_Seeds_Dataset!F58</f>
        <v>334.55250000000001</v>
      </c>
      <c r="G60">
        <f>Pumpkin_Seeds_Dataset!G58</f>
        <v>0.82599999999999996</v>
      </c>
      <c r="H60">
        <f>Pumpkin_Seeds_Dataset!H58</f>
        <v>0.98880000000000001</v>
      </c>
      <c r="I60">
        <f>Pumpkin_Seeds_Dataset!I58</f>
        <v>0.70950000000000002</v>
      </c>
      <c r="J60">
        <f>Pumpkin_Seeds_Dataset!J58</f>
        <v>0.82650000000000001</v>
      </c>
      <c r="K60">
        <f>Pumpkin_Seeds_Dataset!K58</f>
        <v>1.774</v>
      </c>
      <c r="L60">
        <f>Pumpkin_Seeds_Dataset!L58</f>
        <v>0.74919999999999998</v>
      </c>
      <c r="M60" s="9">
        <f>Pumpkin_Seeds_Dataset!M58</f>
        <v>0</v>
      </c>
      <c r="N60" s="10">
        <f t="shared" si="0"/>
        <v>1</v>
      </c>
      <c r="O60" s="11">
        <f t="shared" si="1"/>
        <v>1</v>
      </c>
      <c r="P60">
        <f t="shared" si="2"/>
        <v>0</v>
      </c>
      <c r="Q60">
        <f t="shared" si="3"/>
        <v>3.2639352832369704E-2</v>
      </c>
      <c r="R60" s="9">
        <f t="shared" si="4"/>
        <v>3.2639352832369704E-2</v>
      </c>
      <c r="S60" s="11">
        <f t="shared" si="5"/>
        <v>0.96736064716763026</v>
      </c>
      <c r="T60" s="9">
        <f t="shared" si="6"/>
        <v>-3.3183898387349454E-2</v>
      </c>
      <c r="U60" s="11">
        <f t="shared" si="7"/>
        <v>100</v>
      </c>
      <c r="AX60">
        <v>5.7037669530964809E-3</v>
      </c>
      <c r="AY60">
        <v>1</v>
      </c>
      <c r="AZ60">
        <v>0</v>
      </c>
      <c r="BA60">
        <f t="shared" si="12"/>
        <v>56</v>
      </c>
      <c r="BB60">
        <f t="shared" si="13"/>
        <v>0</v>
      </c>
      <c r="BC60">
        <f t="shared" si="9"/>
        <v>0.95692307692307688</v>
      </c>
      <c r="BD60">
        <f t="shared" si="10"/>
        <v>1</v>
      </c>
      <c r="BE60">
        <f t="shared" si="11"/>
        <v>7.6923076923074429E-4</v>
      </c>
    </row>
    <row r="61" spans="1:57" x14ac:dyDescent="0.3">
      <c r="A61">
        <f>Pumpkin_Seeds_Dataset!A59</f>
        <v>83467</v>
      </c>
      <c r="B61">
        <f>Pumpkin_Seeds_Dataset!B59</f>
        <v>1127.2249999999999</v>
      </c>
      <c r="C61">
        <f>Pumpkin_Seeds_Dataset!C59</f>
        <v>452.13630000000001</v>
      </c>
      <c r="D61">
        <f>Pumpkin_Seeds_Dataset!D59</f>
        <v>235.4289</v>
      </c>
      <c r="E61">
        <f>Pumpkin_Seeds_Dataset!E59</f>
        <v>84142</v>
      </c>
      <c r="F61">
        <f>Pumpkin_Seeds_Dataset!F59</f>
        <v>325.99610000000001</v>
      </c>
      <c r="G61">
        <f>Pumpkin_Seeds_Dataset!G59</f>
        <v>0.85370000000000001</v>
      </c>
      <c r="H61">
        <f>Pumpkin_Seeds_Dataset!H59</f>
        <v>0.99199999999999999</v>
      </c>
      <c r="I61">
        <f>Pumpkin_Seeds_Dataset!I59</f>
        <v>0.76019999999999999</v>
      </c>
      <c r="J61">
        <f>Pumpkin_Seeds_Dataset!J59</f>
        <v>0.82550000000000001</v>
      </c>
      <c r="K61">
        <f>Pumpkin_Seeds_Dataset!K59</f>
        <v>1.9205000000000001</v>
      </c>
      <c r="L61">
        <f>Pumpkin_Seeds_Dataset!L59</f>
        <v>0.72099999999999997</v>
      </c>
      <c r="M61" s="9">
        <f>Pumpkin_Seeds_Dataset!M59</f>
        <v>0</v>
      </c>
      <c r="N61" s="10">
        <f t="shared" si="0"/>
        <v>1</v>
      </c>
      <c r="O61" s="11">
        <f t="shared" si="1"/>
        <v>1</v>
      </c>
      <c r="P61">
        <f t="shared" si="2"/>
        <v>0</v>
      </c>
      <c r="Q61">
        <f t="shared" si="3"/>
        <v>0.17888836348229087</v>
      </c>
      <c r="R61" s="9">
        <f t="shared" si="4"/>
        <v>0.17888836348229087</v>
      </c>
      <c r="S61" s="11">
        <f t="shared" si="5"/>
        <v>0.82111163651770913</v>
      </c>
      <c r="T61" s="9">
        <f t="shared" si="6"/>
        <v>-0.19709620250359622</v>
      </c>
      <c r="U61" s="11">
        <f t="shared" si="7"/>
        <v>100</v>
      </c>
      <c r="AX61">
        <v>5.9556718397496926E-3</v>
      </c>
      <c r="AY61">
        <v>1</v>
      </c>
      <c r="AZ61">
        <v>0</v>
      </c>
      <c r="BA61">
        <f t="shared" si="12"/>
        <v>57</v>
      </c>
      <c r="BB61">
        <f t="shared" si="13"/>
        <v>0</v>
      </c>
      <c r="BC61">
        <f t="shared" si="9"/>
        <v>0.95615384615384613</v>
      </c>
      <c r="BD61">
        <f t="shared" si="10"/>
        <v>1</v>
      </c>
      <c r="BE61">
        <f t="shared" si="11"/>
        <v>7.6923076923074429E-4</v>
      </c>
    </row>
    <row r="62" spans="1:57" x14ac:dyDescent="0.3">
      <c r="A62">
        <f>Pumpkin_Seeds_Dataset!A60</f>
        <v>82324</v>
      </c>
      <c r="B62">
        <f>Pumpkin_Seeds_Dataset!B60</f>
        <v>1108.52</v>
      </c>
      <c r="C62">
        <f>Pumpkin_Seeds_Dataset!C60</f>
        <v>440.72379999999998</v>
      </c>
      <c r="D62">
        <f>Pumpkin_Seeds_Dataset!D60</f>
        <v>238.8192</v>
      </c>
      <c r="E62">
        <f>Pumpkin_Seeds_Dataset!E60</f>
        <v>82952</v>
      </c>
      <c r="F62">
        <f>Pumpkin_Seeds_Dataset!F60</f>
        <v>323.75630000000001</v>
      </c>
      <c r="G62">
        <f>Pumpkin_Seeds_Dataset!G60</f>
        <v>0.84050000000000002</v>
      </c>
      <c r="H62">
        <f>Pumpkin_Seeds_Dataset!H60</f>
        <v>0.99239999999999995</v>
      </c>
      <c r="I62">
        <f>Pumpkin_Seeds_Dataset!I60</f>
        <v>0.74670000000000003</v>
      </c>
      <c r="J62">
        <f>Pumpkin_Seeds_Dataset!J60</f>
        <v>0.84189999999999998</v>
      </c>
      <c r="K62">
        <f>Pumpkin_Seeds_Dataset!K60</f>
        <v>1.8453999999999999</v>
      </c>
      <c r="L62">
        <f>Pumpkin_Seeds_Dataset!L60</f>
        <v>0.73460000000000003</v>
      </c>
      <c r="M62" s="9">
        <f>Pumpkin_Seeds_Dataset!M60</f>
        <v>0</v>
      </c>
      <c r="N62" s="10">
        <f t="shared" si="0"/>
        <v>1</v>
      </c>
      <c r="O62" s="11">
        <f t="shared" si="1"/>
        <v>1</v>
      </c>
      <c r="P62">
        <f t="shared" si="2"/>
        <v>0</v>
      </c>
      <c r="Q62">
        <f t="shared" si="3"/>
        <v>0.13480842786737574</v>
      </c>
      <c r="R62" s="9">
        <f t="shared" si="4"/>
        <v>0.13480842786737574</v>
      </c>
      <c r="S62" s="11">
        <f t="shared" si="5"/>
        <v>0.86519157213262421</v>
      </c>
      <c r="T62" s="9">
        <f t="shared" si="6"/>
        <v>-0.14480432589771297</v>
      </c>
      <c r="U62" s="11">
        <f t="shared" si="7"/>
        <v>100</v>
      </c>
      <c r="AX62">
        <v>6.0081144560559198E-3</v>
      </c>
      <c r="AY62">
        <v>1</v>
      </c>
      <c r="AZ62">
        <v>0</v>
      </c>
      <c r="BA62">
        <f t="shared" si="12"/>
        <v>58</v>
      </c>
      <c r="BB62">
        <f t="shared" si="13"/>
        <v>0</v>
      </c>
      <c r="BC62">
        <f t="shared" si="9"/>
        <v>0.95538461538461539</v>
      </c>
      <c r="BD62">
        <f t="shared" si="10"/>
        <v>1</v>
      </c>
      <c r="BE62">
        <f t="shared" si="11"/>
        <v>7.6923076923074429E-4</v>
      </c>
    </row>
    <row r="63" spans="1:57" x14ac:dyDescent="0.3">
      <c r="A63">
        <f>Pumpkin_Seeds_Dataset!A61</f>
        <v>88264</v>
      </c>
      <c r="B63">
        <f>Pumpkin_Seeds_Dataset!B61</f>
        <v>1156.395</v>
      </c>
      <c r="C63">
        <f>Pumpkin_Seeds_Dataset!C61</f>
        <v>461.00470000000001</v>
      </c>
      <c r="D63">
        <f>Pumpkin_Seeds_Dataset!D61</f>
        <v>244.56899999999999</v>
      </c>
      <c r="E63">
        <f>Pumpkin_Seeds_Dataset!E61</f>
        <v>89044</v>
      </c>
      <c r="F63">
        <f>Pumpkin_Seeds_Dataset!F61</f>
        <v>335.23309999999998</v>
      </c>
      <c r="G63">
        <f>Pumpkin_Seeds_Dataset!G61</f>
        <v>0.84770000000000001</v>
      </c>
      <c r="H63">
        <f>Pumpkin_Seeds_Dataset!H61</f>
        <v>0.99119999999999997</v>
      </c>
      <c r="I63">
        <f>Pumpkin_Seeds_Dataset!I61</f>
        <v>0.76849999999999996</v>
      </c>
      <c r="J63">
        <f>Pumpkin_Seeds_Dataset!J61</f>
        <v>0.82940000000000003</v>
      </c>
      <c r="K63">
        <f>Pumpkin_Seeds_Dataset!K61</f>
        <v>1.885</v>
      </c>
      <c r="L63">
        <f>Pumpkin_Seeds_Dataset!L61</f>
        <v>0.72719999999999996</v>
      </c>
      <c r="M63" s="9">
        <f>Pumpkin_Seeds_Dataset!M61</f>
        <v>0</v>
      </c>
      <c r="N63" s="10">
        <f t="shared" si="0"/>
        <v>1</v>
      </c>
      <c r="O63" s="11">
        <f t="shared" si="1"/>
        <v>1</v>
      </c>
      <c r="P63">
        <f t="shared" si="2"/>
        <v>0</v>
      </c>
      <c r="Q63">
        <f t="shared" si="3"/>
        <v>0.16299926590922362</v>
      </c>
      <c r="R63" s="9">
        <f t="shared" si="4"/>
        <v>0.16299926590922362</v>
      </c>
      <c r="S63" s="11">
        <f t="shared" si="5"/>
        <v>0.83700073409077635</v>
      </c>
      <c r="T63" s="9">
        <f t="shared" si="6"/>
        <v>-0.17793033144313433</v>
      </c>
      <c r="U63" s="11">
        <f t="shared" si="7"/>
        <v>100</v>
      </c>
      <c r="AX63">
        <v>6.0526035596424783E-3</v>
      </c>
      <c r="AY63">
        <v>1</v>
      </c>
      <c r="AZ63">
        <v>0</v>
      </c>
      <c r="BA63">
        <f t="shared" si="12"/>
        <v>59</v>
      </c>
      <c r="BB63">
        <f t="shared" si="13"/>
        <v>0</v>
      </c>
      <c r="BC63">
        <f t="shared" si="9"/>
        <v>0.95461538461538464</v>
      </c>
      <c r="BD63">
        <f t="shared" si="10"/>
        <v>1</v>
      </c>
      <c r="BE63">
        <f t="shared" si="11"/>
        <v>7.6923076923085532E-4</v>
      </c>
    </row>
    <row r="64" spans="1:57" x14ac:dyDescent="0.3">
      <c r="A64">
        <f>Pumpkin_Seeds_Dataset!A62</f>
        <v>106862</v>
      </c>
      <c r="B64">
        <f>Pumpkin_Seeds_Dataset!B62</f>
        <v>1253.4880000000001</v>
      </c>
      <c r="C64">
        <f>Pumpkin_Seeds_Dataset!C62</f>
        <v>492.49419999999998</v>
      </c>
      <c r="D64">
        <f>Pumpkin_Seeds_Dataset!D62</f>
        <v>277.47699999999998</v>
      </c>
      <c r="E64">
        <f>Pumpkin_Seeds_Dataset!E62</f>
        <v>107521</v>
      </c>
      <c r="F64">
        <f>Pumpkin_Seeds_Dataset!F62</f>
        <v>368.86439999999999</v>
      </c>
      <c r="G64">
        <f>Pumpkin_Seeds_Dataset!G62</f>
        <v>0.82620000000000005</v>
      </c>
      <c r="H64">
        <f>Pumpkin_Seeds_Dataset!H62</f>
        <v>0.99390000000000001</v>
      </c>
      <c r="I64">
        <f>Pumpkin_Seeds_Dataset!I62</f>
        <v>0.73909999999999998</v>
      </c>
      <c r="J64">
        <f>Pumpkin_Seeds_Dataset!J62</f>
        <v>0.85470000000000002</v>
      </c>
      <c r="K64">
        <f>Pumpkin_Seeds_Dataset!K62</f>
        <v>1.7748999999999999</v>
      </c>
      <c r="L64">
        <f>Pumpkin_Seeds_Dataset!L62</f>
        <v>0.749</v>
      </c>
      <c r="M64" s="9">
        <f>Pumpkin_Seeds_Dataset!M62</f>
        <v>0</v>
      </c>
      <c r="N64" s="10">
        <f t="shared" si="0"/>
        <v>1</v>
      </c>
      <c r="O64" s="11">
        <f t="shared" si="1"/>
        <v>1</v>
      </c>
      <c r="P64">
        <f t="shared" si="2"/>
        <v>0</v>
      </c>
      <c r="Q64">
        <f t="shared" si="3"/>
        <v>0.64440232770700723</v>
      </c>
      <c r="R64" s="9">
        <f t="shared" si="4"/>
        <v>0.64440232770700723</v>
      </c>
      <c r="S64" s="11">
        <f t="shared" si="5"/>
        <v>0.35559767229299277</v>
      </c>
      <c r="T64" s="9">
        <f t="shared" si="6"/>
        <v>-1.0339553212215373</v>
      </c>
      <c r="U64" s="11">
        <f t="shared" si="7"/>
        <v>0</v>
      </c>
      <c r="AX64">
        <v>6.1419296433862999E-3</v>
      </c>
      <c r="AY64">
        <v>1</v>
      </c>
      <c r="AZ64">
        <v>0</v>
      </c>
      <c r="BA64">
        <f t="shared" si="12"/>
        <v>60</v>
      </c>
      <c r="BB64">
        <f t="shared" si="13"/>
        <v>0</v>
      </c>
      <c r="BC64">
        <f t="shared" si="9"/>
        <v>0.95384615384615379</v>
      </c>
      <c r="BD64">
        <f t="shared" si="10"/>
        <v>1</v>
      </c>
      <c r="BE64">
        <f t="shared" si="11"/>
        <v>7.6923076923074429E-4</v>
      </c>
    </row>
    <row r="65" spans="1:57" x14ac:dyDescent="0.3">
      <c r="A65">
        <f>Pumpkin_Seeds_Dataset!A63</f>
        <v>69275</v>
      </c>
      <c r="B65">
        <f>Pumpkin_Seeds_Dataset!B63</f>
        <v>1007.568</v>
      </c>
      <c r="C65">
        <f>Pumpkin_Seeds_Dataset!C63</f>
        <v>386.02019999999999</v>
      </c>
      <c r="D65">
        <f>Pumpkin_Seeds_Dataset!D63</f>
        <v>229.61799999999999</v>
      </c>
      <c r="E65">
        <f>Pumpkin_Seeds_Dataset!E63</f>
        <v>70121</v>
      </c>
      <c r="F65">
        <f>Pumpkin_Seeds_Dataset!F63</f>
        <v>296.99099999999999</v>
      </c>
      <c r="G65">
        <f>Pumpkin_Seeds_Dataset!G63</f>
        <v>0.80379999999999996</v>
      </c>
      <c r="H65">
        <f>Pumpkin_Seeds_Dataset!H63</f>
        <v>0.9879</v>
      </c>
      <c r="I65">
        <f>Pumpkin_Seeds_Dataset!I63</f>
        <v>0.73140000000000005</v>
      </c>
      <c r="J65">
        <f>Pumpkin_Seeds_Dataset!J63</f>
        <v>0.85750000000000004</v>
      </c>
      <c r="K65">
        <f>Pumpkin_Seeds_Dataset!K63</f>
        <v>1.6811</v>
      </c>
      <c r="L65">
        <f>Pumpkin_Seeds_Dataset!L63</f>
        <v>0.76939999999999997</v>
      </c>
      <c r="M65" s="9">
        <f>Pumpkin_Seeds_Dataset!M63</f>
        <v>0</v>
      </c>
      <c r="N65" s="10">
        <f t="shared" si="0"/>
        <v>1</v>
      </c>
      <c r="O65" s="11">
        <f t="shared" si="1"/>
        <v>1</v>
      </c>
      <c r="P65">
        <f t="shared" si="2"/>
        <v>0</v>
      </c>
      <c r="Q65">
        <f t="shared" si="3"/>
        <v>1.5322295220602796E-2</v>
      </c>
      <c r="R65" s="9">
        <f t="shared" si="4"/>
        <v>1.5322295220602796E-2</v>
      </c>
      <c r="S65" s="11">
        <f t="shared" si="5"/>
        <v>0.9846777047793972</v>
      </c>
      <c r="T65" s="9">
        <f t="shared" si="6"/>
        <v>-1.5440894622365394E-2</v>
      </c>
      <c r="U65" s="11">
        <f t="shared" si="7"/>
        <v>100</v>
      </c>
      <c r="AX65">
        <v>6.1862826330725731E-3</v>
      </c>
      <c r="AY65">
        <v>1</v>
      </c>
      <c r="AZ65">
        <v>0</v>
      </c>
      <c r="BA65">
        <f t="shared" si="12"/>
        <v>61</v>
      </c>
      <c r="BB65">
        <f t="shared" si="13"/>
        <v>0</v>
      </c>
      <c r="BC65">
        <f t="shared" si="9"/>
        <v>0.95307692307692304</v>
      </c>
      <c r="BD65">
        <f t="shared" si="10"/>
        <v>1</v>
      </c>
      <c r="BE65">
        <f t="shared" si="11"/>
        <v>7.6923076923074429E-4</v>
      </c>
    </row>
    <row r="66" spans="1:57" x14ac:dyDescent="0.3">
      <c r="A66">
        <f>Pumpkin_Seeds_Dataset!A64</f>
        <v>64922</v>
      </c>
      <c r="B66">
        <f>Pumpkin_Seeds_Dataset!B64</f>
        <v>987.92499999999995</v>
      </c>
      <c r="C66">
        <f>Pumpkin_Seeds_Dataset!C64</f>
        <v>382.43400000000003</v>
      </c>
      <c r="D66">
        <f>Pumpkin_Seeds_Dataset!D64</f>
        <v>216.78200000000001</v>
      </c>
      <c r="E66">
        <f>Pumpkin_Seeds_Dataset!E64</f>
        <v>65490</v>
      </c>
      <c r="F66">
        <f>Pumpkin_Seeds_Dataset!F64</f>
        <v>287.50869999999998</v>
      </c>
      <c r="G66">
        <f>Pumpkin_Seeds_Dataset!G64</f>
        <v>0.82379999999999998</v>
      </c>
      <c r="H66">
        <f>Pumpkin_Seeds_Dataset!H64</f>
        <v>0.99129999999999996</v>
      </c>
      <c r="I66">
        <f>Pumpkin_Seeds_Dataset!I64</f>
        <v>0.69940000000000002</v>
      </c>
      <c r="J66">
        <f>Pumpkin_Seeds_Dataset!J64</f>
        <v>0.83589999999999998</v>
      </c>
      <c r="K66">
        <f>Pumpkin_Seeds_Dataset!K64</f>
        <v>1.7641</v>
      </c>
      <c r="L66">
        <f>Pumpkin_Seeds_Dataset!L64</f>
        <v>0.75180000000000002</v>
      </c>
      <c r="M66" s="9">
        <f>Pumpkin_Seeds_Dataset!M64</f>
        <v>0</v>
      </c>
      <c r="N66" s="10">
        <f t="shared" si="0"/>
        <v>1</v>
      </c>
      <c r="O66" s="11">
        <f t="shared" si="1"/>
        <v>1</v>
      </c>
      <c r="P66">
        <f t="shared" si="2"/>
        <v>0</v>
      </c>
      <c r="Q66">
        <f t="shared" si="3"/>
        <v>8.1846038653338379E-2</v>
      </c>
      <c r="R66" s="9">
        <f t="shared" si="4"/>
        <v>8.1846038653338379E-2</v>
      </c>
      <c r="S66" s="11">
        <f t="shared" si="5"/>
        <v>0.91815396134666161</v>
      </c>
      <c r="T66" s="9">
        <f t="shared" si="6"/>
        <v>-8.5390188538795667E-2</v>
      </c>
      <c r="U66" s="11">
        <f t="shared" si="7"/>
        <v>100</v>
      </c>
      <c r="AX66">
        <v>6.2838844752817367E-3</v>
      </c>
      <c r="AY66">
        <v>1</v>
      </c>
      <c r="AZ66">
        <v>0</v>
      </c>
      <c r="BA66">
        <f t="shared" si="12"/>
        <v>62</v>
      </c>
      <c r="BB66">
        <f t="shared" si="13"/>
        <v>0</v>
      </c>
      <c r="BC66">
        <f t="shared" si="9"/>
        <v>0.9523076923076923</v>
      </c>
      <c r="BD66">
        <f t="shared" si="10"/>
        <v>1</v>
      </c>
      <c r="BE66">
        <f t="shared" si="11"/>
        <v>7.6923076923074429E-4</v>
      </c>
    </row>
    <row r="67" spans="1:57" x14ac:dyDescent="0.3">
      <c r="A67">
        <f>Pumpkin_Seeds_Dataset!A65</f>
        <v>88645</v>
      </c>
      <c r="B67">
        <f>Pumpkin_Seeds_Dataset!B65</f>
        <v>1176.9960000000001</v>
      </c>
      <c r="C67">
        <f>Pumpkin_Seeds_Dataset!C65</f>
        <v>464.82639999999998</v>
      </c>
      <c r="D67">
        <f>Pumpkin_Seeds_Dataset!D65</f>
        <v>243.8185</v>
      </c>
      <c r="E67">
        <f>Pumpkin_Seeds_Dataset!E65</f>
        <v>89630</v>
      </c>
      <c r="F67">
        <f>Pumpkin_Seeds_Dataset!F65</f>
        <v>335.95580000000001</v>
      </c>
      <c r="G67">
        <f>Pumpkin_Seeds_Dataset!G65</f>
        <v>0.85140000000000005</v>
      </c>
      <c r="H67">
        <f>Pumpkin_Seeds_Dataset!H65</f>
        <v>0.98899999999999999</v>
      </c>
      <c r="I67">
        <f>Pumpkin_Seeds_Dataset!I65</f>
        <v>0.73729999999999996</v>
      </c>
      <c r="J67">
        <f>Pumpkin_Seeds_Dataset!J65</f>
        <v>0.80410000000000004</v>
      </c>
      <c r="K67">
        <f>Pumpkin_Seeds_Dataset!K65</f>
        <v>1.9064000000000001</v>
      </c>
      <c r="L67">
        <f>Pumpkin_Seeds_Dataset!L65</f>
        <v>0.7228</v>
      </c>
      <c r="M67" s="9">
        <f>Pumpkin_Seeds_Dataset!M65</f>
        <v>0</v>
      </c>
      <c r="N67" s="10">
        <f t="shared" si="0"/>
        <v>1</v>
      </c>
      <c r="O67" s="11">
        <f t="shared" si="1"/>
        <v>1</v>
      </c>
      <c r="P67">
        <f t="shared" si="2"/>
        <v>0</v>
      </c>
      <c r="Q67">
        <f t="shared" si="3"/>
        <v>0.12854420581823445</v>
      </c>
      <c r="R67" s="9">
        <f t="shared" si="4"/>
        <v>0.12854420581823445</v>
      </c>
      <c r="S67" s="11">
        <f t="shared" si="5"/>
        <v>0.87145579418176555</v>
      </c>
      <c r="T67" s="9">
        <f t="shared" si="6"/>
        <v>-0.13759013913900531</v>
      </c>
      <c r="U67" s="11">
        <f t="shared" si="7"/>
        <v>100</v>
      </c>
      <c r="AX67">
        <v>6.3231151406295278E-3</v>
      </c>
      <c r="AY67">
        <v>1</v>
      </c>
      <c r="AZ67">
        <v>0</v>
      </c>
      <c r="BA67">
        <f t="shared" si="12"/>
        <v>63</v>
      </c>
      <c r="BB67">
        <f t="shared" si="13"/>
        <v>0</v>
      </c>
      <c r="BC67">
        <f t="shared" si="9"/>
        <v>0.95153846153846156</v>
      </c>
      <c r="BD67">
        <f t="shared" si="10"/>
        <v>1</v>
      </c>
      <c r="BE67">
        <f t="shared" si="11"/>
        <v>7.6923076923074429E-4</v>
      </c>
    </row>
    <row r="68" spans="1:57" x14ac:dyDescent="0.3">
      <c r="A68">
        <f>Pumpkin_Seeds_Dataset!A66</f>
        <v>102336</v>
      </c>
      <c r="B68">
        <f>Pumpkin_Seeds_Dataset!B66</f>
        <v>1241.001</v>
      </c>
      <c r="C68">
        <f>Pumpkin_Seeds_Dataset!C66</f>
        <v>490.54059999999998</v>
      </c>
      <c r="D68">
        <f>Pumpkin_Seeds_Dataset!D66</f>
        <v>266.71690000000001</v>
      </c>
      <c r="E68">
        <f>Pumpkin_Seeds_Dataset!E66</f>
        <v>103286</v>
      </c>
      <c r="F68">
        <f>Pumpkin_Seeds_Dataset!F66</f>
        <v>360.96850000000001</v>
      </c>
      <c r="G68">
        <f>Pumpkin_Seeds_Dataset!G66</f>
        <v>0.83930000000000005</v>
      </c>
      <c r="H68">
        <f>Pumpkin_Seeds_Dataset!H66</f>
        <v>0.99080000000000001</v>
      </c>
      <c r="I68">
        <f>Pumpkin_Seeds_Dataset!I66</f>
        <v>0.73060000000000003</v>
      </c>
      <c r="J68">
        <f>Pumpkin_Seeds_Dataset!J66</f>
        <v>0.83499999999999996</v>
      </c>
      <c r="K68">
        <f>Pumpkin_Seeds_Dataset!K66</f>
        <v>1.8391999999999999</v>
      </c>
      <c r="L68">
        <f>Pumpkin_Seeds_Dataset!L66</f>
        <v>0.7359</v>
      </c>
      <c r="M68" s="9">
        <f>Pumpkin_Seeds_Dataset!M66</f>
        <v>0</v>
      </c>
      <c r="N68" s="10">
        <f t="shared" si="0"/>
        <v>1</v>
      </c>
      <c r="O68" s="11">
        <f t="shared" si="1"/>
        <v>1</v>
      </c>
      <c r="P68">
        <f t="shared" si="2"/>
        <v>0</v>
      </c>
      <c r="Q68">
        <f t="shared" si="3"/>
        <v>0.30600806366975092</v>
      </c>
      <c r="R68" s="9">
        <f t="shared" si="4"/>
        <v>0.30600806366975092</v>
      </c>
      <c r="S68" s="11">
        <f t="shared" si="5"/>
        <v>0.69399193633024914</v>
      </c>
      <c r="T68" s="9">
        <f t="shared" si="6"/>
        <v>-0.36529493766351351</v>
      </c>
      <c r="U68" s="11">
        <f t="shared" si="7"/>
        <v>100</v>
      </c>
      <c r="AX68">
        <v>6.3743043341876384E-3</v>
      </c>
      <c r="AY68">
        <v>1</v>
      </c>
      <c r="AZ68">
        <v>0</v>
      </c>
      <c r="BA68">
        <f t="shared" si="12"/>
        <v>64</v>
      </c>
      <c r="BB68">
        <f t="shared" si="13"/>
        <v>0</v>
      </c>
      <c r="BC68">
        <f t="shared" si="9"/>
        <v>0.95076923076923081</v>
      </c>
      <c r="BD68">
        <f t="shared" si="10"/>
        <v>1</v>
      </c>
      <c r="BE68">
        <f t="shared" si="11"/>
        <v>7.6923076923085532E-4</v>
      </c>
    </row>
    <row r="69" spans="1:57" x14ac:dyDescent="0.3">
      <c r="A69">
        <f>Pumpkin_Seeds_Dataset!A67</f>
        <v>64604</v>
      </c>
      <c r="B69">
        <f>Pumpkin_Seeds_Dataset!B67</f>
        <v>1000.248</v>
      </c>
      <c r="C69">
        <f>Pumpkin_Seeds_Dataset!C67</f>
        <v>403.98140000000001</v>
      </c>
      <c r="D69">
        <f>Pumpkin_Seeds_Dataset!D67</f>
        <v>204.31880000000001</v>
      </c>
      <c r="E69">
        <f>Pumpkin_Seeds_Dataset!E67</f>
        <v>65208</v>
      </c>
      <c r="F69">
        <f>Pumpkin_Seeds_Dataset!F67</f>
        <v>286.80369999999999</v>
      </c>
      <c r="G69">
        <f>Pumpkin_Seeds_Dataset!G67</f>
        <v>0.86270000000000002</v>
      </c>
      <c r="H69">
        <f>Pumpkin_Seeds_Dataset!H67</f>
        <v>0.99070000000000003</v>
      </c>
      <c r="I69">
        <f>Pumpkin_Seeds_Dataset!I67</f>
        <v>0.65310000000000001</v>
      </c>
      <c r="J69">
        <f>Pumpkin_Seeds_Dataset!J67</f>
        <v>0.81140000000000001</v>
      </c>
      <c r="K69">
        <f>Pumpkin_Seeds_Dataset!K67</f>
        <v>1.9772000000000001</v>
      </c>
      <c r="L69">
        <f>Pumpkin_Seeds_Dataset!L67</f>
        <v>0.70989999999999998</v>
      </c>
      <c r="M69" s="9">
        <f>Pumpkin_Seeds_Dataset!M67</f>
        <v>0</v>
      </c>
      <c r="N69" s="10">
        <f t="shared" ref="N69:N132" si="14">1-M69</f>
        <v>1</v>
      </c>
      <c r="O69" s="11">
        <f t="shared" ref="O69:O132" si="15">M69+N69</f>
        <v>1</v>
      </c>
      <c r="P69">
        <f t="shared" ref="P69:P132" si="16">IF(O69=0,"",M69/O69)</f>
        <v>0</v>
      </c>
      <c r="Q69">
        <f t="shared" ref="Q69:Q132" si="17">1/(1+EXP(-$X$5-MMULT(A69:L69,$X$6:$X$17)))</f>
        <v>0.41500035377274241</v>
      </c>
      <c r="R69" s="9">
        <f t="shared" ref="R69:R132" si="18">O69*Q69</f>
        <v>0.41500035377274241</v>
      </c>
      <c r="S69" s="11">
        <f t="shared" ref="S69:S132" si="19">O69-R69</f>
        <v>0.58499964622725753</v>
      </c>
      <c r="T69" s="9">
        <f t="shared" ref="T69:T132" si="20">IFERROR(O69*(P69*LN(Q69)+(1-P69)*LN(1-Q69)),0)</f>
        <v>-0.53614403649019415</v>
      </c>
      <c r="U69" s="11">
        <f t="shared" ref="U69:U132" si="21">100*IF(Q69&gt;=$AT$10,M69/O69,N69/O69)</f>
        <v>100</v>
      </c>
      <c r="AX69">
        <v>6.3751089720953651E-3</v>
      </c>
      <c r="AY69">
        <v>1</v>
      </c>
      <c r="AZ69">
        <v>0</v>
      </c>
      <c r="BA69">
        <f t="shared" si="12"/>
        <v>65</v>
      </c>
      <c r="BB69">
        <f t="shared" si="13"/>
        <v>0</v>
      </c>
      <c r="BC69">
        <f t="shared" ref="BC69:BC132" si="22">1-BA69/BA$2504</f>
        <v>0.95</v>
      </c>
      <c r="BD69">
        <f t="shared" ref="BD69:BD132" si="23">1-BB69/BB$2504</f>
        <v>1</v>
      </c>
      <c r="BE69">
        <f t="shared" ref="BE69:BE132" si="24">(BC69-BC70)*BD69</f>
        <v>7.6923076923074429E-4</v>
      </c>
    </row>
    <row r="70" spans="1:57" x14ac:dyDescent="0.3">
      <c r="A70">
        <f>Pumpkin_Seeds_Dataset!A68</f>
        <v>71311</v>
      </c>
      <c r="B70">
        <f>Pumpkin_Seeds_Dataset!B68</f>
        <v>1036.3389999999999</v>
      </c>
      <c r="C70">
        <f>Pumpkin_Seeds_Dataset!C68</f>
        <v>410.67430000000002</v>
      </c>
      <c r="D70">
        <f>Pumpkin_Seeds_Dataset!D68</f>
        <v>222.1935</v>
      </c>
      <c r="E70">
        <f>Pumpkin_Seeds_Dataset!E68</f>
        <v>72149</v>
      </c>
      <c r="F70">
        <f>Pumpkin_Seeds_Dataset!F68</f>
        <v>301.32369999999997</v>
      </c>
      <c r="G70">
        <f>Pumpkin_Seeds_Dataset!G68</f>
        <v>0.84099999999999997</v>
      </c>
      <c r="H70">
        <f>Pumpkin_Seeds_Dataset!H68</f>
        <v>0.98839999999999995</v>
      </c>
      <c r="I70">
        <f>Pumpkin_Seeds_Dataset!I68</f>
        <v>0.73919999999999997</v>
      </c>
      <c r="J70">
        <f>Pumpkin_Seeds_Dataset!J68</f>
        <v>0.83440000000000003</v>
      </c>
      <c r="K70">
        <f>Pumpkin_Seeds_Dataset!K68</f>
        <v>1.8483000000000001</v>
      </c>
      <c r="L70">
        <f>Pumpkin_Seeds_Dataset!L68</f>
        <v>0.73370000000000002</v>
      </c>
      <c r="M70" s="9">
        <f>Pumpkin_Seeds_Dataset!M68</f>
        <v>0</v>
      </c>
      <c r="N70" s="10">
        <f t="shared" si="14"/>
        <v>1</v>
      </c>
      <c r="O70" s="11">
        <f t="shared" si="15"/>
        <v>1</v>
      </c>
      <c r="P70">
        <f t="shared" si="16"/>
        <v>0</v>
      </c>
      <c r="Q70">
        <f t="shared" si="17"/>
        <v>6.8998406678940638E-2</v>
      </c>
      <c r="R70" s="9">
        <f t="shared" si="18"/>
        <v>6.8998406678940638E-2</v>
      </c>
      <c r="S70" s="11">
        <f t="shared" si="19"/>
        <v>0.93100159332105936</v>
      </c>
      <c r="T70" s="9">
        <f t="shared" si="20"/>
        <v>-7.1494290298307409E-2</v>
      </c>
      <c r="U70" s="11">
        <f t="shared" si="21"/>
        <v>100</v>
      </c>
      <c r="AX70">
        <v>6.4807723869593197E-3</v>
      </c>
      <c r="AY70">
        <v>1</v>
      </c>
      <c r="AZ70">
        <v>0</v>
      </c>
      <c r="BA70">
        <f t="shared" ref="BA70:BA133" si="25">BA69+AY70</f>
        <v>66</v>
      </c>
      <c r="BB70">
        <f t="shared" ref="BB70:BB133" si="26">BB69+AZ70</f>
        <v>0</v>
      </c>
      <c r="BC70">
        <f t="shared" si="22"/>
        <v>0.94923076923076921</v>
      </c>
      <c r="BD70">
        <f t="shared" si="23"/>
        <v>1</v>
      </c>
      <c r="BE70">
        <f t="shared" si="24"/>
        <v>7.6923076923074429E-4</v>
      </c>
    </row>
    <row r="71" spans="1:57" x14ac:dyDescent="0.3">
      <c r="A71">
        <f>Pumpkin_Seeds_Dataset!A69</f>
        <v>87179</v>
      </c>
      <c r="B71">
        <f>Pumpkin_Seeds_Dataset!B69</f>
        <v>1136.8219999999999</v>
      </c>
      <c r="C71">
        <f>Pumpkin_Seeds_Dataset!C69</f>
        <v>445.23079999999999</v>
      </c>
      <c r="D71">
        <f>Pumpkin_Seeds_Dataset!D69</f>
        <v>250.67019999999999</v>
      </c>
      <c r="E71">
        <f>Pumpkin_Seeds_Dataset!E69</f>
        <v>88092</v>
      </c>
      <c r="F71">
        <f>Pumpkin_Seeds_Dataset!F69</f>
        <v>333.16629999999998</v>
      </c>
      <c r="G71">
        <f>Pumpkin_Seeds_Dataset!G69</f>
        <v>0.82640000000000002</v>
      </c>
      <c r="H71">
        <f>Pumpkin_Seeds_Dataset!H69</f>
        <v>0.98960000000000004</v>
      </c>
      <c r="I71">
        <f>Pumpkin_Seeds_Dataset!I69</f>
        <v>0.70669999999999999</v>
      </c>
      <c r="J71">
        <f>Pumpkin_Seeds_Dataset!J69</f>
        <v>0.84770000000000001</v>
      </c>
      <c r="K71">
        <f>Pumpkin_Seeds_Dataset!K69</f>
        <v>1.7762</v>
      </c>
      <c r="L71">
        <f>Pumpkin_Seeds_Dataset!L69</f>
        <v>0.74829999999999997</v>
      </c>
      <c r="M71" s="9">
        <f>Pumpkin_Seeds_Dataset!M69</f>
        <v>0</v>
      </c>
      <c r="N71" s="10">
        <f t="shared" si="14"/>
        <v>1</v>
      </c>
      <c r="O71" s="11">
        <f t="shared" si="15"/>
        <v>1</v>
      </c>
      <c r="P71">
        <f t="shared" si="16"/>
        <v>0</v>
      </c>
      <c r="Q71">
        <f t="shared" si="17"/>
        <v>4.4541348654004005E-2</v>
      </c>
      <c r="R71" s="9">
        <f t="shared" si="18"/>
        <v>4.4541348654004005E-2</v>
      </c>
      <c r="S71" s="11">
        <f t="shared" si="19"/>
        <v>0.95545865134599595</v>
      </c>
      <c r="T71" s="9">
        <f t="shared" si="20"/>
        <v>-4.556379060133648E-2</v>
      </c>
      <c r="U71" s="11">
        <f t="shared" si="21"/>
        <v>100</v>
      </c>
      <c r="AX71">
        <v>6.6555429718420794E-3</v>
      </c>
      <c r="AY71">
        <v>1</v>
      </c>
      <c r="AZ71">
        <v>0</v>
      </c>
      <c r="BA71">
        <f t="shared" si="25"/>
        <v>67</v>
      </c>
      <c r="BB71">
        <f t="shared" si="26"/>
        <v>0</v>
      </c>
      <c r="BC71">
        <f t="shared" si="22"/>
        <v>0.94846153846153847</v>
      </c>
      <c r="BD71">
        <f t="shared" si="23"/>
        <v>1</v>
      </c>
      <c r="BE71">
        <f t="shared" si="24"/>
        <v>7.6923076923074429E-4</v>
      </c>
    </row>
    <row r="72" spans="1:57" x14ac:dyDescent="0.3">
      <c r="A72">
        <f>Pumpkin_Seeds_Dataset!A70</f>
        <v>86869</v>
      </c>
      <c r="B72">
        <f>Pumpkin_Seeds_Dataset!B70</f>
        <v>1164.885</v>
      </c>
      <c r="C72">
        <f>Pumpkin_Seeds_Dataset!C70</f>
        <v>464.35430000000002</v>
      </c>
      <c r="D72">
        <f>Pumpkin_Seeds_Dataset!D70</f>
        <v>238.922</v>
      </c>
      <c r="E72">
        <f>Pumpkin_Seeds_Dataset!E70</f>
        <v>87821</v>
      </c>
      <c r="F72">
        <f>Pumpkin_Seeds_Dataset!F70</f>
        <v>332.57339999999999</v>
      </c>
      <c r="G72">
        <f>Pumpkin_Seeds_Dataset!G70</f>
        <v>0.85750000000000004</v>
      </c>
      <c r="H72">
        <f>Pumpkin_Seeds_Dataset!H70</f>
        <v>0.98919999999999997</v>
      </c>
      <c r="I72">
        <f>Pumpkin_Seeds_Dataset!I70</f>
        <v>0.66790000000000005</v>
      </c>
      <c r="J72">
        <f>Pumpkin_Seeds_Dataset!J70</f>
        <v>0.80449999999999999</v>
      </c>
      <c r="K72">
        <f>Pumpkin_Seeds_Dataset!K70</f>
        <v>1.9435</v>
      </c>
      <c r="L72">
        <f>Pumpkin_Seeds_Dataset!L70</f>
        <v>0.71619999999999995</v>
      </c>
      <c r="M72" s="9">
        <f>Pumpkin_Seeds_Dataset!M70</f>
        <v>0</v>
      </c>
      <c r="N72" s="10">
        <f t="shared" si="14"/>
        <v>1</v>
      </c>
      <c r="O72" s="11">
        <f t="shared" si="15"/>
        <v>1</v>
      </c>
      <c r="P72">
        <f t="shared" si="16"/>
        <v>0</v>
      </c>
      <c r="Q72">
        <f t="shared" si="17"/>
        <v>0.13715054441322844</v>
      </c>
      <c r="R72" s="9">
        <f t="shared" si="18"/>
        <v>0.13715054441322844</v>
      </c>
      <c r="S72" s="11">
        <f t="shared" si="19"/>
        <v>0.86284945558677162</v>
      </c>
      <c r="T72" s="9">
        <f t="shared" si="20"/>
        <v>-0.14751504623645448</v>
      </c>
      <c r="U72" s="11">
        <f t="shared" si="21"/>
        <v>100</v>
      </c>
      <c r="AX72">
        <v>6.8001798826284859E-3</v>
      </c>
      <c r="AY72">
        <v>1</v>
      </c>
      <c r="AZ72">
        <v>0</v>
      </c>
      <c r="BA72">
        <f t="shared" si="25"/>
        <v>68</v>
      </c>
      <c r="BB72">
        <f t="shared" si="26"/>
        <v>0</v>
      </c>
      <c r="BC72">
        <f t="shared" si="22"/>
        <v>0.94769230769230772</v>
      </c>
      <c r="BD72">
        <f t="shared" si="23"/>
        <v>1</v>
      </c>
      <c r="BE72">
        <f t="shared" si="24"/>
        <v>7.6923076923074429E-4</v>
      </c>
    </row>
    <row r="73" spans="1:57" x14ac:dyDescent="0.3">
      <c r="A73">
        <f>Pumpkin_Seeds_Dataset!A71</f>
        <v>77063</v>
      </c>
      <c r="B73">
        <f>Pumpkin_Seeds_Dataset!B71</f>
        <v>1109.1379999999999</v>
      </c>
      <c r="C73">
        <f>Pumpkin_Seeds_Dataset!C71</f>
        <v>452.24259999999998</v>
      </c>
      <c r="D73">
        <f>Pumpkin_Seeds_Dataset!D71</f>
        <v>217.89070000000001</v>
      </c>
      <c r="E73">
        <f>Pumpkin_Seeds_Dataset!E71</f>
        <v>77806</v>
      </c>
      <c r="F73">
        <f>Pumpkin_Seeds_Dataset!F71</f>
        <v>313.24059999999997</v>
      </c>
      <c r="G73">
        <f>Pumpkin_Seeds_Dataset!G71</f>
        <v>0.87629999999999997</v>
      </c>
      <c r="H73">
        <f>Pumpkin_Seeds_Dataset!H71</f>
        <v>0.99050000000000005</v>
      </c>
      <c r="I73">
        <f>Pumpkin_Seeds_Dataset!I71</f>
        <v>0.61619999999999997</v>
      </c>
      <c r="J73">
        <f>Pumpkin_Seeds_Dataset!J71</f>
        <v>0.78720000000000001</v>
      </c>
      <c r="K73">
        <f>Pumpkin_Seeds_Dataset!K71</f>
        <v>2.0754999999999999</v>
      </c>
      <c r="L73">
        <f>Pumpkin_Seeds_Dataset!L71</f>
        <v>0.69259999999999999</v>
      </c>
      <c r="M73" s="9">
        <f>Pumpkin_Seeds_Dataset!M71</f>
        <v>0</v>
      </c>
      <c r="N73" s="10">
        <f t="shared" si="14"/>
        <v>1</v>
      </c>
      <c r="O73" s="11">
        <f t="shared" si="15"/>
        <v>1</v>
      </c>
      <c r="P73">
        <f t="shared" si="16"/>
        <v>0</v>
      </c>
      <c r="Q73">
        <f t="shared" si="17"/>
        <v>0.50618875596568846</v>
      </c>
      <c r="R73" s="9">
        <f t="shared" si="18"/>
        <v>0.50618875596568846</v>
      </c>
      <c r="S73" s="11">
        <f t="shared" si="19"/>
        <v>0.49381124403431154</v>
      </c>
      <c r="T73" s="9">
        <f t="shared" si="20"/>
        <v>-0.705601931908446</v>
      </c>
      <c r="U73" s="11">
        <f t="shared" si="21"/>
        <v>0</v>
      </c>
      <c r="AX73">
        <v>6.8024769753134359E-3</v>
      </c>
      <c r="AY73">
        <v>1</v>
      </c>
      <c r="AZ73">
        <v>0</v>
      </c>
      <c r="BA73">
        <f t="shared" si="25"/>
        <v>69</v>
      </c>
      <c r="BB73">
        <f t="shared" si="26"/>
        <v>0</v>
      </c>
      <c r="BC73">
        <f t="shared" si="22"/>
        <v>0.94692307692307698</v>
      </c>
      <c r="BD73">
        <f t="shared" si="23"/>
        <v>1</v>
      </c>
      <c r="BE73">
        <f t="shared" si="24"/>
        <v>7.6923076923085532E-4</v>
      </c>
    </row>
    <row r="74" spans="1:57" x14ac:dyDescent="0.3">
      <c r="A74">
        <f>Pumpkin_Seeds_Dataset!A72</f>
        <v>74522</v>
      </c>
      <c r="B74">
        <f>Pumpkin_Seeds_Dataset!B72</f>
        <v>1090.4570000000001</v>
      </c>
      <c r="C74">
        <f>Pumpkin_Seeds_Dataset!C72</f>
        <v>439.70330000000001</v>
      </c>
      <c r="D74">
        <f>Pumpkin_Seeds_Dataset!D72</f>
        <v>217.2758</v>
      </c>
      <c r="E74">
        <f>Pumpkin_Seeds_Dataset!E72</f>
        <v>75450</v>
      </c>
      <c r="F74">
        <f>Pumpkin_Seeds_Dataset!F72</f>
        <v>308.03300000000002</v>
      </c>
      <c r="G74">
        <f>Pumpkin_Seeds_Dataset!G72</f>
        <v>0.86939999999999995</v>
      </c>
      <c r="H74">
        <f>Pumpkin_Seeds_Dataset!H72</f>
        <v>0.98770000000000002</v>
      </c>
      <c r="I74">
        <f>Pumpkin_Seeds_Dataset!I72</f>
        <v>0.71989999999999998</v>
      </c>
      <c r="J74">
        <f>Pumpkin_Seeds_Dataset!J72</f>
        <v>0.78749999999999998</v>
      </c>
      <c r="K74">
        <f>Pumpkin_Seeds_Dataset!K72</f>
        <v>2.0236999999999998</v>
      </c>
      <c r="L74">
        <f>Pumpkin_Seeds_Dataset!L72</f>
        <v>0.70050000000000001</v>
      </c>
      <c r="M74" s="9">
        <f>Pumpkin_Seeds_Dataset!M72</f>
        <v>0</v>
      </c>
      <c r="N74" s="10">
        <f t="shared" si="14"/>
        <v>1</v>
      </c>
      <c r="O74" s="11">
        <f t="shared" si="15"/>
        <v>1</v>
      </c>
      <c r="P74">
        <f t="shared" si="16"/>
        <v>0</v>
      </c>
      <c r="Q74">
        <f t="shared" si="17"/>
        <v>0.33619181254750896</v>
      </c>
      <c r="R74" s="9">
        <f t="shared" si="18"/>
        <v>0.33619181254750896</v>
      </c>
      <c r="S74" s="11">
        <f t="shared" si="19"/>
        <v>0.66380818745249104</v>
      </c>
      <c r="T74" s="9">
        <f t="shared" si="20"/>
        <v>-0.40976204555646384</v>
      </c>
      <c r="U74" s="11">
        <f t="shared" si="21"/>
        <v>100</v>
      </c>
      <c r="AX74">
        <v>6.8482286081018454E-3</v>
      </c>
      <c r="AY74">
        <v>1</v>
      </c>
      <c r="AZ74">
        <v>0</v>
      </c>
      <c r="BA74">
        <f t="shared" si="25"/>
        <v>70</v>
      </c>
      <c r="BB74">
        <f t="shared" si="26"/>
        <v>0</v>
      </c>
      <c r="BC74">
        <f t="shared" si="22"/>
        <v>0.94615384615384612</v>
      </c>
      <c r="BD74">
        <f t="shared" si="23"/>
        <v>1</v>
      </c>
      <c r="BE74">
        <f t="shared" si="24"/>
        <v>7.6923076923074429E-4</v>
      </c>
    </row>
    <row r="75" spans="1:57" x14ac:dyDescent="0.3">
      <c r="A75">
        <f>Pumpkin_Seeds_Dataset!A73</f>
        <v>64543</v>
      </c>
      <c r="B75">
        <f>Pumpkin_Seeds_Dataset!B73</f>
        <v>959.774</v>
      </c>
      <c r="C75">
        <f>Pumpkin_Seeds_Dataset!C73</f>
        <v>364.3535</v>
      </c>
      <c r="D75">
        <f>Pumpkin_Seeds_Dataset!D73</f>
        <v>226.7457</v>
      </c>
      <c r="E75">
        <f>Pumpkin_Seeds_Dataset!E73</f>
        <v>65140</v>
      </c>
      <c r="F75">
        <f>Pumpkin_Seeds_Dataset!F73</f>
        <v>286.66829999999999</v>
      </c>
      <c r="G75">
        <f>Pumpkin_Seeds_Dataset!G73</f>
        <v>0.78280000000000005</v>
      </c>
      <c r="H75">
        <f>Pumpkin_Seeds_Dataset!H73</f>
        <v>0.99080000000000001</v>
      </c>
      <c r="I75">
        <f>Pumpkin_Seeds_Dataset!I73</f>
        <v>0.70299999999999996</v>
      </c>
      <c r="J75">
        <f>Pumpkin_Seeds_Dataset!J73</f>
        <v>0.88049999999999995</v>
      </c>
      <c r="K75">
        <f>Pumpkin_Seeds_Dataset!K73</f>
        <v>1.6069</v>
      </c>
      <c r="L75">
        <f>Pumpkin_Seeds_Dataset!L73</f>
        <v>0.78680000000000005</v>
      </c>
      <c r="M75" s="9">
        <f>Pumpkin_Seeds_Dataset!M73</f>
        <v>0</v>
      </c>
      <c r="N75" s="10">
        <f t="shared" si="14"/>
        <v>1</v>
      </c>
      <c r="O75" s="11">
        <f t="shared" si="15"/>
        <v>1</v>
      </c>
      <c r="P75">
        <f t="shared" si="16"/>
        <v>0</v>
      </c>
      <c r="Q75">
        <f t="shared" si="17"/>
        <v>2.126270233511774E-2</v>
      </c>
      <c r="R75" s="9">
        <f t="shared" si="18"/>
        <v>2.126270233511774E-2</v>
      </c>
      <c r="S75" s="11">
        <f t="shared" si="19"/>
        <v>0.97873729766488227</v>
      </c>
      <c r="T75" s="9">
        <f t="shared" si="20"/>
        <v>-2.1492009881512099E-2</v>
      </c>
      <c r="U75" s="11">
        <f t="shared" si="21"/>
        <v>100</v>
      </c>
      <c r="AX75">
        <v>6.8558659770622653E-3</v>
      </c>
      <c r="AY75">
        <v>1</v>
      </c>
      <c r="AZ75">
        <v>0</v>
      </c>
      <c r="BA75">
        <f t="shared" si="25"/>
        <v>71</v>
      </c>
      <c r="BB75">
        <f t="shared" si="26"/>
        <v>0</v>
      </c>
      <c r="BC75">
        <f t="shared" si="22"/>
        <v>0.94538461538461538</v>
      </c>
      <c r="BD75">
        <f t="shared" si="23"/>
        <v>1</v>
      </c>
      <c r="BE75">
        <f t="shared" si="24"/>
        <v>7.6923076923074429E-4</v>
      </c>
    </row>
    <row r="76" spans="1:57" x14ac:dyDescent="0.3">
      <c r="A76">
        <f>Pumpkin_Seeds_Dataset!A74</f>
        <v>95832</v>
      </c>
      <c r="B76">
        <f>Pumpkin_Seeds_Dataset!B74</f>
        <v>1229.239</v>
      </c>
      <c r="C76">
        <f>Pumpkin_Seeds_Dataset!C74</f>
        <v>501.02190000000002</v>
      </c>
      <c r="D76">
        <f>Pumpkin_Seeds_Dataset!D74</f>
        <v>244.02510000000001</v>
      </c>
      <c r="E76">
        <f>Pumpkin_Seeds_Dataset!E74</f>
        <v>96696</v>
      </c>
      <c r="F76">
        <f>Pumpkin_Seeds_Dataset!F74</f>
        <v>349.30950000000001</v>
      </c>
      <c r="G76">
        <f>Pumpkin_Seeds_Dataset!G74</f>
        <v>0.87339999999999995</v>
      </c>
      <c r="H76">
        <f>Pumpkin_Seeds_Dataset!H74</f>
        <v>0.99109999999999998</v>
      </c>
      <c r="I76">
        <f>Pumpkin_Seeds_Dataset!I74</f>
        <v>0.7319</v>
      </c>
      <c r="J76">
        <f>Pumpkin_Seeds_Dataset!J74</f>
        <v>0.79700000000000004</v>
      </c>
      <c r="K76">
        <f>Pumpkin_Seeds_Dataset!K74</f>
        <v>2.0531999999999999</v>
      </c>
      <c r="L76">
        <f>Pumpkin_Seeds_Dataset!L74</f>
        <v>0.69720000000000004</v>
      </c>
      <c r="M76" s="9">
        <f>Pumpkin_Seeds_Dataset!M74</f>
        <v>0</v>
      </c>
      <c r="N76" s="10">
        <f t="shared" si="14"/>
        <v>1</v>
      </c>
      <c r="O76" s="11">
        <f t="shared" si="15"/>
        <v>1</v>
      </c>
      <c r="P76">
        <f t="shared" si="16"/>
        <v>0</v>
      </c>
      <c r="Q76">
        <f t="shared" si="17"/>
        <v>0.62995242445073663</v>
      </c>
      <c r="R76" s="9">
        <f t="shared" si="18"/>
        <v>0.62995242445073663</v>
      </c>
      <c r="S76" s="11">
        <f t="shared" si="19"/>
        <v>0.37004757554926337</v>
      </c>
      <c r="T76" s="9">
        <f t="shared" si="20"/>
        <v>-0.99412369904431974</v>
      </c>
      <c r="U76" s="11">
        <f t="shared" si="21"/>
        <v>0</v>
      </c>
      <c r="AX76">
        <v>6.8922556944282605E-3</v>
      </c>
      <c r="AY76">
        <v>1</v>
      </c>
      <c r="AZ76">
        <v>0</v>
      </c>
      <c r="BA76">
        <f t="shared" si="25"/>
        <v>72</v>
      </c>
      <c r="BB76">
        <f t="shared" si="26"/>
        <v>0</v>
      </c>
      <c r="BC76">
        <f t="shared" si="22"/>
        <v>0.94461538461538463</v>
      </c>
      <c r="BD76">
        <f t="shared" si="23"/>
        <v>1</v>
      </c>
      <c r="BE76">
        <f t="shared" si="24"/>
        <v>7.6923076923074429E-4</v>
      </c>
    </row>
    <row r="77" spans="1:57" x14ac:dyDescent="0.3">
      <c r="A77">
        <f>Pumpkin_Seeds_Dataset!A75</f>
        <v>68607</v>
      </c>
      <c r="B77">
        <f>Pumpkin_Seeds_Dataset!B75</f>
        <v>1004.027</v>
      </c>
      <c r="C77">
        <f>Pumpkin_Seeds_Dataset!C75</f>
        <v>385.86410000000001</v>
      </c>
      <c r="D77">
        <f>Pumpkin_Seeds_Dataset!D75</f>
        <v>227.70519999999999</v>
      </c>
      <c r="E77">
        <f>Pumpkin_Seeds_Dataset!E75</f>
        <v>69396</v>
      </c>
      <c r="F77">
        <f>Pumpkin_Seeds_Dataset!F75</f>
        <v>295.5557</v>
      </c>
      <c r="G77">
        <f>Pumpkin_Seeds_Dataset!G75</f>
        <v>0.80730000000000002</v>
      </c>
      <c r="H77">
        <f>Pumpkin_Seeds_Dataset!H75</f>
        <v>0.98860000000000003</v>
      </c>
      <c r="I77">
        <f>Pumpkin_Seeds_Dataset!I75</f>
        <v>0.70309999999999995</v>
      </c>
      <c r="J77">
        <f>Pumpkin_Seeds_Dataset!J75</f>
        <v>0.85519999999999996</v>
      </c>
      <c r="K77">
        <f>Pumpkin_Seeds_Dataset!K75</f>
        <v>1.6946000000000001</v>
      </c>
      <c r="L77">
        <f>Pumpkin_Seeds_Dataset!L75</f>
        <v>0.76600000000000001</v>
      </c>
      <c r="M77" s="9">
        <f>Pumpkin_Seeds_Dataset!M75</f>
        <v>0</v>
      </c>
      <c r="N77" s="10">
        <f t="shared" si="14"/>
        <v>1</v>
      </c>
      <c r="O77" s="11">
        <f t="shared" si="15"/>
        <v>1</v>
      </c>
      <c r="P77">
        <f t="shared" si="16"/>
        <v>0</v>
      </c>
      <c r="Q77">
        <f t="shared" si="17"/>
        <v>2.3695334166217611E-2</v>
      </c>
      <c r="R77" s="9">
        <f t="shared" si="18"/>
        <v>2.3695334166217611E-2</v>
      </c>
      <c r="S77" s="11">
        <f t="shared" si="19"/>
        <v>0.97630466583378239</v>
      </c>
      <c r="T77" s="9">
        <f t="shared" si="20"/>
        <v>-2.3980583663516287E-2</v>
      </c>
      <c r="U77" s="11">
        <f t="shared" si="21"/>
        <v>100</v>
      </c>
      <c r="AX77">
        <v>7.0548044479591962E-3</v>
      </c>
      <c r="AY77">
        <v>1</v>
      </c>
      <c r="AZ77">
        <v>0</v>
      </c>
      <c r="BA77">
        <f t="shared" si="25"/>
        <v>73</v>
      </c>
      <c r="BB77">
        <f t="shared" si="26"/>
        <v>0</v>
      </c>
      <c r="BC77">
        <f t="shared" si="22"/>
        <v>0.94384615384615389</v>
      </c>
      <c r="BD77">
        <f t="shared" si="23"/>
        <v>1</v>
      </c>
      <c r="BE77">
        <f t="shared" si="24"/>
        <v>7.6923076923085532E-4</v>
      </c>
    </row>
    <row r="78" spans="1:57" x14ac:dyDescent="0.3">
      <c r="A78">
        <f>Pumpkin_Seeds_Dataset!A76</f>
        <v>79071</v>
      </c>
      <c r="B78">
        <f>Pumpkin_Seeds_Dataset!B76</f>
        <v>1089.7650000000001</v>
      </c>
      <c r="C78">
        <f>Pumpkin_Seeds_Dataset!C76</f>
        <v>422.34339999999997</v>
      </c>
      <c r="D78">
        <f>Pumpkin_Seeds_Dataset!D76</f>
        <v>240.72399999999999</v>
      </c>
      <c r="E78">
        <f>Pumpkin_Seeds_Dataset!E76</f>
        <v>80002</v>
      </c>
      <c r="F78">
        <f>Pumpkin_Seeds_Dataset!F76</f>
        <v>317.2953</v>
      </c>
      <c r="G78">
        <f>Pumpkin_Seeds_Dataset!G76</f>
        <v>0.82169999999999999</v>
      </c>
      <c r="H78">
        <f>Pumpkin_Seeds_Dataset!H76</f>
        <v>0.98839999999999995</v>
      </c>
      <c r="I78">
        <f>Pumpkin_Seeds_Dataset!I76</f>
        <v>0.6704</v>
      </c>
      <c r="J78">
        <f>Pumpkin_Seeds_Dataset!J76</f>
        <v>0.8367</v>
      </c>
      <c r="K78">
        <f>Pumpkin_Seeds_Dataset!K76</f>
        <v>1.7544999999999999</v>
      </c>
      <c r="L78">
        <f>Pumpkin_Seeds_Dataset!L76</f>
        <v>0.75129999999999997</v>
      </c>
      <c r="M78" s="9">
        <f>Pumpkin_Seeds_Dataset!M76</f>
        <v>0</v>
      </c>
      <c r="N78" s="10">
        <f t="shared" si="14"/>
        <v>1</v>
      </c>
      <c r="O78" s="11">
        <f t="shared" si="15"/>
        <v>1</v>
      </c>
      <c r="P78">
        <f t="shared" si="16"/>
        <v>0</v>
      </c>
      <c r="Q78">
        <f t="shared" si="17"/>
        <v>4.2798484224003987E-2</v>
      </c>
      <c r="R78" s="9">
        <f t="shared" si="18"/>
        <v>4.2798484224003987E-2</v>
      </c>
      <c r="S78" s="11">
        <f t="shared" si="19"/>
        <v>0.95720151577599599</v>
      </c>
      <c r="T78" s="9">
        <f t="shared" si="20"/>
        <v>-4.3741339397150053E-2</v>
      </c>
      <c r="U78" s="11">
        <f t="shared" si="21"/>
        <v>100</v>
      </c>
      <c r="AX78">
        <v>7.1408162040089386E-3</v>
      </c>
      <c r="AY78">
        <v>1</v>
      </c>
      <c r="AZ78">
        <v>0</v>
      </c>
      <c r="BA78">
        <f t="shared" si="25"/>
        <v>74</v>
      </c>
      <c r="BB78">
        <f t="shared" si="26"/>
        <v>0</v>
      </c>
      <c r="BC78">
        <f t="shared" si="22"/>
        <v>0.94307692307692303</v>
      </c>
      <c r="BD78">
        <f t="shared" si="23"/>
        <v>1</v>
      </c>
      <c r="BE78">
        <f t="shared" si="24"/>
        <v>7.6923076923074429E-4</v>
      </c>
    </row>
    <row r="79" spans="1:57" x14ac:dyDescent="0.3">
      <c r="A79">
        <f>Pumpkin_Seeds_Dataset!A77</f>
        <v>70673</v>
      </c>
      <c r="B79">
        <f>Pumpkin_Seeds_Dataset!B77</f>
        <v>1055.627</v>
      </c>
      <c r="C79">
        <f>Pumpkin_Seeds_Dataset!C77</f>
        <v>423.93740000000003</v>
      </c>
      <c r="D79">
        <f>Pumpkin_Seeds_Dataset!D77</f>
        <v>213.35249999999999</v>
      </c>
      <c r="E79">
        <f>Pumpkin_Seeds_Dataset!E77</f>
        <v>71608</v>
      </c>
      <c r="F79">
        <f>Pumpkin_Seeds_Dataset!F77</f>
        <v>299.97280000000001</v>
      </c>
      <c r="G79">
        <f>Pumpkin_Seeds_Dataset!G77</f>
        <v>0.86409999999999998</v>
      </c>
      <c r="H79">
        <f>Pumpkin_Seeds_Dataset!H77</f>
        <v>0.9869</v>
      </c>
      <c r="I79">
        <f>Pumpkin_Seeds_Dataset!I77</f>
        <v>0.65680000000000005</v>
      </c>
      <c r="J79">
        <f>Pumpkin_Seeds_Dataset!J77</f>
        <v>0.79700000000000004</v>
      </c>
      <c r="K79">
        <f>Pumpkin_Seeds_Dataset!K77</f>
        <v>1.9870000000000001</v>
      </c>
      <c r="L79">
        <f>Pumpkin_Seeds_Dataset!L77</f>
        <v>0.70760000000000001</v>
      </c>
      <c r="M79" s="9">
        <f>Pumpkin_Seeds_Dataset!M77</f>
        <v>0</v>
      </c>
      <c r="N79" s="10">
        <f t="shared" si="14"/>
        <v>1</v>
      </c>
      <c r="O79" s="11">
        <f t="shared" si="15"/>
        <v>1</v>
      </c>
      <c r="P79">
        <f t="shared" si="16"/>
        <v>0</v>
      </c>
      <c r="Q79">
        <f t="shared" si="17"/>
        <v>0.20409261006781604</v>
      </c>
      <c r="R79" s="9">
        <f t="shared" si="18"/>
        <v>0.20409261006781604</v>
      </c>
      <c r="S79" s="11">
        <f t="shared" si="19"/>
        <v>0.79590738993218402</v>
      </c>
      <c r="T79" s="9">
        <f t="shared" si="20"/>
        <v>-0.22827244421257931</v>
      </c>
      <c r="U79" s="11">
        <f t="shared" si="21"/>
        <v>100</v>
      </c>
      <c r="AX79">
        <v>7.1604775664886339E-3</v>
      </c>
      <c r="AY79">
        <v>1</v>
      </c>
      <c r="AZ79">
        <v>0</v>
      </c>
      <c r="BA79">
        <f t="shared" si="25"/>
        <v>75</v>
      </c>
      <c r="BB79">
        <f t="shared" si="26"/>
        <v>0</v>
      </c>
      <c r="BC79">
        <f t="shared" si="22"/>
        <v>0.94230769230769229</v>
      </c>
      <c r="BD79">
        <f t="shared" si="23"/>
        <v>1</v>
      </c>
      <c r="BE79">
        <f t="shared" si="24"/>
        <v>7.6923076923074429E-4</v>
      </c>
    </row>
    <row r="80" spans="1:57" x14ac:dyDescent="0.3">
      <c r="A80">
        <f>Pumpkin_Seeds_Dataset!A78</f>
        <v>69517</v>
      </c>
      <c r="B80">
        <f>Pumpkin_Seeds_Dataset!B78</f>
        <v>1059.538</v>
      </c>
      <c r="C80">
        <f>Pumpkin_Seeds_Dataset!C78</f>
        <v>429.84070000000003</v>
      </c>
      <c r="D80">
        <f>Pumpkin_Seeds_Dataset!D78</f>
        <v>206.82499999999999</v>
      </c>
      <c r="E80">
        <f>Pumpkin_Seeds_Dataset!E78</f>
        <v>70493</v>
      </c>
      <c r="F80">
        <f>Pumpkin_Seeds_Dataset!F78</f>
        <v>297.5093</v>
      </c>
      <c r="G80">
        <f>Pumpkin_Seeds_Dataset!G78</f>
        <v>0.87660000000000005</v>
      </c>
      <c r="H80">
        <f>Pumpkin_Seeds_Dataset!H78</f>
        <v>0.98619999999999997</v>
      </c>
      <c r="I80">
        <f>Pumpkin_Seeds_Dataset!I78</f>
        <v>0.6623</v>
      </c>
      <c r="J80">
        <f>Pumpkin_Seeds_Dataset!J78</f>
        <v>0.7782</v>
      </c>
      <c r="K80">
        <f>Pumpkin_Seeds_Dataset!K78</f>
        <v>2.0783</v>
      </c>
      <c r="L80">
        <f>Pumpkin_Seeds_Dataset!L78</f>
        <v>0.69210000000000005</v>
      </c>
      <c r="M80" s="9">
        <f>Pumpkin_Seeds_Dataset!M78</f>
        <v>0</v>
      </c>
      <c r="N80" s="10">
        <f t="shared" si="14"/>
        <v>1</v>
      </c>
      <c r="O80" s="11">
        <f t="shared" si="15"/>
        <v>1</v>
      </c>
      <c r="P80">
        <f t="shared" si="16"/>
        <v>0</v>
      </c>
      <c r="Q80">
        <f t="shared" si="17"/>
        <v>0.37782917864203663</v>
      </c>
      <c r="R80" s="9">
        <f t="shared" si="18"/>
        <v>0.37782917864203663</v>
      </c>
      <c r="S80" s="11">
        <f t="shared" si="19"/>
        <v>0.62217082135796331</v>
      </c>
      <c r="T80" s="9">
        <f t="shared" si="20"/>
        <v>-0.47454059153923323</v>
      </c>
      <c r="U80" s="11">
        <f t="shared" si="21"/>
        <v>100</v>
      </c>
      <c r="AX80">
        <v>7.2076365907824845E-3</v>
      </c>
      <c r="AY80">
        <v>1</v>
      </c>
      <c r="AZ80">
        <v>0</v>
      </c>
      <c r="BA80">
        <f t="shared" si="25"/>
        <v>76</v>
      </c>
      <c r="BB80">
        <f t="shared" si="26"/>
        <v>0</v>
      </c>
      <c r="BC80">
        <f t="shared" si="22"/>
        <v>0.94153846153846155</v>
      </c>
      <c r="BD80">
        <f t="shared" si="23"/>
        <v>1</v>
      </c>
      <c r="BE80">
        <f t="shared" si="24"/>
        <v>7.6923076923074429E-4</v>
      </c>
    </row>
    <row r="81" spans="1:57" x14ac:dyDescent="0.3">
      <c r="A81">
        <f>Pumpkin_Seeds_Dataset!A79</f>
        <v>66702</v>
      </c>
      <c r="B81">
        <f>Pumpkin_Seeds_Dataset!B79</f>
        <v>1029.5630000000001</v>
      </c>
      <c r="C81">
        <f>Pumpkin_Seeds_Dataset!C79</f>
        <v>420.89699999999999</v>
      </c>
      <c r="D81">
        <f>Pumpkin_Seeds_Dataset!D79</f>
        <v>203.11869999999999</v>
      </c>
      <c r="E81">
        <f>Pumpkin_Seeds_Dataset!E79</f>
        <v>67399</v>
      </c>
      <c r="F81">
        <f>Pumpkin_Seeds_Dataset!F79</f>
        <v>291.42340000000002</v>
      </c>
      <c r="G81">
        <f>Pumpkin_Seeds_Dataset!G79</f>
        <v>0.87580000000000002</v>
      </c>
      <c r="H81">
        <f>Pumpkin_Seeds_Dataset!H79</f>
        <v>0.98970000000000002</v>
      </c>
      <c r="I81">
        <f>Pumpkin_Seeds_Dataset!I79</f>
        <v>0.71260000000000001</v>
      </c>
      <c r="J81">
        <f>Pumpkin_Seeds_Dataset!J79</f>
        <v>0.79079999999999995</v>
      </c>
      <c r="K81">
        <f>Pumpkin_Seeds_Dataset!K79</f>
        <v>2.0722</v>
      </c>
      <c r="L81">
        <f>Pumpkin_Seeds_Dataset!L79</f>
        <v>0.69240000000000002</v>
      </c>
      <c r="M81" s="9">
        <f>Pumpkin_Seeds_Dataset!M79</f>
        <v>0</v>
      </c>
      <c r="N81" s="10">
        <f t="shared" si="14"/>
        <v>1</v>
      </c>
      <c r="O81" s="11">
        <f t="shared" si="15"/>
        <v>1</v>
      </c>
      <c r="P81">
        <f t="shared" si="16"/>
        <v>0</v>
      </c>
      <c r="Q81">
        <f t="shared" si="17"/>
        <v>0.68704037984979027</v>
      </c>
      <c r="R81" s="9">
        <f t="shared" si="18"/>
        <v>0.68704037984979027</v>
      </c>
      <c r="S81" s="11">
        <f t="shared" si="19"/>
        <v>0.31295962015020973</v>
      </c>
      <c r="T81" s="9">
        <f t="shared" si="20"/>
        <v>-1.1616811058691354</v>
      </c>
      <c r="U81" s="11">
        <f t="shared" si="21"/>
        <v>0</v>
      </c>
      <c r="AX81">
        <v>7.2336129174297896E-3</v>
      </c>
      <c r="AY81">
        <v>1</v>
      </c>
      <c r="AZ81">
        <v>0</v>
      </c>
      <c r="BA81">
        <f t="shared" si="25"/>
        <v>77</v>
      </c>
      <c r="BB81">
        <f t="shared" si="26"/>
        <v>0</v>
      </c>
      <c r="BC81">
        <f t="shared" si="22"/>
        <v>0.9407692307692308</v>
      </c>
      <c r="BD81">
        <f t="shared" si="23"/>
        <v>1</v>
      </c>
      <c r="BE81">
        <f t="shared" si="24"/>
        <v>7.6923076923085532E-4</v>
      </c>
    </row>
    <row r="82" spans="1:57" x14ac:dyDescent="0.3">
      <c r="A82">
        <f>Pumpkin_Seeds_Dataset!A80</f>
        <v>78870</v>
      </c>
      <c r="B82">
        <f>Pumpkin_Seeds_Dataset!B80</f>
        <v>1081.0429999999999</v>
      </c>
      <c r="C82">
        <f>Pumpkin_Seeds_Dataset!C80</f>
        <v>430.0428</v>
      </c>
      <c r="D82">
        <f>Pumpkin_Seeds_Dataset!D80</f>
        <v>234.19659999999999</v>
      </c>
      <c r="E82">
        <f>Pumpkin_Seeds_Dataset!E80</f>
        <v>79424</v>
      </c>
      <c r="F82">
        <f>Pumpkin_Seeds_Dataset!F80</f>
        <v>316.89179999999999</v>
      </c>
      <c r="G82">
        <f>Pumpkin_Seeds_Dataset!G80</f>
        <v>0.8387</v>
      </c>
      <c r="H82">
        <f>Pumpkin_Seeds_Dataset!H80</f>
        <v>0.99299999999999999</v>
      </c>
      <c r="I82">
        <f>Pumpkin_Seeds_Dataset!I80</f>
        <v>0.71209999999999996</v>
      </c>
      <c r="J82">
        <f>Pumpkin_Seeds_Dataset!J80</f>
        <v>0.84809999999999997</v>
      </c>
      <c r="K82">
        <f>Pumpkin_Seeds_Dataset!K80</f>
        <v>1.8362000000000001</v>
      </c>
      <c r="L82">
        <f>Pumpkin_Seeds_Dataset!L80</f>
        <v>0.7369</v>
      </c>
      <c r="M82" s="9">
        <f>Pumpkin_Seeds_Dataset!M80</f>
        <v>0</v>
      </c>
      <c r="N82" s="10">
        <f t="shared" si="14"/>
        <v>1</v>
      </c>
      <c r="O82" s="11">
        <f t="shared" si="15"/>
        <v>1</v>
      </c>
      <c r="P82">
        <f t="shared" si="16"/>
        <v>0</v>
      </c>
      <c r="Q82">
        <f t="shared" si="17"/>
        <v>0.10807111283713527</v>
      </c>
      <c r="R82" s="9">
        <f t="shared" si="18"/>
        <v>0.10807111283713527</v>
      </c>
      <c r="S82" s="11">
        <f t="shared" si="19"/>
        <v>0.89192888716286478</v>
      </c>
      <c r="T82" s="9">
        <f t="shared" si="20"/>
        <v>-0.11436887249175447</v>
      </c>
      <c r="U82" s="11">
        <f t="shared" si="21"/>
        <v>100</v>
      </c>
      <c r="AX82">
        <v>7.2737680899527639E-3</v>
      </c>
      <c r="AY82">
        <v>1</v>
      </c>
      <c r="AZ82">
        <v>0</v>
      </c>
      <c r="BA82">
        <f t="shared" si="25"/>
        <v>78</v>
      </c>
      <c r="BB82">
        <f t="shared" si="26"/>
        <v>0</v>
      </c>
      <c r="BC82">
        <f t="shared" si="22"/>
        <v>0.94</v>
      </c>
      <c r="BD82">
        <f t="shared" si="23"/>
        <v>1</v>
      </c>
      <c r="BE82">
        <f t="shared" si="24"/>
        <v>7.6923076923074429E-4</v>
      </c>
    </row>
    <row r="83" spans="1:57" x14ac:dyDescent="0.3">
      <c r="A83">
        <f>Pumpkin_Seeds_Dataset!A81</f>
        <v>73550</v>
      </c>
      <c r="B83">
        <f>Pumpkin_Seeds_Dataset!B81</f>
        <v>1076.1410000000001</v>
      </c>
      <c r="C83">
        <f>Pumpkin_Seeds_Dataset!C81</f>
        <v>436.64769999999999</v>
      </c>
      <c r="D83">
        <f>Pumpkin_Seeds_Dataset!D81</f>
        <v>215.15180000000001</v>
      </c>
      <c r="E83">
        <f>Pumpkin_Seeds_Dataset!E81</f>
        <v>74475</v>
      </c>
      <c r="F83">
        <f>Pumpkin_Seeds_Dataset!F81</f>
        <v>306.01760000000002</v>
      </c>
      <c r="G83">
        <f>Pumpkin_Seeds_Dataset!G81</f>
        <v>0.87019999999999997</v>
      </c>
      <c r="H83">
        <f>Pumpkin_Seeds_Dataset!H81</f>
        <v>0.98760000000000003</v>
      </c>
      <c r="I83">
        <f>Pumpkin_Seeds_Dataset!I81</f>
        <v>0.74619999999999997</v>
      </c>
      <c r="J83">
        <f>Pumpkin_Seeds_Dataset!J81</f>
        <v>0.79810000000000003</v>
      </c>
      <c r="K83">
        <f>Pumpkin_Seeds_Dataset!K81</f>
        <v>2.0295000000000001</v>
      </c>
      <c r="L83">
        <f>Pumpkin_Seeds_Dataset!L81</f>
        <v>0.70079999999999998</v>
      </c>
      <c r="M83" s="9">
        <f>Pumpkin_Seeds_Dataset!M81</f>
        <v>0</v>
      </c>
      <c r="N83" s="10">
        <f t="shared" si="14"/>
        <v>1</v>
      </c>
      <c r="O83" s="11">
        <f t="shared" si="15"/>
        <v>1</v>
      </c>
      <c r="P83">
        <f t="shared" si="16"/>
        <v>0</v>
      </c>
      <c r="Q83">
        <f t="shared" si="17"/>
        <v>0.2339096282806814</v>
      </c>
      <c r="R83" s="9">
        <f t="shared" si="18"/>
        <v>0.2339096282806814</v>
      </c>
      <c r="S83" s="11">
        <f t="shared" si="19"/>
        <v>0.7660903717193186</v>
      </c>
      <c r="T83" s="9">
        <f t="shared" si="20"/>
        <v>-0.26645513745464394</v>
      </c>
      <c r="U83" s="11">
        <f t="shared" si="21"/>
        <v>100</v>
      </c>
      <c r="AX83">
        <v>7.3061765388635598E-3</v>
      </c>
      <c r="AY83">
        <v>1</v>
      </c>
      <c r="AZ83">
        <v>0</v>
      </c>
      <c r="BA83">
        <f t="shared" si="25"/>
        <v>79</v>
      </c>
      <c r="BB83">
        <f t="shared" si="26"/>
        <v>0</v>
      </c>
      <c r="BC83">
        <f t="shared" si="22"/>
        <v>0.9392307692307692</v>
      </c>
      <c r="BD83">
        <f t="shared" si="23"/>
        <v>1</v>
      </c>
      <c r="BE83">
        <f t="shared" si="24"/>
        <v>7.6923076923074429E-4</v>
      </c>
    </row>
    <row r="84" spans="1:57" x14ac:dyDescent="0.3">
      <c r="A84">
        <f>Pumpkin_Seeds_Dataset!A82</f>
        <v>70285</v>
      </c>
      <c r="B84">
        <f>Pumpkin_Seeds_Dataset!B82</f>
        <v>1038.973</v>
      </c>
      <c r="C84">
        <f>Pumpkin_Seeds_Dataset!C82</f>
        <v>397.2996</v>
      </c>
      <c r="D84">
        <f>Pumpkin_Seeds_Dataset!D82</f>
        <v>227.08369999999999</v>
      </c>
      <c r="E84">
        <f>Pumpkin_Seeds_Dataset!E82</f>
        <v>71505</v>
      </c>
      <c r="F84">
        <f>Pumpkin_Seeds_Dataset!F82</f>
        <v>299.14819999999997</v>
      </c>
      <c r="G84">
        <f>Pumpkin_Seeds_Dataset!G82</f>
        <v>0.8206</v>
      </c>
      <c r="H84">
        <f>Pumpkin_Seeds_Dataset!H82</f>
        <v>0.9829</v>
      </c>
      <c r="I84">
        <f>Pumpkin_Seeds_Dataset!I82</f>
        <v>0.69279999999999997</v>
      </c>
      <c r="J84">
        <f>Pumpkin_Seeds_Dataset!J82</f>
        <v>0.81820000000000004</v>
      </c>
      <c r="K84">
        <f>Pumpkin_Seeds_Dataset!K82</f>
        <v>1.7496</v>
      </c>
      <c r="L84">
        <f>Pumpkin_Seeds_Dataset!L82</f>
        <v>0.753</v>
      </c>
      <c r="M84" s="9">
        <f>Pumpkin_Seeds_Dataset!M82</f>
        <v>0</v>
      </c>
      <c r="N84" s="10">
        <f t="shared" si="14"/>
        <v>1</v>
      </c>
      <c r="O84" s="11">
        <f t="shared" si="15"/>
        <v>1</v>
      </c>
      <c r="P84">
        <f t="shared" si="16"/>
        <v>0</v>
      </c>
      <c r="Q84">
        <f t="shared" si="17"/>
        <v>1.531125502207774E-2</v>
      </c>
      <c r="R84" s="9">
        <f t="shared" si="18"/>
        <v>1.531125502207774E-2</v>
      </c>
      <c r="S84" s="11">
        <f t="shared" si="19"/>
        <v>0.98468874497792225</v>
      </c>
      <c r="T84" s="9">
        <f t="shared" si="20"/>
        <v>-1.5429682693243189E-2</v>
      </c>
      <c r="U84" s="11">
        <f t="shared" si="21"/>
        <v>100</v>
      </c>
      <c r="AX84">
        <v>7.4377296552143417E-3</v>
      </c>
      <c r="AY84">
        <v>1</v>
      </c>
      <c r="AZ84">
        <v>0</v>
      </c>
      <c r="BA84">
        <f t="shared" si="25"/>
        <v>80</v>
      </c>
      <c r="BB84">
        <f t="shared" si="26"/>
        <v>0</v>
      </c>
      <c r="BC84">
        <f t="shared" si="22"/>
        <v>0.93846153846153846</v>
      </c>
      <c r="BD84">
        <f t="shared" si="23"/>
        <v>1</v>
      </c>
      <c r="BE84">
        <f t="shared" si="24"/>
        <v>7.6923076923074429E-4</v>
      </c>
    </row>
    <row r="85" spans="1:57" x14ac:dyDescent="0.3">
      <c r="A85">
        <f>Pumpkin_Seeds_Dataset!A83</f>
        <v>68243</v>
      </c>
      <c r="B85">
        <f>Pumpkin_Seeds_Dataset!B83</f>
        <v>1011.246</v>
      </c>
      <c r="C85">
        <f>Pumpkin_Seeds_Dataset!C83</f>
        <v>404.42439999999999</v>
      </c>
      <c r="D85">
        <f>Pumpkin_Seeds_Dataset!D83</f>
        <v>215.334</v>
      </c>
      <c r="E85">
        <f>Pumpkin_Seeds_Dataset!E83</f>
        <v>68741</v>
      </c>
      <c r="F85">
        <f>Pumpkin_Seeds_Dataset!F83</f>
        <v>294.7706</v>
      </c>
      <c r="G85">
        <f>Pumpkin_Seeds_Dataset!G83</f>
        <v>0.84650000000000003</v>
      </c>
      <c r="H85">
        <f>Pumpkin_Seeds_Dataset!H83</f>
        <v>0.99280000000000002</v>
      </c>
      <c r="I85">
        <f>Pumpkin_Seeds_Dataset!I83</f>
        <v>0.74609999999999999</v>
      </c>
      <c r="J85">
        <f>Pumpkin_Seeds_Dataset!J83</f>
        <v>0.83860000000000001</v>
      </c>
      <c r="K85">
        <f>Pumpkin_Seeds_Dataset!K83</f>
        <v>1.8781000000000001</v>
      </c>
      <c r="L85">
        <f>Pumpkin_Seeds_Dataset!L83</f>
        <v>0.72889999999999999</v>
      </c>
      <c r="M85" s="9">
        <f>Pumpkin_Seeds_Dataset!M83</f>
        <v>0</v>
      </c>
      <c r="N85" s="10">
        <f t="shared" si="14"/>
        <v>1</v>
      </c>
      <c r="O85" s="11">
        <f t="shared" si="15"/>
        <v>1</v>
      </c>
      <c r="P85">
        <f t="shared" si="16"/>
        <v>0</v>
      </c>
      <c r="Q85">
        <f t="shared" si="17"/>
        <v>0.1838865697472277</v>
      </c>
      <c r="R85" s="9">
        <f t="shared" si="18"/>
        <v>0.1838865697472277</v>
      </c>
      <c r="S85" s="11">
        <f t="shared" si="19"/>
        <v>0.81611343025277228</v>
      </c>
      <c r="T85" s="9">
        <f t="shared" si="20"/>
        <v>-0.2032019260159888</v>
      </c>
      <c r="U85" s="11">
        <f t="shared" si="21"/>
        <v>100</v>
      </c>
      <c r="AX85">
        <v>7.4671516697601128E-3</v>
      </c>
      <c r="AY85">
        <v>1</v>
      </c>
      <c r="AZ85">
        <v>0</v>
      </c>
      <c r="BA85">
        <f t="shared" si="25"/>
        <v>81</v>
      </c>
      <c r="BB85">
        <f t="shared" si="26"/>
        <v>0</v>
      </c>
      <c r="BC85">
        <f t="shared" si="22"/>
        <v>0.93769230769230771</v>
      </c>
      <c r="BD85">
        <f t="shared" si="23"/>
        <v>1</v>
      </c>
      <c r="BE85">
        <f t="shared" si="24"/>
        <v>7.6923076923074429E-4</v>
      </c>
    </row>
    <row r="86" spans="1:57" x14ac:dyDescent="0.3">
      <c r="A86">
        <f>Pumpkin_Seeds_Dataset!A84</f>
        <v>64811</v>
      </c>
      <c r="B86">
        <f>Pumpkin_Seeds_Dataset!B84</f>
        <v>964.37800000000004</v>
      </c>
      <c r="C86">
        <f>Pumpkin_Seeds_Dataset!C84</f>
        <v>359.89890000000003</v>
      </c>
      <c r="D86">
        <f>Pumpkin_Seeds_Dataset!D84</f>
        <v>230.14070000000001</v>
      </c>
      <c r="E86">
        <f>Pumpkin_Seeds_Dataset!E84</f>
        <v>65426</v>
      </c>
      <c r="F86">
        <f>Pumpkin_Seeds_Dataset!F84</f>
        <v>287.26280000000003</v>
      </c>
      <c r="G86">
        <f>Pumpkin_Seeds_Dataset!G84</f>
        <v>0.76880000000000004</v>
      </c>
      <c r="H86">
        <f>Pumpkin_Seeds_Dataset!H84</f>
        <v>0.99060000000000004</v>
      </c>
      <c r="I86">
        <f>Pumpkin_Seeds_Dataset!I84</f>
        <v>0.76190000000000002</v>
      </c>
      <c r="J86">
        <f>Pumpkin_Seeds_Dataset!J84</f>
        <v>0.87570000000000003</v>
      </c>
      <c r="K86">
        <f>Pumpkin_Seeds_Dataset!K84</f>
        <v>1.5638000000000001</v>
      </c>
      <c r="L86">
        <f>Pumpkin_Seeds_Dataset!L84</f>
        <v>0.79820000000000002</v>
      </c>
      <c r="M86" s="9">
        <f>Pumpkin_Seeds_Dataset!M84</f>
        <v>0</v>
      </c>
      <c r="N86" s="10">
        <f t="shared" si="14"/>
        <v>1</v>
      </c>
      <c r="O86" s="11">
        <f t="shared" si="15"/>
        <v>1</v>
      </c>
      <c r="P86">
        <f t="shared" si="16"/>
        <v>0</v>
      </c>
      <c r="Q86">
        <f t="shared" si="17"/>
        <v>1.2950316240557943E-2</v>
      </c>
      <c r="R86" s="9">
        <f t="shared" si="18"/>
        <v>1.2950316240557943E-2</v>
      </c>
      <c r="S86" s="11">
        <f t="shared" si="19"/>
        <v>0.98704968375944202</v>
      </c>
      <c r="T86" s="9">
        <f t="shared" si="20"/>
        <v>-1.303490266011486E-2</v>
      </c>
      <c r="U86" s="11">
        <f t="shared" si="21"/>
        <v>100</v>
      </c>
      <c r="AX86">
        <v>7.48178356125229E-3</v>
      </c>
      <c r="AY86">
        <v>1</v>
      </c>
      <c r="AZ86">
        <v>0</v>
      </c>
      <c r="BA86">
        <f t="shared" si="25"/>
        <v>82</v>
      </c>
      <c r="BB86">
        <f t="shared" si="26"/>
        <v>0</v>
      </c>
      <c r="BC86">
        <f t="shared" si="22"/>
        <v>0.93692307692307697</v>
      </c>
      <c r="BD86">
        <f t="shared" si="23"/>
        <v>1</v>
      </c>
      <c r="BE86">
        <f t="shared" si="24"/>
        <v>7.6923076923085532E-4</v>
      </c>
    </row>
    <row r="87" spans="1:57" x14ac:dyDescent="0.3">
      <c r="A87">
        <f>Pumpkin_Seeds_Dataset!A85</f>
        <v>102377</v>
      </c>
      <c r="B87">
        <f>Pumpkin_Seeds_Dataset!B85</f>
        <v>1230.441</v>
      </c>
      <c r="C87">
        <f>Pumpkin_Seeds_Dataset!C85</f>
        <v>477.37419999999997</v>
      </c>
      <c r="D87">
        <f>Pumpkin_Seeds_Dataset!D85</f>
        <v>274.2373</v>
      </c>
      <c r="E87">
        <f>Pumpkin_Seeds_Dataset!E85</f>
        <v>103258</v>
      </c>
      <c r="F87">
        <f>Pumpkin_Seeds_Dataset!F85</f>
        <v>361.04079999999999</v>
      </c>
      <c r="G87">
        <f>Pumpkin_Seeds_Dataset!G85</f>
        <v>0.81850000000000001</v>
      </c>
      <c r="H87">
        <f>Pumpkin_Seeds_Dataset!H85</f>
        <v>0.99150000000000005</v>
      </c>
      <c r="I87">
        <f>Pumpkin_Seeds_Dataset!I85</f>
        <v>0.73640000000000005</v>
      </c>
      <c r="J87">
        <f>Pumpkin_Seeds_Dataset!J85</f>
        <v>0.84970000000000001</v>
      </c>
      <c r="K87">
        <f>Pumpkin_Seeds_Dataset!K85</f>
        <v>1.7406999999999999</v>
      </c>
      <c r="L87">
        <f>Pumpkin_Seeds_Dataset!L85</f>
        <v>0.75629999999999997</v>
      </c>
      <c r="M87" s="9">
        <f>Pumpkin_Seeds_Dataset!M85</f>
        <v>0</v>
      </c>
      <c r="N87" s="10">
        <f t="shared" si="14"/>
        <v>1</v>
      </c>
      <c r="O87" s="11">
        <f t="shared" si="15"/>
        <v>1</v>
      </c>
      <c r="P87">
        <f t="shared" si="16"/>
        <v>0</v>
      </c>
      <c r="Q87">
        <f t="shared" si="17"/>
        <v>0.19794595853239627</v>
      </c>
      <c r="R87" s="9">
        <f t="shared" si="18"/>
        <v>0.19794595853239627</v>
      </c>
      <c r="S87" s="11">
        <f t="shared" si="19"/>
        <v>0.80205404146760373</v>
      </c>
      <c r="T87" s="9">
        <f t="shared" si="20"/>
        <v>-0.22057929000971577</v>
      </c>
      <c r="U87" s="11">
        <f t="shared" si="21"/>
        <v>100</v>
      </c>
      <c r="AX87">
        <v>7.5539936772707535E-3</v>
      </c>
      <c r="AY87">
        <v>1</v>
      </c>
      <c r="AZ87">
        <v>0</v>
      </c>
      <c r="BA87">
        <f t="shared" si="25"/>
        <v>83</v>
      </c>
      <c r="BB87">
        <f t="shared" si="26"/>
        <v>0</v>
      </c>
      <c r="BC87">
        <f t="shared" si="22"/>
        <v>0.93615384615384611</v>
      </c>
      <c r="BD87">
        <f t="shared" si="23"/>
        <v>1</v>
      </c>
      <c r="BE87">
        <f t="shared" si="24"/>
        <v>7.6923076923074429E-4</v>
      </c>
    </row>
    <row r="88" spans="1:57" x14ac:dyDescent="0.3">
      <c r="A88">
        <f>Pumpkin_Seeds_Dataset!A86</f>
        <v>91385</v>
      </c>
      <c r="B88">
        <f>Pumpkin_Seeds_Dataset!B86</f>
        <v>1190.4880000000001</v>
      </c>
      <c r="C88">
        <f>Pumpkin_Seeds_Dataset!C86</f>
        <v>485.5496</v>
      </c>
      <c r="D88">
        <f>Pumpkin_Seeds_Dataset!D86</f>
        <v>242.12729999999999</v>
      </c>
      <c r="E88">
        <f>Pumpkin_Seeds_Dataset!E86</f>
        <v>92490</v>
      </c>
      <c r="F88">
        <f>Pumpkin_Seeds_Dataset!F86</f>
        <v>341.10849999999999</v>
      </c>
      <c r="G88">
        <f>Pumpkin_Seeds_Dataset!G86</f>
        <v>0.86680000000000001</v>
      </c>
      <c r="H88">
        <f>Pumpkin_Seeds_Dataset!H86</f>
        <v>0.98809999999999998</v>
      </c>
      <c r="I88">
        <f>Pumpkin_Seeds_Dataset!I86</f>
        <v>0.72270000000000001</v>
      </c>
      <c r="J88">
        <f>Pumpkin_Seeds_Dataset!J86</f>
        <v>0.81030000000000002</v>
      </c>
      <c r="K88">
        <f>Pumpkin_Seeds_Dataset!K86</f>
        <v>2.0053000000000001</v>
      </c>
      <c r="L88">
        <f>Pumpkin_Seeds_Dataset!L86</f>
        <v>0.70250000000000001</v>
      </c>
      <c r="M88" s="9">
        <f>Pumpkin_Seeds_Dataset!M86</f>
        <v>0</v>
      </c>
      <c r="N88" s="10">
        <f t="shared" si="14"/>
        <v>1</v>
      </c>
      <c r="O88" s="11">
        <f t="shared" si="15"/>
        <v>1</v>
      </c>
      <c r="P88">
        <f t="shared" si="16"/>
        <v>0</v>
      </c>
      <c r="Q88">
        <f t="shared" si="17"/>
        <v>0.43831168585487373</v>
      </c>
      <c r="R88" s="9">
        <f t="shared" si="18"/>
        <v>0.43831168585487373</v>
      </c>
      <c r="S88" s="11">
        <f t="shared" si="19"/>
        <v>0.56168831414512632</v>
      </c>
      <c r="T88" s="9">
        <f t="shared" si="20"/>
        <v>-0.57680818410181345</v>
      </c>
      <c r="U88" s="11">
        <f t="shared" si="21"/>
        <v>100</v>
      </c>
      <c r="AX88">
        <v>7.6046915011302105E-3</v>
      </c>
      <c r="AY88">
        <v>1</v>
      </c>
      <c r="AZ88">
        <v>0</v>
      </c>
      <c r="BA88">
        <f t="shared" si="25"/>
        <v>84</v>
      </c>
      <c r="BB88">
        <f t="shared" si="26"/>
        <v>0</v>
      </c>
      <c r="BC88">
        <f t="shared" si="22"/>
        <v>0.93538461538461537</v>
      </c>
      <c r="BD88">
        <f t="shared" si="23"/>
        <v>1</v>
      </c>
      <c r="BE88">
        <f t="shared" si="24"/>
        <v>7.6923076923074429E-4</v>
      </c>
    </row>
    <row r="89" spans="1:57" x14ac:dyDescent="0.3">
      <c r="A89">
        <f>Pumpkin_Seeds_Dataset!A87</f>
        <v>70222</v>
      </c>
      <c r="B89">
        <f>Pumpkin_Seeds_Dataset!B87</f>
        <v>1025.2829999999999</v>
      </c>
      <c r="C89">
        <f>Pumpkin_Seeds_Dataset!C87</f>
        <v>402.12</v>
      </c>
      <c r="D89">
        <f>Pumpkin_Seeds_Dataset!D87</f>
        <v>223.09690000000001</v>
      </c>
      <c r="E89">
        <f>Pumpkin_Seeds_Dataset!E87</f>
        <v>70779</v>
      </c>
      <c r="F89">
        <f>Pumpkin_Seeds_Dataset!F87</f>
        <v>299.01409999999998</v>
      </c>
      <c r="G89">
        <f>Pumpkin_Seeds_Dataset!G87</f>
        <v>0.83199999999999996</v>
      </c>
      <c r="H89">
        <f>Pumpkin_Seeds_Dataset!H87</f>
        <v>0.99209999999999998</v>
      </c>
      <c r="I89">
        <f>Pumpkin_Seeds_Dataset!I87</f>
        <v>0.69899999999999995</v>
      </c>
      <c r="J89">
        <f>Pumpkin_Seeds_Dataset!J87</f>
        <v>0.83950000000000002</v>
      </c>
      <c r="K89">
        <f>Pumpkin_Seeds_Dataset!K87</f>
        <v>1.8024</v>
      </c>
      <c r="L89">
        <f>Pumpkin_Seeds_Dataset!L87</f>
        <v>0.74360000000000004</v>
      </c>
      <c r="M89" s="9">
        <f>Pumpkin_Seeds_Dataset!M87</f>
        <v>0</v>
      </c>
      <c r="N89" s="10">
        <f t="shared" si="14"/>
        <v>1</v>
      </c>
      <c r="O89" s="11">
        <f t="shared" si="15"/>
        <v>1</v>
      </c>
      <c r="P89">
        <f t="shared" si="16"/>
        <v>0</v>
      </c>
      <c r="Q89">
        <f t="shared" si="17"/>
        <v>8.9307201571611775E-2</v>
      </c>
      <c r="R89" s="9">
        <f t="shared" si="18"/>
        <v>8.9307201571611775E-2</v>
      </c>
      <c r="S89" s="11">
        <f t="shared" si="19"/>
        <v>0.91069279842838824</v>
      </c>
      <c r="T89" s="9">
        <f t="shared" si="20"/>
        <v>-9.3549652171717582E-2</v>
      </c>
      <c r="U89" s="11">
        <f t="shared" si="21"/>
        <v>100</v>
      </c>
      <c r="AX89">
        <v>7.6075413733564055E-3</v>
      </c>
      <c r="AY89">
        <v>1</v>
      </c>
      <c r="AZ89">
        <v>0</v>
      </c>
      <c r="BA89">
        <f t="shared" si="25"/>
        <v>85</v>
      </c>
      <c r="BB89">
        <f t="shared" si="26"/>
        <v>0</v>
      </c>
      <c r="BC89">
        <f t="shared" si="22"/>
        <v>0.93461538461538463</v>
      </c>
      <c r="BD89">
        <f t="shared" si="23"/>
        <v>1</v>
      </c>
      <c r="BE89">
        <f t="shared" si="24"/>
        <v>7.6923076923074429E-4</v>
      </c>
    </row>
    <row r="90" spans="1:57" x14ac:dyDescent="0.3">
      <c r="A90">
        <f>Pumpkin_Seeds_Dataset!A88</f>
        <v>85946</v>
      </c>
      <c r="B90">
        <f>Pumpkin_Seeds_Dataset!B88</f>
        <v>1121.2650000000001</v>
      </c>
      <c r="C90">
        <f>Pumpkin_Seeds_Dataset!C88</f>
        <v>420.8492</v>
      </c>
      <c r="D90">
        <f>Pumpkin_Seeds_Dataset!D88</f>
        <v>261.71269999999998</v>
      </c>
      <c r="E90">
        <f>Pumpkin_Seeds_Dataset!E88</f>
        <v>87047</v>
      </c>
      <c r="F90">
        <f>Pumpkin_Seeds_Dataset!F88</f>
        <v>330.80180000000001</v>
      </c>
      <c r="G90">
        <f>Pumpkin_Seeds_Dataset!G88</f>
        <v>0.78310000000000002</v>
      </c>
      <c r="H90">
        <f>Pumpkin_Seeds_Dataset!H88</f>
        <v>0.98740000000000006</v>
      </c>
      <c r="I90">
        <f>Pumpkin_Seeds_Dataset!I88</f>
        <v>0.73540000000000005</v>
      </c>
      <c r="J90">
        <f>Pumpkin_Seeds_Dataset!J88</f>
        <v>0.85909999999999997</v>
      </c>
      <c r="K90">
        <f>Pumpkin_Seeds_Dataset!K88</f>
        <v>1.6081000000000001</v>
      </c>
      <c r="L90">
        <f>Pumpkin_Seeds_Dataset!L88</f>
        <v>0.78600000000000003</v>
      </c>
      <c r="M90" s="9">
        <f>Pumpkin_Seeds_Dataset!M88</f>
        <v>0</v>
      </c>
      <c r="N90" s="10">
        <f t="shared" si="14"/>
        <v>1</v>
      </c>
      <c r="O90" s="11">
        <f t="shared" si="15"/>
        <v>1</v>
      </c>
      <c r="P90">
        <f t="shared" si="16"/>
        <v>0</v>
      </c>
      <c r="Q90">
        <f t="shared" si="17"/>
        <v>6.3751089720953651E-3</v>
      </c>
      <c r="R90" s="9">
        <f t="shared" si="18"/>
        <v>6.3751089720953651E-3</v>
      </c>
      <c r="S90" s="11">
        <f t="shared" si="19"/>
        <v>0.99362489102790463</v>
      </c>
      <c r="T90" s="9">
        <f t="shared" si="20"/>
        <v>-6.3955167601159376E-3</v>
      </c>
      <c r="U90" s="11">
        <f t="shared" si="21"/>
        <v>100</v>
      </c>
      <c r="AX90">
        <v>7.6565927587130154E-3</v>
      </c>
      <c r="AY90">
        <v>1</v>
      </c>
      <c r="AZ90">
        <v>0</v>
      </c>
      <c r="BA90">
        <f t="shared" si="25"/>
        <v>86</v>
      </c>
      <c r="BB90">
        <f t="shared" si="26"/>
        <v>0</v>
      </c>
      <c r="BC90">
        <f t="shared" si="22"/>
        <v>0.93384615384615388</v>
      </c>
      <c r="BD90">
        <f t="shared" si="23"/>
        <v>1</v>
      </c>
      <c r="BE90">
        <f t="shared" si="24"/>
        <v>7.6923076923074429E-4</v>
      </c>
    </row>
    <row r="91" spans="1:57" x14ac:dyDescent="0.3">
      <c r="A91">
        <f>Pumpkin_Seeds_Dataset!A89</f>
        <v>93924</v>
      </c>
      <c r="B91">
        <f>Pumpkin_Seeds_Dataset!B89</f>
        <v>1172.49</v>
      </c>
      <c r="C91">
        <f>Pumpkin_Seeds_Dataset!C89</f>
        <v>450.53820000000002</v>
      </c>
      <c r="D91">
        <f>Pumpkin_Seeds_Dataset!D89</f>
        <v>266.22570000000002</v>
      </c>
      <c r="E91">
        <f>Pumpkin_Seeds_Dataset!E89</f>
        <v>94692</v>
      </c>
      <c r="F91">
        <f>Pumpkin_Seeds_Dataset!F89</f>
        <v>345.81459999999998</v>
      </c>
      <c r="G91">
        <f>Pumpkin_Seeds_Dataset!G89</f>
        <v>0.80669999999999997</v>
      </c>
      <c r="H91">
        <f>Pumpkin_Seeds_Dataset!H89</f>
        <v>0.9919</v>
      </c>
      <c r="I91">
        <f>Pumpkin_Seeds_Dataset!I89</f>
        <v>0.72960000000000003</v>
      </c>
      <c r="J91">
        <f>Pumpkin_Seeds_Dataset!J89</f>
        <v>0.85860000000000003</v>
      </c>
      <c r="K91">
        <f>Pumpkin_Seeds_Dataset!K89</f>
        <v>1.6922999999999999</v>
      </c>
      <c r="L91">
        <f>Pumpkin_Seeds_Dataset!L89</f>
        <v>0.76759999999999995</v>
      </c>
      <c r="M91" s="9">
        <f>Pumpkin_Seeds_Dataset!M89</f>
        <v>0</v>
      </c>
      <c r="N91" s="10">
        <f t="shared" si="14"/>
        <v>1</v>
      </c>
      <c r="O91" s="11">
        <f t="shared" si="15"/>
        <v>1</v>
      </c>
      <c r="P91">
        <f t="shared" si="16"/>
        <v>0</v>
      </c>
      <c r="Q91">
        <f t="shared" si="17"/>
        <v>5.3747349708250493E-2</v>
      </c>
      <c r="R91" s="9">
        <f t="shared" si="18"/>
        <v>5.3747349708250493E-2</v>
      </c>
      <c r="S91" s="11">
        <f t="shared" si="19"/>
        <v>0.94625265029174954</v>
      </c>
      <c r="T91" s="9">
        <f t="shared" si="20"/>
        <v>-5.5245673397677428E-2</v>
      </c>
      <c r="U91" s="11">
        <f t="shared" si="21"/>
        <v>100</v>
      </c>
      <c r="AX91">
        <v>7.6702906566442916E-3</v>
      </c>
      <c r="AY91">
        <v>1</v>
      </c>
      <c r="AZ91">
        <v>0</v>
      </c>
      <c r="BA91">
        <f t="shared" si="25"/>
        <v>87</v>
      </c>
      <c r="BB91">
        <f t="shared" si="26"/>
        <v>0</v>
      </c>
      <c r="BC91">
        <f t="shared" si="22"/>
        <v>0.93307692307692314</v>
      </c>
      <c r="BD91">
        <f t="shared" si="23"/>
        <v>1</v>
      </c>
      <c r="BE91">
        <f t="shared" si="24"/>
        <v>7.6923076923085532E-4</v>
      </c>
    </row>
    <row r="92" spans="1:57" x14ac:dyDescent="0.3">
      <c r="A92">
        <f>Pumpkin_Seeds_Dataset!A90</f>
        <v>75710</v>
      </c>
      <c r="B92">
        <f>Pumpkin_Seeds_Dataset!B90</f>
        <v>1043.5260000000001</v>
      </c>
      <c r="C92">
        <f>Pumpkin_Seeds_Dataset!C90</f>
        <v>395.51100000000002</v>
      </c>
      <c r="D92">
        <f>Pumpkin_Seeds_Dataset!D90</f>
        <v>244.5521</v>
      </c>
      <c r="E92">
        <f>Pumpkin_Seeds_Dataset!E90</f>
        <v>76522</v>
      </c>
      <c r="F92">
        <f>Pumpkin_Seeds_Dataset!F90</f>
        <v>310.47859999999997</v>
      </c>
      <c r="G92">
        <f>Pumpkin_Seeds_Dataset!G90</f>
        <v>0.78590000000000004</v>
      </c>
      <c r="H92">
        <f>Pumpkin_Seeds_Dataset!H90</f>
        <v>0.98939999999999995</v>
      </c>
      <c r="I92">
        <f>Pumpkin_Seeds_Dataset!I90</f>
        <v>0.74119999999999997</v>
      </c>
      <c r="J92">
        <f>Pumpkin_Seeds_Dataset!J90</f>
        <v>0.87370000000000003</v>
      </c>
      <c r="K92">
        <f>Pumpkin_Seeds_Dataset!K90</f>
        <v>1.6173</v>
      </c>
      <c r="L92">
        <f>Pumpkin_Seeds_Dataset!L90</f>
        <v>0.78500000000000003</v>
      </c>
      <c r="M92" s="9">
        <f>Pumpkin_Seeds_Dataset!M90</f>
        <v>0</v>
      </c>
      <c r="N92" s="10">
        <f t="shared" si="14"/>
        <v>1</v>
      </c>
      <c r="O92" s="11">
        <f t="shared" si="15"/>
        <v>1</v>
      </c>
      <c r="P92">
        <f t="shared" si="16"/>
        <v>0</v>
      </c>
      <c r="Q92">
        <f t="shared" si="17"/>
        <v>6.8001798826284859E-3</v>
      </c>
      <c r="R92" s="9">
        <f t="shared" si="18"/>
        <v>6.8001798826284859E-3</v>
      </c>
      <c r="S92" s="11">
        <f t="shared" si="19"/>
        <v>0.99319982011737151</v>
      </c>
      <c r="T92" s="9">
        <f t="shared" si="20"/>
        <v>-6.823406462346992E-3</v>
      </c>
      <c r="U92" s="11">
        <f t="shared" si="21"/>
        <v>100</v>
      </c>
      <c r="AX92">
        <v>8.0573667541357953E-3</v>
      </c>
      <c r="AY92">
        <v>1</v>
      </c>
      <c r="AZ92">
        <v>0</v>
      </c>
      <c r="BA92">
        <f t="shared" si="25"/>
        <v>88</v>
      </c>
      <c r="BB92">
        <f t="shared" si="26"/>
        <v>0</v>
      </c>
      <c r="BC92">
        <f t="shared" si="22"/>
        <v>0.93230769230769228</v>
      </c>
      <c r="BD92">
        <f t="shared" si="23"/>
        <v>1</v>
      </c>
      <c r="BE92">
        <f t="shared" si="24"/>
        <v>7.6923076923074429E-4</v>
      </c>
    </row>
    <row r="93" spans="1:57" x14ac:dyDescent="0.3">
      <c r="A93">
        <f>Pumpkin_Seeds_Dataset!A91</f>
        <v>73382</v>
      </c>
      <c r="B93">
        <f>Pumpkin_Seeds_Dataset!B91</f>
        <v>1018.708</v>
      </c>
      <c r="C93">
        <f>Pumpkin_Seeds_Dataset!C91</f>
        <v>389.0548</v>
      </c>
      <c r="D93">
        <f>Pumpkin_Seeds_Dataset!D91</f>
        <v>240.66739999999999</v>
      </c>
      <c r="E93">
        <f>Pumpkin_Seeds_Dataset!E91</f>
        <v>73955</v>
      </c>
      <c r="F93">
        <f>Pumpkin_Seeds_Dataset!F91</f>
        <v>305.66789999999997</v>
      </c>
      <c r="G93">
        <f>Pumpkin_Seeds_Dataset!G91</f>
        <v>0.78569999999999995</v>
      </c>
      <c r="H93">
        <f>Pumpkin_Seeds_Dataset!H91</f>
        <v>0.99229999999999996</v>
      </c>
      <c r="I93">
        <f>Pumpkin_Seeds_Dataset!I91</f>
        <v>0.75639999999999996</v>
      </c>
      <c r="J93">
        <f>Pumpkin_Seeds_Dataset!J91</f>
        <v>0.88859999999999995</v>
      </c>
      <c r="K93">
        <f>Pumpkin_Seeds_Dataset!K91</f>
        <v>1.6166</v>
      </c>
      <c r="L93">
        <f>Pumpkin_Seeds_Dataset!L91</f>
        <v>0.78569999999999995</v>
      </c>
      <c r="M93" s="9">
        <f>Pumpkin_Seeds_Dataset!M91</f>
        <v>0</v>
      </c>
      <c r="N93" s="10">
        <f t="shared" si="14"/>
        <v>1</v>
      </c>
      <c r="O93" s="11">
        <f t="shared" si="15"/>
        <v>1</v>
      </c>
      <c r="P93">
        <f t="shared" si="16"/>
        <v>0</v>
      </c>
      <c r="Q93">
        <f t="shared" si="17"/>
        <v>1.1263244941544709E-2</v>
      </c>
      <c r="R93" s="9">
        <f t="shared" si="18"/>
        <v>1.1263244941544709E-2</v>
      </c>
      <c r="S93" s="11">
        <f t="shared" si="19"/>
        <v>0.98873675505845526</v>
      </c>
      <c r="T93" s="9">
        <f t="shared" si="20"/>
        <v>-1.1327155632518964E-2</v>
      </c>
      <c r="U93" s="11">
        <f t="shared" si="21"/>
        <v>100</v>
      </c>
      <c r="AX93">
        <v>8.0639991421253936E-3</v>
      </c>
      <c r="AY93">
        <v>1</v>
      </c>
      <c r="AZ93">
        <v>0</v>
      </c>
      <c r="BA93">
        <f t="shared" si="25"/>
        <v>89</v>
      </c>
      <c r="BB93">
        <f t="shared" si="26"/>
        <v>0</v>
      </c>
      <c r="BC93">
        <f t="shared" si="22"/>
        <v>0.93153846153846154</v>
      </c>
      <c r="BD93">
        <f t="shared" si="23"/>
        <v>1</v>
      </c>
      <c r="BE93">
        <f t="shared" si="24"/>
        <v>7.6923076923074429E-4</v>
      </c>
    </row>
    <row r="94" spans="1:57" x14ac:dyDescent="0.3">
      <c r="A94">
        <f>Pumpkin_Seeds_Dataset!A92</f>
        <v>96935</v>
      </c>
      <c r="B94">
        <f>Pumpkin_Seeds_Dataset!B92</f>
        <v>1201.8969999999999</v>
      </c>
      <c r="C94">
        <f>Pumpkin_Seeds_Dataset!C92</f>
        <v>449.51729999999998</v>
      </c>
      <c r="D94">
        <f>Pumpkin_Seeds_Dataset!D92</f>
        <v>276.21370000000002</v>
      </c>
      <c r="E94">
        <f>Pumpkin_Seeds_Dataset!E92</f>
        <v>98071</v>
      </c>
      <c r="F94">
        <f>Pumpkin_Seeds_Dataset!F92</f>
        <v>351.31389999999999</v>
      </c>
      <c r="G94">
        <f>Pumpkin_Seeds_Dataset!G92</f>
        <v>0.78890000000000005</v>
      </c>
      <c r="H94">
        <f>Pumpkin_Seeds_Dataset!H92</f>
        <v>0.98839999999999995</v>
      </c>
      <c r="I94">
        <f>Pumpkin_Seeds_Dataset!I92</f>
        <v>0.70569999999999999</v>
      </c>
      <c r="J94">
        <f>Pumpkin_Seeds_Dataset!J92</f>
        <v>0.84319999999999995</v>
      </c>
      <c r="K94">
        <f>Pumpkin_Seeds_Dataset!K92</f>
        <v>1.6274</v>
      </c>
      <c r="L94">
        <f>Pumpkin_Seeds_Dataset!L92</f>
        <v>0.78149999999999997</v>
      </c>
      <c r="M94" s="9">
        <f>Pumpkin_Seeds_Dataset!M92</f>
        <v>0</v>
      </c>
      <c r="N94" s="10">
        <f t="shared" si="14"/>
        <v>1</v>
      </c>
      <c r="O94" s="11">
        <f t="shared" si="15"/>
        <v>1</v>
      </c>
      <c r="P94">
        <f t="shared" si="16"/>
        <v>0</v>
      </c>
      <c r="Q94">
        <f t="shared" si="17"/>
        <v>2.1996737122302174E-2</v>
      </c>
      <c r="R94" s="9">
        <f t="shared" si="18"/>
        <v>2.1996737122302174E-2</v>
      </c>
      <c r="S94" s="11">
        <f t="shared" si="19"/>
        <v>0.97800326287769779</v>
      </c>
      <c r="T94" s="9">
        <f t="shared" si="20"/>
        <v>-2.2242272677120464E-2</v>
      </c>
      <c r="U94" s="11">
        <f t="shared" si="21"/>
        <v>100</v>
      </c>
      <c r="AX94">
        <v>8.1012073671063601E-3</v>
      </c>
      <c r="AY94">
        <v>1</v>
      </c>
      <c r="AZ94">
        <v>0</v>
      </c>
      <c r="BA94">
        <f t="shared" si="25"/>
        <v>90</v>
      </c>
      <c r="BB94">
        <f t="shared" si="26"/>
        <v>0</v>
      </c>
      <c r="BC94">
        <f t="shared" si="22"/>
        <v>0.93076923076923079</v>
      </c>
      <c r="BD94">
        <f t="shared" si="23"/>
        <v>1</v>
      </c>
      <c r="BE94">
        <f t="shared" si="24"/>
        <v>7.6923076923085532E-4</v>
      </c>
    </row>
    <row r="95" spans="1:57" x14ac:dyDescent="0.3">
      <c r="A95">
        <f>Pumpkin_Seeds_Dataset!A93</f>
        <v>72138</v>
      </c>
      <c r="B95">
        <f>Pumpkin_Seeds_Dataset!B93</f>
        <v>1048.1990000000001</v>
      </c>
      <c r="C95">
        <f>Pumpkin_Seeds_Dataset!C93</f>
        <v>412.06569999999999</v>
      </c>
      <c r="D95">
        <f>Pumpkin_Seeds_Dataset!D93</f>
        <v>223.86840000000001</v>
      </c>
      <c r="E95">
        <f>Pumpkin_Seeds_Dataset!E93</f>
        <v>72927</v>
      </c>
      <c r="F95">
        <f>Pumpkin_Seeds_Dataset!F93</f>
        <v>303.0659</v>
      </c>
      <c r="G95">
        <f>Pumpkin_Seeds_Dataset!G93</f>
        <v>0.83950000000000002</v>
      </c>
      <c r="H95">
        <f>Pumpkin_Seeds_Dataset!H93</f>
        <v>0.98919999999999997</v>
      </c>
      <c r="I95">
        <f>Pumpkin_Seeds_Dataset!I93</f>
        <v>0.69540000000000002</v>
      </c>
      <c r="J95">
        <f>Pumpkin_Seeds_Dataset!J93</f>
        <v>0.82509999999999994</v>
      </c>
      <c r="K95">
        <f>Pumpkin_Seeds_Dataset!K93</f>
        <v>1.8407</v>
      </c>
      <c r="L95">
        <f>Pumpkin_Seeds_Dataset!L93</f>
        <v>0.73550000000000004</v>
      </c>
      <c r="M95" s="9">
        <f>Pumpkin_Seeds_Dataset!M93</f>
        <v>0</v>
      </c>
      <c r="N95" s="10">
        <f t="shared" si="14"/>
        <v>1</v>
      </c>
      <c r="O95" s="11">
        <f t="shared" si="15"/>
        <v>1</v>
      </c>
      <c r="P95">
        <f t="shared" si="16"/>
        <v>0</v>
      </c>
      <c r="Q95">
        <f t="shared" si="17"/>
        <v>7.0220237868128726E-2</v>
      </c>
      <c r="R95" s="9">
        <f t="shared" si="18"/>
        <v>7.0220237868128726E-2</v>
      </c>
      <c r="S95" s="11">
        <f t="shared" si="19"/>
        <v>0.9297797621318713</v>
      </c>
      <c r="T95" s="9">
        <f t="shared" si="20"/>
        <v>-7.280753579188079E-2</v>
      </c>
      <c r="U95" s="11">
        <f t="shared" si="21"/>
        <v>100</v>
      </c>
      <c r="AX95">
        <v>8.1361055422698742E-3</v>
      </c>
      <c r="AY95">
        <v>1</v>
      </c>
      <c r="AZ95">
        <v>0</v>
      </c>
      <c r="BA95">
        <f t="shared" si="25"/>
        <v>91</v>
      </c>
      <c r="BB95">
        <f t="shared" si="26"/>
        <v>0</v>
      </c>
      <c r="BC95">
        <f t="shared" si="22"/>
        <v>0.92999999999999994</v>
      </c>
      <c r="BD95">
        <f t="shared" si="23"/>
        <v>1</v>
      </c>
      <c r="BE95">
        <f t="shared" si="24"/>
        <v>0</v>
      </c>
    </row>
    <row r="96" spans="1:57" x14ac:dyDescent="0.3">
      <c r="A96">
        <f>Pumpkin_Seeds_Dataset!A94</f>
        <v>82132</v>
      </c>
      <c r="B96">
        <f>Pumpkin_Seeds_Dataset!B94</f>
        <v>1146.1600000000001</v>
      </c>
      <c r="C96">
        <f>Pumpkin_Seeds_Dataset!C94</f>
        <v>460.80950000000001</v>
      </c>
      <c r="D96">
        <f>Pumpkin_Seeds_Dataset!D94</f>
        <v>228.72620000000001</v>
      </c>
      <c r="E96">
        <f>Pumpkin_Seeds_Dataset!E94</f>
        <v>83126</v>
      </c>
      <c r="F96">
        <f>Pumpkin_Seeds_Dataset!F94</f>
        <v>323.37860000000001</v>
      </c>
      <c r="G96">
        <f>Pumpkin_Seeds_Dataset!G94</f>
        <v>0.86809999999999998</v>
      </c>
      <c r="H96">
        <f>Pumpkin_Seeds_Dataset!H94</f>
        <v>0.98799999999999999</v>
      </c>
      <c r="I96">
        <f>Pumpkin_Seeds_Dataset!I94</f>
        <v>0.6391</v>
      </c>
      <c r="J96">
        <f>Pumpkin_Seeds_Dataset!J94</f>
        <v>0.78569999999999995</v>
      </c>
      <c r="K96">
        <f>Pumpkin_Seeds_Dataset!K94</f>
        <v>2.0146999999999999</v>
      </c>
      <c r="L96">
        <f>Pumpkin_Seeds_Dataset!L94</f>
        <v>0.70179999999999998</v>
      </c>
      <c r="M96" s="9">
        <f>Pumpkin_Seeds_Dataset!M94</f>
        <v>0</v>
      </c>
      <c r="N96" s="10">
        <f t="shared" si="14"/>
        <v>1</v>
      </c>
      <c r="O96" s="11">
        <f t="shared" si="15"/>
        <v>1</v>
      </c>
      <c r="P96">
        <f t="shared" si="16"/>
        <v>0</v>
      </c>
      <c r="Q96">
        <f t="shared" si="17"/>
        <v>0.31846867052725381</v>
      </c>
      <c r="R96" s="9">
        <f t="shared" si="18"/>
        <v>0.31846867052725381</v>
      </c>
      <c r="S96" s="11">
        <f t="shared" si="19"/>
        <v>0.68153132947274619</v>
      </c>
      <c r="T96" s="9">
        <f t="shared" si="20"/>
        <v>-0.3834130575555435</v>
      </c>
      <c r="U96" s="11">
        <f t="shared" si="21"/>
        <v>100</v>
      </c>
      <c r="AX96">
        <v>8.2278177220617803E-3</v>
      </c>
      <c r="AY96">
        <v>0</v>
      </c>
      <c r="AZ96">
        <v>1</v>
      </c>
      <c r="BA96">
        <f t="shared" si="25"/>
        <v>91</v>
      </c>
      <c r="BB96">
        <f t="shared" si="26"/>
        <v>1</v>
      </c>
      <c r="BC96">
        <f t="shared" si="22"/>
        <v>0.92999999999999994</v>
      </c>
      <c r="BD96">
        <f t="shared" si="23"/>
        <v>0.99916666666666665</v>
      </c>
      <c r="BE96">
        <f t="shared" si="24"/>
        <v>7.6858974358971863E-4</v>
      </c>
    </row>
    <row r="97" spans="1:57" x14ac:dyDescent="0.3">
      <c r="A97">
        <f>Pumpkin_Seeds_Dataset!A95</f>
        <v>76325</v>
      </c>
      <c r="B97">
        <f>Pumpkin_Seeds_Dataset!B95</f>
        <v>1076.066</v>
      </c>
      <c r="C97">
        <f>Pumpkin_Seeds_Dataset!C95</f>
        <v>420.29039999999998</v>
      </c>
      <c r="D97">
        <f>Pumpkin_Seeds_Dataset!D95</f>
        <v>232.42910000000001</v>
      </c>
      <c r="E97">
        <f>Pumpkin_Seeds_Dataset!E95</f>
        <v>77189</v>
      </c>
      <c r="F97">
        <f>Pumpkin_Seeds_Dataset!F95</f>
        <v>311.7371</v>
      </c>
      <c r="G97">
        <f>Pumpkin_Seeds_Dataset!G95</f>
        <v>0.83320000000000005</v>
      </c>
      <c r="H97">
        <f>Pumpkin_Seeds_Dataset!H95</f>
        <v>0.98880000000000001</v>
      </c>
      <c r="I97">
        <f>Pumpkin_Seeds_Dataset!I95</f>
        <v>0.73280000000000001</v>
      </c>
      <c r="J97">
        <f>Pumpkin_Seeds_Dataset!J95</f>
        <v>0.82830000000000004</v>
      </c>
      <c r="K97">
        <f>Pumpkin_Seeds_Dataset!K95</f>
        <v>1.8083</v>
      </c>
      <c r="L97">
        <f>Pumpkin_Seeds_Dataset!L95</f>
        <v>0.74170000000000003</v>
      </c>
      <c r="M97" s="9">
        <f>Pumpkin_Seeds_Dataset!M95</f>
        <v>0</v>
      </c>
      <c r="N97" s="10">
        <f t="shared" si="14"/>
        <v>1</v>
      </c>
      <c r="O97" s="11">
        <f t="shared" si="15"/>
        <v>1</v>
      </c>
      <c r="P97">
        <f t="shared" si="16"/>
        <v>0</v>
      </c>
      <c r="Q97">
        <f t="shared" si="17"/>
        <v>4.7177320203432911E-2</v>
      </c>
      <c r="R97" s="9">
        <f t="shared" si="18"/>
        <v>4.7177320203432911E-2</v>
      </c>
      <c r="S97" s="11">
        <f t="shared" si="19"/>
        <v>0.9528226797965671</v>
      </c>
      <c r="T97" s="9">
        <f t="shared" si="20"/>
        <v>-4.8326457911403303E-2</v>
      </c>
      <c r="U97" s="11">
        <f t="shared" si="21"/>
        <v>100</v>
      </c>
      <c r="AX97">
        <v>8.2476638286126183E-3</v>
      </c>
      <c r="AY97">
        <v>1</v>
      </c>
      <c r="AZ97">
        <v>0</v>
      </c>
      <c r="BA97">
        <f t="shared" si="25"/>
        <v>92</v>
      </c>
      <c r="BB97">
        <f t="shared" si="26"/>
        <v>1</v>
      </c>
      <c r="BC97">
        <f t="shared" si="22"/>
        <v>0.92923076923076919</v>
      </c>
      <c r="BD97">
        <f t="shared" si="23"/>
        <v>0.99916666666666665</v>
      </c>
      <c r="BE97">
        <f t="shared" si="24"/>
        <v>7.6858974358971863E-4</v>
      </c>
    </row>
    <row r="98" spans="1:57" x14ac:dyDescent="0.3">
      <c r="A98">
        <f>Pumpkin_Seeds_Dataset!A96</f>
        <v>77691</v>
      </c>
      <c r="B98">
        <f>Pumpkin_Seeds_Dataset!B96</f>
        <v>1079.665</v>
      </c>
      <c r="C98">
        <f>Pumpkin_Seeds_Dataset!C96</f>
        <v>412.63639999999998</v>
      </c>
      <c r="D98">
        <f>Pumpkin_Seeds_Dataset!D96</f>
        <v>240.92949999999999</v>
      </c>
      <c r="E98">
        <f>Pumpkin_Seeds_Dataset!E96</f>
        <v>78673</v>
      </c>
      <c r="F98">
        <f>Pumpkin_Seeds_Dataset!F96</f>
        <v>314.51429999999999</v>
      </c>
      <c r="G98">
        <f>Pumpkin_Seeds_Dataset!G96</f>
        <v>0.81179999999999997</v>
      </c>
      <c r="H98">
        <f>Pumpkin_Seeds_Dataset!H96</f>
        <v>0.98750000000000004</v>
      </c>
      <c r="I98">
        <f>Pumpkin_Seeds_Dataset!I96</f>
        <v>0.68410000000000004</v>
      </c>
      <c r="J98">
        <f>Pumpkin_Seeds_Dataset!J96</f>
        <v>0.83750000000000002</v>
      </c>
      <c r="K98">
        <f>Pumpkin_Seeds_Dataset!K96</f>
        <v>1.7126999999999999</v>
      </c>
      <c r="L98">
        <f>Pumpkin_Seeds_Dataset!L96</f>
        <v>0.76219999999999999</v>
      </c>
      <c r="M98" s="9">
        <f>Pumpkin_Seeds_Dataset!M96</f>
        <v>0</v>
      </c>
      <c r="N98" s="10">
        <f t="shared" si="14"/>
        <v>1</v>
      </c>
      <c r="O98" s="11">
        <f t="shared" si="15"/>
        <v>1</v>
      </c>
      <c r="P98">
        <f t="shared" si="16"/>
        <v>0</v>
      </c>
      <c r="Q98">
        <f t="shared" si="17"/>
        <v>1.2725559672253414E-2</v>
      </c>
      <c r="R98" s="9">
        <f t="shared" si="18"/>
        <v>1.2725559672253414E-2</v>
      </c>
      <c r="S98" s="11">
        <f t="shared" si="19"/>
        <v>0.98727444032774658</v>
      </c>
      <c r="T98" s="9">
        <f t="shared" si="20"/>
        <v>-1.2807223155485005E-2</v>
      </c>
      <c r="U98" s="11">
        <f t="shared" si="21"/>
        <v>100</v>
      </c>
      <c r="AX98">
        <v>8.3322552488005238E-3</v>
      </c>
      <c r="AY98">
        <v>1</v>
      </c>
      <c r="AZ98">
        <v>0</v>
      </c>
      <c r="BA98">
        <f t="shared" si="25"/>
        <v>93</v>
      </c>
      <c r="BB98">
        <f t="shared" si="26"/>
        <v>1</v>
      </c>
      <c r="BC98">
        <f t="shared" si="22"/>
        <v>0.92846153846153845</v>
      </c>
      <c r="BD98">
        <f t="shared" si="23"/>
        <v>0.99916666666666665</v>
      </c>
      <c r="BE98">
        <f t="shared" si="24"/>
        <v>7.6858974358971863E-4</v>
      </c>
    </row>
    <row r="99" spans="1:57" x14ac:dyDescent="0.3">
      <c r="A99">
        <f>Pumpkin_Seeds_Dataset!A97</f>
        <v>82306</v>
      </c>
      <c r="B99">
        <f>Pumpkin_Seeds_Dataset!B97</f>
        <v>1059.1099999999999</v>
      </c>
      <c r="C99">
        <f>Pumpkin_Seeds_Dataset!C97</f>
        <v>390.55410000000001</v>
      </c>
      <c r="D99">
        <f>Pumpkin_Seeds_Dataset!D97</f>
        <v>268.90780000000001</v>
      </c>
      <c r="E99">
        <f>Pumpkin_Seeds_Dataset!E97</f>
        <v>82826</v>
      </c>
      <c r="F99">
        <f>Pumpkin_Seeds_Dataset!F97</f>
        <v>323.721</v>
      </c>
      <c r="G99">
        <f>Pumpkin_Seeds_Dataset!G97</f>
        <v>0.72519999999999996</v>
      </c>
      <c r="H99">
        <f>Pumpkin_Seeds_Dataset!H97</f>
        <v>0.99370000000000003</v>
      </c>
      <c r="I99">
        <f>Pumpkin_Seeds_Dataset!I97</f>
        <v>0.72789999999999999</v>
      </c>
      <c r="J99">
        <f>Pumpkin_Seeds_Dataset!J97</f>
        <v>0.92210000000000003</v>
      </c>
      <c r="K99">
        <f>Pumpkin_Seeds_Dataset!K97</f>
        <v>1.4523999999999999</v>
      </c>
      <c r="L99">
        <f>Pumpkin_Seeds_Dataset!L97</f>
        <v>0.82889999999999997</v>
      </c>
      <c r="M99" s="9">
        <f>Pumpkin_Seeds_Dataset!M97</f>
        <v>0</v>
      </c>
      <c r="N99" s="10">
        <f t="shared" si="14"/>
        <v>1</v>
      </c>
      <c r="O99" s="11">
        <f t="shared" si="15"/>
        <v>1</v>
      </c>
      <c r="P99">
        <f t="shared" si="16"/>
        <v>0</v>
      </c>
      <c r="Q99">
        <f t="shared" si="17"/>
        <v>4.9726249221947799E-3</v>
      </c>
      <c r="R99" s="9">
        <f t="shared" si="18"/>
        <v>4.9726249221947799E-3</v>
      </c>
      <c r="S99" s="11">
        <f t="shared" si="19"/>
        <v>0.99502737507780525</v>
      </c>
      <c r="T99" s="9">
        <f t="shared" si="20"/>
        <v>-4.9850295609997425E-3</v>
      </c>
      <c r="U99" s="11">
        <f t="shared" si="21"/>
        <v>100</v>
      </c>
      <c r="AX99">
        <v>8.474823504492272E-3</v>
      </c>
      <c r="AY99">
        <v>1</v>
      </c>
      <c r="AZ99">
        <v>0</v>
      </c>
      <c r="BA99">
        <f t="shared" si="25"/>
        <v>94</v>
      </c>
      <c r="BB99">
        <f t="shared" si="26"/>
        <v>1</v>
      </c>
      <c r="BC99">
        <f t="shared" si="22"/>
        <v>0.9276923076923077</v>
      </c>
      <c r="BD99">
        <f t="shared" si="23"/>
        <v>0.99916666666666665</v>
      </c>
      <c r="BE99">
        <f t="shared" si="24"/>
        <v>7.6858974358971863E-4</v>
      </c>
    </row>
    <row r="100" spans="1:57" x14ac:dyDescent="0.3">
      <c r="A100">
        <f>Pumpkin_Seeds_Dataset!A98</f>
        <v>66789</v>
      </c>
      <c r="B100">
        <f>Pumpkin_Seeds_Dataset!B98</f>
        <v>1017.28</v>
      </c>
      <c r="C100">
        <f>Pumpkin_Seeds_Dataset!C98</f>
        <v>405.31299999999999</v>
      </c>
      <c r="D100">
        <f>Pumpkin_Seeds_Dataset!D98</f>
        <v>210.4572</v>
      </c>
      <c r="E100">
        <f>Pumpkin_Seeds_Dataset!E98</f>
        <v>67514</v>
      </c>
      <c r="F100">
        <f>Pumpkin_Seeds_Dataset!F98</f>
        <v>291.61340000000001</v>
      </c>
      <c r="G100">
        <f>Pumpkin_Seeds_Dataset!G98</f>
        <v>0.85460000000000003</v>
      </c>
      <c r="H100">
        <f>Pumpkin_Seeds_Dataset!H98</f>
        <v>0.98929999999999996</v>
      </c>
      <c r="I100">
        <f>Pumpkin_Seeds_Dataset!I98</f>
        <v>0.73699999999999999</v>
      </c>
      <c r="J100">
        <f>Pumpkin_Seeds_Dataset!J98</f>
        <v>0.81100000000000005</v>
      </c>
      <c r="K100">
        <f>Pumpkin_Seeds_Dataset!K98</f>
        <v>1.9258999999999999</v>
      </c>
      <c r="L100">
        <f>Pumpkin_Seeds_Dataset!L98</f>
        <v>0.71950000000000003</v>
      </c>
      <c r="M100" s="9">
        <f>Pumpkin_Seeds_Dataset!M98</f>
        <v>0</v>
      </c>
      <c r="N100" s="10">
        <f t="shared" si="14"/>
        <v>1</v>
      </c>
      <c r="O100" s="11">
        <f t="shared" si="15"/>
        <v>1</v>
      </c>
      <c r="P100">
        <f t="shared" si="16"/>
        <v>0</v>
      </c>
      <c r="Q100">
        <f t="shared" si="17"/>
        <v>0.20466157367742141</v>
      </c>
      <c r="R100" s="9">
        <f t="shared" si="18"/>
        <v>0.20466157367742141</v>
      </c>
      <c r="S100" s="11">
        <f t="shared" si="19"/>
        <v>0.79533842632257856</v>
      </c>
      <c r="T100" s="9">
        <f t="shared" si="20"/>
        <v>-0.22898756142205182</v>
      </c>
      <c r="U100" s="11">
        <f t="shared" si="21"/>
        <v>100</v>
      </c>
      <c r="AX100">
        <v>8.4920462926336201E-3</v>
      </c>
      <c r="AY100">
        <v>1</v>
      </c>
      <c r="AZ100">
        <v>0</v>
      </c>
      <c r="BA100">
        <f t="shared" si="25"/>
        <v>95</v>
      </c>
      <c r="BB100">
        <f t="shared" si="26"/>
        <v>1</v>
      </c>
      <c r="BC100">
        <f t="shared" si="22"/>
        <v>0.92692307692307696</v>
      </c>
      <c r="BD100">
        <f t="shared" si="23"/>
        <v>0.99916666666666665</v>
      </c>
      <c r="BE100">
        <f t="shared" si="24"/>
        <v>7.6858974358982955E-4</v>
      </c>
    </row>
    <row r="101" spans="1:57" x14ac:dyDescent="0.3">
      <c r="A101">
        <f>Pumpkin_Seeds_Dataset!A99</f>
        <v>80137</v>
      </c>
      <c r="B101">
        <f>Pumpkin_Seeds_Dataset!B99</f>
        <v>1124.144</v>
      </c>
      <c r="C101">
        <f>Pumpkin_Seeds_Dataset!C99</f>
        <v>454.46319999999997</v>
      </c>
      <c r="D101">
        <f>Pumpkin_Seeds_Dataset!D99</f>
        <v>225.1284</v>
      </c>
      <c r="E101">
        <f>Pumpkin_Seeds_Dataset!E99</f>
        <v>80936</v>
      </c>
      <c r="F101">
        <f>Pumpkin_Seeds_Dataset!F99</f>
        <v>319.42700000000002</v>
      </c>
      <c r="G101">
        <f>Pumpkin_Seeds_Dataset!G99</f>
        <v>0.86870000000000003</v>
      </c>
      <c r="H101">
        <f>Pumpkin_Seeds_Dataset!H99</f>
        <v>0.99009999999999998</v>
      </c>
      <c r="I101">
        <f>Pumpkin_Seeds_Dataset!I99</f>
        <v>0.65859999999999996</v>
      </c>
      <c r="J101">
        <f>Pumpkin_Seeds_Dataset!J99</f>
        <v>0.79690000000000005</v>
      </c>
      <c r="K101">
        <f>Pumpkin_Seeds_Dataset!K99</f>
        <v>2.0186999999999999</v>
      </c>
      <c r="L101">
        <f>Pumpkin_Seeds_Dataset!L99</f>
        <v>0.70289999999999997</v>
      </c>
      <c r="M101" s="9">
        <f>Pumpkin_Seeds_Dataset!M99</f>
        <v>0</v>
      </c>
      <c r="N101" s="10">
        <f t="shared" si="14"/>
        <v>1</v>
      </c>
      <c r="O101" s="11">
        <f t="shared" si="15"/>
        <v>1</v>
      </c>
      <c r="P101">
        <f t="shared" si="16"/>
        <v>0</v>
      </c>
      <c r="Q101">
        <f t="shared" si="17"/>
        <v>0.28625796812753485</v>
      </c>
      <c r="R101" s="9">
        <f t="shared" si="18"/>
        <v>0.28625796812753485</v>
      </c>
      <c r="S101" s="11">
        <f t="shared" si="19"/>
        <v>0.71374203187246521</v>
      </c>
      <c r="T101" s="9">
        <f t="shared" si="20"/>
        <v>-0.33723368182559443</v>
      </c>
      <c r="U101" s="11">
        <f t="shared" si="21"/>
        <v>100</v>
      </c>
      <c r="AX101">
        <v>8.4966939920133287E-3</v>
      </c>
      <c r="AY101">
        <v>1</v>
      </c>
      <c r="AZ101">
        <v>0</v>
      </c>
      <c r="BA101">
        <f t="shared" si="25"/>
        <v>96</v>
      </c>
      <c r="BB101">
        <f t="shared" si="26"/>
        <v>1</v>
      </c>
      <c r="BC101">
        <f t="shared" si="22"/>
        <v>0.92615384615384611</v>
      </c>
      <c r="BD101">
        <f t="shared" si="23"/>
        <v>0.99916666666666665</v>
      </c>
      <c r="BE101">
        <f t="shared" si="24"/>
        <v>7.6858974358971863E-4</v>
      </c>
    </row>
    <row r="102" spans="1:57" x14ac:dyDescent="0.3">
      <c r="A102">
        <f>Pumpkin_Seeds_Dataset!A100</f>
        <v>70041</v>
      </c>
      <c r="B102">
        <f>Pumpkin_Seeds_Dataset!B100</f>
        <v>1017.782</v>
      </c>
      <c r="C102">
        <f>Pumpkin_Seeds_Dataset!C100</f>
        <v>392.8732</v>
      </c>
      <c r="D102">
        <f>Pumpkin_Seeds_Dataset!D100</f>
        <v>230.23500000000001</v>
      </c>
      <c r="E102">
        <f>Pumpkin_Seeds_Dataset!E100</f>
        <v>70789</v>
      </c>
      <c r="F102">
        <f>Pumpkin_Seeds_Dataset!F100</f>
        <v>298.62849999999997</v>
      </c>
      <c r="G102">
        <f>Pumpkin_Seeds_Dataset!G100</f>
        <v>0.81030000000000002</v>
      </c>
      <c r="H102">
        <f>Pumpkin_Seeds_Dataset!H100</f>
        <v>0.98939999999999995</v>
      </c>
      <c r="I102">
        <f>Pumpkin_Seeds_Dataset!I100</f>
        <v>0.72970000000000002</v>
      </c>
      <c r="J102">
        <f>Pumpkin_Seeds_Dataset!J100</f>
        <v>0.84970000000000001</v>
      </c>
      <c r="K102">
        <f>Pumpkin_Seeds_Dataset!K100</f>
        <v>1.7063999999999999</v>
      </c>
      <c r="L102">
        <f>Pumpkin_Seeds_Dataset!L100</f>
        <v>0.7601</v>
      </c>
      <c r="M102" s="9">
        <f>Pumpkin_Seeds_Dataset!M100</f>
        <v>0</v>
      </c>
      <c r="N102" s="10">
        <f t="shared" si="14"/>
        <v>1</v>
      </c>
      <c r="O102" s="11">
        <f t="shared" si="15"/>
        <v>1</v>
      </c>
      <c r="P102">
        <f t="shared" si="16"/>
        <v>0</v>
      </c>
      <c r="Q102">
        <f t="shared" si="17"/>
        <v>9.2119751531504632E-2</v>
      </c>
      <c r="R102" s="9">
        <f t="shared" si="18"/>
        <v>9.2119751531504632E-2</v>
      </c>
      <c r="S102" s="11">
        <f t="shared" si="19"/>
        <v>0.90788024846849535</v>
      </c>
      <c r="T102" s="9">
        <f t="shared" si="20"/>
        <v>-9.6642794025019074E-2</v>
      </c>
      <c r="U102" s="11">
        <f t="shared" si="21"/>
        <v>100</v>
      </c>
      <c r="AX102">
        <v>8.5313930691249106E-3</v>
      </c>
      <c r="AY102">
        <v>1</v>
      </c>
      <c r="AZ102">
        <v>0</v>
      </c>
      <c r="BA102">
        <f t="shared" si="25"/>
        <v>97</v>
      </c>
      <c r="BB102">
        <f t="shared" si="26"/>
        <v>1</v>
      </c>
      <c r="BC102">
        <f t="shared" si="22"/>
        <v>0.92538461538461536</v>
      </c>
      <c r="BD102">
        <f t="shared" si="23"/>
        <v>0.99916666666666665</v>
      </c>
      <c r="BE102">
        <f t="shared" si="24"/>
        <v>7.6858974358971863E-4</v>
      </c>
    </row>
    <row r="103" spans="1:57" x14ac:dyDescent="0.3">
      <c r="A103">
        <f>Pumpkin_Seeds_Dataset!A101</f>
        <v>85039</v>
      </c>
      <c r="B103">
        <f>Pumpkin_Seeds_Dataset!B101</f>
        <v>1130.2650000000001</v>
      </c>
      <c r="C103">
        <f>Pumpkin_Seeds_Dataset!C101</f>
        <v>433.73239999999998</v>
      </c>
      <c r="D103">
        <f>Pumpkin_Seeds_Dataset!D101</f>
        <v>250.86199999999999</v>
      </c>
      <c r="E103">
        <f>Pumpkin_Seeds_Dataset!E101</f>
        <v>85907</v>
      </c>
      <c r="F103">
        <f>Pumpkin_Seeds_Dataset!F101</f>
        <v>329.05169999999998</v>
      </c>
      <c r="G103">
        <f>Pumpkin_Seeds_Dataset!G101</f>
        <v>0.81579999999999997</v>
      </c>
      <c r="H103">
        <f>Pumpkin_Seeds_Dataset!H101</f>
        <v>0.9899</v>
      </c>
      <c r="I103">
        <f>Pumpkin_Seeds_Dataset!I101</f>
        <v>0.69579999999999997</v>
      </c>
      <c r="J103">
        <f>Pumpkin_Seeds_Dataset!J101</f>
        <v>0.83650000000000002</v>
      </c>
      <c r="K103">
        <f>Pumpkin_Seeds_Dataset!K101</f>
        <v>1.7290000000000001</v>
      </c>
      <c r="L103">
        <f>Pumpkin_Seeds_Dataset!L101</f>
        <v>0.75870000000000004</v>
      </c>
      <c r="M103" s="9">
        <f>Pumpkin_Seeds_Dataset!M101</f>
        <v>0</v>
      </c>
      <c r="N103" s="10">
        <f t="shared" si="14"/>
        <v>1</v>
      </c>
      <c r="O103" s="11">
        <f t="shared" si="15"/>
        <v>1</v>
      </c>
      <c r="P103">
        <f t="shared" si="16"/>
        <v>0</v>
      </c>
      <c r="Q103">
        <f t="shared" si="17"/>
        <v>3.0699350950212125E-2</v>
      </c>
      <c r="R103" s="9">
        <f t="shared" si="18"/>
        <v>3.0699350950212125E-2</v>
      </c>
      <c r="S103" s="11">
        <f t="shared" si="19"/>
        <v>0.96930064904978785</v>
      </c>
      <c r="T103" s="9">
        <f t="shared" si="20"/>
        <v>-3.1180447877085002E-2</v>
      </c>
      <c r="U103" s="11">
        <f t="shared" si="21"/>
        <v>100</v>
      </c>
      <c r="AX103">
        <v>8.5510102803309646E-3</v>
      </c>
      <c r="AY103">
        <v>1</v>
      </c>
      <c r="AZ103">
        <v>0</v>
      </c>
      <c r="BA103">
        <f t="shared" si="25"/>
        <v>98</v>
      </c>
      <c r="BB103">
        <f t="shared" si="26"/>
        <v>1</v>
      </c>
      <c r="BC103">
        <f t="shared" si="22"/>
        <v>0.92461538461538462</v>
      </c>
      <c r="BD103">
        <f t="shared" si="23"/>
        <v>0.99916666666666665</v>
      </c>
      <c r="BE103">
        <f t="shared" si="24"/>
        <v>7.6858974358971863E-4</v>
      </c>
    </row>
    <row r="104" spans="1:57" x14ac:dyDescent="0.3">
      <c r="A104">
        <f>Pumpkin_Seeds_Dataset!A102</f>
        <v>98441</v>
      </c>
      <c r="B104">
        <f>Pumpkin_Seeds_Dataset!B102</f>
        <v>1249.0039999999999</v>
      </c>
      <c r="C104">
        <f>Pumpkin_Seeds_Dataset!C102</f>
        <v>489.5147</v>
      </c>
      <c r="D104">
        <f>Pumpkin_Seeds_Dataset!D102</f>
        <v>257.68779999999998</v>
      </c>
      <c r="E104">
        <f>Pumpkin_Seeds_Dataset!E102</f>
        <v>99561</v>
      </c>
      <c r="F104">
        <f>Pumpkin_Seeds_Dataset!F102</f>
        <v>354.0324</v>
      </c>
      <c r="G104">
        <f>Pumpkin_Seeds_Dataset!G102</f>
        <v>0.85019999999999996</v>
      </c>
      <c r="H104">
        <f>Pumpkin_Seeds_Dataset!H102</f>
        <v>0.98880000000000001</v>
      </c>
      <c r="I104">
        <f>Pumpkin_Seeds_Dataset!I102</f>
        <v>0.68710000000000004</v>
      </c>
      <c r="J104">
        <f>Pumpkin_Seeds_Dataset!J102</f>
        <v>0.79300000000000004</v>
      </c>
      <c r="K104">
        <f>Pumpkin_Seeds_Dataset!K102</f>
        <v>1.8996</v>
      </c>
      <c r="L104">
        <f>Pumpkin_Seeds_Dataset!L102</f>
        <v>0.72319999999999995</v>
      </c>
      <c r="M104" s="9">
        <f>Pumpkin_Seeds_Dataset!M102</f>
        <v>0</v>
      </c>
      <c r="N104" s="10">
        <f t="shared" si="14"/>
        <v>1</v>
      </c>
      <c r="O104" s="11">
        <f t="shared" si="15"/>
        <v>1</v>
      </c>
      <c r="P104">
        <f t="shared" si="16"/>
        <v>0</v>
      </c>
      <c r="Q104">
        <f t="shared" si="17"/>
        <v>0.27236608230788012</v>
      </c>
      <c r="R104" s="9">
        <f t="shared" si="18"/>
        <v>0.27236608230788012</v>
      </c>
      <c r="S104" s="11">
        <f t="shared" si="19"/>
        <v>0.72763391769211982</v>
      </c>
      <c r="T104" s="9">
        <f t="shared" si="20"/>
        <v>-0.31795721757512235</v>
      </c>
      <c r="U104" s="11">
        <f t="shared" si="21"/>
        <v>100</v>
      </c>
      <c r="AX104">
        <v>8.6285204266103518E-3</v>
      </c>
      <c r="AY104">
        <v>1</v>
      </c>
      <c r="AZ104">
        <v>0</v>
      </c>
      <c r="BA104">
        <f t="shared" si="25"/>
        <v>99</v>
      </c>
      <c r="BB104">
        <f t="shared" si="26"/>
        <v>1</v>
      </c>
      <c r="BC104">
        <f t="shared" si="22"/>
        <v>0.92384615384615387</v>
      </c>
      <c r="BD104">
        <f t="shared" si="23"/>
        <v>0.99916666666666665</v>
      </c>
      <c r="BE104">
        <f t="shared" si="24"/>
        <v>7.6858974358971863E-4</v>
      </c>
    </row>
    <row r="105" spans="1:57" x14ac:dyDescent="0.3">
      <c r="A105">
        <f>Pumpkin_Seeds_Dataset!A103</f>
        <v>91282</v>
      </c>
      <c r="B105">
        <f>Pumpkin_Seeds_Dataset!B103</f>
        <v>1171.0509999999999</v>
      </c>
      <c r="C105">
        <f>Pumpkin_Seeds_Dataset!C103</f>
        <v>427.74329999999998</v>
      </c>
      <c r="D105">
        <f>Pumpkin_Seeds_Dataset!D103</f>
        <v>273.19929999999999</v>
      </c>
      <c r="E105">
        <f>Pumpkin_Seeds_Dataset!E103</f>
        <v>93122</v>
      </c>
      <c r="F105">
        <f>Pumpkin_Seeds_Dataset!F103</f>
        <v>340.9162</v>
      </c>
      <c r="G105">
        <f>Pumpkin_Seeds_Dataset!G103</f>
        <v>0.76949999999999996</v>
      </c>
      <c r="H105">
        <f>Pumpkin_Seeds_Dataset!H103</f>
        <v>0.98019999999999996</v>
      </c>
      <c r="I105">
        <f>Pumpkin_Seeds_Dataset!I103</f>
        <v>0.71150000000000002</v>
      </c>
      <c r="J105">
        <f>Pumpkin_Seeds_Dataset!J103</f>
        <v>0.83650000000000002</v>
      </c>
      <c r="K105">
        <f>Pumpkin_Seeds_Dataset!K103</f>
        <v>1.5657000000000001</v>
      </c>
      <c r="L105">
        <f>Pumpkin_Seeds_Dataset!L103</f>
        <v>0.79700000000000004</v>
      </c>
      <c r="M105" s="9">
        <f>Pumpkin_Seeds_Dataset!M103</f>
        <v>0</v>
      </c>
      <c r="N105" s="10">
        <f t="shared" si="14"/>
        <v>1</v>
      </c>
      <c r="O105" s="11">
        <f t="shared" si="15"/>
        <v>1</v>
      </c>
      <c r="P105">
        <f t="shared" si="16"/>
        <v>0</v>
      </c>
      <c r="Q105">
        <f t="shared" si="17"/>
        <v>4.4289008489682832E-4</v>
      </c>
      <c r="R105" s="9">
        <f t="shared" si="18"/>
        <v>4.4289008489682832E-4</v>
      </c>
      <c r="S105" s="11">
        <f t="shared" si="19"/>
        <v>0.99955710991510316</v>
      </c>
      <c r="T105" s="9">
        <f t="shared" si="20"/>
        <v>-4.4298818967798345E-4</v>
      </c>
      <c r="U105" s="11">
        <f t="shared" si="21"/>
        <v>100</v>
      </c>
      <c r="AX105">
        <v>8.6396264853760753E-3</v>
      </c>
      <c r="AY105">
        <v>1</v>
      </c>
      <c r="AZ105">
        <v>0</v>
      </c>
      <c r="BA105">
        <f t="shared" si="25"/>
        <v>100</v>
      </c>
      <c r="BB105">
        <f t="shared" si="26"/>
        <v>1</v>
      </c>
      <c r="BC105">
        <f t="shared" si="22"/>
        <v>0.92307692307692313</v>
      </c>
      <c r="BD105">
        <f t="shared" si="23"/>
        <v>0.99916666666666665</v>
      </c>
      <c r="BE105">
        <f t="shared" si="24"/>
        <v>7.6858974358982955E-4</v>
      </c>
    </row>
    <row r="106" spans="1:57" x14ac:dyDescent="0.3">
      <c r="A106">
        <f>Pumpkin_Seeds_Dataset!A104</f>
        <v>73346</v>
      </c>
      <c r="B106">
        <f>Pumpkin_Seeds_Dataset!B104</f>
        <v>1076.3399999999999</v>
      </c>
      <c r="C106">
        <f>Pumpkin_Seeds_Dataset!C104</f>
        <v>418.78879999999998</v>
      </c>
      <c r="D106">
        <f>Pumpkin_Seeds_Dataset!D104</f>
        <v>224.6259</v>
      </c>
      <c r="E106">
        <f>Pumpkin_Seeds_Dataset!E104</f>
        <v>74449</v>
      </c>
      <c r="F106">
        <f>Pumpkin_Seeds_Dataset!F104</f>
        <v>305.59289999999999</v>
      </c>
      <c r="G106">
        <f>Pumpkin_Seeds_Dataset!G104</f>
        <v>0.84399999999999997</v>
      </c>
      <c r="H106">
        <f>Pumpkin_Seeds_Dataset!H104</f>
        <v>0.98519999999999996</v>
      </c>
      <c r="I106">
        <f>Pumpkin_Seeds_Dataset!I104</f>
        <v>0.64159999999999995</v>
      </c>
      <c r="J106">
        <f>Pumpkin_Seeds_Dataset!J104</f>
        <v>0.79559999999999997</v>
      </c>
      <c r="K106">
        <f>Pumpkin_Seeds_Dataset!K104</f>
        <v>1.8644000000000001</v>
      </c>
      <c r="L106">
        <f>Pumpkin_Seeds_Dataset!L104</f>
        <v>0.72970000000000002</v>
      </c>
      <c r="M106" s="9">
        <f>Pumpkin_Seeds_Dataset!M104</f>
        <v>0</v>
      </c>
      <c r="N106" s="10">
        <f t="shared" si="14"/>
        <v>1</v>
      </c>
      <c r="O106" s="11">
        <f t="shared" si="15"/>
        <v>1</v>
      </c>
      <c r="P106">
        <f t="shared" si="16"/>
        <v>0</v>
      </c>
      <c r="Q106">
        <f t="shared" si="17"/>
        <v>5.3196989671950037E-2</v>
      </c>
      <c r="R106" s="9">
        <f t="shared" si="18"/>
        <v>5.3196989671950037E-2</v>
      </c>
      <c r="S106" s="11">
        <f t="shared" si="19"/>
        <v>0.94680301032804992</v>
      </c>
      <c r="T106" s="9">
        <f t="shared" si="20"/>
        <v>-5.4664221871179856E-2</v>
      </c>
      <c r="U106" s="11">
        <f t="shared" si="21"/>
        <v>100</v>
      </c>
      <c r="AX106">
        <v>8.666298781326515E-3</v>
      </c>
      <c r="AY106">
        <v>1</v>
      </c>
      <c r="AZ106">
        <v>0</v>
      </c>
      <c r="BA106">
        <f t="shared" si="25"/>
        <v>101</v>
      </c>
      <c r="BB106">
        <f t="shared" si="26"/>
        <v>1</v>
      </c>
      <c r="BC106">
        <f t="shared" si="22"/>
        <v>0.92230769230769227</v>
      </c>
      <c r="BD106">
        <f t="shared" si="23"/>
        <v>0.99916666666666665</v>
      </c>
      <c r="BE106">
        <f t="shared" si="24"/>
        <v>7.6858974358971863E-4</v>
      </c>
    </row>
    <row r="107" spans="1:57" x14ac:dyDescent="0.3">
      <c r="A107">
        <f>Pumpkin_Seeds_Dataset!A105</f>
        <v>89332</v>
      </c>
      <c r="B107">
        <f>Pumpkin_Seeds_Dataset!B105</f>
        <v>1199.7090000000001</v>
      </c>
      <c r="C107">
        <f>Pumpkin_Seeds_Dataset!C105</f>
        <v>471.97750000000002</v>
      </c>
      <c r="D107">
        <f>Pumpkin_Seeds_Dataset!D105</f>
        <v>241.51759999999999</v>
      </c>
      <c r="E107">
        <f>Pumpkin_Seeds_Dataset!E105</f>
        <v>90457</v>
      </c>
      <c r="F107">
        <f>Pumpkin_Seeds_Dataset!F105</f>
        <v>337.25510000000003</v>
      </c>
      <c r="G107">
        <f>Pumpkin_Seeds_Dataset!G105</f>
        <v>0.85919999999999996</v>
      </c>
      <c r="H107">
        <f>Pumpkin_Seeds_Dataset!H105</f>
        <v>0.98760000000000003</v>
      </c>
      <c r="I107">
        <f>Pumpkin_Seeds_Dataset!I105</f>
        <v>0.75390000000000001</v>
      </c>
      <c r="J107">
        <f>Pumpkin_Seeds_Dataset!J105</f>
        <v>0.77990000000000004</v>
      </c>
      <c r="K107">
        <f>Pumpkin_Seeds_Dataset!K105</f>
        <v>1.9541999999999999</v>
      </c>
      <c r="L107">
        <f>Pumpkin_Seeds_Dataset!L105</f>
        <v>0.71460000000000001</v>
      </c>
      <c r="M107" s="9">
        <f>Pumpkin_Seeds_Dataset!M105</f>
        <v>0</v>
      </c>
      <c r="N107" s="10">
        <f t="shared" si="14"/>
        <v>1</v>
      </c>
      <c r="O107" s="11">
        <f t="shared" si="15"/>
        <v>1</v>
      </c>
      <c r="P107">
        <f t="shared" si="16"/>
        <v>0</v>
      </c>
      <c r="Q107">
        <f t="shared" si="17"/>
        <v>0.11255325429163937</v>
      </c>
      <c r="R107" s="9">
        <f t="shared" si="18"/>
        <v>0.11255325429163937</v>
      </c>
      <c r="S107" s="11">
        <f t="shared" si="19"/>
        <v>0.88744674570836057</v>
      </c>
      <c r="T107" s="9">
        <f t="shared" si="20"/>
        <v>-0.11940676426857842</v>
      </c>
      <c r="U107" s="11">
        <f t="shared" si="21"/>
        <v>100</v>
      </c>
      <c r="AX107">
        <v>8.6881425404177742E-3</v>
      </c>
      <c r="AY107">
        <v>1</v>
      </c>
      <c r="AZ107">
        <v>0</v>
      </c>
      <c r="BA107">
        <f t="shared" si="25"/>
        <v>102</v>
      </c>
      <c r="BB107">
        <f t="shared" si="26"/>
        <v>1</v>
      </c>
      <c r="BC107">
        <f t="shared" si="22"/>
        <v>0.92153846153846153</v>
      </c>
      <c r="BD107">
        <f t="shared" si="23"/>
        <v>0.99916666666666665</v>
      </c>
      <c r="BE107">
        <f t="shared" si="24"/>
        <v>7.6858974358971863E-4</v>
      </c>
    </row>
    <row r="108" spans="1:57" x14ac:dyDescent="0.3">
      <c r="A108">
        <f>Pumpkin_Seeds_Dataset!A106</f>
        <v>75040</v>
      </c>
      <c r="B108">
        <f>Pumpkin_Seeds_Dataset!B106</f>
        <v>1139.5050000000001</v>
      </c>
      <c r="C108">
        <f>Pumpkin_Seeds_Dataset!C106</f>
        <v>449.79500000000002</v>
      </c>
      <c r="D108">
        <f>Pumpkin_Seeds_Dataset!D106</f>
        <v>215.93979999999999</v>
      </c>
      <c r="E108">
        <f>Pumpkin_Seeds_Dataset!E106</f>
        <v>76482</v>
      </c>
      <c r="F108">
        <f>Pumpkin_Seeds_Dataset!F106</f>
        <v>309.10180000000003</v>
      </c>
      <c r="G108">
        <f>Pumpkin_Seeds_Dataset!G106</f>
        <v>0.87719999999999998</v>
      </c>
      <c r="H108">
        <f>Pumpkin_Seeds_Dataset!H106</f>
        <v>0.98109999999999997</v>
      </c>
      <c r="I108">
        <f>Pumpkin_Seeds_Dataset!I106</f>
        <v>0.59640000000000004</v>
      </c>
      <c r="J108">
        <f>Pumpkin_Seeds_Dataset!J106</f>
        <v>0.72619999999999996</v>
      </c>
      <c r="K108">
        <f>Pumpkin_Seeds_Dataset!K106</f>
        <v>2.0830000000000002</v>
      </c>
      <c r="L108">
        <f>Pumpkin_Seeds_Dataset!L106</f>
        <v>0.68720000000000003</v>
      </c>
      <c r="M108" s="9">
        <f>Pumpkin_Seeds_Dataset!M106</f>
        <v>0</v>
      </c>
      <c r="N108" s="10">
        <f t="shared" si="14"/>
        <v>1</v>
      </c>
      <c r="O108" s="11">
        <f t="shared" si="15"/>
        <v>1</v>
      </c>
      <c r="P108">
        <f t="shared" si="16"/>
        <v>0</v>
      </c>
      <c r="Q108">
        <f t="shared" si="17"/>
        <v>0.44635858635579528</v>
      </c>
      <c r="R108" s="9">
        <f t="shared" si="18"/>
        <v>0.44635858635579528</v>
      </c>
      <c r="S108" s="11">
        <f t="shared" si="19"/>
        <v>0.55364141364420472</v>
      </c>
      <c r="T108" s="9">
        <f t="shared" si="20"/>
        <v>-0.59123806959332958</v>
      </c>
      <c r="U108" s="11">
        <f t="shared" si="21"/>
        <v>100</v>
      </c>
      <c r="AX108">
        <v>8.9347266673192541E-3</v>
      </c>
      <c r="AY108">
        <v>1</v>
      </c>
      <c r="AZ108">
        <v>0</v>
      </c>
      <c r="BA108">
        <f t="shared" si="25"/>
        <v>103</v>
      </c>
      <c r="BB108">
        <f t="shared" si="26"/>
        <v>1</v>
      </c>
      <c r="BC108">
        <f t="shared" si="22"/>
        <v>0.92076923076923078</v>
      </c>
      <c r="BD108">
        <f t="shared" si="23"/>
        <v>0.99916666666666665</v>
      </c>
      <c r="BE108">
        <f t="shared" si="24"/>
        <v>7.6858974358971863E-4</v>
      </c>
    </row>
    <row r="109" spans="1:57" x14ac:dyDescent="0.3">
      <c r="A109">
        <f>Pumpkin_Seeds_Dataset!A107</f>
        <v>78532</v>
      </c>
      <c r="B109">
        <f>Pumpkin_Seeds_Dataset!B107</f>
        <v>1123.8489999999999</v>
      </c>
      <c r="C109">
        <f>Pumpkin_Seeds_Dataset!C107</f>
        <v>432.7165</v>
      </c>
      <c r="D109">
        <f>Pumpkin_Seeds_Dataset!D107</f>
        <v>232.2045</v>
      </c>
      <c r="E109">
        <f>Pumpkin_Seeds_Dataset!E107</f>
        <v>79455</v>
      </c>
      <c r="F109">
        <f>Pumpkin_Seeds_Dataset!F107</f>
        <v>316.21199999999999</v>
      </c>
      <c r="G109">
        <f>Pumpkin_Seeds_Dataset!G107</f>
        <v>0.84379999999999999</v>
      </c>
      <c r="H109">
        <f>Pumpkin_Seeds_Dataset!H107</f>
        <v>0.98839999999999995</v>
      </c>
      <c r="I109">
        <f>Pumpkin_Seeds_Dataset!I107</f>
        <v>0.69830000000000003</v>
      </c>
      <c r="J109">
        <f>Pumpkin_Seeds_Dataset!J107</f>
        <v>0.78129999999999999</v>
      </c>
      <c r="K109">
        <f>Pumpkin_Seeds_Dataset!K107</f>
        <v>1.8634999999999999</v>
      </c>
      <c r="L109">
        <f>Pumpkin_Seeds_Dataset!L107</f>
        <v>0.73080000000000001</v>
      </c>
      <c r="M109" s="9">
        <f>Pumpkin_Seeds_Dataset!M107</f>
        <v>0</v>
      </c>
      <c r="N109" s="10">
        <f t="shared" si="14"/>
        <v>1</v>
      </c>
      <c r="O109" s="11">
        <f t="shared" si="15"/>
        <v>1</v>
      </c>
      <c r="P109">
        <f t="shared" si="16"/>
        <v>0</v>
      </c>
      <c r="Q109">
        <f t="shared" si="17"/>
        <v>8.1864293768784305E-2</v>
      </c>
      <c r="R109" s="9">
        <f t="shared" si="18"/>
        <v>8.1864293768784305E-2</v>
      </c>
      <c r="S109" s="11">
        <f t="shared" si="19"/>
        <v>0.91813570623121565</v>
      </c>
      <c r="T109" s="9">
        <f t="shared" si="20"/>
        <v>-8.5410071148570008E-2</v>
      </c>
      <c r="U109" s="11">
        <f t="shared" si="21"/>
        <v>100</v>
      </c>
      <c r="AX109">
        <v>8.9558999963804727E-3</v>
      </c>
      <c r="AY109">
        <v>1</v>
      </c>
      <c r="AZ109">
        <v>0</v>
      </c>
      <c r="BA109">
        <f t="shared" si="25"/>
        <v>104</v>
      </c>
      <c r="BB109">
        <f t="shared" si="26"/>
        <v>1</v>
      </c>
      <c r="BC109">
        <f t="shared" si="22"/>
        <v>0.92</v>
      </c>
      <c r="BD109">
        <f t="shared" si="23"/>
        <v>0.99916666666666665</v>
      </c>
      <c r="BE109">
        <f t="shared" si="24"/>
        <v>7.6858974358982955E-4</v>
      </c>
    </row>
    <row r="110" spans="1:57" x14ac:dyDescent="0.3">
      <c r="A110">
        <f>Pumpkin_Seeds_Dataset!A108</f>
        <v>96211</v>
      </c>
      <c r="B110">
        <f>Pumpkin_Seeds_Dataset!B108</f>
        <v>1169.3040000000001</v>
      </c>
      <c r="C110">
        <f>Pumpkin_Seeds_Dataset!C108</f>
        <v>418.7244</v>
      </c>
      <c r="D110">
        <f>Pumpkin_Seeds_Dataset!D108</f>
        <v>293.49209999999999</v>
      </c>
      <c r="E110">
        <f>Pumpkin_Seeds_Dataset!E108</f>
        <v>97138</v>
      </c>
      <c r="F110">
        <f>Pumpkin_Seeds_Dataset!F108</f>
        <v>349.99950000000001</v>
      </c>
      <c r="G110">
        <f>Pumpkin_Seeds_Dataset!G108</f>
        <v>0.71319999999999995</v>
      </c>
      <c r="H110">
        <f>Pumpkin_Seeds_Dataset!H108</f>
        <v>0.99050000000000005</v>
      </c>
      <c r="I110">
        <f>Pumpkin_Seeds_Dataset!I108</f>
        <v>0.75160000000000005</v>
      </c>
      <c r="J110">
        <f>Pumpkin_Seeds_Dataset!J108</f>
        <v>0.88429999999999997</v>
      </c>
      <c r="K110">
        <f>Pumpkin_Seeds_Dataset!K108</f>
        <v>1.4267000000000001</v>
      </c>
      <c r="L110">
        <f>Pumpkin_Seeds_Dataset!L108</f>
        <v>0.83589999999999998</v>
      </c>
      <c r="M110" s="9">
        <f>Pumpkin_Seeds_Dataset!M108</f>
        <v>0</v>
      </c>
      <c r="N110" s="10">
        <f t="shared" si="14"/>
        <v>1</v>
      </c>
      <c r="O110" s="11">
        <f t="shared" si="15"/>
        <v>1</v>
      </c>
      <c r="P110">
        <f t="shared" si="16"/>
        <v>0</v>
      </c>
      <c r="Q110">
        <f t="shared" si="17"/>
        <v>7.6702906566442916E-3</v>
      </c>
      <c r="R110" s="9">
        <f t="shared" si="18"/>
        <v>7.6702906566442916E-3</v>
      </c>
      <c r="S110" s="11">
        <f t="shared" si="19"/>
        <v>0.99232970934335574</v>
      </c>
      <c r="T110" s="9">
        <f t="shared" si="20"/>
        <v>-7.6998586296954151E-3</v>
      </c>
      <c r="U110" s="11">
        <f t="shared" si="21"/>
        <v>100</v>
      </c>
      <c r="AX110">
        <v>9.4035474894851451E-3</v>
      </c>
      <c r="AY110">
        <v>1</v>
      </c>
      <c r="AZ110">
        <v>0</v>
      </c>
      <c r="BA110">
        <f t="shared" si="25"/>
        <v>105</v>
      </c>
      <c r="BB110">
        <f t="shared" si="26"/>
        <v>1</v>
      </c>
      <c r="BC110">
        <f t="shared" si="22"/>
        <v>0.91923076923076918</v>
      </c>
      <c r="BD110">
        <f t="shared" si="23"/>
        <v>0.99916666666666665</v>
      </c>
      <c r="BE110">
        <f t="shared" si="24"/>
        <v>7.6858974358971863E-4</v>
      </c>
    </row>
    <row r="111" spans="1:57" x14ac:dyDescent="0.3">
      <c r="A111">
        <f>Pumpkin_Seeds_Dataset!A109</f>
        <v>79102</v>
      </c>
      <c r="B111">
        <f>Pumpkin_Seeds_Dataset!B109</f>
        <v>1120.31</v>
      </c>
      <c r="C111">
        <f>Pumpkin_Seeds_Dataset!C109</f>
        <v>430.87</v>
      </c>
      <c r="D111">
        <f>Pumpkin_Seeds_Dataset!D109</f>
        <v>234.46459999999999</v>
      </c>
      <c r="E111">
        <f>Pumpkin_Seeds_Dataset!E109</f>
        <v>79999</v>
      </c>
      <c r="F111">
        <f>Pumpkin_Seeds_Dataset!F109</f>
        <v>317.35750000000002</v>
      </c>
      <c r="G111">
        <f>Pumpkin_Seeds_Dataset!G109</f>
        <v>0.83899999999999997</v>
      </c>
      <c r="H111">
        <f>Pumpkin_Seeds_Dataset!H109</f>
        <v>0.98880000000000001</v>
      </c>
      <c r="I111">
        <f>Pumpkin_Seeds_Dataset!I109</f>
        <v>0.6653</v>
      </c>
      <c r="J111">
        <f>Pumpkin_Seeds_Dataset!J109</f>
        <v>0.79200000000000004</v>
      </c>
      <c r="K111">
        <f>Pumpkin_Seeds_Dataset!K109</f>
        <v>1.8376999999999999</v>
      </c>
      <c r="L111">
        <f>Pumpkin_Seeds_Dataset!L109</f>
        <v>0.73660000000000003</v>
      </c>
      <c r="M111" s="9">
        <f>Pumpkin_Seeds_Dataset!M109</f>
        <v>0</v>
      </c>
      <c r="N111" s="10">
        <f t="shared" si="14"/>
        <v>1</v>
      </c>
      <c r="O111" s="11">
        <f t="shared" si="15"/>
        <v>1</v>
      </c>
      <c r="P111">
        <f t="shared" si="16"/>
        <v>0</v>
      </c>
      <c r="Q111">
        <f t="shared" si="17"/>
        <v>5.104829480922625E-2</v>
      </c>
      <c r="R111" s="9">
        <f t="shared" si="18"/>
        <v>5.104829480922625E-2</v>
      </c>
      <c r="S111" s="11">
        <f t="shared" si="19"/>
        <v>0.94895170519077376</v>
      </c>
      <c r="T111" s="9">
        <f t="shared" si="20"/>
        <v>-5.2397371877092661E-2</v>
      </c>
      <c r="U111" s="11">
        <f t="shared" si="21"/>
        <v>100</v>
      </c>
      <c r="AX111">
        <v>9.4972228248253136E-3</v>
      </c>
      <c r="AY111">
        <v>1</v>
      </c>
      <c r="AZ111">
        <v>0</v>
      </c>
      <c r="BA111">
        <f t="shared" si="25"/>
        <v>106</v>
      </c>
      <c r="BB111">
        <f t="shared" si="26"/>
        <v>1</v>
      </c>
      <c r="BC111">
        <f t="shared" si="22"/>
        <v>0.91846153846153844</v>
      </c>
      <c r="BD111">
        <f t="shared" si="23"/>
        <v>0.99916666666666665</v>
      </c>
      <c r="BE111">
        <f t="shared" si="24"/>
        <v>7.6858974358971863E-4</v>
      </c>
    </row>
    <row r="112" spans="1:57" x14ac:dyDescent="0.3">
      <c r="A112">
        <f>Pumpkin_Seeds_Dataset!A110</f>
        <v>80920</v>
      </c>
      <c r="B112">
        <f>Pumpkin_Seeds_Dataset!B110</f>
        <v>1171.6510000000001</v>
      </c>
      <c r="C112">
        <f>Pumpkin_Seeds_Dataset!C110</f>
        <v>397.4495</v>
      </c>
      <c r="D112">
        <f>Pumpkin_Seeds_Dataset!D110</f>
        <v>262.34989999999999</v>
      </c>
      <c r="E112">
        <f>Pumpkin_Seeds_Dataset!E110</f>
        <v>82943</v>
      </c>
      <c r="F112">
        <f>Pumpkin_Seeds_Dataset!F110</f>
        <v>320.9837</v>
      </c>
      <c r="G112">
        <f>Pumpkin_Seeds_Dataset!G110</f>
        <v>0.75119999999999998</v>
      </c>
      <c r="H112">
        <f>Pumpkin_Seeds_Dataset!H110</f>
        <v>0.97560000000000002</v>
      </c>
      <c r="I112">
        <f>Pumpkin_Seeds_Dataset!I110</f>
        <v>0.7258</v>
      </c>
      <c r="J112">
        <f>Pumpkin_Seeds_Dataset!J110</f>
        <v>0.74070000000000003</v>
      </c>
      <c r="K112">
        <f>Pumpkin_Seeds_Dataset!K110</f>
        <v>1.5149999999999999</v>
      </c>
      <c r="L112">
        <f>Pumpkin_Seeds_Dataset!L110</f>
        <v>0.80759999999999998</v>
      </c>
      <c r="M112" s="9">
        <f>Pumpkin_Seeds_Dataset!M110</f>
        <v>0</v>
      </c>
      <c r="N112" s="10">
        <f t="shared" si="14"/>
        <v>1</v>
      </c>
      <c r="O112" s="11">
        <f t="shared" si="15"/>
        <v>1</v>
      </c>
      <c r="P112">
        <f t="shared" si="16"/>
        <v>0</v>
      </c>
      <c r="Q112">
        <f t="shared" si="17"/>
        <v>4.6523337137317506E-4</v>
      </c>
      <c r="R112" s="9">
        <f t="shared" si="18"/>
        <v>4.6523337137317506E-4</v>
      </c>
      <c r="S112" s="11">
        <f t="shared" si="19"/>
        <v>0.99953476662862684</v>
      </c>
      <c r="T112" s="9">
        <f t="shared" si="20"/>
        <v>-4.6534162599516063E-4</v>
      </c>
      <c r="U112" s="11">
        <f t="shared" si="21"/>
        <v>100</v>
      </c>
      <c r="AX112">
        <v>9.8230916421386278E-3</v>
      </c>
      <c r="AY112">
        <v>1</v>
      </c>
      <c r="AZ112">
        <v>0</v>
      </c>
      <c r="BA112">
        <f t="shared" si="25"/>
        <v>107</v>
      </c>
      <c r="BB112">
        <f t="shared" si="26"/>
        <v>1</v>
      </c>
      <c r="BC112">
        <f t="shared" si="22"/>
        <v>0.9176923076923077</v>
      </c>
      <c r="BD112">
        <f t="shared" si="23"/>
        <v>0.99916666666666665</v>
      </c>
      <c r="BE112">
        <f t="shared" si="24"/>
        <v>7.6858974358971863E-4</v>
      </c>
    </row>
    <row r="113" spans="1:57" x14ac:dyDescent="0.3">
      <c r="A113">
        <f>Pumpkin_Seeds_Dataset!A111</f>
        <v>65386</v>
      </c>
      <c r="B113">
        <f>Pumpkin_Seeds_Dataset!B111</f>
        <v>1017.984</v>
      </c>
      <c r="C113">
        <f>Pumpkin_Seeds_Dataset!C111</f>
        <v>389.27510000000001</v>
      </c>
      <c r="D113">
        <f>Pumpkin_Seeds_Dataset!D111</f>
        <v>217.02869999999999</v>
      </c>
      <c r="E113">
        <f>Pumpkin_Seeds_Dataset!E111</f>
        <v>66640</v>
      </c>
      <c r="F113">
        <f>Pumpkin_Seeds_Dataset!F111</f>
        <v>288.53429999999997</v>
      </c>
      <c r="G113">
        <f>Pumpkin_Seeds_Dataset!G111</f>
        <v>0.83020000000000005</v>
      </c>
      <c r="H113">
        <f>Pumpkin_Seeds_Dataset!H111</f>
        <v>0.98119999999999996</v>
      </c>
      <c r="I113">
        <f>Pumpkin_Seeds_Dataset!I111</f>
        <v>0.74709999999999999</v>
      </c>
      <c r="J113">
        <f>Pumpkin_Seeds_Dataset!J111</f>
        <v>0.79290000000000005</v>
      </c>
      <c r="K113">
        <f>Pumpkin_Seeds_Dataset!K111</f>
        <v>1.7937000000000001</v>
      </c>
      <c r="L113">
        <f>Pumpkin_Seeds_Dataset!L111</f>
        <v>0.74119999999999997</v>
      </c>
      <c r="M113" s="9">
        <f>Pumpkin_Seeds_Dataset!M111</f>
        <v>0</v>
      </c>
      <c r="N113" s="10">
        <f t="shared" si="14"/>
        <v>1</v>
      </c>
      <c r="O113" s="11">
        <f t="shared" si="15"/>
        <v>1</v>
      </c>
      <c r="P113">
        <f t="shared" si="16"/>
        <v>0</v>
      </c>
      <c r="Q113">
        <f t="shared" si="17"/>
        <v>8.4765745498635151E-2</v>
      </c>
      <c r="R113" s="9">
        <f t="shared" si="18"/>
        <v>8.4765745498635151E-2</v>
      </c>
      <c r="S113" s="11">
        <f t="shared" si="19"/>
        <v>0.91523425450136486</v>
      </c>
      <c r="T113" s="9">
        <f t="shared" si="20"/>
        <v>-8.857523062459452E-2</v>
      </c>
      <c r="U113" s="11">
        <f t="shared" si="21"/>
        <v>100</v>
      </c>
      <c r="AX113">
        <v>9.852438216839024E-3</v>
      </c>
      <c r="AY113">
        <v>1</v>
      </c>
      <c r="AZ113">
        <v>0</v>
      </c>
      <c r="BA113">
        <f t="shared" si="25"/>
        <v>108</v>
      </c>
      <c r="BB113">
        <f t="shared" si="26"/>
        <v>1</v>
      </c>
      <c r="BC113">
        <f t="shared" si="22"/>
        <v>0.91692307692307695</v>
      </c>
      <c r="BD113">
        <f t="shared" si="23"/>
        <v>0.99916666666666665</v>
      </c>
      <c r="BE113">
        <f t="shared" si="24"/>
        <v>7.6858974358982955E-4</v>
      </c>
    </row>
    <row r="114" spans="1:57" x14ac:dyDescent="0.3">
      <c r="A114">
        <f>Pumpkin_Seeds_Dataset!A112</f>
        <v>92816</v>
      </c>
      <c r="B114">
        <f>Pumpkin_Seeds_Dataset!B112</f>
        <v>1229.789</v>
      </c>
      <c r="C114">
        <f>Pumpkin_Seeds_Dataset!C112</f>
        <v>472.86810000000003</v>
      </c>
      <c r="D114">
        <f>Pumpkin_Seeds_Dataset!D112</f>
        <v>252.03749999999999</v>
      </c>
      <c r="E114">
        <f>Pumpkin_Seeds_Dataset!E112</f>
        <v>93938</v>
      </c>
      <c r="F114">
        <f>Pumpkin_Seeds_Dataset!F112</f>
        <v>343.7688</v>
      </c>
      <c r="G114">
        <f>Pumpkin_Seeds_Dataset!G112</f>
        <v>0.84609999999999996</v>
      </c>
      <c r="H114">
        <f>Pumpkin_Seeds_Dataset!H112</f>
        <v>0.98809999999999998</v>
      </c>
      <c r="I114">
        <f>Pumpkin_Seeds_Dataset!I112</f>
        <v>0.71309999999999996</v>
      </c>
      <c r="J114">
        <f>Pumpkin_Seeds_Dataset!J112</f>
        <v>0.7712</v>
      </c>
      <c r="K114">
        <f>Pumpkin_Seeds_Dataset!K112</f>
        <v>1.8762000000000001</v>
      </c>
      <c r="L114">
        <f>Pumpkin_Seeds_Dataset!L112</f>
        <v>0.72699999999999998</v>
      </c>
      <c r="M114" s="9">
        <f>Pumpkin_Seeds_Dataset!M112</f>
        <v>0</v>
      </c>
      <c r="N114" s="10">
        <f t="shared" si="14"/>
        <v>1</v>
      </c>
      <c r="O114" s="11">
        <f t="shared" si="15"/>
        <v>1</v>
      </c>
      <c r="P114">
        <f t="shared" si="16"/>
        <v>0</v>
      </c>
      <c r="Q114">
        <f t="shared" si="17"/>
        <v>0.19278263843775306</v>
      </c>
      <c r="R114" s="9">
        <f t="shared" si="18"/>
        <v>0.19278263843775306</v>
      </c>
      <c r="S114" s="11">
        <f t="shared" si="19"/>
        <v>0.80721736156224688</v>
      </c>
      <c r="T114" s="9">
        <f t="shared" si="20"/>
        <v>-0.21416230179662779</v>
      </c>
      <c r="U114" s="11">
        <f t="shared" si="21"/>
        <v>100</v>
      </c>
      <c r="AX114">
        <v>9.8672683682832947E-3</v>
      </c>
      <c r="AY114">
        <v>1</v>
      </c>
      <c r="AZ114">
        <v>0</v>
      </c>
      <c r="BA114">
        <f t="shared" si="25"/>
        <v>109</v>
      </c>
      <c r="BB114">
        <f t="shared" si="26"/>
        <v>1</v>
      </c>
      <c r="BC114">
        <f t="shared" si="22"/>
        <v>0.9161538461538461</v>
      </c>
      <c r="BD114">
        <f t="shared" si="23"/>
        <v>0.99916666666666665</v>
      </c>
      <c r="BE114">
        <f t="shared" si="24"/>
        <v>7.6858974358971863E-4</v>
      </c>
    </row>
    <row r="115" spans="1:57" x14ac:dyDescent="0.3">
      <c r="A115">
        <f>Pumpkin_Seeds_Dataset!A113</f>
        <v>88903</v>
      </c>
      <c r="B115">
        <f>Pumpkin_Seeds_Dataset!B113</f>
        <v>1208.5550000000001</v>
      </c>
      <c r="C115">
        <f>Pumpkin_Seeds_Dataset!C113</f>
        <v>476.11399999999998</v>
      </c>
      <c r="D115">
        <f>Pumpkin_Seeds_Dataset!D113</f>
        <v>239.0078</v>
      </c>
      <c r="E115">
        <f>Pumpkin_Seeds_Dataset!E113</f>
        <v>89984</v>
      </c>
      <c r="F115">
        <f>Pumpkin_Seeds_Dataset!F113</f>
        <v>336.44439999999997</v>
      </c>
      <c r="G115">
        <f>Pumpkin_Seeds_Dataset!G113</f>
        <v>0.8649</v>
      </c>
      <c r="H115">
        <f>Pumpkin_Seeds_Dataset!H113</f>
        <v>0.98799999999999999</v>
      </c>
      <c r="I115">
        <f>Pumpkin_Seeds_Dataset!I113</f>
        <v>0.68389999999999995</v>
      </c>
      <c r="J115">
        <f>Pumpkin_Seeds_Dataset!J113</f>
        <v>0.76490000000000002</v>
      </c>
      <c r="K115">
        <f>Pumpkin_Seeds_Dataset!K113</f>
        <v>1.992</v>
      </c>
      <c r="L115">
        <f>Pumpkin_Seeds_Dataset!L113</f>
        <v>0.70660000000000001</v>
      </c>
      <c r="M115" s="9">
        <f>Pumpkin_Seeds_Dataset!M113</f>
        <v>0</v>
      </c>
      <c r="N115" s="10">
        <f t="shared" si="14"/>
        <v>1</v>
      </c>
      <c r="O115" s="11">
        <f t="shared" si="15"/>
        <v>1</v>
      </c>
      <c r="P115">
        <f t="shared" si="16"/>
        <v>0</v>
      </c>
      <c r="Q115">
        <f t="shared" si="17"/>
        <v>0.2594247547392653</v>
      </c>
      <c r="R115" s="9">
        <f t="shared" si="18"/>
        <v>0.2594247547392653</v>
      </c>
      <c r="S115" s="11">
        <f t="shared" si="19"/>
        <v>0.7405752452607347</v>
      </c>
      <c r="T115" s="9">
        <f t="shared" si="20"/>
        <v>-0.30032803631006622</v>
      </c>
      <c r="U115" s="11">
        <f t="shared" si="21"/>
        <v>100</v>
      </c>
      <c r="AX115">
        <v>9.9454894381770954E-3</v>
      </c>
      <c r="AY115">
        <v>1</v>
      </c>
      <c r="AZ115">
        <v>0</v>
      </c>
      <c r="BA115">
        <f t="shared" si="25"/>
        <v>110</v>
      </c>
      <c r="BB115">
        <f t="shared" si="26"/>
        <v>1</v>
      </c>
      <c r="BC115">
        <f t="shared" si="22"/>
        <v>0.91538461538461535</v>
      </c>
      <c r="BD115">
        <f t="shared" si="23"/>
        <v>0.99916666666666665</v>
      </c>
      <c r="BE115">
        <f t="shared" si="24"/>
        <v>7.6858974358971863E-4</v>
      </c>
    </row>
    <row r="116" spans="1:57" x14ac:dyDescent="0.3">
      <c r="A116">
        <f>Pumpkin_Seeds_Dataset!A114</f>
        <v>74959</v>
      </c>
      <c r="B116">
        <f>Pumpkin_Seeds_Dataset!B114</f>
        <v>1059.482</v>
      </c>
      <c r="C116">
        <f>Pumpkin_Seeds_Dataset!C114</f>
        <v>399.99270000000001</v>
      </c>
      <c r="D116">
        <f>Pumpkin_Seeds_Dataset!D114</f>
        <v>239.64699999999999</v>
      </c>
      <c r="E116">
        <f>Pumpkin_Seeds_Dataset!E114</f>
        <v>75668</v>
      </c>
      <c r="F116">
        <f>Pumpkin_Seeds_Dataset!F114</f>
        <v>308.93490000000003</v>
      </c>
      <c r="G116">
        <f>Pumpkin_Seeds_Dataset!G114</f>
        <v>0.80069999999999997</v>
      </c>
      <c r="H116">
        <f>Pumpkin_Seeds_Dataset!H114</f>
        <v>0.99060000000000004</v>
      </c>
      <c r="I116">
        <f>Pumpkin_Seeds_Dataset!I114</f>
        <v>0.73519999999999996</v>
      </c>
      <c r="J116">
        <f>Pumpkin_Seeds_Dataset!J114</f>
        <v>0.83919999999999995</v>
      </c>
      <c r="K116">
        <f>Pumpkin_Seeds_Dataset!K114</f>
        <v>1.6691</v>
      </c>
      <c r="L116">
        <f>Pumpkin_Seeds_Dataset!L114</f>
        <v>0.77239999999999998</v>
      </c>
      <c r="M116" s="9">
        <f>Pumpkin_Seeds_Dataset!M114</f>
        <v>0</v>
      </c>
      <c r="N116" s="10">
        <f t="shared" si="14"/>
        <v>1</v>
      </c>
      <c r="O116" s="11">
        <f t="shared" si="15"/>
        <v>1</v>
      </c>
      <c r="P116">
        <f t="shared" si="16"/>
        <v>0</v>
      </c>
      <c r="Q116">
        <f t="shared" si="17"/>
        <v>2.197466312489808E-2</v>
      </c>
      <c r="R116" s="9">
        <f t="shared" si="18"/>
        <v>2.197466312489808E-2</v>
      </c>
      <c r="S116" s="11">
        <f t="shared" si="19"/>
        <v>0.97802533687510196</v>
      </c>
      <c r="T116" s="9">
        <f t="shared" si="20"/>
        <v>-2.2219702457638092E-2</v>
      </c>
      <c r="U116" s="11">
        <f t="shared" si="21"/>
        <v>100</v>
      </c>
      <c r="AX116">
        <v>1.002077442283731E-2</v>
      </c>
      <c r="AY116">
        <v>1</v>
      </c>
      <c r="AZ116">
        <v>0</v>
      </c>
      <c r="BA116">
        <f t="shared" si="25"/>
        <v>111</v>
      </c>
      <c r="BB116">
        <f t="shared" si="26"/>
        <v>1</v>
      </c>
      <c r="BC116">
        <f t="shared" si="22"/>
        <v>0.91461538461538461</v>
      </c>
      <c r="BD116">
        <f t="shared" si="23"/>
        <v>0.99916666666666665</v>
      </c>
      <c r="BE116">
        <f t="shared" si="24"/>
        <v>7.6858974358971863E-4</v>
      </c>
    </row>
    <row r="117" spans="1:57" x14ac:dyDescent="0.3">
      <c r="A117">
        <f>Pumpkin_Seeds_Dataset!A115</f>
        <v>60145</v>
      </c>
      <c r="B117">
        <f>Pumpkin_Seeds_Dataset!B115</f>
        <v>938.70100000000002</v>
      </c>
      <c r="C117">
        <f>Pumpkin_Seeds_Dataset!C115</f>
        <v>357.56990000000002</v>
      </c>
      <c r="D117">
        <f>Pumpkin_Seeds_Dataset!D115</f>
        <v>214.61779999999999</v>
      </c>
      <c r="E117">
        <f>Pumpkin_Seeds_Dataset!E115</f>
        <v>60824</v>
      </c>
      <c r="F117">
        <f>Pumpkin_Seeds_Dataset!F115</f>
        <v>276.72910000000002</v>
      </c>
      <c r="G117">
        <f>Pumpkin_Seeds_Dataset!G115</f>
        <v>0.79979999999999996</v>
      </c>
      <c r="H117">
        <f>Pumpkin_Seeds_Dataset!H115</f>
        <v>0.98880000000000001</v>
      </c>
      <c r="I117">
        <f>Pumpkin_Seeds_Dataset!I115</f>
        <v>0.6804</v>
      </c>
      <c r="J117">
        <f>Pumpkin_Seeds_Dataset!J115</f>
        <v>0.85770000000000002</v>
      </c>
      <c r="K117">
        <f>Pumpkin_Seeds_Dataset!K115</f>
        <v>1.6660999999999999</v>
      </c>
      <c r="L117">
        <f>Pumpkin_Seeds_Dataset!L115</f>
        <v>0.77390000000000003</v>
      </c>
      <c r="M117" s="9">
        <f>Pumpkin_Seeds_Dataset!M115</f>
        <v>0</v>
      </c>
      <c r="N117" s="10">
        <f t="shared" si="14"/>
        <v>1</v>
      </c>
      <c r="O117" s="11">
        <f t="shared" si="15"/>
        <v>1</v>
      </c>
      <c r="P117">
        <f t="shared" si="16"/>
        <v>0</v>
      </c>
      <c r="Q117">
        <f t="shared" si="17"/>
        <v>3.2576025760735587E-2</v>
      </c>
      <c r="R117" s="9">
        <f t="shared" si="18"/>
        <v>3.2576025760735587E-2</v>
      </c>
      <c r="S117" s="11">
        <f t="shared" si="19"/>
        <v>0.96742397423926441</v>
      </c>
      <c r="T117" s="9">
        <f t="shared" si="20"/>
        <v>-3.311843676339804E-2</v>
      </c>
      <c r="U117" s="11">
        <f t="shared" si="21"/>
        <v>100</v>
      </c>
      <c r="AX117">
        <v>1.0192984246745541E-2</v>
      </c>
      <c r="AY117">
        <v>1</v>
      </c>
      <c r="AZ117">
        <v>0</v>
      </c>
      <c r="BA117">
        <f t="shared" si="25"/>
        <v>112</v>
      </c>
      <c r="BB117">
        <f t="shared" si="26"/>
        <v>1</v>
      </c>
      <c r="BC117">
        <f t="shared" si="22"/>
        <v>0.91384615384615386</v>
      </c>
      <c r="BD117">
        <f t="shared" si="23"/>
        <v>0.99916666666666665</v>
      </c>
      <c r="BE117">
        <f t="shared" si="24"/>
        <v>7.6858974358971863E-4</v>
      </c>
    </row>
    <row r="118" spans="1:57" x14ac:dyDescent="0.3">
      <c r="A118">
        <f>Pumpkin_Seeds_Dataset!A116</f>
        <v>94019</v>
      </c>
      <c r="B118">
        <f>Pumpkin_Seeds_Dataset!B116</f>
        <v>1215.135</v>
      </c>
      <c r="C118">
        <f>Pumpkin_Seeds_Dataset!C116</f>
        <v>470.81529999999998</v>
      </c>
      <c r="D118">
        <f>Pumpkin_Seeds_Dataset!D116</f>
        <v>255.61609999999999</v>
      </c>
      <c r="E118">
        <f>Pumpkin_Seeds_Dataset!E116</f>
        <v>95889</v>
      </c>
      <c r="F118">
        <f>Pumpkin_Seeds_Dataset!F116</f>
        <v>345.98950000000002</v>
      </c>
      <c r="G118">
        <f>Pumpkin_Seeds_Dataset!G116</f>
        <v>0.83979999999999999</v>
      </c>
      <c r="H118">
        <f>Pumpkin_Seeds_Dataset!H116</f>
        <v>0.98050000000000004</v>
      </c>
      <c r="I118">
        <f>Pumpkin_Seeds_Dataset!I116</f>
        <v>0.75009999999999999</v>
      </c>
      <c r="J118">
        <f>Pumpkin_Seeds_Dataset!J116</f>
        <v>0.80020000000000002</v>
      </c>
      <c r="K118">
        <f>Pumpkin_Seeds_Dataset!K116</f>
        <v>1.8419000000000001</v>
      </c>
      <c r="L118">
        <f>Pumpkin_Seeds_Dataset!L116</f>
        <v>0.7349</v>
      </c>
      <c r="M118" s="9">
        <f>Pumpkin_Seeds_Dataset!M116</f>
        <v>0</v>
      </c>
      <c r="N118" s="10">
        <f t="shared" si="14"/>
        <v>1</v>
      </c>
      <c r="O118" s="11">
        <f t="shared" si="15"/>
        <v>1</v>
      </c>
      <c r="P118">
        <f t="shared" si="16"/>
        <v>0</v>
      </c>
      <c r="Q118">
        <f t="shared" si="17"/>
        <v>5.1942354888894291E-3</v>
      </c>
      <c r="R118" s="9">
        <f t="shared" si="18"/>
        <v>5.1942354888894291E-3</v>
      </c>
      <c r="S118" s="11">
        <f t="shared" si="19"/>
        <v>0.99480576451111058</v>
      </c>
      <c r="T118" s="9">
        <f t="shared" si="20"/>
        <v>-5.2077724264208234E-3</v>
      </c>
      <c r="U118" s="11">
        <f t="shared" si="21"/>
        <v>100</v>
      </c>
      <c r="AX118">
        <v>1.0206795174903902E-2</v>
      </c>
      <c r="AY118">
        <v>1</v>
      </c>
      <c r="AZ118">
        <v>0</v>
      </c>
      <c r="BA118">
        <f t="shared" si="25"/>
        <v>113</v>
      </c>
      <c r="BB118">
        <f t="shared" si="26"/>
        <v>1</v>
      </c>
      <c r="BC118">
        <f t="shared" si="22"/>
        <v>0.91307692307692312</v>
      </c>
      <c r="BD118">
        <f t="shared" si="23"/>
        <v>0.99916666666666665</v>
      </c>
      <c r="BE118">
        <f t="shared" si="24"/>
        <v>7.6858974358982955E-4</v>
      </c>
    </row>
    <row r="119" spans="1:57" x14ac:dyDescent="0.3">
      <c r="A119">
        <f>Pumpkin_Seeds_Dataset!A117</f>
        <v>71623</v>
      </c>
      <c r="B119">
        <f>Pumpkin_Seeds_Dataset!B117</f>
        <v>1086.452</v>
      </c>
      <c r="C119">
        <f>Pumpkin_Seeds_Dataset!C117</f>
        <v>431.6635</v>
      </c>
      <c r="D119">
        <f>Pumpkin_Seeds_Dataset!D117</f>
        <v>214.3176</v>
      </c>
      <c r="E119">
        <f>Pumpkin_Seeds_Dataset!E117</f>
        <v>72709</v>
      </c>
      <c r="F119">
        <f>Pumpkin_Seeds_Dataset!F117</f>
        <v>301.98219999999998</v>
      </c>
      <c r="G119">
        <f>Pumpkin_Seeds_Dataset!G117</f>
        <v>0.86799999999999999</v>
      </c>
      <c r="H119">
        <f>Pumpkin_Seeds_Dataset!H117</f>
        <v>0.98509999999999998</v>
      </c>
      <c r="I119">
        <f>Pumpkin_Seeds_Dataset!I117</f>
        <v>0.72589999999999999</v>
      </c>
      <c r="J119">
        <f>Pumpkin_Seeds_Dataset!J117</f>
        <v>0.76249999999999996</v>
      </c>
      <c r="K119">
        <f>Pumpkin_Seeds_Dataset!K117</f>
        <v>2.0141</v>
      </c>
      <c r="L119">
        <f>Pumpkin_Seeds_Dataset!L117</f>
        <v>0.6996</v>
      </c>
      <c r="M119" s="9">
        <f>Pumpkin_Seeds_Dataset!M117</f>
        <v>0</v>
      </c>
      <c r="N119" s="10">
        <f t="shared" si="14"/>
        <v>1</v>
      </c>
      <c r="O119" s="11">
        <f t="shared" si="15"/>
        <v>1</v>
      </c>
      <c r="P119">
        <f t="shared" si="16"/>
        <v>0</v>
      </c>
      <c r="Q119">
        <f t="shared" si="17"/>
        <v>0.49659653652894681</v>
      </c>
      <c r="R119" s="9">
        <f t="shared" si="18"/>
        <v>0.49659653652894681</v>
      </c>
      <c r="S119" s="11">
        <f t="shared" si="19"/>
        <v>0.50340346347105314</v>
      </c>
      <c r="T119" s="9">
        <f t="shared" si="20"/>
        <v>-0.68636331614755131</v>
      </c>
      <c r="U119" s="11">
        <f t="shared" si="21"/>
        <v>100</v>
      </c>
      <c r="AX119">
        <v>1.026871733536234E-2</v>
      </c>
      <c r="AY119">
        <v>1</v>
      </c>
      <c r="AZ119">
        <v>0</v>
      </c>
      <c r="BA119">
        <f t="shared" si="25"/>
        <v>114</v>
      </c>
      <c r="BB119">
        <f t="shared" si="26"/>
        <v>1</v>
      </c>
      <c r="BC119">
        <f t="shared" si="22"/>
        <v>0.91230769230769226</v>
      </c>
      <c r="BD119">
        <f t="shared" si="23"/>
        <v>0.99916666666666665</v>
      </c>
      <c r="BE119">
        <f t="shared" si="24"/>
        <v>7.6858974358971863E-4</v>
      </c>
    </row>
    <row r="120" spans="1:57" x14ac:dyDescent="0.3">
      <c r="A120">
        <f>Pumpkin_Seeds_Dataset!A118</f>
        <v>68575</v>
      </c>
      <c r="B120">
        <f>Pumpkin_Seeds_Dataset!B118</f>
        <v>1013.014</v>
      </c>
      <c r="C120">
        <f>Pumpkin_Seeds_Dataset!C118</f>
        <v>376.11799999999999</v>
      </c>
      <c r="D120">
        <f>Pumpkin_Seeds_Dataset!D118</f>
        <v>233.5821</v>
      </c>
      <c r="E120">
        <f>Pumpkin_Seeds_Dataset!E118</f>
        <v>69321</v>
      </c>
      <c r="F120">
        <f>Pumpkin_Seeds_Dataset!F118</f>
        <v>295.48669999999998</v>
      </c>
      <c r="G120">
        <f>Pumpkin_Seeds_Dataset!G118</f>
        <v>0.78380000000000005</v>
      </c>
      <c r="H120">
        <f>Pumpkin_Seeds_Dataset!H118</f>
        <v>0.98919999999999997</v>
      </c>
      <c r="I120">
        <f>Pumpkin_Seeds_Dataset!I118</f>
        <v>0.69830000000000003</v>
      </c>
      <c r="J120">
        <f>Pumpkin_Seeds_Dataset!J118</f>
        <v>0.8397</v>
      </c>
      <c r="K120">
        <f>Pumpkin_Seeds_Dataset!K118</f>
        <v>1.6102000000000001</v>
      </c>
      <c r="L120">
        <f>Pumpkin_Seeds_Dataset!L118</f>
        <v>0.78559999999999997</v>
      </c>
      <c r="M120" s="9">
        <f>Pumpkin_Seeds_Dataset!M118</f>
        <v>0</v>
      </c>
      <c r="N120" s="10">
        <f t="shared" si="14"/>
        <v>1</v>
      </c>
      <c r="O120" s="11">
        <f t="shared" si="15"/>
        <v>1</v>
      </c>
      <c r="P120">
        <f t="shared" si="16"/>
        <v>0</v>
      </c>
      <c r="Q120">
        <f t="shared" si="17"/>
        <v>1.7633294997275409E-2</v>
      </c>
      <c r="R120" s="9">
        <f t="shared" si="18"/>
        <v>1.7633294997275409E-2</v>
      </c>
      <c r="S120" s="11">
        <f t="shared" si="19"/>
        <v>0.98236670500272461</v>
      </c>
      <c r="T120" s="9">
        <f t="shared" si="20"/>
        <v>-1.779061365104307E-2</v>
      </c>
      <c r="U120" s="11">
        <f t="shared" si="21"/>
        <v>100</v>
      </c>
      <c r="AX120">
        <v>1.0569492681599657E-2</v>
      </c>
      <c r="AY120">
        <v>1</v>
      </c>
      <c r="AZ120">
        <v>0</v>
      </c>
      <c r="BA120">
        <f t="shared" si="25"/>
        <v>115</v>
      </c>
      <c r="BB120">
        <f t="shared" si="26"/>
        <v>1</v>
      </c>
      <c r="BC120">
        <f t="shared" si="22"/>
        <v>0.91153846153846152</v>
      </c>
      <c r="BD120">
        <f t="shared" si="23"/>
        <v>0.99916666666666665</v>
      </c>
      <c r="BE120">
        <f t="shared" si="24"/>
        <v>7.6858974358971863E-4</v>
      </c>
    </row>
    <row r="121" spans="1:57" x14ac:dyDescent="0.3">
      <c r="A121">
        <f>Pumpkin_Seeds_Dataset!A119</f>
        <v>88037</v>
      </c>
      <c r="B121">
        <f>Pumpkin_Seeds_Dataset!B119</f>
        <v>1143.45</v>
      </c>
      <c r="C121">
        <f>Pumpkin_Seeds_Dataset!C119</f>
        <v>428.98610000000002</v>
      </c>
      <c r="D121">
        <f>Pumpkin_Seeds_Dataset!D119</f>
        <v>262.14920000000001</v>
      </c>
      <c r="E121">
        <f>Pumpkin_Seeds_Dataset!E119</f>
        <v>88881</v>
      </c>
      <c r="F121">
        <f>Pumpkin_Seeds_Dataset!F119</f>
        <v>334.80169999999998</v>
      </c>
      <c r="G121">
        <f>Pumpkin_Seeds_Dataset!G119</f>
        <v>0.79159999999999997</v>
      </c>
      <c r="H121">
        <f>Pumpkin_Seeds_Dataset!H119</f>
        <v>0.99050000000000005</v>
      </c>
      <c r="I121">
        <f>Pumpkin_Seeds_Dataset!I119</f>
        <v>0.72829999999999995</v>
      </c>
      <c r="J121">
        <f>Pumpkin_Seeds_Dataset!J119</f>
        <v>0.84609999999999996</v>
      </c>
      <c r="K121">
        <f>Pumpkin_Seeds_Dataset!K119</f>
        <v>1.6364000000000001</v>
      </c>
      <c r="L121">
        <f>Pumpkin_Seeds_Dataset!L119</f>
        <v>0.78039999999999998</v>
      </c>
      <c r="M121" s="9">
        <f>Pumpkin_Seeds_Dataset!M119</f>
        <v>0</v>
      </c>
      <c r="N121" s="10">
        <f t="shared" si="14"/>
        <v>1</v>
      </c>
      <c r="O121" s="11">
        <f t="shared" si="15"/>
        <v>1</v>
      </c>
      <c r="P121">
        <f t="shared" si="16"/>
        <v>0</v>
      </c>
      <c r="Q121">
        <f t="shared" si="17"/>
        <v>1.675722186413553E-2</v>
      </c>
      <c r="R121" s="9">
        <f t="shared" si="18"/>
        <v>1.675722186413553E-2</v>
      </c>
      <c r="S121" s="11">
        <f t="shared" si="19"/>
        <v>0.98324277813586447</v>
      </c>
      <c r="T121" s="9">
        <f t="shared" si="20"/>
        <v>-1.689921258825278E-2</v>
      </c>
      <c r="U121" s="11">
        <f t="shared" si="21"/>
        <v>100</v>
      </c>
      <c r="AX121">
        <v>1.0607575131805973E-2</v>
      </c>
      <c r="AY121">
        <v>1</v>
      </c>
      <c r="AZ121">
        <v>0</v>
      </c>
      <c r="BA121">
        <f t="shared" si="25"/>
        <v>116</v>
      </c>
      <c r="BB121">
        <f t="shared" si="26"/>
        <v>1</v>
      </c>
      <c r="BC121">
        <f t="shared" si="22"/>
        <v>0.91076923076923078</v>
      </c>
      <c r="BD121">
        <f t="shared" si="23"/>
        <v>0.99916666666666665</v>
      </c>
      <c r="BE121">
        <f t="shared" si="24"/>
        <v>7.6858974358971863E-4</v>
      </c>
    </row>
    <row r="122" spans="1:57" x14ac:dyDescent="0.3">
      <c r="A122">
        <f>Pumpkin_Seeds_Dataset!A120</f>
        <v>76709</v>
      </c>
      <c r="B122">
        <f>Pumpkin_Seeds_Dataset!B120</f>
        <v>1086.6420000000001</v>
      </c>
      <c r="C122">
        <f>Pumpkin_Seeds_Dataset!C120</f>
        <v>426.93150000000003</v>
      </c>
      <c r="D122">
        <f>Pumpkin_Seeds_Dataset!D120</f>
        <v>229.9314</v>
      </c>
      <c r="E122">
        <f>Pumpkin_Seeds_Dataset!E120</f>
        <v>77379</v>
      </c>
      <c r="F122">
        <f>Pumpkin_Seeds_Dataset!F120</f>
        <v>312.52030000000002</v>
      </c>
      <c r="G122">
        <f>Pumpkin_Seeds_Dataset!G120</f>
        <v>0.84260000000000002</v>
      </c>
      <c r="H122">
        <f>Pumpkin_Seeds_Dataset!H120</f>
        <v>0.99129999999999996</v>
      </c>
      <c r="I122">
        <f>Pumpkin_Seeds_Dataset!I120</f>
        <v>0.73409999999999997</v>
      </c>
      <c r="J122">
        <f>Pumpkin_Seeds_Dataset!J120</f>
        <v>0.81640000000000001</v>
      </c>
      <c r="K122">
        <f>Pumpkin_Seeds_Dataset!K120</f>
        <v>1.8568</v>
      </c>
      <c r="L122">
        <f>Pumpkin_Seeds_Dataset!L120</f>
        <v>0.73199999999999998</v>
      </c>
      <c r="M122" s="9">
        <f>Pumpkin_Seeds_Dataset!M120</f>
        <v>0</v>
      </c>
      <c r="N122" s="10">
        <f t="shared" si="14"/>
        <v>1</v>
      </c>
      <c r="O122" s="11">
        <f t="shared" si="15"/>
        <v>1</v>
      </c>
      <c r="P122">
        <f t="shared" si="16"/>
        <v>0</v>
      </c>
      <c r="Q122">
        <f t="shared" si="17"/>
        <v>0.1421780375094408</v>
      </c>
      <c r="R122" s="9">
        <f t="shared" si="18"/>
        <v>0.1421780375094408</v>
      </c>
      <c r="S122" s="11">
        <f t="shared" si="19"/>
        <v>0.8578219624905592</v>
      </c>
      <c r="T122" s="9">
        <f t="shared" si="20"/>
        <v>-0.1533587039506415</v>
      </c>
      <c r="U122" s="11">
        <f t="shared" si="21"/>
        <v>100</v>
      </c>
      <c r="AX122">
        <v>1.0669435999501316E-2</v>
      </c>
      <c r="AY122">
        <v>1</v>
      </c>
      <c r="AZ122">
        <v>0</v>
      </c>
      <c r="BA122">
        <f t="shared" si="25"/>
        <v>117</v>
      </c>
      <c r="BB122">
        <f t="shared" si="26"/>
        <v>1</v>
      </c>
      <c r="BC122">
        <f t="shared" si="22"/>
        <v>0.91</v>
      </c>
      <c r="BD122">
        <f t="shared" si="23"/>
        <v>0.99916666666666665</v>
      </c>
      <c r="BE122">
        <f t="shared" si="24"/>
        <v>0</v>
      </c>
    </row>
    <row r="123" spans="1:57" x14ac:dyDescent="0.3">
      <c r="A123">
        <f>Pumpkin_Seeds_Dataset!A121</f>
        <v>75307</v>
      </c>
      <c r="B123">
        <f>Pumpkin_Seeds_Dataset!B121</f>
        <v>1079.8119999999999</v>
      </c>
      <c r="C123">
        <f>Pumpkin_Seeds_Dataset!C121</f>
        <v>421.50850000000003</v>
      </c>
      <c r="D123">
        <f>Pumpkin_Seeds_Dataset!D121</f>
        <v>228.3167</v>
      </c>
      <c r="E123">
        <f>Pumpkin_Seeds_Dataset!E121</f>
        <v>76138</v>
      </c>
      <c r="F123">
        <f>Pumpkin_Seeds_Dataset!F121</f>
        <v>309.65120000000002</v>
      </c>
      <c r="G123">
        <f>Pumpkin_Seeds_Dataset!G121</f>
        <v>0.84060000000000001</v>
      </c>
      <c r="H123">
        <f>Pumpkin_Seeds_Dataset!H121</f>
        <v>0.98909999999999998</v>
      </c>
      <c r="I123">
        <f>Pumpkin_Seeds_Dataset!I121</f>
        <v>0.67390000000000005</v>
      </c>
      <c r="J123">
        <f>Pumpkin_Seeds_Dataset!J121</f>
        <v>0.81159999999999999</v>
      </c>
      <c r="K123">
        <f>Pumpkin_Seeds_Dataset!K121</f>
        <v>1.8462000000000001</v>
      </c>
      <c r="L123">
        <f>Pumpkin_Seeds_Dataset!L121</f>
        <v>0.73460000000000003</v>
      </c>
      <c r="M123" s="9">
        <f>Pumpkin_Seeds_Dataset!M121</f>
        <v>0</v>
      </c>
      <c r="N123" s="10">
        <f t="shared" si="14"/>
        <v>1</v>
      </c>
      <c r="O123" s="11">
        <f t="shared" si="15"/>
        <v>1</v>
      </c>
      <c r="P123">
        <f t="shared" si="16"/>
        <v>0</v>
      </c>
      <c r="Q123">
        <f t="shared" si="17"/>
        <v>6.2058297447212446E-2</v>
      </c>
      <c r="R123" s="9">
        <f t="shared" si="18"/>
        <v>6.2058297447212446E-2</v>
      </c>
      <c r="S123" s="11">
        <f t="shared" si="19"/>
        <v>0.93794170255278753</v>
      </c>
      <c r="T123" s="9">
        <f t="shared" si="20"/>
        <v>-6.4067482703954945E-2</v>
      </c>
      <c r="U123" s="11">
        <f t="shared" si="21"/>
        <v>100</v>
      </c>
      <c r="AX123">
        <v>1.0676179656420483E-2</v>
      </c>
      <c r="AY123">
        <v>0</v>
      </c>
      <c r="AZ123">
        <v>1</v>
      </c>
      <c r="BA123">
        <f t="shared" si="25"/>
        <v>117</v>
      </c>
      <c r="BB123">
        <f t="shared" si="26"/>
        <v>2</v>
      </c>
      <c r="BC123">
        <f t="shared" si="22"/>
        <v>0.91</v>
      </c>
      <c r="BD123">
        <f t="shared" si="23"/>
        <v>0.99833333333333329</v>
      </c>
      <c r="BE123">
        <f t="shared" si="24"/>
        <v>7.6794871794869308E-4</v>
      </c>
    </row>
    <row r="124" spans="1:57" x14ac:dyDescent="0.3">
      <c r="A124">
        <f>Pumpkin_Seeds_Dataset!A122</f>
        <v>81357</v>
      </c>
      <c r="B124">
        <f>Pumpkin_Seeds_Dataset!B122</f>
        <v>1092.364</v>
      </c>
      <c r="C124">
        <f>Pumpkin_Seeds_Dataset!C122</f>
        <v>411.25060000000002</v>
      </c>
      <c r="D124">
        <f>Pumpkin_Seeds_Dataset!D122</f>
        <v>252.762</v>
      </c>
      <c r="E124">
        <f>Pumpkin_Seeds_Dataset!E122</f>
        <v>82145</v>
      </c>
      <c r="F124">
        <f>Pumpkin_Seeds_Dataset!F122</f>
        <v>321.84930000000003</v>
      </c>
      <c r="G124">
        <f>Pumpkin_Seeds_Dataset!G122</f>
        <v>0.78879999999999995</v>
      </c>
      <c r="H124">
        <f>Pumpkin_Seeds_Dataset!H122</f>
        <v>0.99039999999999995</v>
      </c>
      <c r="I124">
        <f>Pumpkin_Seeds_Dataset!I122</f>
        <v>0.7379</v>
      </c>
      <c r="J124">
        <f>Pumpkin_Seeds_Dataset!J122</f>
        <v>0.85680000000000001</v>
      </c>
      <c r="K124">
        <f>Pumpkin_Seeds_Dataset!K122</f>
        <v>1.627</v>
      </c>
      <c r="L124">
        <f>Pumpkin_Seeds_Dataset!L122</f>
        <v>0.78259999999999996</v>
      </c>
      <c r="M124" s="9">
        <f>Pumpkin_Seeds_Dataset!M122</f>
        <v>0</v>
      </c>
      <c r="N124" s="10">
        <f t="shared" si="14"/>
        <v>1</v>
      </c>
      <c r="O124" s="11">
        <f t="shared" si="15"/>
        <v>1</v>
      </c>
      <c r="P124">
        <f t="shared" si="16"/>
        <v>0</v>
      </c>
      <c r="Q124">
        <f t="shared" si="17"/>
        <v>1.1298017926846074E-2</v>
      </c>
      <c r="R124" s="9">
        <f t="shared" si="18"/>
        <v>1.1298017926846074E-2</v>
      </c>
      <c r="S124" s="11">
        <f t="shared" si="19"/>
        <v>0.98870198207315396</v>
      </c>
      <c r="T124" s="9">
        <f t="shared" si="20"/>
        <v>-1.1362325354495106E-2</v>
      </c>
      <c r="U124" s="11">
        <f t="shared" si="21"/>
        <v>100</v>
      </c>
      <c r="AX124">
        <v>1.1109137659739001E-2</v>
      </c>
      <c r="AY124">
        <v>1</v>
      </c>
      <c r="AZ124">
        <v>0</v>
      </c>
      <c r="BA124">
        <f t="shared" si="25"/>
        <v>118</v>
      </c>
      <c r="BB124">
        <f t="shared" si="26"/>
        <v>2</v>
      </c>
      <c r="BC124">
        <f t="shared" si="22"/>
        <v>0.90923076923076929</v>
      </c>
      <c r="BD124">
        <f t="shared" si="23"/>
        <v>0.99833333333333329</v>
      </c>
      <c r="BE124">
        <f t="shared" si="24"/>
        <v>7.6794871794880388E-4</v>
      </c>
    </row>
    <row r="125" spans="1:57" x14ac:dyDescent="0.3">
      <c r="A125">
        <f>Pumpkin_Seeds_Dataset!A123</f>
        <v>62211</v>
      </c>
      <c r="B125">
        <f>Pumpkin_Seeds_Dataset!B123</f>
        <v>968.90099999999995</v>
      </c>
      <c r="C125">
        <f>Pumpkin_Seeds_Dataset!C123</f>
        <v>369.04500000000002</v>
      </c>
      <c r="D125">
        <f>Pumpkin_Seeds_Dataset!D123</f>
        <v>215.6276</v>
      </c>
      <c r="E125">
        <f>Pumpkin_Seeds_Dataset!E123</f>
        <v>63090</v>
      </c>
      <c r="F125">
        <f>Pumpkin_Seeds_Dataset!F123</f>
        <v>281.4418</v>
      </c>
      <c r="G125">
        <f>Pumpkin_Seeds_Dataset!G123</f>
        <v>0.8115</v>
      </c>
      <c r="H125">
        <f>Pumpkin_Seeds_Dataset!H123</f>
        <v>0.98609999999999998</v>
      </c>
      <c r="I125">
        <f>Pumpkin_Seeds_Dataset!I123</f>
        <v>0.71799999999999997</v>
      </c>
      <c r="J125">
        <f>Pumpkin_Seeds_Dataset!J123</f>
        <v>0.83279999999999998</v>
      </c>
      <c r="K125">
        <f>Pumpkin_Seeds_Dataset!K123</f>
        <v>1.7115</v>
      </c>
      <c r="L125">
        <f>Pumpkin_Seeds_Dataset!L123</f>
        <v>0.76259999999999994</v>
      </c>
      <c r="M125" s="9">
        <f>Pumpkin_Seeds_Dataset!M123</f>
        <v>0</v>
      </c>
      <c r="N125" s="10">
        <f t="shared" si="14"/>
        <v>1</v>
      </c>
      <c r="O125" s="11">
        <f t="shared" si="15"/>
        <v>1</v>
      </c>
      <c r="P125">
        <f t="shared" si="16"/>
        <v>0</v>
      </c>
      <c r="Q125">
        <f t="shared" si="17"/>
        <v>3.5962773064071099E-2</v>
      </c>
      <c r="R125" s="9">
        <f t="shared" si="18"/>
        <v>3.5962773064071099E-2</v>
      </c>
      <c r="S125" s="11">
        <f t="shared" si="19"/>
        <v>0.96403722693592886</v>
      </c>
      <c r="T125" s="9">
        <f t="shared" si="20"/>
        <v>-3.6625367963761341E-2</v>
      </c>
      <c r="U125" s="11">
        <f t="shared" si="21"/>
        <v>100</v>
      </c>
      <c r="AX125">
        <v>1.1138133286674113E-2</v>
      </c>
      <c r="AY125">
        <v>1</v>
      </c>
      <c r="AZ125">
        <v>0</v>
      </c>
      <c r="BA125">
        <f t="shared" si="25"/>
        <v>119</v>
      </c>
      <c r="BB125">
        <f t="shared" si="26"/>
        <v>2</v>
      </c>
      <c r="BC125">
        <f t="shared" si="22"/>
        <v>0.90846153846153843</v>
      </c>
      <c r="BD125">
        <f t="shared" si="23"/>
        <v>0.99833333333333329</v>
      </c>
      <c r="BE125">
        <f t="shared" si="24"/>
        <v>7.6794871794869308E-4</v>
      </c>
    </row>
    <row r="126" spans="1:57" x14ac:dyDescent="0.3">
      <c r="A126">
        <f>Pumpkin_Seeds_Dataset!A124</f>
        <v>68265</v>
      </c>
      <c r="B126">
        <f>Pumpkin_Seeds_Dataset!B124</f>
        <v>1034.9690000000001</v>
      </c>
      <c r="C126">
        <f>Pumpkin_Seeds_Dataset!C124</f>
        <v>401.94479999999999</v>
      </c>
      <c r="D126">
        <f>Pumpkin_Seeds_Dataset!D124</f>
        <v>217.64779999999999</v>
      </c>
      <c r="E126">
        <f>Pumpkin_Seeds_Dataset!E124</f>
        <v>69242</v>
      </c>
      <c r="F126">
        <f>Pumpkin_Seeds_Dataset!F124</f>
        <v>294.81810000000002</v>
      </c>
      <c r="G126">
        <f>Pumpkin_Seeds_Dataset!G124</f>
        <v>0.8407</v>
      </c>
      <c r="H126">
        <f>Pumpkin_Seeds_Dataset!H124</f>
        <v>0.9859</v>
      </c>
      <c r="I126">
        <f>Pumpkin_Seeds_Dataset!I124</f>
        <v>0.7319</v>
      </c>
      <c r="J126">
        <f>Pumpkin_Seeds_Dataset!J124</f>
        <v>0.80089999999999995</v>
      </c>
      <c r="K126">
        <f>Pumpkin_Seeds_Dataset!K124</f>
        <v>1.8468</v>
      </c>
      <c r="L126">
        <f>Pumpkin_Seeds_Dataset!L124</f>
        <v>0.73350000000000004</v>
      </c>
      <c r="M126" s="9">
        <f>Pumpkin_Seeds_Dataset!M124</f>
        <v>0</v>
      </c>
      <c r="N126" s="10">
        <f t="shared" si="14"/>
        <v>1</v>
      </c>
      <c r="O126" s="11">
        <f t="shared" si="15"/>
        <v>1</v>
      </c>
      <c r="P126">
        <f t="shared" si="16"/>
        <v>0</v>
      </c>
      <c r="Q126">
        <f t="shared" si="17"/>
        <v>7.9392271642834369E-2</v>
      </c>
      <c r="R126" s="9">
        <f t="shared" si="18"/>
        <v>7.9392271642834369E-2</v>
      </c>
      <c r="S126" s="11">
        <f t="shared" si="19"/>
        <v>0.92060772835716564</v>
      </c>
      <c r="T126" s="9">
        <f t="shared" si="20"/>
        <v>-8.2721252720953001E-2</v>
      </c>
      <c r="U126" s="11">
        <f t="shared" si="21"/>
        <v>100</v>
      </c>
      <c r="AX126">
        <v>1.1263244941544709E-2</v>
      </c>
      <c r="AY126">
        <v>1</v>
      </c>
      <c r="AZ126">
        <v>0</v>
      </c>
      <c r="BA126">
        <f t="shared" si="25"/>
        <v>120</v>
      </c>
      <c r="BB126">
        <f t="shared" si="26"/>
        <v>2</v>
      </c>
      <c r="BC126">
        <f t="shared" si="22"/>
        <v>0.90769230769230769</v>
      </c>
      <c r="BD126">
        <f t="shared" si="23"/>
        <v>0.99833333333333329</v>
      </c>
      <c r="BE126">
        <f t="shared" si="24"/>
        <v>7.6794871794869308E-4</v>
      </c>
    </row>
    <row r="127" spans="1:57" x14ac:dyDescent="0.3">
      <c r="A127">
        <f>Pumpkin_Seeds_Dataset!A125</f>
        <v>80150</v>
      </c>
      <c r="B127">
        <f>Pumpkin_Seeds_Dataset!B125</f>
        <v>1130.443</v>
      </c>
      <c r="C127">
        <f>Pumpkin_Seeds_Dataset!C125</f>
        <v>447.84620000000001</v>
      </c>
      <c r="D127">
        <f>Pumpkin_Seeds_Dataset!D125</f>
        <v>228.73480000000001</v>
      </c>
      <c r="E127">
        <f>Pumpkin_Seeds_Dataset!E125</f>
        <v>80928</v>
      </c>
      <c r="F127">
        <f>Pumpkin_Seeds_Dataset!F125</f>
        <v>319.4529</v>
      </c>
      <c r="G127">
        <f>Pumpkin_Seeds_Dataset!G125</f>
        <v>0.85970000000000002</v>
      </c>
      <c r="H127">
        <f>Pumpkin_Seeds_Dataset!H125</f>
        <v>0.99039999999999995</v>
      </c>
      <c r="I127">
        <f>Pumpkin_Seeds_Dataset!I125</f>
        <v>0.63949999999999996</v>
      </c>
      <c r="J127">
        <f>Pumpkin_Seeds_Dataset!J125</f>
        <v>0.78820000000000001</v>
      </c>
      <c r="K127">
        <f>Pumpkin_Seeds_Dataset!K125</f>
        <v>1.9579</v>
      </c>
      <c r="L127">
        <f>Pumpkin_Seeds_Dataset!L125</f>
        <v>0.71330000000000005</v>
      </c>
      <c r="M127" s="9">
        <f>Pumpkin_Seeds_Dataset!M125</f>
        <v>0</v>
      </c>
      <c r="N127" s="10">
        <f t="shared" si="14"/>
        <v>1</v>
      </c>
      <c r="O127" s="11">
        <f t="shared" si="15"/>
        <v>1</v>
      </c>
      <c r="P127">
        <f t="shared" si="16"/>
        <v>0</v>
      </c>
      <c r="Q127">
        <f t="shared" si="17"/>
        <v>0.22496357818297127</v>
      </c>
      <c r="R127" s="9">
        <f t="shared" si="18"/>
        <v>0.22496357818297127</v>
      </c>
      <c r="S127" s="11">
        <f t="shared" si="19"/>
        <v>0.7750364218170287</v>
      </c>
      <c r="T127" s="9">
        <f t="shared" si="20"/>
        <v>-0.25484525484012216</v>
      </c>
      <c r="U127" s="11">
        <f t="shared" si="21"/>
        <v>100</v>
      </c>
      <c r="AX127">
        <v>1.1298017926846074E-2</v>
      </c>
      <c r="AY127">
        <v>1</v>
      </c>
      <c r="AZ127">
        <v>0</v>
      </c>
      <c r="BA127">
        <f t="shared" si="25"/>
        <v>121</v>
      </c>
      <c r="BB127">
        <f t="shared" si="26"/>
        <v>2</v>
      </c>
      <c r="BC127">
        <f t="shared" si="22"/>
        <v>0.90692307692307694</v>
      </c>
      <c r="BD127">
        <f t="shared" si="23"/>
        <v>0.99833333333333329</v>
      </c>
      <c r="BE127">
        <f t="shared" si="24"/>
        <v>7.6794871794869308E-4</v>
      </c>
    </row>
    <row r="128" spans="1:57" x14ac:dyDescent="0.3">
      <c r="A128">
        <f>Pumpkin_Seeds_Dataset!A126</f>
        <v>82031</v>
      </c>
      <c r="B128">
        <f>Pumpkin_Seeds_Dataset!B126</f>
        <v>1108.3209999999999</v>
      </c>
      <c r="C128">
        <f>Pumpkin_Seeds_Dataset!C126</f>
        <v>429.8897</v>
      </c>
      <c r="D128">
        <f>Pumpkin_Seeds_Dataset!D126</f>
        <v>243.29429999999999</v>
      </c>
      <c r="E128">
        <f>Pumpkin_Seeds_Dataset!E126</f>
        <v>82716</v>
      </c>
      <c r="F128">
        <f>Pumpkin_Seeds_Dataset!F126</f>
        <v>323.17970000000003</v>
      </c>
      <c r="G128">
        <f>Pumpkin_Seeds_Dataset!G126</f>
        <v>0.82440000000000002</v>
      </c>
      <c r="H128">
        <f>Pumpkin_Seeds_Dataset!H126</f>
        <v>0.99170000000000003</v>
      </c>
      <c r="I128">
        <f>Pumpkin_Seeds_Dataset!I126</f>
        <v>0.7016</v>
      </c>
      <c r="J128">
        <f>Pumpkin_Seeds_Dataset!J126</f>
        <v>0.83919999999999995</v>
      </c>
      <c r="K128">
        <f>Pumpkin_Seeds_Dataset!K126</f>
        <v>1.7669999999999999</v>
      </c>
      <c r="L128">
        <f>Pumpkin_Seeds_Dataset!L126</f>
        <v>0.75180000000000002</v>
      </c>
      <c r="M128" s="9">
        <f>Pumpkin_Seeds_Dataset!M126</f>
        <v>0</v>
      </c>
      <c r="N128" s="10">
        <f t="shared" si="14"/>
        <v>1</v>
      </c>
      <c r="O128" s="11">
        <f t="shared" si="15"/>
        <v>1</v>
      </c>
      <c r="P128">
        <f t="shared" si="16"/>
        <v>0</v>
      </c>
      <c r="Q128">
        <f t="shared" si="17"/>
        <v>3.9139389593391097E-2</v>
      </c>
      <c r="R128" s="9">
        <f t="shared" si="18"/>
        <v>3.9139389593391097E-2</v>
      </c>
      <c r="S128" s="11">
        <f t="shared" si="19"/>
        <v>0.96086061040660886</v>
      </c>
      <c r="T128" s="9">
        <f t="shared" si="20"/>
        <v>-3.9925926935203908E-2</v>
      </c>
      <c r="U128" s="11">
        <f t="shared" si="21"/>
        <v>100</v>
      </c>
      <c r="AX128">
        <v>1.1388163818518742E-2</v>
      </c>
      <c r="AY128">
        <v>1</v>
      </c>
      <c r="AZ128">
        <v>0</v>
      </c>
      <c r="BA128">
        <f t="shared" si="25"/>
        <v>122</v>
      </c>
      <c r="BB128">
        <f t="shared" si="26"/>
        <v>2</v>
      </c>
      <c r="BC128">
        <f t="shared" si="22"/>
        <v>0.9061538461538462</v>
      </c>
      <c r="BD128">
        <f t="shared" si="23"/>
        <v>0.99833333333333329</v>
      </c>
      <c r="BE128">
        <f t="shared" si="24"/>
        <v>7.6794871794880388E-4</v>
      </c>
    </row>
    <row r="129" spans="1:57" x14ac:dyDescent="0.3">
      <c r="A129">
        <f>Pumpkin_Seeds_Dataset!A127</f>
        <v>59259</v>
      </c>
      <c r="B129">
        <f>Pumpkin_Seeds_Dataset!B127</f>
        <v>931.36300000000006</v>
      </c>
      <c r="C129">
        <f>Pumpkin_Seeds_Dataset!C127</f>
        <v>357.88900000000001</v>
      </c>
      <c r="D129">
        <f>Pumpkin_Seeds_Dataset!D127</f>
        <v>212.05080000000001</v>
      </c>
      <c r="E129">
        <f>Pumpkin_Seeds_Dataset!E127</f>
        <v>59858</v>
      </c>
      <c r="F129">
        <f>Pumpkin_Seeds_Dataset!F127</f>
        <v>274.68329999999997</v>
      </c>
      <c r="G129">
        <f>Pumpkin_Seeds_Dataset!G127</f>
        <v>0.80559999999999998</v>
      </c>
      <c r="H129">
        <f>Pumpkin_Seeds_Dataset!H127</f>
        <v>0.99</v>
      </c>
      <c r="I129">
        <f>Pumpkin_Seeds_Dataset!I127</f>
        <v>0.72499999999999998</v>
      </c>
      <c r="J129">
        <f>Pumpkin_Seeds_Dataset!J127</f>
        <v>0.85850000000000004</v>
      </c>
      <c r="K129">
        <f>Pumpkin_Seeds_Dataset!K127</f>
        <v>1.6878</v>
      </c>
      <c r="L129">
        <f>Pumpkin_Seeds_Dataset!L127</f>
        <v>0.76749999999999996</v>
      </c>
      <c r="M129" s="9">
        <f>Pumpkin_Seeds_Dataset!M127</f>
        <v>0</v>
      </c>
      <c r="N129" s="10">
        <f t="shared" si="14"/>
        <v>1</v>
      </c>
      <c r="O129" s="11">
        <f t="shared" si="15"/>
        <v>1</v>
      </c>
      <c r="P129">
        <f t="shared" si="16"/>
        <v>0</v>
      </c>
      <c r="Q129">
        <f t="shared" si="17"/>
        <v>8.7445225462668877E-2</v>
      </c>
      <c r="R129" s="9">
        <f t="shared" si="18"/>
        <v>8.7445225462668877E-2</v>
      </c>
      <c r="S129" s="11">
        <f t="shared" si="19"/>
        <v>0.91255477453733114</v>
      </c>
      <c r="T129" s="9">
        <f t="shared" si="20"/>
        <v>-9.1507168436806258E-2</v>
      </c>
      <c r="U129" s="11">
        <f t="shared" si="21"/>
        <v>100</v>
      </c>
      <c r="AX129">
        <v>1.1397611582133123E-2</v>
      </c>
      <c r="AY129">
        <v>1</v>
      </c>
      <c r="AZ129">
        <v>0</v>
      </c>
      <c r="BA129">
        <f t="shared" si="25"/>
        <v>123</v>
      </c>
      <c r="BB129">
        <f t="shared" si="26"/>
        <v>2</v>
      </c>
      <c r="BC129">
        <f t="shared" si="22"/>
        <v>0.90538461538461534</v>
      </c>
      <c r="BD129">
        <f t="shared" si="23"/>
        <v>0.99833333333333329</v>
      </c>
      <c r="BE129">
        <f t="shared" si="24"/>
        <v>7.6794871794869308E-4</v>
      </c>
    </row>
    <row r="130" spans="1:57" x14ac:dyDescent="0.3">
      <c r="A130">
        <f>Pumpkin_Seeds_Dataset!A128</f>
        <v>83446</v>
      </c>
      <c r="B130">
        <f>Pumpkin_Seeds_Dataset!B128</f>
        <v>1194.038</v>
      </c>
      <c r="C130">
        <f>Pumpkin_Seeds_Dataset!C128</f>
        <v>481.64800000000002</v>
      </c>
      <c r="D130">
        <f>Pumpkin_Seeds_Dataset!D128</f>
        <v>221.4931</v>
      </c>
      <c r="E130">
        <f>Pumpkin_Seeds_Dataset!E128</f>
        <v>84624</v>
      </c>
      <c r="F130">
        <f>Pumpkin_Seeds_Dataset!F128</f>
        <v>325.95510000000002</v>
      </c>
      <c r="G130">
        <f>Pumpkin_Seeds_Dataset!G128</f>
        <v>0.88800000000000001</v>
      </c>
      <c r="H130">
        <f>Pumpkin_Seeds_Dataset!H128</f>
        <v>0.98609999999999998</v>
      </c>
      <c r="I130">
        <f>Pumpkin_Seeds_Dataset!I128</f>
        <v>0.68989999999999996</v>
      </c>
      <c r="J130">
        <f>Pumpkin_Seeds_Dataset!J128</f>
        <v>0.73550000000000004</v>
      </c>
      <c r="K130">
        <f>Pumpkin_Seeds_Dataset!K128</f>
        <v>2.1745999999999999</v>
      </c>
      <c r="L130">
        <f>Pumpkin_Seeds_Dataset!L128</f>
        <v>0.67669999999999997</v>
      </c>
      <c r="M130" s="9">
        <f>Pumpkin_Seeds_Dataset!M128</f>
        <v>0</v>
      </c>
      <c r="N130" s="10">
        <f t="shared" si="14"/>
        <v>1</v>
      </c>
      <c r="O130" s="11">
        <f t="shared" si="15"/>
        <v>1</v>
      </c>
      <c r="P130">
        <f t="shared" si="16"/>
        <v>0</v>
      </c>
      <c r="Q130">
        <f t="shared" si="17"/>
        <v>0.5302917753681039</v>
      </c>
      <c r="R130" s="9">
        <f t="shared" si="18"/>
        <v>0.5302917753681039</v>
      </c>
      <c r="S130" s="11">
        <f t="shared" si="19"/>
        <v>0.4697082246318961</v>
      </c>
      <c r="T130" s="9">
        <f t="shared" si="20"/>
        <v>-0.75564357570884555</v>
      </c>
      <c r="U130" s="11">
        <f t="shared" si="21"/>
        <v>0</v>
      </c>
      <c r="AX130">
        <v>1.1438309831853786E-2</v>
      </c>
      <c r="AY130">
        <v>1</v>
      </c>
      <c r="AZ130">
        <v>0</v>
      </c>
      <c r="BA130">
        <f t="shared" si="25"/>
        <v>124</v>
      </c>
      <c r="BB130">
        <f t="shared" si="26"/>
        <v>2</v>
      </c>
      <c r="BC130">
        <f t="shared" si="22"/>
        <v>0.9046153846153846</v>
      </c>
      <c r="BD130">
        <f t="shared" si="23"/>
        <v>0.99833333333333329</v>
      </c>
      <c r="BE130">
        <f t="shared" si="24"/>
        <v>7.6794871794869308E-4</v>
      </c>
    </row>
    <row r="131" spans="1:57" x14ac:dyDescent="0.3">
      <c r="A131">
        <f>Pumpkin_Seeds_Dataset!A129</f>
        <v>80722</v>
      </c>
      <c r="B131">
        <f>Pumpkin_Seeds_Dataset!B129</f>
        <v>1103.905</v>
      </c>
      <c r="C131">
        <f>Pumpkin_Seeds_Dataset!C129</f>
        <v>426.82650000000001</v>
      </c>
      <c r="D131">
        <f>Pumpkin_Seeds_Dataset!D129</f>
        <v>241.4469</v>
      </c>
      <c r="E131">
        <f>Pumpkin_Seeds_Dataset!E129</f>
        <v>81479</v>
      </c>
      <c r="F131">
        <f>Pumpkin_Seeds_Dataset!F129</f>
        <v>320.5908</v>
      </c>
      <c r="G131">
        <f>Pumpkin_Seeds_Dataset!G129</f>
        <v>0.8246</v>
      </c>
      <c r="H131">
        <f>Pumpkin_Seeds_Dataset!H129</f>
        <v>0.99070000000000003</v>
      </c>
      <c r="I131">
        <f>Pumpkin_Seeds_Dataset!I129</f>
        <v>0.67079999999999995</v>
      </c>
      <c r="J131">
        <f>Pumpkin_Seeds_Dataset!J129</f>
        <v>0.83240000000000003</v>
      </c>
      <c r="K131">
        <f>Pumpkin_Seeds_Dataset!K129</f>
        <v>1.7678</v>
      </c>
      <c r="L131">
        <f>Pumpkin_Seeds_Dataset!L129</f>
        <v>0.75109999999999999</v>
      </c>
      <c r="M131" s="9">
        <f>Pumpkin_Seeds_Dataset!M129</f>
        <v>0</v>
      </c>
      <c r="N131" s="10">
        <f t="shared" si="14"/>
        <v>1</v>
      </c>
      <c r="O131" s="11">
        <f t="shared" si="15"/>
        <v>1</v>
      </c>
      <c r="P131">
        <f t="shared" si="16"/>
        <v>0</v>
      </c>
      <c r="Q131">
        <f t="shared" si="17"/>
        <v>3.5326708268015337E-2</v>
      </c>
      <c r="R131" s="9">
        <f t="shared" si="18"/>
        <v>3.5326708268015337E-2</v>
      </c>
      <c r="S131" s="11">
        <f t="shared" si="19"/>
        <v>0.96467329173198468</v>
      </c>
      <c r="T131" s="9">
        <f t="shared" si="20"/>
        <v>-3.5965792757467994E-2</v>
      </c>
      <c r="U131" s="11">
        <f t="shared" si="21"/>
        <v>100</v>
      </c>
      <c r="AX131">
        <v>1.1716043432466523E-2</v>
      </c>
      <c r="AY131">
        <v>1</v>
      </c>
      <c r="AZ131">
        <v>0</v>
      </c>
      <c r="BA131">
        <f t="shared" si="25"/>
        <v>125</v>
      </c>
      <c r="BB131">
        <f t="shared" si="26"/>
        <v>2</v>
      </c>
      <c r="BC131">
        <f t="shared" si="22"/>
        <v>0.90384615384615385</v>
      </c>
      <c r="BD131">
        <f t="shared" si="23"/>
        <v>0.99833333333333329</v>
      </c>
      <c r="BE131">
        <f t="shared" si="24"/>
        <v>7.6794871794869308E-4</v>
      </c>
    </row>
    <row r="132" spans="1:57" x14ac:dyDescent="0.3">
      <c r="A132">
        <f>Pumpkin_Seeds_Dataset!A130</f>
        <v>64073</v>
      </c>
      <c r="B132">
        <f>Pumpkin_Seeds_Dataset!B130</f>
        <v>1033.25</v>
      </c>
      <c r="C132">
        <f>Pumpkin_Seeds_Dataset!C130</f>
        <v>405.16329999999999</v>
      </c>
      <c r="D132">
        <f>Pumpkin_Seeds_Dataset!D130</f>
        <v>207.1816</v>
      </c>
      <c r="E132">
        <f>Pumpkin_Seeds_Dataset!E130</f>
        <v>67150</v>
      </c>
      <c r="F132">
        <f>Pumpkin_Seeds_Dataset!F130</f>
        <v>285.62259999999998</v>
      </c>
      <c r="G132">
        <f>Pumpkin_Seeds_Dataset!G130</f>
        <v>0.85940000000000005</v>
      </c>
      <c r="H132">
        <f>Pumpkin_Seeds_Dataset!H130</f>
        <v>0.95420000000000005</v>
      </c>
      <c r="I132">
        <f>Pumpkin_Seeds_Dataset!I130</f>
        <v>0.69740000000000002</v>
      </c>
      <c r="J132">
        <f>Pumpkin_Seeds_Dataset!J130</f>
        <v>0.75419999999999998</v>
      </c>
      <c r="K132">
        <f>Pumpkin_Seeds_Dataset!K130</f>
        <v>1.9556</v>
      </c>
      <c r="L132">
        <f>Pumpkin_Seeds_Dataset!L130</f>
        <v>0.70499999999999996</v>
      </c>
      <c r="M132" s="9">
        <f>Pumpkin_Seeds_Dataset!M130</f>
        <v>0</v>
      </c>
      <c r="N132" s="10">
        <f t="shared" si="14"/>
        <v>1</v>
      </c>
      <c r="O132" s="11">
        <f t="shared" si="15"/>
        <v>1</v>
      </c>
      <c r="P132">
        <f t="shared" si="16"/>
        <v>0</v>
      </c>
      <c r="Q132">
        <f t="shared" si="17"/>
        <v>9.9454894381770954E-3</v>
      </c>
      <c r="R132" s="9">
        <f t="shared" si="18"/>
        <v>9.9454894381770954E-3</v>
      </c>
      <c r="S132" s="11">
        <f t="shared" si="19"/>
        <v>0.99005451056182292</v>
      </c>
      <c r="T132" s="9">
        <f t="shared" si="20"/>
        <v>-9.995276195753711E-3</v>
      </c>
      <c r="U132" s="11">
        <f t="shared" si="21"/>
        <v>100</v>
      </c>
      <c r="AX132">
        <v>1.1747111017307171E-2</v>
      </c>
      <c r="AY132">
        <v>1</v>
      </c>
      <c r="AZ132">
        <v>0</v>
      </c>
      <c r="BA132">
        <f t="shared" si="25"/>
        <v>126</v>
      </c>
      <c r="BB132">
        <f t="shared" si="26"/>
        <v>2</v>
      </c>
      <c r="BC132">
        <f t="shared" si="22"/>
        <v>0.90307692307692311</v>
      </c>
      <c r="BD132">
        <f t="shared" si="23"/>
        <v>0.99833333333333329</v>
      </c>
      <c r="BE132">
        <f t="shared" si="24"/>
        <v>7.6794871794880388E-4</v>
      </c>
    </row>
    <row r="133" spans="1:57" x14ac:dyDescent="0.3">
      <c r="A133">
        <f>Pumpkin_Seeds_Dataset!A131</f>
        <v>66968</v>
      </c>
      <c r="B133">
        <f>Pumpkin_Seeds_Dataset!B131</f>
        <v>1022.4690000000001</v>
      </c>
      <c r="C133">
        <f>Pumpkin_Seeds_Dataset!C131</f>
        <v>398.68419999999998</v>
      </c>
      <c r="D133">
        <f>Pumpkin_Seeds_Dataset!D131</f>
        <v>214.65450000000001</v>
      </c>
      <c r="E133">
        <f>Pumpkin_Seeds_Dataset!E131</f>
        <v>67989</v>
      </c>
      <c r="F133">
        <f>Pumpkin_Seeds_Dataset!F131</f>
        <v>292.00389999999999</v>
      </c>
      <c r="G133">
        <f>Pumpkin_Seeds_Dataset!G131</f>
        <v>0.8427</v>
      </c>
      <c r="H133">
        <f>Pumpkin_Seeds_Dataset!H131</f>
        <v>0.98499999999999999</v>
      </c>
      <c r="I133">
        <f>Pumpkin_Seeds_Dataset!I131</f>
        <v>0.65920000000000001</v>
      </c>
      <c r="J133">
        <f>Pumpkin_Seeds_Dataset!J131</f>
        <v>0.80500000000000005</v>
      </c>
      <c r="K133">
        <f>Pumpkin_Seeds_Dataset!K131</f>
        <v>1.8573</v>
      </c>
      <c r="L133">
        <f>Pumpkin_Seeds_Dataset!L131</f>
        <v>0.73240000000000005</v>
      </c>
      <c r="M133" s="9">
        <f>Pumpkin_Seeds_Dataset!M131</f>
        <v>0</v>
      </c>
      <c r="N133" s="10">
        <f t="shared" ref="N133:N196" si="27">1-M133</f>
        <v>1</v>
      </c>
      <c r="O133" s="11">
        <f t="shared" ref="O133:O196" si="28">M133+N133</f>
        <v>1</v>
      </c>
      <c r="P133">
        <f t="shared" ref="P133:P196" si="29">IF(O133=0,"",M133/O133)</f>
        <v>0</v>
      </c>
      <c r="Q133">
        <f t="shared" ref="Q133:Q196" si="30">1/(1+EXP(-$X$5-MMULT(A133:L133,$X$6:$X$17)))</f>
        <v>5.1629706800122153E-2</v>
      </c>
      <c r="R133" s="9">
        <f t="shared" ref="R133:R196" si="31">O133*Q133</f>
        <v>5.1629706800122153E-2</v>
      </c>
      <c r="S133" s="11">
        <f t="shared" ref="S133:S196" si="32">O133-R133</f>
        <v>0.94837029319987787</v>
      </c>
      <c r="T133" s="9">
        <f t="shared" ref="T133:T196" si="33">IFERROR(O133*(P133*LN(Q133)+(1-P133)*LN(1-Q133)),0)</f>
        <v>-5.3010248352027452E-2</v>
      </c>
      <c r="U133" s="11">
        <f t="shared" ref="U133:U196" si="34">100*IF(Q133&gt;=$AT$10,M133/O133,N133/O133)</f>
        <v>100</v>
      </c>
      <c r="AX133">
        <v>1.1856071270019626E-2</v>
      </c>
      <c r="AY133">
        <v>1</v>
      </c>
      <c r="AZ133">
        <v>0</v>
      </c>
      <c r="BA133">
        <f t="shared" si="25"/>
        <v>127</v>
      </c>
      <c r="BB133">
        <f t="shared" si="26"/>
        <v>2</v>
      </c>
      <c r="BC133">
        <f t="shared" ref="BC133:BC196" si="35">1-BA133/BA$2504</f>
        <v>0.90230769230769226</v>
      </c>
      <c r="BD133">
        <f t="shared" ref="BD133:BD196" si="36">1-BB133/BB$2504</f>
        <v>0.99833333333333329</v>
      </c>
      <c r="BE133">
        <f t="shared" ref="BE133:BE196" si="37">(BC133-BC134)*BD133</f>
        <v>7.6794871794869308E-4</v>
      </c>
    </row>
    <row r="134" spans="1:57" x14ac:dyDescent="0.3">
      <c r="A134">
        <f>Pumpkin_Seeds_Dataset!A132</f>
        <v>66523</v>
      </c>
      <c r="B134">
        <f>Pumpkin_Seeds_Dataset!B132</f>
        <v>1022.985</v>
      </c>
      <c r="C134">
        <f>Pumpkin_Seeds_Dataset!C132</f>
        <v>405.2955</v>
      </c>
      <c r="D134">
        <f>Pumpkin_Seeds_Dataset!D132</f>
        <v>210.15960000000001</v>
      </c>
      <c r="E134">
        <f>Pumpkin_Seeds_Dataset!E132</f>
        <v>67228</v>
      </c>
      <c r="F134">
        <f>Pumpkin_Seeds_Dataset!F132</f>
        <v>291.03219999999999</v>
      </c>
      <c r="G134">
        <f>Pumpkin_Seeds_Dataset!G132</f>
        <v>0.85509999999999997</v>
      </c>
      <c r="H134">
        <f>Pumpkin_Seeds_Dataset!H132</f>
        <v>0.98950000000000005</v>
      </c>
      <c r="I134">
        <f>Pumpkin_Seeds_Dataset!I132</f>
        <v>0.75160000000000005</v>
      </c>
      <c r="J134">
        <f>Pumpkin_Seeds_Dataset!J132</f>
        <v>0.79879999999999995</v>
      </c>
      <c r="K134">
        <f>Pumpkin_Seeds_Dataset!K132</f>
        <v>1.9285000000000001</v>
      </c>
      <c r="L134">
        <f>Pumpkin_Seeds_Dataset!L132</f>
        <v>0.71809999999999996</v>
      </c>
      <c r="M134" s="9">
        <f>Pumpkin_Seeds_Dataset!M132</f>
        <v>0</v>
      </c>
      <c r="N134" s="10">
        <f t="shared" si="27"/>
        <v>1</v>
      </c>
      <c r="O134" s="11">
        <f t="shared" si="28"/>
        <v>1</v>
      </c>
      <c r="P134">
        <f t="shared" si="29"/>
        <v>0</v>
      </c>
      <c r="Q134">
        <f t="shared" si="30"/>
        <v>0.31630098430967107</v>
      </c>
      <c r="R134" s="9">
        <f t="shared" si="31"/>
        <v>0.31630098430967107</v>
      </c>
      <c r="S134" s="11">
        <f t="shared" si="32"/>
        <v>0.68369901569032887</v>
      </c>
      <c r="T134" s="9">
        <f t="shared" si="33"/>
        <v>-0.38023749374409083</v>
      </c>
      <c r="U134" s="11">
        <f t="shared" si="34"/>
        <v>100</v>
      </c>
      <c r="AX134">
        <v>1.1871710832073857E-2</v>
      </c>
      <c r="AY134">
        <v>1</v>
      </c>
      <c r="AZ134">
        <v>0</v>
      </c>
      <c r="BA134">
        <f t="shared" ref="BA134:BA197" si="38">BA133+AY134</f>
        <v>128</v>
      </c>
      <c r="BB134">
        <f t="shared" ref="BB134:BB197" si="39">BB133+AZ134</f>
        <v>2</v>
      </c>
      <c r="BC134">
        <f t="shared" si="35"/>
        <v>0.90153846153846151</v>
      </c>
      <c r="BD134">
        <f t="shared" si="36"/>
        <v>0.99833333333333329</v>
      </c>
      <c r="BE134">
        <f t="shared" si="37"/>
        <v>7.6794871794869308E-4</v>
      </c>
    </row>
    <row r="135" spans="1:57" x14ac:dyDescent="0.3">
      <c r="A135">
        <f>Pumpkin_Seeds_Dataset!A133</f>
        <v>101124</v>
      </c>
      <c r="B135">
        <f>Pumpkin_Seeds_Dataset!B133</f>
        <v>1255.646</v>
      </c>
      <c r="C135">
        <f>Pumpkin_Seeds_Dataset!C133</f>
        <v>481.94189999999998</v>
      </c>
      <c r="D135">
        <f>Pumpkin_Seeds_Dataset!D133</f>
        <v>271.24439999999998</v>
      </c>
      <c r="E135">
        <f>Pumpkin_Seeds_Dataset!E133</f>
        <v>103164</v>
      </c>
      <c r="F135">
        <f>Pumpkin_Seeds_Dataset!F133</f>
        <v>358.82459999999998</v>
      </c>
      <c r="G135">
        <f>Pumpkin_Seeds_Dataset!G133</f>
        <v>0.8266</v>
      </c>
      <c r="H135">
        <f>Pumpkin_Seeds_Dataset!H133</f>
        <v>0.98019999999999996</v>
      </c>
      <c r="I135">
        <f>Pumpkin_Seeds_Dataset!I133</f>
        <v>0.65259999999999996</v>
      </c>
      <c r="J135">
        <f>Pumpkin_Seeds_Dataset!J133</f>
        <v>0.80600000000000005</v>
      </c>
      <c r="K135">
        <f>Pumpkin_Seeds_Dataset!K133</f>
        <v>1.7767999999999999</v>
      </c>
      <c r="L135">
        <f>Pumpkin_Seeds_Dataset!L133</f>
        <v>0.74450000000000005</v>
      </c>
      <c r="M135" s="9">
        <f>Pumpkin_Seeds_Dataset!M133</f>
        <v>0</v>
      </c>
      <c r="N135" s="10">
        <f t="shared" si="27"/>
        <v>1</v>
      </c>
      <c r="O135" s="11">
        <f t="shared" si="28"/>
        <v>1</v>
      </c>
      <c r="P135">
        <f t="shared" si="29"/>
        <v>0</v>
      </c>
      <c r="Q135">
        <f t="shared" si="30"/>
        <v>1.6157855336933334E-2</v>
      </c>
      <c r="R135" s="9">
        <f t="shared" si="31"/>
        <v>1.6157855336933334E-2</v>
      </c>
      <c r="S135" s="11">
        <f t="shared" si="32"/>
        <v>0.98384214466306663</v>
      </c>
      <c r="T135" s="9">
        <f t="shared" si="33"/>
        <v>-1.6289816889262943E-2</v>
      </c>
      <c r="U135" s="11">
        <f t="shared" si="34"/>
        <v>100</v>
      </c>
      <c r="AX135">
        <v>1.1940428403051276E-2</v>
      </c>
      <c r="AY135">
        <v>1</v>
      </c>
      <c r="AZ135">
        <v>0</v>
      </c>
      <c r="BA135">
        <f t="shared" si="38"/>
        <v>129</v>
      </c>
      <c r="BB135">
        <f t="shared" si="39"/>
        <v>2</v>
      </c>
      <c r="BC135">
        <f t="shared" si="35"/>
        <v>0.90076923076923077</v>
      </c>
      <c r="BD135">
        <f t="shared" si="36"/>
        <v>0.99833333333333329</v>
      </c>
      <c r="BE135">
        <f t="shared" si="37"/>
        <v>7.6794871794869308E-4</v>
      </c>
    </row>
    <row r="136" spans="1:57" x14ac:dyDescent="0.3">
      <c r="A136">
        <f>Pumpkin_Seeds_Dataset!A134</f>
        <v>79149</v>
      </c>
      <c r="B136">
        <f>Pumpkin_Seeds_Dataset!B134</f>
        <v>1115.4659999999999</v>
      </c>
      <c r="C136">
        <f>Pumpkin_Seeds_Dataset!C134</f>
        <v>436.01940000000002</v>
      </c>
      <c r="D136">
        <f>Pumpkin_Seeds_Dataset!D134</f>
        <v>232.38939999999999</v>
      </c>
      <c r="E136">
        <f>Pumpkin_Seeds_Dataset!E134</f>
        <v>80168</v>
      </c>
      <c r="F136">
        <f>Pumpkin_Seeds_Dataset!F134</f>
        <v>317.45179999999999</v>
      </c>
      <c r="G136">
        <f>Pumpkin_Seeds_Dataset!G134</f>
        <v>0.84609999999999996</v>
      </c>
      <c r="H136">
        <f>Pumpkin_Seeds_Dataset!H134</f>
        <v>0.98729999999999996</v>
      </c>
      <c r="I136">
        <f>Pumpkin_Seeds_Dataset!I134</f>
        <v>0.64349999999999996</v>
      </c>
      <c r="J136">
        <f>Pumpkin_Seeds_Dataset!J134</f>
        <v>0.7994</v>
      </c>
      <c r="K136">
        <f>Pumpkin_Seeds_Dataset!K134</f>
        <v>1.8762000000000001</v>
      </c>
      <c r="L136">
        <f>Pumpkin_Seeds_Dataset!L134</f>
        <v>0.72809999999999997</v>
      </c>
      <c r="M136" s="9">
        <f>Pumpkin_Seeds_Dataset!M134</f>
        <v>0</v>
      </c>
      <c r="N136" s="10">
        <f t="shared" si="27"/>
        <v>1</v>
      </c>
      <c r="O136" s="11">
        <f t="shared" si="28"/>
        <v>1</v>
      </c>
      <c r="P136">
        <f t="shared" si="29"/>
        <v>0</v>
      </c>
      <c r="Q136">
        <f t="shared" si="30"/>
        <v>5.9865897360255035E-2</v>
      </c>
      <c r="R136" s="9">
        <f t="shared" si="31"/>
        <v>5.9865897360255035E-2</v>
      </c>
      <c r="S136" s="11">
        <f t="shared" si="32"/>
        <v>0.94013410263974495</v>
      </c>
      <c r="T136" s="9">
        <f t="shared" si="33"/>
        <v>-6.1732751510690055E-2</v>
      </c>
      <c r="U136" s="11">
        <f t="shared" si="34"/>
        <v>100</v>
      </c>
      <c r="AX136">
        <v>1.2054904498782644E-2</v>
      </c>
      <c r="AY136">
        <v>1</v>
      </c>
      <c r="AZ136">
        <v>0</v>
      </c>
      <c r="BA136">
        <f t="shared" si="38"/>
        <v>130</v>
      </c>
      <c r="BB136">
        <f t="shared" si="39"/>
        <v>2</v>
      </c>
      <c r="BC136">
        <f t="shared" si="35"/>
        <v>0.9</v>
      </c>
      <c r="BD136">
        <f t="shared" si="36"/>
        <v>0.99833333333333329</v>
      </c>
      <c r="BE136">
        <f t="shared" si="37"/>
        <v>7.6794871794869308E-4</v>
      </c>
    </row>
    <row r="137" spans="1:57" x14ac:dyDescent="0.3">
      <c r="A137">
        <f>Pumpkin_Seeds_Dataset!A135</f>
        <v>71517</v>
      </c>
      <c r="B137">
        <f>Pumpkin_Seeds_Dataset!B135</f>
        <v>1051.752</v>
      </c>
      <c r="C137">
        <f>Pumpkin_Seeds_Dataset!C135</f>
        <v>401.40219999999999</v>
      </c>
      <c r="D137">
        <f>Pumpkin_Seeds_Dataset!D135</f>
        <v>227.74780000000001</v>
      </c>
      <c r="E137">
        <f>Pumpkin_Seeds_Dataset!E135</f>
        <v>72424</v>
      </c>
      <c r="F137">
        <f>Pumpkin_Seeds_Dataset!F135</f>
        <v>301.7586</v>
      </c>
      <c r="G137">
        <f>Pumpkin_Seeds_Dataset!G135</f>
        <v>0.82350000000000001</v>
      </c>
      <c r="H137">
        <f>Pumpkin_Seeds_Dataset!H135</f>
        <v>0.98750000000000004</v>
      </c>
      <c r="I137">
        <f>Pumpkin_Seeds_Dataset!I135</f>
        <v>0.7208</v>
      </c>
      <c r="J137">
        <f>Pumpkin_Seeds_Dataset!J135</f>
        <v>0.81240000000000001</v>
      </c>
      <c r="K137">
        <f>Pumpkin_Seeds_Dataset!K135</f>
        <v>1.7625</v>
      </c>
      <c r="L137">
        <f>Pumpkin_Seeds_Dataset!L135</f>
        <v>0.75180000000000002</v>
      </c>
      <c r="M137" s="9">
        <f>Pumpkin_Seeds_Dataset!M135</f>
        <v>0</v>
      </c>
      <c r="N137" s="10">
        <f t="shared" si="27"/>
        <v>1</v>
      </c>
      <c r="O137" s="11">
        <f t="shared" si="28"/>
        <v>1</v>
      </c>
      <c r="P137">
        <f t="shared" si="29"/>
        <v>0</v>
      </c>
      <c r="Q137">
        <f t="shared" si="30"/>
        <v>2.7771573916538068E-2</v>
      </c>
      <c r="R137" s="9">
        <f t="shared" si="31"/>
        <v>2.7771573916538068E-2</v>
      </c>
      <c r="S137" s="11">
        <f t="shared" si="32"/>
        <v>0.97222842608346194</v>
      </c>
      <c r="T137" s="9">
        <f t="shared" si="33"/>
        <v>-2.8164495872637554E-2</v>
      </c>
      <c r="U137" s="11">
        <f t="shared" si="34"/>
        <v>100</v>
      </c>
      <c r="AX137">
        <v>1.2062240440710012E-2</v>
      </c>
      <c r="AY137">
        <v>1</v>
      </c>
      <c r="AZ137">
        <v>0</v>
      </c>
      <c r="BA137">
        <f t="shared" si="38"/>
        <v>131</v>
      </c>
      <c r="BB137">
        <f t="shared" si="39"/>
        <v>2</v>
      </c>
      <c r="BC137">
        <f t="shared" si="35"/>
        <v>0.89923076923076928</v>
      </c>
      <c r="BD137">
        <f t="shared" si="36"/>
        <v>0.99833333333333329</v>
      </c>
      <c r="BE137">
        <f t="shared" si="37"/>
        <v>7.6794871794880388E-4</v>
      </c>
    </row>
    <row r="138" spans="1:57" x14ac:dyDescent="0.3">
      <c r="A138">
        <f>Pumpkin_Seeds_Dataset!A136</f>
        <v>68860</v>
      </c>
      <c r="B138">
        <f>Pumpkin_Seeds_Dataset!B136</f>
        <v>1027.8340000000001</v>
      </c>
      <c r="C138">
        <f>Pumpkin_Seeds_Dataset!C136</f>
        <v>382.17790000000002</v>
      </c>
      <c r="D138">
        <f>Pumpkin_Seeds_Dataset!D136</f>
        <v>232.072</v>
      </c>
      <c r="E138">
        <f>Pumpkin_Seeds_Dataset!E136</f>
        <v>69990</v>
      </c>
      <c r="F138">
        <f>Pumpkin_Seeds_Dataset!F136</f>
        <v>296.1001</v>
      </c>
      <c r="G138">
        <f>Pumpkin_Seeds_Dataset!G136</f>
        <v>0.79449999999999998</v>
      </c>
      <c r="H138">
        <f>Pumpkin_Seeds_Dataset!H136</f>
        <v>0.9839</v>
      </c>
      <c r="I138">
        <f>Pumpkin_Seeds_Dataset!I136</f>
        <v>0.72250000000000003</v>
      </c>
      <c r="J138">
        <f>Pumpkin_Seeds_Dataset!J136</f>
        <v>0.81910000000000005</v>
      </c>
      <c r="K138">
        <f>Pumpkin_Seeds_Dataset!K136</f>
        <v>1.6468</v>
      </c>
      <c r="L138">
        <f>Pumpkin_Seeds_Dataset!L136</f>
        <v>0.77480000000000004</v>
      </c>
      <c r="M138" s="9">
        <f>Pumpkin_Seeds_Dataset!M136</f>
        <v>0</v>
      </c>
      <c r="N138" s="10">
        <f t="shared" si="27"/>
        <v>1</v>
      </c>
      <c r="O138" s="11">
        <f t="shared" si="28"/>
        <v>1</v>
      </c>
      <c r="P138">
        <f t="shared" si="29"/>
        <v>0</v>
      </c>
      <c r="Q138">
        <f t="shared" si="30"/>
        <v>1.6248250767304278E-2</v>
      </c>
      <c r="R138" s="9">
        <f t="shared" si="31"/>
        <v>1.6248250767304278E-2</v>
      </c>
      <c r="S138" s="11">
        <f t="shared" si="32"/>
        <v>0.9837517492326957</v>
      </c>
      <c r="T138" s="9">
        <f t="shared" si="33"/>
        <v>-1.6381701124841195E-2</v>
      </c>
      <c r="U138" s="11">
        <f t="shared" si="34"/>
        <v>100</v>
      </c>
      <c r="AX138">
        <v>1.2123669730567664E-2</v>
      </c>
      <c r="AY138">
        <v>1</v>
      </c>
      <c r="AZ138">
        <v>0</v>
      </c>
      <c r="BA138">
        <f t="shared" si="38"/>
        <v>132</v>
      </c>
      <c r="BB138">
        <f t="shared" si="39"/>
        <v>2</v>
      </c>
      <c r="BC138">
        <f t="shared" si="35"/>
        <v>0.89846153846153842</v>
      </c>
      <c r="BD138">
        <f t="shared" si="36"/>
        <v>0.99833333333333329</v>
      </c>
      <c r="BE138">
        <f t="shared" si="37"/>
        <v>7.6794871794869308E-4</v>
      </c>
    </row>
    <row r="139" spans="1:57" x14ac:dyDescent="0.3">
      <c r="A139">
        <f>Pumpkin_Seeds_Dataset!A137</f>
        <v>87776</v>
      </c>
      <c r="B139">
        <f>Pumpkin_Seeds_Dataset!B137</f>
        <v>1181.6759999999999</v>
      </c>
      <c r="C139">
        <f>Pumpkin_Seeds_Dataset!C137</f>
        <v>475.47500000000002</v>
      </c>
      <c r="D139">
        <f>Pumpkin_Seeds_Dataset!D137</f>
        <v>235.78829999999999</v>
      </c>
      <c r="E139">
        <f>Pumpkin_Seeds_Dataset!E137</f>
        <v>88795</v>
      </c>
      <c r="F139">
        <f>Pumpkin_Seeds_Dataset!F137</f>
        <v>334.30509999999998</v>
      </c>
      <c r="G139">
        <f>Pumpkin_Seeds_Dataset!G137</f>
        <v>0.86839999999999995</v>
      </c>
      <c r="H139">
        <f>Pumpkin_Seeds_Dataset!H137</f>
        <v>0.98850000000000005</v>
      </c>
      <c r="I139">
        <f>Pumpkin_Seeds_Dataset!I137</f>
        <v>0.751</v>
      </c>
      <c r="J139">
        <f>Pumpkin_Seeds_Dataset!J137</f>
        <v>0.78990000000000005</v>
      </c>
      <c r="K139">
        <f>Pumpkin_Seeds_Dataset!K137</f>
        <v>2.0165000000000002</v>
      </c>
      <c r="L139">
        <f>Pumpkin_Seeds_Dataset!L137</f>
        <v>0.70309999999999995</v>
      </c>
      <c r="M139" s="9">
        <f>Pumpkin_Seeds_Dataset!M137</f>
        <v>0</v>
      </c>
      <c r="N139" s="10">
        <f t="shared" si="27"/>
        <v>1</v>
      </c>
      <c r="O139" s="11">
        <f t="shared" si="28"/>
        <v>1</v>
      </c>
      <c r="P139">
        <f t="shared" si="29"/>
        <v>0</v>
      </c>
      <c r="Q139">
        <f t="shared" si="30"/>
        <v>0.25286964717246724</v>
      </c>
      <c r="R139" s="9">
        <f t="shared" si="31"/>
        <v>0.25286964717246724</v>
      </c>
      <c r="S139" s="11">
        <f t="shared" si="32"/>
        <v>0.74713035282753282</v>
      </c>
      <c r="T139" s="9">
        <f t="shared" si="33"/>
        <v>-0.29151560729583148</v>
      </c>
      <c r="U139" s="11">
        <f t="shared" si="34"/>
        <v>100</v>
      </c>
      <c r="AX139">
        <v>1.2141856780612569E-2</v>
      </c>
      <c r="AY139">
        <v>1</v>
      </c>
      <c r="AZ139">
        <v>0</v>
      </c>
      <c r="BA139">
        <f t="shared" si="38"/>
        <v>133</v>
      </c>
      <c r="BB139">
        <f t="shared" si="39"/>
        <v>2</v>
      </c>
      <c r="BC139">
        <f t="shared" si="35"/>
        <v>0.89769230769230768</v>
      </c>
      <c r="BD139">
        <f t="shared" si="36"/>
        <v>0.99833333333333329</v>
      </c>
      <c r="BE139">
        <f t="shared" si="37"/>
        <v>7.6794871794869308E-4</v>
      </c>
    </row>
    <row r="140" spans="1:57" x14ac:dyDescent="0.3">
      <c r="A140">
        <f>Pumpkin_Seeds_Dataset!A138</f>
        <v>92175</v>
      </c>
      <c r="B140">
        <f>Pumpkin_Seeds_Dataset!B138</f>
        <v>1207.7539999999999</v>
      </c>
      <c r="C140">
        <f>Pumpkin_Seeds_Dataset!C138</f>
        <v>485.43279999999999</v>
      </c>
      <c r="D140">
        <f>Pumpkin_Seeds_Dataset!D138</f>
        <v>242.98220000000001</v>
      </c>
      <c r="E140">
        <f>Pumpkin_Seeds_Dataset!E138</f>
        <v>93233</v>
      </c>
      <c r="F140">
        <f>Pumpkin_Seeds_Dataset!F138</f>
        <v>342.5797</v>
      </c>
      <c r="G140">
        <f>Pumpkin_Seeds_Dataset!G138</f>
        <v>0.86570000000000003</v>
      </c>
      <c r="H140">
        <f>Pumpkin_Seeds_Dataset!H138</f>
        <v>0.98870000000000002</v>
      </c>
      <c r="I140">
        <f>Pumpkin_Seeds_Dataset!I138</f>
        <v>0.7177</v>
      </c>
      <c r="J140">
        <f>Pumpkin_Seeds_Dataset!J138</f>
        <v>0.79410000000000003</v>
      </c>
      <c r="K140">
        <f>Pumpkin_Seeds_Dataset!K138</f>
        <v>1.9978</v>
      </c>
      <c r="L140">
        <f>Pumpkin_Seeds_Dataset!L138</f>
        <v>0.70569999999999999</v>
      </c>
      <c r="M140" s="9">
        <f>Pumpkin_Seeds_Dataset!M138</f>
        <v>0</v>
      </c>
      <c r="N140" s="10">
        <f t="shared" si="27"/>
        <v>1</v>
      </c>
      <c r="O140" s="11">
        <f t="shared" si="28"/>
        <v>1</v>
      </c>
      <c r="P140">
        <f t="shared" si="29"/>
        <v>0</v>
      </c>
      <c r="Q140">
        <f t="shared" si="30"/>
        <v>0.31404792363974499</v>
      </c>
      <c r="R140" s="9">
        <f t="shared" si="31"/>
        <v>0.31404792363974499</v>
      </c>
      <c r="S140" s="11">
        <f t="shared" si="32"/>
        <v>0.68595207636025501</v>
      </c>
      <c r="T140" s="9">
        <f t="shared" si="33"/>
        <v>-0.37694751322969861</v>
      </c>
      <c r="U140" s="11">
        <f t="shared" si="34"/>
        <v>100</v>
      </c>
      <c r="AX140">
        <v>1.2155070771545911E-2</v>
      </c>
      <c r="AY140">
        <v>1</v>
      </c>
      <c r="AZ140">
        <v>0</v>
      </c>
      <c r="BA140">
        <f t="shared" si="38"/>
        <v>134</v>
      </c>
      <c r="BB140">
        <f t="shared" si="39"/>
        <v>2</v>
      </c>
      <c r="BC140">
        <f t="shared" si="35"/>
        <v>0.89692307692307693</v>
      </c>
      <c r="BD140">
        <f t="shared" si="36"/>
        <v>0.99833333333333329</v>
      </c>
      <c r="BE140">
        <f t="shared" si="37"/>
        <v>7.6794871794869308E-4</v>
      </c>
    </row>
    <row r="141" spans="1:57" x14ac:dyDescent="0.3">
      <c r="A141">
        <f>Pumpkin_Seeds_Dataset!A139</f>
        <v>73018</v>
      </c>
      <c r="B141">
        <f>Pumpkin_Seeds_Dataset!B139</f>
        <v>1056.45</v>
      </c>
      <c r="C141">
        <f>Pumpkin_Seeds_Dataset!C139</f>
        <v>399.4726</v>
      </c>
      <c r="D141">
        <f>Pumpkin_Seeds_Dataset!D139</f>
        <v>233.54910000000001</v>
      </c>
      <c r="E141">
        <f>Pumpkin_Seeds_Dataset!E139</f>
        <v>74076</v>
      </c>
      <c r="F141">
        <f>Pumpkin_Seeds_Dataset!F139</f>
        <v>304.90879999999999</v>
      </c>
      <c r="G141">
        <f>Pumpkin_Seeds_Dataset!G139</f>
        <v>0.81130000000000002</v>
      </c>
      <c r="H141">
        <f>Pumpkin_Seeds_Dataset!H139</f>
        <v>0.98570000000000002</v>
      </c>
      <c r="I141">
        <f>Pumpkin_Seeds_Dataset!I139</f>
        <v>0.66720000000000002</v>
      </c>
      <c r="J141">
        <f>Pumpkin_Seeds_Dataset!J139</f>
        <v>0.82210000000000005</v>
      </c>
      <c r="K141">
        <f>Pumpkin_Seeds_Dataset!K139</f>
        <v>1.7103999999999999</v>
      </c>
      <c r="L141">
        <f>Pumpkin_Seeds_Dataset!L139</f>
        <v>0.76329999999999998</v>
      </c>
      <c r="M141" s="9">
        <f>Pumpkin_Seeds_Dataset!M139</f>
        <v>0</v>
      </c>
      <c r="N141" s="10">
        <f t="shared" si="27"/>
        <v>1</v>
      </c>
      <c r="O141" s="11">
        <f t="shared" si="28"/>
        <v>1</v>
      </c>
      <c r="P141">
        <f t="shared" si="29"/>
        <v>0</v>
      </c>
      <c r="Q141">
        <f t="shared" si="30"/>
        <v>8.6881425404177742E-3</v>
      </c>
      <c r="R141" s="9">
        <f t="shared" si="31"/>
        <v>8.6881425404177742E-3</v>
      </c>
      <c r="S141" s="11">
        <f t="shared" si="32"/>
        <v>0.99131185745958228</v>
      </c>
      <c r="T141" s="9">
        <f t="shared" si="33"/>
        <v>-8.7261044899752636E-3</v>
      </c>
      <c r="U141" s="11">
        <f t="shared" si="34"/>
        <v>100</v>
      </c>
      <c r="AX141">
        <v>1.2158781552751735E-2</v>
      </c>
      <c r="AY141">
        <v>1</v>
      </c>
      <c r="AZ141">
        <v>0</v>
      </c>
      <c r="BA141">
        <f t="shared" si="38"/>
        <v>135</v>
      </c>
      <c r="BB141">
        <f t="shared" si="39"/>
        <v>2</v>
      </c>
      <c r="BC141">
        <f t="shared" si="35"/>
        <v>0.89615384615384619</v>
      </c>
      <c r="BD141">
        <f t="shared" si="36"/>
        <v>0.99833333333333329</v>
      </c>
      <c r="BE141">
        <f t="shared" si="37"/>
        <v>7.6794871794869308E-4</v>
      </c>
    </row>
    <row r="142" spans="1:57" x14ac:dyDescent="0.3">
      <c r="A142">
        <f>Pumpkin_Seeds_Dataset!A140</f>
        <v>69718</v>
      </c>
      <c r="B142">
        <f>Pumpkin_Seeds_Dataset!B140</f>
        <v>1066.6849999999999</v>
      </c>
      <c r="C142">
        <f>Pumpkin_Seeds_Dataset!C140</f>
        <v>418.07299999999998</v>
      </c>
      <c r="D142">
        <f>Pumpkin_Seeds_Dataset!D140</f>
        <v>214.1268</v>
      </c>
      <c r="E142">
        <f>Pumpkin_Seeds_Dataset!E140</f>
        <v>70945</v>
      </c>
      <c r="F142">
        <f>Pumpkin_Seeds_Dataset!F140</f>
        <v>297.9391</v>
      </c>
      <c r="G142">
        <f>Pumpkin_Seeds_Dataset!G140</f>
        <v>0.8589</v>
      </c>
      <c r="H142">
        <f>Pumpkin_Seeds_Dataset!H140</f>
        <v>0.98270000000000002</v>
      </c>
      <c r="I142">
        <f>Pumpkin_Seeds_Dataset!I140</f>
        <v>0.72209999999999996</v>
      </c>
      <c r="J142">
        <f>Pumpkin_Seeds_Dataset!J140</f>
        <v>0.77</v>
      </c>
      <c r="K142">
        <f>Pumpkin_Seeds_Dataset!K140</f>
        <v>1.9524999999999999</v>
      </c>
      <c r="L142">
        <f>Pumpkin_Seeds_Dataset!L140</f>
        <v>0.71260000000000001</v>
      </c>
      <c r="M142" s="9">
        <f>Pumpkin_Seeds_Dataset!M140</f>
        <v>0</v>
      </c>
      <c r="N142" s="10">
        <f t="shared" si="27"/>
        <v>1</v>
      </c>
      <c r="O142" s="11">
        <f t="shared" si="28"/>
        <v>1</v>
      </c>
      <c r="P142">
        <f t="shared" si="29"/>
        <v>0</v>
      </c>
      <c r="Q142">
        <f t="shared" si="30"/>
        <v>0.13129879559849372</v>
      </c>
      <c r="R142" s="9">
        <f t="shared" si="31"/>
        <v>0.13129879559849372</v>
      </c>
      <c r="S142" s="11">
        <f t="shared" si="32"/>
        <v>0.86870120440150633</v>
      </c>
      <c r="T142" s="9">
        <f t="shared" si="33"/>
        <v>-0.14075605127598201</v>
      </c>
      <c r="U142" s="11">
        <f t="shared" si="34"/>
        <v>100</v>
      </c>
      <c r="AX142">
        <v>1.2209075393139045E-2</v>
      </c>
      <c r="AY142">
        <v>1</v>
      </c>
      <c r="AZ142">
        <v>0</v>
      </c>
      <c r="BA142">
        <f t="shared" si="38"/>
        <v>136</v>
      </c>
      <c r="BB142">
        <f t="shared" si="39"/>
        <v>2</v>
      </c>
      <c r="BC142">
        <f t="shared" si="35"/>
        <v>0.89538461538461545</v>
      </c>
      <c r="BD142">
        <f t="shared" si="36"/>
        <v>0.99833333333333329</v>
      </c>
      <c r="BE142">
        <f t="shared" si="37"/>
        <v>7.6794871794880388E-4</v>
      </c>
    </row>
    <row r="143" spans="1:57" x14ac:dyDescent="0.3">
      <c r="A143">
        <f>Pumpkin_Seeds_Dataset!A141</f>
        <v>56561</v>
      </c>
      <c r="B143">
        <f>Pumpkin_Seeds_Dataset!B141</f>
        <v>902.59</v>
      </c>
      <c r="C143">
        <f>Pumpkin_Seeds_Dataset!C141</f>
        <v>342.31540000000001</v>
      </c>
      <c r="D143">
        <f>Pumpkin_Seeds_Dataset!D141</f>
        <v>210.79939999999999</v>
      </c>
      <c r="E143">
        <f>Pumpkin_Seeds_Dataset!E141</f>
        <v>57075</v>
      </c>
      <c r="F143">
        <f>Pumpkin_Seeds_Dataset!F141</f>
        <v>268.35739999999998</v>
      </c>
      <c r="G143">
        <f>Pumpkin_Seeds_Dataset!G141</f>
        <v>0.78790000000000004</v>
      </c>
      <c r="H143">
        <f>Pumpkin_Seeds_Dataset!H141</f>
        <v>0.99099999999999999</v>
      </c>
      <c r="I143">
        <f>Pumpkin_Seeds_Dataset!I141</f>
        <v>0.73509999999999998</v>
      </c>
      <c r="J143">
        <f>Pumpkin_Seeds_Dataset!J141</f>
        <v>0.87250000000000005</v>
      </c>
      <c r="K143">
        <f>Pumpkin_Seeds_Dataset!K141</f>
        <v>1.6238999999999999</v>
      </c>
      <c r="L143">
        <f>Pumpkin_Seeds_Dataset!L141</f>
        <v>0.78390000000000004</v>
      </c>
      <c r="M143" s="9">
        <f>Pumpkin_Seeds_Dataset!M141</f>
        <v>0</v>
      </c>
      <c r="N143" s="10">
        <f t="shared" si="27"/>
        <v>1</v>
      </c>
      <c r="O143" s="11">
        <f t="shared" si="28"/>
        <v>1</v>
      </c>
      <c r="P143">
        <f t="shared" si="29"/>
        <v>0</v>
      </c>
      <c r="Q143">
        <f t="shared" si="30"/>
        <v>5.5561808747808965E-2</v>
      </c>
      <c r="R143" s="9">
        <f t="shared" si="31"/>
        <v>5.5561808747808965E-2</v>
      </c>
      <c r="S143" s="11">
        <f t="shared" si="32"/>
        <v>0.94443819125219108</v>
      </c>
      <c r="T143" s="9">
        <f t="shared" si="33"/>
        <v>-5.71650348889595E-2</v>
      </c>
      <c r="U143" s="11">
        <f t="shared" si="34"/>
        <v>100</v>
      </c>
      <c r="AX143">
        <v>1.2260682471750712E-2</v>
      </c>
      <c r="AY143">
        <v>1</v>
      </c>
      <c r="AZ143">
        <v>0</v>
      </c>
      <c r="BA143">
        <f t="shared" si="38"/>
        <v>137</v>
      </c>
      <c r="BB143">
        <f t="shared" si="39"/>
        <v>2</v>
      </c>
      <c r="BC143">
        <f t="shared" si="35"/>
        <v>0.89461538461538459</v>
      </c>
      <c r="BD143">
        <f t="shared" si="36"/>
        <v>0.99833333333333329</v>
      </c>
      <c r="BE143">
        <f t="shared" si="37"/>
        <v>7.6794871794869308E-4</v>
      </c>
    </row>
    <row r="144" spans="1:57" x14ac:dyDescent="0.3">
      <c r="A144">
        <f>Pumpkin_Seeds_Dataset!A142</f>
        <v>80375</v>
      </c>
      <c r="B144">
        <f>Pumpkin_Seeds_Dataset!B142</f>
        <v>1112.3589999999999</v>
      </c>
      <c r="C144">
        <f>Pumpkin_Seeds_Dataset!C142</f>
        <v>433.34059999999999</v>
      </c>
      <c r="D144">
        <f>Pumpkin_Seeds_Dataset!D142</f>
        <v>238.4624</v>
      </c>
      <c r="E144">
        <f>Pumpkin_Seeds_Dataset!E142</f>
        <v>81364</v>
      </c>
      <c r="F144">
        <f>Pumpkin_Seeds_Dataset!F142</f>
        <v>319.90100000000001</v>
      </c>
      <c r="G144">
        <f>Pumpkin_Seeds_Dataset!G142</f>
        <v>0.83499999999999996</v>
      </c>
      <c r="H144">
        <f>Pumpkin_Seeds_Dataset!H142</f>
        <v>0.98780000000000001</v>
      </c>
      <c r="I144">
        <f>Pumpkin_Seeds_Dataset!I142</f>
        <v>0.65759999999999996</v>
      </c>
      <c r="J144">
        <f>Pumpkin_Seeds_Dataset!J142</f>
        <v>0.81630000000000003</v>
      </c>
      <c r="K144">
        <f>Pumpkin_Seeds_Dataset!K142</f>
        <v>1.8171999999999999</v>
      </c>
      <c r="L144">
        <f>Pumpkin_Seeds_Dataset!L142</f>
        <v>0.73819999999999997</v>
      </c>
      <c r="M144" s="9">
        <f>Pumpkin_Seeds_Dataset!M142</f>
        <v>0</v>
      </c>
      <c r="N144" s="10">
        <f t="shared" si="27"/>
        <v>1</v>
      </c>
      <c r="O144" s="11">
        <f t="shared" si="28"/>
        <v>1</v>
      </c>
      <c r="P144">
        <f t="shared" si="29"/>
        <v>0</v>
      </c>
      <c r="Q144">
        <f t="shared" si="30"/>
        <v>6.9521382456997793E-2</v>
      </c>
      <c r="R144" s="9">
        <f t="shared" si="31"/>
        <v>6.9521382456997793E-2</v>
      </c>
      <c r="S144" s="11">
        <f t="shared" si="32"/>
        <v>0.93047861754300221</v>
      </c>
      <c r="T144" s="9">
        <f t="shared" si="33"/>
        <v>-7.205618269852157E-2</v>
      </c>
      <c r="U144" s="11">
        <f t="shared" si="34"/>
        <v>100</v>
      </c>
      <c r="AX144">
        <v>1.2270146300040013E-2</v>
      </c>
      <c r="AY144">
        <v>1</v>
      </c>
      <c r="AZ144">
        <v>0</v>
      </c>
      <c r="BA144">
        <f t="shared" si="38"/>
        <v>138</v>
      </c>
      <c r="BB144">
        <f t="shared" si="39"/>
        <v>2</v>
      </c>
      <c r="BC144">
        <f t="shared" si="35"/>
        <v>0.89384615384615385</v>
      </c>
      <c r="BD144">
        <f t="shared" si="36"/>
        <v>0.99833333333333329</v>
      </c>
      <c r="BE144">
        <f t="shared" si="37"/>
        <v>7.6794871794869308E-4</v>
      </c>
    </row>
    <row r="145" spans="1:57" x14ac:dyDescent="0.3">
      <c r="A145">
        <f>Pumpkin_Seeds_Dataset!A143</f>
        <v>67258</v>
      </c>
      <c r="B145">
        <f>Pumpkin_Seeds_Dataset!B143</f>
        <v>1033.4849999999999</v>
      </c>
      <c r="C145">
        <f>Pumpkin_Seeds_Dataset!C143</f>
        <v>412.79680000000002</v>
      </c>
      <c r="D145">
        <f>Pumpkin_Seeds_Dataset!D143</f>
        <v>208.3175</v>
      </c>
      <c r="E145">
        <f>Pumpkin_Seeds_Dataset!E143</f>
        <v>68108</v>
      </c>
      <c r="F145">
        <f>Pumpkin_Seeds_Dataset!F143</f>
        <v>292.63549999999998</v>
      </c>
      <c r="G145">
        <f>Pumpkin_Seeds_Dataset!G143</f>
        <v>0.86329999999999996</v>
      </c>
      <c r="H145">
        <f>Pumpkin_Seeds_Dataset!H143</f>
        <v>0.98750000000000004</v>
      </c>
      <c r="I145">
        <f>Pumpkin_Seeds_Dataset!I143</f>
        <v>0.64400000000000002</v>
      </c>
      <c r="J145">
        <f>Pumpkin_Seeds_Dataset!J143</f>
        <v>0.7913</v>
      </c>
      <c r="K145">
        <f>Pumpkin_Seeds_Dataset!K143</f>
        <v>1.9816</v>
      </c>
      <c r="L145">
        <f>Pumpkin_Seeds_Dataset!L143</f>
        <v>0.70889999999999997</v>
      </c>
      <c r="M145" s="9">
        <f>Pumpkin_Seeds_Dataset!M143</f>
        <v>0</v>
      </c>
      <c r="N145" s="10">
        <f t="shared" si="27"/>
        <v>1</v>
      </c>
      <c r="O145" s="11">
        <f t="shared" si="28"/>
        <v>1</v>
      </c>
      <c r="P145">
        <f t="shared" si="29"/>
        <v>0</v>
      </c>
      <c r="Q145">
        <f t="shared" si="30"/>
        <v>0.26006539951064533</v>
      </c>
      <c r="R145" s="9">
        <f t="shared" si="31"/>
        <v>0.26006539951064533</v>
      </c>
      <c r="S145" s="11">
        <f t="shared" si="32"/>
        <v>0.73993460048935467</v>
      </c>
      <c r="T145" s="9">
        <f t="shared" si="33"/>
        <v>-0.30119347440655048</v>
      </c>
      <c r="U145" s="11">
        <f t="shared" si="34"/>
        <v>100</v>
      </c>
      <c r="AX145">
        <v>1.2298650249563918E-2</v>
      </c>
      <c r="AY145">
        <v>1</v>
      </c>
      <c r="AZ145">
        <v>0</v>
      </c>
      <c r="BA145">
        <f t="shared" si="38"/>
        <v>139</v>
      </c>
      <c r="BB145">
        <f t="shared" si="39"/>
        <v>2</v>
      </c>
      <c r="BC145">
        <f t="shared" si="35"/>
        <v>0.8930769230769231</v>
      </c>
      <c r="BD145">
        <f t="shared" si="36"/>
        <v>0.99833333333333329</v>
      </c>
      <c r="BE145">
        <f t="shared" si="37"/>
        <v>7.6794871794880388E-4</v>
      </c>
    </row>
    <row r="146" spans="1:57" x14ac:dyDescent="0.3">
      <c r="A146">
        <f>Pumpkin_Seeds_Dataset!A144</f>
        <v>74104</v>
      </c>
      <c r="B146">
        <f>Pumpkin_Seeds_Dataset!B144</f>
        <v>1067.604</v>
      </c>
      <c r="C146">
        <f>Pumpkin_Seeds_Dataset!C144</f>
        <v>401.85340000000002</v>
      </c>
      <c r="D146">
        <f>Pumpkin_Seeds_Dataset!D144</f>
        <v>237.27610000000001</v>
      </c>
      <c r="E146">
        <f>Pumpkin_Seeds_Dataset!E144</f>
        <v>75071</v>
      </c>
      <c r="F146">
        <f>Pumpkin_Seeds_Dataset!F144</f>
        <v>307.16789999999997</v>
      </c>
      <c r="G146">
        <f>Pumpkin_Seeds_Dataset!G144</f>
        <v>0.80710000000000004</v>
      </c>
      <c r="H146">
        <f>Pumpkin_Seeds_Dataset!H144</f>
        <v>0.98709999999999998</v>
      </c>
      <c r="I146">
        <f>Pumpkin_Seeds_Dataset!I144</f>
        <v>0.73780000000000001</v>
      </c>
      <c r="J146">
        <f>Pumpkin_Seeds_Dataset!J144</f>
        <v>0.81699999999999995</v>
      </c>
      <c r="K146">
        <f>Pumpkin_Seeds_Dataset!K144</f>
        <v>1.6936</v>
      </c>
      <c r="L146">
        <f>Pumpkin_Seeds_Dataset!L144</f>
        <v>0.76439999999999997</v>
      </c>
      <c r="M146" s="9">
        <f>Pumpkin_Seeds_Dataset!M144</f>
        <v>0</v>
      </c>
      <c r="N146" s="10">
        <f t="shared" si="27"/>
        <v>1</v>
      </c>
      <c r="O146" s="11">
        <f t="shared" si="28"/>
        <v>1</v>
      </c>
      <c r="P146">
        <f t="shared" si="29"/>
        <v>0</v>
      </c>
      <c r="Q146">
        <f t="shared" si="30"/>
        <v>3.1240589084591722E-2</v>
      </c>
      <c r="R146" s="9">
        <f t="shared" si="31"/>
        <v>3.1240589084591722E-2</v>
      </c>
      <c r="S146" s="11">
        <f t="shared" si="32"/>
        <v>0.96875941091540829</v>
      </c>
      <c r="T146" s="9">
        <f t="shared" si="33"/>
        <v>-3.1738983868440998E-2</v>
      </c>
      <c r="U146" s="11">
        <f t="shared" si="34"/>
        <v>100</v>
      </c>
      <c r="AX146">
        <v>1.24448897978585E-2</v>
      </c>
      <c r="AY146">
        <v>1</v>
      </c>
      <c r="AZ146">
        <v>0</v>
      </c>
      <c r="BA146">
        <f t="shared" si="38"/>
        <v>140</v>
      </c>
      <c r="BB146">
        <f t="shared" si="39"/>
        <v>2</v>
      </c>
      <c r="BC146">
        <f t="shared" si="35"/>
        <v>0.89230769230769225</v>
      </c>
      <c r="BD146">
        <f t="shared" si="36"/>
        <v>0.99833333333333329</v>
      </c>
      <c r="BE146">
        <f t="shared" si="37"/>
        <v>7.6794871794869308E-4</v>
      </c>
    </row>
    <row r="147" spans="1:57" x14ac:dyDescent="0.3">
      <c r="A147">
        <f>Pumpkin_Seeds_Dataset!A145</f>
        <v>81694</v>
      </c>
      <c r="B147">
        <f>Pumpkin_Seeds_Dataset!B145</f>
        <v>1118.8520000000001</v>
      </c>
      <c r="C147">
        <f>Pumpkin_Seeds_Dataset!C145</f>
        <v>442.77199999999999</v>
      </c>
      <c r="D147">
        <f>Pumpkin_Seeds_Dataset!D145</f>
        <v>235.83760000000001</v>
      </c>
      <c r="E147">
        <f>Pumpkin_Seeds_Dataset!E145</f>
        <v>82443</v>
      </c>
      <c r="F147">
        <f>Pumpkin_Seeds_Dataset!F145</f>
        <v>322.51519999999999</v>
      </c>
      <c r="G147">
        <f>Pumpkin_Seeds_Dataset!G145</f>
        <v>0.84630000000000005</v>
      </c>
      <c r="H147">
        <f>Pumpkin_Seeds_Dataset!H145</f>
        <v>0.9909</v>
      </c>
      <c r="I147">
        <f>Pumpkin_Seeds_Dataset!I145</f>
        <v>0.6411</v>
      </c>
      <c r="J147">
        <f>Pumpkin_Seeds_Dataset!J145</f>
        <v>0.82010000000000005</v>
      </c>
      <c r="K147">
        <f>Pumpkin_Seeds_Dataset!K145</f>
        <v>1.8774</v>
      </c>
      <c r="L147">
        <f>Pumpkin_Seeds_Dataset!L145</f>
        <v>0.72840000000000005</v>
      </c>
      <c r="M147" s="9">
        <f>Pumpkin_Seeds_Dataset!M145</f>
        <v>0</v>
      </c>
      <c r="N147" s="10">
        <f t="shared" si="27"/>
        <v>1</v>
      </c>
      <c r="O147" s="11">
        <f t="shared" si="28"/>
        <v>1</v>
      </c>
      <c r="P147">
        <f t="shared" si="29"/>
        <v>0</v>
      </c>
      <c r="Q147">
        <f t="shared" si="30"/>
        <v>0.11518603987998345</v>
      </c>
      <c r="R147" s="9">
        <f t="shared" si="31"/>
        <v>0.11518603987998345</v>
      </c>
      <c r="S147" s="11">
        <f t="shared" si="32"/>
        <v>0.88481396012001656</v>
      </c>
      <c r="T147" s="9">
        <f t="shared" si="33"/>
        <v>-0.12237787062603737</v>
      </c>
      <c r="U147" s="11">
        <f t="shared" si="34"/>
        <v>100</v>
      </c>
      <c r="AX147">
        <v>1.2489004659356113E-2</v>
      </c>
      <c r="AY147">
        <v>1</v>
      </c>
      <c r="AZ147">
        <v>0</v>
      </c>
      <c r="BA147">
        <f t="shared" si="38"/>
        <v>141</v>
      </c>
      <c r="BB147">
        <f t="shared" si="39"/>
        <v>2</v>
      </c>
      <c r="BC147">
        <f t="shared" si="35"/>
        <v>0.8915384615384615</v>
      </c>
      <c r="BD147">
        <f t="shared" si="36"/>
        <v>0.99833333333333329</v>
      </c>
      <c r="BE147">
        <f t="shared" si="37"/>
        <v>7.6794871794869308E-4</v>
      </c>
    </row>
    <row r="148" spans="1:57" x14ac:dyDescent="0.3">
      <c r="A148">
        <f>Pumpkin_Seeds_Dataset!A146</f>
        <v>62584</v>
      </c>
      <c r="B148">
        <f>Pumpkin_Seeds_Dataset!B146</f>
        <v>1017.196</v>
      </c>
      <c r="C148">
        <f>Pumpkin_Seeds_Dataset!C146</f>
        <v>345.0958</v>
      </c>
      <c r="D148">
        <f>Pumpkin_Seeds_Dataset!D146</f>
        <v>233.80760000000001</v>
      </c>
      <c r="E148">
        <f>Pumpkin_Seeds_Dataset!E146</f>
        <v>64781</v>
      </c>
      <c r="F148">
        <f>Pumpkin_Seeds_Dataset!F146</f>
        <v>282.28429999999997</v>
      </c>
      <c r="G148">
        <f>Pumpkin_Seeds_Dataset!G146</f>
        <v>0.73550000000000004</v>
      </c>
      <c r="H148">
        <f>Pumpkin_Seeds_Dataset!H146</f>
        <v>0.96609999999999996</v>
      </c>
      <c r="I148">
        <f>Pumpkin_Seeds_Dataset!I146</f>
        <v>0.73570000000000002</v>
      </c>
      <c r="J148">
        <f>Pumpkin_Seeds_Dataset!J146</f>
        <v>0.7601</v>
      </c>
      <c r="K148">
        <f>Pumpkin_Seeds_Dataset!K146</f>
        <v>1.476</v>
      </c>
      <c r="L148">
        <f>Pumpkin_Seeds_Dataset!L146</f>
        <v>0.81799999999999995</v>
      </c>
      <c r="M148" s="9">
        <f>Pumpkin_Seeds_Dataset!M146</f>
        <v>0</v>
      </c>
      <c r="N148" s="10">
        <f t="shared" si="27"/>
        <v>1</v>
      </c>
      <c r="O148" s="11">
        <f t="shared" si="28"/>
        <v>1</v>
      </c>
      <c r="P148">
        <f t="shared" si="29"/>
        <v>0</v>
      </c>
      <c r="Q148">
        <f t="shared" si="30"/>
        <v>5.3797573147826858E-4</v>
      </c>
      <c r="R148" s="9">
        <f t="shared" si="31"/>
        <v>5.3797573147826858E-4</v>
      </c>
      <c r="S148" s="11">
        <f t="shared" si="32"/>
        <v>0.99946202426852171</v>
      </c>
      <c r="T148" s="9">
        <f t="shared" si="33"/>
        <v>-5.381204923430035E-4</v>
      </c>
      <c r="U148" s="11">
        <f t="shared" si="34"/>
        <v>100</v>
      </c>
      <c r="AX148">
        <v>1.2725559672253414E-2</v>
      </c>
      <c r="AY148">
        <v>1</v>
      </c>
      <c r="AZ148">
        <v>0</v>
      </c>
      <c r="BA148">
        <f t="shared" si="38"/>
        <v>142</v>
      </c>
      <c r="BB148">
        <f t="shared" si="39"/>
        <v>2</v>
      </c>
      <c r="BC148">
        <f t="shared" si="35"/>
        <v>0.89076923076923076</v>
      </c>
      <c r="BD148">
        <f t="shared" si="36"/>
        <v>0.99833333333333329</v>
      </c>
      <c r="BE148">
        <f t="shared" si="37"/>
        <v>7.6794871794869308E-4</v>
      </c>
    </row>
    <row r="149" spans="1:57" x14ac:dyDescent="0.3">
      <c r="A149">
        <f>Pumpkin_Seeds_Dataset!A147</f>
        <v>70175</v>
      </c>
      <c r="B149">
        <f>Pumpkin_Seeds_Dataset!B147</f>
        <v>1029.9169999999999</v>
      </c>
      <c r="C149">
        <f>Pumpkin_Seeds_Dataset!C147</f>
        <v>390.86709999999999</v>
      </c>
      <c r="D149">
        <f>Pumpkin_Seeds_Dataset!D147</f>
        <v>229.48740000000001</v>
      </c>
      <c r="E149">
        <f>Pumpkin_Seeds_Dataset!E147</f>
        <v>70940</v>
      </c>
      <c r="F149">
        <f>Pumpkin_Seeds_Dataset!F147</f>
        <v>298.91399999999999</v>
      </c>
      <c r="G149">
        <f>Pumpkin_Seeds_Dataset!G147</f>
        <v>0.8095</v>
      </c>
      <c r="H149">
        <f>Pumpkin_Seeds_Dataset!H147</f>
        <v>0.98919999999999997</v>
      </c>
      <c r="I149">
        <f>Pumpkin_Seeds_Dataset!I147</f>
        <v>0.7329</v>
      </c>
      <c r="J149">
        <f>Pumpkin_Seeds_Dataset!J147</f>
        <v>0.83140000000000003</v>
      </c>
      <c r="K149">
        <f>Pumpkin_Seeds_Dataset!K147</f>
        <v>1.7032</v>
      </c>
      <c r="L149">
        <f>Pumpkin_Seeds_Dataset!L147</f>
        <v>0.76470000000000005</v>
      </c>
      <c r="M149" s="9">
        <f>Pumpkin_Seeds_Dataset!M147</f>
        <v>0</v>
      </c>
      <c r="N149" s="10">
        <f t="shared" si="27"/>
        <v>1</v>
      </c>
      <c r="O149" s="11">
        <f t="shared" si="28"/>
        <v>1</v>
      </c>
      <c r="P149">
        <f t="shared" si="29"/>
        <v>0</v>
      </c>
      <c r="Q149">
        <f t="shared" si="30"/>
        <v>2.5226092329777045E-2</v>
      </c>
      <c r="R149" s="9">
        <f t="shared" si="31"/>
        <v>2.5226092329777045E-2</v>
      </c>
      <c r="S149" s="11">
        <f t="shared" si="32"/>
        <v>0.97477390767022298</v>
      </c>
      <c r="T149" s="9">
        <f t="shared" si="33"/>
        <v>-2.5549724443835221E-2</v>
      </c>
      <c r="U149" s="11">
        <f t="shared" si="34"/>
        <v>100</v>
      </c>
      <c r="AX149">
        <v>1.2743114818463963E-2</v>
      </c>
      <c r="AY149">
        <v>1</v>
      </c>
      <c r="AZ149">
        <v>0</v>
      </c>
      <c r="BA149">
        <f t="shared" si="38"/>
        <v>143</v>
      </c>
      <c r="BB149">
        <f t="shared" si="39"/>
        <v>2</v>
      </c>
      <c r="BC149">
        <f t="shared" si="35"/>
        <v>0.89</v>
      </c>
      <c r="BD149">
        <f t="shared" si="36"/>
        <v>0.99833333333333329</v>
      </c>
      <c r="BE149">
        <f t="shared" si="37"/>
        <v>7.6794871794869308E-4</v>
      </c>
    </row>
    <row r="150" spans="1:57" x14ac:dyDescent="0.3">
      <c r="A150">
        <f>Pumpkin_Seeds_Dataset!A148</f>
        <v>95608</v>
      </c>
      <c r="B150">
        <f>Pumpkin_Seeds_Dataset!B148</f>
        <v>1217.1120000000001</v>
      </c>
      <c r="C150">
        <f>Pumpkin_Seeds_Dataset!C148</f>
        <v>475.32850000000002</v>
      </c>
      <c r="D150">
        <f>Pumpkin_Seeds_Dataset!D148</f>
        <v>257.70359999999999</v>
      </c>
      <c r="E150">
        <f>Pumpkin_Seeds_Dataset!E148</f>
        <v>96740</v>
      </c>
      <c r="F150">
        <f>Pumpkin_Seeds_Dataset!F148</f>
        <v>348.90100000000001</v>
      </c>
      <c r="G150">
        <f>Pumpkin_Seeds_Dataset!G148</f>
        <v>0.84030000000000005</v>
      </c>
      <c r="H150">
        <f>Pumpkin_Seeds_Dataset!H148</f>
        <v>0.98829999999999996</v>
      </c>
      <c r="I150">
        <f>Pumpkin_Seeds_Dataset!I148</f>
        <v>0.69599999999999995</v>
      </c>
      <c r="J150">
        <f>Pumpkin_Seeds_Dataset!J148</f>
        <v>0.81100000000000005</v>
      </c>
      <c r="K150">
        <f>Pumpkin_Seeds_Dataset!K148</f>
        <v>1.8445</v>
      </c>
      <c r="L150">
        <f>Pumpkin_Seeds_Dataset!L148</f>
        <v>0.73399999999999999</v>
      </c>
      <c r="M150" s="9">
        <f>Pumpkin_Seeds_Dataset!M148</f>
        <v>0</v>
      </c>
      <c r="N150" s="10">
        <f t="shared" si="27"/>
        <v>1</v>
      </c>
      <c r="O150" s="11">
        <f t="shared" si="28"/>
        <v>1</v>
      </c>
      <c r="P150">
        <f t="shared" si="29"/>
        <v>0</v>
      </c>
      <c r="Q150">
        <f t="shared" si="30"/>
        <v>0.11453471581136038</v>
      </c>
      <c r="R150" s="9">
        <f t="shared" si="31"/>
        <v>0.11453471581136038</v>
      </c>
      <c r="S150" s="11">
        <f t="shared" si="32"/>
        <v>0.88546528418863968</v>
      </c>
      <c r="T150" s="9">
        <f t="shared" si="33"/>
        <v>-0.12164202728368763</v>
      </c>
      <c r="U150" s="11">
        <f t="shared" si="34"/>
        <v>100</v>
      </c>
      <c r="AX150">
        <v>1.2898119077089437E-2</v>
      </c>
      <c r="AY150">
        <v>1</v>
      </c>
      <c r="AZ150">
        <v>0</v>
      </c>
      <c r="BA150">
        <f t="shared" si="38"/>
        <v>144</v>
      </c>
      <c r="BB150">
        <f t="shared" si="39"/>
        <v>2</v>
      </c>
      <c r="BC150">
        <f t="shared" si="35"/>
        <v>0.88923076923076927</v>
      </c>
      <c r="BD150">
        <f t="shared" si="36"/>
        <v>0.99833333333333329</v>
      </c>
      <c r="BE150">
        <f t="shared" si="37"/>
        <v>7.6794871794880388E-4</v>
      </c>
    </row>
    <row r="151" spans="1:57" x14ac:dyDescent="0.3">
      <c r="A151">
        <f>Pumpkin_Seeds_Dataset!A149</f>
        <v>99115</v>
      </c>
      <c r="B151">
        <f>Pumpkin_Seeds_Dataset!B149</f>
        <v>1245.19</v>
      </c>
      <c r="C151">
        <f>Pumpkin_Seeds_Dataset!C149</f>
        <v>473.79520000000002</v>
      </c>
      <c r="D151">
        <f>Pumpkin_Seeds_Dataset!D149</f>
        <v>268.46390000000002</v>
      </c>
      <c r="E151">
        <f>Pumpkin_Seeds_Dataset!E149</f>
        <v>100258</v>
      </c>
      <c r="F151">
        <f>Pumpkin_Seeds_Dataset!F149</f>
        <v>355.24239999999998</v>
      </c>
      <c r="G151">
        <f>Pumpkin_Seeds_Dataset!G149</f>
        <v>0.82399999999999995</v>
      </c>
      <c r="H151">
        <f>Pumpkin_Seeds_Dataset!H149</f>
        <v>0.98860000000000003</v>
      </c>
      <c r="I151">
        <f>Pumpkin_Seeds_Dataset!I149</f>
        <v>0.72030000000000005</v>
      </c>
      <c r="J151">
        <f>Pumpkin_Seeds_Dataset!J149</f>
        <v>0.80330000000000001</v>
      </c>
      <c r="K151">
        <f>Pumpkin_Seeds_Dataset!K149</f>
        <v>1.7647999999999999</v>
      </c>
      <c r="L151">
        <f>Pumpkin_Seeds_Dataset!L149</f>
        <v>0.74980000000000002</v>
      </c>
      <c r="M151" s="9">
        <f>Pumpkin_Seeds_Dataset!M149</f>
        <v>0</v>
      </c>
      <c r="N151" s="10">
        <f t="shared" si="27"/>
        <v>1</v>
      </c>
      <c r="O151" s="11">
        <f t="shared" si="28"/>
        <v>1</v>
      </c>
      <c r="P151">
        <f t="shared" si="29"/>
        <v>0</v>
      </c>
      <c r="Q151">
        <f t="shared" si="30"/>
        <v>0.1288232383870607</v>
      </c>
      <c r="R151" s="9">
        <f t="shared" si="31"/>
        <v>0.1288232383870607</v>
      </c>
      <c r="S151" s="11">
        <f t="shared" si="32"/>
        <v>0.87117676161293933</v>
      </c>
      <c r="T151" s="9">
        <f t="shared" si="33"/>
        <v>-0.13791038171714726</v>
      </c>
      <c r="U151" s="11">
        <f t="shared" si="34"/>
        <v>100</v>
      </c>
      <c r="AX151">
        <v>1.2950316240557943E-2</v>
      </c>
      <c r="AY151">
        <v>1</v>
      </c>
      <c r="AZ151">
        <v>0</v>
      </c>
      <c r="BA151">
        <f t="shared" si="38"/>
        <v>145</v>
      </c>
      <c r="BB151">
        <f t="shared" si="39"/>
        <v>2</v>
      </c>
      <c r="BC151">
        <f t="shared" si="35"/>
        <v>0.88846153846153841</v>
      </c>
      <c r="BD151">
        <f t="shared" si="36"/>
        <v>0.99833333333333329</v>
      </c>
      <c r="BE151">
        <f t="shared" si="37"/>
        <v>7.6794871794869308E-4</v>
      </c>
    </row>
    <row r="152" spans="1:57" x14ac:dyDescent="0.3">
      <c r="A152">
        <f>Pumpkin_Seeds_Dataset!A150</f>
        <v>72614</v>
      </c>
      <c r="B152">
        <f>Pumpkin_Seeds_Dataset!B150</f>
        <v>1077.587</v>
      </c>
      <c r="C152">
        <f>Pumpkin_Seeds_Dataset!C150</f>
        <v>412.81689999999998</v>
      </c>
      <c r="D152">
        <f>Pumpkin_Seeds_Dataset!D150</f>
        <v>226.1164</v>
      </c>
      <c r="E152">
        <f>Pumpkin_Seeds_Dataset!E150</f>
        <v>73913</v>
      </c>
      <c r="F152">
        <f>Pumpkin_Seeds_Dataset!F150</f>
        <v>304.06420000000003</v>
      </c>
      <c r="G152">
        <f>Pumpkin_Seeds_Dataset!G150</f>
        <v>0.83660000000000001</v>
      </c>
      <c r="H152">
        <f>Pumpkin_Seeds_Dataset!H150</f>
        <v>0.98240000000000005</v>
      </c>
      <c r="I152">
        <f>Pumpkin_Seeds_Dataset!I150</f>
        <v>0.69820000000000004</v>
      </c>
      <c r="J152">
        <f>Pumpkin_Seeds_Dataset!J150</f>
        <v>0.78580000000000005</v>
      </c>
      <c r="K152">
        <f>Pumpkin_Seeds_Dataset!K150</f>
        <v>1.8257000000000001</v>
      </c>
      <c r="L152">
        <f>Pumpkin_Seeds_Dataset!L150</f>
        <v>0.73660000000000003</v>
      </c>
      <c r="M152" s="9">
        <f>Pumpkin_Seeds_Dataset!M150</f>
        <v>0</v>
      </c>
      <c r="N152" s="10">
        <f t="shared" si="27"/>
        <v>1</v>
      </c>
      <c r="O152" s="11">
        <f t="shared" si="28"/>
        <v>1</v>
      </c>
      <c r="P152">
        <f t="shared" si="29"/>
        <v>0</v>
      </c>
      <c r="Q152">
        <f t="shared" si="30"/>
        <v>3.1852543707653863E-2</v>
      </c>
      <c r="R152" s="9">
        <f t="shared" si="31"/>
        <v>3.1852543707653863E-2</v>
      </c>
      <c r="S152" s="11">
        <f t="shared" si="32"/>
        <v>0.96814745629234611</v>
      </c>
      <c r="T152" s="9">
        <f t="shared" si="33"/>
        <v>-3.2370872426207647E-2</v>
      </c>
      <c r="U152" s="11">
        <f t="shared" si="34"/>
        <v>100</v>
      </c>
      <c r="AX152">
        <v>1.2985660228694837E-2</v>
      </c>
      <c r="AY152">
        <v>1</v>
      </c>
      <c r="AZ152">
        <v>0</v>
      </c>
      <c r="BA152">
        <f t="shared" si="38"/>
        <v>146</v>
      </c>
      <c r="BB152">
        <f t="shared" si="39"/>
        <v>2</v>
      </c>
      <c r="BC152">
        <f t="shared" si="35"/>
        <v>0.88769230769230767</v>
      </c>
      <c r="BD152">
        <f t="shared" si="36"/>
        <v>0.99833333333333329</v>
      </c>
      <c r="BE152">
        <f t="shared" si="37"/>
        <v>7.6794871794869308E-4</v>
      </c>
    </row>
    <row r="153" spans="1:57" x14ac:dyDescent="0.3">
      <c r="A153">
        <f>Pumpkin_Seeds_Dataset!A151</f>
        <v>84534</v>
      </c>
      <c r="B153">
        <f>Pumpkin_Seeds_Dataset!B151</f>
        <v>1150.8009999999999</v>
      </c>
      <c r="C153">
        <f>Pumpkin_Seeds_Dataset!C151</f>
        <v>447.58</v>
      </c>
      <c r="D153">
        <f>Pumpkin_Seeds_Dataset!D151</f>
        <v>241.2236</v>
      </c>
      <c r="E153">
        <f>Pumpkin_Seeds_Dataset!E151</f>
        <v>85376</v>
      </c>
      <c r="F153">
        <f>Pumpkin_Seeds_Dataset!F151</f>
        <v>328.07319999999999</v>
      </c>
      <c r="G153">
        <f>Pumpkin_Seeds_Dataset!G151</f>
        <v>0.84230000000000005</v>
      </c>
      <c r="H153">
        <f>Pumpkin_Seeds_Dataset!H151</f>
        <v>0.99009999999999998</v>
      </c>
      <c r="I153">
        <f>Pumpkin_Seeds_Dataset!I151</f>
        <v>0.74319999999999997</v>
      </c>
      <c r="J153">
        <f>Pumpkin_Seeds_Dataset!J151</f>
        <v>0.80210000000000004</v>
      </c>
      <c r="K153">
        <f>Pumpkin_Seeds_Dataset!K151</f>
        <v>1.8554999999999999</v>
      </c>
      <c r="L153">
        <f>Pumpkin_Seeds_Dataset!L151</f>
        <v>0.73299999999999998</v>
      </c>
      <c r="M153" s="9">
        <f>Pumpkin_Seeds_Dataset!M151</f>
        <v>0</v>
      </c>
      <c r="N153" s="10">
        <f t="shared" si="27"/>
        <v>1</v>
      </c>
      <c r="O153" s="11">
        <f t="shared" si="28"/>
        <v>1</v>
      </c>
      <c r="P153">
        <f t="shared" si="29"/>
        <v>0</v>
      </c>
      <c r="Q153">
        <f t="shared" si="30"/>
        <v>9.2782243450089869E-2</v>
      </c>
      <c r="R153" s="9">
        <f t="shared" si="31"/>
        <v>9.2782243450089869E-2</v>
      </c>
      <c r="S153" s="11">
        <f t="shared" si="32"/>
        <v>0.9072177565499101</v>
      </c>
      <c r="T153" s="9">
        <f t="shared" si="33"/>
        <v>-9.737277328362888E-2</v>
      </c>
      <c r="U153" s="11">
        <f t="shared" si="34"/>
        <v>100</v>
      </c>
      <c r="AX153">
        <v>1.3123660471555602E-2</v>
      </c>
      <c r="AY153">
        <v>1</v>
      </c>
      <c r="AZ153">
        <v>0</v>
      </c>
      <c r="BA153">
        <f t="shared" si="38"/>
        <v>147</v>
      </c>
      <c r="BB153">
        <f t="shared" si="39"/>
        <v>2</v>
      </c>
      <c r="BC153">
        <f t="shared" si="35"/>
        <v>0.88692307692307693</v>
      </c>
      <c r="BD153">
        <f t="shared" si="36"/>
        <v>0.99833333333333329</v>
      </c>
      <c r="BE153">
        <f t="shared" si="37"/>
        <v>7.6794871794869308E-4</v>
      </c>
    </row>
    <row r="154" spans="1:57" x14ac:dyDescent="0.3">
      <c r="A154">
        <f>Pumpkin_Seeds_Dataset!A152</f>
        <v>80658</v>
      </c>
      <c r="B154">
        <f>Pumpkin_Seeds_Dataset!B152</f>
        <v>1135.127</v>
      </c>
      <c r="C154">
        <f>Pumpkin_Seeds_Dataset!C152</f>
        <v>441.56889999999999</v>
      </c>
      <c r="D154">
        <f>Pumpkin_Seeds_Dataset!D152</f>
        <v>232.95779999999999</v>
      </c>
      <c r="E154">
        <f>Pumpkin_Seeds_Dataset!E152</f>
        <v>81631</v>
      </c>
      <c r="F154">
        <f>Pumpkin_Seeds_Dataset!F152</f>
        <v>320.46370000000002</v>
      </c>
      <c r="G154">
        <f>Pumpkin_Seeds_Dataset!G152</f>
        <v>0.84950000000000003</v>
      </c>
      <c r="H154">
        <f>Pumpkin_Seeds_Dataset!H152</f>
        <v>0.98809999999999998</v>
      </c>
      <c r="I154">
        <f>Pumpkin_Seeds_Dataset!I152</f>
        <v>0.75349999999999995</v>
      </c>
      <c r="J154">
        <f>Pumpkin_Seeds_Dataset!J152</f>
        <v>0.78659999999999997</v>
      </c>
      <c r="K154">
        <f>Pumpkin_Seeds_Dataset!K152</f>
        <v>1.8955</v>
      </c>
      <c r="L154">
        <f>Pumpkin_Seeds_Dataset!L152</f>
        <v>0.72570000000000001</v>
      </c>
      <c r="M154" s="9">
        <f>Pumpkin_Seeds_Dataset!M152</f>
        <v>0</v>
      </c>
      <c r="N154" s="10">
        <f t="shared" si="27"/>
        <v>1</v>
      </c>
      <c r="O154" s="11">
        <f t="shared" si="28"/>
        <v>1</v>
      </c>
      <c r="P154">
        <f t="shared" si="29"/>
        <v>0</v>
      </c>
      <c r="Q154">
        <f t="shared" si="30"/>
        <v>6.2668017480674978E-2</v>
      </c>
      <c r="R154" s="9">
        <f t="shared" si="31"/>
        <v>6.2668017480674978E-2</v>
      </c>
      <c r="S154" s="11">
        <f t="shared" si="32"/>
        <v>0.93733198251932504</v>
      </c>
      <c r="T154" s="9">
        <f t="shared" si="33"/>
        <v>-6.4717755845205061E-2</v>
      </c>
      <c r="U154" s="11">
        <f t="shared" si="34"/>
        <v>100</v>
      </c>
      <c r="AX154">
        <v>1.3192774974581923E-2</v>
      </c>
      <c r="AY154">
        <v>1</v>
      </c>
      <c r="AZ154">
        <v>0</v>
      </c>
      <c r="BA154">
        <f t="shared" si="38"/>
        <v>148</v>
      </c>
      <c r="BB154">
        <f t="shared" si="39"/>
        <v>2</v>
      </c>
      <c r="BC154">
        <f t="shared" si="35"/>
        <v>0.88615384615384618</v>
      </c>
      <c r="BD154">
        <f t="shared" si="36"/>
        <v>0.99833333333333329</v>
      </c>
      <c r="BE154">
        <f t="shared" si="37"/>
        <v>7.6794871794869308E-4</v>
      </c>
    </row>
    <row r="155" spans="1:57" x14ac:dyDescent="0.3">
      <c r="A155">
        <f>Pumpkin_Seeds_Dataset!A153</f>
        <v>82306</v>
      </c>
      <c r="B155">
        <f>Pumpkin_Seeds_Dataset!B153</f>
        <v>1116.4639999999999</v>
      </c>
      <c r="C155">
        <f>Pumpkin_Seeds_Dataset!C153</f>
        <v>410.75040000000001</v>
      </c>
      <c r="D155">
        <f>Pumpkin_Seeds_Dataset!D153</f>
        <v>256.24470000000002</v>
      </c>
      <c r="E155">
        <f>Pumpkin_Seeds_Dataset!E153</f>
        <v>83372</v>
      </c>
      <c r="F155">
        <f>Pumpkin_Seeds_Dataset!F153</f>
        <v>323.721</v>
      </c>
      <c r="G155">
        <f>Pumpkin_Seeds_Dataset!G153</f>
        <v>0.78149999999999997</v>
      </c>
      <c r="H155">
        <f>Pumpkin_Seeds_Dataset!H153</f>
        <v>0.98719999999999997</v>
      </c>
      <c r="I155">
        <f>Pumpkin_Seeds_Dataset!I153</f>
        <v>0.73250000000000004</v>
      </c>
      <c r="J155">
        <f>Pumpkin_Seeds_Dataset!J153</f>
        <v>0.82979999999999998</v>
      </c>
      <c r="K155">
        <f>Pumpkin_Seeds_Dataset!K153</f>
        <v>1.603</v>
      </c>
      <c r="L155">
        <f>Pumpkin_Seeds_Dataset!L153</f>
        <v>0.78810000000000002</v>
      </c>
      <c r="M155" s="9">
        <f>Pumpkin_Seeds_Dataset!M153</f>
        <v>0</v>
      </c>
      <c r="N155" s="10">
        <f t="shared" si="27"/>
        <v>1</v>
      </c>
      <c r="O155" s="11">
        <f t="shared" si="28"/>
        <v>1</v>
      </c>
      <c r="P155">
        <f t="shared" si="29"/>
        <v>0</v>
      </c>
      <c r="Q155">
        <f t="shared" si="30"/>
        <v>5.1188096031101844E-3</v>
      </c>
      <c r="R155" s="9">
        <f t="shared" si="31"/>
        <v>5.1188096031101844E-3</v>
      </c>
      <c r="S155" s="11">
        <f t="shared" si="32"/>
        <v>0.99488119039688983</v>
      </c>
      <c r="T155" s="9">
        <f t="shared" si="33"/>
        <v>-5.1319555893758586E-3</v>
      </c>
      <c r="U155" s="11">
        <f t="shared" si="34"/>
        <v>100</v>
      </c>
      <c r="AX155">
        <v>1.3220119326333265E-2</v>
      </c>
      <c r="AY155">
        <v>1</v>
      </c>
      <c r="AZ155">
        <v>0</v>
      </c>
      <c r="BA155">
        <f t="shared" si="38"/>
        <v>149</v>
      </c>
      <c r="BB155">
        <f t="shared" si="39"/>
        <v>2</v>
      </c>
      <c r="BC155">
        <f t="shared" si="35"/>
        <v>0.88538461538461544</v>
      </c>
      <c r="BD155">
        <f t="shared" si="36"/>
        <v>0.99833333333333329</v>
      </c>
      <c r="BE155">
        <f t="shared" si="37"/>
        <v>7.6794871794880388E-4</v>
      </c>
    </row>
    <row r="156" spans="1:57" x14ac:dyDescent="0.3">
      <c r="A156">
        <f>Pumpkin_Seeds_Dataset!A154</f>
        <v>78850</v>
      </c>
      <c r="B156">
        <f>Pumpkin_Seeds_Dataset!B154</f>
        <v>1107.4970000000001</v>
      </c>
      <c r="C156">
        <f>Pumpkin_Seeds_Dataset!C154</f>
        <v>402.31040000000002</v>
      </c>
      <c r="D156">
        <f>Pumpkin_Seeds_Dataset!D154</f>
        <v>252.21879999999999</v>
      </c>
      <c r="E156">
        <f>Pumpkin_Seeds_Dataset!E154</f>
        <v>79870</v>
      </c>
      <c r="F156">
        <f>Pumpkin_Seeds_Dataset!F154</f>
        <v>316.85160000000002</v>
      </c>
      <c r="G156">
        <f>Pumpkin_Seeds_Dataset!G154</f>
        <v>0.77910000000000001</v>
      </c>
      <c r="H156">
        <f>Pumpkin_Seeds_Dataset!H154</f>
        <v>0.98719999999999997</v>
      </c>
      <c r="I156">
        <f>Pumpkin_Seeds_Dataset!I154</f>
        <v>0.73380000000000001</v>
      </c>
      <c r="J156">
        <f>Pumpkin_Seeds_Dataset!J154</f>
        <v>0.80779999999999996</v>
      </c>
      <c r="K156">
        <f>Pumpkin_Seeds_Dataset!K154</f>
        <v>1.5951</v>
      </c>
      <c r="L156">
        <f>Pumpkin_Seeds_Dataset!L154</f>
        <v>0.78759999999999997</v>
      </c>
      <c r="M156" s="9">
        <f>Pumpkin_Seeds_Dataset!M154</f>
        <v>0</v>
      </c>
      <c r="N156" s="10">
        <f t="shared" si="27"/>
        <v>1</v>
      </c>
      <c r="O156" s="11">
        <f t="shared" si="28"/>
        <v>1</v>
      </c>
      <c r="P156">
        <f t="shared" si="29"/>
        <v>0</v>
      </c>
      <c r="Q156">
        <f t="shared" si="30"/>
        <v>1.5181104743472618E-2</v>
      </c>
      <c r="R156" s="9">
        <f t="shared" si="31"/>
        <v>1.5181104743472618E-2</v>
      </c>
      <c r="S156" s="11">
        <f t="shared" si="32"/>
        <v>0.98481889525652733</v>
      </c>
      <c r="T156" s="9">
        <f t="shared" si="33"/>
        <v>-1.5297517398592149E-2</v>
      </c>
      <c r="U156" s="11">
        <f t="shared" si="34"/>
        <v>100</v>
      </c>
      <c r="AX156">
        <v>1.3454567166739814E-2</v>
      </c>
      <c r="AY156">
        <v>1</v>
      </c>
      <c r="AZ156">
        <v>0</v>
      </c>
      <c r="BA156">
        <f t="shared" si="38"/>
        <v>150</v>
      </c>
      <c r="BB156">
        <f t="shared" si="39"/>
        <v>2</v>
      </c>
      <c r="BC156">
        <f t="shared" si="35"/>
        <v>0.88461538461538458</v>
      </c>
      <c r="BD156">
        <f t="shared" si="36"/>
        <v>0.99833333333333329</v>
      </c>
      <c r="BE156">
        <f t="shared" si="37"/>
        <v>7.6794871794869308E-4</v>
      </c>
    </row>
    <row r="157" spans="1:57" x14ac:dyDescent="0.3">
      <c r="A157">
        <f>Pumpkin_Seeds_Dataset!A155</f>
        <v>83219</v>
      </c>
      <c r="B157">
        <f>Pumpkin_Seeds_Dataset!B155</f>
        <v>1103.068</v>
      </c>
      <c r="C157">
        <f>Pumpkin_Seeds_Dataset!C155</f>
        <v>412.33679999999998</v>
      </c>
      <c r="D157">
        <f>Pumpkin_Seeds_Dataset!D155</f>
        <v>257.67099999999999</v>
      </c>
      <c r="E157">
        <f>Pumpkin_Seeds_Dataset!E155</f>
        <v>84013</v>
      </c>
      <c r="F157">
        <f>Pumpkin_Seeds_Dataset!F155</f>
        <v>325.51150000000001</v>
      </c>
      <c r="G157">
        <f>Pumpkin_Seeds_Dataset!G155</f>
        <v>0.78069999999999995</v>
      </c>
      <c r="H157">
        <f>Pumpkin_Seeds_Dataset!H155</f>
        <v>0.99050000000000005</v>
      </c>
      <c r="I157">
        <f>Pumpkin_Seeds_Dataset!I155</f>
        <v>0.7238</v>
      </c>
      <c r="J157">
        <f>Pumpkin_Seeds_Dataset!J155</f>
        <v>0.85950000000000004</v>
      </c>
      <c r="K157">
        <f>Pumpkin_Seeds_Dataset!K155</f>
        <v>1.6002000000000001</v>
      </c>
      <c r="L157">
        <f>Pumpkin_Seeds_Dataset!L155</f>
        <v>0.78939999999999999</v>
      </c>
      <c r="M157" s="9">
        <f>Pumpkin_Seeds_Dataset!M155</f>
        <v>0</v>
      </c>
      <c r="N157" s="10">
        <f t="shared" si="27"/>
        <v>1</v>
      </c>
      <c r="O157" s="11">
        <f t="shared" si="28"/>
        <v>1</v>
      </c>
      <c r="P157">
        <f t="shared" si="29"/>
        <v>0</v>
      </c>
      <c r="Q157">
        <f t="shared" si="30"/>
        <v>8.9347266673192541E-3</v>
      </c>
      <c r="R157" s="9">
        <f t="shared" si="31"/>
        <v>8.9347266673192541E-3</v>
      </c>
      <c r="S157" s="11">
        <f t="shared" si="32"/>
        <v>0.9910652733326808</v>
      </c>
      <c r="T157" s="9">
        <f t="shared" si="33"/>
        <v>-8.9748806933959372E-3</v>
      </c>
      <c r="U157" s="11">
        <f t="shared" si="34"/>
        <v>100</v>
      </c>
      <c r="AX157">
        <v>1.3576329600485703E-2</v>
      </c>
      <c r="AY157">
        <v>1</v>
      </c>
      <c r="AZ157">
        <v>0</v>
      </c>
      <c r="BA157">
        <f t="shared" si="38"/>
        <v>151</v>
      </c>
      <c r="BB157">
        <f t="shared" si="39"/>
        <v>2</v>
      </c>
      <c r="BC157">
        <f t="shared" si="35"/>
        <v>0.88384615384615384</v>
      </c>
      <c r="BD157">
        <f t="shared" si="36"/>
        <v>0.99833333333333329</v>
      </c>
      <c r="BE157">
        <f t="shared" si="37"/>
        <v>7.6794871794869308E-4</v>
      </c>
    </row>
    <row r="158" spans="1:57" x14ac:dyDescent="0.3">
      <c r="A158">
        <f>Pumpkin_Seeds_Dataset!A156</f>
        <v>67629</v>
      </c>
      <c r="B158">
        <f>Pumpkin_Seeds_Dataset!B156</f>
        <v>1043.1600000000001</v>
      </c>
      <c r="C158">
        <f>Pumpkin_Seeds_Dataset!C156</f>
        <v>394.41120000000001</v>
      </c>
      <c r="D158">
        <f>Pumpkin_Seeds_Dataset!D156</f>
        <v>219.70249999999999</v>
      </c>
      <c r="E158">
        <f>Pumpkin_Seeds_Dataset!E156</f>
        <v>69144</v>
      </c>
      <c r="F158">
        <f>Pumpkin_Seeds_Dataset!F156</f>
        <v>293.44150000000002</v>
      </c>
      <c r="G158">
        <f>Pumpkin_Seeds_Dataset!G156</f>
        <v>0.83050000000000002</v>
      </c>
      <c r="H158">
        <f>Pumpkin_Seeds_Dataset!H156</f>
        <v>0.97809999999999997</v>
      </c>
      <c r="I158">
        <f>Pumpkin_Seeds_Dataset!I156</f>
        <v>0.69699999999999995</v>
      </c>
      <c r="J158">
        <f>Pumpkin_Seeds_Dataset!J156</f>
        <v>0.78100000000000003</v>
      </c>
      <c r="K158">
        <f>Pumpkin_Seeds_Dataset!K156</f>
        <v>1.7951999999999999</v>
      </c>
      <c r="L158">
        <f>Pumpkin_Seeds_Dataset!L156</f>
        <v>0.74399999999999999</v>
      </c>
      <c r="M158" s="9">
        <f>Pumpkin_Seeds_Dataset!M156</f>
        <v>0</v>
      </c>
      <c r="N158" s="10">
        <f t="shared" si="27"/>
        <v>1</v>
      </c>
      <c r="O158" s="11">
        <f t="shared" si="28"/>
        <v>1</v>
      </c>
      <c r="P158">
        <f t="shared" si="29"/>
        <v>0</v>
      </c>
      <c r="Q158">
        <f t="shared" si="30"/>
        <v>1.0607575131805973E-2</v>
      </c>
      <c r="R158" s="9">
        <f t="shared" si="31"/>
        <v>1.0607575131805973E-2</v>
      </c>
      <c r="S158" s="11">
        <f t="shared" si="32"/>
        <v>0.98939242486819401</v>
      </c>
      <c r="T158" s="9">
        <f t="shared" si="33"/>
        <v>-1.0664236506302065E-2</v>
      </c>
      <c r="U158" s="11">
        <f t="shared" si="34"/>
        <v>100</v>
      </c>
      <c r="AX158">
        <v>1.3688033629820818E-2</v>
      </c>
      <c r="AY158">
        <v>1</v>
      </c>
      <c r="AZ158">
        <v>0</v>
      </c>
      <c r="BA158">
        <f t="shared" si="38"/>
        <v>152</v>
      </c>
      <c r="BB158">
        <f t="shared" si="39"/>
        <v>2</v>
      </c>
      <c r="BC158">
        <f t="shared" si="35"/>
        <v>0.88307692307692309</v>
      </c>
      <c r="BD158">
        <f t="shared" si="36"/>
        <v>0.99833333333333329</v>
      </c>
      <c r="BE158">
        <f t="shared" si="37"/>
        <v>7.6794871794869308E-4</v>
      </c>
    </row>
    <row r="159" spans="1:57" x14ac:dyDescent="0.3">
      <c r="A159">
        <f>Pumpkin_Seeds_Dataset!A157</f>
        <v>99655</v>
      </c>
      <c r="B159">
        <f>Pumpkin_Seeds_Dataset!B157</f>
        <v>1229.1590000000001</v>
      </c>
      <c r="C159">
        <f>Pumpkin_Seeds_Dataset!C157</f>
        <v>477.43950000000001</v>
      </c>
      <c r="D159">
        <f>Pumpkin_Seeds_Dataset!D157</f>
        <v>266.7602</v>
      </c>
      <c r="E159">
        <f>Pumpkin_Seeds_Dataset!E157</f>
        <v>100495</v>
      </c>
      <c r="F159">
        <f>Pumpkin_Seeds_Dataset!F157</f>
        <v>356.2088</v>
      </c>
      <c r="G159">
        <f>Pumpkin_Seeds_Dataset!G157</f>
        <v>0.82930000000000004</v>
      </c>
      <c r="H159">
        <f>Pumpkin_Seeds_Dataset!H157</f>
        <v>0.99160000000000004</v>
      </c>
      <c r="I159">
        <f>Pumpkin_Seeds_Dataset!I157</f>
        <v>0.68810000000000004</v>
      </c>
      <c r="J159">
        <f>Pumpkin_Seeds_Dataset!J157</f>
        <v>0.82889999999999997</v>
      </c>
      <c r="K159">
        <f>Pumpkin_Seeds_Dataset!K157</f>
        <v>1.7898000000000001</v>
      </c>
      <c r="L159">
        <f>Pumpkin_Seeds_Dataset!L157</f>
        <v>0.74609999999999999</v>
      </c>
      <c r="M159" s="9">
        <f>Pumpkin_Seeds_Dataset!M157</f>
        <v>0</v>
      </c>
      <c r="N159" s="10">
        <f t="shared" si="27"/>
        <v>1</v>
      </c>
      <c r="O159" s="11">
        <f t="shared" si="28"/>
        <v>1</v>
      </c>
      <c r="P159">
        <f t="shared" si="29"/>
        <v>0</v>
      </c>
      <c r="Q159">
        <f t="shared" si="30"/>
        <v>0.21876957702773489</v>
      </c>
      <c r="R159" s="9">
        <f t="shared" si="31"/>
        <v>0.21876957702773489</v>
      </c>
      <c r="S159" s="11">
        <f t="shared" si="32"/>
        <v>0.78123042297226508</v>
      </c>
      <c r="T159" s="9">
        <f t="shared" si="33"/>
        <v>-0.24688513684099833</v>
      </c>
      <c r="U159" s="11">
        <f t="shared" si="34"/>
        <v>100</v>
      </c>
      <c r="AX159">
        <v>1.3699116870274261E-2</v>
      </c>
      <c r="AY159">
        <v>1</v>
      </c>
      <c r="AZ159">
        <v>0</v>
      </c>
      <c r="BA159">
        <f t="shared" si="38"/>
        <v>153</v>
      </c>
      <c r="BB159">
        <f t="shared" si="39"/>
        <v>2</v>
      </c>
      <c r="BC159">
        <f t="shared" si="35"/>
        <v>0.88230769230769235</v>
      </c>
      <c r="BD159">
        <f t="shared" si="36"/>
        <v>0.99833333333333329</v>
      </c>
      <c r="BE159">
        <f t="shared" si="37"/>
        <v>7.6794871794880388E-4</v>
      </c>
    </row>
    <row r="160" spans="1:57" x14ac:dyDescent="0.3">
      <c r="A160">
        <f>Pumpkin_Seeds_Dataset!A158</f>
        <v>95117</v>
      </c>
      <c r="B160">
        <f>Pumpkin_Seeds_Dataset!B158</f>
        <v>1205.3689999999999</v>
      </c>
      <c r="C160">
        <f>Pumpkin_Seeds_Dataset!C158</f>
        <v>477.8186</v>
      </c>
      <c r="D160">
        <f>Pumpkin_Seeds_Dataset!D158</f>
        <v>254.33430000000001</v>
      </c>
      <c r="E160">
        <f>Pumpkin_Seeds_Dataset!E158</f>
        <v>95970</v>
      </c>
      <c r="F160">
        <f>Pumpkin_Seeds_Dataset!F158</f>
        <v>348.00389999999999</v>
      </c>
      <c r="G160">
        <f>Pumpkin_Seeds_Dataset!G158</f>
        <v>0.84660000000000002</v>
      </c>
      <c r="H160">
        <f>Pumpkin_Seeds_Dataset!H158</f>
        <v>0.99109999999999998</v>
      </c>
      <c r="I160">
        <f>Pumpkin_Seeds_Dataset!I158</f>
        <v>0.75819999999999999</v>
      </c>
      <c r="J160">
        <f>Pumpkin_Seeds_Dataset!J158</f>
        <v>0.82269999999999999</v>
      </c>
      <c r="K160">
        <f>Pumpkin_Seeds_Dataset!K158</f>
        <v>1.8787</v>
      </c>
      <c r="L160">
        <f>Pumpkin_Seeds_Dataset!L158</f>
        <v>0.72829999999999995</v>
      </c>
      <c r="M160" s="9">
        <f>Pumpkin_Seeds_Dataset!M158</f>
        <v>0</v>
      </c>
      <c r="N160" s="10">
        <f t="shared" si="27"/>
        <v>1</v>
      </c>
      <c r="O160" s="11">
        <f t="shared" si="28"/>
        <v>1</v>
      </c>
      <c r="P160">
        <f t="shared" si="29"/>
        <v>0</v>
      </c>
      <c r="Q160">
        <f t="shared" si="30"/>
        <v>0.24201999539894428</v>
      </c>
      <c r="R160" s="9">
        <f t="shared" si="31"/>
        <v>0.24201999539894428</v>
      </c>
      <c r="S160" s="11">
        <f t="shared" si="32"/>
        <v>0.75798000460105575</v>
      </c>
      <c r="T160" s="9">
        <f t="shared" si="33"/>
        <v>-0.27709827284198141</v>
      </c>
      <c r="U160" s="11">
        <f t="shared" si="34"/>
        <v>100</v>
      </c>
      <c r="AX160">
        <v>1.376927370362537E-2</v>
      </c>
      <c r="AY160">
        <v>1</v>
      </c>
      <c r="AZ160">
        <v>0</v>
      </c>
      <c r="BA160">
        <f t="shared" si="38"/>
        <v>154</v>
      </c>
      <c r="BB160">
        <f t="shared" si="39"/>
        <v>2</v>
      </c>
      <c r="BC160">
        <f t="shared" si="35"/>
        <v>0.88153846153846149</v>
      </c>
      <c r="BD160">
        <f t="shared" si="36"/>
        <v>0.99833333333333329</v>
      </c>
      <c r="BE160">
        <f t="shared" si="37"/>
        <v>7.6794871794869308E-4</v>
      </c>
    </row>
    <row r="161" spans="1:57" x14ac:dyDescent="0.3">
      <c r="A161">
        <f>Pumpkin_Seeds_Dataset!A159</f>
        <v>98565</v>
      </c>
      <c r="B161">
        <f>Pumpkin_Seeds_Dataset!B159</f>
        <v>1258.45</v>
      </c>
      <c r="C161">
        <f>Pumpkin_Seeds_Dataset!C159</f>
        <v>503.93630000000002</v>
      </c>
      <c r="D161">
        <f>Pumpkin_Seeds_Dataset!D159</f>
        <v>249.91239999999999</v>
      </c>
      <c r="E161">
        <f>Pumpkin_Seeds_Dataset!E159</f>
        <v>99461</v>
      </c>
      <c r="F161">
        <f>Pumpkin_Seeds_Dataset!F159</f>
        <v>354.25540000000001</v>
      </c>
      <c r="G161">
        <f>Pumpkin_Seeds_Dataset!G159</f>
        <v>0.86839999999999995</v>
      </c>
      <c r="H161">
        <f>Pumpkin_Seeds_Dataset!H159</f>
        <v>0.99099999999999999</v>
      </c>
      <c r="I161">
        <f>Pumpkin_Seeds_Dataset!I159</f>
        <v>0.71020000000000005</v>
      </c>
      <c r="J161">
        <f>Pumpkin_Seeds_Dataset!J159</f>
        <v>0.78210000000000002</v>
      </c>
      <c r="K161">
        <f>Pumpkin_Seeds_Dataset!K159</f>
        <v>2.0165000000000002</v>
      </c>
      <c r="L161">
        <f>Pumpkin_Seeds_Dataset!L159</f>
        <v>0.70299999999999996</v>
      </c>
      <c r="M161" s="9">
        <f>Pumpkin_Seeds_Dataset!M159</f>
        <v>0</v>
      </c>
      <c r="N161" s="10">
        <f t="shared" si="27"/>
        <v>1</v>
      </c>
      <c r="O161" s="11">
        <f t="shared" si="28"/>
        <v>1</v>
      </c>
      <c r="P161">
        <f t="shared" si="29"/>
        <v>0</v>
      </c>
      <c r="Q161">
        <f t="shared" si="30"/>
        <v>0.6748848224165428</v>
      </c>
      <c r="R161" s="9">
        <f t="shared" si="31"/>
        <v>0.6748848224165428</v>
      </c>
      <c r="S161" s="11">
        <f t="shared" si="32"/>
        <v>0.3251151775834572</v>
      </c>
      <c r="T161" s="9">
        <f t="shared" si="33"/>
        <v>-1.1235757668701281</v>
      </c>
      <c r="U161" s="11">
        <f t="shared" si="34"/>
        <v>0</v>
      </c>
      <c r="AX161">
        <v>1.3805104433124242E-2</v>
      </c>
      <c r="AY161">
        <v>1</v>
      </c>
      <c r="AZ161">
        <v>0</v>
      </c>
      <c r="BA161">
        <f t="shared" si="38"/>
        <v>155</v>
      </c>
      <c r="BB161">
        <f t="shared" si="39"/>
        <v>2</v>
      </c>
      <c r="BC161">
        <f t="shared" si="35"/>
        <v>0.88076923076923075</v>
      </c>
      <c r="BD161">
        <f t="shared" si="36"/>
        <v>0.99833333333333329</v>
      </c>
      <c r="BE161">
        <f t="shared" si="37"/>
        <v>7.6794871794869308E-4</v>
      </c>
    </row>
    <row r="162" spans="1:57" x14ac:dyDescent="0.3">
      <c r="A162">
        <f>Pumpkin_Seeds_Dataset!A160</f>
        <v>62105</v>
      </c>
      <c r="B162">
        <f>Pumpkin_Seeds_Dataset!B160</f>
        <v>989.87599999999998</v>
      </c>
      <c r="C162">
        <f>Pumpkin_Seeds_Dataset!C160</f>
        <v>394.73559999999998</v>
      </c>
      <c r="D162">
        <f>Pumpkin_Seeds_Dataset!D160</f>
        <v>202.80289999999999</v>
      </c>
      <c r="E162">
        <f>Pumpkin_Seeds_Dataset!E160</f>
        <v>62653</v>
      </c>
      <c r="F162">
        <f>Pumpkin_Seeds_Dataset!F160</f>
        <v>281.202</v>
      </c>
      <c r="G162">
        <f>Pumpkin_Seeds_Dataset!G160</f>
        <v>0.8579</v>
      </c>
      <c r="H162">
        <f>Pumpkin_Seeds_Dataset!H160</f>
        <v>0.99129999999999996</v>
      </c>
      <c r="I162">
        <f>Pumpkin_Seeds_Dataset!I160</f>
        <v>0.66510000000000002</v>
      </c>
      <c r="J162">
        <f>Pumpkin_Seeds_Dataset!J160</f>
        <v>0.79649999999999999</v>
      </c>
      <c r="K162">
        <f>Pumpkin_Seeds_Dataset!K160</f>
        <v>1.9463999999999999</v>
      </c>
      <c r="L162">
        <f>Pumpkin_Seeds_Dataset!L160</f>
        <v>0.71240000000000003</v>
      </c>
      <c r="M162" s="9">
        <f>Pumpkin_Seeds_Dataset!M160</f>
        <v>0</v>
      </c>
      <c r="N162" s="10">
        <f t="shared" si="27"/>
        <v>1</v>
      </c>
      <c r="O162" s="11">
        <f t="shared" si="28"/>
        <v>1</v>
      </c>
      <c r="P162">
        <f t="shared" si="29"/>
        <v>0</v>
      </c>
      <c r="Q162">
        <f t="shared" si="30"/>
        <v>0.74686172543193929</v>
      </c>
      <c r="R162" s="9">
        <f t="shared" si="31"/>
        <v>0.74686172543193929</v>
      </c>
      <c r="S162" s="11">
        <f t="shared" si="32"/>
        <v>0.25313827456806071</v>
      </c>
      <c r="T162" s="9">
        <f t="shared" si="33"/>
        <v>-1.3738193997583881</v>
      </c>
      <c r="U162" s="11">
        <f t="shared" si="34"/>
        <v>0</v>
      </c>
      <c r="AX162">
        <v>1.3958019520736071E-2</v>
      </c>
      <c r="AY162">
        <v>1</v>
      </c>
      <c r="AZ162">
        <v>0</v>
      </c>
      <c r="BA162">
        <f t="shared" si="38"/>
        <v>156</v>
      </c>
      <c r="BB162">
        <f t="shared" si="39"/>
        <v>2</v>
      </c>
      <c r="BC162">
        <f t="shared" si="35"/>
        <v>0.88</v>
      </c>
      <c r="BD162">
        <f t="shared" si="36"/>
        <v>0.99833333333333329</v>
      </c>
      <c r="BE162">
        <f t="shared" si="37"/>
        <v>7.6794871794869308E-4</v>
      </c>
    </row>
    <row r="163" spans="1:57" x14ac:dyDescent="0.3">
      <c r="A163">
        <f>Pumpkin_Seeds_Dataset!A161</f>
        <v>71757</v>
      </c>
      <c r="B163">
        <f>Pumpkin_Seeds_Dataset!B161</f>
        <v>1022.204</v>
      </c>
      <c r="C163">
        <f>Pumpkin_Seeds_Dataset!C161</f>
        <v>394.11059999999998</v>
      </c>
      <c r="D163">
        <f>Pumpkin_Seeds_Dataset!D161</f>
        <v>232.74090000000001</v>
      </c>
      <c r="E163">
        <f>Pumpkin_Seeds_Dataset!E161</f>
        <v>72386</v>
      </c>
      <c r="F163">
        <f>Pumpkin_Seeds_Dataset!F161</f>
        <v>302.2645</v>
      </c>
      <c r="G163">
        <f>Pumpkin_Seeds_Dataset!G161</f>
        <v>0.80700000000000005</v>
      </c>
      <c r="H163">
        <f>Pumpkin_Seeds_Dataset!H161</f>
        <v>0.99129999999999996</v>
      </c>
      <c r="I163">
        <f>Pumpkin_Seeds_Dataset!I161</f>
        <v>0.68769999999999998</v>
      </c>
      <c r="J163">
        <f>Pumpkin_Seeds_Dataset!J161</f>
        <v>0.86299999999999999</v>
      </c>
      <c r="K163">
        <f>Pumpkin_Seeds_Dataset!K161</f>
        <v>1.6933</v>
      </c>
      <c r="L163">
        <f>Pumpkin_Seeds_Dataset!L161</f>
        <v>0.76700000000000002</v>
      </c>
      <c r="M163" s="9">
        <f>Pumpkin_Seeds_Dataset!M161</f>
        <v>0</v>
      </c>
      <c r="N163" s="10">
        <f t="shared" si="27"/>
        <v>1</v>
      </c>
      <c r="O163" s="11">
        <f t="shared" si="28"/>
        <v>1</v>
      </c>
      <c r="P163">
        <f t="shared" si="29"/>
        <v>0</v>
      </c>
      <c r="Q163">
        <f t="shared" si="30"/>
        <v>2.5426357932746137E-2</v>
      </c>
      <c r="R163" s="9">
        <f t="shared" si="31"/>
        <v>2.5426357932746137E-2</v>
      </c>
      <c r="S163" s="11">
        <f t="shared" si="32"/>
        <v>0.97457364206725383</v>
      </c>
      <c r="T163" s="9">
        <f t="shared" si="33"/>
        <v>-2.5755193810958272E-2</v>
      </c>
      <c r="U163" s="11">
        <f t="shared" si="34"/>
        <v>100</v>
      </c>
      <c r="AX163">
        <v>1.397692623781103E-2</v>
      </c>
      <c r="AY163">
        <v>1</v>
      </c>
      <c r="AZ163">
        <v>0</v>
      </c>
      <c r="BA163">
        <f t="shared" si="38"/>
        <v>157</v>
      </c>
      <c r="BB163">
        <f t="shared" si="39"/>
        <v>2</v>
      </c>
      <c r="BC163">
        <f t="shared" si="35"/>
        <v>0.87923076923076926</v>
      </c>
      <c r="BD163">
        <f t="shared" si="36"/>
        <v>0.99833333333333329</v>
      </c>
      <c r="BE163">
        <f t="shared" si="37"/>
        <v>7.6794871794880388E-4</v>
      </c>
    </row>
    <row r="164" spans="1:57" x14ac:dyDescent="0.3">
      <c r="A164">
        <f>Pumpkin_Seeds_Dataset!A162</f>
        <v>72457</v>
      </c>
      <c r="B164">
        <f>Pumpkin_Seeds_Dataset!B162</f>
        <v>1016.491</v>
      </c>
      <c r="C164">
        <f>Pumpkin_Seeds_Dataset!C162</f>
        <v>380.8485</v>
      </c>
      <c r="D164">
        <f>Pumpkin_Seeds_Dataset!D162</f>
        <v>242.58099999999999</v>
      </c>
      <c r="E164">
        <f>Pumpkin_Seeds_Dataset!E162</f>
        <v>73000</v>
      </c>
      <c r="F164">
        <f>Pumpkin_Seeds_Dataset!F162</f>
        <v>303.7353</v>
      </c>
      <c r="G164">
        <f>Pumpkin_Seeds_Dataset!G162</f>
        <v>0.77090000000000003</v>
      </c>
      <c r="H164">
        <f>Pumpkin_Seeds_Dataset!H162</f>
        <v>0.99260000000000004</v>
      </c>
      <c r="I164">
        <f>Pumpkin_Seeds_Dataset!I162</f>
        <v>0.72950000000000004</v>
      </c>
      <c r="J164">
        <f>Pumpkin_Seeds_Dataset!J162</f>
        <v>0.88119999999999998</v>
      </c>
      <c r="K164">
        <f>Pumpkin_Seeds_Dataset!K162</f>
        <v>1.57</v>
      </c>
      <c r="L164">
        <f>Pumpkin_Seeds_Dataset!L162</f>
        <v>0.79749999999999999</v>
      </c>
      <c r="M164" s="9">
        <f>Pumpkin_Seeds_Dataset!M162</f>
        <v>0</v>
      </c>
      <c r="N164" s="10">
        <f t="shared" si="27"/>
        <v>1</v>
      </c>
      <c r="O164" s="11">
        <f t="shared" si="28"/>
        <v>1</v>
      </c>
      <c r="P164">
        <f t="shared" si="29"/>
        <v>0</v>
      </c>
      <c r="Q164">
        <f t="shared" si="30"/>
        <v>8.5313930691249106E-3</v>
      </c>
      <c r="R164" s="9">
        <f t="shared" si="31"/>
        <v>8.5313930691249106E-3</v>
      </c>
      <c r="S164" s="11">
        <f t="shared" si="32"/>
        <v>0.99146860693087513</v>
      </c>
      <c r="T164" s="9">
        <f t="shared" si="33"/>
        <v>-8.5679937213505742E-3</v>
      </c>
      <c r="U164" s="11">
        <f t="shared" si="34"/>
        <v>100</v>
      </c>
      <c r="AX164">
        <v>1.425523092887598E-2</v>
      </c>
      <c r="AY164">
        <v>1</v>
      </c>
      <c r="AZ164">
        <v>0</v>
      </c>
      <c r="BA164">
        <f t="shared" si="38"/>
        <v>158</v>
      </c>
      <c r="BB164">
        <f t="shared" si="39"/>
        <v>2</v>
      </c>
      <c r="BC164">
        <f t="shared" si="35"/>
        <v>0.8784615384615384</v>
      </c>
      <c r="BD164">
        <f t="shared" si="36"/>
        <v>0.99833333333333329</v>
      </c>
      <c r="BE164">
        <f t="shared" si="37"/>
        <v>7.6794871794869308E-4</v>
      </c>
    </row>
    <row r="165" spans="1:57" x14ac:dyDescent="0.3">
      <c r="A165">
        <f>Pumpkin_Seeds_Dataset!A163</f>
        <v>87484</v>
      </c>
      <c r="B165">
        <f>Pumpkin_Seeds_Dataset!B163</f>
        <v>1147.175</v>
      </c>
      <c r="C165">
        <f>Pumpkin_Seeds_Dataset!C163</f>
        <v>438.5324</v>
      </c>
      <c r="D165">
        <f>Pumpkin_Seeds_Dataset!D163</f>
        <v>256.1463</v>
      </c>
      <c r="E165">
        <f>Pumpkin_Seeds_Dataset!E163</f>
        <v>88362</v>
      </c>
      <c r="F165">
        <f>Pumpkin_Seeds_Dataset!F163</f>
        <v>333.74849999999998</v>
      </c>
      <c r="G165">
        <f>Pumpkin_Seeds_Dataset!G163</f>
        <v>0.81169999999999998</v>
      </c>
      <c r="H165">
        <f>Pumpkin_Seeds_Dataset!H163</f>
        <v>0.99009999999999998</v>
      </c>
      <c r="I165">
        <f>Pumpkin_Seeds_Dataset!I163</f>
        <v>0.71970000000000001</v>
      </c>
      <c r="J165">
        <f>Pumpkin_Seeds_Dataset!J163</f>
        <v>0.83540000000000003</v>
      </c>
      <c r="K165">
        <f>Pumpkin_Seeds_Dataset!K163</f>
        <v>1.712</v>
      </c>
      <c r="L165">
        <f>Pumpkin_Seeds_Dataset!L163</f>
        <v>0.7611</v>
      </c>
      <c r="M165" s="9">
        <f>Pumpkin_Seeds_Dataset!M163</f>
        <v>0</v>
      </c>
      <c r="N165" s="10">
        <f t="shared" si="27"/>
        <v>1</v>
      </c>
      <c r="O165" s="11">
        <f t="shared" si="28"/>
        <v>1</v>
      </c>
      <c r="P165">
        <f t="shared" si="29"/>
        <v>0</v>
      </c>
      <c r="Q165">
        <f t="shared" si="30"/>
        <v>5.4899214584132085E-2</v>
      </c>
      <c r="R165" s="9">
        <f t="shared" si="31"/>
        <v>5.4899214584132085E-2</v>
      </c>
      <c r="S165" s="11">
        <f t="shared" si="32"/>
        <v>0.94510078541586795</v>
      </c>
      <c r="T165" s="9">
        <f t="shared" si="33"/>
        <v>-5.6463705941510095E-2</v>
      </c>
      <c r="U165" s="11">
        <f t="shared" si="34"/>
        <v>100</v>
      </c>
      <c r="AX165">
        <v>1.4436182804043664E-2</v>
      </c>
      <c r="AY165">
        <v>1</v>
      </c>
      <c r="AZ165">
        <v>0</v>
      </c>
      <c r="BA165">
        <f t="shared" si="38"/>
        <v>159</v>
      </c>
      <c r="BB165">
        <f t="shared" si="39"/>
        <v>2</v>
      </c>
      <c r="BC165">
        <f t="shared" si="35"/>
        <v>0.87769230769230766</v>
      </c>
      <c r="BD165">
        <f t="shared" si="36"/>
        <v>0.99833333333333329</v>
      </c>
      <c r="BE165">
        <f t="shared" si="37"/>
        <v>7.6794871794869308E-4</v>
      </c>
    </row>
    <row r="166" spans="1:57" x14ac:dyDescent="0.3">
      <c r="A166">
        <f>Pumpkin_Seeds_Dataset!A164</f>
        <v>91865</v>
      </c>
      <c r="B166">
        <f>Pumpkin_Seeds_Dataset!B164</f>
        <v>1144.1400000000001</v>
      </c>
      <c r="C166">
        <f>Pumpkin_Seeds_Dataset!C164</f>
        <v>428.32659999999998</v>
      </c>
      <c r="D166">
        <f>Pumpkin_Seeds_Dataset!D164</f>
        <v>274.05070000000001</v>
      </c>
      <c r="E166">
        <f>Pumpkin_Seeds_Dataset!E164</f>
        <v>92776</v>
      </c>
      <c r="F166">
        <f>Pumpkin_Seeds_Dataset!F164</f>
        <v>342.00310000000002</v>
      </c>
      <c r="G166">
        <f>Pumpkin_Seeds_Dataset!G164</f>
        <v>0.76849999999999996</v>
      </c>
      <c r="H166">
        <f>Pumpkin_Seeds_Dataset!H164</f>
        <v>0.99019999999999997</v>
      </c>
      <c r="I166">
        <f>Pumpkin_Seeds_Dataset!I164</f>
        <v>0.71889999999999998</v>
      </c>
      <c r="J166">
        <f>Pumpkin_Seeds_Dataset!J164</f>
        <v>0.88190000000000002</v>
      </c>
      <c r="K166">
        <f>Pumpkin_Seeds_Dataset!K164</f>
        <v>1.5629</v>
      </c>
      <c r="L166">
        <f>Pumpkin_Seeds_Dataset!L164</f>
        <v>0.79849999999999999</v>
      </c>
      <c r="M166" s="9">
        <f>Pumpkin_Seeds_Dataset!M164</f>
        <v>0</v>
      </c>
      <c r="N166" s="10">
        <f t="shared" si="27"/>
        <v>1</v>
      </c>
      <c r="O166" s="11">
        <f t="shared" si="28"/>
        <v>1</v>
      </c>
      <c r="P166">
        <f t="shared" si="29"/>
        <v>0</v>
      </c>
      <c r="Q166">
        <f t="shared" si="30"/>
        <v>9.4035474894851451E-3</v>
      </c>
      <c r="R166" s="9">
        <f t="shared" si="31"/>
        <v>9.4035474894851451E-3</v>
      </c>
      <c r="S166" s="11">
        <f t="shared" si="32"/>
        <v>0.99059645251051487</v>
      </c>
      <c r="T166" s="9">
        <f t="shared" si="33"/>
        <v>-9.4480399867289781E-3</v>
      </c>
      <c r="U166" s="11">
        <f t="shared" si="34"/>
        <v>100</v>
      </c>
      <c r="AX166">
        <v>1.4572933183789135E-2</v>
      </c>
      <c r="AY166">
        <v>1</v>
      </c>
      <c r="AZ166">
        <v>0</v>
      </c>
      <c r="BA166">
        <f t="shared" si="38"/>
        <v>160</v>
      </c>
      <c r="BB166">
        <f t="shared" si="39"/>
        <v>2</v>
      </c>
      <c r="BC166">
        <f t="shared" si="35"/>
        <v>0.87692307692307692</v>
      </c>
      <c r="BD166">
        <f t="shared" si="36"/>
        <v>0.99833333333333329</v>
      </c>
      <c r="BE166">
        <f t="shared" si="37"/>
        <v>7.6794871794869308E-4</v>
      </c>
    </row>
    <row r="167" spans="1:57" x14ac:dyDescent="0.3">
      <c r="A167">
        <f>Pumpkin_Seeds_Dataset!A165</f>
        <v>76259</v>
      </c>
      <c r="B167">
        <f>Pumpkin_Seeds_Dataset!B165</f>
        <v>1095.383</v>
      </c>
      <c r="C167">
        <f>Pumpkin_Seeds_Dataset!C165</f>
        <v>431.79820000000001</v>
      </c>
      <c r="D167">
        <f>Pumpkin_Seeds_Dataset!D165</f>
        <v>226.64609999999999</v>
      </c>
      <c r="E167">
        <f>Pumpkin_Seeds_Dataset!E165</f>
        <v>77235</v>
      </c>
      <c r="F167">
        <f>Pumpkin_Seeds_Dataset!F165</f>
        <v>311.60230000000001</v>
      </c>
      <c r="G167">
        <f>Pumpkin_Seeds_Dataset!G165</f>
        <v>0.85119999999999996</v>
      </c>
      <c r="H167">
        <f>Pumpkin_Seeds_Dataset!H165</f>
        <v>0.98740000000000006</v>
      </c>
      <c r="I167">
        <f>Pumpkin_Seeds_Dataset!I165</f>
        <v>0.70930000000000004</v>
      </c>
      <c r="J167">
        <f>Pumpkin_Seeds_Dataset!J165</f>
        <v>0.79869999999999997</v>
      </c>
      <c r="K167">
        <f>Pumpkin_Seeds_Dataset!K165</f>
        <v>1.9052</v>
      </c>
      <c r="L167">
        <f>Pumpkin_Seeds_Dataset!L165</f>
        <v>0.72160000000000002</v>
      </c>
      <c r="M167" s="9">
        <f>Pumpkin_Seeds_Dataset!M165</f>
        <v>0</v>
      </c>
      <c r="N167" s="10">
        <f t="shared" si="27"/>
        <v>1</v>
      </c>
      <c r="O167" s="11">
        <f t="shared" si="28"/>
        <v>1</v>
      </c>
      <c r="P167">
        <f t="shared" si="29"/>
        <v>0</v>
      </c>
      <c r="Q167">
        <f t="shared" si="30"/>
        <v>0.12494552526156355</v>
      </c>
      <c r="R167" s="9">
        <f t="shared" si="31"/>
        <v>0.12494552526156355</v>
      </c>
      <c r="S167" s="11">
        <f t="shared" si="32"/>
        <v>0.87505447473843645</v>
      </c>
      <c r="T167" s="9">
        <f t="shared" si="33"/>
        <v>-0.13346913771847213</v>
      </c>
      <c r="U167" s="11">
        <f t="shared" si="34"/>
        <v>100</v>
      </c>
      <c r="AX167">
        <v>1.4602433616997732E-2</v>
      </c>
      <c r="AY167">
        <v>1</v>
      </c>
      <c r="AZ167">
        <v>0</v>
      </c>
      <c r="BA167">
        <f t="shared" si="38"/>
        <v>161</v>
      </c>
      <c r="BB167">
        <f t="shared" si="39"/>
        <v>2</v>
      </c>
      <c r="BC167">
        <f t="shared" si="35"/>
        <v>0.87615384615384617</v>
      </c>
      <c r="BD167">
        <f t="shared" si="36"/>
        <v>0.99833333333333329</v>
      </c>
      <c r="BE167">
        <f t="shared" si="37"/>
        <v>7.6794871794869308E-4</v>
      </c>
    </row>
    <row r="168" spans="1:57" x14ac:dyDescent="0.3">
      <c r="A168">
        <f>Pumpkin_Seeds_Dataset!A166</f>
        <v>70334</v>
      </c>
      <c r="B168">
        <f>Pumpkin_Seeds_Dataset!B166</f>
        <v>1024.9490000000001</v>
      </c>
      <c r="C168">
        <f>Pumpkin_Seeds_Dataset!C166</f>
        <v>395.49979999999999</v>
      </c>
      <c r="D168">
        <f>Pumpkin_Seeds_Dataset!D166</f>
        <v>227.61170000000001</v>
      </c>
      <c r="E168">
        <f>Pumpkin_Seeds_Dataset!E166</f>
        <v>71376</v>
      </c>
      <c r="F168">
        <f>Pumpkin_Seeds_Dataset!F166</f>
        <v>299.2525</v>
      </c>
      <c r="G168">
        <f>Pumpkin_Seeds_Dataset!G166</f>
        <v>0.81779999999999997</v>
      </c>
      <c r="H168">
        <f>Pumpkin_Seeds_Dataset!H166</f>
        <v>0.98540000000000005</v>
      </c>
      <c r="I168">
        <f>Pumpkin_Seeds_Dataset!I166</f>
        <v>0.75090000000000001</v>
      </c>
      <c r="J168">
        <f>Pumpkin_Seeds_Dataset!J166</f>
        <v>0.84130000000000005</v>
      </c>
      <c r="K168">
        <f>Pumpkin_Seeds_Dataset!K166</f>
        <v>1.7376</v>
      </c>
      <c r="L168">
        <f>Pumpkin_Seeds_Dataset!L166</f>
        <v>0.75660000000000005</v>
      </c>
      <c r="M168" s="9">
        <f>Pumpkin_Seeds_Dataset!M166</f>
        <v>0</v>
      </c>
      <c r="N168" s="10">
        <f t="shared" si="27"/>
        <v>1</v>
      </c>
      <c r="O168" s="11">
        <f t="shared" si="28"/>
        <v>1</v>
      </c>
      <c r="P168">
        <f t="shared" si="29"/>
        <v>0</v>
      </c>
      <c r="Q168">
        <f t="shared" si="30"/>
        <v>1.4602433616997732E-2</v>
      </c>
      <c r="R168" s="9">
        <f t="shared" si="31"/>
        <v>1.4602433616997732E-2</v>
      </c>
      <c r="S168" s="11">
        <f t="shared" si="32"/>
        <v>0.98539756638300224</v>
      </c>
      <c r="T168" s="9">
        <f t="shared" si="33"/>
        <v>-1.4710098549565679E-2</v>
      </c>
      <c r="U168" s="11">
        <f t="shared" si="34"/>
        <v>100</v>
      </c>
      <c r="AX168">
        <v>1.4846901268092596E-2</v>
      </c>
      <c r="AY168">
        <v>1</v>
      </c>
      <c r="AZ168">
        <v>0</v>
      </c>
      <c r="BA168">
        <f t="shared" si="38"/>
        <v>162</v>
      </c>
      <c r="BB168">
        <f t="shared" si="39"/>
        <v>2</v>
      </c>
      <c r="BC168">
        <f t="shared" si="35"/>
        <v>0.87538461538461543</v>
      </c>
      <c r="BD168">
        <f t="shared" si="36"/>
        <v>0.99833333333333329</v>
      </c>
      <c r="BE168">
        <f t="shared" si="37"/>
        <v>0</v>
      </c>
    </row>
    <row r="169" spans="1:57" x14ac:dyDescent="0.3">
      <c r="A169">
        <f>Pumpkin_Seeds_Dataset!A167</f>
        <v>69309</v>
      </c>
      <c r="B169">
        <f>Pumpkin_Seeds_Dataset!B167</f>
        <v>1014.274</v>
      </c>
      <c r="C169">
        <f>Pumpkin_Seeds_Dataset!C167</f>
        <v>398.53649999999999</v>
      </c>
      <c r="D169">
        <f>Pumpkin_Seeds_Dataset!D167</f>
        <v>222.2259</v>
      </c>
      <c r="E169">
        <f>Pumpkin_Seeds_Dataset!E167</f>
        <v>69841</v>
      </c>
      <c r="F169">
        <f>Pumpkin_Seeds_Dataset!F167</f>
        <v>297.06389999999999</v>
      </c>
      <c r="G169">
        <f>Pumpkin_Seeds_Dataset!G167</f>
        <v>0.83009999999999995</v>
      </c>
      <c r="H169">
        <f>Pumpkin_Seeds_Dataset!H167</f>
        <v>0.99239999999999995</v>
      </c>
      <c r="I169">
        <f>Pumpkin_Seeds_Dataset!I167</f>
        <v>0.67510000000000003</v>
      </c>
      <c r="J169">
        <f>Pumpkin_Seeds_Dataset!J167</f>
        <v>0.84660000000000002</v>
      </c>
      <c r="K169">
        <f>Pumpkin_Seeds_Dataset!K167</f>
        <v>1.7934000000000001</v>
      </c>
      <c r="L169">
        <f>Pumpkin_Seeds_Dataset!L167</f>
        <v>0.74539999999999995</v>
      </c>
      <c r="M169" s="9">
        <f>Pumpkin_Seeds_Dataset!M167</f>
        <v>0</v>
      </c>
      <c r="N169" s="10">
        <f t="shared" si="27"/>
        <v>1</v>
      </c>
      <c r="O169" s="11">
        <f t="shared" si="28"/>
        <v>1</v>
      </c>
      <c r="P169">
        <f t="shared" si="29"/>
        <v>0</v>
      </c>
      <c r="Q169">
        <f t="shared" si="30"/>
        <v>8.6801168209715077E-2</v>
      </c>
      <c r="R169" s="9">
        <f t="shared" si="31"/>
        <v>8.6801168209715077E-2</v>
      </c>
      <c r="S169" s="11">
        <f t="shared" si="32"/>
        <v>0.91319883179028494</v>
      </c>
      <c r="T169" s="9">
        <f t="shared" si="33"/>
        <v>-9.0801643575798258E-2</v>
      </c>
      <c r="U169" s="11">
        <f t="shared" si="34"/>
        <v>100</v>
      </c>
      <c r="AX169">
        <v>1.4986680851032426E-2</v>
      </c>
      <c r="AY169">
        <v>0</v>
      </c>
      <c r="AZ169">
        <v>1</v>
      </c>
      <c r="BA169">
        <f t="shared" si="38"/>
        <v>162</v>
      </c>
      <c r="BB169">
        <f t="shared" si="39"/>
        <v>3</v>
      </c>
      <c r="BC169">
        <f t="shared" si="35"/>
        <v>0.87538461538461543</v>
      </c>
      <c r="BD169">
        <f t="shared" si="36"/>
        <v>0.99750000000000005</v>
      </c>
      <c r="BE169">
        <f t="shared" si="37"/>
        <v>7.6730769230777822E-4</v>
      </c>
    </row>
    <row r="170" spans="1:57" x14ac:dyDescent="0.3">
      <c r="A170">
        <f>Pumpkin_Seeds_Dataset!A168</f>
        <v>96856</v>
      </c>
      <c r="B170">
        <f>Pumpkin_Seeds_Dataset!B168</f>
        <v>1208.21</v>
      </c>
      <c r="C170">
        <f>Pumpkin_Seeds_Dataset!C168</f>
        <v>457.74990000000003</v>
      </c>
      <c r="D170">
        <f>Pumpkin_Seeds_Dataset!D168</f>
        <v>271.20490000000001</v>
      </c>
      <c r="E170">
        <f>Pumpkin_Seeds_Dataset!E168</f>
        <v>98253</v>
      </c>
      <c r="F170">
        <f>Pumpkin_Seeds_Dataset!F168</f>
        <v>351.17070000000001</v>
      </c>
      <c r="G170">
        <f>Pumpkin_Seeds_Dataset!G168</f>
        <v>0.80559999999999998</v>
      </c>
      <c r="H170">
        <f>Pumpkin_Seeds_Dataset!H168</f>
        <v>0.98580000000000001</v>
      </c>
      <c r="I170">
        <f>Pumpkin_Seeds_Dataset!I168</f>
        <v>0.70209999999999995</v>
      </c>
      <c r="J170">
        <f>Pumpkin_Seeds_Dataset!J168</f>
        <v>0.83379999999999999</v>
      </c>
      <c r="K170">
        <f>Pumpkin_Seeds_Dataset!K168</f>
        <v>1.6878</v>
      </c>
      <c r="L170">
        <f>Pumpkin_Seeds_Dataset!L168</f>
        <v>0.76719999999999999</v>
      </c>
      <c r="M170" s="9">
        <f>Pumpkin_Seeds_Dataset!M168</f>
        <v>0</v>
      </c>
      <c r="N170" s="10">
        <f t="shared" si="27"/>
        <v>1</v>
      </c>
      <c r="O170" s="11">
        <f t="shared" si="28"/>
        <v>1</v>
      </c>
      <c r="P170">
        <f t="shared" si="29"/>
        <v>0</v>
      </c>
      <c r="Q170">
        <f t="shared" si="30"/>
        <v>1.3454567166739814E-2</v>
      </c>
      <c r="R170" s="9">
        <f t="shared" si="31"/>
        <v>1.3454567166739814E-2</v>
      </c>
      <c r="S170" s="11">
        <f t="shared" si="32"/>
        <v>0.98654543283326024</v>
      </c>
      <c r="T170" s="9">
        <f t="shared" si="33"/>
        <v>-1.3545900009991537E-2</v>
      </c>
      <c r="U170" s="11">
        <f t="shared" si="34"/>
        <v>100</v>
      </c>
      <c r="AX170">
        <v>1.4990939549246069E-2</v>
      </c>
      <c r="AY170">
        <v>1</v>
      </c>
      <c r="AZ170">
        <v>0</v>
      </c>
      <c r="BA170">
        <f t="shared" si="38"/>
        <v>163</v>
      </c>
      <c r="BB170">
        <f t="shared" si="39"/>
        <v>3</v>
      </c>
      <c r="BC170">
        <f t="shared" si="35"/>
        <v>0.87461538461538457</v>
      </c>
      <c r="BD170">
        <f t="shared" si="36"/>
        <v>0.99750000000000005</v>
      </c>
      <c r="BE170">
        <f t="shared" si="37"/>
        <v>7.6730769230766752E-4</v>
      </c>
    </row>
    <row r="171" spans="1:57" x14ac:dyDescent="0.3">
      <c r="A171">
        <f>Pumpkin_Seeds_Dataset!A169</f>
        <v>107244</v>
      </c>
      <c r="B171">
        <f>Pumpkin_Seeds_Dataset!B169</f>
        <v>1239.7550000000001</v>
      </c>
      <c r="C171">
        <f>Pumpkin_Seeds_Dataset!C169</f>
        <v>474.79880000000003</v>
      </c>
      <c r="D171">
        <f>Pumpkin_Seeds_Dataset!D169</f>
        <v>288.57339999999999</v>
      </c>
      <c r="E171">
        <f>Pumpkin_Seeds_Dataset!E169</f>
        <v>108061</v>
      </c>
      <c r="F171">
        <f>Pumpkin_Seeds_Dataset!F169</f>
        <v>369.5231</v>
      </c>
      <c r="G171">
        <f>Pumpkin_Seeds_Dataset!G169</f>
        <v>0.79410000000000003</v>
      </c>
      <c r="H171">
        <f>Pumpkin_Seeds_Dataset!H169</f>
        <v>0.99239999999999995</v>
      </c>
      <c r="I171">
        <f>Pumpkin_Seeds_Dataset!I169</f>
        <v>0.7399</v>
      </c>
      <c r="J171">
        <f>Pumpkin_Seeds_Dataset!J169</f>
        <v>0.87680000000000002</v>
      </c>
      <c r="K171">
        <f>Pumpkin_Seeds_Dataset!K169</f>
        <v>1.6453</v>
      </c>
      <c r="L171">
        <f>Pumpkin_Seeds_Dataset!L169</f>
        <v>0.77829999999999999</v>
      </c>
      <c r="M171" s="9">
        <f>Pumpkin_Seeds_Dataset!M169</f>
        <v>0</v>
      </c>
      <c r="N171" s="10">
        <f t="shared" si="27"/>
        <v>1</v>
      </c>
      <c r="O171" s="11">
        <f t="shared" si="28"/>
        <v>1</v>
      </c>
      <c r="P171">
        <f t="shared" si="29"/>
        <v>0</v>
      </c>
      <c r="Q171">
        <f t="shared" si="30"/>
        <v>0.2251228347285292</v>
      </c>
      <c r="R171" s="9">
        <f t="shared" si="31"/>
        <v>0.2251228347285292</v>
      </c>
      <c r="S171" s="11">
        <f t="shared" si="32"/>
        <v>0.77487716527147077</v>
      </c>
      <c r="T171" s="9">
        <f t="shared" si="33"/>
        <v>-0.25505075861458432</v>
      </c>
      <c r="U171" s="11">
        <f t="shared" si="34"/>
        <v>100</v>
      </c>
      <c r="AX171">
        <v>1.5069139861709912E-2</v>
      </c>
      <c r="AY171">
        <v>1</v>
      </c>
      <c r="AZ171">
        <v>0</v>
      </c>
      <c r="BA171">
        <f t="shared" si="38"/>
        <v>164</v>
      </c>
      <c r="BB171">
        <f t="shared" si="39"/>
        <v>3</v>
      </c>
      <c r="BC171">
        <f t="shared" si="35"/>
        <v>0.87384615384615383</v>
      </c>
      <c r="BD171">
        <f t="shared" si="36"/>
        <v>0.99750000000000005</v>
      </c>
      <c r="BE171">
        <f t="shared" si="37"/>
        <v>7.6730769230766752E-4</v>
      </c>
    </row>
    <row r="172" spans="1:57" x14ac:dyDescent="0.3">
      <c r="A172">
        <f>Pumpkin_Seeds_Dataset!A170</f>
        <v>78250</v>
      </c>
      <c r="B172">
        <f>Pumpkin_Seeds_Dataset!B170</f>
        <v>1102.289</v>
      </c>
      <c r="C172">
        <f>Pumpkin_Seeds_Dataset!C170</f>
        <v>442.9966</v>
      </c>
      <c r="D172">
        <f>Pumpkin_Seeds_Dataset!D170</f>
        <v>225.7107</v>
      </c>
      <c r="E172">
        <f>Pumpkin_Seeds_Dataset!E170</f>
        <v>78959</v>
      </c>
      <c r="F172">
        <f>Pumpkin_Seeds_Dataset!F170</f>
        <v>315.6438</v>
      </c>
      <c r="G172">
        <f>Pumpkin_Seeds_Dataset!G170</f>
        <v>0.86050000000000004</v>
      </c>
      <c r="H172">
        <f>Pumpkin_Seeds_Dataset!H170</f>
        <v>0.99099999999999999</v>
      </c>
      <c r="I172">
        <f>Pumpkin_Seeds_Dataset!I170</f>
        <v>0.74790000000000001</v>
      </c>
      <c r="J172">
        <f>Pumpkin_Seeds_Dataset!J170</f>
        <v>0.80930000000000002</v>
      </c>
      <c r="K172">
        <f>Pumpkin_Seeds_Dataset!K170</f>
        <v>1.9626999999999999</v>
      </c>
      <c r="L172">
        <f>Pumpkin_Seeds_Dataset!L170</f>
        <v>0.71250000000000002</v>
      </c>
      <c r="M172" s="9">
        <f>Pumpkin_Seeds_Dataset!M170</f>
        <v>0</v>
      </c>
      <c r="N172" s="10">
        <f t="shared" si="27"/>
        <v>1</v>
      </c>
      <c r="O172" s="11">
        <f t="shared" si="28"/>
        <v>1</v>
      </c>
      <c r="P172">
        <f t="shared" si="29"/>
        <v>0</v>
      </c>
      <c r="Q172">
        <f t="shared" si="30"/>
        <v>0.25572659691765948</v>
      </c>
      <c r="R172" s="9">
        <f t="shared" si="31"/>
        <v>0.25572659691765948</v>
      </c>
      <c r="S172" s="11">
        <f t="shared" si="32"/>
        <v>0.74427340308234058</v>
      </c>
      <c r="T172" s="9">
        <f t="shared" si="33"/>
        <v>-0.29534683439106674</v>
      </c>
      <c r="U172" s="11">
        <f t="shared" si="34"/>
        <v>100</v>
      </c>
      <c r="AX172">
        <v>1.5088122313986731E-2</v>
      </c>
      <c r="AY172">
        <v>1</v>
      </c>
      <c r="AZ172">
        <v>0</v>
      </c>
      <c r="BA172">
        <f t="shared" si="38"/>
        <v>165</v>
      </c>
      <c r="BB172">
        <f t="shared" si="39"/>
        <v>3</v>
      </c>
      <c r="BC172">
        <f t="shared" si="35"/>
        <v>0.87307692307692308</v>
      </c>
      <c r="BD172">
        <f t="shared" si="36"/>
        <v>0.99750000000000005</v>
      </c>
      <c r="BE172">
        <f t="shared" si="37"/>
        <v>7.6730769230766752E-4</v>
      </c>
    </row>
    <row r="173" spans="1:57" x14ac:dyDescent="0.3">
      <c r="A173">
        <f>Pumpkin_Seeds_Dataset!A171</f>
        <v>78571</v>
      </c>
      <c r="B173">
        <f>Pumpkin_Seeds_Dataset!B171</f>
        <v>1144.2909999999999</v>
      </c>
      <c r="C173">
        <f>Pumpkin_Seeds_Dataset!C171</f>
        <v>422.13889999999998</v>
      </c>
      <c r="D173">
        <f>Pumpkin_Seeds_Dataset!D171</f>
        <v>239.18709999999999</v>
      </c>
      <c r="E173">
        <f>Pumpkin_Seeds_Dataset!E171</f>
        <v>80655</v>
      </c>
      <c r="F173">
        <f>Pumpkin_Seeds_Dataset!F171</f>
        <v>316.29050000000001</v>
      </c>
      <c r="G173">
        <f>Pumpkin_Seeds_Dataset!G171</f>
        <v>0.82399999999999995</v>
      </c>
      <c r="H173">
        <f>Pumpkin_Seeds_Dataset!H171</f>
        <v>0.97419999999999995</v>
      </c>
      <c r="I173">
        <f>Pumpkin_Seeds_Dataset!I171</f>
        <v>0.6673</v>
      </c>
      <c r="J173">
        <f>Pumpkin_Seeds_Dataset!J171</f>
        <v>0.754</v>
      </c>
      <c r="K173">
        <f>Pumpkin_Seeds_Dataset!K171</f>
        <v>1.7648999999999999</v>
      </c>
      <c r="L173">
        <f>Pumpkin_Seeds_Dataset!L171</f>
        <v>0.74929999999999997</v>
      </c>
      <c r="M173" s="9">
        <f>Pumpkin_Seeds_Dataset!M171</f>
        <v>0</v>
      </c>
      <c r="N173" s="10">
        <f t="shared" si="27"/>
        <v>1</v>
      </c>
      <c r="O173" s="11">
        <f t="shared" si="28"/>
        <v>1</v>
      </c>
      <c r="P173">
        <f t="shared" si="29"/>
        <v>0</v>
      </c>
      <c r="Q173">
        <f t="shared" si="30"/>
        <v>1.1986085762855177E-3</v>
      </c>
      <c r="R173" s="9">
        <f t="shared" si="31"/>
        <v>1.1986085762855177E-3</v>
      </c>
      <c r="S173" s="11">
        <f t="shared" si="32"/>
        <v>0.99880139142371449</v>
      </c>
      <c r="T173" s="9">
        <f t="shared" si="33"/>
        <v>-1.1993274820602492E-3</v>
      </c>
      <c r="U173" s="11">
        <f t="shared" si="34"/>
        <v>100</v>
      </c>
      <c r="AX173">
        <v>1.5107970930890285E-2</v>
      </c>
      <c r="AY173">
        <v>1</v>
      </c>
      <c r="AZ173">
        <v>0</v>
      </c>
      <c r="BA173">
        <f t="shared" si="38"/>
        <v>166</v>
      </c>
      <c r="BB173">
        <f t="shared" si="39"/>
        <v>3</v>
      </c>
      <c r="BC173">
        <f t="shared" si="35"/>
        <v>0.87230769230769234</v>
      </c>
      <c r="BD173">
        <f t="shared" si="36"/>
        <v>0.99750000000000005</v>
      </c>
      <c r="BE173">
        <f t="shared" si="37"/>
        <v>7.6730769230766752E-4</v>
      </c>
    </row>
    <row r="174" spans="1:57" x14ac:dyDescent="0.3">
      <c r="A174">
        <f>Pumpkin_Seeds_Dataset!A172</f>
        <v>81547</v>
      </c>
      <c r="B174">
        <f>Pumpkin_Seeds_Dataset!B172</f>
        <v>1119.846</v>
      </c>
      <c r="C174">
        <f>Pumpkin_Seeds_Dataset!C172</f>
        <v>442.01389999999998</v>
      </c>
      <c r="D174">
        <f>Pumpkin_Seeds_Dataset!D172</f>
        <v>236.77430000000001</v>
      </c>
      <c r="E174">
        <f>Pumpkin_Seeds_Dataset!E172</f>
        <v>82559</v>
      </c>
      <c r="F174">
        <f>Pumpkin_Seeds_Dataset!F172</f>
        <v>322.22489999999999</v>
      </c>
      <c r="G174">
        <f>Pumpkin_Seeds_Dataset!G172</f>
        <v>0.84440000000000004</v>
      </c>
      <c r="H174">
        <f>Pumpkin_Seeds_Dataset!H172</f>
        <v>0.98770000000000002</v>
      </c>
      <c r="I174">
        <f>Pumpkin_Seeds_Dataset!I172</f>
        <v>0.626</v>
      </c>
      <c r="J174">
        <f>Pumpkin_Seeds_Dataset!J172</f>
        <v>0.81710000000000005</v>
      </c>
      <c r="K174">
        <f>Pumpkin_Seeds_Dataset!K172</f>
        <v>1.8668</v>
      </c>
      <c r="L174">
        <f>Pumpkin_Seeds_Dataset!L172</f>
        <v>0.72899999999999998</v>
      </c>
      <c r="M174" s="9">
        <f>Pumpkin_Seeds_Dataset!M172</f>
        <v>0</v>
      </c>
      <c r="N174" s="10">
        <f t="shared" si="27"/>
        <v>1</v>
      </c>
      <c r="O174" s="11">
        <f t="shared" si="28"/>
        <v>1</v>
      </c>
      <c r="P174">
        <f t="shared" si="29"/>
        <v>0</v>
      </c>
      <c r="Q174">
        <f t="shared" si="30"/>
        <v>7.5738247025681549E-2</v>
      </c>
      <c r="R174" s="9">
        <f t="shared" si="31"/>
        <v>7.5738247025681549E-2</v>
      </c>
      <c r="S174" s="11">
        <f t="shared" si="32"/>
        <v>0.92426175297431845</v>
      </c>
      <c r="T174" s="9">
        <f t="shared" si="33"/>
        <v>-7.8759965017608541E-2</v>
      </c>
      <c r="U174" s="11">
        <f t="shared" si="34"/>
        <v>100</v>
      </c>
      <c r="AX174">
        <v>1.514348730122542E-2</v>
      </c>
      <c r="AY174">
        <v>1</v>
      </c>
      <c r="AZ174">
        <v>0</v>
      </c>
      <c r="BA174">
        <f t="shared" si="38"/>
        <v>167</v>
      </c>
      <c r="BB174">
        <f t="shared" si="39"/>
        <v>3</v>
      </c>
      <c r="BC174">
        <f t="shared" si="35"/>
        <v>0.8715384615384616</v>
      </c>
      <c r="BD174">
        <f t="shared" si="36"/>
        <v>0.99750000000000005</v>
      </c>
      <c r="BE174">
        <f t="shared" si="37"/>
        <v>7.6730769230777822E-4</v>
      </c>
    </row>
    <row r="175" spans="1:57" x14ac:dyDescent="0.3">
      <c r="A175">
        <f>Pumpkin_Seeds_Dataset!A173</f>
        <v>93985</v>
      </c>
      <c r="B175">
        <f>Pumpkin_Seeds_Dataset!B173</f>
        <v>1231.8230000000001</v>
      </c>
      <c r="C175">
        <f>Pumpkin_Seeds_Dataset!C173</f>
        <v>485.71899999999999</v>
      </c>
      <c r="D175">
        <f>Pumpkin_Seeds_Dataset!D173</f>
        <v>249.0043</v>
      </c>
      <c r="E175">
        <f>Pumpkin_Seeds_Dataset!E173</f>
        <v>95250</v>
      </c>
      <c r="F175">
        <f>Pumpkin_Seeds_Dataset!F173</f>
        <v>345.92689999999999</v>
      </c>
      <c r="G175">
        <f>Pumpkin_Seeds_Dataset!G173</f>
        <v>0.85860000000000003</v>
      </c>
      <c r="H175">
        <f>Pumpkin_Seeds_Dataset!H173</f>
        <v>0.98670000000000002</v>
      </c>
      <c r="I175">
        <f>Pumpkin_Seeds_Dataset!I173</f>
        <v>0.61180000000000001</v>
      </c>
      <c r="J175">
        <f>Pumpkin_Seeds_Dataset!J173</f>
        <v>0.77829999999999999</v>
      </c>
      <c r="K175">
        <f>Pumpkin_Seeds_Dataset!K173</f>
        <v>1.9505999999999999</v>
      </c>
      <c r="L175">
        <f>Pumpkin_Seeds_Dataset!L173</f>
        <v>0.71220000000000006</v>
      </c>
      <c r="M175" s="9">
        <f>Pumpkin_Seeds_Dataset!M173</f>
        <v>0</v>
      </c>
      <c r="N175" s="10">
        <f t="shared" si="27"/>
        <v>1</v>
      </c>
      <c r="O175" s="11">
        <f t="shared" si="28"/>
        <v>1</v>
      </c>
      <c r="P175">
        <f t="shared" si="29"/>
        <v>0</v>
      </c>
      <c r="Q175">
        <f t="shared" si="30"/>
        <v>0.27541310554109388</v>
      </c>
      <c r="R175" s="9">
        <f t="shared" si="31"/>
        <v>0.27541310554109388</v>
      </c>
      <c r="S175" s="11">
        <f t="shared" si="32"/>
        <v>0.72458689445890612</v>
      </c>
      <c r="T175" s="9">
        <f t="shared" si="33"/>
        <v>-0.3221535872719366</v>
      </c>
      <c r="U175" s="11">
        <f t="shared" si="34"/>
        <v>100</v>
      </c>
      <c r="AX175">
        <v>1.5153113152997957E-2</v>
      </c>
      <c r="AY175">
        <v>1</v>
      </c>
      <c r="AZ175">
        <v>0</v>
      </c>
      <c r="BA175">
        <f t="shared" si="38"/>
        <v>168</v>
      </c>
      <c r="BB175">
        <f t="shared" si="39"/>
        <v>3</v>
      </c>
      <c r="BC175">
        <f t="shared" si="35"/>
        <v>0.87076923076923074</v>
      </c>
      <c r="BD175">
        <f t="shared" si="36"/>
        <v>0.99750000000000005</v>
      </c>
      <c r="BE175">
        <f t="shared" si="37"/>
        <v>7.6730769230766752E-4</v>
      </c>
    </row>
    <row r="176" spans="1:57" x14ac:dyDescent="0.3">
      <c r="A176">
        <f>Pumpkin_Seeds_Dataset!A174</f>
        <v>78244</v>
      </c>
      <c r="B176">
        <f>Pumpkin_Seeds_Dataset!B174</f>
        <v>1064.8230000000001</v>
      </c>
      <c r="C176">
        <f>Pumpkin_Seeds_Dataset!C174</f>
        <v>401.94510000000002</v>
      </c>
      <c r="D176">
        <f>Pumpkin_Seeds_Dataset!D174</f>
        <v>249.1482</v>
      </c>
      <c r="E176">
        <f>Pumpkin_Seeds_Dataset!E174</f>
        <v>78950</v>
      </c>
      <c r="F176">
        <f>Pumpkin_Seeds_Dataset!F174</f>
        <v>315.63170000000002</v>
      </c>
      <c r="G176">
        <f>Pumpkin_Seeds_Dataset!G174</f>
        <v>0.78469999999999995</v>
      </c>
      <c r="H176">
        <f>Pumpkin_Seeds_Dataset!H174</f>
        <v>0.99109999999999998</v>
      </c>
      <c r="I176">
        <f>Pumpkin_Seeds_Dataset!I174</f>
        <v>0.72140000000000004</v>
      </c>
      <c r="J176">
        <f>Pumpkin_Seeds_Dataset!J174</f>
        <v>0.86719999999999997</v>
      </c>
      <c r="K176">
        <f>Pumpkin_Seeds_Dataset!K174</f>
        <v>1.6133</v>
      </c>
      <c r="L176">
        <f>Pumpkin_Seeds_Dataset!L174</f>
        <v>0.7853</v>
      </c>
      <c r="M176" s="9">
        <f>Pumpkin_Seeds_Dataset!M174</f>
        <v>0</v>
      </c>
      <c r="N176" s="10">
        <f t="shared" si="27"/>
        <v>1</v>
      </c>
      <c r="O176" s="11">
        <f t="shared" si="28"/>
        <v>1</v>
      </c>
      <c r="P176">
        <f t="shared" si="29"/>
        <v>0</v>
      </c>
      <c r="Q176">
        <f t="shared" si="30"/>
        <v>1.3805104433124242E-2</v>
      </c>
      <c r="R176" s="9">
        <f t="shared" si="31"/>
        <v>1.3805104433124242E-2</v>
      </c>
      <c r="S176" s="11">
        <f t="shared" si="32"/>
        <v>0.98619489556687578</v>
      </c>
      <c r="T176" s="9">
        <f t="shared" si="33"/>
        <v>-1.3901281065498232E-2</v>
      </c>
      <c r="U176" s="11">
        <f t="shared" si="34"/>
        <v>100</v>
      </c>
      <c r="AX176">
        <v>1.5181104743472618E-2</v>
      </c>
      <c r="AY176">
        <v>1</v>
      </c>
      <c r="AZ176">
        <v>0</v>
      </c>
      <c r="BA176">
        <f t="shared" si="38"/>
        <v>169</v>
      </c>
      <c r="BB176">
        <f t="shared" si="39"/>
        <v>3</v>
      </c>
      <c r="BC176">
        <f t="shared" si="35"/>
        <v>0.87</v>
      </c>
      <c r="BD176">
        <f t="shared" si="36"/>
        <v>0.99750000000000005</v>
      </c>
      <c r="BE176">
        <f t="shared" si="37"/>
        <v>7.6730769230766752E-4</v>
      </c>
    </row>
    <row r="177" spans="1:57" x14ac:dyDescent="0.3">
      <c r="A177">
        <f>Pumpkin_Seeds_Dataset!A175</f>
        <v>72684</v>
      </c>
      <c r="B177">
        <f>Pumpkin_Seeds_Dataset!B175</f>
        <v>1061.5609999999999</v>
      </c>
      <c r="C177">
        <f>Pumpkin_Seeds_Dataset!C175</f>
        <v>420.48680000000002</v>
      </c>
      <c r="D177">
        <f>Pumpkin_Seeds_Dataset!D175</f>
        <v>221.3766</v>
      </c>
      <c r="E177">
        <f>Pumpkin_Seeds_Dataset!E175</f>
        <v>73535</v>
      </c>
      <c r="F177">
        <f>Pumpkin_Seeds_Dataset!F175</f>
        <v>304.21069999999997</v>
      </c>
      <c r="G177">
        <f>Pumpkin_Seeds_Dataset!G175</f>
        <v>0.85019999999999996</v>
      </c>
      <c r="H177">
        <f>Pumpkin_Seeds_Dataset!H175</f>
        <v>0.98839999999999995</v>
      </c>
      <c r="I177">
        <f>Pumpkin_Seeds_Dataset!I175</f>
        <v>0.72799999999999998</v>
      </c>
      <c r="J177">
        <f>Pumpkin_Seeds_Dataset!J175</f>
        <v>0.8105</v>
      </c>
      <c r="K177">
        <f>Pumpkin_Seeds_Dataset!K175</f>
        <v>1.8994</v>
      </c>
      <c r="L177">
        <f>Pumpkin_Seeds_Dataset!L175</f>
        <v>0.72350000000000003</v>
      </c>
      <c r="M177" s="9">
        <f>Pumpkin_Seeds_Dataset!M175</f>
        <v>0</v>
      </c>
      <c r="N177" s="10">
        <f t="shared" si="27"/>
        <v>1</v>
      </c>
      <c r="O177" s="11">
        <f t="shared" si="28"/>
        <v>1</v>
      </c>
      <c r="P177">
        <f t="shared" si="29"/>
        <v>0</v>
      </c>
      <c r="Q177">
        <f t="shared" si="30"/>
        <v>0.13029756836573708</v>
      </c>
      <c r="R177" s="9">
        <f t="shared" si="31"/>
        <v>0.13029756836573708</v>
      </c>
      <c r="S177" s="11">
        <f t="shared" si="32"/>
        <v>0.86970243163426297</v>
      </c>
      <c r="T177" s="9">
        <f t="shared" si="33"/>
        <v>-0.13960415844429541</v>
      </c>
      <c r="U177" s="11">
        <f t="shared" si="34"/>
        <v>100</v>
      </c>
      <c r="AX177">
        <v>1.5227464484466689E-2</v>
      </c>
      <c r="AY177">
        <v>1</v>
      </c>
      <c r="AZ177">
        <v>0</v>
      </c>
      <c r="BA177">
        <f t="shared" si="38"/>
        <v>170</v>
      </c>
      <c r="BB177">
        <f t="shared" si="39"/>
        <v>3</v>
      </c>
      <c r="BC177">
        <f t="shared" si="35"/>
        <v>0.86923076923076925</v>
      </c>
      <c r="BD177">
        <f t="shared" si="36"/>
        <v>0.99750000000000005</v>
      </c>
      <c r="BE177">
        <f t="shared" si="37"/>
        <v>7.6730769230777822E-4</v>
      </c>
    </row>
    <row r="178" spans="1:57" x14ac:dyDescent="0.3">
      <c r="A178">
        <f>Pumpkin_Seeds_Dataset!A176</f>
        <v>69852</v>
      </c>
      <c r="B178">
        <f>Pumpkin_Seeds_Dataset!B176</f>
        <v>1024.846</v>
      </c>
      <c r="C178">
        <f>Pumpkin_Seeds_Dataset!C176</f>
        <v>409.47109999999998</v>
      </c>
      <c r="D178">
        <f>Pumpkin_Seeds_Dataset!D176</f>
        <v>218.10390000000001</v>
      </c>
      <c r="E178">
        <f>Pumpkin_Seeds_Dataset!E176</f>
        <v>70369</v>
      </c>
      <c r="F178">
        <f>Pumpkin_Seeds_Dataset!F176</f>
        <v>298.2253</v>
      </c>
      <c r="G178">
        <f>Pumpkin_Seeds_Dataset!G176</f>
        <v>0.84630000000000005</v>
      </c>
      <c r="H178">
        <f>Pumpkin_Seeds_Dataset!H176</f>
        <v>0.99270000000000003</v>
      </c>
      <c r="I178">
        <f>Pumpkin_Seeds_Dataset!I176</f>
        <v>0.66539999999999999</v>
      </c>
      <c r="J178">
        <f>Pumpkin_Seeds_Dataset!J176</f>
        <v>0.8357</v>
      </c>
      <c r="K178">
        <f>Pumpkin_Seeds_Dataset!K176</f>
        <v>1.8774</v>
      </c>
      <c r="L178">
        <f>Pumpkin_Seeds_Dataset!L176</f>
        <v>0.72829999999999995</v>
      </c>
      <c r="M178" s="9">
        <f>Pumpkin_Seeds_Dataset!M176</f>
        <v>0</v>
      </c>
      <c r="N178" s="10">
        <f t="shared" si="27"/>
        <v>1</v>
      </c>
      <c r="O178" s="11">
        <f t="shared" si="28"/>
        <v>1</v>
      </c>
      <c r="P178">
        <f t="shared" si="29"/>
        <v>0</v>
      </c>
      <c r="Q178">
        <f t="shared" si="30"/>
        <v>0.1936673491718314</v>
      </c>
      <c r="R178" s="9">
        <f t="shared" si="31"/>
        <v>0.1936673491718314</v>
      </c>
      <c r="S178" s="11">
        <f t="shared" si="32"/>
        <v>0.80633265082816863</v>
      </c>
      <c r="T178" s="9">
        <f t="shared" si="33"/>
        <v>-0.21525890347112508</v>
      </c>
      <c r="U178" s="11">
        <f t="shared" si="34"/>
        <v>100</v>
      </c>
      <c r="AX178">
        <v>1.531125502207774E-2</v>
      </c>
      <c r="AY178">
        <v>1</v>
      </c>
      <c r="AZ178">
        <v>0</v>
      </c>
      <c r="BA178">
        <f t="shared" si="38"/>
        <v>171</v>
      </c>
      <c r="BB178">
        <f t="shared" si="39"/>
        <v>3</v>
      </c>
      <c r="BC178">
        <f t="shared" si="35"/>
        <v>0.8684615384615384</v>
      </c>
      <c r="BD178">
        <f t="shared" si="36"/>
        <v>0.99750000000000005</v>
      </c>
      <c r="BE178">
        <f t="shared" si="37"/>
        <v>7.6730769230766752E-4</v>
      </c>
    </row>
    <row r="179" spans="1:57" x14ac:dyDescent="0.3">
      <c r="A179">
        <f>Pumpkin_Seeds_Dataset!A177</f>
        <v>89976</v>
      </c>
      <c r="B179">
        <f>Pumpkin_Seeds_Dataset!B177</f>
        <v>1171.0119999999999</v>
      </c>
      <c r="C179">
        <f>Pumpkin_Seeds_Dataset!C177</f>
        <v>466.94810000000001</v>
      </c>
      <c r="D179">
        <f>Pumpkin_Seeds_Dataset!D177</f>
        <v>246.7559</v>
      </c>
      <c r="E179">
        <f>Pumpkin_Seeds_Dataset!E177</f>
        <v>91107</v>
      </c>
      <c r="F179">
        <f>Pumpkin_Seeds_Dataset!F177</f>
        <v>338.46859999999998</v>
      </c>
      <c r="G179">
        <f>Pumpkin_Seeds_Dataset!G177</f>
        <v>0.84899999999999998</v>
      </c>
      <c r="H179">
        <f>Pumpkin_Seeds_Dataset!H177</f>
        <v>0.98760000000000003</v>
      </c>
      <c r="I179">
        <f>Pumpkin_Seeds_Dataset!I177</f>
        <v>0.70750000000000002</v>
      </c>
      <c r="J179">
        <f>Pumpkin_Seeds_Dataset!J177</f>
        <v>0.82450000000000001</v>
      </c>
      <c r="K179">
        <f>Pumpkin_Seeds_Dataset!K177</f>
        <v>1.8923000000000001</v>
      </c>
      <c r="L179">
        <f>Pumpkin_Seeds_Dataset!L177</f>
        <v>0.72489999999999999</v>
      </c>
      <c r="M179" s="9">
        <f>Pumpkin_Seeds_Dataset!M177</f>
        <v>0</v>
      </c>
      <c r="N179" s="10">
        <f t="shared" si="27"/>
        <v>1</v>
      </c>
      <c r="O179" s="11">
        <f t="shared" si="28"/>
        <v>1</v>
      </c>
      <c r="P179">
        <f t="shared" si="29"/>
        <v>0</v>
      </c>
      <c r="Q179">
        <f t="shared" si="30"/>
        <v>8.1211758510831997E-2</v>
      </c>
      <c r="R179" s="9">
        <f t="shared" si="31"/>
        <v>8.1211758510831997E-2</v>
      </c>
      <c r="S179" s="11">
        <f t="shared" si="32"/>
        <v>0.91878824148916804</v>
      </c>
      <c r="T179" s="9">
        <f t="shared" si="33"/>
        <v>-8.4699605931749203E-2</v>
      </c>
      <c r="U179" s="11">
        <f t="shared" si="34"/>
        <v>100</v>
      </c>
      <c r="AX179">
        <v>1.5322295220602796E-2</v>
      </c>
      <c r="AY179">
        <v>1</v>
      </c>
      <c r="AZ179">
        <v>0</v>
      </c>
      <c r="BA179">
        <f t="shared" si="38"/>
        <v>172</v>
      </c>
      <c r="BB179">
        <f t="shared" si="39"/>
        <v>3</v>
      </c>
      <c r="BC179">
        <f t="shared" si="35"/>
        <v>0.86769230769230765</v>
      </c>
      <c r="BD179">
        <f t="shared" si="36"/>
        <v>0.99750000000000005</v>
      </c>
      <c r="BE179">
        <f t="shared" si="37"/>
        <v>7.6730769230766752E-4</v>
      </c>
    </row>
    <row r="180" spans="1:57" x14ac:dyDescent="0.3">
      <c r="A180">
        <f>Pumpkin_Seeds_Dataset!A178</f>
        <v>70023</v>
      </c>
      <c r="B180">
        <f>Pumpkin_Seeds_Dataset!B178</f>
        <v>1023.404</v>
      </c>
      <c r="C180">
        <f>Pumpkin_Seeds_Dataset!C178</f>
        <v>391.85649999999998</v>
      </c>
      <c r="D180">
        <f>Pumpkin_Seeds_Dataset!D178</f>
        <v>230.01009999999999</v>
      </c>
      <c r="E180">
        <f>Pumpkin_Seeds_Dataset!E178</f>
        <v>70867</v>
      </c>
      <c r="F180">
        <f>Pumpkin_Seeds_Dataset!F178</f>
        <v>298.59010000000001</v>
      </c>
      <c r="G180">
        <f>Pumpkin_Seeds_Dataset!G178</f>
        <v>0.80959999999999999</v>
      </c>
      <c r="H180">
        <f>Pumpkin_Seeds_Dataset!H178</f>
        <v>0.98809999999999998</v>
      </c>
      <c r="I180">
        <f>Pumpkin_Seeds_Dataset!I178</f>
        <v>0.72760000000000002</v>
      </c>
      <c r="J180">
        <f>Pumpkin_Seeds_Dataset!J178</f>
        <v>0.84009999999999996</v>
      </c>
      <c r="K180">
        <f>Pumpkin_Seeds_Dataset!K178</f>
        <v>1.7036</v>
      </c>
      <c r="L180">
        <f>Pumpkin_Seeds_Dataset!L178</f>
        <v>0.76200000000000001</v>
      </c>
      <c r="M180" s="9">
        <f>Pumpkin_Seeds_Dataset!M178</f>
        <v>0</v>
      </c>
      <c r="N180" s="10">
        <f t="shared" si="27"/>
        <v>1</v>
      </c>
      <c r="O180" s="11">
        <f t="shared" si="28"/>
        <v>1</v>
      </c>
      <c r="P180">
        <f t="shared" si="29"/>
        <v>0</v>
      </c>
      <c r="Q180">
        <f t="shared" si="30"/>
        <v>4.6433060335464141E-2</v>
      </c>
      <c r="R180" s="9">
        <f t="shared" si="31"/>
        <v>4.6433060335464141E-2</v>
      </c>
      <c r="S180" s="11">
        <f t="shared" si="32"/>
        <v>0.95356693966453587</v>
      </c>
      <c r="T180" s="9">
        <f t="shared" si="33"/>
        <v>-4.7545652247982698E-2</v>
      </c>
      <c r="U180" s="11">
        <f t="shared" si="34"/>
        <v>100</v>
      </c>
      <c r="AX180">
        <v>1.5573916763743204E-2</v>
      </c>
      <c r="AY180">
        <v>1</v>
      </c>
      <c r="AZ180">
        <v>0</v>
      </c>
      <c r="BA180">
        <f t="shared" si="38"/>
        <v>173</v>
      </c>
      <c r="BB180">
        <f t="shared" si="39"/>
        <v>3</v>
      </c>
      <c r="BC180">
        <f t="shared" si="35"/>
        <v>0.86692307692307691</v>
      </c>
      <c r="BD180">
        <f t="shared" si="36"/>
        <v>0.99750000000000005</v>
      </c>
      <c r="BE180">
        <f t="shared" si="37"/>
        <v>0</v>
      </c>
    </row>
    <row r="181" spans="1:57" x14ac:dyDescent="0.3">
      <c r="A181">
        <f>Pumpkin_Seeds_Dataset!A179</f>
        <v>74744</v>
      </c>
      <c r="B181">
        <f>Pumpkin_Seeds_Dataset!B179</f>
        <v>1052.625</v>
      </c>
      <c r="C181">
        <f>Pumpkin_Seeds_Dataset!C179</f>
        <v>417.33019999999999</v>
      </c>
      <c r="D181">
        <f>Pumpkin_Seeds_Dataset!D179</f>
        <v>228.89869999999999</v>
      </c>
      <c r="E181">
        <f>Pumpkin_Seeds_Dataset!E179</f>
        <v>75366</v>
      </c>
      <c r="F181">
        <f>Pumpkin_Seeds_Dataset!F179</f>
        <v>308.49149999999997</v>
      </c>
      <c r="G181">
        <f>Pumpkin_Seeds_Dataset!G179</f>
        <v>0.83620000000000005</v>
      </c>
      <c r="H181">
        <f>Pumpkin_Seeds_Dataset!H179</f>
        <v>0.99170000000000003</v>
      </c>
      <c r="I181">
        <f>Pumpkin_Seeds_Dataset!I179</f>
        <v>0.7228</v>
      </c>
      <c r="J181">
        <f>Pumpkin_Seeds_Dataset!J179</f>
        <v>0.84770000000000001</v>
      </c>
      <c r="K181">
        <f>Pumpkin_Seeds_Dataset!K179</f>
        <v>1.8231999999999999</v>
      </c>
      <c r="L181">
        <f>Pumpkin_Seeds_Dataset!L179</f>
        <v>0.73919999999999997</v>
      </c>
      <c r="M181" s="9">
        <f>Pumpkin_Seeds_Dataset!M179</f>
        <v>0</v>
      </c>
      <c r="N181" s="10">
        <f t="shared" si="27"/>
        <v>1</v>
      </c>
      <c r="O181" s="11">
        <f t="shared" si="28"/>
        <v>1</v>
      </c>
      <c r="P181">
        <f t="shared" si="29"/>
        <v>0</v>
      </c>
      <c r="Q181">
        <f t="shared" si="30"/>
        <v>8.2267028149196009E-2</v>
      </c>
      <c r="R181" s="9">
        <f t="shared" si="31"/>
        <v>8.2267028149196009E-2</v>
      </c>
      <c r="S181" s="11">
        <f t="shared" si="32"/>
        <v>0.91773297185080405</v>
      </c>
      <c r="T181" s="9">
        <f t="shared" si="33"/>
        <v>-8.5848811012352241E-2</v>
      </c>
      <c r="U181" s="11">
        <f t="shared" si="34"/>
        <v>100</v>
      </c>
      <c r="AX181">
        <v>1.5587161519247798E-2</v>
      </c>
      <c r="AY181">
        <v>0</v>
      </c>
      <c r="AZ181">
        <v>1</v>
      </c>
      <c r="BA181">
        <f t="shared" si="38"/>
        <v>173</v>
      </c>
      <c r="BB181">
        <f t="shared" si="39"/>
        <v>4</v>
      </c>
      <c r="BC181">
        <f t="shared" si="35"/>
        <v>0.86692307692307691</v>
      </c>
      <c r="BD181">
        <f t="shared" si="36"/>
        <v>0.9966666666666667</v>
      </c>
      <c r="BE181">
        <f t="shared" si="37"/>
        <v>7.6666666666664186E-4</v>
      </c>
    </row>
    <row r="182" spans="1:57" x14ac:dyDescent="0.3">
      <c r="A182">
        <f>Pumpkin_Seeds_Dataset!A180</f>
        <v>79451</v>
      </c>
      <c r="B182">
        <f>Pumpkin_Seeds_Dataset!B180</f>
        <v>1084.9580000000001</v>
      </c>
      <c r="C182">
        <f>Pumpkin_Seeds_Dataset!C180</f>
        <v>424.14139999999998</v>
      </c>
      <c r="D182">
        <f>Pumpkin_Seeds_Dataset!D180</f>
        <v>239.30250000000001</v>
      </c>
      <c r="E182">
        <f>Pumpkin_Seeds_Dataset!E180</f>
        <v>80278</v>
      </c>
      <c r="F182">
        <f>Pumpkin_Seeds_Dataset!F180</f>
        <v>318.05680000000001</v>
      </c>
      <c r="G182">
        <f>Pumpkin_Seeds_Dataset!G180</f>
        <v>0.8256</v>
      </c>
      <c r="H182">
        <f>Pumpkin_Seeds_Dataset!H180</f>
        <v>0.98970000000000002</v>
      </c>
      <c r="I182">
        <f>Pumpkin_Seeds_Dataset!I180</f>
        <v>0.75639999999999996</v>
      </c>
      <c r="J182">
        <f>Pumpkin_Seeds_Dataset!J180</f>
        <v>0.84819999999999995</v>
      </c>
      <c r="K182">
        <f>Pumpkin_Seeds_Dataset!K180</f>
        <v>1.7724</v>
      </c>
      <c r="L182">
        <f>Pumpkin_Seeds_Dataset!L180</f>
        <v>0.74990000000000001</v>
      </c>
      <c r="M182" s="9">
        <f>Pumpkin_Seeds_Dataset!M180</f>
        <v>0</v>
      </c>
      <c r="N182" s="10">
        <f t="shared" si="27"/>
        <v>1</v>
      </c>
      <c r="O182" s="11">
        <f t="shared" si="28"/>
        <v>1</v>
      </c>
      <c r="P182">
        <f t="shared" si="29"/>
        <v>0</v>
      </c>
      <c r="Q182">
        <f t="shared" si="30"/>
        <v>2.8611406684971131E-2</v>
      </c>
      <c r="R182" s="9">
        <f t="shared" si="31"/>
        <v>2.8611406684971131E-2</v>
      </c>
      <c r="S182" s="11">
        <f t="shared" si="32"/>
        <v>0.97138859331502891</v>
      </c>
      <c r="T182" s="9">
        <f t="shared" si="33"/>
        <v>-2.9028691660510343E-2</v>
      </c>
      <c r="U182" s="11">
        <f t="shared" si="34"/>
        <v>100</v>
      </c>
      <c r="AX182">
        <v>1.5687434728749141E-2</v>
      </c>
      <c r="AY182">
        <v>1</v>
      </c>
      <c r="AZ182">
        <v>0</v>
      </c>
      <c r="BA182">
        <f t="shared" si="38"/>
        <v>174</v>
      </c>
      <c r="BB182">
        <f t="shared" si="39"/>
        <v>4</v>
      </c>
      <c r="BC182">
        <f t="shared" si="35"/>
        <v>0.86615384615384616</v>
      </c>
      <c r="BD182">
        <f t="shared" si="36"/>
        <v>0.9966666666666667</v>
      </c>
      <c r="BE182">
        <f t="shared" si="37"/>
        <v>7.6666666666664186E-4</v>
      </c>
    </row>
    <row r="183" spans="1:57" x14ac:dyDescent="0.3">
      <c r="A183">
        <f>Pumpkin_Seeds_Dataset!A181</f>
        <v>98111</v>
      </c>
      <c r="B183">
        <f>Pumpkin_Seeds_Dataset!B181</f>
        <v>1204.9690000000001</v>
      </c>
      <c r="C183">
        <f>Pumpkin_Seeds_Dataset!C181</f>
        <v>473.52519999999998</v>
      </c>
      <c r="D183">
        <f>Pumpkin_Seeds_Dataset!D181</f>
        <v>264.33300000000003</v>
      </c>
      <c r="E183">
        <f>Pumpkin_Seeds_Dataset!E181</f>
        <v>98851</v>
      </c>
      <c r="F183">
        <f>Pumpkin_Seeds_Dataset!F181</f>
        <v>353.43849999999998</v>
      </c>
      <c r="G183">
        <f>Pumpkin_Seeds_Dataset!G181</f>
        <v>0.82969999999999999</v>
      </c>
      <c r="H183">
        <f>Pumpkin_Seeds_Dataset!H181</f>
        <v>0.99250000000000005</v>
      </c>
      <c r="I183">
        <f>Pumpkin_Seeds_Dataset!I181</f>
        <v>0.68140000000000001</v>
      </c>
      <c r="J183">
        <f>Pumpkin_Seeds_Dataset!J181</f>
        <v>0.84909999999999997</v>
      </c>
      <c r="K183">
        <f>Pumpkin_Seeds_Dataset!K181</f>
        <v>1.7914000000000001</v>
      </c>
      <c r="L183">
        <f>Pumpkin_Seeds_Dataset!L181</f>
        <v>0.74639999999999995</v>
      </c>
      <c r="M183" s="9">
        <f>Pumpkin_Seeds_Dataset!M181</f>
        <v>0</v>
      </c>
      <c r="N183" s="10">
        <f t="shared" si="27"/>
        <v>1</v>
      </c>
      <c r="O183" s="11">
        <f t="shared" si="28"/>
        <v>1</v>
      </c>
      <c r="P183">
        <f t="shared" si="29"/>
        <v>0</v>
      </c>
      <c r="Q183">
        <f t="shared" si="30"/>
        <v>0.1771860596680202</v>
      </c>
      <c r="R183" s="9">
        <f t="shared" si="31"/>
        <v>0.1771860596680202</v>
      </c>
      <c r="S183" s="11">
        <f t="shared" si="32"/>
        <v>0.82281394033197985</v>
      </c>
      <c r="T183" s="9">
        <f t="shared" si="33"/>
        <v>-0.19502517879462228</v>
      </c>
      <c r="U183" s="11">
        <f t="shared" si="34"/>
        <v>100</v>
      </c>
      <c r="AX183">
        <v>1.5688778017843671E-2</v>
      </c>
      <c r="AY183">
        <v>1</v>
      </c>
      <c r="AZ183">
        <v>0</v>
      </c>
      <c r="BA183">
        <f t="shared" si="38"/>
        <v>175</v>
      </c>
      <c r="BB183">
        <f t="shared" si="39"/>
        <v>4</v>
      </c>
      <c r="BC183">
        <f t="shared" si="35"/>
        <v>0.86538461538461542</v>
      </c>
      <c r="BD183">
        <f t="shared" si="36"/>
        <v>0.9966666666666667</v>
      </c>
      <c r="BE183">
        <f t="shared" si="37"/>
        <v>7.6666666666675245E-4</v>
      </c>
    </row>
    <row r="184" spans="1:57" x14ac:dyDescent="0.3">
      <c r="A184">
        <f>Pumpkin_Seeds_Dataset!A182</f>
        <v>67582</v>
      </c>
      <c r="B184">
        <f>Pumpkin_Seeds_Dataset!B182</f>
        <v>1022.181</v>
      </c>
      <c r="C184">
        <f>Pumpkin_Seeds_Dataset!C182</f>
        <v>414.3306</v>
      </c>
      <c r="D184">
        <f>Pumpkin_Seeds_Dataset!D182</f>
        <v>209.18520000000001</v>
      </c>
      <c r="E184">
        <f>Pumpkin_Seeds_Dataset!E182</f>
        <v>68201</v>
      </c>
      <c r="F184">
        <f>Pumpkin_Seeds_Dataset!F182</f>
        <v>293.33949999999999</v>
      </c>
      <c r="G184">
        <f>Pumpkin_Seeds_Dataset!G182</f>
        <v>0.86319999999999997</v>
      </c>
      <c r="H184">
        <f>Pumpkin_Seeds_Dataset!H182</f>
        <v>0.9909</v>
      </c>
      <c r="I184">
        <f>Pumpkin_Seeds_Dataset!I182</f>
        <v>0.67010000000000003</v>
      </c>
      <c r="J184">
        <f>Pumpkin_Seeds_Dataset!J182</f>
        <v>0.81279999999999997</v>
      </c>
      <c r="K184">
        <f>Pumpkin_Seeds_Dataset!K182</f>
        <v>1.9806999999999999</v>
      </c>
      <c r="L184">
        <f>Pumpkin_Seeds_Dataset!L182</f>
        <v>0.70799999999999996</v>
      </c>
      <c r="M184" s="9">
        <f>Pumpkin_Seeds_Dataset!M182</f>
        <v>0</v>
      </c>
      <c r="N184" s="10">
        <f t="shared" si="27"/>
        <v>1</v>
      </c>
      <c r="O184" s="11">
        <f t="shared" si="28"/>
        <v>1</v>
      </c>
      <c r="P184">
        <f t="shared" si="29"/>
        <v>0</v>
      </c>
      <c r="Q184">
        <f t="shared" si="30"/>
        <v>0.48641237190915715</v>
      </c>
      <c r="R184" s="9">
        <f t="shared" si="31"/>
        <v>0.48641237190915715</v>
      </c>
      <c r="S184" s="11">
        <f t="shared" si="32"/>
        <v>0.51358762809084291</v>
      </c>
      <c r="T184" s="9">
        <f t="shared" si="33"/>
        <v>-0.66633461550469275</v>
      </c>
      <c r="U184" s="11">
        <f t="shared" si="34"/>
        <v>100</v>
      </c>
      <c r="AX184">
        <v>1.5801926866882237E-2</v>
      </c>
      <c r="AY184">
        <v>1</v>
      </c>
      <c r="AZ184">
        <v>0</v>
      </c>
      <c r="BA184">
        <f t="shared" si="38"/>
        <v>176</v>
      </c>
      <c r="BB184">
        <f t="shared" si="39"/>
        <v>4</v>
      </c>
      <c r="BC184">
        <f t="shared" si="35"/>
        <v>0.86461538461538456</v>
      </c>
      <c r="BD184">
        <f t="shared" si="36"/>
        <v>0.9966666666666667</v>
      </c>
      <c r="BE184">
        <f t="shared" si="37"/>
        <v>7.6666666666664186E-4</v>
      </c>
    </row>
    <row r="185" spans="1:57" x14ac:dyDescent="0.3">
      <c r="A185">
        <f>Pumpkin_Seeds_Dataset!A183</f>
        <v>73537</v>
      </c>
      <c r="B185">
        <f>Pumpkin_Seeds_Dataset!B183</f>
        <v>1056.6020000000001</v>
      </c>
      <c r="C185">
        <f>Pumpkin_Seeds_Dataset!C183</f>
        <v>415.1832</v>
      </c>
      <c r="D185">
        <f>Pumpkin_Seeds_Dataset!D183</f>
        <v>227.10570000000001</v>
      </c>
      <c r="E185">
        <f>Pumpkin_Seeds_Dataset!E183</f>
        <v>74374</v>
      </c>
      <c r="F185">
        <f>Pumpkin_Seeds_Dataset!F183</f>
        <v>305.9905</v>
      </c>
      <c r="G185">
        <f>Pumpkin_Seeds_Dataset!G183</f>
        <v>0.83709999999999996</v>
      </c>
      <c r="H185">
        <f>Pumpkin_Seeds_Dataset!H183</f>
        <v>0.98870000000000002</v>
      </c>
      <c r="I185">
        <f>Pumpkin_Seeds_Dataset!I183</f>
        <v>0.65810000000000002</v>
      </c>
      <c r="J185">
        <f>Pumpkin_Seeds_Dataset!J183</f>
        <v>0.82769999999999999</v>
      </c>
      <c r="K185">
        <f>Pumpkin_Seeds_Dataset!K183</f>
        <v>1.8281000000000001</v>
      </c>
      <c r="L185">
        <f>Pumpkin_Seeds_Dataset!L183</f>
        <v>0.73699999999999999</v>
      </c>
      <c r="M185" s="9">
        <f>Pumpkin_Seeds_Dataset!M183</f>
        <v>0</v>
      </c>
      <c r="N185" s="10">
        <f t="shared" si="27"/>
        <v>1</v>
      </c>
      <c r="O185" s="11">
        <f t="shared" si="28"/>
        <v>1</v>
      </c>
      <c r="P185">
        <f t="shared" si="29"/>
        <v>0</v>
      </c>
      <c r="Q185">
        <f t="shared" si="30"/>
        <v>7.2454854285533929E-2</v>
      </c>
      <c r="R185" s="9">
        <f t="shared" si="31"/>
        <v>7.2454854285533929E-2</v>
      </c>
      <c r="S185" s="11">
        <f t="shared" si="32"/>
        <v>0.92754514571446611</v>
      </c>
      <c r="T185" s="9">
        <f t="shared" si="33"/>
        <v>-7.5213811060356656E-2</v>
      </c>
      <c r="U185" s="11">
        <f t="shared" si="34"/>
        <v>100</v>
      </c>
      <c r="AX185">
        <v>1.5829483140211188E-2</v>
      </c>
      <c r="AY185">
        <v>1</v>
      </c>
      <c r="AZ185">
        <v>0</v>
      </c>
      <c r="BA185">
        <f t="shared" si="38"/>
        <v>177</v>
      </c>
      <c r="BB185">
        <f t="shared" si="39"/>
        <v>4</v>
      </c>
      <c r="BC185">
        <f t="shared" si="35"/>
        <v>0.86384615384615382</v>
      </c>
      <c r="BD185">
        <f t="shared" si="36"/>
        <v>0.9966666666666667</v>
      </c>
      <c r="BE185">
        <f t="shared" si="37"/>
        <v>7.6666666666664186E-4</v>
      </c>
    </row>
    <row r="186" spans="1:57" x14ac:dyDescent="0.3">
      <c r="A186">
        <f>Pumpkin_Seeds_Dataset!A184</f>
        <v>71109</v>
      </c>
      <c r="B186">
        <f>Pumpkin_Seeds_Dataset!B184</f>
        <v>1023.3819999999999</v>
      </c>
      <c r="C186">
        <f>Pumpkin_Seeds_Dataset!C184</f>
        <v>402.99099999999999</v>
      </c>
      <c r="D186">
        <f>Pumpkin_Seeds_Dataset!D184</f>
        <v>224.95699999999999</v>
      </c>
      <c r="E186">
        <f>Pumpkin_Seeds_Dataset!E184</f>
        <v>71694</v>
      </c>
      <c r="F186">
        <f>Pumpkin_Seeds_Dataset!F184</f>
        <v>300.89659999999998</v>
      </c>
      <c r="G186">
        <f>Pumpkin_Seeds_Dataset!G184</f>
        <v>0.82969999999999999</v>
      </c>
      <c r="H186">
        <f>Pumpkin_Seeds_Dataset!H184</f>
        <v>0.99180000000000001</v>
      </c>
      <c r="I186">
        <f>Pumpkin_Seeds_Dataset!I184</f>
        <v>0.66859999999999997</v>
      </c>
      <c r="J186">
        <f>Pumpkin_Seeds_Dataset!J184</f>
        <v>0.85319999999999996</v>
      </c>
      <c r="K186">
        <f>Pumpkin_Seeds_Dataset!K184</f>
        <v>1.7914000000000001</v>
      </c>
      <c r="L186">
        <f>Pumpkin_Seeds_Dataset!L184</f>
        <v>0.74670000000000003</v>
      </c>
      <c r="M186" s="9">
        <f>Pumpkin_Seeds_Dataset!M184</f>
        <v>0</v>
      </c>
      <c r="N186" s="10">
        <f t="shared" si="27"/>
        <v>1</v>
      </c>
      <c r="O186" s="11">
        <f t="shared" si="28"/>
        <v>1</v>
      </c>
      <c r="P186">
        <f t="shared" si="29"/>
        <v>0</v>
      </c>
      <c r="Q186">
        <f t="shared" si="30"/>
        <v>4.806394349505623E-2</v>
      </c>
      <c r="R186" s="9">
        <f t="shared" si="31"/>
        <v>4.806394349505623E-2</v>
      </c>
      <c r="S186" s="11">
        <f t="shared" si="32"/>
        <v>0.95193605650494373</v>
      </c>
      <c r="T186" s="9">
        <f t="shared" si="33"/>
        <v>-4.9257413983435569E-2</v>
      </c>
      <c r="U186" s="11">
        <f t="shared" si="34"/>
        <v>100</v>
      </c>
      <c r="AX186">
        <v>1.584590258827951E-2</v>
      </c>
      <c r="AY186">
        <v>1</v>
      </c>
      <c r="AZ186">
        <v>0</v>
      </c>
      <c r="BA186">
        <f t="shared" si="38"/>
        <v>178</v>
      </c>
      <c r="BB186">
        <f t="shared" si="39"/>
        <v>4</v>
      </c>
      <c r="BC186">
        <f t="shared" si="35"/>
        <v>0.86307692307692307</v>
      </c>
      <c r="BD186">
        <f t="shared" si="36"/>
        <v>0.9966666666666667</v>
      </c>
      <c r="BE186">
        <f t="shared" si="37"/>
        <v>7.6666666666664186E-4</v>
      </c>
    </row>
    <row r="187" spans="1:57" x14ac:dyDescent="0.3">
      <c r="A187">
        <f>Pumpkin_Seeds_Dataset!A185</f>
        <v>81463</v>
      </c>
      <c r="B187">
        <f>Pumpkin_Seeds_Dataset!B185</f>
        <v>1099.8530000000001</v>
      </c>
      <c r="C187">
        <f>Pumpkin_Seeds_Dataset!C185</f>
        <v>439.67169999999999</v>
      </c>
      <c r="D187">
        <f>Pumpkin_Seeds_Dataset!D185</f>
        <v>236.40020000000001</v>
      </c>
      <c r="E187">
        <f>Pumpkin_Seeds_Dataset!E185</f>
        <v>81993</v>
      </c>
      <c r="F187">
        <f>Pumpkin_Seeds_Dataset!F185</f>
        <v>322.05889999999999</v>
      </c>
      <c r="G187">
        <f>Pumpkin_Seeds_Dataset!G185</f>
        <v>0.84319999999999995</v>
      </c>
      <c r="H187">
        <f>Pumpkin_Seeds_Dataset!H185</f>
        <v>0.99350000000000005</v>
      </c>
      <c r="I187">
        <f>Pumpkin_Seeds_Dataset!I185</f>
        <v>0.73760000000000003</v>
      </c>
      <c r="J187">
        <f>Pumpkin_Seeds_Dataset!J185</f>
        <v>0.84630000000000005</v>
      </c>
      <c r="K187">
        <f>Pumpkin_Seeds_Dataset!K185</f>
        <v>1.8599000000000001</v>
      </c>
      <c r="L187">
        <f>Pumpkin_Seeds_Dataset!L185</f>
        <v>0.73250000000000004</v>
      </c>
      <c r="M187" s="9">
        <f>Pumpkin_Seeds_Dataset!M185</f>
        <v>0</v>
      </c>
      <c r="N187" s="10">
        <f t="shared" si="27"/>
        <v>1</v>
      </c>
      <c r="O187" s="11">
        <f t="shared" si="28"/>
        <v>1</v>
      </c>
      <c r="P187">
        <f t="shared" si="29"/>
        <v>0</v>
      </c>
      <c r="Q187">
        <f t="shared" si="30"/>
        <v>0.14534184135731018</v>
      </c>
      <c r="R187" s="9">
        <f t="shared" si="31"/>
        <v>0.14534184135731018</v>
      </c>
      <c r="S187" s="11">
        <f t="shared" si="32"/>
        <v>0.85465815864268979</v>
      </c>
      <c r="T187" s="9">
        <f t="shared" si="33"/>
        <v>-0.1570537044454797</v>
      </c>
      <c r="U187" s="11">
        <f t="shared" si="34"/>
        <v>100</v>
      </c>
      <c r="AX187">
        <v>1.587846186667366E-2</v>
      </c>
      <c r="AY187">
        <v>1</v>
      </c>
      <c r="AZ187">
        <v>0</v>
      </c>
      <c r="BA187">
        <f t="shared" si="38"/>
        <v>179</v>
      </c>
      <c r="BB187">
        <f t="shared" si="39"/>
        <v>4</v>
      </c>
      <c r="BC187">
        <f t="shared" si="35"/>
        <v>0.86230769230769233</v>
      </c>
      <c r="BD187">
        <f t="shared" si="36"/>
        <v>0.9966666666666667</v>
      </c>
      <c r="BE187">
        <f t="shared" si="37"/>
        <v>7.6666666666664186E-4</v>
      </c>
    </row>
    <row r="188" spans="1:57" x14ac:dyDescent="0.3">
      <c r="A188">
        <f>Pumpkin_Seeds_Dataset!A186</f>
        <v>89806</v>
      </c>
      <c r="B188">
        <f>Pumpkin_Seeds_Dataset!B186</f>
        <v>1172.2750000000001</v>
      </c>
      <c r="C188">
        <f>Pumpkin_Seeds_Dataset!C186</f>
        <v>466.52710000000002</v>
      </c>
      <c r="D188">
        <f>Pumpkin_Seeds_Dataset!D186</f>
        <v>245.86420000000001</v>
      </c>
      <c r="E188">
        <f>Pumpkin_Seeds_Dataset!E186</f>
        <v>90579</v>
      </c>
      <c r="F188">
        <f>Pumpkin_Seeds_Dataset!F186</f>
        <v>338.14870000000002</v>
      </c>
      <c r="G188">
        <f>Pumpkin_Seeds_Dataset!G186</f>
        <v>0.84989999999999999</v>
      </c>
      <c r="H188">
        <f>Pumpkin_Seeds_Dataset!H186</f>
        <v>0.99150000000000005</v>
      </c>
      <c r="I188">
        <f>Pumpkin_Seeds_Dataset!I186</f>
        <v>0.74960000000000004</v>
      </c>
      <c r="J188">
        <f>Pumpkin_Seeds_Dataset!J186</f>
        <v>0.82120000000000004</v>
      </c>
      <c r="K188">
        <f>Pumpkin_Seeds_Dataset!K186</f>
        <v>1.8975</v>
      </c>
      <c r="L188">
        <f>Pumpkin_Seeds_Dataset!L186</f>
        <v>0.7248</v>
      </c>
      <c r="M188" s="9">
        <f>Pumpkin_Seeds_Dataset!M186</f>
        <v>0</v>
      </c>
      <c r="N188" s="10">
        <f t="shared" si="27"/>
        <v>1</v>
      </c>
      <c r="O188" s="11">
        <f t="shared" si="28"/>
        <v>1</v>
      </c>
      <c r="P188">
        <f t="shared" si="29"/>
        <v>0</v>
      </c>
      <c r="Q188">
        <f t="shared" si="30"/>
        <v>0.20875805580216494</v>
      </c>
      <c r="R188" s="9">
        <f t="shared" si="31"/>
        <v>0.20875805580216494</v>
      </c>
      <c r="S188" s="11">
        <f t="shared" si="32"/>
        <v>0.79124194419783511</v>
      </c>
      <c r="T188" s="9">
        <f t="shared" si="33"/>
        <v>-0.23415148668416016</v>
      </c>
      <c r="U188" s="11">
        <f t="shared" si="34"/>
        <v>100</v>
      </c>
      <c r="AX188">
        <v>1.6157855336933334E-2</v>
      </c>
      <c r="AY188">
        <v>1</v>
      </c>
      <c r="AZ188">
        <v>0</v>
      </c>
      <c r="BA188">
        <f t="shared" si="38"/>
        <v>180</v>
      </c>
      <c r="BB188">
        <f t="shared" si="39"/>
        <v>4</v>
      </c>
      <c r="BC188">
        <f t="shared" si="35"/>
        <v>0.86153846153846159</v>
      </c>
      <c r="BD188">
        <f t="shared" si="36"/>
        <v>0.9966666666666667</v>
      </c>
      <c r="BE188">
        <f t="shared" si="37"/>
        <v>7.6666666666675245E-4</v>
      </c>
    </row>
    <row r="189" spans="1:57" x14ac:dyDescent="0.3">
      <c r="A189">
        <f>Pumpkin_Seeds_Dataset!A187</f>
        <v>64809</v>
      </c>
      <c r="B189">
        <f>Pumpkin_Seeds_Dataset!B187</f>
        <v>1003.578</v>
      </c>
      <c r="C189">
        <f>Pumpkin_Seeds_Dataset!C187</f>
        <v>402.37240000000003</v>
      </c>
      <c r="D189">
        <f>Pumpkin_Seeds_Dataset!D187</f>
        <v>206.25800000000001</v>
      </c>
      <c r="E189">
        <f>Pumpkin_Seeds_Dataset!E187</f>
        <v>65578</v>
      </c>
      <c r="F189">
        <f>Pumpkin_Seeds_Dataset!F187</f>
        <v>287.25839999999999</v>
      </c>
      <c r="G189">
        <f>Pumpkin_Seeds_Dataset!G187</f>
        <v>0.85860000000000003</v>
      </c>
      <c r="H189">
        <f>Pumpkin_Seeds_Dataset!H187</f>
        <v>0.98829999999999996</v>
      </c>
      <c r="I189">
        <f>Pumpkin_Seeds_Dataset!I187</f>
        <v>0.63819999999999999</v>
      </c>
      <c r="J189">
        <f>Pumpkin_Seeds_Dataset!J187</f>
        <v>0.80859999999999999</v>
      </c>
      <c r="K189">
        <f>Pumpkin_Seeds_Dataset!K187</f>
        <v>1.9508000000000001</v>
      </c>
      <c r="L189">
        <f>Pumpkin_Seeds_Dataset!L187</f>
        <v>0.71389999999999998</v>
      </c>
      <c r="M189" s="9">
        <f>Pumpkin_Seeds_Dataset!M187</f>
        <v>0</v>
      </c>
      <c r="N189" s="10">
        <f t="shared" si="27"/>
        <v>1</v>
      </c>
      <c r="O189" s="11">
        <f t="shared" si="28"/>
        <v>1</v>
      </c>
      <c r="P189">
        <f t="shared" si="29"/>
        <v>0</v>
      </c>
      <c r="Q189">
        <f t="shared" si="30"/>
        <v>0.30330284137353036</v>
      </c>
      <c r="R189" s="9">
        <f t="shared" si="31"/>
        <v>0.30330284137353036</v>
      </c>
      <c r="S189" s="11">
        <f t="shared" si="32"/>
        <v>0.69669715862646964</v>
      </c>
      <c r="T189" s="9">
        <f t="shared" si="33"/>
        <v>-0.36140445528584336</v>
      </c>
      <c r="U189" s="11">
        <f t="shared" si="34"/>
        <v>100</v>
      </c>
      <c r="AX189">
        <v>1.6248250767304278E-2</v>
      </c>
      <c r="AY189">
        <v>1</v>
      </c>
      <c r="AZ189">
        <v>0</v>
      </c>
      <c r="BA189">
        <f t="shared" si="38"/>
        <v>181</v>
      </c>
      <c r="BB189">
        <f t="shared" si="39"/>
        <v>4</v>
      </c>
      <c r="BC189">
        <f t="shared" si="35"/>
        <v>0.86076923076923073</v>
      </c>
      <c r="BD189">
        <f t="shared" si="36"/>
        <v>0.9966666666666667</v>
      </c>
      <c r="BE189">
        <f t="shared" si="37"/>
        <v>7.6666666666664186E-4</v>
      </c>
    </row>
    <row r="190" spans="1:57" x14ac:dyDescent="0.3">
      <c r="A190">
        <f>Pumpkin_Seeds_Dataset!A188</f>
        <v>73692</v>
      </c>
      <c r="B190">
        <f>Pumpkin_Seeds_Dataset!B188</f>
        <v>1047.3789999999999</v>
      </c>
      <c r="C190">
        <f>Pumpkin_Seeds_Dataset!C188</f>
        <v>411.48599999999999</v>
      </c>
      <c r="D190">
        <f>Pumpkin_Seeds_Dataset!D188</f>
        <v>229.08940000000001</v>
      </c>
      <c r="E190">
        <f>Pumpkin_Seeds_Dataset!E188</f>
        <v>74317</v>
      </c>
      <c r="F190">
        <f>Pumpkin_Seeds_Dataset!F188</f>
        <v>306.31290000000001</v>
      </c>
      <c r="G190">
        <f>Pumpkin_Seeds_Dataset!G188</f>
        <v>0.83069999999999999</v>
      </c>
      <c r="H190">
        <f>Pumpkin_Seeds_Dataset!H188</f>
        <v>0.99160000000000004</v>
      </c>
      <c r="I190">
        <f>Pumpkin_Seeds_Dataset!I188</f>
        <v>0.7208</v>
      </c>
      <c r="J190">
        <f>Pumpkin_Seeds_Dataset!J188</f>
        <v>0.84419999999999995</v>
      </c>
      <c r="K190">
        <f>Pumpkin_Seeds_Dataset!K188</f>
        <v>1.7962</v>
      </c>
      <c r="L190">
        <f>Pumpkin_Seeds_Dataset!L188</f>
        <v>0.74439999999999995</v>
      </c>
      <c r="M190" s="9">
        <f>Pumpkin_Seeds_Dataset!M188</f>
        <v>0</v>
      </c>
      <c r="N190" s="10">
        <f t="shared" si="27"/>
        <v>1</v>
      </c>
      <c r="O190" s="11">
        <f t="shared" si="28"/>
        <v>1</v>
      </c>
      <c r="P190">
        <f t="shared" si="29"/>
        <v>0</v>
      </c>
      <c r="Q190">
        <f t="shared" si="30"/>
        <v>7.5343707105169216E-2</v>
      </c>
      <c r="R190" s="9">
        <f t="shared" si="31"/>
        <v>7.5343707105169216E-2</v>
      </c>
      <c r="S190" s="11">
        <f t="shared" si="32"/>
        <v>0.92465629289483076</v>
      </c>
      <c r="T190" s="9">
        <f t="shared" si="33"/>
        <v>-7.8333185769731917E-2</v>
      </c>
      <c r="U190" s="11">
        <f t="shared" si="34"/>
        <v>100</v>
      </c>
      <c r="AX190">
        <v>1.6249977602663751E-2</v>
      </c>
      <c r="AY190">
        <v>1</v>
      </c>
      <c r="AZ190">
        <v>0</v>
      </c>
      <c r="BA190">
        <f t="shared" si="38"/>
        <v>182</v>
      </c>
      <c r="BB190">
        <f t="shared" si="39"/>
        <v>4</v>
      </c>
      <c r="BC190">
        <f t="shared" si="35"/>
        <v>0.86</v>
      </c>
      <c r="BD190">
        <f t="shared" si="36"/>
        <v>0.9966666666666667</v>
      </c>
      <c r="BE190">
        <f t="shared" si="37"/>
        <v>7.6666666666664186E-4</v>
      </c>
    </row>
    <row r="191" spans="1:57" x14ac:dyDescent="0.3">
      <c r="A191">
        <f>Pumpkin_Seeds_Dataset!A189</f>
        <v>90239</v>
      </c>
      <c r="B191">
        <f>Pumpkin_Seeds_Dataset!B189</f>
        <v>1298.3499999999999</v>
      </c>
      <c r="C191">
        <f>Pumpkin_Seeds_Dataset!C189</f>
        <v>538.02110000000005</v>
      </c>
      <c r="D191">
        <f>Pumpkin_Seeds_Dataset!D189</f>
        <v>217.97319999999999</v>
      </c>
      <c r="E191">
        <f>Pumpkin_Seeds_Dataset!E189</f>
        <v>92604</v>
      </c>
      <c r="F191">
        <f>Pumpkin_Seeds_Dataset!F189</f>
        <v>338.96289999999999</v>
      </c>
      <c r="G191">
        <f>Pumpkin_Seeds_Dataset!G189</f>
        <v>0.9143</v>
      </c>
      <c r="H191">
        <f>Pumpkin_Seeds_Dataset!H189</f>
        <v>0.97450000000000003</v>
      </c>
      <c r="I191">
        <f>Pumpkin_Seeds_Dataset!I189</f>
        <v>0.5071</v>
      </c>
      <c r="J191">
        <f>Pumpkin_Seeds_Dataset!J189</f>
        <v>0.67269999999999996</v>
      </c>
      <c r="K191">
        <f>Pumpkin_Seeds_Dataset!K189</f>
        <v>2.4683000000000002</v>
      </c>
      <c r="L191">
        <f>Pumpkin_Seeds_Dataset!L189</f>
        <v>0.63</v>
      </c>
      <c r="M191" s="9">
        <f>Pumpkin_Seeds_Dataset!M189</f>
        <v>0</v>
      </c>
      <c r="N191" s="10">
        <f t="shared" si="27"/>
        <v>1</v>
      </c>
      <c r="O191" s="11">
        <f t="shared" si="28"/>
        <v>1</v>
      </c>
      <c r="P191">
        <f t="shared" si="29"/>
        <v>0</v>
      </c>
      <c r="Q191">
        <f t="shared" si="30"/>
        <v>0.89459277978646767</v>
      </c>
      <c r="R191" s="9">
        <f t="shared" si="31"/>
        <v>0.89459277978646767</v>
      </c>
      <c r="S191" s="11">
        <f t="shared" si="32"/>
        <v>0.10540722021353233</v>
      </c>
      <c r="T191" s="9">
        <f t="shared" si="33"/>
        <v>-2.2499241422464067</v>
      </c>
      <c r="U191" s="11">
        <f t="shared" si="34"/>
        <v>0</v>
      </c>
      <c r="AX191">
        <v>1.6345620497100807E-2</v>
      </c>
      <c r="AY191">
        <v>1</v>
      </c>
      <c r="AZ191">
        <v>0</v>
      </c>
      <c r="BA191">
        <f t="shared" si="38"/>
        <v>183</v>
      </c>
      <c r="BB191">
        <f t="shared" si="39"/>
        <v>4</v>
      </c>
      <c r="BC191">
        <f t="shared" si="35"/>
        <v>0.85923076923076924</v>
      </c>
      <c r="BD191">
        <f t="shared" si="36"/>
        <v>0.9966666666666667</v>
      </c>
      <c r="BE191">
        <f t="shared" si="37"/>
        <v>7.6666666666664186E-4</v>
      </c>
    </row>
    <row r="192" spans="1:57" x14ac:dyDescent="0.3">
      <c r="A192">
        <f>Pumpkin_Seeds_Dataset!A190</f>
        <v>76863</v>
      </c>
      <c r="B192">
        <f>Pumpkin_Seeds_Dataset!B190</f>
        <v>1069.7329999999999</v>
      </c>
      <c r="C192">
        <f>Pumpkin_Seeds_Dataset!C190</f>
        <v>419.0763</v>
      </c>
      <c r="D192">
        <f>Pumpkin_Seeds_Dataset!D190</f>
        <v>235.3793</v>
      </c>
      <c r="E192">
        <f>Pumpkin_Seeds_Dataset!E190</f>
        <v>77515</v>
      </c>
      <c r="F192">
        <f>Pumpkin_Seeds_Dataset!F190</f>
        <v>312.8338</v>
      </c>
      <c r="G192">
        <f>Pumpkin_Seeds_Dataset!G190</f>
        <v>0.82740000000000002</v>
      </c>
      <c r="H192">
        <f>Pumpkin_Seeds_Dataset!H190</f>
        <v>0.99160000000000004</v>
      </c>
      <c r="I192">
        <f>Pumpkin_Seeds_Dataset!I190</f>
        <v>0.74339999999999995</v>
      </c>
      <c r="J192">
        <f>Pumpkin_Seeds_Dataset!J190</f>
        <v>0.84409999999999996</v>
      </c>
      <c r="K192">
        <f>Pumpkin_Seeds_Dataset!K190</f>
        <v>1.7804</v>
      </c>
      <c r="L192">
        <f>Pumpkin_Seeds_Dataset!L190</f>
        <v>0.74650000000000005</v>
      </c>
      <c r="M192" s="9">
        <f>Pumpkin_Seeds_Dataset!M190</f>
        <v>0</v>
      </c>
      <c r="N192" s="10">
        <f t="shared" si="27"/>
        <v>1</v>
      </c>
      <c r="O192" s="11">
        <f t="shared" si="28"/>
        <v>1</v>
      </c>
      <c r="P192">
        <f t="shared" si="29"/>
        <v>0</v>
      </c>
      <c r="Q192">
        <f t="shared" si="30"/>
        <v>9.917184688032335E-2</v>
      </c>
      <c r="R192" s="9">
        <f t="shared" si="31"/>
        <v>9.917184688032335E-2</v>
      </c>
      <c r="S192" s="11">
        <f t="shared" si="32"/>
        <v>0.90082815311967668</v>
      </c>
      <c r="T192" s="9">
        <f t="shared" si="33"/>
        <v>-0.10444076862186143</v>
      </c>
      <c r="U192" s="11">
        <f t="shared" si="34"/>
        <v>100</v>
      </c>
      <c r="AX192">
        <v>1.6375998627949917E-2</v>
      </c>
      <c r="AY192">
        <v>1</v>
      </c>
      <c r="AZ192">
        <v>0</v>
      </c>
      <c r="BA192">
        <f t="shared" si="38"/>
        <v>184</v>
      </c>
      <c r="BB192">
        <f t="shared" si="39"/>
        <v>4</v>
      </c>
      <c r="BC192">
        <f t="shared" si="35"/>
        <v>0.8584615384615385</v>
      </c>
      <c r="BD192">
        <f t="shared" si="36"/>
        <v>0.9966666666666667</v>
      </c>
      <c r="BE192">
        <f t="shared" si="37"/>
        <v>7.6666666666664186E-4</v>
      </c>
    </row>
    <row r="193" spans="1:57" x14ac:dyDescent="0.3">
      <c r="A193">
        <f>Pumpkin_Seeds_Dataset!A191</f>
        <v>95497</v>
      </c>
      <c r="B193">
        <f>Pumpkin_Seeds_Dataset!B191</f>
        <v>1199.376</v>
      </c>
      <c r="C193">
        <f>Pumpkin_Seeds_Dataset!C191</f>
        <v>472.53440000000001</v>
      </c>
      <c r="D193">
        <f>Pumpkin_Seeds_Dataset!D191</f>
        <v>258.66759999999999</v>
      </c>
      <c r="E193">
        <f>Pumpkin_Seeds_Dataset!E191</f>
        <v>96748</v>
      </c>
      <c r="F193">
        <f>Pumpkin_Seeds_Dataset!F191</f>
        <v>348.69839999999999</v>
      </c>
      <c r="G193">
        <f>Pumpkin_Seeds_Dataset!G191</f>
        <v>0.83689999999999998</v>
      </c>
      <c r="H193">
        <f>Pumpkin_Seeds_Dataset!H191</f>
        <v>0.98709999999999998</v>
      </c>
      <c r="I193">
        <f>Pumpkin_Seeds_Dataset!I191</f>
        <v>0.73870000000000002</v>
      </c>
      <c r="J193">
        <f>Pumpkin_Seeds_Dataset!J191</f>
        <v>0.83420000000000005</v>
      </c>
      <c r="K193">
        <f>Pumpkin_Seeds_Dataset!K191</f>
        <v>1.8268</v>
      </c>
      <c r="L193">
        <f>Pumpkin_Seeds_Dataset!L191</f>
        <v>0.7379</v>
      </c>
      <c r="M193" s="9">
        <f>Pumpkin_Seeds_Dataset!M191</f>
        <v>0</v>
      </c>
      <c r="N193" s="10">
        <f t="shared" si="27"/>
        <v>1</v>
      </c>
      <c r="O193" s="11">
        <f t="shared" si="28"/>
        <v>1</v>
      </c>
      <c r="P193">
        <f t="shared" si="29"/>
        <v>0</v>
      </c>
      <c r="Q193">
        <f t="shared" si="30"/>
        <v>4.822253761329949E-2</v>
      </c>
      <c r="R193" s="9">
        <f t="shared" si="31"/>
        <v>4.822253761329949E-2</v>
      </c>
      <c r="S193" s="11">
        <f t="shared" si="32"/>
        <v>0.95177746238670047</v>
      </c>
      <c r="T193" s="9">
        <f t="shared" si="33"/>
        <v>-4.942402951359421E-2</v>
      </c>
      <c r="U193" s="11">
        <f t="shared" si="34"/>
        <v>100</v>
      </c>
      <c r="AX193">
        <v>1.6531140773619318E-2</v>
      </c>
      <c r="AY193">
        <v>1</v>
      </c>
      <c r="AZ193">
        <v>0</v>
      </c>
      <c r="BA193">
        <f t="shared" si="38"/>
        <v>185</v>
      </c>
      <c r="BB193">
        <f t="shared" si="39"/>
        <v>4</v>
      </c>
      <c r="BC193">
        <f t="shared" si="35"/>
        <v>0.85769230769230775</v>
      </c>
      <c r="BD193">
        <f t="shared" si="36"/>
        <v>0.9966666666666667</v>
      </c>
      <c r="BE193">
        <f t="shared" si="37"/>
        <v>7.6666666666675245E-4</v>
      </c>
    </row>
    <row r="194" spans="1:57" x14ac:dyDescent="0.3">
      <c r="A194">
        <f>Pumpkin_Seeds_Dataset!A192</f>
        <v>64916</v>
      </c>
      <c r="B194">
        <f>Pumpkin_Seeds_Dataset!B192</f>
        <v>960.74300000000005</v>
      </c>
      <c r="C194">
        <f>Pumpkin_Seeds_Dataset!C192</f>
        <v>373.5265</v>
      </c>
      <c r="D194">
        <f>Pumpkin_Seeds_Dataset!D192</f>
        <v>221.4325</v>
      </c>
      <c r="E194">
        <f>Pumpkin_Seeds_Dataset!E192</f>
        <v>65373</v>
      </c>
      <c r="F194">
        <f>Pumpkin_Seeds_Dataset!F192</f>
        <v>287.49540000000002</v>
      </c>
      <c r="G194">
        <f>Pumpkin_Seeds_Dataset!G192</f>
        <v>0.80530000000000002</v>
      </c>
      <c r="H194">
        <f>Pumpkin_Seeds_Dataset!H192</f>
        <v>0.99299999999999999</v>
      </c>
      <c r="I194">
        <f>Pumpkin_Seeds_Dataset!I192</f>
        <v>0.74029999999999996</v>
      </c>
      <c r="J194">
        <f>Pumpkin_Seeds_Dataset!J192</f>
        <v>0.88380000000000003</v>
      </c>
      <c r="K194">
        <f>Pumpkin_Seeds_Dataset!K192</f>
        <v>1.6869000000000001</v>
      </c>
      <c r="L194">
        <f>Pumpkin_Seeds_Dataset!L192</f>
        <v>0.76970000000000005</v>
      </c>
      <c r="M194" s="9">
        <f>Pumpkin_Seeds_Dataset!M192</f>
        <v>0</v>
      </c>
      <c r="N194" s="10">
        <f t="shared" si="27"/>
        <v>1</v>
      </c>
      <c r="O194" s="11">
        <f t="shared" si="28"/>
        <v>1</v>
      </c>
      <c r="P194">
        <f t="shared" si="29"/>
        <v>0</v>
      </c>
      <c r="Q194">
        <f t="shared" si="30"/>
        <v>3.1591275412364325E-2</v>
      </c>
      <c r="R194" s="9">
        <f t="shared" si="31"/>
        <v>3.1591275412364325E-2</v>
      </c>
      <c r="S194" s="11">
        <f t="shared" si="32"/>
        <v>0.96840872458763572</v>
      </c>
      <c r="T194" s="9">
        <f t="shared" si="33"/>
        <v>-3.2101044677904401E-2</v>
      </c>
      <c r="U194" s="11">
        <f t="shared" si="34"/>
        <v>100</v>
      </c>
      <c r="AX194">
        <v>1.6538696677404766E-2</v>
      </c>
      <c r="AY194">
        <v>1</v>
      </c>
      <c r="AZ194">
        <v>0</v>
      </c>
      <c r="BA194">
        <f t="shared" si="38"/>
        <v>186</v>
      </c>
      <c r="BB194">
        <f t="shared" si="39"/>
        <v>4</v>
      </c>
      <c r="BC194">
        <f t="shared" si="35"/>
        <v>0.8569230769230769</v>
      </c>
      <c r="BD194">
        <f t="shared" si="36"/>
        <v>0.9966666666666667</v>
      </c>
      <c r="BE194">
        <f t="shared" si="37"/>
        <v>7.6666666666664186E-4</v>
      </c>
    </row>
    <row r="195" spans="1:57" x14ac:dyDescent="0.3">
      <c r="A195">
        <f>Pumpkin_Seeds_Dataset!A193</f>
        <v>68772</v>
      </c>
      <c r="B195">
        <f>Pumpkin_Seeds_Dataset!B193</f>
        <v>1047.819</v>
      </c>
      <c r="C195">
        <f>Pumpkin_Seeds_Dataset!C193</f>
        <v>423.79820000000001</v>
      </c>
      <c r="D195">
        <f>Pumpkin_Seeds_Dataset!D193</f>
        <v>208.83850000000001</v>
      </c>
      <c r="E195">
        <f>Pumpkin_Seeds_Dataset!E193</f>
        <v>69678</v>
      </c>
      <c r="F195">
        <f>Pumpkin_Seeds_Dataset!F193</f>
        <v>295.91079999999999</v>
      </c>
      <c r="G195">
        <f>Pumpkin_Seeds_Dataset!G193</f>
        <v>0.87019999999999997</v>
      </c>
      <c r="H195">
        <f>Pumpkin_Seeds_Dataset!H193</f>
        <v>0.98699999999999999</v>
      </c>
      <c r="I195">
        <f>Pumpkin_Seeds_Dataset!I193</f>
        <v>0.66639999999999999</v>
      </c>
      <c r="J195">
        <f>Pumpkin_Seeds_Dataset!J193</f>
        <v>0.78710000000000002</v>
      </c>
      <c r="K195">
        <f>Pumpkin_Seeds_Dataset!K193</f>
        <v>2.0293000000000001</v>
      </c>
      <c r="L195">
        <f>Pumpkin_Seeds_Dataset!L193</f>
        <v>0.69820000000000004</v>
      </c>
      <c r="M195" s="9">
        <f>Pumpkin_Seeds_Dataset!M193</f>
        <v>0</v>
      </c>
      <c r="N195" s="10">
        <f t="shared" si="27"/>
        <v>1</v>
      </c>
      <c r="O195" s="11">
        <f t="shared" si="28"/>
        <v>1</v>
      </c>
      <c r="P195">
        <f t="shared" si="29"/>
        <v>0</v>
      </c>
      <c r="Q195">
        <f t="shared" si="30"/>
        <v>0.52501160675297731</v>
      </c>
      <c r="R195" s="9">
        <f t="shared" si="31"/>
        <v>0.52501160675297731</v>
      </c>
      <c r="S195" s="11">
        <f t="shared" si="32"/>
        <v>0.47498839324702269</v>
      </c>
      <c r="T195" s="9">
        <f t="shared" si="33"/>
        <v>-0.74446491051546781</v>
      </c>
      <c r="U195" s="11">
        <f t="shared" si="34"/>
        <v>0</v>
      </c>
      <c r="AX195">
        <v>1.6678998083603246E-2</v>
      </c>
      <c r="AY195">
        <v>1</v>
      </c>
      <c r="AZ195">
        <v>0</v>
      </c>
      <c r="BA195">
        <f t="shared" si="38"/>
        <v>187</v>
      </c>
      <c r="BB195">
        <f t="shared" si="39"/>
        <v>4</v>
      </c>
      <c r="BC195">
        <f t="shared" si="35"/>
        <v>0.85615384615384615</v>
      </c>
      <c r="BD195">
        <f t="shared" si="36"/>
        <v>0.9966666666666667</v>
      </c>
      <c r="BE195">
        <f t="shared" si="37"/>
        <v>7.6666666666664186E-4</v>
      </c>
    </row>
    <row r="196" spans="1:57" x14ac:dyDescent="0.3">
      <c r="A196">
        <f>Pumpkin_Seeds_Dataset!A194</f>
        <v>76888</v>
      </c>
      <c r="B196">
        <f>Pumpkin_Seeds_Dataset!B194</f>
        <v>1096.9880000000001</v>
      </c>
      <c r="C196">
        <f>Pumpkin_Seeds_Dataset!C194</f>
        <v>441.48880000000003</v>
      </c>
      <c r="D196">
        <f>Pumpkin_Seeds_Dataset!D194</f>
        <v>222.5849</v>
      </c>
      <c r="E196">
        <f>Pumpkin_Seeds_Dataset!E194</f>
        <v>77743</v>
      </c>
      <c r="F196">
        <f>Pumpkin_Seeds_Dataset!F194</f>
        <v>312.88470000000001</v>
      </c>
      <c r="G196">
        <f>Pumpkin_Seeds_Dataset!G194</f>
        <v>0.86360000000000003</v>
      </c>
      <c r="H196">
        <f>Pumpkin_Seeds_Dataset!H194</f>
        <v>0.98899999999999999</v>
      </c>
      <c r="I196">
        <f>Pumpkin_Seeds_Dataset!I194</f>
        <v>0.64139999999999997</v>
      </c>
      <c r="J196">
        <f>Pumpkin_Seeds_Dataset!J194</f>
        <v>0.80289999999999995</v>
      </c>
      <c r="K196">
        <f>Pumpkin_Seeds_Dataset!K194</f>
        <v>1.9835</v>
      </c>
      <c r="L196">
        <f>Pumpkin_Seeds_Dataset!L194</f>
        <v>0.7087</v>
      </c>
      <c r="M196" s="9">
        <f>Pumpkin_Seeds_Dataset!M194</f>
        <v>0</v>
      </c>
      <c r="N196" s="10">
        <f t="shared" si="27"/>
        <v>1</v>
      </c>
      <c r="O196" s="11">
        <f t="shared" si="28"/>
        <v>1</v>
      </c>
      <c r="P196">
        <f t="shared" si="29"/>
        <v>0</v>
      </c>
      <c r="Q196">
        <f t="shared" si="30"/>
        <v>0.18810210207798836</v>
      </c>
      <c r="R196" s="9">
        <f t="shared" si="31"/>
        <v>0.18810210207798836</v>
      </c>
      <c r="S196" s="11">
        <f t="shared" si="32"/>
        <v>0.81189789792201161</v>
      </c>
      <c r="T196" s="9">
        <f t="shared" si="33"/>
        <v>-0.20838068820193634</v>
      </c>
      <c r="U196" s="11">
        <f t="shared" si="34"/>
        <v>100</v>
      </c>
      <c r="AX196">
        <v>1.675722186413553E-2</v>
      </c>
      <c r="AY196">
        <v>1</v>
      </c>
      <c r="AZ196">
        <v>0</v>
      </c>
      <c r="BA196">
        <f t="shared" si="38"/>
        <v>188</v>
      </c>
      <c r="BB196">
        <f t="shared" si="39"/>
        <v>4</v>
      </c>
      <c r="BC196">
        <f t="shared" si="35"/>
        <v>0.85538461538461541</v>
      </c>
      <c r="BD196">
        <f t="shared" si="36"/>
        <v>0.9966666666666667</v>
      </c>
      <c r="BE196">
        <f t="shared" si="37"/>
        <v>7.6666666666675245E-4</v>
      </c>
    </row>
    <row r="197" spans="1:57" x14ac:dyDescent="0.3">
      <c r="A197">
        <f>Pumpkin_Seeds_Dataset!A195</f>
        <v>84397</v>
      </c>
      <c r="B197">
        <f>Pumpkin_Seeds_Dataset!B195</f>
        <v>1203.6400000000001</v>
      </c>
      <c r="C197">
        <f>Pumpkin_Seeds_Dataset!C195</f>
        <v>483.52199999999999</v>
      </c>
      <c r="D197">
        <f>Pumpkin_Seeds_Dataset!D195</f>
        <v>223.6447</v>
      </c>
      <c r="E197">
        <f>Pumpkin_Seeds_Dataset!E195</f>
        <v>85408</v>
      </c>
      <c r="F197">
        <f>Pumpkin_Seeds_Dataset!F195</f>
        <v>327.8073</v>
      </c>
      <c r="G197">
        <f>Pumpkin_Seeds_Dataset!G195</f>
        <v>0.88660000000000005</v>
      </c>
      <c r="H197">
        <f>Pumpkin_Seeds_Dataset!H195</f>
        <v>0.98819999999999997</v>
      </c>
      <c r="I197">
        <f>Pumpkin_Seeds_Dataset!I195</f>
        <v>0.58909999999999996</v>
      </c>
      <c r="J197">
        <f>Pumpkin_Seeds_Dataset!J195</f>
        <v>0.73209999999999997</v>
      </c>
      <c r="K197">
        <f>Pumpkin_Seeds_Dataset!K195</f>
        <v>2.1619999999999999</v>
      </c>
      <c r="L197">
        <f>Pumpkin_Seeds_Dataset!L195</f>
        <v>0.67800000000000005</v>
      </c>
      <c r="M197" s="9">
        <f>Pumpkin_Seeds_Dataset!M195</f>
        <v>0</v>
      </c>
      <c r="N197" s="10">
        <f t="shared" ref="N197:N260" si="40">1-M197</f>
        <v>1</v>
      </c>
      <c r="O197" s="11">
        <f t="shared" ref="O197:O260" si="41">M197+N197</f>
        <v>1</v>
      </c>
      <c r="P197">
        <f t="shared" ref="P197:P260" si="42">IF(O197=0,"",M197/O197)</f>
        <v>0</v>
      </c>
      <c r="Q197">
        <f t="shared" ref="Q197:Q260" si="43">1/(1+EXP(-$X$5-MMULT(A197:L197,$X$6:$X$17)))</f>
        <v>0.71316155473275011</v>
      </c>
      <c r="R197" s="9">
        <f t="shared" ref="R197:R260" si="44">O197*Q197</f>
        <v>0.71316155473275011</v>
      </c>
      <c r="S197" s="11">
        <f t="shared" ref="S197:S260" si="45">O197-R197</f>
        <v>0.28683844526724989</v>
      </c>
      <c r="T197" s="9">
        <f t="shared" ref="T197:T260" si="46">IFERROR(O197*(P197*LN(Q197)+(1-P197)*LN(1-Q197)),0)</f>
        <v>-1.2488361301914543</v>
      </c>
      <c r="U197" s="11">
        <f t="shared" ref="U197:U260" si="47">100*IF(Q197&gt;=$AT$10,M197/O197,N197/O197)</f>
        <v>0</v>
      </c>
      <c r="AX197">
        <v>1.6823847797629594E-2</v>
      </c>
      <c r="AY197">
        <v>1</v>
      </c>
      <c r="AZ197">
        <v>0</v>
      </c>
      <c r="BA197">
        <f t="shared" si="38"/>
        <v>189</v>
      </c>
      <c r="BB197">
        <f t="shared" si="39"/>
        <v>4</v>
      </c>
      <c r="BC197">
        <f t="shared" ref="BC197:BC260" si="48">1-BA197/BA$2504</f>
        <v>0.85461538461538455</v>
      </c>
      <c r="BD197">
        <f t="shared" ref="BD197:BD260" si="49">1-BB197/BB$2504</f>
        <v>0.9966666666666667</v>
      </c>
      <c r="BE197">
        <f t="shared" ref="BE197:BE260" si="50">(BC197-BC198)*BD197</f>
        <v>7.6666666666664186E-4</v>
      </c>
    </row>
    <row r="198" spans="1:57" x14ac:dyDescent="0.3">
      <c r="A198">
        <f>Pumpkin_Seeds_Dataset!A196</f>
        <v>68693</v>
      </c>
      <c r="B198">
        <f>Pumpkin_Seeds_Dataset!B196</f>
        <v>1018.101</v>
      </c>
      <c r="C198">
        <f>Pumpkin_Seeds_Dataset!C196</f>
        <v>404.33179999999999</v>
      </c>
      <c r="D198">
        <f>Pumpkin_Seeds_Dataset!D196</f>
        <v>217.31659999999999</v>
      </c>
      <c r="E198">
        <f>Pumpkin_Seeds_Dataset!E196</f>
        <v>69334</v>
      </c>
      <c r="F198">
        <f>Pumpkin_Seeds_Dataset!F196</f>
        <v>295.74079999999998</v>
      </c>
      <c r="G198">
        <f>Pumpkin_Seeds_Dataset!G196</f>
        <v>0.84330000000000005</v>
      </c>
      <c r="H198">
        <f>Pumpkin_Seeds_Dataset!H196</f>
        <v>0.99080000000000001</v>
      </c>
      <c r="I198">
        <f>Pumpkin_Seeds_Dataset!I196</f>
        <v>0.73929999999999996</v>
      </c>
      <c r="J198">
        <f>Pumpkin_Seeds_Dataset!J196</f>
        <v>0.83279999999999998</v>
      </c>
      <c r="K198">
        <f>Pumpkin_Seeds_Dataset!K196</f>
        <v>1.8606</v>
      </c>
      <c r="L198">
        <f>Pumpkin_Seeds_Dataset!L196</f>
        <v>0.73140000000000005</v>
      </c>
      <c r="M198" s="9">
        <f>Pumpkin_Seeds_Dataset!M196</f>
        <v>0</v>
      </c>
      <c r="N198" s="10">
        <f t="shared" si="40"/>
        <v>1</v>
      </c>
      <c r="O198" s="11">
        <f t="shared" si="41"/>
        <v>1</v>
      </c>
      <c r="P198">
        <f t="shared" si="42"/>
        <v>0</v>
      </c>
      <c r="Q198">
        <f t="shared" si="43"/>
        <v>0.14578486653484587</v>
      </c>
      <c r="R198" s="9">
        <f t="shared" si="44"/>
        <v>0.14578486653484587</v>
      </c>
      <c r="S198" s="11">
        <f t="shared" si="45"/>
        <v>0.8542151334651541</v>
      </c>
      <c r="T198" s="9">
        <f t="shared" si="46"/>
        <v>-0.15757220419558643</v>
      </c>
      <c r="U198" s="11">
        <f t="shared" si="47"/>
        <v>100</v>
      </c>
      <c r="AX198">
        <v>1.6877088651355794E-2</v>
      </c>
      <c r="AY198">
        <v>1</v>
      </c>
      <c r="AZ198">
        <v>0</v>
      </c>
      <c r="BA198">
        <f t="shared" ref="BA198:BA261" si="51">BA197+AY198</f>
        <v>190</v>
      </c>
      <c r="BB198">
        <f t="shared" ref="BB198:BB261" si="52">BB197+AZ198</f>
        <v>4</v>
      </c>
      <c r="BC198">
        <f t="shared" si="48"/>
        <v>0.85384615384615381</v>
      </c>
      <c r="BD198">
        <f t="shared" si="49"/>
        <v>0.9966666666666667</v>
      </c>
      <c r="BE198">
        <f t="shared" si="50"/>
        <v>7.6666666666664186E-4</v>
      </c>
    </row>
    <row r="199" spans="1:57" x14ac:dyDescent="0.3">
      <c r="A199">
        <f>Pumpkin_Seeds_Dataset!A197</f>
        <v>68426</v>
      </c>
      <c r="B199">
        <f>Pumpkin_Seeds_Dataset!B197</f>
        <v>966.04600000000005</v>
      </c>
      <c r="C199">
        <f>Pumpkin_Seeds_Dataset!C197</f>
        <v>353.35520000000002</v>
      </c>
      <c r="D199">
        <f>Pumpkin_Seeds_Dataset!D197</f>
        <v>247.1532</v>
      </c>
      <c r="E199">
        <f>Pumpkin_Seeds_Dataset!E197</f>
        <v>68894</v>
      </c>
      <c r="F199">
        <f>Pumpkin_Seeds_Dataset!F197</f>
        <v>295.16550000000001</v>
      </c>
      <c r="G199">
        <f>Pumpkin_Seeds_Dataset!G197</f>
        <v>0.7147</v>
      </c>
      <c r="H199">
        <f>Pumpkin_Seeds_Dataset!H197</f>
        <v>0.99319999999999997</v>
      </c>
      <c r="I199">
        <f>Pumpkin_Seeds_Dataset!I197</f>
        <v>0.73599999999999999</v>
      </c>
      <c r="J199">
        <f>Pumpkin_Seeds_Dataset!J197</f>
        <v>0.9214</v>
      </c>
      <c r="K199">
        <f>Pumpkin_Seeds_Dataset!K197</f>
        <v>1.4297</v>
      </c>
      <c r="L199">
        <f>Pumpkin_Seeds_Dataset!L197</f>
        <v>0.83530000000000004</v>
      </c>
      <c r="M199" s="9">
        <f>Pumpkin_Seeds_Dataset!M197</f>
        <v>0</v>
      </c>
      <c r="N199" s="10">
        <f t="shared" si="40"/>
        <v>1</v>
      </c>
      <c r="O199" s="11">
        <f t="shared" si="41"/>
        <v>1</v>
      </c>
      <c r="P199">
        <f t="shared" si="42"/>
        <v>0</v>
      </c>
      <c r="Q199">
        <f t="shared" si="43"/>
        <v>3.6092839955399513E-3</v>
      </c>
      <c r="R199" s="9">
        <f t="shared" si="44"/>
        <v>3.6092839955399513E-3</v>
      </c>
      <c r="S199" s="11">
        <f t="shared" si="45"/>
        <v>0.99639071600446005</v>
      </c>
      <c r="T199" s="9">
        <f t="shared" si="46"/>
        <v>-3.6158131761994216E-3</v>
      </c>
      <c r="U199" s="11">
        <f t="shared" si="47"/>
        <v>100</v>
      </c>
      <c r="AX199">
        <v>1.6937522755812555E-2</v>
      </c>
      <c r="AY199">
        <v>1</v>
      </c>
      <c r="AZ199">
        <v>0</v>
      </c>
      <c r="BA199">
        <f t="shared" si="51"/>
        <v>191</v>
      </c>
      <c r="BB199">
        <f t="shared" si="52"/>
        <v>4</v>
      </c>
      <c r="BC199">
        <f t="shared" si="48"/>
        <v>0.85307692307692307</v>
      </c>
      <c r="BD199">
        <f t="shared" si="49"/>
        <v>0.9966666666666667</v>
      </c>
      <c r="BE199">
        <f t="shared" si="50"/>
        <v>7.6666666666664186E-4</v>
      </c>
    </row>
    <row r="200" spans="1:57" x14ac:dyDescent="0.3">
      <c r="A200">
        <f>Pumpkin_Seeds_Dataset!A198</f>
        <v>72508</v>
      </c>
      <c r="B200">
        <f>Pumpkin_Seeds_Dataset!B198</f>
        <v>1032.4290000000001</v>
      </c>
      <c r="C200">
        <f>Pumpkin_Seeds_Dataset!C198</f>
        <v>404.14879999999999</v>
      </c>
      <c r="D200">
        <f>Pumpkin_Seeds_Dataset!D198</f>
        <v>229.04480000000001</v>
      </c>
      <c r="E200">
        <f>Pumpkin_Seeds_Dataset!E198</f>
        <v>73094</v>
      </c>
      <c r="F200">
        <f>Pumpkin_Seeds_Dataset!F198</f>
        <v>303.84219999999999</v>
      </c>
      <c r="G200">
        <f>Pumpkin_Seeds_Dataset!G198</f>
        <v>0.82389999999999997</v>
      </c>
      <c r="H200">
        <f>Pumpkin_Seeds_Dataset!H198</f>
        <v>0.99199999999999999</v>
      </c>
      <c r="I200">
        <f>Pumpkin_Seeds_Dataset!I198</f>
        <v>0.66190000000000004</v>
      </c>
      <c r="J200">
        <f>Pumpkin_Seeds_Dataset!J198</f>
        <v>0.8548</v>
      </c>
      <c r="K200">
        <f>Pumpkin_Seeds_Dataset!K198</f>
        <v>1.7645</v>
      </c>
      <c r="L200">
        <f>Pumpkin_Seeds_Dataset!L198</f>
        <v>0.75180000000000002</v>
      </c>
      <c r="M200" s="9">
        <f>Pumpkin_Seeds_Dataset!M198</f>
        <v>0</v>
      </c>
      <c r="N200" s="10">
        <f t="shared" si="40"/>
        <v>1</v>
      </c>
      <c r="O200" s="11">
        <f t="shared" si="41"/>
        <v>1</v>
      </c>
      <c r="P200">
        <f t="shared" si="42"/>
        <v>0</v>
      </c>
      <c r="Q200">
        <f t="shared" si="43"/>
        <v>4.4175325616424885E-2</v>
      </c>
      <c r="R200" s="9">
        <f t="shared" si="44"/>
        <v>4.4175325616424885E-2</v>
      </c>
      <c r="S200" s="11">
        <f t="shared" si="45"/>
        <v>0.9558246743835751</v>
      </c>
      <c r="T200" s="9">
        <f t="shared" si="46"/>
        <v>-4.5180777745914814E-2</v>
      </c>
      <c r="U200" s="11">
        <f t="shared" si="47"/>
        <v>100</v>
      </c>
      <c r="AX200">
        <v>1.7011827208459899E-2</v>
      </c>
      <c r="AY200">
        <v>1</v>
      </c>
      <c r="AZ200">
        <v>0</v>
      </c>
      <c r="BA200">
        <f t="shared" si="51"/>
        <v>192</v>
      </c>
      <c r="BB200">
        <f t="shared" si="52"/>
        <v>4</v>
      </c>
      <c r="BC200">
        <f t="shared" si="48"/>
        <v>0.85230769230769232</v>
      </c>
      <c r="BD200">
        <f t="shared" si="49"/>
        <v>0.9966666666666667</v>
      </c>
      <c r="BE200">
        <f t="shared" si="50"/>
        <v>7.6666666666664186E-4</v>
      </c>
    </row>
    <row r="201" spans="1:57" x14ac:dyDescent="0.3">
      <c r="A201">
        <f>Pumpkin_Seeds_Dataset!A199</f>
        <v>86168</v>
      </c>
      <c r="B201">
        <f>Pumpkin_Seeds_Dataset!B199</f>
        <v>1115.211</v>
      </c>
      <c r="C201">
        <f>Pumpkin_Seeds_Dataset!C199</f>
        <v>429.11329999999998</v>
      </c>
      <c r="D201">
        <f>Pumpkin_Seeds_Dataset!D199</f>
        <v>256.35700000000003</v>
      </c>
      <c r="E201">
        <f>Pumpkin_Seeds_Dataset!E199</f>
        <v>86770</v>
      </c>
      <c r="F201">
        <f>Pumpkin_Seeds_Dataset!F199</f>
        <v>331.22879999999998</v>
      </c>
      <c r="G201">
        <f>Pumpkin_Seeds_Dataset!G199</f>
        <v>0.80189999999999995</v>
      </c>
      <c r="H201">
        <f>Pumpkin_Seeds_Dataset!H199</f>
        <v>0.99309999999999998</v>
      </c>
      <c r="I201">
        <f>Pumpkin_Seeds_Dataset!I199</f>
        <v>0.74350000000000005</v>
      </c>
      <c r="J201">
        <f>Pumpkin_Seeds_Dataset!J199</f>
        <v>0.87060000000000004</v>
      </c>
      <c r="K201">
        <f>Pumpkin_Seeds_Dataset!K199</f>
        <v>1.6738999999999999</v>
      </c>
      <c r="L201">
        <f>Pumpkin_Seeds_Dataset!L199</f>
        <v>0.77190000000000003</v>
      </c>
      <c r="M201" s="9">
        <f>Pumpkin_Seeds_Dataset!M199</f>
        <v>0</v>
      </c>
      <c r="N201" s="10">
        <f t="shared" si="40"/>
        <v>1</v>
      </c>
      <c r="O201" s="11">
        <f t="shared" si="41"/>
        <v>1</v>
      </c>
      <c r="P201">
        <f t="shared" si="42"/>
        <v>0</v>
      </c>
      <c r="Q201">
        <f t="shared" si="43"/>
        <v>3.4247170110476885E-2</v>
      </c>
      <c r="R201" s="9">
        <f t="shared" si="44"/>
        <v>3.4247170110476885E-2</v>
      </c>
      <c r="S201" s="11">
        <f t="shared" si="45"/>
        <v>0.96575282988952316</v>
      </c>
      <c r="T201" s="9">
        <f t="shared" si="46"/>
        <v>-3.4847347189433116E-2</v>
      </c>
      <c r="U201" s="11">
        <f t="shared" si="47"/>
        <v>100</v>
      </c>
      <c r="AX201">
        <v>1.7019985276014154E-2</v>
      </c>
      <c r="AY201">
        <v>1</v>
      </c>
      <c r="AZ201">
        <v>0</v>
      </c>
      <c r="BA201">
        <f t="shared" si="51"/>
        <v>193</v>
      </c>
      <c r="BB201">
        <f t="shared" si="52"/>
        <v>4</v>
      </c>
      <c r="BC201">
        <f t="shared" si="48"/>
        <v>0.85153846153846158</v>
      </c>
      <c r="BD201">
        <f t="shared" si="49"/>
        <v>0.9966666666666667</v>
      </c>
      <c r="BE201">
        <f t="shared" si="50"/>
        <v>7.6666666666675245E-4</v>
      </c>
    </row>
    <row r="202" spans="1:57" x14ac:dyDescent="0.3">
      <c r="A202">
        <f>Pumpkin_Seeds_Dataset!A200</f>
        <v>93734</v>
      </c>
      <c r="B202">
        <f>Pumpkin_Seeds_Dataset!B200</f>
        <v>1149.4929999999999</v>
      </c>
      <c r="C202">
        <f>Pumpkin_Seeds_Dataset!C200</f>
        <v>436.62880000000001</v>
      </c>
      <c r="D202">
        <f>Pumpkin_Seeds_Dataset!D200</f>
        <v>273.9282</v>
      </c>
      <c r="E202">
        <f>Pumpkin_Seeds_Dataset!E200</f>
        <v>94548</v>
      </c>
      <c r="F202">
        <f>Pumpkin_Seeds_Dataset!F200</f>
        <v>345.46469999999999</v>
      </c>
      <c r="G202">
        <f>Pumpkin_Seeds_Dataset!G200</f>
        <v>0.77869999999999995</v>
      </c>
      <c r="H202">
        <f>Pumpkin_Seeds_Dataset!H200</f>
        <v>0.99139999999999995</v>
      </c>
      <c r="I202">
        <f>Pumpkin_Seeds_Dataset!I200</f>
        <v>0.73550000000000004</v>
      </c>
      <c r="J202">
        <f>Pumpkin_Seeds_Dataset!J200</f>
        <v>0.89139999999999997</v>
      </c>
      <c r="K202">
        <f>Pumpkin_Seeds_Dataset!K200</f>
        <v>1.5940000000000001</v>
      </c>
      <c r="L202">
        <f>Pumpkin_Seeds_Dataset!L200</f>
        <v>0.79120000000000001</v>
      </c>
      <c r="M202" s="9">
        <f>Pumpkin_Seeds_Dataset!M200</f>
        <v>0</v>
      </c>
      <c r="N202" s="10">
        <f t="shared" si="40"/>
        <v>1</v>
      </c>
      <c r="O202" s="11">
        <f t="shared" si="41"/>
        <v>1</v>
      </c>
      <c r="P202">
        <f t="shared" si="42"/>
        <v>0</v>
      </c>
      <c r="Q202">
        <f t="shared" si="43"/>
        <v>1.584590258827951E-2</v>
      </c>
      <c r="R202" s="9">
        <f t="shared" si="44"/>
        <v>1.584590258827951E-2</v>
      </c>
      <c r="S202" s="11">
        <f t="shared" si="45"/>
        <v>0.98415409741172044</v>
      </c>
      <c r="T202" s="9">
        <f t="shared" si="46"/>
        <v>-1.5972791130171377E-2</v>
      </c>
      <c r="U202" s="11">
        <f t="shared" si="47"/>
        <v>100</v>
      </c>
      <c r="AX202">
        <v>1.7055165232504371E-2</v>
      </c>
      <c r="AY202">
        <v>1</v>
      </c>
      <c r="AZ202">
        <v>0</v>
      </c>
      <c r="BA202">
        <f t="shared" si="51"/>
        <v>194</v>
      </c>
      <c r="BB202">
        <f t="shared" si="52"/>
        <v>4</v>
      </c>
      <c r="BC202">
        <f t="shared" si="48"/>
        <v>0.85076923076923072</v>
      </c>
      <c r="BD202">
        <f t="shared" si="49"/>
        <v>0.9966666666666667</v>
      </c>
      <c r="BE202">
        <f t="shared" si="50"/>
        <v>7.6666666666664186E-4</v>
      </c>
    </row>
    <row r="203" spans="1:57" x14ac:dyDescent="0.3">
      <c r="A203">
        <f>Pumpkin_Seeds_Dataset!A201</f>
        <v>81702</v>
      </c>
      <c r="B203">
        <f>Pumpkin_Seeds_Dataset!B201</f>
        <v>1132.453</v>
      </c>
      <c r="C203">
        <f>Pumpkin_Seeds_Dataset!C201</f>
        <v>446.17770000000002</v>
      </c>
      <c r="D203">
        <f>Pumpkin_Seeds_Dataset!D201</f>
        <v>234.8366</v>
      </c>
      <c r="E203">
        <f>Pumpkin_Seeds_Dataset!E201</f>
        <v>83070</v>
      </c>
      <c r="F203">
        <f>Pumpkin_Seeds_Dataset!F201</f>
        <v>322.53100000000001</v>
      </c>
      <c r="G203">
        <f>Pumpkin_Seeds_Dataset!G201</f>
        <v>0.85029999999999994</v>
      </c>
      <c r="H203">
        <f>Pumpkin_Seeds_Dataset!H201</f>
        <v>0.98350000000000004</v>
      </c>
      <c r="I203">
        <f>Pumpkin_Seeds_Dataset!I201</f>
        <v>0.67190000000000005</v>
      </c>
      <c r="J203">
        <f>Pumpkin_Seeds_Dataset!J201</f>
        <v>0.80059999999999998</v>
      </c>
      <c r="K203">
        <f>Pumpkin_Seeds_Dataset!K201</f>
        <v>1.8998999999999999</v>
      </c>
      <c r="L203">
        <f>Pumpkin_Seeds_Dataset!L201</f>
        <v>0.72289999999999999</v>
      </c>
      <c r="M203" s="9">
        <f>Pumpkin_Seeds_Dataset!M201</f>
        <v>0</v>
      </c>
      <c r="N203" s="10">
        <f t="shared" si="40"/>
        <v>1</v>
      </c>
      <c r="O203" s="11">
        <f t="shared" si="41"/>
        <v>1</v>
      </c>
      <c r="P203">
        <f t="shared" si="42"/>
        <v>0</v>
      </c>
      <c r="Q203">
        <f t="shared" si="43"/>
        <v>3.0463374042262178E-2</v>
      </c>
      <c r="R203" s="9">
        <f t="shared" si="44"/>
        <v>3.0463374042262178E-2</v>
      </c>
      <c r="S203" s="11">
        <f t="shared" si="45"/>
        <v>0.96953662595773782</v>
      </c>
      <c r="T203" s="9">
        <f t="shared" si="46"/>
        <v>-3.0937026820396004E-2</v>
      </c>
      <c r="U203" s="11">
        <f t="shared" si="47"/>
        <v>100</v>
      </c>
      <c r="AX203">
        <v>1.7055848558155843E-2</v>
      </c>
      <c r="AY203">
        <v>1</v>
      </c>
      <c r="AZ203">
        <v>0</v>
      </c>
      <c r="BA203">
        <f t="shared" si="51"/>
        <v>195</v>
      </c>
      <c r="BB203">
        <f t="shared" si="52"/>
        <v>4</v>
      </c>
      <c r="BC203">
        <f t="shared" si="48"/>
        <v>0.85</v>
      </c>
      <c r="BD203">
        <f t="shared" si="49"/>
        <v>0.9966666666666667</v>
      </c>
      <c r="BE203">
        <f t="shared" si="50"/>
        <v>7.6666666666664186E-4</v>
      </c>
    </row>
    <row r="204" spans="1:57" x14ac:dyDescent="0.3">
      <c r="A204">
        <f>Pumpkin_Seeds_Dataset!A202</f>
        <v>67828</v>
      </c>
      <c r="B204">
        <f>Pumpkin_Seeds_Dataset!B202</f>
        <v>995.11400000000003</v>
      </c>
      <c r="C204">
        <f>Pumpkin_Seeds_Dataset!C202</f>
        <v>389.1961</v>
      </c>
      <c r="D204">
        <f>Pumpkin_Seeds_Dataset!D202</f>
        <v>222.4418</v>
      </c>
      <c r="E204">
        <f>Pumpkin_Seeds_Dataset!E202</f>
        <v>68429</v>
      </c>
      <c r="F204">
        <f>Pumpkin_Seeds_Dataset!F202</f>
        <v>293.87290000000002</v>
      </c>
      <c r="G204">
        <f>Pumpkin_Seeds_Dataset!G202</f>
        <v>0.8206</v>
      </c>
      <c r="H204">
        <f>Pumpkin_Seeds_Dataset!H202</f>
        <v>0.99119999999999997</v>
      </c>
      <c r="I204">
        <f>Pumpkin_Seeds_Dataset!I202</f>
        <v>0.68020000000000003</v>
      </c>
      <c r="J204">
        <f>Pumpkin_Seeds_Dataset!J202</f>
        <v>0.86070000000000002</v>
      </c>
      <c r="K204">
        <f>Pumpkin_Seeds_Dataset!K202</f>
        <v>1.7497</v>
      </c>
      <c r="L204">
        <f>Pumpkin_Seeds_Dataset!L202</f>
        <v>0.75509999999999999</v>
      </c>
      <c r="M204" s="9">
        <f>Pumpkin_Seeds_Dataset!M202</f>
        <v>0</v>
      </c>
      <c r="N204" s="10">
        <f t="shared" si="40"/>
        <v>1</v>
      </c>
      <c r="O204" s="11">
        <f t="shared" si="41"/>
        <v>1</v>
      </c>
      <c r="P204">
        <f t="shared" si="42"/>
        <v>0</v>
      </c>
      <c r="Q204">
        <f t="shared" si="43"/>
        <v>4.0725772116895792E-2</v>
      </c>
      <c r="R204" s="9">
        <f t="shared" si="44"/>
        <v>4.0725772116895792E-2</v>
      </c>
      <c r="S204" s="11">
        <f t="shared" si="45"/>
        <v>0.95927422788310424</v>
      </c>
      <c r="T204" s="9">
        <f t="shared" si="46"/>
        <v>-4.1578293063679689E-2</v>
      </c>
      <c r="U204" s="11">
        <f t="shared" si="47"/>
        <v>100</v>
      </c>
      <c r="AX204">
        <v>1.7093746466294541E-2</v>
      </c>
      <c r="AY204">
        <v>1</v>
      </c>
      <c r="AZ204">
        <v>0</v>
      </c>
      <c r="BA204">
        <f t="shared" si="51"/>
        <v>196</v>
      </c>
      <c r="BB204">
        <f t="shared" si="52"/>
        <v>4</v>
      </c>
      <c r="BC204">
        <f t="shared" si="48"/>
        <v>0.84923076923076923</v>
      </c>
      <c r="BD204">
        <f t="shared" si="49"/>
        <v>0.9966666666666667</v>
      </c>
      <c r="BE204">
        <f t="shared" si="50"/>
        <v>7.6666666666664186E-4</v>
      </c>
    </row>
    <row r="205" spans="1:57" x14ac:dyDescent="0.3">
      <c r="A205">
        <f>Pumpkin_Seeds_Dataset!A203</f>
        <v>70565</v>
      </c>
      <c r="B205">
        <f>Pumpkin_Seeds_Dataset!B203</f>
        <v>1046.164</v>
      </c>
      <c r="C205">
        <f>Pumpkin_Seeds_Dataset!C203</f>
        <v>418.0043</v>
      </c>
      <c r="D205">
        <f>Pumpkin_Seeds_Dataset!D203</f>
        <v>216.53989999999999</v>
      </c>
      <c r="E205">
        <f>Pumpkin_Seeds_Dataset!E203</f>
        <v>71390</v>
      </c>
      <c r="F205">
        <f>Pumpkin_Seeds_Dataset!F203</f>
        <v>299.74349999999998</v>
      </c>
      <c r="G205">
        <f>Pumpkin_Seeds_Dataset!G203</f>
        <v>0.85540000000000005</v>
      </c>
      <c r="H205">
        <f>Pumpkin_Seeds_Dataset!H203</f>
        <v>0.98839999999999995</v>
      </c>
      <c r="I205">
        <f>Pumpkin_Seeds_Dataset!I203</f>
        <v>0.70940000000000003</v>
      </c>
      <c r="J205">
        <f>Pumpkin_Seeds_Dataset!J203</f>
        <v>0.81020000000000003</v>
      </c>
      <c r="K205">
        <f>Pumpkin_Seeds_Dataset!K203</f>
        <v>1.9303999999999999</v>
      </c>
      <c r="L205">
        <f>Pumpkin_Seeds_Dataset!L203</f>
        <v>0.71709999999999996</v>
      </c>
      <c r="M205" s="9">
        <f>Pumpkin_Seeds_Dataset!M203</f>
        <v>0</v>
      </c>
      <c r="N205" s="10">
        <f t="shared" si="40"/>
        <v>1</v>
      </c>
      <c r="O205" s="11">
        <f t="shared" si="41"/>
        <v>1</v>
      </c>
      <c r="P205">
        <f t="shared" si="42"/>
        <v>0</v>
      </c>
      <c r="Q205">
        <f t="shared" si="43"/>
        <v>0.22164299011210781</v>
      </c>
      <c r="R205" s="9">
        <f t="shared" si="44"/>
        <v>0.22164299011210781</v>
      </c>
      <c r="S205" s="11">
        <f t="shared" si="45"/>
        <v>0.77835700988789225</v>
      </c>
      <c r="T205" s="9">
        <f t="shared" si="46"/>
        <v>-0.25056997845373591</v>
      </c>
      <c r="U205" s="11">
        <f t="shared" si="47"/>
        <v>100</v>
      </c>
      <c r="AX205">
        <v>1.7151229854665894E-2</v>
      </c>
      <c r="AY205">
        <v>1</v>
      </c>
      <c r="AZ205">
        <v>0</v>
      </c>
      <c r="BA205">
        <f t="shared" si="51"/>
        <v>197</v>
      </c>
      <c r="BB205">
        <f t="shared" si="52"/>
        <v>4</v>
      </c>
      <c r="BC205">
        <f t="shared" si="48"/>
        <v>0.84846153846153849</v>
      </c>
      <c r="BD205">
        <f t="shared" si="49"/>
        <v>0.9966666666666667</v>
      </c>
      <c r="BE205">
        <f t="shared" si="50"/>
        <v>7.6666666666664186E-4</v>
      </c>
    </row>
    <row r="206" spans="1:57" x14ac:dyDescent="0.3">
      <c r="A206">
        <f>Pumpkin_Seeds_Dataset!A204</f>
        <v>97902</v>
      </c>
      <c r="B206">
        <f>Pumpkin_Seeds_Dataset!B204</f>
        <v>1233.711</v>
      </c>
      <c r="C206">
        <f>Pumpkin_Seeds_Dataset!C204</f>
        <v>491.14060000000001</v>
      </c>
      <c r="D206">
        <f>Pumpkin_Seeds_Dataset!D204</f>
        <v>254.79689999999999</v>
      </c>
      <c r="E206">
        <f>Pumpkin_Seeds_Dataset!E204</f>
        <v>99020</v>
      </c>
      <c r="F206">
        <f>Pumpkin_Seeds_Dataset!F204</f>
        <v>353.06189999999998</v>
      </c>
      <c r="G206">
        <f>Pumpkin_Seeds_Dataset!G204</f>
        <v>0.85489999999999999</v>
      </c>
      <c r="H206">
        <f>Pumpkin_Seeds_Dataset!H204</f>
        <v>0.98870000000000002</v>
      </c>
      <c r="I206">
        <f>Pumpkin_Seeds_Dataset!I204</f>
        <v>0.77559999999999996</v>
      </c>
      <c r="J206">
        <f>Pumpkin_Seeds_Dataset!J204</f>
        <v>0.80830000000000002</v>
      </c>
      <c r="K206">
        <f>Pumpkin_Seeds_Dataset!K204</f>
        <v>1.9276</v>
      </c>
      <c r="L206">
        <f>Pumpkin_Seeds_Dataset!L204</f>
        <v>0.71889999999999998</v>
      </c>
      <c r="M206" s="9">
        <f>Pumpkin_Seeds_Dataset!M204</f>
        <v>0</v>
      </c>
      <c r="N206" s="10">
        <f t="shared" si="40"/>
        <v>1</v>
      </c>
      <c r="O206" s="11">
        <f t="shared" si="41"/>
        <v>1</v>
      </c>
      <c r="P206">
        <f t="shared" si="42"/>
        <v>0</v>
      </c>
      <c r="Q206">
        <f t="shared" si="43"/>
        <v>0.23330135282855732</v>
      </c>
      <c r="R206" s="9">
        <f t="shared" si="44"/>
        <v>0.23330135282855732</v>
      </c>
      <c r="S206" s="11">
        <f t="shared" si="45"/>
        <v>0.76669864717144265</v>
      </c>
      <c r="T206" s="9">
        <f t="shared" si="46"/>
        <v>-0.26566145290111626</v>
      </c>
      <c r="U206" s="11">
        <f t="shared" si="47"/>
        <v>100</v>
      </c>
      <c r="AX206">
        <v>1.7318051103686172E-2</v>
      </c>
      <c r="AY206">
        <v>1</v>
      </c>
      <c r="AZ206">
        <v>0</v>
      </c>
      <c r="BA206">
        <f t="shared" si="51"/>
        <v>198</v>
      </c>
      <c r="BB206">
        <f t="shared" si="52"/>
        <v>4</v>
      </c>
      <c r="BC206">
        <f t="shared" si="48"/>
        <v>0.84769230769230774</v>
      </c>
      <c r="BD206">
        <f t="shared" si="49"/>
        <v>0.9966666666666667</v>
      </c>
      <c r="BE206">
        <f t="shared" si="50"/>
        <v>7.6666666666675245E-4</v>
      </c>
    </row>
    <row r="207" spans="1:57" x14ac:dyDescent="0.3">
      <c r="A207">
        <f>Pumpkin_Seeds_Dataset!A205</f>
        <v>58698</v>
      </c>
      <c r="B207">
        <f>Pumpkin_Seeds_Dataset!B205</f>
        <v>943.08399999999995</v>
      </c>
      <c r="C207">
        <f>Pumpkin_Seeds_Dataset!C205</f>
        <v>366.40010000000001</v>
      </c>
      <c r="D207">
        <f>Pumpkin_Seeds_Dataset!D205</f>
        <v>206.29259999999999</v>
      </c>
      <c r="E207">
        <f>Pumpkin_Seeds_Dataset!E205</f>
        <v>59542</v>
      </c>
      <c r="F207">
        <f>Pumpkin_Seeds_Dataset!F205</f>
        <v>273.38</v>
      </c>
      <c r="G207">
        <f>Pumpkin_Seeds_Dataset!G205</f>
        <v>0.82640000000000002</v>
      </c>
      <c r="H207">
        <f>Pumpkin_Seeds_Dataset!H205</f>
        <v>0.98580000000000001</v>
      </c>
      <c r="I207">
        <f>Pumpkin_Seeds_Dataset!I205</f>
        <v>0.72240000000000004</v>
      </c>
      <c r="J207">
        <f>Pumpkin_Seeds_Dataset!J205</f>
        <v>0.82930000000000004</v>
      </c>
      <c r="K207">
        <f>Pumpkin_Seeds_Dataset!K205</f>
        <v>1.7761</v>
      </c>
      <c r="L207">
        <f>Pumpkin_Seeds_Dataset!L205</f>
        <v>0.74609999999999999</v>
      </c>
      <c r="M207" s="9">
        <f>Pumpkin_Seeds_Dataset!M205</f>
        <v>0</v>
      </c>
      <c r="N207" s="10">
        <f t="shared" si="40"/>
        <v>1</v>
      </c>
      <c r="O207" s="11">
        <f t="shared" si="41"/>
        <v>1</v>
      </c>
      <c r="P207">
        <f t="shared" si="42"/>
        <v>0</v>
      </c>
      <c r="Q207">
        <f t="shared" si="43"/>
        <v>0.2239330079074584</v>
      </c>
      <c r="R207" s="9">
        <f t="shared" si="44"/>
        <v>0.2239330079074584</v>
      </c>
      <c r="S207" s="11">
        <f t="shared" si="45"/>
        <v>0.7760669920925416</v>
      </c>
      <c r="T207" s="9">
        <f t="shared" si="46"/>
        <v>-0.25351643250897782</v>
      </c>
      <c r="U207" s="11">
        <f t="shared" si="47"/>
        <v>100</v>
      </c>
      <c r="AX207">
        <v>1.7412874265932462E-2</v>
      </c>
      <c r="AY207">
        <v>1</v>
      </c>
      <c r="AZ207">
        <v>0</v>
      </c>
      <c r="BA207">
        <f t="shared" si="51"/>
        <v>199</v>
      </c>
      <c r="BB207">
        <f t="shared" si="52"/>
        <v>4</v>
      </c>
      <c r="BC207">
        <f t="shared" si="48"/>
        <v>0.84692307692307689</v>
      </c>
      <c r="BD207">
        <f t="shared" si="49"/>
        <v>0.9966666666666667</v>
      </c>
      <c r="BE207">
        <f t="shared" si="50"/>
        <v>7.6666666666664186E-4</v>
      </c>
    </row>
    <row r="208" spans="1:57" x14ac:dyDescent="0.3">
      <c r="A208">
        <f>Pumpkin_Seeds_Dataset!A206</f>
        <v>74559</v>
      </c>
      <c r="B208">
        <f>Pumpkin_Seeds_Dataset!B206</f>
        <v>1029.4659999999999</v>
      </c>
      <c r="C208">
        <f>Pumpkin_Seeds_Dataset!C206</f>
        <v>391.779</v>
      </c>
      <c r="D208">
        <f>Pumpkin_Seeds_Dataset!D206</f>
        <v>243.18170000000001</v>
      </c>
      <c r="E208">
        <f>Pumpkin_Seeds_Dataset!E206</f>
        <v>75040</v>
      </c>
      <c r="F208">
        <f>Pumpkin_Seeds_Dataset!F206</f>
        <v>308.10950000000003</v>
      </c>
      <c r="G208">
        <f>Pumpkin_Seeds_Dataset!G206</f>
        <v>0.78400000000000003</v>
      </c>
      <c r="H208">
        <f>Pumpkin_Seeds_Dataset!H206</f>
        <v>0.99360000000000004</v>
      </c>
      <c r="I208">
        <f>Pumpkin_Seeds_Dataset!I206</f>
        <v>0.7258</v>
      </c>
      <c r="J208">
        <f>Pumpkin_Seeds_Dataset!J206</f>
        <v>0.8841</v>
      </c>
      <c r="K208">
        <f>Pumpkin_Seeds_Dataset!K206</f>
        <v>1.6111</v>
      </c>
      <c r="L208">
        <f>Pumpkin_Seeds_Dataset!L206</f>
        <v>0.78639999999999999</v>
      </c>
      <c r="M208" s="9">
        <f>Pumpkin_Seeds_Dataset!M206</f>
        <v>0</v>
      </c>
      <c r="N208" s="10">
        <f t="shared" si="40"/>
        <v>1</v>
      </c>
      <c r="O208" s="11">
        <f t="shared" si="41"/>
        <v>1</v>
      </c>
      <c r="P208">
        <f t="shared" si="42"/>
        <v>0</v>
      </c>
      <c r="Q208">
        <f t="shared" si="43"/>
        <v>1.8779404698427746E-2</v>
      </c>
      <c r="R208" s="9">
        <f t="shared" si="44"/>
        <v>1.8779404698427746E-2</v>
      </c>
      <c r="S208" s="11">
        <f t="shared" si="45"/>
        <v>0.98122059530157224</v>
      </c>
      <c r="T208" s="9">
        <f t="shared" si="46"/>
        <v>-1.8957976906171667E-2</v>
      </c>
      <c r="U208" s="11">
        <f t="shared" si="47"/>
        <v>100</v>
      </c>
      <c r="AX208">
        <v>1.7469203676839438E-2</v>
      </c>
      <c r="AY208">
        <v>1</v>
      </c>
      <c r="AZ208">
        <v>0</v>
      </c>
      <c r="BA208">
        <f t="shared" si="51"/>
        <v>200</v>
      </c>
      <c r="BB208">
        <f t="shared" si="52"/>
        <v>4</v>
      </c>
      <c r="BC208">
        <f t="shared" si="48"/>
        <v>0.84615384615384615</v>
      </c>
      <c r="BD208">
        <f t="shared" si="49"/>
        <v>0.9966666666666667</v>
      </c>
      <c r="BE208">
        <f t="shared" si="50"/>
        <v>7.6666666666664186E-4</v>
      </c>
    </row>
    <row r="209" spans="1:57" x14ac:dyDescent="0.3">
      <c r="A209">
        <f>Pumpkin_Seeds_Dataset!A207</f>
        <v>83655</v>
      </c>
      <c r="B209">
        <f>Pumpkin_Seeds_Dataset!B207</f>
        <v>1125.2280000000001</v>
      </c>
      <c r="C209">
        <f>Pumpkin_Seeds_Dataset!C207</f>
        <v>439.89299999999997</v>
      </c>
      <c r="D209">
        <f>Pumpkin_Seeds_Dataset!D207</f>
        <v>242.89869999999999</v>
      </c>
      <c r="E209">
        <f>Pumpkin_Seeds_Dataset!E207</f>
        <v>84527</v>
      </c>
      <c r="F209">
        <f>Pumpkin_Seeds_Dataset!F207</f>
        <v>326.36309999999997</v>
      </c>
      <c r="G209">
        <f>Pumpkin_Seeds_Dataset!G207</f>
        <v>0.8337</v>
      </c>
      <c r="H209">
        <f>Pumpkin_Seeds_Dataset!H207</f>
        <v>0.98970000000000002</v>
      </c>
      <c r="I209">
        <f>Pumpkin_Seeds_Dataset!I207</f>
        <v>0.68679999999999997</v>
      </c>
      <c r="J209">
        <f>Pumpkin_Seeds_Dataset!J207</f>
        <v>0.83030000000000004</v>
      </c>
      <c r="K209">
        <f>Pumpkin_Seeds_Dataset!K207</f>
        <v>1.8109999999999999</v>
      </c>
      <c r="L209">
        <f>Pumpkin_Seeds_Dataset!L207</f>
        <v>0.7419</v>
      </c>
      <c r="M209" s="9">
        <f>Pumpkin_Seeds_Dataset!M207</f>
        <v>0</v>
      </c>
      <c r="N209" s="10">
        <f t="shared" si="40"/>
        <v>1</v>
      </c>
      <c r="O209" s="11">
        <f t="shared" si="41"/>
        <v>1</v>
      </c>
      <c r="P209">
        <f t="shared" si="42"/>
        <v>0</v>
      </c>
      <c r="Q209">
        <f t="shared" si="43"/>
        <v>4.224297619541463E-2</v>
      </c>
      <c r="R209" s="9">
        <f t="shared" si="44"/>
        <v>4.224297619541463E-2</v>
      </c>
      <c r="S209" s="11">
        <f t="shared" si="45"/>
        <v>0.95775702380458538</v>
      </c>
      <c r="T209" s="9">
        <f t="shared" si="46"/>
        <v>-4.316116177691464E-2</v>
      </c>
      <c r="U209" s="11">
        <f t="shared" si="47"/>
        <v>100</v>
      </c>
      <c r="AX209">
        <v>1.754907458169163E-2</v>
      </c>
      <c r="AY209">
        <v>1</v>
      </c>
      <c r="AZ209">
        <v>0</v>
      </c>
      <c r="BA209">
        <f t="shared" si="51"/>
        <v>201</v>
      </c>
      <c r="BB209">
        <f t="shared" si="52"/>
        <v>4</v>
      </c>
      <c r="BC209">
        <f t="shared" si="48"/>
        <v>0.8453846153846154</v>
      </c>
      <c r="BD209">
        <f t="shared" si="49"/>
        <v>0.9966666666666667</v>
      </c>
      <c r="BE209">
        <f t="shared" si="50"/>
        <v>7.6666666666664186E-4</v>
      </c>
    </row>
    <row r="210" spans="1:57" x14ac:dyDescent="0.3">
      <c r="A210">
        <f>Pumpkin_Seeds_Dataset!A208</f>
        <v>103683</v>
      </c>
      <c r="B210">
        <f>Pumpkin_Seeds_Dataset!B208</f>
        <v>1239.769</v>
      </c>
      <c r="C210">
        <f>Pumpkin_Seeds_Dataset!C208</f>
        <v>476.67140000000001</v>
      </c>
      <c r="D210">
        <f>Pumpkin_Seeds_Dataset!D208</f>
        <v>277.5163</v>
      </c>
      <c r="E210">
        <f>Pumpkin_Seeds_Dataset!E208</f>
        <v>104708</v>
      </c>
      <c r="F210">
        <f>Pumpkin_Seeds_Dataset!F208</f>
        <v>363.33629999999999</v>
      </c>
      <c r="G210">
        <f>Pumpkin_Seeds_Dataset!G208</f>
        <v>0.81299999999999994</v>
      </c>
      <c r="H210">
        <f>Pumpkin_Seeds_Dataset!H208</f>
        <v>0.99019999999999997</v>
      </c>
      <c r="I210">
        <f>Pumpkin_Seeds_Dataset!I208</f>
        <v>0.67830000000000001</v>
      </c>
      <c r="J210">
        <f>Pumpkin_Seeds_Dataset!J208</f>
        <v>0.84770000000000001</v>
      </c>
      <c r="K210">
        <f>Pumpkin_Seeds_Dataset!K208</f>
        <v>1.7176</v>
      </c>
      <c r="L210">
        <f>Pumpkin_Seeds_Dataset!L208</f>
        <v>0.76219999999999999</v>
      </c>
      <c r="M210" s="9">
        <f>Pumpkin_Seeds_Dataset!M208</f>
        <v>0</v>
      </c>
      <c r="N210" s="10">
        <f t="shared" si="40"/>
        <v>1</v>
      </c>
      <c r="O210" s="11">
        <f t="shared" si="41"/>
        <v>1</v>
      </c>
      <c r="P210">
        <f t="shared" si="42"/>
        <v>0</v>
      </c>
      <c r="Q210">
        <f t="shared" si="43"/>
        <v>8.5798509324216676E-2</v>
      </c>
      <c r="R210" s="9">
        <f t="shared" si="44"/>
        <v>8.5798509324216676E-2</v>
      </c>
      <c r="S210" s="11">
        <f t="shared" si="45"/>
        <v>0.91420149067578338</v>
      </c>
      <c r="T210" s="9">
        <f t="shared" si="46"/>
        <v>-8.9704282506317554E-2</v>
      </c>
      <c r="U210" s="11">
        <f t="shared" si="47"/>
        <v>100</v>
      </c>
      <c r="AX210">
        <v>1.7577926942655996E-2</v>
      </c>
      <c r="AY210">
        <v>1</v>
      </c>
      <c r="AZ210">
        <v>0</v>
      </c>
      <c r="BA210">
        <f t="shared" si="51"/>
        <v>202</v>
      </c>
      <c r="BB210">
        <f t="shared" si="52"/>
        <v>4</v>
      </c>
      <c r="BC210">
        <f t="shared" si="48"/>
        <v>0.84461538461538466</v>
      </c>
      <c r="BD210">
        <f t="shared" si="49"/>
        <v>0.9966666666666667</v>
      </c>
      <c r="BE210">
        <f t="shared" si="50"/>
        <v>7.6666666666664186E-4</v>
      </c>
    </row>
    <row r="211" spans="1:57" x14ac:dyDescent="0.3">
      <c r="A211">
        <f>Pumpkin_Seeds_Dataset!A209</f>
        <v>87913</v>
      </c>
      <c r="B211">
        <f>Pumpkin_Seeds_Dataset!B209</f>
        <v>1169.8879999999999</v>
      </c>
      <c r="C211">
        <f>Pumpkin_Seeds_Dataset!C209</f>
        <v>445.63839999999999</v>
      </c>
      <c r="D211">
        <f>Pumpkin_Seeds_Dataset!D209</f>
        <v>252.98650000000001</v>
      </c>
      <c r="E211">
        <f>Pumpkin_Seeds_Dataset!E209</f>
        <v>89481</v>
      </c>
      <c r="F211">
        <f>Pumpkin_Seeds_Dataset!F209</f>
        <v>334.5659</v>
      </c>
      <c r="G211">
        <f>Pumpkin_Seeds_Dataset!G209</f>
        <v>0.82320000000000004</v>
      </c>
      <c r="H211">
        <f>Pumpkin_Seeds_Dataset!H209</f>
        <v>0.98250000000000004</v>
      </c>
      <c r="I211">
        <f>Pumpkin_Seeds_Dataset!I209</f>
        <v>0.74150000000000005</v>
      </c>
      <c r="J211">
        <f>Pumpkin_Seeds_Dataset!J209</f>
        <v>0.80720000000000003</v>
      </c>
      <c r="K211">
        <f>Pumpkin_Seeds_Dataset!K209</f>
        <v>1.7615000000000001</v>
      </c>
      <c r="L211">
        <f>Pumpkin_Seeds_Dataset!L209</f>
        <v>0.75080000000000002</v>
      </c>
      <c r="M211" s="9">
        <f>Pumpkin_Seeds_Dataset!M209</f>
        <v>0</v>
      </c>
      <c r="N211" s="10">
        <f t="shared" si="40"/>
        <v>1</v>
      </c>
      <c r="O211" s="11">
        <f t="shared" si="41"/>
        <v>1</v>
      </c>
      <c r="P211">
        <f t="shared" si="42"/>
        <v>0</v>
      </c>
      <c r="Q211">
        <f t="shared" si="43"/>
        <v>6.3231151406295278E-3</v>
      </c>
      <c r="R211" s="9">
        <f t="shared" si="44"/>
        <v>6.3231151406295278E-3</v>
      </c>
      <c r="S211" s="11">
        <f t="shared" si="45"/>
        <v>0.99367688485937045</v>
      </c>
      <c r="T211" s="9">
        <f t="shared" si="46"/>
        <v>-6.3431907046486323E-3</v>
      </c>
      <c r="U211" s="11">
        <f t="shared" si="47"/>
        <v>100</v>
      </c>
      <c r="AX211">
        <v>1.7582065318828576E-2</v>
      </c>
      <c r="AY211">
        <v>1</v>
      </c>
      <c r="AZ211">
        <v>0</v>
      </c>
      <c r="BA211">
        <f t="shared" si="51"/>
        <v>203</v>
      </c>
      <c r="BB211">
        <f t="shared" si="52"/>
        <v>4</v>
      </c>
      <c r="BC211">
        <f t="shared" si="48"/>
        <v>0.84384615384615391</v>
      </c>
      <c r="BD211">
        <f t="shared" si="49"/>
        <v>0.9966666666666667</v>
      </c>
      <c r="BE211">
        <f t="shared" si="50"/>
        <v>7.6666666666675245E-4</v>
      </c>
    </row>
    <row r="212" spans="1:57" x14ac:dyDescent="0.3">
      <c r="A212">
        <f>Pumpkin_Seeds_Dataset!A210</f>
        <v>69069</v>
      </c>
      <c r="B212">
        <f>Pumpkin_Seeds_Dataset!B210</f>
        <v>986.68299999999999</v>
      </c>
      <c r="C212">
        <f>Pumpkin_Seeds_Dataset!C210</f>
        <v>371.60180000000003</v>
      </c>
      <c r="D212">
        <f>Pumpkin_Seeds_Dataset!D210</f>
        <v>237.0034</v>
      </c>
      <c r="E212">
        <f>Pumpkin_Seeds_Dataset!E210</f>
        <v>69623</v>
      </c>
      <c r="F212">
        <f>Pumpkin_Seeds_Dataset!F210</f>
        <v>296.54910000000001</v>
      </c>
      <c r="G212">
        <f>Pumpkin_Seeds_Dataset!G210</f>
        <v>0.7702</v>
      </c>
      <c r="H212">
        <f>Pumpkin_Seeds_Dataset!H210</f>
        <v>0.99199999999999999</v>
      </c>
      <c r="I212">
        <f>Pumpkin_Seeds_Dataset!I210</f>
        <v>0.74360000000000004</v>
      </c>
      <c r="J212">
        <f>Pumpkin_Seeds_Dataset!J210</f>
        <v>0.89149999999999996</v>
      </c>
      <c r="K212">
        <f>Pumpkin_Seeds_Dataset!K210</f>
        <v>1.5679000000000001</v>
      </c>
      <c r="L212">
        <f>Pumpkin_Seeds_Dataset!L210</f>
        <v>0.79800000000000004</v>
      </c>
      <c r="M212" s="9">
        <f>Pumpkin_Seeds_Dataset!M210</f>
        <v>0</v>
      </c>
      <c r="N212" s="10">
        <f t="shared" si="40"/>
        <v>1</v>
      </c>
      <c r="O212" s="11">
        <f t="shared" si="41"/>
        <v>1</v>
      </c>
      <c r="P212">
        <f t="shared" si="42"/>
        <v>0</v>
      </c>
      <c r="Q212">
        <f t="shared" si="43"/>
        <v>8.1012073671063601E-3</v>
      </c>
      <c r="R212" s="9">
        <f t="shared" si="44"/>
        <v>8.1012073671063601E-3</v>
      </c>
      <c r="S212" s="11">
        <f t="shared" si="45"/>
        <v>0.9918987926328936</v>
      </c>
      <c r="T212" s="9">
        <f t="shared" si="46"/>
        <v>-8.1342004575720179E-3</v>
      </c>
      <c r="U212" s="11">
        <f t="shared" si="47"/>
        <v>100</v>
      </c>
      <c r="AX212">
        <v>1.7613577908678194E-2</v>
      </c>
      <c r="AY212">
        <v>1</v>
      </c>
      <c r="AZ212">
        <v>0</v>
      </c>
      <c r="BA212">
        <f t="shared" si="51"/>
        <v>204</v>
      </c>
      <c r="BB212">
        <f t="shared" si="52"/>
        <v>4</v>
      </c>
      <c r="BC212">
        <f t="shared" si="48"/>
        <v>0.84307692307692306</v>
      </c>
      <c r="BD212">
        <f t="shared" si="49"/>
        <v>0.9966666666666667</v>
      </c>
      <c r="BE212">
        <f t="shared" si="50"/>
        <v>7.6666666666664186E-4</v>
      </c>
    </row>
    <row r="213" spans="1:57" x14ac:dyDescent="0.3">
      <c r="A213">
        <f>Pumpkin_Seeds_Dataset!A211</f>
        <v>73827</v>
      </c>
      <c r="B213">
        <f>Pumpkin_Seeds_Dataset!B211</f>
        <v>1077.4469999999999</v>
      </c>
      <c r="C213">
        <f>Pumpkin_Seeds_Dataset!C211</f>
        <v>430.56459999999998</v>
      </c>
      <c r="D213">
        <f>Pumpkin_Seeds_Dataset!D211</f>
        <v>219.46559999999999</v>
      </c>
      <c r="E213">
        <f>Pumpkin_Seeds_Dataset!E211</f>
        <v>74631</v>
      </c>
      <c r="F213">
        <f>Pumpkin_Seeds_Dataset!F211</f>
        <v>306.5933</v>
      </c>
      <c r="G213">
        <f>Pumpkin_Seeds_Dataset!G211</f>
        <v>0.86029999999999995</v>
      </c>
      <c r="H213">
        <f>Pumpkin_Seeds_Dataset!H211</f>
        <v>0.98919999999999997</v>
      </c>
      <c r="I213">
        <f>Pumpkin_Seeds_Dataset!I211</f>
        <v>0.72650000000000003</v>
      </c>
      <c r="J213">
        <f>Pumpkin_Seeds_Dataset!J211</f>
        <v>0.79920000000000002</v>
      </c>
      <c r="K213">
        <f>Pumpkin_Seeds_Dataset!K211</f>
        <v>1.9619</v>
      </c>
      <c r="L213">
        <f>Pumpkin_Seeds_Dataset!L211</f>
        <v>0.71209999999999996</v>
      </c>
      <c r="M213" s="9">
        <f>Pumpkin_Seeds_Dataset!M211</f>
        <v>0</v>
      </c>
      <c r="N213" s="10">
        <f t="shared" si="40"/>
        <v>1</v>
      </c>
      <c r="O213" s="11">
        <f t="shared" si="41"/>
        <v>1</v>
      </c>
      <c r="P213">
        <f t="shared" si="42"/>
        <v>0</v>
      </c>
      <c r="Q213">
        <f t="shared" si="43"/>
        <v>0.23882310195922132</v>
      </c>
      <c r="R213" s="9">
        <f t="shared" si="44"/>
        <v>0.23882310195922132</v>
      </c>
      <c r="S213" s="11">
        <f t="shared" si="45"/>
        <v>0.7611768980407787</v>
      </c>
      <c r="T213" s="9">
        <f t="shared" si="46"/>
        <v>-0.27288949341536284</v>
      </c>
      <c r="U213" s="11">
        <f t="shared" si="47"/>
        <v>100</v>
      </c>
      <c r="AX213">
        <v>1.7633294997275409E-2</v>
      </c>
      <c r="AY213">
        <v>1</v>
      </c>
      <c r="AZ213">
        <v>0</v>
      </c>
      <c r="BA213">
        <f t="shared" si="51"/>
        <v>205</v>
      </c>
      <c r="BB213">
        <f t="shared" si="52"/>
        <v>4</v>
      </c>
      <c r="BC213">
        <f t="shared" si="48"/>
        <v>0.84230769230769231</v>
      </c>
      <c r="BD213">
        <f t="shared" si="49"/>
        <v>0.9966666666666667</v>
      </c>
      <c r="BE213">
        <f t="shared" si="50"/>
        <v>7.6666666666664186E-4</v>
      </c>
    </row>
    <row r="214" spans="1:57" x14ac:dyDescent="0.3">
      <c r="A214">
        <f>Pumpkin_Seeds_Dataset!A212</f>
        <v>95554</v>
      </c>
      <c r="B214">
        <f>Pumpkin_Seeds_Dataset!B212</f>
        <v>1186.896</v>
      </c>
      <c r="C214">
        <f>Pumpkin_Seeds_Dataset!C212</f>
        <v>450.77249999999998</v>
      </c>
      <c r="D214">
        <f>Pumpkin_Seeds_Dataset!D212</f>
        <v>270.65460000000002</v>
      </c>
      <c r="E214">
        <f>Pumpkin_Seeds_Dataset!E212</f>
        <v>96491</v>
      </c>
      <c r="F214">
        <f>Pumpkin_Seeds_Dataset!F212</f>
        <v>348.80239999999998</v>
      </c>
      <c r="G214">
        <f>Pumpkin_Seeds_Dataset!G212</f>
        <v>0.79969999999999997</v>
      </c>
      <c r="H214">
        <f>Pumpkin_Seeds_Dataset!H212</f>
        <v>0.99029999999999996</v>
      </c>
      <c r="I214">
        <f>Pumpkin_Seeds_Dataset!I212</f>
        <v>0.73809999999999998</v>
      </c>
      <c r="J214">
        <f>Pumpkin_Seeds_Dataset!J212</f>
        <v>0.85240000000000005</v>
      </c>
      <c r="K214">
        <f>Pumpkin_Seeds_Dataset!K212</f>
        <v>1.6655</v>
      </c>
      <c r="L214">
        <f>Pumpkin_Seeds_Dataset!L212</f>
        <v>0.77380000000000004</v>
      </c>
      <c r="M214" s="9">
        <f>Pumpkin_Seeds_Dataset!M212</f>
        <v>0</v>
      </c>
      <c r="N214" s="10">
        <f t="shared" si="40"/>
        <v>1</v>
      </c>
      <c r="O214" s="11">
        <f t="shared" si="41"/>
        <v>1</v>
      </c>
      <c r="P214">
        <f t="shared" si="42"/>
        <v>0</v>
      </c>
      <c r="Q214">
        <f t="shared" si="43"/>
        <v>2.9633376110756334E-2</v>
      </c>
      <c r="R214" s="9">
        <f t="shared" si="44"/>
        <v>2.9633376110756334E-2</v>
      </c>
      <c r="S214" s="11">
        <f t="shared" si="45"/>
        <v>0.97036662388924366</v>
      </c>
      <c r="T214" s="9">
        <f t="shared" si="46"/>
        <v>-3.0081316122228099E-2</v>
      </c>
      <c r="U214" s="11">
        <f t="shared" si="47"/>
        <v>100</v>
      </c>
      <c r="AX214">
        <v>1.7645537425010668E-2</v>
      </c>
      <c r="AY214">
        <v>1</v>
      </c>
      <c r="AZ214">
        <v>0</v>
      </c>
      <c r="BA214">
        <f t="shared" si="51"/>
        <v>206</v>
      </c>
      <c r="BB214">
        <f t="shared" si="52"/>
        <v>4</v>
      </c>
      <c r="BC214">
        <f t="shared" si="48"/>
        <v>0.84153846153846157</v>
      </c>
      <c r="BD214">
        <f t="shared" si="49"/>
        <v>0.9966666666666667</v>
      </c>
      <c r="BE214">
        <f t="shared" si="50"/>
        <v>7.6666666666675245E-4</v>
      </c>
    </row>
    <row r="215" spans="1:57" x14ac:dyDescent="0.3">
      <c r="A215">
        <f>Pumpkin_Seeds_Dataset!A213</f>
        <v>65593</v>
      </c>
      <c r="B215">
        <f>Pumpkin_Seeds_Dataset!B213</f>
        <v>975.947</v>
      </c>
      <c r="C215">
        <f>Pumpkin_Seeds_Dataset!C213</f>
        <v>376.78559999999999</v>
      </c>
      <c r="D215">
        <f>Pumpkin_Seeds_Dataset!D213</f>
        <v>222.4426</v>
      </c>
      <c r="E215">
        <f>Pumpkin_Seeds_Dataset!E213</f>
        <v>66217</v>
      </c>
      <c r="F215">
        <f>Pumpkin_Seeds_Dataset!F213</f>
        <v>288.9907</v>
      </c>
      <c r="G215">
        <f>Pumpkin_Seeds_Dataset!G213</f>
        <v>0.80710000000000004</v>
      </c>
      <c r="H215">
        <f>Pumpkin_Seeds_Dataset!H213</f>
        <v>0.99060000000000004</v>
      </c>
      <c r="I215">
        <f>Pumpkin_Seeds_Dataset!I213</f>
        <v>0.76329999999999998</v>
      </c>
      <c r="J215">
        <f>Pumpkin_Seeds_Dataset!J213</f>
        <v>0.86539999999999995</v>
      </c>
      <c r="K215">
        <f>Pumpkin_Seeds_Dataset!K213</f>
        <v>1.6939</v>
      </c>
      <c r="L215">
        <f>Pumpkin_Seeds_Dataset!L213</f>
        <v>0.76700000000000002</v>
      </c>
      <c r="M215" s="9">
        <f>Pumpkin_Seeds_Dataset!M213</f>
        <v>0</v>
      </c>
      <c r="N215" s="10">
        <f t="shared" si="40"/>
        <v>1</v>
      </c>
      <c r="O215" s="11">
        <f t="shared" si="41"/>
        <v>1</v>
      </c>
      <c r="P215">
        <f t="shared" si="42"/>
        <v>0</v>
      </c>
      <c r="Q215">
        <f t="shared" si="43"/>
        <v>3.3675715483453918E-2</v>
      </c>
      <c r="R215" s="9">
        <f t="shared" si="44"/>
        <v>3.3675715483453918E-2</v>
      </c>
      <c r="S215" s="11">
        <f t="shared" si="45"/>
        <v>0.96632428451654606</v>
      </c>
      <c r="T215" s="9">
        <f t="shared" si="46"/>
        <v>-3.4255802846377831E-2</v>
      </c>
      <c r="U215" s="11">
        <f t="shared" si="47"/>
        <v>100</v>
      </c>
      <c r="AX215">
        <v>1.7647772312034314E-2</v>
      </c>
      <c r="AY215">
        <v>1</v>
      </c>
      <c r="AZ215">
        <v>0</v>
      </c>
      <c r="BA215">
        <f t="shared" si="51"/>
        <v>207</v>
      </c>
      <c r="BB215">
        <f t="shared" si="52"/>
        <v>4</v>
      </c>
      <c r="BC215">
        <f t="shared" si="48"/>
        <v>0.84076923076923071</v>
      </c>
      <c r="BD215">
        <f t="shared" si="49"/>
        <v>0.9966666666666667</v>
      </c>
      <c r="BE215">
        <f t="shared" si="50"/>
        <v>7.6666666666664186E-4</v>
      </c>
    </row>
    <row r="216" spans="1:57" x14ac:dyDescent="0.3">
      <c r="A216">
        <f>Pumpkin_Seeds_Dataset!A214</f>
        <v>87034</v>
      </c>
      <c r="B216">
        <f>Pumpkin_Seeds_Dataset!B214</f>
        <v>1121.454</v>
      </c>
      <c r="C216">
        <f>Pumpkin_Seeds_Dataset!C214</f>
        <v>418.22989999999999</v>
      </c>
      <c r="D216">
        <f>Pumpkin_Seeds_Dataset!D214</f>
        <v>266.72359999999998</v>
      </c>
      <c r="E216">
        <f>Pumpkin_Seeds_Dataset!E214</f>
        <v>88121</v>
      </c>
      <c r="F216">
        <f>Pumpkin_Seeds_Dataset!F214</f>
        <v>332.88909999999998</v>
      </c>
      <c r="G216">
        <f>Pumpkin_Seeds_Dataset!G214</f>
        <v>0.7702</v>
      </c>
      <c r="H216">
        <f>Pumpkin_Seeds_Dataset!H214</f>
        <v>0.98770000000000002</v>
      </c>
      <c r="I216">
        <f>Pumpkin_Seeds_Dataset!I214</f>
        <v>0.70350000000000001</v>
      </c>
      <c r="J216">
        <f>Pumpkin_Seeds_Dataset!J214</f>
        <v>0.86960000000000004</v>
      </c>
      <c r="K216">
        <f>Pumpkin_Seeds_Dataset!K214</f>
        <v>1.5680000000000001</v>
      </c>
      <c r="L216">
        <f>Pumpkin_Seeds_Dataset!L214</f>
        <v>0.79590000000000005</v>
      </c>
      <c r="M216" s="9">
        <f>Pumpkin_Seeds_Dataset!M214</f>
        <v>0</v>
      </c>
      <c r="N216" s="10">
        <f t="shared" si="40"/>
        <v>1</v>
      </c>
      <c r="O216" s="11">
        <f t="shared" si="41"/>
        <v>1</v>
      </c>
      <c r="P216">
        <f t="shared" si="42"/>
        <v>0</v>
      </c>
      <c r="Q216">
        <f t="shared" si="43"/>
        <v>5.1867869460692148E-3</v>
      </c>
      <c r="R216" s="9">
        <f t="shared" si="44"/>
        <v>5.1867869460692148E-3</v>
      </c>
      <c r="S216" s="11">
        <f t="shared" si="45"/>
        <v>0.99481321305393078</v>
      </c>
      <c r="T216" s="9">
        <f t="shared" si="46"/>
        <v>-5.2002850201342699E-3</v>
      </c>
      <c r="U216" s="11">
        <f t="shared" si="47"/>
        <v>100</v>
      </c>
      <c r="AX216">
        <v>1.7763360588539237E-2</v>
      </c>
      <c r="AY216">
        <v>1</v>
      </c>
      <c r="AZ216">
        <v>0</v>
      </c>
      <c r="BA216">
        <f t="shared" si="51"/>
        <v>208</v>
      </c>
      <c r="BB216">
        <f t="shared" si="52"/>
        <v>4</v>
      </c>
      <c r="BC216">
        <f t="shared" si="48"/>
        <v>0.84</v>
      </c>
      <c r="BD216">
        <f t="shared" si="49"/>
        <v>0.9966666666666667</v>
      </c>
      <c r="BE216">
        <f t="shared" si="50"/>
        <v>7.6666666666664186E-4</v>
      </c>
    </row>
    <row r="217" spans="1:57" x14ac:dyDescent="0.3">
      <c r="A217">
        <f>Pumpkin_Seeds_Dataset!A215</f>
        <v>80452</v>
      </c>
      <c r="B217">
        <f>Pumpkin_Seeds_Dataset!B215</f>
        <v>1120.096</v>
      </c>
      <c r="C217">
        <f>Pumpkin_Seeds_Dataset!C215</f>
        <v>451.05020000000002</v>
      </c>
      <c r="D217">
        <f>Pumpkin_Seeds_Dataset!D215</f>
        <v>227.32509999999999</v>
      </c>
      <c r="E217">
        <f>Pumpkin_Seeds_Dataset!E215</f>
        <v>81194</v>
      </c>
      <c r="F217">
        <f>Pumpkin_Seeds_Dataset!F215</f>
        <v>320.05419999999998</v>
      </c>
      <c r="G217">
        <f>Pumpkin_Seeds_Dataset!G215</f>
        <v>0.86370000000000002</v>
      </c>
      <c r="H217">
        <f>Pumpkin_Seeds_Dataset!H215</f>
        <v>0.9909</v>
      </c>
      <c r="I217">
        <f>Pumpkin_Seeds_Dataset!I215</f>
        <v>0.74660000000000004</v>
      </c>
      <c r="J217">
        <f>Pumpkin_Seeds_Dataset!J215</f>
        <v>0.80579999999999996</v>
      </c>
      <c r="K217">
        <f>Pumpkin_Seeds_Dataset!K215</f>
        <v>1.9842</v>
      </c>
      <c r="L217">
        <f>Pumpkin_Seeds_Dataset!L215</f>
        <v>0.70960000000000001</v>
      </c>
      <c r="M217" s="9">
        <f>Pumpkin_Seeds_Dataset!M215</f>
        <v>0</v>
      </c>
      <c r="N217" s="10">
        <f t="shared" si="40"/>
        <v>1</v>
      </c>
      <c r="O217" s="11">
        <f t="shared" si="41"/>
        <v>1</v>
      </c>
      <c r="P217">
        <f t="shared" si="42"/>
        <v>0</v>
      </c>
      <c r="Q217">
        <f t="shared" si="43"/>
        <v>0.21804985699260995</v>
      </c>
      <c r="R217" s="9">
        <f t="shared" si="44"/>
        <v>0.21804985699260995</v>
      </c>
      <c r="S217" s="11">
        <f t="shared" si="45"/>
        <v>0.78195014300739007</v>
      </c>
      <c r="T217" s="9">
        <f t="shared" si="46"/>
        <v>-0.24596429621433535</v>
      </c>
      <c r="U217" s="11">
        <f t="shared" si="47"/>
        <v>100</v>
      </c>
      <c r="AX217">
        <v>1.7767321829995544E-2</v>
      </c>
      <c r="AY217">
        <v>1</v>
      </c>
      <c r="AZ217">
        <v>0</v>
      </c>
      <c r="BA217">
        <f t="shared" si="51"/>
        <v>209</v>
      </c>
      <c r="BB217">
        <f t="shared" si="52"/>
        <v>4</v>
      </c>
      <c r="BC217">
        <f t="shared" si="48"/>
        <v>0.83923076923076922</v>
      </c>
      <c r="BD217">
        <f t="shared" si="49"/>
        <v>0.9966666666666667</v>
      </c>
      <c r="BE217">
        <f t="shared" si="50"/>
        <v>7.6666666666664186E-4</v>
      </c>
    </row>
    <row r="218" spans="1:57" x14ac:dyDescent="0.3">
      <c r="A218">
        <f>Pumpkin_Seeds_Dataset!A216</f>
        <v>71614</v>
      </c>
      <c r="B218">
        <f>Pumpkin_Seeds_Dataset!B216</f>
        <v>1036.482</v>
      </c>
      <c r="C218">
        <f>Pumpkin_Seeds_Dataset!C216</f>
        <v>405.56900000000002</v>
      </c>
      <c r="D218">
        <f>Pumpkin_Seeds_Dataset!D216</f>
        <v>226.02090000000001</v>
      </c>
      <c r="E218">
        <f>Pumpkin_Seeds_Dataset!E216</f>
        <v>72260</v>
      </c>
      <c r="F218">
        <f>Pumpkin_Seeds_Dataset!F216</f>
        <v>301.96319999999997</v>
      </c>
      <c r="G218">
        <f>Pumpkin_Seeds_Dataset!G216</f>
        <v>0.83030000000000004</v>
      </c>
      <c r="H218">
        <f>Pumpkin_Seeds_Dataset!H216</f>
        <v>0.99109999999999998</v>
      </c>
      <c r="I218">
        <f>Pumpkin_Seeds_Dataset!I216</f>
        <v>0.68969999999999998</v>
      </c>
      <c r="J218">
        <f>Pumpkin_Seeds_Dataset!J216</f>
        <v>0.8377</v>
      </c>
      <c r="K218">
        <f>Pumpkin_Seeds_Dataset!K216</f>
        <v>1.7944</v>
      </c>
      <c r="L218">
        <f>Pumpkin_Seeds_Dataset!L216</f>
        <v>0.74450000000000005</v>
      </c>
      <c r="M218" s="9">
        <f>Pumpkin_Seeds_Dataset!M216</f>
        <v>0</v>
      </c>
      <c r="N218" s="10">
        <f t="shared" si="40"/>
        <v>1</v>
      </c>
      <c r="O218" s="11">
        <f t="shared" si="41"/>
        <v>1</v>
      </c>
      <c r="P218">
        <f t="shared" si="42"/>
        <v>0</v>
      </c>
      <c r="Q218">
        <f t="shared" si="43"/>
        <v>7.857764163004527E-2</v>
      </c>
      <c r="R218" s="9">
        <f t="shared" si="44"/>
        <v>7.857764163004527E-2</v>
      </c>
      <c r="S218" s="11">
        <f t="shared" si="45"/>
        <v>0.92142235836995479</v>
      </c>
      <c r="T218" s="9">
        <f t="shared" si="46"/>
        <v>-8.183676112467797E-2</v>
      </c>
      <c r="U218" s="11">
        <f t="shared" si="47"/>
        <v>100</v>
      </c>
      <c r="AX218">
        <v>1.7920926536835316E-2</v>
      </c>
      <c r="AY218">
        <v>1</v>
      </c>
      <c r="AZ218">
        <v>0</v>
      </c>
      <c r="BA218">
        <f t="shared" si="51"/>
        <v>210</v>
      </c>
      <c r="BB218">
        <f t="shared" si="52"/>
        <v>4</v>
      </c>
      <c r="BC218">
        <f t="shared" si="48"/>
        <v>0.83846153846153848</v>
      </c>
      <c r="BD218">
        <f t="shared" si="49"/>
        <v>0.9966666666666667</v>
      </c>
      <c r="BE218">
        <f t="shared" si="50"/>
        <v>7.6666666666664186E-4</v>
      </c>
    </row>
    <row r="219" spans="1:57" x14ac:dyDescent="0.3">
      <c r="A219">
        <f>Pumpkin_Seeds_Dataset!A217</f>
        <v>95740</v>
      </c>
      <c r="B219">
        <f>Pumpkin_Seeds_Dataset!B217</f>
        <v>1186.0550000000001</v>
      </c>
      <c r="C219">
        <f>Pumpkin_Seeds_Dataset!C217</f>
        <v>451.53539999999998</v>
      </c>
      <c r="D219">
        <f>Pumpkin_Seeds_Dataset!D217</f>
        <v>271.39789999999999</v>
      </c>
      <c r="E219">
        <f>Pumpkin_Seeds_Dataset!E217</f>
        <v>96724</v>
      </c>
      <c r="F219">
        <f>Pumpkin_Seeds_Dataset!F217</f>
        <v>349.14170000000001</v>
      </c>
      <c r="G219">
        <f>Pumpkin_Seeds_Dataset!G217</f>
        <v>0.79920000000000002</v>
      </c>
      <c r="H219">
        <f>Pumpkin_Seeds_Dataset!H217</f>
        <v>0.98980000000000001</v>
      </c>
      <c r="I219">
        <f>Pumpkin_Seeds_Dataset!I217</f>
        <v>0.72030000000000005</v>
      </c>
      <c r="J219">
        <f>Pumpkin_Seeds_Dataset!J217</f>
        <v>0.85529999999999995</v>
      </c>
      <c r="K219">
        <f>Pumpkin_Seeds_Dataset!K217</f>
        <v>1.6637</v>
      </c>
      <c r="L219">
        <f>Pumpkin_Seeds_Dataset!L217</f>
        <v>0.7732</v>
      </c>
      <c r="M219" s="9">
        <f>Pumpkin_Seeds_Dataset!M217</f>
        <v>0</v>
      </c>
      <c r="N219" s="10">
        <f t="shared" si="40"/>
        <v>1</v>
      </c>
      <c r="O219" s="11">
        <f t="shared" si="41"/>
        <v>1</v>
      </c>
      <c r="P219">
        <f t="shared" si="42"/>
        <v>0</v>
      </c>
      <c r="Q219">
        <f t="shared" si="43"/>
        <v>3.5684940348660404E-2</v>
      </c>
      <c r="R219" s="9">
        <f t="shared" si="44"/>
        <v>3.5684940348660404E-2</v>
      </c>
      <c r="S219" s="11">
        <f t="shared" si="45"/>
        <v>0.96431505965133957</v>
      </c>
      <c r="T219" s="9">
        <f t="shared" si="46"/>
        <v>-3.6337212402906986E-2</v>
      </c>
      <c r="U219" s="11">
        <f t="shared" si="47"/>
        <v>100</v>
      </c>
      <c r="AX219">
        <v>1.7927132830507703E-2</v>
      </c>
      <c r="AY219">
        <v>1</v>
      </c>
      <c r="AZ219">
        <v>0</v>
      </c>
      <c r="BA219">
        <f t="shared" si="51"/>
        <v>211</v>
      </c>
      <c r="BB219">
        <f t="shared" si="52"/>
        <v>4</v>
      </c>
      <c r="BC219">
        <f t="shared" si="48"/>
        <v>0.83769230769230774</v>
      </c>
      <c r="BD219">
        <f t="shared" si="49"/>
        <v>0.9966666666666667</v>
      </c>
      <c r="BE219">
        <f t="shared" si="50"/>
        <v>7.6666666666675245E-4</v>
      </c>
    </row>
    <row r="220" spans="1:57" x14ac:dyDescent="0.3">
      <c r="A220">
        <f>Pumpkin_Seeds_Dataset!A218</f>
        <v>66900</v>
      </c>
      <c r="B220">
        <f>Pumpkin_Seeds_Dataset!B218</f>
        <v>1005.9450000000001</v>
      </c>
      <c r="C220">
        <f>Pumpkin_Seeds_Dataset!C218</f>
        <v>391.00349999999997</v>
      </c>
      <c r="D220">
        <f>Pumpkin_Seeds_Dataset!D218</f>
        <v>218.63120000000001</v>
      </c>
      <c r="E220">
        <f>Pumpkin_Seeds_Dataset!E218</f>
        <v>67516</v>
      </c>
      <c r="F220">
        <f>Pumpkin_Seeds_Dataset!F218</f>
        <v>291.85570000000001</v>
      </c>
      <c r="G220">
        <f>Pumpkin_Seeds_Dataset!G218</f>
        <v>0.82909999999999995</v>
      </c>
      <c r="H220">
        <f>Pumpkin_Seeds_Dataset!H218</f>
        <v>0.9909</v>
      </c>
      <c r="I220">
        <f>Pumpkin_Seeds_Dataset!I218</f>
        <v>0.71109999999999995</v>
      </c>
      <c r="J220">
        <f>Pumpkin_Seeds_Dataset!J218</f>
        <v>0.83079999999999998</v>
      </c>
      <c r="K220">
        <f>Pumpkin_Seeds_Dataset!K218</f>
        <v>1.7884</v>
      </c>
      <c r="L220">
        <f>Pumpkin_Seeds_Dataset!L218</f>
        <v>0.74639999999999995</v>
      </c>
      <c r="M220" s="9">
        <f>Pumpkin_Seeds_Dataset!M218</f>
        <v>0</v>
      </c>
      <c r="N220" s="10">
        <f t="shared" si="40"/>
        <v>1</v>
      </c>
      <c r="O220" s="11">
        <f t="shared" si="41"/>
        <v>1</v>
      </c>
      <c r="P220">
        <f t="shared" si="42"/>
        <v>0</v>
      </c>
      <c r="Q220">
        <f t="shared" si="43"/>
        <v>8.5651002640583326E-2</v>
      </c>
      <c r="R220" s="9">
        <f t="shared" si="44"/>
        <v>8.5651002640583326E-2</v>
      </c>
      <c r="S220" s="11">
        <f t="shared" si="45"/>
        <v>0.91434899735941666</v>
      </c>
      <c r="T220" s="9">
        <f t="shared" si="46"/>
        <v>-8.95429452231324E-2</v>
      </c>
      <c r="U220" s="11">
        <f t="shared" si="47"/>
        <v>100</v>
      </c>
      <c r="AX220">
        <v>1.793179073599797E-2</v>
      </c>
      <c r="AY220">
        <v>1</v>
      </c>
      <c r="AZ220">
        <v>0</v>
      </c>
      <c r="BA220">
        <f t="shared" si="51"/>
        <v>212</v>
      </c>
      <c r="BB220">
        <f t="shared" si="52"/>
        <v>4</v>
      </c>
      <c r="BC220">
        <f t="shared" si="48"/>
        <v>0.83692307692307688</v>
      </c>
      <c r="BD220">
        <f t="shared" si="49"/>
        <v>0.9966666666666667</v>
      </c>
      <c r="BE220">
        <f t="shared" si="50"/>
        <v>7.6666666666664186E-4</v>
      </c>
    </row>
    <row r="221" spans="1:57" x14ac:dyDescent="0.3">
      <c r="A221">
        <f>Pumpkin_Seeds_Dataset!A219</f>
        <v>94954</v>
      </c>
      <c r="B221">
        <f>Pumpkin_Seeds_Dataset!B219</f>
        <v>1210.9770000000001</v>
      </c>
      <c r="C221">
        <f>Pumpkin_Seeds_Dataset!C219</f>
        <v>474.3818</v>
      </c>
      <c r="D221">
        <f>Pumpkin_Seeds_Dataset!D219</f>
        <v>257.0043</v>
      </c>
      <c r="E221">
        <f>Pumpkin_Seeds_Dataset!E219</f>
        <v>96121</v>
      </c>
      <c r="F221">
        <f>Pumpkin_Seeds_Dataset!F219</f>
        <v>347.7056</v>
      </c>
      <c r="G221">
        <f>Pumpkin_Seeds_Dataset!G219</f>
        <v>0.84050000000000002</v>
      </c>
      <c r="H221">
        <f>Pumpkin_Seeds_Dataset!H219</f>
        <v>0.9879</v>
      </c>
      <c r="I221">
        <f>Pumpkin_Seeds_Dataset!I219</f>
        <v>0.72430000000000005</v>
      </c>
      <c r="J221">
        <f>Pumpkin_Seeds_Dataset!J219</f>
        <v>0.81369999999999998</v>
      </c>
      <c r="K221">
        <f>Pumpkin_Seeds_Dataset!K219</f>
        <v>1.8458000000000001</v>
      </c>
      <c r="L221">
        <f>Pumpkin_Seeds_Dataset!L219</f>
        <v>0.73299999999999998</v>
      </c>
      <c r="M221" s="9">
        <f>Pumpkin_Seeds_Dataset!M219</f>
        <v>0</v>
      </c>
      <c r="N221" s="10">
        <f t="shared" si="40"/>
        <v>1</v>
      </c>
      <c r="O221" s="11">
        <f t="shared" si="41"/>
        <v>1</v>
      </c>
      <c r="P221">
        <f t="shared" si="42"/>
        <v>0</v>
      </c>
      <c r="Q221">
        <f t="shared" si="43"/>
        <v>0.12885886489749787</v>
      </c>
      <c r="R221" s="9">
        <f t="shared" si="44"/>
        <v>0.12885886489749787</v>
      </c>
      <c r="S221" s="11">
        <f t="shared" si="45"/>
        <v>0.87114113510250213</v>
      </c>
      <c r="T221" s="9">
        <f t="shared" si="46"/>
        <v>-0.1379512772512049</v>
      </c>
      <c r="U221" s="11">
        <f t="shared" si="47"/>
        <v>100</v>
      </c>
      <c r="AX221">
        <v>1.7958738470424541E-2</v>
      </c>
      <c r="AY221">
        <v>1</v>
      </c>
      <c r="AZ221">
        <v>0</v>
      </c>
      <c r="BA221">
        <f t="shared" si="51"/>
        <v>213</v>
      </c>
      <c r="BB221">
        <f t="shared" si="52"/>
        <v>4</v>
      </c>
      <c r="BC221">
        <f t="shared" si="48"/>
        <v>0.83615384615384614</v>
      </c>
      <c r="BD221">
        <f t="shared" si="49"/>
        <v>0.9966666666666667</v>
      </c>
      <c r="BE221">
        <f t="shared" si="50"/>
        <v>7.6666666666664186E-4</v>
      </c>
    </row>
    <row r="222" spans="1:57" x14ac:dyDescent="0.3">
      <c r="A222">
        <f>Pumpkin_Seeds_Dataset!A220</f>
        <v>99109</v>
      </c>
      <c r="B222">
        <f>Pumpkin_Seeds_Dataset!B220</f>
        <v>1222.6110000000001</v>
      </c>
      <c r="C222">
        <f>Pumpkin_Seeds_Dataset!C220</f>
        <v>489.27589999999998</v>
      </c>
      <c r="D222">
        <f>Pumpkin_Seeds_Dataset!D220</f>
        <v>258.1309</v>
      </c>
      <c r="E222">
        <f>Pumpkin_Seeds_Dataset!E220</f>
        <v>99840</v>
      </c>
      <c r="F222">
        <f>Pumpkin_Seeds_Dataset!F220</f>
        <v>355.23160000000001</v>
      </c>
      <c r="G222">
        <f>Pumpkin_Seeds_Dataset!G220</f>
        <v>0.84950000000000003</v>
      </c>
      <c r="H222">
        <f>Pumpkin_Seeds_Dataset!H220</f>
        <v>0.99270000000000003</v>
      </c>
      <c r="I222">
        <f>Pumpkin_Seeds_Dataset!I220</f>
        <v>0.69589999999999996</v>
      </c>
      <c r="J222">
        <f>Pumpkin_Seeds_Dataset!J220</f>
        <v>0.83320000000000005</v>
      </c>
      <c r="K222">
        <f>Pumpkin_Seeds_Dataset!K220</f>
        <v>1.8955</v>
      </c>
      <c r="L222">
        <f>Pumpkin_Seeds_Dataset!L220</f>
        <v>0.72599999999999998</v>
      </c>
      <c r="M222" s="9">
        <f>Pumpkin_Seeds_Dataset!M220</f>
        <v>0</v>
      </c>
      <c r="N222" s="10">
        <f t="shared" si="40"/>
        <v>1</v>
      </c>
      <c r="O222" s="11">
        <f t="shared" si="41"/>
        <v>1</v>
      </c>
      <c r="P222">
        <f t="shared" si="42"/>
        <v>0</v>
      </c>
      <c r="Q222">
        <f t="shared" si="43"/>
        <v>0.37823488370464287</v>
      </c>
      <c r="R222" s="9">
        <f t="shared" si="44"/>
        <v>0.37823488370464287</v>
      </c>
      <c r="S222" s="11">
        <f t="shared" si="45"/>
        <v>0.62176511629535713</v>
      </c>
      <c r="T222" s="9">
        <f t="shared" si="46"/>
        <v>-0.47519288409660826</v>
      </c>
      <c r="U222" s="11">
        <f t="shared" si="47"/>
        <v>100</v>
      </c>
      <c r="AX222">
        <v>1.7972131353333407E-2</v>
      </c>
      <c r="AY222">
        <v>1</v>
      </c>
      <c r="AZ222">
        <v>0</v>
      </c>
      <c r="BA222">
        <f t="shared" si="51"/>
        <v>214</v>
      </c>
      <c r="BB222">
        <f t="shared" si="52"/>
        <v>4</v>
      </c>
      <c r="BC222">
        <f t="shared" si="48"/>
        <v>0.83538461538461539</v>
      </c>
      <c r="BD222">
        <f t="shared" si="49"/>
        <v>0.9966666666666667</v>
      </c>
      <c r="BE222">
        <f t="shared" si="50"/>
        <v>7.6666666666664186E-4</v>
      </c>
    </row>
    <row r="223" spans="1:57" x14ac:dyDescent="0.3">
      <c r="A223">
        <f>Pumpkin_Seeds_Dataset!A221</f>
        <v>81555</v>
      </c>
      <c r="B223">
        <f>Pumpkin_Seeds_Dataset!B221</f>
        <v>1110.5809999999999</v>
      </c>
      <c r="C223">
        <f>Pumpkin_Seeds_Dataset!C221</f>
        <v>437.12959999999998</v>
      </c>
      <c r="D223">
        <f>Pumpkin_Seeds_Dataset!D221</f>
        <v>239.01679999999999</v>
      </c>
      <c r="E223">
        <f>Pumpkin_Seeds_Dataset!E221</f>
        <v>82508</v>
      </c>
      <c r="F223">
        <f>Pumpkin_Seeds_Dataset!F221</f>
        <v>322.2407</v>
      </c>
      <c r="G223">
        <f>Pumpkin_Seeds_Dataset!G221</f>
        <v>0.83730000000000004</v>
      </c>
      <c r="H223">
        <f>Pumpkin_Seeds_Dataset!H221</f>
        <v>0.98839999999999995</v>
      </c>
      <c r="I223">
        <f>Pumpkin_Seeds_Dataset!I221</f>
        <v>0.65510000000000002</v>
      </c>
      <c r="J223">
        <f>Pumpkin_Seeds_Dataset!J221</f>
        <v>0.83089999999999997</v>
      </c>
      <c r="K223">
        <f>Pumpkin_Seeds_Dataset!K221</f>
        <v>1.8289</v>
      </c>
      <c r="L223">
        <f>Pumpkin_Seeds_Dataset!L221</f>
        <v>0.73719999999999997</v>
      </c>
      <c r="M223" s="9">
        <f>Pumpkin_Seeds_Dataset!M221</f>
        <v>0</v>
      </c>
      <c r="N223" s="10">
        <f t="shared" si="40"/>
        <v>1</v>
      </c>
      <c r="O223" s="11">
        <f t="shared" si="41"/>
        <v>1</v>
      </c>
      <c r="P223">
        <f t="shared" si="42"/>
        <v>0</v>
      </c>
      <c r="Q223">
        <f t="shared" si="43"/>
        <v>4.9224677391372047E-2</v>
      </c>
      <c r="R223" s="9">
        <f t="shared" si="44"/>
        <v>4.9224677391372047E-2</v>
      </c>
      <c r="S223" s="11">
        <f t="shared" si="45"/>
        <v>0.95077532260862796</v>
      </c>
      <c r="T223" s="9">
        <f t="shared" si="46"/>
        <v>-5.0477498178071636E-2</v>
      </c>
      <c r="U223" s="11">
        <f t="shared" si="47"/>
        <v>100</v>
      </c>
      <c r="AX223">
        <v>1.8154898000094954E-2</v>
      </c>
      <c r="AY223">
        <v>1</v>
      </c>
      <c r="AZ223">
        <v>0</v>
      </c>
      <c r="BA223">
        <f t="shared" si="51"/>
        <v>215</v>
      </c>
      <c r="BB223">
        <f t="shared" si="52"/>
        <v>4</v>
      </c>
      <c r="BC223">
        <f t="shared" si="48"/>
        <v>0.83461538461538465</v>
      </c>
      <c r="BD223">
        <f t="shared" si="49"/>
        <v>0.9966666666666667</v>
      </c>
      <c r="BE223">
        <f t="shared" si="50"/>
        <v>7.6666666666664186E-4</v>
      </c>
    </row>
    <row r="224" spans="1:57" x14ac:dyDescent="0.3">
      <c r="A224">
        <f>Pumpkin_Seeds_Dataset!A222</f>
        <v>64088</v>
      </c>
      <c r="B224">
        <f>Pumpkin_Seeds_Dataset!B222</f>
        <v>951.71100000000001</v>
      </c>
      <c r="C224">
        <f>Pumpkin_Seeds_Dataset!C222</f>
        <v>357.68419999999998</v>
      </c>
      <c r="D224">
        <f>Pumpkin_Seeds_Dataset!D222</f>
        <v>229.8545</v>
      </c>
      <c r="E224">
        <f>Pumpkin_Seeds_Dataset!E222</f>
        <v>64658</v>
      </c>
      <c r="F224">
        <f>Pumpkin_Seeds_Dataset!F222</f>
        <v>285.65600000000001</v>
      </c>
      <c r="G224">
        <f>Pumpkin_Seeds_Dataset!G222</f>
        <v>0.76619999999999999</v>
      </c>
      <c r="H224">
        <f>Pumpkin_Seeds_Dataset!H222</f>
        <v>0.99119999999999997</v>
      </c>
      <c r="I224">
        <f>Pumpkin_Seeds_Dataset!I222</f>
        <v>0.74080000000000001</v>
      </c>
      <c r="J224">
        <f>Pumpkin_Seeds_Dataset!J222</f>
        <v>0.88919999999999999</v>
      </c>
      <c r="K224">
        <f>Pumpkin_Seeds_Dataset!K222</f>
        <v>1.5561</v>
      </c>
      <c r="L224">
        <f>Pumpkin_Seeds_Dataset!L222</f>
        <v>0.79859999999999998</v>
      </c>
      <c r="M224" s="9">
        <f>Pumpkin_Seeds_Dataset!M222</f>
        <v>0</v>
      </c>
      <c r="N224" s="10">
        <f t="shared" si="40"/>
        <v>1</v>
      </c>
      <c r="O224" s="11">
        <f t="shared" si="41"/>
        <v>1</v>
      </c>
      <c r="P224">
        <f t="shared" si="42"/>
        <v>0</v>
      </c>
      <c r="Q224">
        <f t="shared" si="43"/>
        <v>2.1127147222897727E-2</v>
      </c>
      <c r="R224" s="9">
        <f t="shared" si="44"/>
        <v>2.1127147222897727E-2</v>
      </c>
      <c r="S224" s="11">
        <f t="shared" si="45"/>
        <v>0.97887285277710223</v>
      </c>
      <c r="T224" s="9">
        <f t="shared" si="46"/>
        <v>-2.1353519475333916E-2</v>
      </c>
      <c r="U224" s="11">
        <f t="shared" si="47"/>
        <v>100</v>
      </c>
      <c r="AX224">
        <v>1.8159969131787981E-2</v>
      </c>
      <c r="AY224">
        <v>1</v>
      </c>
      <c r="AZ224">
        <v>0</v>
      </c>
      <c r="BA224">
        <f t="shared" si="51"/>
        <v>216</v>
      </c>
      <c r="BB224">
        <f t="shared" si="52"/>
        <v>4</v>
      </c>
      <c r="BC224">
        <f t="shared" si="48"/>
        <v>0.8338461538461539</v>
      </c>
      <c r="BD224">
        <f t="shared" si="49"/>
        <v>0.9966666666666667</v>
      </c>
      <c r="BE224">
        <f t="shared" si="50"/>
        <v>7.6666666666675245E-4</v>
      </c>
    </row>
    <row r="225" spans="1:57" x14ac:dyDescent="0.3">
      <c r="A225">
        <f>Pumpkin_Seeds_Dataset!A223</f>
        <v>66300</v>
      </c>
      <c r="B225">
        <f>Pumpkin_Seeds_Dataset!B223</f>
        <v>1115.0940000000001</v>
      </c>
      <c r="C225">
        <f>Pumpkin_Seeds_Dataset!C223</f>
        <v>374.07029999999997</v>
      </c>
      <c r="D225">
        <f>Pumpkin_Seeds_Dataset!D223</f>
        <v>227.99119999999999</v>
      </c>
      <c r="E225">
        <f>Pumpkin_Seeds_Dataset!E223</f>
        <v>67574</v>
      </c>
      <c r="F225">
        <f>Pumpkin_Seeds_Dataset!F223</f>
        <v>290.54390000000001</v>
      </c>
      <c r="G225">
        <f>Pumpkin_Seeds_Dataset!G223</f>
        <v>0.79279999999999995</v>
      </c>
      <c r="H225">
        <f>Pumpkin_Seeds_Dataset!H223</f>
        <v>0.98109999999999997</v>
      </c>
      <c r="I225">
        <f>Pumpkin_Seeds_Dataset!I223</f>
        <v>0.73740000000000006</v>
      </c>
      <c r="J225">
        <f>Pumpkin_Seeds_Dataset!J223</f>
        <v>0.67</v>
      </c>
      <c r="K225">
        <f>Pumpkin_Seeds_Dataset!K223</f>
        <v>1.6407</v>
      </c>
      <c r="L225">
        <f>Pumpkin_Seeds_Dataset!L223</f>
        <v>0.77669999999999995</v>
      </c>
      <c r="M225" s="9">
        <f>Pumpkin_Seeds_Dataset!M223</f>
        <v>0</v>
      </c>
      <c r="N225" s="10">
        <f t="shared" si="40"/>
        <v>1</v>
      </c>
      <c r="O225" s="11">
        <f t="shared" si="41"/>
        <v>1</v>
      </c>
      <c r="P225">
        <f t="shared" si="42"/>
        <v>0</v>
      </c>
      <c r="Q225">
        <f t="shared" si="43"/>
        <v>3.0382025211461428E-2</v>
      </c>
      <c r="R225" s="9">
        <f t="shared" si="44"/>
        <v>3.0382025211461428E-2</v>
      </c>
      <c r="S225" s="11">
        <f t="shared" si="45"/>
        <v>0.96961797478853862</v>
      </c>
      <c r="T225" s="9">
        <f t="shared" si="46"/>
        <v>-3.0853125484404317E-2</v>
      </c>
      <c r="U225" s="11">
        <f t="shared" si="47"/>
        <v>100</v>
      </c>
      <c r="AX225">
        <v>1.8290769453310058E-2</v>
      </c>
      <c r="AY225">
        <v>1</v>
      </c>
      <c r="AZ225">
        <v>0</v>
      </c>
      <c r="BA225">
        <f t="shared" si="51"/>
        <v>217</v>
      </c>
      <c r="BB225">
        <f t="shared" si="52"/>
        <v>4</v>
      </c>
      <c r="BC225">
        <f t="shared" si="48"/>
        <v>0.83307692307692305</v>
      </c>
      <c r="BD225">
        <f t="shared" si="49"/>
        <v>0.9966666666666667</v>
      </c>
      <c r="BE225">
        <f t="shared" si="50"/>
        <v>7.6666666666664186E-4</v>
      </c>
    </row>
    <row r="226" spans="1:57" x14ac:dyDescent="0.3">
      <c r="A226">
        <f>Pumpkin_Seeds_Dataset!A224</f>
        <v>75406</v>
      </c>
      <c r="B226">
        <f>Pumpkin_Seeds_Dataset!B224</f>
        <v>1078.604</v>
      </c>
      <c r="C226">
        <f>Pumpkin_Seeds_Dataset!C224</f>
        <v>433.8408</v>
      </c>
      <c r="D226">
        <f>Pumpkin_Seeds_Dataset!D224</f>
        <v>223.02180000000001</v>
      </c>
      <c r="E226">
        <f>Pumpkin_Seeds_Dataset!E224</f>
        <v>76149</v>
      </c>
      <c r="F226">
        <f>Pumpkin_Seeds_Dataset!F224</f>
        <v>309.8546</v>
      </c>
      <c r="G226">
        <f>Pumpkin_Seeds_Dataset!G224</f>
        <v>0.85780000000000001</v>
      </c>
      <c r="H226">
        <f>Pumpkin_Seeds_Dataset!H224</f>
        <v>0.99019999999999997</v>
      </c>
      <c r="I226">
        <f>Pumpkin_Seeds_Dataset!I224</f>
        <v>0.61680000000000001</v>
      </c>
      <c r="J226">
        <f>Pumpkin_Seeds_Dataset!J224</f>
        <v>0.8145</v>
      </c>
      <c r="K226">
        <f>Pumpkin_Seeds_Dataset!K224</f>
        <v>1.9453</v>
      </c>
      <c r="L226">
        <f>Pumpkin_Seeds_Dataset!L224</f>
        <v>0.71419999999999995</v>
      </c>
      <c r="M226" s="9">
        <f>Pumpkin_Seeds_Dataset!M224</f>
        <v>0</v>
      </c>
      <c r="N226" s="10">
        <f t="shared" si="40"/>
        <v>1</v>
      </c>
      <c r="O226" s="11">
        <f t="shared" si="41"/>
        <v>1</v>
      </c>
      <c r="P226">
        <f t="shared" si="42"/>
        <v>0</v>
      </c>
      <c r="Q226">
        <f t="shared" si="43"/>
        <v>0.27172433627011955</v>
      </c>
      <c r="R226" s="9">
        <f t="shared" si="44"/>
        <v>0.27172433627011955</v>
      </c>
      <c r="S226" s="11">
        <f t="shared" si="45"/>
        <v>0.7282756637298804</v>
      </c>
      <c r="T226" s="9">
        <f t="shared" si="46"/>
        <v>-0.31707564348905021</v>
      </c>
      <c r="U226" s="11">
        <f t="shared" si="47"/>
        <v>100</v>
      </c>
      <c r="AX226">
        <v>1.8308931195422033E-2</v>
      </c>
      <c r="AY226">
        <v>1</v>
      </c>
      <c r="AZ226">
        <v>0</v>
      </c>
      <c r="BA226">
        <f t="shared" si="51"/>
        <v>218</v>
      </c>
      <c r="BB226">
        <f t="shared" si="52"/>
        <v>4</v>
      </c>
      <c r="BC226">
        <f t="shared" si="48"/>
        <v>0.8323076923076923</v>
      </c>
      <c r="BD226">
        <f t="shared" si="49"/>
        <v>0.9966666666666667</v>
      </c>
      <c r="BE226">
        <f t="shared" si="50"/>
        <v>7.6666666666664186E-4</v>
      </c>
    </row>
    <row r="227" spans="1:57" x14ac:dyDescent="0.3">
      <c r="A227">
        <f>Pumpkin_Seeds_Dataset!A225</f>
        <v>82602</v>
      </c>
      <c r="B227">
        <f>Pumpkin_Seeds_Dataset!B225</f>
        <v>1101.7460000000001</v>
      </c>
      <c r="C227">
        <f>Pumpkin_Seeds_Dataset!C225</f>
        <v>427.44159999999999</v>
      </c>
      <c r="D227">
        <f>Pumpkin_Seeds_Dataset!D225</f>
        <v>247.0308</v>
      </c>
      <c r="E227">
        <f>Pumpkin_Seeds_Dataset!E225</f>
        <v>83456</v>
      </c>
      <c r="F227">
        <f>Pumpkin_Seeds_Dataset!F225</f>
        <v>324.30250000000001</v>
      </c>
      <c r="G227">
        <f>Pumpkin_Seeds_Dataset!G225</f>
        <v>0.81610000000000005</v>
      </c>
      <c r="H227">
        <f>Pumpkin_Seeds_Dataset!H225</f>
        <v>0.98980000000000001</v>
      </c>
      <c r="I227">
        <f>Pumpkin_Seeds_Dataset!I225</f>
        <v>0.74929999999999997</v>
      </c>
      <c r="J227">
        <f>Pumpkin_Seeds_Dataset!J225</f>
        <v>0.85509999999999997</v>
      </c>
      <c r="K227">
        <f>Pumpkin_Seeds_Dataset!K225</f>
        <v>1.7302999999999999</v>
      </c>
      <c r="L227">
        <f>Pumpkin_Seeds_Dataset!L225</f>
        <v>0.75870000000000004</v>
      </c>
      <c r="M227" s="9">
        <f>Pumpkin_Seeds_Dataset!M225</f>
        <v>0</v>
      </c>
      <c r="N227" s="10">
        <f t="shared" si="40"/>
        <v>1</v>
      </c>
      <c r="O227" s="11">
        <f t="shared" si="41"/>
        <v>1</v>
      </c>
      <c r="P227">
        <f t="shared" si="42"/>
        <v>0</v>
      </c>
      <c r="Q227">
        <f t="shared" si="43"/>
        <v>2.2088896976936719E-2</v>
      </c>
      <c r="R227" s="9">
        <f t="shared" si="44"/>
        <v>2.2088896976936719E-2</v>
      </c>
      <c r="S227" s="11">
        <f t="shared" si="45"/>
        <v>0.97791110302306328</v>
      </c>
      <c r="T227" s="9">
        <f t="shared" si="46"/>
        <v>-2.2336509783109786E-2</v>
      </c>
      <c r="U227" s="11">
        <f t="shared" si="47"/>
        <v>100</v>
      </c>
      <c r="AX227">
        <v>1.8339593117815144E-2</v>
      </c>
      <c r="AY227">
        <v>1</v>
      </c>
      <c r="AZ227">
        <v>0</v>
      </c>
      <c r="BA227">
        <f t="shared" si="51"/>
        <v>219</v>
      </c>
      <c r="BB227">
        <f t="shared" si="52"/>
        <v>4</v>
      </c>
      <c r="BC227">
        <f t="shared" si="48"/>
        <v>0.83153846153846156</v>
      </c>
      <c r="BD227">
        <f t="shared" si="49"/>
        <v>0.9966666666666667</v>
      </c>
      <c r="BE227">
        <f t="shared" si="50"/>
        <v>7.6666666666675245E-4</v>
      </c>
    </row>
    <row r="228" spans="1:57" x14ac:dyDescent="0.3">
      <c r="A228">
        <f>Pumpkin_Seeds_Dataset!A226</f>
        <v>94164</v>
      </c>
      <c r="B228">
        <f>Pumpkin_Seeds_Dataset!B226</f>
        <v>1188.4480000000001</v>
      </c>
      <c r="C228">
        <f>Pumpkin_Seeds_Dataset!C226</f>
        <v>469.39190000000002</v>
      </c>
      <c r="D228">
        <f>Pumpkin_Seeds_Dataset!D226</f>
        <v>257.65089999999998</v>
      </c>
      <c r="E228">
        <f>Pumpkin_Seeds_Dataset!E226</f>
        <v>95146</v>
      </c>
      <c r="F228">
        <f>Pumpkin_Seeds_Dataset!F226</f>
        <v>346.25619999999998</v>
      </c>
      <c r="G228">
        <f>Pumpkin_Seeds_Dataset!G226</f>
        <v>0.83589999999999998</v>
      </c>
      <c r="H228">
        <f>Pumpkin_Seeds_Dataset!H226</f>
        <v>0.98970000000000002</v>
      </c>
      <c r="I228">
        <f>Pumpkin_Seeds_Dataset!I226</f>
        <v>0.67569999999999997</v>
      </c>
      <c r="J228">
        <f>Pumpkin_Seeds_Dataset!J226</f>
        <v>0.83779999999999999</v>
      </c>
      <c r="K228">
        <f>Pumpkin_Seeds_Dataset!K226</f>
        <v>1.8218000000000001</v>
      </c>
      <c r="L228">
        <f>Pumpkin_Seeds_Dataset!L226</f>
        <v>0.73770000000000002</v>
      </c>
      <c r="M228" s="9">
        <f>Pumpkin_Seeds_Dataset!M226</f>
        <v>0</v>
      </c>
      <c r="N228" s="10">
        <f t="shared" si="40"/>
        <v>1</v>
      </c>
      <c r="O228" s="11">
        <f t="shared" si="41"/>
        <v>1</v>
      </c>
      <c r="P228">
        <f t="shared" si="42"/>
        <v>0</v>
      </c>
      <c r="Q228">
        <f t="shared" si="43"/>
        <v>0.16030099518303106</v>
      </c>
      <c r="R228" s="9">
        <f t="shared" si="44"/>
        <v>0.16030099518303106</v>
      </c>
      <c r="S228" s="11">
        <f t="shared" si="45"/>
        <v>0.83969900481696891</v>
      </c>
      <c r="T228" s="9">
        <f t="shared" si="46"/>
        <v>-0.17471177895829873</v>
      </c>
      <c r="U228" s="11">
        <f t="shared" si="47"/>
        <v>100</v>
      </c>
      <c r="AX228">
        <v>1.8395562752660789E-2</v>
      </c>
      <c r="AY228">
        <v>1</v>
      </c>
      <c r="AZ228">
        <v>0</v>
      </c>
      <c r="BA228">
        <f t="shared" si="51"/>
        <v>220</v>
      </c>
      <c r="BB228">
        <f t="shared" si="52"/>
        <v>4</v>
      </c>
      <c r="BC228">
        <f t="shared" si="48"/>
        <v>0.8307692307692307</v>
      </c>
      <c r="BD228">
        <f t="shared" si="49"/>
        <v>0.9966666666666667</v>
      </c>
      <c r="BE228">
        <f t="shared" si="50"/>
        <v>7.6666666666664186E-4</v>
      </c>
    </row>
    <row r="229" spans="1:57" x14ac:dyDescent="0.3">
      <c r="A229">
        <f>Pumpkin_Seeds_Dataset!A227</f>
        <v>92224</v>
      </c>
      <c r="B229">
        <f>Pumpkin_Seeds_Dataset!B227</f>
        <v>1206.002</v>
      </c>
      <c r="C229">
        <f>Pumpkin_Seeds_Dataset!C227</f>
        <v>475.976</v>
      </c>
      <c r="D229">
        <f>Pumpkin_Seeds_Dataset!D227</f>
        <v>248.61840000000001</v>
      </c>
      <c r="E229">
        <f>Pumpkin_Seeds_Dataset!E227</f>
        <v>93661</v>
      </c>
      <c r="F229">
        <f>Pumpkin_Seeds_Dataset!F227</f>
        <v>342.67079999999999</v>
      </c>
      <c r="G229">
        <f>Pumpkin_Seeds_Dataset!G227</f>
        <v>0.85270000000000001</v>
      </c>
      <c r="H229">
        <f>Pumpkin_Seeds_Dataset!H227</f>
        <v>0.98470000000000002</v>
      </c>
      <c r="I229">
        <f>Pumpkin_Seeds_Dataset!I227</f>
        <v>0.65590000000000004</v>
      </c>
      <c r="J229">
        <f>Pumpkin_Seeds_Dataset!J227</f>
        <v>0.79679999999999995</v>
      </c>
      <c r="K229">
        <f>Pumpkin_Seeds_Dataset!K227</f>
        <v>1.9145000000000001</v>
      </c>
      <c r="L229">
        <f>Pumpkin_Seeds_Dataset!L227</f>
        <v>0.71989999999999998</v>
      </c>
      <c r="M229" s="9">
        <f>Pumpkin_Seeds_Dataset!M227</f>
        <v>0</v>
      </c>
      <c r="N229" s="10">
        <f t="shared" si="40"/>
        <v>1</v>
      </c>
      <c r="O229" s="11">
        <f t="shared" si="41"/>
        <v>1</v>
      </c>
      <c r="P229">
        <f t="shared" si="42"/>
        <v>0</v>
      </c>
      <c r="Q229">
        <f t="shared" si="43"/>
        <v>6.0125672479951153E-2</v>
      </c>
      <c r="R229" s="9">
        <f t="shared" si="44"/>
        <v>6.0125672479951153E-2</v>
      </c>
      <c r="S229" s="11">
        <f t="shared" si="45"/>
        <v>0.93987432752004885</v>
      </c>
      <c r="T229" s="9">
        <f t="shared" si="46"/>
        <v>-6.2009106783551593E-2</v>
      </c>
      <c r="U229" s="11">
        <f t="shared" si="47"/>
        <v>100</v>
      </c>
      <c r="AX229">
        <v>1.8534350475014727E-2</v>
      </c>
      <c r="AY229">
        <v>1</v>
      </c>
      <c r="AZ229">
        <v>0</v>
      </c>
      <c r="BA229">
        <f t="shared" si="51"/>
        <v>221</v>
      </c>
      <c r="BB229">
        <f t="shared" si="52"/>
        <v>4</v>
      </c>
      <c r="BC229">
        <f t="shared" si="48"/>
        <v>0.83</v>
      </c>
      <c r="BD229">
        <f t="shared" si="49"/>
        <v>0.9966666666666667</v>
      </c>
      <c r="BE229">
        <f t="shared" si="50"/>
        <v>7.6666666666664186E-4</v>
      </c>
    </row>
    <row r="230" spans="1:57" x14ac:dyDescent="0.3">
      <c r="A230">
        <f>Pumpkin_Seeds_Dataset!A228</f>
        <v>102803</v>
      </c>
      <c r="B230">
        <f>Pumpkin_Seeds_Dataset!B228</f>
        <v>1416.3030000000001</v>
      </c>
      <c r="C230">
        <f>Pumpkin_Seeds_Dataset!C228</f>
        <v>614.89589999999998</v>
      </c>
      <c r="D230">
        <f>Pumpkin_Seeds_Dataset!D228</f>
        <v>216.43819999999999</v>
      </c>
      <c r="E230">
        <f>Pumpkin_Seeds_Dataset!E228</f>
        <v>104364</v>
      </c>
      <c r="F230">
        <f>Pumpkin_Seeds_Dataset!F228</f>
        <v>361.7912</v>
      </c>
      <c r="G230">
        <f>Pumpkin_Seeds_Dataset!G228</f>
        <v>0.93600000000000005</v>
      </c>
      <c r="H230">
        <f>Pumpkin_Seeds_Dataset!H228</f>
        <v>0.98499999999999999</v>
      </c>
      <c r="I230">
        <f>Pumpkin_Seeds_Dataset!I228</f>
        <v>0.74719999999999998</v>
      </c>
      <c r="J230">
        <f>Pumpkin_Seeds_Dataset!J228</f>
        <v>0.64400000000000002</v>
      </c>
      <c r="K230">
        <f>Pumpkin_Seeds_Dataset!K228</f>
        <v>2.8410000000000002</v>
      </c>
      <c r="L230">
        <f>Pumpkin_Seeds_Dataset!L228</f>
        <v>0.58840000000000003</v>
      </c>
      <c r="M230" s="9">
        <f>Pumpkin_Seeds_Dataset!M228</f>
        <v>0</v>
      </c>
      <c r="N230" s="10">
        <f t="shared" si="40"/>
        <v>1</v>
      </c>
      <c r="O230" s="11">
        <f t="shared" si="41"/>
        <v>1</v>
      </c>
      <c r="P230">
        <f t="shared" si="42"/>
        <v>0</v>
      </c>
      <c r="Q230">
        <f t="shared" si="43"/>
        <v>0.99999443475957328</v>
      </c>
      <c r="R230" s="9">
        <f t="shared" si="44"/>
        <v>0.99999443475957328</v>
      </c>
      <c r="S230" s="11">
        <f t="shared" si="45"/>
        <v>5.5652404267192424E-6</v>
      </c>
      <c r="T230" s="9">
        <f t="shared" si="46"/>
        <v>-12.09897037080626</v>
      </c>
      <c r="U230" s="11">
        <f t="shared" si="47"/>
        <v>0</v>
      </c>
      <c r="AX230">
        <v>1.8771794682473371E-2</v>
      </c>
      <c r="AY230">
        <v>1</v>
      </c>
      <c r="AZ230">
        <v>0</v>
      </c>
      <c r="BA230">
        <f t="shared" si="51"/>
        <v>222</v>
      </c>
      <c r="BB230">
        <f t="shared" si="52"/>
        <v>4</v>
      </c>
      <c r="BC230">
        <f t="shared" si="48"/>
        <v>0.82923076923076922</v>
      </c>
      <c r="BD230">
        <f t="shared" si="49"/>
        <v>0.9966666666666667</v>
      </c>
      <c r="BE230">
        <f t="shared" si="50"/>
        <v>7.6666666666664186E-4</v>
      </c>
    </row>
    <row r="231" spans="1:57" x14ac:dyDescent="0.3">
      <c r="A231">
        <f>Pumpkin_Seeds_Dataset!A229</f>
        <v>84554</v>
      </c>
      <c r="B231">
        <f>Pumpkin_Seeds_Dataset!B229</f>
        <v>1114.0650000000001</v>
      </c>
      <c r="C231">
        <f>Pumpkin_Seeds_Dataset!C229</f>
        <v>423.93169999999998</v>
      </c>
      <c r="D231">
        <f>Pumpkin_Seeds_Dataset!D229</f>
        <v>255.12559999999999</v>
      </c>
      <c r="E231">
        <f>Pumpkin_Seeds_Dataset!E229</f>
        <v>85567</v>
      </c>
      <c r="F231">
        <f>Pumpkin_Seeds_Dataset!F229</f>
        <v>328.11200000000002</v>
      </c>
      <c r="G231">
        <f>Pumpkin_Seeds_Dataset!G229</f>
        <v>0.79859999999999998</v>
      </c>
      <c r="H231">
        <f>Pumpkin_Seeds_Dataset!H229</f>
        <v>0.98819999999999997</v>
      </c>
      <c r="I231">
        <f>Pumpkin_Seeds_Dataset!I229</f>
        <v>0.69130000000000003</v>
      </c>
      <c r="J231">
        <f>Pumpkin_Seeds_Dataset!J229</f>
        <v>0.85609999999999997</v>
      </c>
      <c r="K231">
        <f>Pumpkin_Seeds_Dataset!K229</f>
        <v>1.6617</v>
      </c>
      <c r="L231">
        <f>Pumpkin_Seeds_Dataset!L229</f>
        <v>0.77400000000000002</v>
      </c>
      <c r="M231" s="9">
        <f>Pumpkin_Seeds_Dataset!M229</f>
        <v>0</v>
      </c>
      <c r="N231" s="10">
        <f t="shared" si="40"/>
        <v>1</v>
      </c>
      <c r="O231" s="11">
        <f t="shared" si="41"/>
        <v>1</v>
      </c>
      <c r="P231">
        <f t="shared" si="42"/>
        <v>0</v>
      </c>
      <c r="Q231">
        <f t="shared" si="43"/>
        <v>8.4966939920133287E-3</v>
      </c>
      <c r="R231" s="9">
        <f t="shared" si="44"/>
        <v>8.4966939920133287E-3</v>
      </c>
      <c r="S231" s="11">
        <f t="shared" si="45"/>
        <v>0.99150330600798664</v>
      </c>
      <c r="T231" s="9">
        <f t="shared" si="46"/>
        <v>-8.5329966778840052E-3</v>
      </c>
      <c r="U231" s="11">
        <f t="shared" si="47"/>
        <v>100</v>
      </c>
      <c r="AX231">
        <v>1.8779404698427746E-2</v>
      </c>
      <c r="AY231">
        <v>1</v>
      </c>
      <c r="AZ231">
        <v>0</v>
      </c>
      <c r="BA231">
        <f t="shared" si="51"/>
        <v>223</v>
      </c>
      <c r="BB231">
        <f t="shared" si="52"/>
        <v>4</v>
      </c>
      <c r="BC231">
        <f t="shared" si="48"/>
        <v>0.82846153846153847</v>
      </c>
      <c r="BD231">
        <f t="shared" si="49"/>
        <v>0.9966666666666667</v>
      </c>
      <c r="BE231">
        <f t="shared" si="50"/>
        <v>7.6666666666664186E-4</v>
      </c>
    </row>
    <row r="232" spans="1:57" x14ac:dyDescent="0.3">
      <c r="A232">
        <f>Pumpkin_Seeds_Dataset!A230</f>
        <v>107230</v>
      </c>
      <c r="B232">
        <f>Pumpkin_Seeds_Dataset!B230</f>
        <v>1318.0029999999999</v>
      </c>
      <c r="C232">
        <f>Pumpkin_Seeds_Dataset!C230</f>
        <v>530.25990000000002</v>
      </c>
      <c r="D232">
        <f>Pumpkin_Seeds_Dataset!D230</f>
        <v>258.4708</v>
      </c>
      <c r="E232">
        <f>Pumpkin_Seeds_Dataset!E230</f>
        <v>108486</v>
      </c>
      <c r="F232">
        <f>Pumpkin_Seeds_Dataset!F230</f>
        <v>369.49900000000002</v>
      </c>
      <c r="G232">
        <f>Pumpkin_Seeds_Dataset!G230</f>
        <v>0.87319999999999998</v>
      </c>
      <c r="H232">
        <f>Pumpkin_Seeds_Dataset!H230</f>
        <v>0.98839999999999995</v>
      </c>
      <c r="I232">
        <f>Pumpkin_Seeds_Dataset!I230</f>
        <v>0.70269999999999999</v>
      </c>
      <c r="J232">
        <f>Pumpkin_Seeds_Dataset!J230</f>
        <v>0.77569999999999995</v>
      </c>
      <c r="K232">
        <f>Pumpkin_Seeds_Dataset!K230</f>
        <v>2.0514999999999999</v>
      </c>
      <c r="L232">
        <f>Pumpkin_Seeds_Dataset!L230</f>
        <v>0.69679999999999997</v>
      </c>
      <c r="M232" s="9">
        <f>Pumpkin_Seeds_Dataset!M230</f>
        <v>0</v>
      </c>
      <c r="N232" s="10">
        <f t="shared" si="40"/>
        <v>1</v>
      </c>
      <c r="O232" s="11">
        <f t="shared" si="41"/>
        <v>1</v>
      </c>
      <c r="P232">
        <f t="shared" si="42"/>
        <v>0</v>
      </c>
      <c r="Q232">
        <f t="shared" si="43"/>
        <v>0.75710091274091762</v>
      </c>
      <c r="R232" s="9">
        <f t="shared" si="44"/>
        <v>0.75710091274091762</v>
      </c>
      <c r="S232" s="11">
        <f t="shared" si="45"/>
        <v>0.24289908725908238</v>
      </c>
      <c r="T232" s="9">
        <f t="shared" si="46"/>
        <v>-1.4151092006629049</v>
      </c>
      <c r="U232" s="11">
        <f t="shared" si="47"/>
        <v>0</v>
      </c>
      <c r="AX232">
        <v>1.8791019413423E-2</v>
      </c>
      <c r="AY232">
        <v>1</v>
      </c>
      <c r="AZ232">
        <v>0</v>
      </c>
      <c r="BA232">
        <f t="shared" si="51"/>
        <v>224</v>
      </c>
      <c r="BB232">
        <f t="shared" si="52"/>
        <v>4</v>
      </c>
      <c r="BC232">
        <f t="shared" si="48"/>
        <v>0.82769230769230773</v>
      </c>
      <c r="BD232">
        <f t="shared" si="49"/>
        <v>0.9966666666666667</v>
      </c>
      <c r="BE232">
        <f t="shared" si="50"/>
        <v>7.6666666666675245E-4</v>
      </c>
    </row>
    <row r="233" spans="1:57" x14ac:dyDescent="0.3">
      <c r="A233">
        <f>Pumpkin_Seeds_Dataset!A231</f>
        <v>58347</v>
      </c>
      <c r="B233">
        <f>Pumpkin_Seeds_Dataset!B231</f>
        <v>976.68600000000004</v>
      </c>
      <c r="C233">
        <f>Pumpkin_Seeds_Dataset!C231</f>
        <v>350.29899999999998</v>
      </c>
      <c r="D233">
        <f>Pumpkin_Seeds_Dataset!D231</f>
        <v>213.43549999999999</v>
      </c>
      <c r="E233">
        <f>Pumpkin_Seeds_Dataset!E231</f>
        <v>60534</v>
      </c>
      <c r="F233">
        <f>Pumpkin_Seeds_Dataset!F231</f>
        <v>272.56139999999999</v>
      </c>
      <c r="G233">
        <f>Pumpkin_Seeds_Dataset!G231</f>
        <v>0.79290000000000005</v>
      </c>
      <c r="H233">
        <f>Pumpkin_Seeds_Dataset!H231</f>
        <v>0.96389999999999998</v>
      </c>
      <c r="I233">
        <f>Pumpkin_Seeds_Dataset!I231</f>
        <v>0.63590000000000002</v>
      </c>
      <c r="J233">
        <f>Pumpkin_Seeds_Dataset!J231</f>
        <v>0.76859999999999995</v>
      </c>
      <c r="K233">
        <f>Pumpkin_Seeds_Dataset!K231</f>
        <v>1.6412</v>
      </c>
      <c r="L233">
        <f>Pumpkin_Seeds_Dataset!L231</f>
        <v>0.77810000000000001</v>
      </c>
      <c r="M233" s="9">
        <f>Pumpkin_Seeds_Dataset!M231</f>
        <v>0</v>
      </c>
      <c r="N233" s="10">
        <f t="shared" si="40"/>
        <v>1</v>
      </c>
      <c r="O233" s="11">
        <f t="shared" si="41"/>
        <v>1</v>
      </c>
      <c r="P233">
        <f t="shared" si="42"/>
        <v>0</v>
      </c>
      <c r="Q233">
        <f t="shared" si="43"/>
        <v>1.5749686690081843E-3</v>
      </c>
      <c r="R233" s="9">
        <f t="shared" si="44"/>
        <v>1.5749686690081843E-3</v>
      </c>
      <c r="S233" s="11">
        <f t="shared" si="45"/>
        <v>0.99842503133099181</v>
      </c>
      <c r="T233" s="9">
        <f t="shared" si="46"/>
        <v>-1.5762102359529703E-3</v>
      </c>
      <c r="U233" s="11">
        <f t="shared" si="47"/>
        <v>100</v>
      </c>
      <c r="AX233">
        <v>1.8793682303740775E-2</v>
      </c>
      <c r="AY233">
        <v>1</v>
      </c>
      <c r="AZ233">
        <v>0</v>
      </c>
      <c r="BA233">
        <f t="shared" si="51"/>
        <v>225</v>
      </c>
      <c r="BB233">
        <f t="shared" si="52"/>
        <v>4</v>
      </c>
      <c r="BC233">
        <f t="shared" si="48"/>
        <v>0.82692307692307687</v>
      </c>
      <c r="BD233">
        <f t="shared" si="49"/>
        <v>0.9966666666666667</v>
      </c>
      <c r="BE233">
        <f t="shared" si="50"/>
        <v>7.6666666666664186E-4</v>
      </c>
    </row>
    <row r="234" spans="1:57" x14ac:dyDescent="0.3">
      <c r="A234">
        <f>Pumpkin_Seeds_Dataset!A232</f>
        <v>78173</v>
      </c>
      <c r="B234">
        <f>Pumpkin_Seeds_Dataset!B232</f>
        <v>1052.557</v>
      </c>
      <c r="C234">
        <f>Pumpkin_Seeds_Dataset!C232</f>
        <v>404.3107</v>
      </c>
      <c r="D234">
        <f>Pumpkin_Seeds_Dataset!D232</f>
        <v>247.1026</v>
      </c>
      <c r="E234">
        <f>Pumpkin_Seeds_Dataset!E232</f>
        <v>78792</v>
      </c>
      <c r="F234">
        <f>Pumpkin_Seeds_Dataset!F232</f>
        <v>315.48840000000001</v>
      </c>
      <c r="G234">
        <f>Pumpkin_Seeds_Dataset!G232</f>
        <v>0.79149999999999998</v>
      </c>
      <c r="H234">
        <f>Pumpkin_Seeds_Dataset!H232</f>
        <v>0.99209999999999998</v>
      </c>
      <c r="I234">
        <f>Pumpkin_Seeds_Dataset!I232</f>
        <v>0.71719999999999995</v>
      </c>
      <c r="J234">
        <f>Pumpkin_Seeds_Dataset!J232</f>
        <v>0.88670000000000004</v>
      </c>
      <c r="K234">
        <f>Pumpkin_Seeds_Dataset!K232</f>
        <v>1.6362000000000001</v>
      </c>
      <c r="L234">
        <f>Pumpkin_Seeds_Dataset!L232</f>
        <v>0.78029999999999999</v>
      </c>
      <c r="M234" s="9">
        <f>Pumpkin_Seeds_Dataset!M232</f>
        <v>0</v>
      </c>
      <c r="N234" s="10">
        <f t="shared" si="40"/>
        <v>1</v>
      </c>
      <c r="O234" s="11">
        <f t="shared" si="41"/>
        <v>1</v>
      </c>
      <c r="P234">
        <f t="shared" si="42"/>
        <v>0</v>
      </c>
      <c r="Q234">
        <f t="shared" si="43"/>
        <v>1.5107970930890285E-2</v>
      </c>
      <c r="R234" s="9">
        <f t="shared" si="44"/>
        <v>1.5107970930890285E-2</v>
      </c>
      <c r="S234" s="11">
        <f t="shared" si="45"/>
        <v>0.98489202906910966</v>
      </c>
      <c r="T234" s="9">
        <f t="shared" si="46"/>
        <v>-1.5223258976492994E-2</v>
      </c>
      <c r="U234" s="11">
        <f t="shared" si="47"/>
        <v>100</v>
      </c>
      <c r="AX234">
        <v>1.8816118921353975E-2</v>
      </c>
      <c r="AY234">
        <v>1</v>
      </c>
      <c r="AZ234">
        <v>0</v>
      </c>
      <c r="BA234">
        <f t="shared" si="51"/>
        <v>226</v>
      </c>
      <c r="BB234">
        <f t="shared" si="52"/>
        <v>4</v>
      </c>
      <c r="BC234">
        <f t="shared" si="48"/>
        <v>0.82615384615384613</v>
      </c>
      <c r="BD234">
        <f t="shared" si="49"/>
        <v>0.9966666666666667</v>
      </c>
      <c r="BE234">
        <f t="shared" si="50"/>
        <v>7.6666666666664186E-4</v>
      </c>
    </row>
    <row r="235" spans="1:57" x14ac:dyDescent="0.3">
      <c r="A235">
        <f>Pumpkin_Seeds_Dataset!A233</f>
        <v>80206</v>
      </c>
      <c r="B235">
        <f>Pumpkin_Seeds_Dataset!B233</f>
        <v>1129.585</v>
      </c>
      <c r="C235">
        <f>Pumpkin_Seeds_Dataset!C233</f>
        <v>464.65050000000002</v>
      </c>
      <c r="D235">
        <f>Pumpkin_Seeds_Dataset!D233</f>
        <v>220.3904</v>
      </c>
      <c r="E235">
        <f>Pumpkin_Seeds_Dataset!E233</f>
        <v>80860</v>
      </c>
      <c r="F235">
        <f>Pumpkin_Seeds_Dataset!F233</f>
        <v>319.56450000000001</v>
      </c>
      <c r="G235">
        <f>Pumpkin_Seeds_Dataset!G233</f>
        <v>0.88039999999999996</v>
      </c>
      <c r="H235">
        <f>Pumpkin_Seeds_Dataset!H233</f>
        <v>0.9919</v>
      </c>
      <c r="I235">
        <f>Pumpkin_Seeds_Dataset!I233</f>
        <v>0.70250000000000001</v>
      </c>
      <c r="J235">
        <f>Pumpkin_Seeds_Dataset!J233</f>
        <v>0.78990000000000005</v>
      </c>
      <c r="K235">
        <f>Pumpkin_Seeds_Dataset!K233</f>
        <v>2.1082999999999998</v>
      </c>
      <c r="L235">
        <f>Pumpkin_Seeds_Dataset!L233</f>
        <v>0.68779999999999997</v>
      </c>
      <c r="M235" s="9">
        <f>Pumpkin_Seeds_Dataset!M233</f>
        <v>0</v>
      </c>
      <c r="N235" s="10">
        <f t="shared" si="40"/>
        <v>1</v>
      </c>
      <c r="O235" s="11">
        <f t="shared" si="41"/>
        <v>1</v>
      </c>
      <c r="P235">
        <f t="shared" si="42"/>
        <v>0</v>
      </c>
      <c r="Q235">
        <f t="shared" si="43"/>
        <v>0.65729377339471562</v>
      </c>
      <c r="R235" s="9">
        <f t="shared" si="44"/>
        <v>0.65729377339471562</v>
      </c>
      <c r="S235" s="11">
        <f t="shared" si="45"/>
        <v>0.34270622660528438</v>
      </c>
      <c r="T235" s="9">
        <f t="shared" si="46"/>
        <v>-1.0708816810069761</v>
      </c>
      <c r="U235" s="11">
        <f t="shared" si="47"/>
        <v>0</v>
      </c>
      <c r="AX235">
        <v>1.8880756567673518E-2</v>
      </c>
      <c r="AY235">
        <v>1</v>
      </c>
      <c r="AZ235">
        <v>0</v>
      </c>
      <c r="BA235">
        <f t="shared" si="51"/>
        <v>227</v>
      </c>
      <c r="BB235">
        <f t="shared" si="52"/>
        <v>4</v>
      </c>
      <c r="BC235">
        <f t="shared" si="48"/>
        <v>0.82538461538461538</v>
      </c>
      <c r="BD235">
        <f t="shared" si="49"/>
        <v>0.9966666666666667</v>
      </c>
      <c r="BE235">
        <f t="shared" si="50"/>
        <v>7.6666666666664186E-4</v>
      </c>
    </row>
    <row r="236" spans="1:57" x14ac:dyDescent="0.3">
      <c r="A236">
        <f>Pumpkin_Seeds_Dataset!A234</f>
        <v>64292</v>
      </c>
      <c r="B236">
        <f>Pumpkin_Seeds_Dataset!B234</f>
        <v>971.22</v>
      </c>
      <c r="C236">
        <f>Pumpkin_Seeds_Dataset!C234</f>
        <v>381.28289999999998</v>
      </c>
      <c r="D236">
        <f>Pumpkin_Seeds_Dataset!D234</f>
        <v>215.33359999999999</v>
      </c>
      <c r="E236">
        <f>Pumpkin_Seeds_Dataset!E234</f>
        <v>64894</v>
      </c>
      <c r="F236">
        <f>Pumpkin_Seeds_Dataset!F234</f>
        <v>286.1103</v>
      </c>
      <c r="G236">
        <f>Pumpkin_Seeds_Dataset!G234</f>
        <v>0.82530000000000003</v>
      </c>
      <c r="H236">
        <f>Pumpkin_Seeds_Dataset!H234</f>
        <v>0.99070000000000003</v>
      </c>
      <c r="I236">
        <f>Pumpkin_Seeds_Dataset!I234</f>
        <v>0.67369999999999997</v>
      </c>
      <c r="J236">
        <f>Pumpkin_Seeds_Dataset!J234</f>
        <v>0.85650000000000004</v>
      </c>
      <c r="K236">
        <f>Pumpkin_Seeds_Dataset!K234</f>
        <v>1.7706999999999999</v>
      </c>
      <c r="L236">
        <f>Pumpkin_Seeds_Dataset!L234</f>
        <v>0.75039999999999996</v>
      </c>
      <c r="M236" s="9">
        <f>Pumpkin_Seeds_Dataset!M234</f>
        <v>0</v>
      </c>
      <c r="N236" s="10">
        <f t="shared" si="40"/>
        <v>1</v>
      </c>
      <c r="O236" s="11">
        <f t="shared" si="41"/>
        <v>1</v>
      </c>
      <c r="P236">
        <f t="shared" si="42"/>
        <v>0</v>
      </c>
      <c r="Q236">
        <f t="shared" si="43"/>
        <v>6.6871107913431413E-2</v>
      </c>
      <c r="R236" s="9">
        <f t="shared" si="44"/>
        <v>6.6871107913431413E-2</v>
      </c>
      <c r="S236" s="11">
        <f t="shared" si="45"/>
        <v>0.93312889208656857</v>
      </c>
      <c r="T236" s="9">
        <f t="shared" si="46"/>
        <v>-6.9211939673596776E-2</v>
      </c>
      <c r="U236" s="11">
        <f t="shared" si="47"/>
        <v>100</v>
      </c>
      <c r="AX236">
        <v>1.904056662235409E-2</v>
      </c>
      <c r="AY236">
        <v>1</v>
      </c>
      <c r="AZ236">
        <v>0</v>
      </c>
      <c r="BA236">
        <f t="shared" si="51"/>
        <v>228</v>
      </c>
      <c r="BB236">
        <f t="shared" si="52"/>
        <v>4</v>
      </c>
      <c r="BC236">
        <f t="shared" si="48"/>
        <v>0.82461538461538464</v>
      </c>
      <c r="BD236">
        <f t="shared" si="49"/>
        <v>0.9966666666666667</v>
      </c>
      <c r="BE236">
        <f t="shared" si="50"/>
        <v>7.6666666666664186E-4</v>
      </c>
    </row>
    <row r="237" spans="1:57" x14ac:dyDescent="0.3">
      <c r="A237">
        <f>Pumpkin_Seeds_Dataset!A235</f>
        <v>68588</v>
      </c>
      <c r="B237">
        <f>Pumpkin_Seeds_Dataset!B235</f>
        <v>1030.694</v>
      </c>
      <c r="C237">
        <f>Pumpkin_Seeds_Dataset!C235</f>
        <v>414.18020000000001</v>
      </c>
      <c r="D237">
        <f>Pumpkin_Seeds_Dataset!D235</f>
        <v>211.93199999999999</v>
      </c>
      <c r="E237">
        <f>Pumpkin_Seeds_Dataset!E235</f>
        <v>69347</v>
      </c>
      <c r="F237">
        <f>Pumpkin_Seeds_Dataset!F235</f>
        <v>295.5147</v>
      </c>
      <c r="G237">
        <f>Pumpkin_Seeds_Dataset!G235</f>
        <v>0.85919999999999996</v>
      </c>
      <c r="H237">
        <f>Pumpkin_Seeds_Dataset!H235</f>
        <v>0.98909999999999998</v>
      </c>
      <c r="I237">
        <f>Pumpkin_Seeds_Dataset!I235</f>
        <v>0.61750000000000005</v>
      </c>
      <c r="J237">
        <f>Pumpkin_Seeds_Dataset!J235</f>
        <v>0.81130000000000002</v>
      </c>
      <c r="K237">
        <f>Pumpkin_Seeds_Dataset!K235</f>
        <v>1.9542999999999999</v>
      </c>
      <c r="L237">
        <f>Pumpkin_Seeds_Dataset!L235</f>
        <v>0.71350000000000002</v>
      </c>
      <c r="M237" s="9">
        <f>Pumpkin_Seeds_Dataset!M235</f>
        <v>0</v>
      </c>
      <c r="N237" s="10">
        <f t="shared" si="40"/>
        <v>1</v>
      </c>
      <c r="O237" s="11">
        <f t="shared" si="41"/>
        <v>1</v>
      </c>
      <c r="P237">
        <f t="shared" si="42"/>
        <v>0</v>
      </c>
      <c r="Q237">
        <f t="shared" si="43"/>
        <v>0.23752728369712839</v>
      </c>
      <c r="R237" s="9">
        <f t="shared" si="44"/>
        <v>0.23752728369712839</v>
      </c>
      <c r="S237" s="11">
        <f t="shared" si="45"/>
        <v>0.76247271630287161</v>
      </c>
      <c r="T237" s="9">
        <f t="shared" si="46"/>
        <v>-0.27118855303863104</v>
      </c>
      <c r="U237" s="11">
        <f t="shared" si="47"/>
        <v>100</v>
      </c>
      <c r="AX237">
        <v>1.921244549482164E-2</v>
      </c>
      <c r="AY237">
        <v>1</v>
      </c>
      <c r="AZ237">
        <v>0</v>
      </c>
      <c r="BA237">
        <f t="shared" si="51"/>
        <v>229</v>
      </c>
      <c r="BB237">
        <f t="shared" si="52"/>
        <v>4</v>
      </c>
      <c r="BC237">
        <f t="shared" si="48"/>
        <v>0.82384615384615389</v>
      </c>
      <c r="BD237">
        <f t="shared" si="49"/>
        <v>0.9966666666666667</v>
      </c>
      <c r="BE237">
        <f t="shared" si="50"/>
        <v>0</v>
      </c>
    </row>
    <row r="238" spans="1:57" x14ac:dyDescent="0.3">
      <c r="A238">
        <f>Pumpkin_Seeds_Dataset!A236</f>
        <v>78586</v>
      </c>
      <c r="B238">
        <f>Pumpkin_Seeds_Dataset!B236</f>
        <v>1109.5060000000001</v>
      </c>
      <c r="C238">
        <f>Pumpkin_Seeds_Dataset!C236</f>
        <v>452.05959999999999</v>
      </c>
      <c r="D238">
        <f>Pumpkin_Seeds_Dataset!D236</f>
        <v>221.9563</v>
      </c>
      <c r="E238">
        <f>Pumpkin_Seeds_Dataset!E236</f>
        <v>79194</v>
      </c>
      <c r="F238">
        <f>Pumpkin_Seeds_Dataset!F236</f>
        <v>316.32069999999999</v>
      </c>
      <c r="G238">
        <f>Pumpkin_Seeds_Dataset!G236</f>
        <v>0.87119999999999997</v>
      </c>
      <c r="H238">
        <f>Pumpkin_Seeds_Dataset!H236</f>
        <v>0.99229999999999996</v>
      </c>
      <c r="I238">
        <f>Pumpkin_Seeds_Dataset!I236</f>
        <v>0.70589999999999997</v>
      </c>
      <c r="J238">
        <f>Pumpkin_Seeds_Dataset!J236</f>
        <v>0.80220000000000002</v>
      </c>
      <c r="K238">
        <f>Pumpkin_Seeds_Dataset!K236</f>
        <v>2.0367000000000002</v>
      </c>
      <c r="L238">
        <f>Pumpkin_Seeds_Dataset!L236</f>
        <v>0.69969999999999999</v>
      </c>
      <c r="M238" s="9">
        <f>Pumpkin_Seeds_Dataset!M236</f>
        <v>0</v>
      </c>
      <c r="N238" s="10">
        <f t="shared" si="40"/>
        <v>1</v>
      </c>
      <c r="O238" s="11">
        <f t="shared" si="41"/>
        <v>1</v>
      </c>
      <c r="P238">
        <f t="shared" si="42"/>
        <v>0</v>
      </c>
      <c r="Q238">
        <f t="shared" si="43"/>
        <v>0.48309318092444958</v>
      </c>
      <c r="R238" s="9">
        <f t="shared" si="44"/>
        <v>0.48309318092444958</v>
      </c>
      <c r="S238" s="11">
        <f t="shared" si="45"/>
        <v>0.51690681907555036</v>
      </c>
      <c r="T238" s="9">
        <f t="shared" si="46"/>
        <v>-0.65989265461420943</v>
      </c>
      <c r="U238" s="11">
        <f t="shared" si="47"/>
        <v>100</v>
      </c>
      <c r="AX238">
        <v>1.9396323237985545E-2</v>
      </c>
      <c r="AY238">
        <v>0</v>
      </c>
      <c r="AZ238">
        <v>1</v>
      </c>
      <c r="BA238">
        <f t="shared" si="51"/>
        <v>229</v>
      </c>
      <c r="BB238">
        <f t="shared" si="52"/>
        <v>5</v>
      </c>
      <c r="BC238">
        <f t="shared" si="48"/>
        <v>0.82384615384615389</v>
      </c>
      <c r="BD238">
        <f t="shared" si="49"/>
        <v>0.99583333333333335</v>
      </c>
      <c r="BE238">
        <f t="shared" si="50"/>
        <v>7.6602564102572679E-4</v>
      </c>
    </row>
    <row r="239" spans="1:57" x14ac:dyDescent="0.3">
      <c r="A239">
        <f>Pumpkin_Seeds_Dataset!A237</f>
        <v>77223</v>
      </c>
      <c r="B239">
        <f>Pumpkin_Seeds_Dataset!B237</f>
        <v>1061.471</v>
      </c>
      <c r="C239">
        <f>Pumpkin_Seeds_Dataset!C237</f>
        <v>420.2079</v>
      </c>
      <c r="D239">
        <f>Pumpkin_Seeds_Dataset!D237</f>
        <v>234.31309999999999</v>
      </c>
      <c r="E239">
        <f>Pumpkin_Seeds_Dataset!E237</f>
        <v>77753</v>
      </c>
      <c r="F239">
        <f>Pumpkin_Seeds_Dataset!F237</f>
        <v>313.56560000000002</v>
      </c>
      <c r="G239">
        <f>Pumpkin_Seeds_Dataset!G237</f>
        <v>0.83009999999999995</v>
      </c>
      <c r="H239">
        <f>Pumpkin_Seeds_Dataset!H237</f>
        <v>0.99319999999999997</v>
      </c>
      <c r="I239">
        <f>Pumpkin_Seeds_Dataset!I237</f>
        <v>0.75670000000000004</v>
      </c>
      <c r="J239">
        <f>Pumpkin_Seeds_Dataset!J237</f>
        <v>0.86129999999999995</v>
      </c>
      <c r="K239">
        <f>Pumpkin_Seeds_Dataset!K237</f>
        <v>1.7934000000000001</v>
      </c>
      <c r="L239">
        <f>Pumpkin_Seeds_Dataset!L237</f>
        <v>0.74619999999999997</v>
      </c>
      <c r="M239" s="9">
        <f>Pumpkin_Seeds_Dataset!M237</f>
        <v>0</v>
      </c>
      <c r="N239" s="10">
        <f t="shared" si="40"/>
        <v>1</v>
      </c>
      <c r="O239" s="11">
        <f t="shared" si="41"/>
        <v>1</v>
      </c>
      <c r="P239">
        <f t="shared" si="42"/>
        <v>0</v>
      </c>
      <c r="Q239">
        <f t="shared" si="43"/>
        <v>6.0501522632992459E-2</v>
      </c>
      <c r="R239" s="9">
        <f t="shared" si="44"/>
        <v>6.0501522632992459E-2</v>
      </c>
      <c r="S239" s="11">
        <f t="shared" si="45"/>
        <v>0.93949847736700753</v>
      </c>
      <c r="T239" s="9">
        <f t="shared" si="46"/>
        <v>-6.2409080814328936E-2</v>
      </c>
      <c r="U239" s="11">
        <f t="shared" si="47"/>
        <v>100</v>
      </c>
      <c r="AX239">
        <v>1.9451979203667234E-2</v>
      </c>
      <c r="AY239">
        <v>1</v>
      </c>
      <c r="AZ239">
        <v>0</v>
      </c>
      <c r="BA239">
        <f t="shared" si="51"/>
        <v>230</v>
      </c>
      <c r="BB239">
        <f t="shared" si="52"/>
        <v>5</v>
      </c>
      <c r="BC239">
        <f t="shared" si="48"/>
        <v>0.82307692307692304</v>
      </c>
      <c r="BD239">
        <f t="shared" si="49"/>
        <v>0.99583333333333335</v>
      </c>
      <c r="BE239">
        <f t="shared" si="50"/>
        <v>7.660256410256162E-4</v>
      </c>
    </row>
    <row r="240" spans="1:57" x14ac:dyDescent="0.3">
      <c r="A240">
        <f>Pumpkin_Seeds_Dataset!A238</f>
        <v>91710</v>
      </c>
      <c r="B240">
        <f>Pumpkin_Seeds_Dataset!B238</f>
        <v>1165.646</v>
      </c>
      <c r="C240">
        <f>Pumpkin_Seeds_Dataset!C238</f>
        <v>461.50080000000003</v>
      </c>
      <c r="D240">
        <f>Pumpkin_Seeds_Dataset!D238</f>
        <v>253.50729999999999</v>
      </c>
      <c r="E240">
        <f>Pumpkin_Seeds_Dataset!E238</f>
        <v>92424</v>
      </c>
      <c r="F240">
        <f>Pumpkin_Seeds_Dataset!F238</f>
        <v>341.71449999999999</v>
      </c>
      <c r="G240">
        <f>Pumpkin_Seeds_Dataset!G238</f>
        <v>0.83560000000000001</v>
      </c>
      <c r="H240">
        <f>Pumpkin_Seeds_Dataset!H238</f>
        <v>0.99229999999999996</v>
      </c>
      <c r="I240">
        <f>Pumpkin_Seeds_Dataset!I238</f>
        <v>0.6633</v>
      </c>
      <c r="J240">
        <f>Pumpkin_Seeds_Dataset!J238</f>
        <v>0.84819999999999995</v>
      </c>
      <c r="K240">
        <f>Pumpkin_Seeds_Dataset!K238</f>
        <v>1.8205</v>
      </c>
      <c r="L240">
        <f>Pumpkin_Seeds_Dataset!L238</f>
        <v>0.74039999999999995</v>
      </c>
      <c r="M240" s="9">
        <f>Pumpkin_Seeds_Dataset!M238</f>
        <v>0</v>
      </c>
      <c r="N240" s="10">
        <f t="shared" si="40"/>
        <v>1</v>
      </c>
      <c r="O240" s="11">
        <f t="shared" si="41"/>
        <v>1</v>
      </c>
      <c r="P240">
        <f t="shared" si="42"/>
        <v>0</v>
      </c>
      <c r="Q240">
        <f t="shared" si="43"/>
        <v>0.1119640256871326</v>
      </c>
      <c r="R240" s="9">
        <f t="shared" si="44"/>
        <v>0.1119640256871326</v>
      </c>
      <c r="S240" s="11">
        <f t="shared" si="45"/>
        <v>0.8880359743128674</v>
      </c>
      <c r="T240" s="9">
        <f t="shared" si="46"/>
        <v>-0.11874302519695082</v>
      </c>
      <c r="U240" s="11">
        <f t="shared" si="47"/>
        <v>100</v>
      </c>
      <c r="AX240">
        <v>1.950571793705725E-2</v>
      </c>
      <c r="AY240">
        <v>1</v>
      </c>
      <c r="AZ240">
        <v>0</v>
      </c>
      <c r="BA240">
        <f t="shared" si="51"/>
        <v>231</v>
      </c>
      <c r="BB240">
        <f t="shared" si="52"/>
        <v>5</v>
      </c>
      <c r="BC240">
        <f t="shared" si="48"/>
        <v>0.8223076923076923</v>
      </c>
      <c r="BD240">
        <f t="shared" si="49"/>
        <v>0.99583333333333335</v>
      </c>
      <c r="BE240">
        <f t="shared" si="50"/>
        <v>7.660256410256162E-4</v>
      </c>
    </row>
    <row r="241" spans="1:57" x14ac:dyDescent="0.3">
      <c r="A241">
        <f>Pumpkin_Seeds_Dataset!A239</f>
        <v>68256</v>
      </c>
      <c r="B241">
        <f>Pumpkin_Seeds_Dataset!B239</f>
        <v>1033.8</v>
      </c>
      <c r="C241">
        <f>Pumpkin_Seeds_Dataset!C239</f>
        <v>413.00749999999999</v>
      </c>
      <c r="D241">
        <f>Pumpkin_Seeds_Dataset!D239</f>
        <v>212.21039999999999</v>
      </c>
      <c r="E241">
        <f>Pumpkin_Seeds_Dataset!E239</f>
        <v>68919</v>
      </c>
      <c r="F241">
        <f>Pumpkin_Seeds_Dataset!F239</f>
        <v>294.79860000000002</v>
      </c>
      <c r="G241">
        <f>Pumpkin_Seeds_Dataset!G239</f>
        <v>0.8579</v>
      </c>
      <c r="H241">
        <f>Pumpkin_Seeds_Dataset!H239</f>
        <v>0.99039999999999995</v>
      </c>
      <c r="I241">
        <f>Pumpkin_Seeds_Dataset!I239</f>
        <v>0.70699999999999996</v>
      </c>
      <c r="J241">
        <f>Pumpkin_Seeds_Dataset!J239</f>
        <v>0.80259999999999998</v>
      </c>
      <c r="K241">
        <f>Pumpkin_Seeds_Dataset!K239</f>
        <v>1.9461999999999999</v>
      </c>
      <c r="L241">
        <f>Pumpkin_Seeds_Dataset!L239</f>
        <v>0.71379999999999999</v>
      </c>
      <c r="M241" s="9">
        <f>Pumpkin_Seeds_Dataset!M239</f>
        <v>0</v>
      </c>
      <c r="N241" s="10">
        <f t="shared" si="40"/>
        <v>1</v>
      </c>
      <c r="O241" s="11">
        <f t="shared" si="41"/>
        <v>1</v>
      </c>
      <c r="P241">
        <f t="shared" si="42"/>
        <v>0</v>
      </c>
      <c r="Q241">
        <f t="shared" si="43"/>
        <v>0.4326791338918955</v>
      </c>
      <c r="R241" s="9">
        <f t="shared" si="44"/>
        <v>0.4326791338918955</v>
      </c>
      <c r="S241" s="11">
        <f t="shared" si="45"/>
        <v>0.5673208661081045</v>
      </c>
      <c r="T241" s="9">
        <f t="shared" si="46"/>
        <v>-0.56683023389098486</v>
      </c>
      <c r="U241" s="11">
        <f t="shared" si="47"/>
        <v>100</v>
      </c>
      <c r="AX241">
        <v>1.9648001085814212E-2</v>
      </c>
      <c r="AY241">
        <v>1</v>
      </c>
      <c r="AZ241">
        <v>0</v>
      </c>
      <c r="BA241">
        <f t="shared" si="51"/>
        <v>232</v>
      </c>
      <c r="BB241">
        <f t="shared" si="52"/>
        <v>5</v>
      </c>
      <c r="BC241">
        <f t="shared" si="48"/>
        <v>0.82153846153846155</v>
      </c>
      <c r="BD241">
        <f t="shared" si="49"/>
        <v>0.99583333333333335</v>
      </c>
      <c r="BE241">
        <f t="shared" si="50"/>
        <v>7.660256410256162E-4</v>
      </c>
    </row>
    <row r="242" spans="1:57" x14ac:dyDescent="0.3">
      <c r="A242">
        <f>Pumpkin_Seeds_Dataset!A240</f>
        <v>67991</v>
      </c>
      <c r="B242">
        <f>Pumpkin_Seeds_Dataset!B240</f>
        <v>1007.004</v>
      </c>
      <c r="C242">
        <f>Pumpkin_Seeds_Dataset!C240</f>
        <v>393.7953</v>
      </c>
      <c r="D242">
        <f>Pumpkin_Seeds_Dataset!D240</f>
        <v>221.07210000000001</v>
      </c>
      <c r="E242">
        <f>Pumpkin_Seeds_Dataset!E240</f>
        <v>68840</v>
      </c>
      <c r="F242">
        <f>Pumpkin_Seeds_Dataset!F240</f>
        <v>294.22579999999999</v>
      </c>
      <c r="G242">
        <f>Pumpkin_Seeds_Dataset!G240</f>
        <v>0.8276</v>
      </c>
      <c r="H242">
        <f>Pumpkin_Seeds_Dataset!H240</f>
        <v>0.98770000000000002</v>
      </c>
      <c r="I242">
        <f>Pumpkin_Seeds_Dataset!I240</f>
        <v>0.74250000000000005</v>
      </c>
      <c r="J242">
        <f>Pumpkin_Seeds_Dataset!J240</f>
        <v>0.84260000000000002</v>
      </c>
      <c r="K242">
        <f>Pumpkin_Seeds_Dataset!K240</f>
        <v>1.7813000000000001</v>
      </c>
      <c r="L242">
        <f>Pumpkin_Seeds_Dataset!L240</f>
        <v>0.74719999999999998</v>
      </c>
      <c r="M242" s="9">
        <f>Pumpkin_Seeds_Dataset!M240</f>
        <v>0</v>
      </c>
      <c r="N242" s="10">
        <f t="shared" si="40"/>
        <v>1</v>
      </c>
      <c r="O242" s="11">
        <f t="shared" si="41"/>
        <v>1</v>
      </c>
      <c r="P242">
        <f t="shared" si="42"/>
        <v>0</v>
      </c>
      <c r="Q242">
        <f t="shared" si="43"/>
        <v>4.4999013212440216E-2</v>
      </c>
      <c r="R242" s="9">
        <f t="shared" si="44"/>
        <v>4.4999013212440216E-2</v>
      </c>
      <c r="S242" s="11">
        <f t="shared" si="45"/>
        <v>0.95500098678755974</v>
      </c>
      <c r="T242" s="9">
        <f t="shared" si="46"/>
        <v>-4.6042905216537776E-2</v>
      </c>
      <c r="U242" s="11">
        <f t="shared" si="47"/>
        <v>100</v>
      </c>
      <c r="AX242">
        <v>1.9674278460318811E-2</v>
      </c>
      <c r="AY242">
        <v>1</v>
      </c>
      <c r="AZ242">
        <v>0</v>
      </c>
      <c r="BA242">
        <f t="shared" si="51"/>
        <v>233</v>
      </c>
      <c r="BB242">
        <f t="shared" si="52"/>
        <v>5</v>
      </c>
      <c r="BC242">
        <f t="shared" si="48"/>
        <v>0.82076923076923081</v>
      </c>
      <c r="BD242">
        <f t="shared" si="49"/>
        <v>0.99583333333333335</v>
      </c>
      <c r="BE242">
        <f t="shared" si="50"/>
        <v>7.660256410256162E-4</v>
      </c>
    </row>
    <row r="243" spans="1:57" x14ac:dyDescent="0.3">
      <c r="A243">
        <f>Pumpkin_Seeds_Dataset!A241</f>
        <v>93769</v>
      </c>
      <c r="B243">
        <f>Pumpkin_Seeds_Dataset!B241</f>
        <v>1188.3610000000001</v>
      </c>
      <c r="C243">
        <f>Pumpkin_Seeds_Dataset!C241</f>
        <v>463.52690000000001</v>
      </c>
      <c r="D243">
        <f>Pumpkin_Seeds_Dataset!D241</f>
        <v>259.09699999999998</v>
      </c>
      <c r="E243">
        <f>Pumpkin_Seeds_Dataset!E241</f>
        <v>94994</v>
      </c>
      <c r="F243">
        <f>Pumpkin_Seeds_Dataset!F241</f>
        <v>345.5292</v>
      </c>
      <c r="G243">
        <f>Pumpkin_Seeds_Dataset!G241</f>
        <v>0.82920000000000005</v>
      </c>
      <c r="H243">
        <f>Pumpkin_Seeds_Dataset!H241</f>
        <v>0.98709999999999998</v>
      </c>
      <c r="I243">
        <f>Pumpkin_Seeds_Dataset!I241</f>
        <v>0.72840000000000005</v>
      </c>
      <c r="J243">
        <f>Pumpkin_Seeds_Dataset!J241</f>
        <v>0.83440000000000003</v>
      </c>
      <c r="K243">
        <f>Pumpkin_Seeds_Dataset!K241</f>
        <v>1.7889999999999999</v>
      </c>
      <c r="L243">
        <f>Pumpkin_Seeds_Dataset!L241</f>
        <v>0.74539999999999995</v>
      </c>
      <c r="M243" s="9">
        <f>Pumpkin_Seeds_Dataset!M241</f>
        <v>0</v>
      </c>
      <c r="N243" s="10">
        <f t="shared" si="40"/>
        <v>1</v>
      </c>
      <c r="O243" s="11">
        <f t="shared" si="41"/>
        <v>1</v>
      </c>
      <c r="P243">
        <f t="shared" si="42"/>
        <v>0</v>
      </c>
      <c r="Q243">
        <f t="shared" si="43"/>
        <v>3.5298382924113039E-2</v>
      </c>
      <c r="R243" s="9">
        <f t="shared" si="44"/>
        <v>3.5298382924113039E-2</v>
      </c>
      <c r="S243" s="11">
        <f t="shared" si="45"/>
        <v>0.96470161707588697</v>
      </c>
      <c r="T243" s="9">
        <f t="shared" si="46"/>
        <v>-3.5936430559613118E-2</v>
      </c>
      <c r="U243" s="11">
        <f t="shared" si="47"/>
        <v>100</v>
      </c>
      <c r="AX243">
        <v>1.9685789973134745E-2</v>
      </c>
      <c r="AY243">
        <v>1</v>
      </c>
      <c r="AZ243">
        <v>0</v>
      </c>
      <c r="BA243">
        <f t="shared" si="51"/>
        <v>234</v>
      </c>
      <c r="BB243">
        <f t="shared" si="52"/>
        <v>5</v>
      </c>
      <c r="BC243">
        <f t="shared" si="48"/>
        <v>0.82000000000000006</v>
      </c>
      <c r="BD243">
        <f t="shared" si="49"/>
        <v>0.99583333333333335</v>
      </c>
      <c r="BE243">
        <f t="shared" si="50"/>
        <v>7.6602564102572679E-4</v>
      </c>
    </row>
    <row r="244" spans="1:57" x14ac:dyDescent="0.3">
      <c r="A244">
        <f>Pumpkin_Seeds_Dataset!A242</f>
        <v>89404</v>
      </c>
      <c r="B244">
        <f>Pumpkin_Seeds_Dataset!B242</f>
        <v>1131.518</v>
      </c>
      <c r="C244">
        <f>Pumpkin_Seeds_Dataset!C242</f>
        <v>432.35570000000001</v>
      </c>
      <c r="D244">
        <f>Pumpkin_Seeds_Dataset!D242</f>
        <v>263.91300000000001</v>
      </c>
      <c r="E244">
        <f>Pumpkin_Seeds_Dataset!E242</f>
        <v>90141</v>
      </c>
      <c r="F244">
        <f>Pumpkin_Seeds_Dataset!F242</f>
        <v>337.39100000000002</v>
      </c>
      <c r="G244">
        <f>Pumpkin_Seeds_Dataset!G242</f>
        <v>0.79210000000000003</v>
      </c>
      <c r="H244">
        <f>Pumpkin_Seeds_Dataset!H242</f>
        <v>0.99180000000000001</v>
      </c>
      <c r="I244">
        <f>Pumpkin_Seeds_Dataset!I242</f>
        <v>0.74570000000000003</v>
      </c>
      <c r="J244">
        <f>Pumpkin_Seeds_Dataset!J242</f>
        <v>0.87749999999999995</v>
      </c>
      <c r="K244">
        <f>Pumpkin_Seeds_Dataset!K242</f>
        <v>1.6383000000000001</v>
      </c>
      <c r="L244">
        <f>Pumpkin_Seeds_Dataset!L242</f>
        <v>0.78039999999999998</v>
      </c>
      <c r="M244" s="9">
        <f>Pumpkin_Seeds_Dataset!M242</f>
        <v>0</v>
      </c>
      <c r="N244" s="10">
        <f t="shared" si="40"/>
        <v>1</v>
      </c>
      <c r="O244" s="11">
        <f t="shared" si="41"/>
        <v>1</v>
      </c>
      <c r="P244">
        <f t="shared" si="42"/>
        <v>0</v>
      </c>
      <c r="Q244">
        <f t="shared" si="43"/>
        <v>2.0107287426279312E-2</v>
      </c>
      <c r="R244" s="9">
        <f t="shared" si="44"/>
        <v>2.0107287426279312E-2</v>
      </c>
      <c r="S244" s="11">
        <f t="shared" si="45"/>
        <v>0.97989271257372068</v>
      </c>
      <c r="T244" s="9">
        <f t="shared" si="46"/>
        <v>-2.0312190276150992E-2</v>
      </c>
      <c r="U244" s="11">
        <f t="shared" si="47"/>
        <v>100</v>
      </c>
      <c r="AX244">
        <v>1.9937557316314906E-2</v>
      </c>
      <c r="AY244">
        <v>1</v>
      </c>
      <c r="AZ244">
        <v>0</v>
      </c>
      <c r="BA244">
        <f t="shared" si="51"/>
        <v>235</v>
      </c>
      <c r="BB244">
        <f t="shared" si="52"/>
        <v>5</v>
      </c>
      <c r="BC244">
        <f t="shared" si="48"/>
        <v>0.81923076923076921</v>
      </c>
      <c r="BD244">
        <f t="shared" si="49"/>
        <v>0.99583333333333335</v>
      </c>
      <c r="BE244">
        <f t="shared" si="50"/>
        <v>7.660256410256162E-4</v>
      </c>
    </row>
    <row r="245" spans="1:57" x14ac:dyDescent="0.3">
      <c r="A245">
        <f>Pumpkin_Seeds_Dataset!A243</f>
        <v>85569</v>
      </c>
      <c r="B245">
        <f>Pumpkin_Seeds_Dataset!B243</f>
        <v>1183.556</v>
      </c>
      <c r="C245">
        <f>Pumpkin_Seeds_Dataset!C243</f>
        <v>491.6035</v>
      </c>
      <c r="D245">
        <f>Pumpkin_Seeds_Dataset!D243</f>
        <v>223.1268</v>
      </c>
      <c r="E245">
        <f>Pumpkin_Seeds_Dataset!E243</f>
        <v>86693</v>
      </c>
      <c r="F245">
        <f>Pumpkin_Seeds_Dataset!F243</f>
        <v>330.07549999999998</v>
      </c>
      <c r="G245">
        <f>Pumpkin_Seeds_Dataset!G243</f>
        <v>0.8911</v>
      </c>
      <c r="H245">
        <f>Pumpkin_Seeds_Dataset!H243</f>
        <v>0.98699999999999999</v>
      </c>
      <c r="I245">
        <f>Pumpkin_Seeds_Dataset!I243</f>
        <v>0.68710000000000004</v>
      </c>
      <c r="J245">
        <f>Pumpkin_Seeds_Dataset!J243</f>
        <v>0.76759999999999995</v>
      </c>
      <c r="K245">
        <f>Pumpkin_Seeds_Dataset!K243</f>
        <v>2.2031999999999998</v>
      </c>
      <c r="L245">
        <f>Pumpkin_Seeds_Dataset!L243</f>
        <v>0.6714</v>
      </c>
      <c r="M245" s="9">
        <f>Pumpkin_Seeds_Dataset!M243</f>
        <v>0</v>
      </c>
      <c r="N245" s="10">
        <f t="shared" si="40"/>
        <v>1</v>
      </c>
      <c r="O245" s="11">
        <f t="shared" si="41"/>
        <v>1</v>
      </c>
      <c r="P245">
        <f t="shared" si="42"/>
        <v>0</v>
      </c>
      <c r="Q245">
        <f t="shared" si="43"/>
        <v>0.7281399921901599</v>
      </c>
      <c r="R245" s="9">
        <f t="shared" si="44"/>
        <v>0.7281399921901599</v>
      </c>
      <c r="S245" s="11">
        <f t="shared" si="45"/>
        <v>0.2718600078098401</v>
      </c>
      <c r="T245" s="9">
        <f t="shared" si="46"/>
        <v>-1.302468022347602</v>
      </c>
      <c r="U245" s="11">
        <f t="shared" si="47"/>
        <v>0</v>
      </c>
      <c r="AX245">
        <v>2.0000853046665896E-2</v>
      </c>
      <c r="AY245">
        <v>1</v>
      </c>
      <c r="AZ245">
        <v>0</v>
      </c>
      <c r="BA245">
        <f t="shared" si="51"/>
        <v>236</v>
      </c>
      <c r="BB245">
        <f t="shared" si="52"/>
        <v>5</v>
      </c>
      <c r="BC245">
        <f t="shared" si="48"/>
        <v>0.81846153846153846</v>
      </c>
      <c r="BD245">
        <f t="shared" si="49"/>
        <v>0.99583333333333335</v>
      </c>
      <c r="BE245">
        <f t="shared" si="50"/>
        <v>7.660256410256162E-4</v>
      </c>
    </row>
    <row r="246" spans="1:57" x14ac:dyDescent="0.3">
      <c r="A246">
        <f>Pumpkin_Seeds_Dataset!A244</f>
        <v>97951</v>
      </c>
      <c r="B246">
        <f>Pumpkin_Seeds_Dataset!B244</f>
        <v>1208.4100000000001</v>
      </c>
      <c r="C246">
        <f>Pumpkin_Seeds_Dataset!C244</f>
        <v>470.95600000000002</v>
      </c>
      <c r="D246">
        <f>Pumpkin_Seeds_Dataset!D244</f>
        <v>266.28719999999998</v>
      </c>
      <c r="E246">
        <f>Pumpkin_Seeds_Dataset!E244</f>
        <v>98639</v>
      </c>
      <c r="F246">
        <f>Pumpkin_Seeds_Dataset!F244</f>
        <v>353.15019999999998</v>
      </c>
      <c r="G246">
        <f>Pumpkin_Seeds_Dataset!G244</f>
        <v>0.82479999999999998</v>
      </c>
      <c r="H246">
        <f>Pumpkin_Seeds_Dataset!H244</f>
        <v>0.99299999999999999</v>
      </c>
      <c r="I246">
        <f>Pumpkin_Seeds_Dataset!I244</f>
        <v>0.72470000000000001</v>
      </c>
      <c r="J246">
        <f>Pumpkin_Seeds_Dataset!J244</f>
        <v>0.84289999999999998</v>
      </c>
      <c r="K246">
        <f>Pumpkin_Seeds_Dataset!K244</f>
        <v>1.7685999999999999</v>
      </c>
      <c r="L246">
        <f>Pumpkin_Seeds_Dataset!L244</f>
        <v>0.74990000000000001</v>
      </c>
      <c r="M246" s="9">
        <f>Pumpkin_Seeds_Dataset!M244</f>
        <v>0</v>
      </c>
      <c r="N246" s="10">
        <f t="shared" si="40"/>
        <v>1</v>
      </c>
      <c r="O246" s="11">
        <f t="shared" si="41"/>
        <v>1</v>
      </c>
      <c r="P246">
        <f t="shared" si="42"/>
        <v>0</v>
      </c>
      <c r="Q246">
        <f t="shared" si="43"/>
        <v>0.29827579772967933</v>
      </c>
      <c r="R246" s="9">
        <f t="shared" si="44"/>
        <v>0.29827579772967933</v>
      </c>
      <c r="S246" s="11">
        <f t="shared" si="45"/>
        <v>0.70172420227032073</v>
      </c>
      <c r="T246" s="9">
        <f t="shared" si="46"/>
        <v>-0.35421482641043928</v>
      </c>
      <c r="U246" s="11">
        <f t="shared" si="47"/>
        <v>100</v>
      </c>
      <c r="AX246">
        <v>2.0042743122426127E-2</v>
      </c>
      <c r="AY246">
        <v>1</v>
      </c>
      <c r="AZ246">
        <v>0</v>
      </c>
      <c r="BA246">
        <f t="shared" si="51"/>
        <v>237</v>
      </c>
      <c r="BB246">
        <f t="shared" si="52"/>
        <v>5</v>
      </c>
      <c r="BC246">
        <f t="shared" si="48"/>
        <v>0.81769230769230772</v>
      </c>
      <c r="BD246">
        <f t="shared" si="49"/>
        <v>0.99583333333333335</v>
      </c>
      <c r="BE246">
        <f t="shared" si="50"/>
        <v>7.6602564102572679E-4</v>
      </c>
    </row>
    <row r="247" spans="1:57" x14ac:dyDescent="0.3">
      <c r="A247">
        <f>Pumpkin_Seeds_Dataset!A245</f>
        <v>65744</v>
      </c>
      <c r="B247">
        <f>Pumpkin_Seeds_Dataset!B245</f>
        <v>1001.073</v>
      </c>
      <c r="C247">
        <f>Pumpkin_Seeds_Dataset!C245</f>
        <v>401.49369999999999</v>
      </c>
      <c r="D247">
        <f>Pumpkin_Seeds_Dataset!D245</f>
        <v>210.05609999999999</v>
      </c>
      <c r="E247">
        <f>Pumpkin_Seeds_Dataset!E245</f>
        <v>66437</v>
      </c>
      <c r="F247">
        <f>Pumpkin_Seeds_Dataset!F245</f>
        <v>289.32310000000001</v>
      </c>
      <c r="G247">
        <f>Pumpkin_Seeds_Dataset!G245</f>
        <v>0.85219999999999996</v>
      </c>
      <c r="H247">
        <f>Pumpkin_Seeds_Dataset!H245</f>
        <v>0.98960000000000004</v>
      </c>
      <c r="I247">
        <f>Pumpkin_Seeds_Dataset!I245</f>
        <v>0.73240000000000005</v>
      </c>
      <c r="J247">
        <f>Pumpkin_Seeds_Dataset!J245</f>
        <v>0.82440000000000002</v>
      </c>
      <c r="K247">
        <f>Pumpkin_Seeds_Dataset!K245</f>
        <v>1.9114</v>
      </c>
      <c r="L247">
        <f>Pumpkin_Seeds_Dataset!L245</f>
        <v>0.72060000000000002</v>
      </c>
      <c r="M247" s="9">
        <f>Pumpkin_Seeds_Dataset!M245</f>
        <v>0</v>
      </c>
      <c r="N247" s="10">
        <f t="shared" si="40"/>
        <v>1</v>
      </c>
      <c r="O247" s="11">
        <f t="shared" si="41"/>
        <v>1</v>
      </c>
      <c r="P247">
        <f t="shared" si="42"/>
        <v>0</v>
      </c>
      <c r="Q247">
        <f t="shared" si="43"/>
        <v>0.30214825222044278</v>
      </c>
      <c r="R247" s="9">
        <f t="shared" si="44"/>
        <v>0.30214825222044278</v>
      </c>
      <c r="S247" s="11">
        <f t="shared" si="45"/>
        <v>0.69785174777955716</v>
      </c>
      <c r="T247" s="9">
        <f t="shared" si="46"/>
        <v>-0.35974859451022573</v>
      </c>
      <c r="U247" s="11">
        <f t="shared" si="47"/>
        <v>100</v>
      </c>
      <c r="AX247">
        <v>2.0107287426279312E-2</v>
      </c>
      <c r="AY247">
        <v>1</v>
      </c>
      <c r="AZ247">
        <v>0</v>
      </c>
      <c r="BA247">
        <f t="shared" si="51"/>
        <v>238</v>
      </c>
      <c r="BB247">
        <f t="shared" si="52"/>
        <v>5</v>
      </c>
      <c r="BC247">
        <f t="shared" si="48"/>
        <v>0.81692307692307686</v>
      </c>
      <c r="BD247">
        <f t="shared" si="49"/>
        <v>0.99583333333333335</v>
      </c>
      <c r="BE247">
        <f t="shared" si="50"/>
        <v>7.660256410256162E-4</v>
      </c>
    </row>
    <row r="248" spans="1:57" x14ac:dyDescent="0.3">
      <c r="A248">
        <f>Pumpkin_Seeds_Dataset!A246</f>
        <v>64356</v>
      </c>
      <c r="B248">
        <f>Pumpkin_Seeds_Dataset!B246</f>
        <v>989.32399999999996</v>
      </c>
      <c r="C248">
        <f>Pumpkin_Seeds_Dataset!C246</f>
        <v>389.62639999999999</v>
      </c>
      <c r="D248">
        <f>Pumpkin_Seeds_Dataset!D246</f>
        <v>210.71090000000001</v>
      </c>
      <c r="E248">
        <f>Pumpkin_Seeds_Dataset!E246</f>
        <v>65074</v>
      </c>
      <c r="F248">
        <f>Pumpkin_Seeds_Dataset!F246</f>
        <v>286.2527</v>
      </c>
      <c r="G248">
        <f>Pumpkin_Seeds_Dataset!G246</f>
        <v>0.84109999999999996</v>
      </c>
      <c r="H248">
        <f>Pumpkin_Seeds_Dataset!H246</f>
        <v>0.98899999999999999</v>
      </c>
      <c r="I248">
        <f>Pumpkin_Seeds_Dataset!I246</f>
        <v>0.64449999999999996</v>
      </c>
      <c r="J248">
        <f>Pumpkin_Seeds_Dataset!J246</f>
        <v>0.82630000000000003</v>
      </c>
      <c r="K248">
        <f>Pumpkin_Seeds_Dataset!K246</f>
        <v>1.8491</v>
      </c>
      <c r="L248">
        <f>Pumpkin_Seeds_Dataset!L246</f>
        <v>0.73470000000000002</v>
      </c>
      <c r="M248" s="9">
        <f>Pumpkin_Seeds_Dataset!M246</f>
        <v>0</v>
      </c>
      <c r="N248" s="10">
        <f t="shared" si="40"/>
        <v>1</v>
      </c>
      <c r="O248" s="11">
        <f t="shared" si="41"/>
        <v>1</v>
      </c>
      <c r="P248">
        <f t="shared" si="42"/>
        <v>0</v>
      </c>
      <c r="Q248">
        <f t="shared" si="43"/>
        <v>9.7196675624513743E-2</v>
      </c>
      <c r="R248" s="9">
        <f t="shared" si="44"/>
        <v>9.7196675624513743E-2</v>
      </c>
      <c r="S248" s="11">
        <f t="shared" si="45"/>
        <v>0.90280332437548627</v>
      </c>
      <c r="T248" s="9">
        <f t="shared" si="46"/>
        <v>-0.10225055175102313</v>
      </c>
      <c r="U248" s="11">
        <f t="shared" si="47"/>
        <v>100</v>
      </c>
      <c r="AX248">
        <v>2.0244858790916184E-2</v>
      </c>
      <c r="AY248">
        <v>1</v>
      </c>
      <c r="AZ248">
        <v>0</v>
      </c>
      <c r="BA248">
        <f t="shared" si="51"/>
        <v>239</v>
      </c>
      <c r="BB248">
        <f t="shared" si="52"/>
        <v>5</v>
      </c>
      <c r="BC248">
        <f t="shared" si="48"/>
        <v>0.81615384615384612</v>
      </c>
      <c r="BD248">
        <f t="shared" si="49"/>
        <v>0.99583333333333335</v>
      </c>
      <c r="BE248">
        <f t="shared" si="50"/>
        <v>7.660256410256162E-4</v>
      </c>
    </row>
    <row r="249" spans="1:57" x14ac:dyDescent="0.3">
      <c r="A249">
        <f>Pumpkin_Seeds_Dataset!A247</f>
        <v>66511</v>
      </c>
      <c r="B249">
        <f>Pumpkin_Seeds_Dataset!B247</f>
        <v>1034.4549999999999</v>
      </c>
      <c r="C249">
        <f>Pumpkin_Seeds_Dataset!C247</f>
        <v>417.89679999999998</v>
      </c>
      <c r="D249">
        <f>Pumpkin_Seeds_Dataset!D247</f>
        <v>204.12549999999999</v>
      </c>
      <c r="E249">
        <f>Pumpkin_Seeds_Dataset!E247</f>
        <v>67336</v>
      </c>
      <c r="F249">
        <f>Pumpkin_Seeds_Dataset!F247</f>
        <v>291.0059</v>
      </c>
      <c r="G249">
        <f>Pumpkin_Seeds_Dataset!G247</f>
        <v>0.87260000000000004</v>
      </c>
      <c r="H249">
        <f>Pumpkin_Seeds_Dataset!H247</f>
        <v>0.98770000000000002</v>
      </c>
      <c r="I249">
        <f>Pumpkin_Seeds_Dataset!I247</f>
        <v>0.67420000000000002</v>
      </c>
      <c r="J249">
        <f>Pumpkin_Seeds_Dataset!J247</f>
        <v>0.78110000000000002</v>
      </c>
      <c r="K249">
        <f>Pumpkin_Seeds_Dataset!K247</f>
        <v>2.0472999999999999</v>
      </c>
      <c r="L249">
        <f>Pumpkin_Seeds_Dataset!L247</f>
        <v>0.69640000000000002</v>
      </c>
      <c r="M249" s="9">
        <f>Pumpkin_Seeds_Dataset!M247</f>
        <v>0</v>
      </c>
      <c r="N249" s="10">
        <f t="shared" si="40"/>
        <v>1</v>
      </c>
      <c r="O249" s="11">
        <f t="shared" si="41"/>
        <v>1</v>
      </c>
      <c r="P249">
        <f t="shared" si="42"/>
        <v>0</v>
      </c>
      <c r="Q249">
        <f t="shared" si="43"/>
        <v>0.5695434574782231</v>
      </c>
      <c r="R249" s="9">
        <f t="shared" si="44"/>
        <v>0.5695434574782231</v>
      </c>
      <c r="S249" s="11">
        <f t="shared" si="45"/>
        <v>0.4304565425217769</v>
      </c>
      <c r="T249" s="9">
        <f t="shared" si="46"/>
        <v>-0.84290890673296104</v>
      </c>
      <c r="U249" s="11">
        <f t="shared" si="47"/>
        <v>0</v>
      </c>
      <c r="AX249">
        <v>2.0253937839684624E-2</v>
      </c>
      <c r="AY249">
        <v>1</v>
      </c>
      <c r="AZ249">
        <v>0</v>
      </c>
      <c r="BA249">
        <f t="shared" si="51"/>
        <v>240</v>
      </c>
      <c r="BB249">
        <f t="shared" si="52"/>
        <v>5</v>
      </c>
      <c r="BC249">
        <f t="shared" si="48"/>
        <v>0.81538461538461537</v>
      </c>
      <c r="BD249">
        <f t="shared" si="49"/>
        <v>0.99583333333333335</v>
      </c>
      <c r="BE249">
        <f t="shared" si="50"/>
        <v>7.660256410256162E-4</v>
      </c>
    </row>
    <row r="250" spans="1:57" x14ac:dyDescent="0.3">
      <c r="A250">
        <f>Pumpkin_Seeds_Dataset!A248</f>
        <v>83148</v>
      </c>
      <c r="B250">
        <f>Pumpkin_Seeds_Dataset!B248</f>
        <v>1108.8810000000001</v>
      </c>
      <c r="C250">
        <f>Pumpkin_Seeds_Dataset!C248</f>
        <v>438.96820000000002</v>
      </c>
      <c r="D250">
        <f>Pumpkin_Seeds_Dataset!D248</f>
        <v>241.53299999999999</v>
      </c>
      <c r="E250">
        <f>Pumpkin_Seeds_Dataset!E248</f>
        <v>83703</v>
      </c>
      <c r="F250">
        <f>Pumpkin_Seeds_Dataset!F248</f>
        <v>325.37259999999998</v>
      </c>
      <c r="G250">
        <f>Pumpkin_Seeds_Dataset!G248</f>
        <v>0.83499999999999996</v>
      </c>
      <c r="H250">
        <f>Pumpkin_Seeds_Dataset!H248</f>
        <v>0.99339999999999995</v>
      </c>
      <c r="I250">
        <f>Pumpkin_Seeds_Dataset!I248</f>
        <v>0.69059999999999999</v>
      </c>
      <c r="J250">
        <f>Pumpkin_Seeds_Dataset!J248</f>
        <v>0.8498</v>
      </c>
      <c r="K250">
        <f>Pumpkin_Seeds_Dataset!K248</f>
        <v>1.8173999999999999</v>
      </c>
      <c r="L250">
        <f>Pumpkin_Seeds_Dataset!L248</f>
        <v>0.74119999999999997</v>
      </c>
      <c r="M250" s="9">
        <f>Pumpkin_Seeds_Dataset!M248</f>
        <v>0</v>
      </c>
      <c r="N250" s="10">
        <f t="shared" si="40"/>
        <v>1</v>
      </c>
      <c r="O250" s="11">
        <f t="shared" si="41"/>
        <v>1</v>
      </c>
      <c r="P250">
        <f t="shared" si="42"/>
        <v>0</v>
      </c>
      <c r="Q250">
        <f t="shared" si="43"/>
        <v>8.9726478359558826E-2</v>
      </c>
      <c r="R250" s="9">
        <f t="shared" si="44"/>
        <v>8.9726478359558826E-2</v>
      </c>
      <c r="S250" s="11">
        <f t="shared" si="45"/>
        <v>0.91027352164044117</v>
      </c>
      <c r="T250" s="9">
        <f t="shared" si="46"/>
        <v>-9.4010151403071313E-2</v>
      </c>
      <c r="U250" s="11">
        <f t="shared" si="47"/>
        <v>100</v>
      </c>
      <c r="AX250">
        <v>2.0327401799536741E-2</v>
      </c>
      <c r="AY250">
        <v>1</v>
      </c>
      <c r="AZ250">
        <v>0</v>
      </c>
      <c r="BA250">
        <f t="shared" si="51"/>
        <v>241</v>
      </c>
      <c r="BB250">
        <f t="shared" si="52"/>
        <v>5</v>
      </c>
      <c r="BC250">
        <f t="shared" si="48"/>
        <v>0.81461538461538463</v>
      </c>
      <c r="BD250">
        <f t="shared" si="49"/>
        <v>0.99583333333333335</v>
      </c>
      <c r="BE250">
        <f t="shared" si="50"/>
        <v>7.660256410256162E-4</v>
      </c>
    </row>
    <row r="251" spans="1:57" x14ac:dyDescent="0.3">
      <c r="A251">
        <f>Pumpkin_Seeds_Dataset!A249</f>
        <v>106610</v>
      </c>
      <c r="B251">
        <f>Pumpkin_Seeds_Dataset!B249</f>
        <v>1290.4169999999999</v>
      </c>
      <c r="C251">
        <f>Pumpkin_Seeds_Dataset!C249</f>
        <v>502.5752</v>
      </c>
      <c r="D251">
        <f>Pumpkin_Seeds_Dataset!D249</f>
        <v>272.10919999999999</v>
      </c>
      <c r="E251">
        <f>Pumpkin_Seeds_Dataset!E249</f>
        <v>108253</v>
      </c>
      <c r="F251">
        <f>Pumpkin_Seeds_Dataset!F249</f>
        <v>368.42919999999998</v>
      </c>
      <c r="G251">
        <f>Pumpkin_Seeds_Dataset!G249</f>
        <v>0.8407</v>
      </c>
      <c r="H251">
        <f>Pumpkin_Seeds_Dataset!H249</f>
        <v>0.98480000000000001</v>
      </c>
      <c r="I251">
        <f>Pumpkin_Seeds_Dataset!I249</f>
        <v>0.6764</v>
      </c>
      <c r="J251">
        <f>Pumpkin_Seeds_Dataset!J249</f>
        <v>0.80449999999999999</v>
      </c>
      <c r="K251">
        <f>Pumpkin_Seeds_Dataset!K249</f>
        <v>1.847</v>
      </c>
      <c r="L251">
        <f>Pumpkin_Seeds_Dataset!L249</f>
        <v>0.73309999999999997</v>
      </c>
      <c r="M251" s="9">
        <f>Pumpkin_Seeds_Dataset!M249</f>
        <v>0</v>
      </c>
      <c r="N251" s="10">
        <f t="shared" si="40"/>
        <v>1</v>
      </c>
      <c r="O251" s="11">
        <f t="shared" si="41"/>
        <v>1</v>
      </c>
      <c r="P251">
        <f t="shared" si="42"/>
        <v>0</v>
      </c>
      <c r="Q251">
        <f t="shared" si="43"/>
        <v>9.8925893166802628E-2</v>
      </c>
      <c r="R251" s="9">
        <f t="shared" si="44"/>
        <v>9.8925893166802628E-2</v>
      </c>
      <c r="S251" s="11">
        <f t="shared" si="45"/>
        <v>0.90107410683319733</v>
      </c>
      <c r="T251" s="9">
        <f t="shared" si="46"/>
        <v>-0.10416777521870696</v>
      </c>
      <c r="U251" s="11">
        <f t="shared" si="47"/>
        <v>100</v>
      </c>
      <c r="AX251">
        <v>2.0420131849376435E-2</v>
      </c>
      <c r="AY251">
        <v>1</v>
      </c>
      <c r="AZ251">
        <v>0</v>
      </c>
      <c r="BA251">
        <f t="shared" si="51"/>
        <v>242</v>
      </c>
      <c r="BB251">
        <f t="shared" si="52"/>
        <v>5</v>
      </c>
      <c r="BC251">
        <f t="shared" si="48"/>
        <v>0.81384615384615389</v>
      </c>
      <c r="BD251">
        <f t="shared" si="49"/>
        <v>0.99583333333333335</v>
      </c>
      <c r="BE251">
        <f t="shared" si="50"/>
        <v>7.6602564102572679E-4</v>
      </c>
    </row>
    <row r="252" spans="1:57" x14ac:dyDescent="0.3">
      <c r="A252">
        <f>Pumpkin_Seeds_Dataset!A250</f>
        <v>99057</v>
      </c>
      <c r="B252">
        <f>Pumpkin_Seeds_Dataset!B250</f>
        <v>1264.8810000000001</v>
      </c>
      <c r="C252">
        <f>Pumpkin_Seeds_Dataset!C250</f>
        <v>511.94470000000001</v>
      </c>
      <c r="D252">
        <f>Pumpkin_Seeds_Dataset!D250</f>
        <v>246.99809999999999</v>
      </c>
      <c r="E252">
        <f>Pumpkin_Seeds_Dataset!E250</f>
        <v>99987</v>
      </c>
      <c r="F252">
        <f>Pumpkin_Seeds_Dataset!F250</f>
        <v>355.13839999999999</v>
      </c>
      <c r="G252">
        <f>Pumpkin_Seeds_Dataset!G250</f>
        <v>0.87590000000000001</v>
      </c>
      <c r="H252">
        <f>Pumpkin_Seeds_Dataset!H250</f>
        <v>0.99070000000000003</v>
      </c>
      <c r="I252">
        <f>Pumpkin_Seeds_Dataset!I250</f>
        <v>0.60150000000000003</v>
      </c>
      <c r="J252">
        <f>Pumpkin_Seeds_Dataset!J250</f>
        <v>0.77800000000000002</v>
      </c>
      <c r="K252">
        <f>Pumpkin_Seeds_Dataset!K250</f>
        <v>2.0727000000000002</v>
      </c>
      <c r="L252">
        <f>Pumpkin_Seeds_Dataset!L250</f>
        <v>0.69369999999999998</v>
      </c>
      <c r="M252" s="9">
        <f>Pumpkin_Seeds_Dataset!M250</f>
        <v>0</v>
      </c>
      <c r="N252" s="10">
        <f t="shared" si="40"/>
        <v>1</v>
      </c>
      <c r="O252" s="11">
        <f t="shared" si="41"/>
        <v>1</v>
      </c>
      <c r="P252">
        <f t="shared" si="42"/>
        <v>0</v>
      </c>
      <c r="Q252">
        <f t="shared" si="43"/>
        <v>0.73278063005829464</v>
      </c>
      <c r="R252" s="9">
        <f t="shared" si="44"/>
        <v>0.73278063005829464</v>
      </c>
      <c r="S252" s="11">
        <f t="shared" si="45"/>
        <v>0.26721936994170536</v>
      </c>
      <c r="T252" s="9">
        <f t="shared" si="46"/>
        <v>-1.3196853476502843</v>
      </c>
      <c r="U252" s="11">
        <f t="shared" si="47"/>
        <v>0</v>
      </c>
      <c r="AX252">
        <v>2.0454618892199256E-2</v>
      </c>
      <c r="AY252">
        <v>1</v>
      </c>
      <c r="AZ252">
        <v>0</v>
      </c>
      <c r="BA252">
        <f t="shared" si="51"/>
        <v>243</v>
      </c>
      <c r="BB252">
        <f t="shared" si="52"/>
        <v>5</v>
      </c>
      <c r="BC252">
        <f t="shared" si="48"/>
        <v>0.81307692307692303</v>
      </c>
      <c r="BD252">
        <f t="shared" si="49"/>
        <v>0.99583333333333335</v>
      </c>
      <c r="BE252">
        <f t="shared" si="50"/>
        <v>7.660256410256162E-4</v>
      </c>
    </row>
    <row r="253" spans="1:57" x14ac:dyDescent="0.3">
      <c r="A253">
        <f>Pumpkin_Seeds_Dataset!A251</f>
        <v>90115</v>
      </c>
      <c r="B253">
        <f>Pumpkin_Seeds_Dataset!B251</f>
        <v>1187.473</v>
      </c>
      <c r="C253">
        <f>Pumpkin_Seeds_Dataset!C251</f>
        <v>472.61020000000002</v>
      </c>
      <c r="D253">
        <f>Pumpkin_Seeds_Dataset!D251</f>
        <v>244.3107</v>
      </c>
      <c r="E253">
        <f>Pumpkin_Seeds_Dataset!E251</f>
        <v>91271</v>
      </c>
      <c r="F253">
        <f>Pumpkin_Seeds_Dataset!F251</f>
        <v>338.73</v>
      </c>
      <c r="G253">
        <f>Pumpkin_Seeds_Dataset!G251</f>
        <v>0.85599999999999998</v>
      </c>
      <c r="H253">
        <f>Pumpkin_Seeds_Dataset!H251</f>
        <v>0.98729999999999996</v>
      </c>
      <c r="I253">
        <f>Pumpkin_Seeds_Dataset!I251</f>
        <v>0.73780000000000001</v>
      </c>
      <c r="J253">
        <f>Pumpkin_Seeds_Dataset!J251</f>
        <v>0.80310000000000004</v>
      </c>
      <c r="K253">
        <f>Pumpkin_Seeds_Dataset!K251</f>
        <v>1.9345000000000001</v>
      </c>
      <c r="L253">
        <f>Pumpkin_Seeds_Dataset!L251</f>
        <v>0.7167</v>
      </c>
      <c r="M253" s="9">
        <f>Pumpkin_Seeds_Dataset!M251</f>
        <v>0</v>
      </c>
      <c r="N253" s="10">
        <f t="shared" si="40"/>
        <v>1</v>
      </c>
      <c r="O253" s="11">
        <f t="shared" si="41"/>
        <v>1</v>
      </c>
      <c r="P253">
        <f t="shared" si="42"/>
        <v>0</v>
      </c>
      <c r="Q253">
        <f t="shared" si="43"/>
        <v>0.13834387779846163</v>
      </c>
      <c r="R253" s="9">
        <f t="shared" si="44"/>
        <v>0.13834387779846163</v>
      </c>
      <c r="S253" s="11">
        <f t="shared" si="45"/>
        <v>0.86165612220153842</v>
      </c>
      <c r="T253" s="9">
        <f t="shared" si="46"/>
        <v>-0.14889901807287773</v>
      </c>
      <c r="U253" s="11">
        <f t="shared" si="47"/>
        <v>100</v>
      </c>
      <c r="AX253">
        <v>2.0518838563903997E-2</v>
      </c>
      <c r="AY253">
        <v>1</v>
      </c>
      <c r="AZ253">
        <v>0</v>
      </c>
      <c r="BA253">
        <f t="shared" si="51"/>
        <v>244</v>
      </c>
      <c r="BB253">
        <f t="shared" si="52"/>
        <v>5</v>
      </c>
      <c r="BC253">
        <f t="shared" si="48"/>
        <v>0.81230769230769229</v>
      </c>
      <c r="BD253">
        <f t="shared" si="49"/>
        <v>0.99583333333333335</v>
      </c>
      <c r="BE253">
        <f t="shared" si="50"/>
        <v>7.660256410256162E-4</v>
      </c>
    </row>
    <row r="254" spans="1:57" x14ac:dyDescent="0.3">
      <c r="A254">
        <f>Pumpkin_Seeds_Dataset!A252</f>
        <v>68743</v>
      </c>
      <c r="B254">
        <f>Pumpkin_Seeds_Dataset!B252</f>
        <v>973.33</v>
      </c>
      <c r="C254">
        <f>Pumpkin_Seeds_Dataset!C252</f>
        <v>362.65600000000001</v>
      </c>
      <c r="D254">
        <f>Pumpkin_Seeds_Dataset!D252</f>
        <v>241.84829999999999</v>
      </c>
      <c r="E254">
        <f>Pumpkin_Seeds_Dataset!E252</f>
        <v>69205</v>
      </c>
      <c r="F254">
        <f>Pumpkin_Seeds_Dataset!F252</f>
        <v>295.8485</v>
      </c>
      <c r="G254">
        <f>Pumpkin_Seeds_Dataset!G252</f>
        <v>0.74519999999999997</v>
      </c>
      <c r="H254">
        <f>Pumpkin_Seeds_Dataset!H252</f>
        <v>0.99329999999999996</v>
      </c>
      <c r="I254">
        <f>Pumpkin_Seeds_Dataset!I252</f>
        <v>0.75019999999999998</v>
      </c>
      <c r="J254">
        <f>Pumpkin_Seeds_Dataset!J252</f>
        <v>0.91180000000000005</v>
      </c>
      <c r="K254">
        <f>Pumpkin_Seeds_Dataset!K252</f>
        <v>1.4995000000000001</v>
      </c>
      <c r="L254">
        <f>Pumpkin_Seeds_Dataset!L252</f>
        <v>0.81579999999999997</v>
      </c>
      <c r="M254" s="9">
        <f>Pumpkin_Seeds_Dataset!M252</f>
        <v>0</v>
      </c>
      <c r="N254" s="10">
        <f t="shared" si="40"/>
        <v>1</v>
      </c>
      <c r="O254" s="11">
        <f t="shared" si="41"/>
        <v>1</v>
      </c>
      <c r="P254">
        <f t="shared" si="42"/>
        <v>0</v>
      </c>
      <c r="Q254">
        <f t="shared" si="43"/>
        <v>6.1862826330725731E-3</v>
      </c>
      <c r="R254" s="9">
        <f t="shared" si="44"/>
        <v>6.1862826330725731E-3</v>
      </c>
      <c r="S254" s="11">
        <f t="shared" si="45"/>
        <v>0.99381371736692747</v>
      </c>
      <c r="T254" s="9">
        <f t="shared" si="46"/>
        <v>-6.2054969639889837E-3</v>
      </c>
      <c r="U254" s="11">
        <f t="shared" si="47"/>
        <v>100</v>
      </c>
      <c r="AX254">
        <v>2.0563280411806162E-2</v>
      </c>
      <c r="AY254">
        <v>1</v>
      </c>
      <c r="AZ254">
        <v>0</v>
      </c>
      <c r="BA254">
        <f t="shared" si="51"/>
        <v>245</v>
      </c>
      <c r="BB254">
        <f t="shared" si="52"/>
        <v>5</v>
      </c>
      <c r="BC254">
        <f t="shared" si="48"/>
        <v>0.81153846153846154</v>
      </c>
      <c r="BD254">
        <f t="shared" si="49"/>
        <v>0.99583333333333335</v>
      </c>
      <c r="BE254">
        <f t="shared" si="50"/>
        <v>7.660256410256162E-4</v>
      </c>
    </row>
    <row r="255" spans="1:57" x14ac:dyDescent="0.3">
      <c r="A255">
        <f>Pumpkin_Seeds_Dataset!A253</f>
        <v>93982</v>
      </c>
      <c r="B255">
        <f>Pumpkin_Seeds_Dataset!B253</f>
        <v>1220.0940000000001</v>
      </c>
      <c r="C255">
        <f>Pumpkin_Seeds_Dataset!C253</f>
        <v>486.50580000000002</v>
      </c>
      <c r="D255">
        <f>Pumpkin_Seeds_Dataset!D253</f>
        <v>247.52340000000001</v>
      </c>
      <c r="E255">
        <f>Pumpkin_Seeds_Dataset!E253</f>
        <v>95165</v>
      </c>
      <c r="F255">
        <f>Pumpkin_Seeds_Dataset!F253</f>
        <v>345.92140000000001</v>
      </c>
      <c r="G255">
        <f>Pumpkin_Seeds_Dataset!G253</f>
        <v>0.8609</v>
      </c>
      <c r="H255">
        <f>Pumpkin_Seeds_Dataset!H253</f>
        <v>0.98760000000000003</v>
      </c>
      <c r="I255">
        <f>Pumpkin_Seeds_Dataset!I253</f>
        <v>0.69969999999999999</v>
      </c>
      <c r="J255">
        <f>Pumpkin_Seeds_Dataset!J253</f>
        <v>0.79339999999999999</v>
      </c>
      <c r="K255">
        <f>Pumpkin_Seeds_Dataset!K253</f>
        <v>1.9655</v>
      </c>
      <c r="L255">
        <f>Pumpkin_Seeds_Dataset!L253</f>
        <v>0.71099999999999997</v>
      </c>
      <c r="M255" s="9">
        <f>Pumpkin_Seeds_Dataset!M253</f>
        <v>0</v>
      </c>
      <c r="N255" s="10">
        <f t="shared" si="40"/>
        <v>1</v>
      </c>
      <c r="O255" s="11">
        <f t="shared" si="41"/>
        <v>1</v>
      </c>
      <c r="P255">
        <f t="shared" si="42"/>
        <v>0</v>
      </c>
      <c r="Q255">
        <f t="shared" si="43"/>
        <v>0.23216764672366796</v>
      </c>
      <c r="R255" s="9">
        <f t="shared" si="44"/>
        <v>0.23216764672366796</v>
      </c>
      <c r="S255" s="11">
        <f t="shared" si="45"/>
        <v>0.76783235327633204</v>
      </c>
      <c r="T255" s="9">
        <f t="shared" si="46"/>
        <v>-0.26418385966797175</v>
      </c>
      <c r="U255" s="11">
        <f t="shared" si="47"/>
        <v>100</v>
      </c>
      <c r="AX255">
        <v>2.0610428436400888E-2</v>
      </c>
      <c r="AY255">
        <v>1</v>
      </c>
      <c r="AZ255">
        <v>0</v>
      </c>
      <c r="BA255">
        <f t="shared" si="51"/>
        <v>246</v>
      </c>
      <c r="BB255">
        <f t="shared" si="52"/>
        <v>5</v>
      </c>
      <c r="BC255">
        <f t="shared" si="48"/>
        <v>0.8107692307692308</v>
      </c>
      <c r="BD255">
        <f t="shared" si="49"/>
        <v>0.99583333333333335</v>
      </c>
      <c r="BE255">
        <f t="shared" si="50"/>
        <v>7.660256410256162E-4</v>
      </c>
    </row>
    <row r="256" spans="1:57" x14ac:dyDescent="0.3">
      <c r="A256">
        <f>Pumpkin_Seeds_Dataset!A254</f>
        <v>61151</v>
      </c>
      <c r="B256">
        <f>Pumpkin_Seeds_Dataset!B254</f>
        <v>952.26300000000003</v>
      </c>
      <c r="C256">
        <f>Pumpkin_Seeds_Dataset!C254</f>
        <v>364.61610000000002</v>
      </c>
      <c r="D256">
        <f>Pumpkin_Seeds_Dataset!D254</f>
        <v>214.8698</v>
      </c>
      <c r="E256">
        <f>Pumpkin_Seeds_Dataset!E254</f>
        <v>62025</v>
      </c>
      <c r="F256">
        <f>Pumpkin_Seeds_Dataset!F254</f>
        <v>279.03379999999999</v>
      </c>
      <c r="G256">
        <f>Pumpkin_Seeds_Dataset!G254</f>
        <v>0.80789999999999995</v>
      </c>
      <c r="H256">
        <f>Pumpkin_Seeds_Dataset!H254</f>
        <v>0.9859</v>
      </c>
      <c r="I256">
        <f>Pumpkin_Seeds_Dataset!I254</f>
        <v>0.73129999999999995</v>
      </c>
      <c r="J256">
        <f>Pumpkin_Seeds_Dataset!J254</f>
        <v>0.84740000000000004</v>
      </c>
      <c r="K256">
        <f>Pumpkin_Seeds_Dataset!K254</f>
        <v>1.6969000000000001</v>
      </c>
      <c r="L256">
        <f>Pumpkin_Seeds_Dataset!L254</f>
        <v>0.76529999999999998</v>
      </c>
      <c r="M256" s="9">
        <f>Pumpkin_Seeds_Dataset!M254</f>
        <v>0</v>
      </c>
      <c r="N256" s="10">
        <f t="shared" si="40"/>
        <v>1</v>
      </c>
      <c r="O256" s="11">
        <f t="shared" si="41"/>
        <v>1</v>
      </c>
      <c r="P256">
        <f t="shared" si="42"/>
        <v>0</v>
      </c>
      <c r="Q256">
        <f t="shared" si="43"/>
        <v>4.0406470359302449E-2</v>
      </c>
      <c r="R256" s="9">
        <f t="shared" si="44"/>
        <v>4.0406470359302449E-2</v>
      </c>
      <c r="S256" s="11">
        <f t="shared" si="45"/>
        <v>0.95959352964069755</v>
      </c>
      <c r="T256" s="9">
        <f t="shared" si="46"/>
        <v>-4.1245490806423105E-2</v>
      </c>
      <c r="U256" s="11">
        <f t="shared" si="47"/>
        <v>100</v>
      </c>
      <c r="AX256">
        <v>2.0634930788503526E-2</v>
      </c>
      <c r="AY256">
        <v>1</v>
      </c>
      <c r="AZ256">
        <v>0</v>
      </c>
      <c r="BA256">
        <f t="shared" si="51"/>
        <v>247</v>
      </c>
      <c r="BB256">
        <f t="shared" si="52"/>
        <v>5</v>
      </c>
      <c r="BC256">
        <f t="shared" si="48"/>
        <v>0.81</v>
      </c>
      <c r="BD256">
        <f t="shared" si="49"/>
        <v>0.99583333333333335</v>
      </c>
      <c r="BE256">
        <f t="shared" si="50"/>
        <v>7.6602564102572679E-4</v>
      </c>
    </row>
    <row r="257" spans="1:57" x14ac:dyDescent="0.3">
      <c r="A257">
        <f>Pumpkin_Seeds_Dataset!A255</f>
        <v>96389</v>
      </c>
      <c r="B257">
        <f>Pumpkin_Seeds_Dataset!B255</f>
        <v>1199.8219999999999</v>
      </c>
      <c r="C257">
        <f>Pumpkin_Seeds_Dataset!C255</f>
        <v>465.64980000000003</v>
      </c>
      <c r="D257">
        <f>Pumpkin_Seeds_Dataset!D255</f>
        <v>264.55669999999998</v>
      </c>
      <c r="E257">
        <f>Pumpkin_Seeds_Dataset!E255</f>
        <v>97092</v>
      </c>
      <c r="F257">
        <f>Pumpkin_Seeds_Dataset!F255</f>
        <v>350.32310000000001</v>
      </c>
      <c r="G257">
        <f>Pumpkin_Seeds_Dataset!G255</f>
        <v>0.82289999999999996</v>
      </c>
      <c r="H257">
        <f>Pumpkin_Seeds_Dataset!H255</f>
        <v>0.99280000000000002</v>
      </c>
      <c r="I257">
        <f>Pumpkin_Seeds_Dataset!I255</f>
        <v>0.74409999999999998</v>
      </c>
      <c r="J257">
        <f>Pumpkin_Seeds_Dataset!J255</f>
        <v>0.84140000000000004</v>
      </c>
      <c r="K257">
        <f>Pumpkin_Seeds_Dataset!K255</f>
        <v>1.7601</v>
      </c>
      <c r="L257">
        <f>Pumpkin_Seeds_Dataset!L255</f>
        <v>0.75229999999999997</v>
      </c>
      <c r="M257" s="9">
        <f>Pumpkin_Seeds_Dataset!M255</f>
        <v>0</v>
      </c>
      <c r="N257" s="10">
        <f t="shared" si="40"/>
        <v>1</v>
      </c>
      <c r="O257" s="11">
        <f t="shared" si="41"/>
        <v>1</v>
      </c>
      <c r="P257">
        <f t="shared" si="42"/>
        <v>0</v>
      </c>
      <c r="Q257">
        <f t="shared" si="43"/>
        <v>0.18523261807102637</v>
      </c>
      <c r="R257" s="9">
        <f t="shared" si="44"/>
        <v>0.18523261807102637</v>
      </c>
      <c r="S257" s="11">
        <f t="shared" si="45"/>
        <v>0.81476738192897358</v>
      </c>
      <c r="T257" s="9">
        <f t="shared" si="46"/>
        <v>-0.20485262742762952</v>
      </c>
      <c r="U257" s="11">
        <f t="shared" si="47"/>
        <v>100</v>
      </c>
      <c r="AX257">
        <v>2.0994344440941219E-2</v>
      </c>
      <c r="AY257">
        <v>1</v>
      </c>
      <c r="AZ257">
        <v>0</v>
      </c>
      <c r="BA257">
        <f t="shared" si="51"/>
        <v>248</v>
      </c>
      <c r="BB257">
        <f t="shared" si="52"/>
        <v>5</v>
      </c>
      <c r="BC257">
        <f t="shared" si="48"/>
        <v>0.8092307692307692</v>
      </c>
      <c r="BD257">
        <f t="shared" si="49"/>
        <v>0.99583333333333335</v>
      </c>
      <c r="BE257">
        <f t="shared" si="50"/>
        <v>7.660256410256162E-4</v>
      </c>
    </row>
    <row r="258" spans="1:57" x14ac:dyDescent="0.3">
      <c r="A258">
        <f>Pumpkin_Seeds_Dataset!A256</f>
        <v>70661</v>
      </c>
      <c r="B258">
        <f>Pumpkin_Seeds_Dataset!B256</f>
        <v>1023.814</v>
      </c>
      <c r="C258">
        <f>Pumpkin_Seeds_Dataset!C256</f>
        <v>389.92380000000003</v>
      </c>
      <c r="D258">
        <f>Pumpkin_Seeds_Dataset!D256</f>
        <v>232.17420000000001</v>
      </c>
      <c r="E258">
        <f>Pumpkin_Seeds_Dataset!E256</f>
        <v>71433</v>
      </c>
      <c r="F258">
        <f>Pumpkin_Seeds_Dataset!F256</f>
        <v>299.94729999999998</v>
      </c>
      <c r="G258">
        <f>Pumpkin_Seeds_Dataset!G256</f>
        <v>0.8034</v>
      </c>
      <c r="H258">
        <f>Pumpkin_Seeds_Dataset!H256</f>
        <v>0.98919999999999997</v>
      </c>
      <c r="I258">
        <f>Pumpkin_Seeds_Dataset!I256</f>
        <v>0.7399</v>
      </c>
      <c r="J258">
        <f>Pumpkin_Seeds_Dataset!J256</f>
        <v>0.84709999999999996</v>
      </c>
      <c r="K258">
        <f>Pumpkin_Seeds_Dataset!K256</f>
        <v>1.6794</v>
      </c>
      <c r="L258">
        <f>Pumpkin_Seeds_Dataset!L256</f>
        <v>0.76919999999999999</v>
      </c>
      <c r="M258" s="9">
        <f>Pumpkin_Seeds_Dataset!M256</f>
        <v>0</v>
      </c>
      <c r="N258" s="10">
        <f t="shared" si="40"/>
        <v>1</v>
      </c>
      <c r="O258" s="11">
        <f t="shared" si="41"/>
        <v>1</v>
      </c>
      <c r="P258">
        <f t="shared" si="42"/>
        <v>0</v>
      </c>
      <c r="Q258">
        <f t="shared" si="43"/>
        <v>2.4362141027053943E-2</v>
      </c>
      <c r="R258" s="9">
        <f t="shared" si="44"/>
        <v>2.4362141027053943E-2</v>
      </c>
      <c r="S258" s="11">
        <f t="shared" si="45"/>
        <v>0.97563785897294608</v>
      </c>
      <c r="T258" s="9">
        <f t="shared" si="46"/>
        <v>-2.4663807557970697E-2</v>
      </c>
      <c r="U258" s="11">
        <f t="shared" si="47"/>
        <v>100</v>
      </c>
      <c r="AX258">
        <v>2.1127147222897727E-2</v>
      </c>
      <c r="AY258">
        <v>1</v>
      </c>
      <c r="AZ258">
        <v>0</v>
      </c>
      <c r="BA258">
        <f t="shared" si="51"/>
        <v>249</v>
      </c>
      <c r="BB258">
        <f t="shared" si="52"/>
        <v>5</v>
      </c>
      <c r="BC258">
        <f t="shared" si="48"/>
        <v>0.80846153846153845</v>
      </c>
      <c r="BD258">
        <f t="shared" si="49"/>
        <v>0.99583333333333335</v>
      </c>
      <c r="BE258">
        <f t="shared" si="50"/>
        <v>7.660256410256162E-4</v>
      </c>
    </row>
    <row r="259" spans="1:57" x14ac:dyDescent="0.3">
      <c r="A259">
        <f>Pumpkin_Seeds_Dataset!A257</f>
        <v>103877</v>
      </c>
      <c r="B259">
        <f>Pumpkin_Seeds_Dataset!B257</f>
        <v>1240.1420000000001</v>
      </c>
      <c r="C259">
        <f>Pumpkin_Seeds_Dataset!C257</f>
        <v>478.23829999999998</v>
      </c>
      <c r="D259">
        <f>Pumpkin_Seeds_Dataset!D257</f>
        <v>278.06979999999999</v>
      </c>
      <c r="E259">
        <f>Pumpkin_Seeds_Dataset!E257</f>
        <v>104566</v>
      </c>
      <c r="F259">
        <f>Pumpkin_Seeds_Dataset!F257</f>
        <v>363.67610000000002</v>
      </c>
      <c r="G259">
        <f>Pumpkin_Seeds_Dataset!G257</f>
        <v>0.81359999999999999</v>
      </c>
      <c r="H259">
        <f>Pumpkin_Seeds_Dataset!H257</f>
        <v>0.99339999999999995</v>
      </c>
      <c r="I259">
        <f>Pumpkin_Seeds_Dataset!I257</f>
        <v>0.73670000000000002</v>
      </c>
      <c r="J259">
        <f>Pumpkin_Seeds_Dataset!J257</f>
        <v>0.8488</v>
      </c>
      <c r="K259">
        <f>Pumpkin_Seeds_Dataset!K257</f>
        <v>1.7198</v>
      </c>
      <c r="L259">
        <f>Pumpkin_Seeds_Dataset!L257</f>
        <v>0.76039999999999996</v>
      </c>
      <c r="M259" s="9">
        <f>Pumpkin_Seeds_Dataset!M257</f>
        <v>0</v>
      </c>
      <c r="N259" s="10">
        <f t="shared" si="40"/>
        <v>1</v>
      </c>
      <c r="O259" s="11">
        <f t="shared" si="41"/>
        <v>1</v>
      </c>
      <c r="P259">
        <f t="shared" si="42"/>
        <v>0</v>
      </c>
      <c r="Q259">
        <f t="shared" si="43"/>
        <v>0.43008854591667889</v>
      </c>
      <c r="R259" s="9">
        <f t="shared" si="44"/>
        <v>0.43008854591667889</v>
      </c>
      <c r="S259" s="11">
        <f t="shared" si="45"/>
        <v>0.56991145408332111</v>
      </c>
      <c r="T259" s="9">
        <f t="shared" si="46"/>
        <v>-0.56227427393409735</v>
      </c>
      <c r="U259" s="11">
        <f t="shared" si="47"/>
        <v>100</v>
      </c>
      <c r="AX259">
        <v>2.1165848956999269E-2</v>
      </c>
      <c r="AY259">
        <v>1</v>
      </c>
      <c r="AZ259">
        <v>0</v>
      </c>
      <c r="BA259">
        <f t="shared" si="51"/>
        <v>250</v>
      </c>
      <c r="BB259">
        <f t="shared" si="52"/>
        <v>5</v>
      </c>
      <c r="BC259">
        <f t="shared" si="48"/>
        <v>0.80769230769230771</v>
      </c>
      <c r="BD259">
        <f t="shared" si="49"/>
        <v>0.99583333333333335</v>
      </c>
      <c r="BE259">
        <f t="shared" si="50"/>
        <v>7.6602564102572679E-4</v>
      </c>
    </row>
    <row r="260" spans="1:57" x14ac:dyDescent="0.3">
      <c r="A260">
        <f>Pumpkin_Seeds_Dataset!A258</f>
        <v>82245</v>
      </c>
      <c r="B260">
        <f>Pumpkin_Seeds_Dataset!B258</f>
        <v>1088.58</v>
      </c>
      <c r="C260">
        <f>Pumpkin_Seeds_Dataset!C258</f>
        <v>411.42669999999998</v>
      </c>
      <c r="D260">
        <f>Pumpkin_Seeds_Dataset!D258</f>
        <v>256.00209999999998</v>
      </c>
      <c r="E260">
        <f>Pumpkin_Seeds_Dataset!E258</f>
        <v>83142</v>
      </c>
      <c r="F260">
        <f>Pumpkin_Seeds_Dataset!F258</f>
        <v>323.601</v>
      </c>
      <c r="G260">
        <f>Pumpkin_Seeds_Dataset!G258</f>
        <v>0.78280000000000005</v>
      </c>
      <c r="H260">
        <f>Pumpkin_Seeds_Dataset!H258</f>
        <v>0.98919999999999997</v>
      </c>
      <c r="I260">
        <f>Pumpkin_Seeds_Dataset!I258</f>
        <v>0.74280000000000002</v>
      </c>
      <c r="J260">
        <f>Pumpkin_Seeds_Dataset!J258</f>
        <v>0.87219999999999998</v>
      </c>
      <c r="K260">
        <f>Pumpkin_Seeds_Dataset!K258</f>
        <v>1.6071</v>
      </c>
      <c r="L260">
        <f>Pumpkin_Seeds_Dataset!L258</f>
        <v>0.78649999999999998</v>
      </c>
      <c r="M260" s="9">
        <f>Pumpkin_Seeds_Dataset!M258</f>
        <v>0</v>
      </c>
      <c r="N260" s="10">
        <f t="shared" si="40"/>
        <v>1</v>
      </c>
      <c r="O260" s="11">
        <f t="shared" si="41"/>
        <v>1</v>
      </c>
      <c r="P260">
        <f t="shared" si="42"/>
        <v>0</v>
      </c>
      <c r="Q260">
        <f t="shared" si="43"/>
        <v>8.6396264853760753E-3</v>
      </c>
      <c r="R260" s="9">
        <f t="shared" si="44"/>
        <v>8.6396264853760753E-3</v>
      </c>
      <c r="S260" s="11">
        <f t="shared" si="45"/>
        <v>0.99136037351462392</v>
      </c>
      <c r="T260" s="9">
        <f t="shared" si="46"/>
        <v>-8.6771644238429202E-3</v>
      </c>
      <c r="U260" s="11">
        <f t="shared" si="47"/>
        <v>100</v>
      </c>
      <c r="AX260">
        <v>2.126270233511774E-2</v>
      </c>
      <c r="AY260">
        <v>1</v>
      </c>
      <c r="AZ260">
        <v>0</v>
      </c>
      <c r="BA260">
        <f t="shared" si="51"/>
        <v>251</v>
      </c>
      <c r="BB260">
        <f t="shared" si="52"/>
        <v>5</v>
      </c>
      <c r="BC260">
        <f t="shared" si="48"/>
        <v>0.80692307692307685</v>
      </c>
      <c r="BD260">
        <f t="shared" si="49"/>
        <v>0.99583333333333335</v>
      </c>
      <c r="BE260">
        <f t="shared" si="50"/>
        <v>7.6602564102550561E-4</v>
      </c>
    </row>
    <row r="261" spans="1:57" x14ac:dyDescent="0.3">
      <c r="A261">
        <f>Pumpkin_Seeds_Dataset!A259</f>
        <v>86817</v>
      </c>
      <c r="B261">
        <f>Pumpkin_Seeds_Dataset!B259</f>
        <v>1175.335</v>
      </c>
      <c r="C261">
        <f>Pumpkin_Seeds_Dataset!C259</f>
        <v>462.63909999999998</v>
      </c>
      <c r="D261">
        <f>Pumpkin_Seeds_Dataset!D259</f>
        <v>241.2961</v>
      </c>
      <c r="E261">
        <f>Pumpkin_Seeds_Dataset!E259</f>
        <v>87828</v>
      </c>
      <c r="F261">
        <f>Pumpkin_Seeds_Dataset!F259</f>
        <v>332.47379999999998</v>
      </c>
      <c r="G261">
        <f>Pumpkin_Seeds_Dataset!G259</f>
        <v>0.85319999999999996</v>
      </c>
      <c r="H261">
        <f>Pumpkin_Seeds_Dataset!H259</f>
        <v>0.98850000000000005</v>
      </c>
      <c r="I261">
        <f>Pumpkin_Seeds_Dataset!I259</f>
        <v>0.69</v>
      </c>
      <c r="J261">
        <f>Pumpkin_Seeds_Dataset!J259</f>
        <v>0.78979999999999995</v>
      </c>
      <c r="K261">
        <f>Pumpkin_Seeds_Dataset!K259</f>
        <v>1.9173</v>
      </c>
      <c r="L261">
        <f>Pumpkin_Seeds_Dataset!L259</f>
        <v>0.71860000000000002</v>
      </c>
      <c r="M261" s="9">
        <f>Pumpkin_Seeds_Dataset!M259</f>
        <v>0</v>
      </c>
      <c r="N261" s="10">
        <f t="shared" ref="N261:N324" si="53">1-M261</f>
        <v>1</v>
      </c>
      <c r="O261" s="11">
        <f t="shared" ref="O261:O324" si="54">M261+N261</f>
        <v>1</v>
      </c>
      <c r="P261">
        <f t="shared" ref="P261:P324" si="55">IF(O261=0,"",M261/O261)</f>
        <v>0</v>
      </c>
      <c r="Q261">
        <f t="shared" ref="Q261:Q324" si="56">1/(1+EXP(-$X$5-MMULT(A261:L261,$X$6:$X$17)))</f>
        <v>0.24309820285573372</v>
      </c>
      <c r="R261" s="9">
        <f t="shared" ref="R261:R324" si="57">O261*Q261</f>
        <v>0.24309820285573372</v>
      </c>
      <c r="S261" s="11">
        <f t="shared" ref="S261:S324" si="58">O261-R261</f>
        <v>0.75690179714426631</v>
      </c>
      <c r="T261" s="9">
        <f t="shared" ref="T261:T324" si="59">IFERROR(O261*(P261*LN(Q261)+(1-P261)*LN(1-Q261)),0)</f>
        <v>-0.27852176032148379</v>
      </c>
      <c r="U261" s="11">
        <f t="shared" ref="U261:U324" si="60">100*IF(Q261&gt;=$AT$10,M261/O261,N261/O261)</f>
        <v>100</v>
      </c>
      <c r="AX261">
        <v>2.1331902008263407E-2</v>
      </c>
      <c r="AY261">
        <v>1</v>
      </c>
      <c r="AZ261">
        <v>0</v>
      </c>
      <c r="BA261">
        <f t="shared" si="51"/>
        <v>252</v>
      </c>
      <c r="BB261">
        <f t="shared" si="52"/>
        <v>5</v>
      </c>
      <c r="BC261">
        <f t="shared" ref="BC261:BC324" si="61">1-BA261/BA$2504</f>
        <v>0.80615384615384622</v>
      </c>
      <c r="BD261">
        <f t="shared" ref="BD261:BD324" si="62">1-BB261/BB$2504</f>
        <v>0.99583333333333335</v>
      </c>
      <c r="BE261">
        <f t="shared" ref="BE261:BE324" si="63">(BC261-BC262)*BD261</f>
        <v>7.6602564102572679E-4</v>
      </c>
    </row>
    <row r="262" spans="1:57" x14ac:dyDescent="0.3">
      <c r="A262">
        <f>Pumpkin_Seeds_Dataset!A260</f>
        <v>73804</v>
      </c>
      <c r="B262">
        <f>Pumpkin_Seeds_Dataset!B260</f>
        <v>1069.895</v>
      </c>
      <c r="C262">
        <f>Pumpkin_Seeds_Dataset!C260</f>
        <v>429.1019</v>
      </c>
      <c r="D262">
        <f>Pumpkin_Seeds_Dataset!D260</f>
        <v>220.27799999999999</v>
      </c>
      <c r="E262">
        <f>Pumpkin_Seeds_Dataset!E260</f>
        <v>74461</v>
      </c>
      <c r="F262">
        <f>Pumpkin_Seeds_Dataset!F260</f>
        <v>306.5455</v>
      </c>
      <c r="G262">
        <f>Pumpkin_Seeds_Dataset!G260</f>
        <v>0.85819999999999996</v>
      </c>
      <c r="H262">
        <f>Pumpkin_Seeds_Dataset!H260</f>
        <v>0.99119999999999997</v>
      </c>
      <c r="I262">
        <f>Pumpkin_Seeds_Dataset!I260</f>
        <v>0.74929999999999997</v>
      </c>
      <c r="J262">
        <f>Pumpkin_Seeds_Dataset!J260</f>
        <v>0.81020000000000003</v>
      </c>
      <c r="K262">
        <f>Pumpkin_Seeds_Dataset!K260</f>
        <v>1.948</v>
      </c>
      <c r="L262">
        <f>Pumpkin_Seeds_Dataset!L260</f>
        <v>0.71440000000000003</v>
      </c>
      <c r="M262" s="9">
        <f>Pumpkin_Seeds_Dataset!M260</f>
        <v>0</v>
      </c>
      <c r="N262" s="10">
        <f t="shared" si="53"/>
        <v>1</v>
      </c>
      <c r="O262" s="11">
        <f t="shared" si="54"/>
        <v>1</v>
      </c>
      <c r="P262">
        <f t="shared" si="55"/>
        <v>0</v>
      </c>
      <c r="Q262">
        <f t="shared" si="56"/>
        <v>0.31797454839818323</v>
      </c>
      <c r="R262" s="9">
        <f t="shared" si="57"/>
        <v>0.31797454839818323</v>
      </c>
      <c r="S262" s="11">
        <f t="shared" si="58"/>
        <v>0.68202545160181671</v>
      </c>
      <c r="T262" s="9">
        <f t="shared" si="59"/>
        <v>-0.38268830277076654</v>
      </c>
      <c r="U262" s="11">
        <f t="shared" si="60"/>
        <v>100</v>
      </c>
      <c r="AX262">
        <v>2.1420933127819394E-2</v>
      </c>
      <c r="AY262">
        <v>1</v>
      </c>
      <c r="AZ262">
        <v>0</v>
      </c>
      <c r="BA262">
        <f t="shared" ref="BA262:BA325" si="64">BA261+AY262</f>
        <v>253</v>
      </c>
      <c r="BB262">
        <f t="shared" ref="BB262:BB325" si="65">BB261+AZ262</f>
        <v>5</v>
      </c>
      <c r="BC262">
        <f t="shared" si="61"/>
        <v>0.80538461538461537</v>
      </c>
      <c r="BD262">
        <f t="shared" si="62"/>
        <v>0.99583333333333335</v>
      </c>
      <c r="BE262">
        <f t="shared" si="63"/>
        <v>7.660256410256162E-4</v>
      </c>
    </row>
    <row r="263" spans="1:57" x14ac:dyDescent="0.3">
      <c r="A263">
        <f>Pumpkin_Seeds_Dataset!A261</f>
        <v>87798</v>
      </c>
      <c r="B263">
        <f>Pumpkin_Seeds_Dataset!B261</f>
        <v>1146.454</v>
      </c>
      <c r="C263">
        <f>Pumpkin_Seeds_Dataset!C261</f>
        <v>443.9409</v>
      </c>
      <c r="D263">
        <f>Pumpkin_Seeds_Dataset!D261</f>
        <v>253.40430000000001</v>
      </c>
      <c r="E263">
        <f>Pumpkin_Seeds_Dataset!E261</f>
        <v>88603</v>
      </c>
      <c r="F263">
        <f>Pumpkin_Seeds_Dataset!F261</f>
        <v>334.34699999999998</v>
      </c>
      <c r="G263">
        <f>Pumpkin_Seeds_Dataset!G261</f>
        <v>0.82110000000000005</v>
      </c>
      <c r="H263">
        <f>Pumpkin_Seeds_Dataset!H261</f>
        <v>0.9909</v>
      </c>
      <c r="I263">
        <f>Pumpkin_Seeds_Dataset!I261</f>
        <v>0.75</v>
      </c>
      <c r="J263">
        <f>Pumpkin_Seeds_Dataset!J261</f>
        <v>0.83940000000000003</v>
      </c>
      <c r="K263">
        <f>Pumpkin_Seeds_Dataset!K261</f>
        <v>1.7519</v>
      </c>
      <c r="L263">
        <f>Pumpkin_Seeds_Dataset!L261</f>
        <v>0.75309999999999999</v>
      </c>
      <c r="M263" s="9">
        <f>Pumpkin_Seeds_Dataset!M261</f>
        <v>0</v>
      </c>
      <c r="N263" s="10">
        <f t="shared" si="53"/>
        <v>1</v>
      </c>
      <c r="O263" s="11">
        <f t="shared" si="54"/>
        <v>1</v>
      </c>
      <c r="P263">
        <f t="shared" si="55"/>
        <v>0</v>
      </c>
      <c r="Q263">
        <f t="shared" si="56"/>
        <v>7.32772424451755E-2</v>
      </c>
      <c r="R263" s="9">
        <f t="shared" si="57"/>
        <v>7.32772424451755E-2</v>
      </c>
      <c r="S263" s="11">
        <f t="shared" si="58"/>
        <v>0.92672275755482447</v>
      </c>
      <c r="T263" s="9">
        <f t="shared" si="59"/>
        <v>-7.6100833061992418E-2</v>
      </c>
      <c r="U263" s="11">
        <f t="shared" si="60"/>
        <v>100</v>
      </c>
      <c r="AX263">
        <v>2.145906428827217E-2</v>
      </c>
      <c r="AY263">
        <v>1</v>
      </c>
      <c r="AZ263">
        <v>0</v>
      </c>
      <c r="BA263">
        <f t="shared" si="64"/>
        <v>254</v>
      </c>
      <c r="BB263">
        <f t="shared" si="65"/>
        <v>5</v>
      </c>
      <c r="BC263">
        <f t="shared" si="61"/>
        <v>0.80461538461538462</v>
      </c>
      <c r="BD263">
        <f t="shared" si="62"/>
        <v>0.99583333333333335</v>
      </c>
      <c r="BE263">
        <f t="shared" si="63"/>
        <v>7.660256410256162E-4</v>
      </c>
    </row>
    <row r="264" spans="1:57" x14ac:dyDescent="0.3">
      <c r="A264">
        <f>Pumpkin_Seeds_Dataset!A262</f>
        <v>70560</v>
      </c>
      <c r="B264">
        <f>Pumpkin_Seeds_Dataset!B262</f>
        <v>1025.0740000000001</v>
      </c>
      <c r="C264">
        <f>Pumpkin_Seeds_Dataset!C262</f>
        <v>402.91239999999999</v>
      </c>
      <c r="D264">
        <f>Pumpkin_Seeds_Dataset!D262</f>
        <v>223.69739999999999</v>
      </c>
      <c r="E264">
        <f>Pumpkin_Seeds_Dataset!E262</f>
        <v>71116</v>
      </c>
      <c r="F264">
        <f>Pumpkin_Seeds_Dataset!F262</f>
        <v>299.73289999999997</v>
      </c>
      <c r="G264">
        <f>Pumpkin_Seeds_Dataset!G262</f>
        <v>0.83169999999999999</v>
      </c>
      <c r="H264">
        <f>Pumpkin_Seeds_Dataset!H262</f>
        <v>0.99219999999999997</v>
      </c>
      <c r="I264">
        <f>Pumpkin_Seeds_Dataset!I262</f>
        <v>0.73960000000000004</v>
      </c>
      <c r="J264">
        <f>Pumpkin_Seeds_Dataset!J262</f>
        <v>0.84379999999999999</v>
      </c>
      <c r="K264">
        <f>Pumpkin_Seeds_Dataset!K262</f>
        <v>1.8010999999999999</v>
      </c>
      <c r="L264">
        <f>Pumpkin_Seeds_Dataset!L262</f>
        <v>0.74390000000000001</v>
      </c>
      <c r="M264" s="9">
        <f>Pumpkin_Seeds_Dataset!M262</f>
        <v>0</v>
      </c>
      <c r="N264" s="10">
        <f t="shared" si="53"/>
        <v>1</v>
      </c>
      <c r="O264" s="11">
        <f t="shared" si="54"/>
        <v>1</v>
      </c>
      <c r="P264">
        <f t="shared" si="55"/>
        <v>0</v>
      </c>
      <c r="Q264">
        <f t="shared" si="56"/>
        <v>8.6098609635821111E-2</v>
      </c>
      <c r="R264" s="9">
        <f t="shared" si="57"/>
        <v>8.6098609635821111E-2</v>
      </c>
      <c r="S264" s="11">
        <f t="shared" si="58"/>
        <v>0.91390139036417883</v>
      </c>
      <c r="T264" s="9">
        <f t="shared" si="59"/>
        <v>-9.0032601352497105E-2</v>
      </c>
      <c r="U264" s="11">
        <f t="shared" si="60"/>
        <v>100</v>
      </c>
      <c r="AX264">
        <v>2.1527517427246418E-2</v>
      </c>
      <c r="AY264">
        <v>1</v>
      </c>
      <c r="AZ264">
        <v>0</v>
      </c>
      <c r="BA264">
        <f t="shared" si="64"/>
        <v>255</v>
      </c>
      <c r="BB264">
        <f t="shared" si="65"/>
        <v>5</v>
      </c>
      <c r="BC264">
        <f t="shared" si="61"/>
        <v>0.80384615384615388</v>
      </c>
      <c r="BD264">
        <f t="shared" si="62"/>
        <v>0.99583333333333335</v>
      </c>
      <c r="BE264">
        <f t="shared" si="63"/>
        <v>7.6602564102572679E-4</v>
      </c>
    </row>
    <row r="265" spans="1:57" x14ac:dyDescent="0.3">
      <c r="A265">
        <f>Pumpkin_Seeds_Dataset!A263</f>
        <v>96056</v>
      </c>
      <c r="B265">
        <f>Pumpkin_Seeds_Dataset!B263</f>
        <v>1188.7439999999999</v>
      </c>
      <c r="C265">
        <f>Pumpkin_Seeds_Dataset!C263</f>
        <v>457.99380000000002</v>
      </c>
      <c r="D265">
        <f>Pumpkin_Seeds_Dataset!D263</f>
        <v>268.6044</v>
      </c>
      <c r="E265">
        <f>Pumpkin_Seeds_Dataset!E263</f>
        <v>96841</v>
      </c>
      <c r="F265">
        <f>Pumpkin_Seeds_Dataset!F263</f>
        <v>349.71749999999997</v>
      </c>
      <c r="G265">
        <f>Pumpkin_Seeds_Dataset!G263</f>
        <v>0.81</v>
      </c>
      <c r="H265">
        <f>Pumpkin_Seeds_Dataset!H263</f>
        <v>0.9919</v>
      </c>
      <c r="I265">
        <f>Pumpkin_Seeds_Dataset!I263</f>
        <v>0.73960000000000004</v>
      </c>
      <c r="J265">
        <f>Pumpkin_Seeds_Dataset!J263</f>
        <v>0.85419999999999996</v>
      </c>
      <c r="K265">
        <f>Pumpkin_Seeds_Dataset!K263</f>
        <v>1.7051000000000001</v>
      </c>
      <c r="L265">
        <f>Pumpkin_Seeds_Dataset!L263</f>
        <v>0.76359999999999995</v>
      </c>
      <c r="M265" s="9">
        <f>Pumpkin_Seeds_Dataset!M263</f>
        <v>0</v>
      </c>
      <c r="N265" s="10">
        <f t="shared" si="53"/>
        <v>1</v>
      </c>
      <c r="O265" s="11">
        <f t="shared" si="54"/>
        <v>1</v>
      </c>
      <c r="P265">
        <f t="shared" si="55"/>
        <v>0</v>
      </c>
      <c r="Q265">
        <f t="shared" si="56"/>
        <v>0.11497253119472228</v>
      </c>
      <c r="R265" s="9">
        <f t="shared" si="57"/>
        <v>0.11497253119472228</v>
      </c>
      <c r="S265" s="11">
        <f t="shared" si="58"/>
        <v>0.88502746880527772</v>
      </c>
      <c r="T265" s="9">
        <f t="shared" si="59"/>
        <v>-0.12213659625782852</v>
      </c>
      <c r="U265" s="11">
        <f t="shared" si="60"/>
        <v>100</v>
      </c>
      <c r="AX265">
        <v>2.1530601616790587E-2</v>
      </c>
      <c r="AY265">
        <v>1</v>
      </c>
      <c r="AZ265">
        <v>0</v>
      </c>
      <c r="BA265">
        <f t="shared" si="64"/>
        <v>256</v>
      </c>
      <c r="BB265">
        <f t="shared" si="65"/>
        <v>5</v>
      </c>
      <c r="BC265">
        <f t="shared" si="61"/>
        <v>0.80307692307692302</v>
      </c>
      <c r="BD265">
        <f t="shared" si="62"/>
        <v>0.99583333333333335</v>
      </c>
      <c r="BE265">
        <f t="shared" si="63"/>
        <v>7.660256410256162E-4</v>
      </c>
    </row>
    <row r="266" spans="1:57" x14ac:dyDescent="0.3">
      <c r="A266">
        <f>Pumpkin_Seeds_Dataset!A264</f>
        <v>75580</v>
      </c>
      <c r="B266">
        <f>Pumpkin_Seeds_Dataset!B264</f>
        <v>1088.163</v>
      </c>
      <c r="C266">
        <f>Pumpkin_Seeds_Dataset!C264</f>
        <v>441.78129999999999</v>
      </c>
      <c r="D266">
        <f>Pumpkin_Seeds_Dataset!D264</f>
        <v>218.41919999999999</v>
      </c>
      <c r="E266">
        <f>Pumpkin_Seeds_Dataset!E264</f>
        <v>76271</v>
      </c>
      <c r="F266">
        <f>Pumpkin_Seeds_Dataset!F264</f>
        <v>310.21190000000001</v>
      </c>
      <c r="G266">
        <f>Pumpkin_Seeds_Dataset!G264</f>
        <v>0.86919999999999997</v>
      </c>
      <c r="H266">
        <f>Pumpkin_Seeds_Dataset!H264</f>
        <v>0.9909</v>
      </c>
      <c r="I266">
        <f>Pumpkin_Seeds_Dataset!I264</f>
        <v>0.75819999999999999</v>
      </c>
      <c r="J266">
        <f>Pumpkin_Seeds_Dataset!J264</f>
        <v>0.80210000000000004</v>
      </c>
      <c r="K266">
        <f>Pumpkin_Seeds_Dataset!K264</f>
        <v>2.0226000000000002</v>
      </c>
      <c r="L266">
        <f>Pumpkin_Seeds_Dataset!L264</f>
        <v>0.70220000000000005</v>
      </c>
      <c r="M266" s="9">
        <f>Pumpkin_Seeds_Dataset!M264</f>
        <v>0</v>
      </c>
      <c r="N266" s="10">
        <f t="shared" si="53"/>
        <v>1</v>
      </c>
      <c r="O266" s="11">
        <f t="shared" si="54"/>
        <v>1</v>
      </c>
      <c r="P266">
        <f t="shared" si="55"/>
        <v>0</v>
      </c>
      <c r="Q266">
        <f t="shared" si="56"/>
        <v>0.37356117250563098</v>
      </c>
      <c r="R266" s="9">
        <f t="shared" si="57"/>
        <v>0.37356117250563098</v>
      </c>
      <c r="S266" s="11">
        <f t="shared" si="58"/>
        <v>0.62643882749436908</v>
      </c>
      <c r="T266" s="9">
        <f t="shared" si="59"/>
        <v>-0.46770415108227603</v>
      </c>
      <c r="U266" s="11">
        <f t="shared" si="60"/>
        <v>100</v>
      </c>
      <c r="AX266">
        <v>2.1625178742210982E-2</v>
      </c>
      <c r="AY266">
        <v>1</v>
      </c>
      <c r="AZ266">
        <v>0</v>
      </c>
      <c r="BA266">
        <f t="shared" si="64"/>
        <v>257</v>
      </c>
      <c r="BB266">
        <f t="shared" si="65"/>
        <v>5</v>
      </c>
      <c r="BC266">
        <f t="shared" si="61"/>
        <v>0.80230769230769228</v>
      </c>
      <c r="BD266">
        <f t="shared" si="62"/>
        <v>0.99583333333333335</v>
      </c>
      <c r="BE266">
        <f t="shared" si="63"/>
        <v>7.660256410256162E-4</v>
      </c>
    </row>
    <row r="267" spans="1:57" x14ac:dyDescent="0.3">
      <c r="A267">
        <f>Pumpkin_Seeds_Dataset!A265</f>
        <v>105937</v>
      </c>
      <c r="B267">
        <f>Pumpkin_Seeds_Dataset!B265</f>
        <v>1246.3420000000001</v>
      </c>
      <c r="C267">
        <f>Pumpkin_Seeds_Dataset!C265</f>
        <v>463.76429999999999</v>
      </c>
      <c r="D267">
        <f>Pumpkin_Seeds_Dataset!D265</f>
        <v>292.48439999999999</v>
      </c>
      <c r="E267">
        <f>Pumpkin_Seeds_Dataset!E265</f>
        <v>107158</v>
      </c>
      <c r="F267">
        <f>Pumpkin_Seeds_Dataset!F265</f>
        <v>367.2645</v>
      </c>
      <c r="G267">
        <f>Pumpkin_Seeds_Dataset!G265</f>
        <v>0.77600000000000002</v>
      </c>
      <c r="H267">
        <f>Pumpkin_Seeds_Dataset!H265</f>
        <v>0.98860000000000003</v>
      </c>
      <c r="I267">
        <f>Pumpkin_Seeds_Dataset!I265</f>
        <v>0.76990000000000003</v>
      </c>
      <c r="J267">
        <f>Pumpkin_Seeds_Dataset!J265</f>
        <v>0.85699999999999998</v>
      </c>
      <c r="K267">
        <f>Pumpkin_Seeds_Dataset!K265</f>
        <v>1.5855999999999999</v>
      </c>
      <c r="L267">
        <f>Pumpkin_Seeds_Dataset!L265</f>
        <v>0.79190000000000005</v>
      </c>
      <c r="M267" s="9">
        <f>Pumpkin_Seeds_Dataset!M265</f>
        <v>0</v>
      </c>
      <c r="N267" s="10">
        <f t="shared" si="53"/>
        <v>1</v>
      </c>
      <c r="O267" s="11">
        <f t="shared" si="54"/>
        <v>1</v>
      </c>
      <c r="P267">
        <f t="shared" si="55"/>
        <v>0</v>
      </c>
      <c r="Q267">
        <f t="shared" si="56"/>
        <v>4.7593641280756119E-2</v>
      </c>
      <c r="R267" s="9">
        <f t="shared" si="57"/>
        <v>4.7593641280756119E-2</v>
      </c>
      <c r="S267" s="11">
        <f t="shared" si="58"/>
        <v>0.95240635871924384</v>
      </c>
      <c r="T267" s="9">
        <f t="shared" si="59"/>
        <v>-4.8763487870041609E-2</v>
      </c>
      <c r="U267" s="11">
        <f t="shared" si="60"/>
        <v>100</v>
      </c>
      <c r="AX267">
        <v>2.1683383364041676E-2</v>
      </c>
      <c r="AY267">
        <v>1</v>
      </c>
      <c r="AZ267">
        <v>0</v>
      </c>
      <c r="BA267">
        <f t="shared" si="64"/>
        <v>258</v>
      </c>
      <c r="BB267">
        <f t="shared" si="65"/>
        <v>5</v>
      </c>
      <c r="BC267">
        <f t="shared" si="61"/>
        <v>0.80153846153846153</v>
      </c>
      <c r="BD267">
        <f t="shared" si="62"/>
        <v>0.99583333333333335</v>
      </c>
      <c r="BE267">
        <f t="shared" si="63"/>
        <v>7.660256410256162E-4</v>
      </c>
    </row>
    <row r="268" spans="1:57" x14ac:dyDescent="0.3">
      <c r="A268">
        <f>Pumpkin_Seeds_Dataset!A266</f>
        <v>58083</v>
      </c>
      <c r="B268">
        <f>Pumpkin_Seeds_Dataset!B266</f>
        <v>917.69600000000003</v>
      </c>
      <c r="C268">
        <f>Pumpkin_Seeds_Dataset!C266</f>
        <v>355.2475</v>
      </c>
      <c r="D268">
        <f>Pumpkin_Seeds_Dataset!D266</f>
        <v>209.1121</v>
      </c>
      <c r="E268">
        <f>Pumpkin_Seeds_Dataset!E266</f>
        <v>58535</v>
      </c>
      <c r="F268">
        <f>Pumpkin_Seeds_Dataset!F266</f>
        <v>271.94409999999999</v>
      </c>
      <c r="G268">
        <f>Pumpkin_Seeds_Dataset!G266</f>
        <v>0.80840000000000001</v>
      </c>
      <c r="H268">
        <f>Pumpkin_Seeds_Dataset!H266</f>
        <v>0.99229999999999996</v>
      </c>
      <c r="I268">
        <f>Pumpkin_Seeds_Dataset!I266</f>
        <v>0.72719999999999996</v>
      </c>
      <c r="J268">
        <f>Pumpkin_Seeds_Dataset!J266</f>
        <v>0.86670000000000003</v>
      </c>
      <c r="K268">
        <f>Pumpkin_Seeds_Dataset!K266</f>
        <v>1.6988000000000001</v>
      </c>
      <c r="L268">
        <f>Pumpkin_Seeds_Dataset!L266</f>
        <v>0.76549999999999996</v>
      </c>
      <c r="M268" s="9">
        <f>Pumpkin_Seeds_Dataset!M266</f>
        <v>0</v>
      </c>
      <c r="N268" s="10">
        <f t="shared" si="53"/>
        <v>1</v>
      </c>
      <c r="O268" s="11">
        <f t="shared" si="54"/>
        <v>1</v>
      </c>
      <c r="P268">
        <f t="shared" si="55"/>
        <v>0</v>
      </c>
      <c r="Q268">
        <f t="shared" si="56"/>
        <v>0.12755920103688961</v>
      </c>
      <c r="R268" s="9">
        <f t="shared" si="57"/>
        <v>0.12755920103688961</v>
      </c>
      <c r="S268" s="11">
        <f t="shared" si="58"/>
        <v>0.87244079896311044</v>
      </c>
      <c r="T268" s="9">
        <f t="shared" si="59"/>
        <v>-0.13646047939889633</v>
      </c>
      <c r="U268" s="11">
        <f t="shared" si="60"/>
        <v>100</v>
      </c>
      <c r="AX268">
        <v>2.1923086715232808E-2</v>
      </c>
      <c r="AY268">
        <v>1</v>
      </c>
      <c r="AZ268">
        <v>0</v>
      </c>
      <c r="BA268">
        <f t="shared" si="64"/>
        <v>259</v>
      </c>
      <c r="BB268">
        <f t="shared" si="65"/>
        <v>5</v>
      </c>
      <c r="BC268">
        <f t="shared" si="61"/>
        <v>0.80076923076923079</v>
      </c>
      <c r="BD268">
        <f t="shared" si="62"/>
        <v>0.99583333333333335</v>
      </c>
      <c r="BE268">
        <f t="shared" si="63"/>
        <v>7.660256410256162E-4</v>
      </c>
    </row>
    <row r="269" spans="1:57" x14ac:dyDescent="0.3">
      <c r="A269">
        <f>Pumpkin_Seeds_Dataset!A267</f>
        <v>71221</v>
      </c>
      <c r="B269">
        <f>Pumpkin_Seeds_Dataset!B267</f>
        <v>1026.337</v>
      </c>
      <c r="C269">
        <f>Pumpkin_Seeds_Dataset!C267</f>
        <v>403.99590000000001</v>
      </c>
      <c r="D269">
        <f>Pumpkin_Seeds_Dataset!D267</f>
        <v>225.2893</v>
      </c>
      <c r="E269">
        <f>Pumpkin_Seeds_Dataset!E267</f>
        <v>71808</v>
      </c>
      <c r="F269">
        <f>Pumpkin_Seeds_Dataset!F267</f>
        <v>301.13350000000003</v>
      </c>
      <c r="G269">
        <f>Pumpkin_Seeds_Dataset!G267</f>
        <v>0.83009999999999995</v>
      </c>
      <c r="H269">
        <f>Pumpkin_Seeds_Dataset!H267</f>
        <v>0.99180000000000001</v>
      </c>
      <c r="I269">
        <f>Pumpkin_Seeds_Dataset!I267</f>
        <v>0.75639999999999996</v>
      </c>
      <c r="J269">
        <f>Pumpkin_Seeds_Dataset!J267</f>
        <v>0.84960000000000002</v>
      </c>
      <c r="K269">
        <f>Pumpkin_Seeds_Dataset!K267</f>
        <v>1.7931999999999999</v>
      </c>
      <c r="L269">
        <f>Pumpkin_Seeds_Dataset!L267</f>
        <v>0.74539999999999995</v>
      </c>
      <c r="M269" s="9">
        <f>Pumpkin_Seeds_Dataset!M267</f>
        <v>0</v>
      </c>
      <c r="N269" s="10">
        <f t="shared" si="53"/>
        <v>1</v>
      </c>
      <c r="O269" s="11">
        <f t="shared" si="54"/>
        <v>1</v>
      </c>
      <c r="P269">
        <f t="shared" si="55"/>
        <v>0</v>
      </c>
      <c r="Q269">
        <f t="shared" si="56"/>
        <v>7.4882066743806416E-2</v>
      </c>
      <c r="R269" s="9">
        <f t="shared" si="57"/>
        <v>7.4882066743806416E-2</v>
      </c>
      <c r="S269" s="11">
        <f t="shared" si="58"/>
        <v>0.92511793325619363</v>
      </c>
      <c r="T269" s="9">
        <f t="shared" si="59"/>
        <v>-7.7834054184459947E-2</v>
      </c>
      <c r="U269" s="11">
        <f t="shared" si="60"/>
        <v>100</v>
      </c>
      <c r="AX269">
        <v>2.197466312489808E-2</v>
      </c>
      <c r="AY269">
        <v>1</v>
      </c>
      <c r="AZ269">
        <v>0</v>
      </c>
      <c r="BA269">
        <f t="shared" si="64"/>
        <v>260</v>
      </c>
      <c r="BB269">
        <f t="shared" si="65"/>
        <v>5</v>
      </c>
      <c r="BC269">
        <f t="shared" si="61"/>
        <v>0.8</v>
      </c>
      <c r="BD269">
        <f t="shared" si="62"/>
        <v>0.99583333333333335</v>
      </c>
      <c r="BE269">
        <f t="shared" si="63"/>
        <v>7.6602564102572679E-4</v>
      </c>
    </row>
    <row r="270" spans="1:57" x14ac:dyDescent="0.3">
      <c r="A270">
        <f>Pumpkin_Seeds_Dataset!A268</f>
        <v>66148</v>
      </c>
      <c r="B270">
        <f>Pumpkin_Seeds_Dataset!B268</f>
        <v>992.10299999999995</v>
      </c>
      <c r="C270">
        <f>Pumpkin_Seeds_Dataset!C268</f>
        <v>389.113</v>
      </c>
      <c r="D270">
        <f>Pumpkin_Seeds_Dataset!D268</f>
        <v>218.07400000000001</v>
      </c>
      <c r="E270">
        <f>Pumpkin_Seeds_Dataset!E268</f>
        <v>66662</v>
      </c>
      <c r="F270">
        <f>Pumpkin_Seeds_Dataset!F268</f>
        <v>290.21069999999997</v>
      </c>
      <c r="G270">
        <f>Pumpkin_Seeds_Dataset!G268</f>
        <v>0.82820000000000005</v>
      </c>
      <c r="H270">
        <f>Pumpkin_Seeds_Dataset!H268</f>
        <v>0.99229999999999996</v>
      </c>
      <c r="I270">
        <f>Pumpkin_Seeds_Dataset!I268</f>
        <v>0.67889999999999995</v>
      </c>
      <c r="J270">
        <f>Pumpkin_Seeds_Dataset!J268</f>
        <v>0.84450000000000003</v>
      </c>
      <c r="K270">
        <f>Pumpkin_Seeds_Dataset!K268</f>
        <v>1.7843</v>
      </c>
      <c r="L270">
        <f>Pumpkin_Seeds_Dataset!L268</f>
        <v>0.74580000000000002</v>
      </c>
      <c r="M270" s="9">
        <f>Pumpkin_Seeds_Dataset!M268</f>
        <v>0</v>
      </c>
      <c r="N270" s="10">
        <f t="shared" si="53"/>
        <v>1</v>
      </c>
      <c r="O270" s="11">
        <f t="shared" si="54"/>
        <v>1</v>
      </c>
      <c r="P270">
        <f t="shared" si="55"/>
        <v>0</v>
      </c>
      <c r="Q270">
        <f t="shared" si="56"/>
        <v>0.16080447426066233</v>
      </c>
      <c r="R270" s="9">
        <f t="shared" si="57"/>
        <v>0.16080447426066233</v>
      </c>
      <c r="S270" s="11">
        <f t="shared" si="58"/>
        <v>0.83919552573933764</v>
      </c>
      <c r="T270" s="9">
        <f t="shared" si="59"/>
        <v>-0.17531155349274485</v>
      </c>
      <c r="U270" s="11">
        <f t="shared" si="60"/>
        <v>100</v>
      </c>
      <c r="AX270">
        <v>2.1996737122302174E-2</v>
      </c>
      <c r="AY270">
        <v>1</v>
      </c>
      <c r="AZ270">
        <v>0</v>
      </c>
      <c r="BA270">
        <f t="shared" si="64"/>
        <v>261</v>
      </c>
      <c r="BB270">
        <f t="shared" si="65"/>
        <v>5</v>
      </c>
      <c r="BC270">
        <f t="shared" si="61"/>
        <v>0.79923076923076919</v>
      </c>
      <c r="BD270">
        <f t="shared" si="62"/>
        <v>0.99583333333333335</v>
      </c>
      <c r="BE270">
        <f t="shared" si="63"/>
        <v>7.660256410256162E-4</v>
      </c>
    </row>
    <row r="271" spans="1:57" x14ac:dyDescent="0.3">
      <c r="A271">
        <f>Pumpkin_Seeds_Dataset!A269</f>
        <v>83762</v>
      </c>
      <c r="B271">
        <f>Pumpkin_Seeds_Dataset!B269</f>
        <v>1173.556</v>
      </c>
      <c r="C271">
        <f>Pumpkin_Seeds_Dataset!C269</f>
        <v>484.76029999999997</v>
      </c>
      <c r="D271">
        <f>Pumpkin_Seeds_Dataset!D269</f>
        <v>220.6686</v>
      </c>
      <c r="E271">
        <f>Pumpkin_Seeds_Dataset!E269</f>
        <v>84684</v>
      </c>
      <c r="F271">
        <f>Pumpkin_Seeds_Dataset!F269</f>
        <v>326.57170000000002</v>
      </c>
      <c r="G271">
        <f>Pumpkin_Seeds_Dataset!G269</f>
        <v>0.89039999999999997</v>
      </c>
      <c r="H271">
        <f>Pumpkin_Seeds_Dataset!H269</f>
        <v>0.98909999999999998</v>
      </c>
      <c r="I271">
        <f>Pumpkin_Seeds_Dataset!I269</f>
        <v>0.67720000000000002</v>
      </c>
      <c r="J271">
        <f>Pumpkin_Seeds_Dataset!J269</f>
        <v>0.76429999999999998</v>
      </c>
      <c r="K271">
        <f>Pumpkin_Seeds_Dataset!K269</f>
        <v>2.1968000000000001</v>
      </c>
      <c r="L271">
        <f>Pumpkin_Seeds_Dataset!L269</f>
        <v>0.67369999999999997</v>
      </c>
      <c r="M271" s="9">
        <f>Pumpkin_Seeds_Dataset!M269</f>
        <v>0</v>
      </c>
      <c r="N271" s="10">
        <f t="shared" si="53"/>
        <v>1</v>
      </c>
      <c r="O271" s="11">
        <f t="shared" si="54"/>
        <v>1</v>
      </c>
      <c r="P271">
        <f t="shared" si="55"/>
        <v>0</v>
      </c>
      <c r="Q271">
        <f t="shared" si="56"/>
        <v>0.73007318131176113</v>
      </c>
      <c r="R271" s="9">
        <f t="shared" si="57"/>
        <v>0.73007318131176113</v>
      </c>
      <c r="S271" s="11">
        <f t="shared" si="58"/>
        <v>0.26992681868823887</v>
      </c>
      <c r="T271" s="9">
        <f t="shared" si="59"/>
        <v>-1.3096043986176671</v>
      </c>
      <c r="U271" s="11">
        <f t="shared" si="60"/>
        <v>0</v>
      </c>
      <c r="AX271">
        <v>2.2063734284050354E-2</v>
      </c>
      <c r="AY271">
        <v>1</v>
      </c>
      <c r="AZ271">
        <v>0</v>
      </c>
      <c r="BA271">
        <f t="shared" si="64"/>
        <v>262</v>
      </c>
      <c r="BB271">
        <f t="shared" si="65"/>
        <v>5</v>
      </c>
      <c r="BC271">
        <f t="shared" si="61"/>
        <v>0.79846153846153844</v>
      </c>
      <c r="BD271">
        <f t="shared" si="62"/>
        <v>0.99583333333333335</v>
      </c>
      <c r="BE271">
        <f t="shared" si="63"/>
        <v>7.660256410256162E-4</v>
      </c>
    </row>
    <row r="272" spans="1:57" x14ac:dyDescent="0.3">
      <c r="A272">
        <f>Pumpkin_Seeds_Dataset!A270</f>
        <v>83568</v>
      </c>
      <c r="B272">
        <f>Pumpkin_Seeds_Dataset!B270</f>
        <v>1108.3309999999999</v>
      </c>
      <c r="C272">
        <f>Pumpkin_Seeds_Dataset!C270</f>
        <v>426.24959999999999</v>
      </c>
      <c r="D272">
        <f>Pumpkin_Seeds_Dataset!D270</f>
        <v>250.0198</v>
      </c>
      <c r="E272">
        <f>Pumpkin_Seeds_Dataset!E270</f>
        <v>84328</v>
      </c>
      <c r="F272">
        <f>Pumpkin_Seeds_Dataset!F270</f>
        <v>326.19330000000002</v>
      </c>
      <c r="G272">
        <f>Pumpkin_Seeds_Dataset!G270</f>
        <v>0.80989999999999995</v>
      </c>
      <c r="H272">
        <f>Pumpkin_Seeds_Dataset!H270</f>
        <v>0.99099999999999999</v>
      </c>
      <c r="I272">
        <f>Pumpkin_Seeds_Dataset!I270</f>
        <v>0.70640000000000003</v>
      </c>
      <c r="J272">
        <f>Pumpkin_Seeds_Dataset!J270</f>
        <v>0.85489999999999999</v>
      </c>
      <c r="K272">
        <f>Pumpkin_Seeds_Dataset!K270</f>
        <v>1.7049000000000001</v>
      </c>
      <c r="L272">
        <f>Pumpkin_Seeds_Dataset!L270</f>
        <v>0.76529999999999998</v>
      </c>
      <c r="M272" s="9">
        <f>Pumpkin_Seeds_Dataset!M270</f>
        <v>0</v>
      </c>
      <c r="N272" s="10">
        <f t="shared" si="53"/>
        <v>1</v>
      </c>
      <c r="O272" s="11">
        <f t="shared" si="54"/>
        <v>1</v>
      </c>
      <c r="P272">
        <f t="shared" si="55"/>
        <v>0</v>
      </c>
      <c r="Q272">
        <f t="shared" si="56"/>
        <v>1.8339593117815144E-2</v>
      </c>
      <c r="R272" s="9">
        <f t="shared" si="57"/>
        <v>1.8339593117815144E-2</v>
      </c>
      <c r="S272" s="11">
        <f t="shared" si="58"/>
        <v>0.98166040688218481</v>
      </c>
      <c r="T272" s="9">
        <f t="shared" si="59"/>
        <v>-1.8509848275364716E-2</v>
      </c>
      <c r="U272" s="11">
        <f t="shared" si="60"/>
        <v>100</v>
      </c>
      <c r="AX272">
        <v>2.2088896976936719E-2</v>
      </c>
      <c r="AY272">
        <v>1</v>
      </c>
      <c r="AZ272">
        <v>0</v>
      </c>
      <c r="BA272">
        <f t="shared" si="64"/>
        <v>263</v>
      </c>
      <c r="BB272">
        <f t="shared" si="65"/>
        <v>5</v>
      </c>
      <c r="BC272">
        <f t="shared" si="61"/>
        <v>0.7976923076923077</v>
      </c>
      <c r="BD272">
        <f t="shared" si="62"/>
        <v>0.99583333333333335</v>
      </c>
      <c r="BE272">
        <f t="shared" si="63"/>
        <v>7.660256410256162E-4</v>
      </c>
    </row>
    <row r="273" spans="1:57" x14ac:dyDescent="0.3">
      <c r="A273">
        <f>Pumpkin_Seeds_Dataset!A271</f>
        <v>67292</v>
      </c>
      <c r="B273">
        <f>Pumpkin_Seeds_Dataset!B271</f>
        <v>977.07399999999996</v>
      </c>
      <c r="C273">
        <f>Pumpkin_Seeds_Dataset!C271</f>
        <v>364.6112</v>
      </c>
      <c r="D273">
        <f>Pumpkin_Seeds_Dataset!D271</f>
        <v>236.1088</v>
      </c>
      <c r="E273">
        <f>Pumpkin_Seeds_Dataset!E271</f>
        <v>68184</v>
      </c>
      <c r="F273">
        <f>Pumpkin_Seeds_Dataset!F271</f>
        <v>292.70949999999999</v>
      </c>
      <c r="G273">
        <f>Pumpkin_Seeds_Dataset!G271</f>
        <v>0.76200000000000001</v>
      </c>
      <c r="H273">
        <f>Pumpkin_Seeds_Dataset!H271</f>
        <v>0.9869</v>
      </c>
      <c r="I273">
        <f>Pumpkin_Seeds_Dataset!I271</f>
        <v>0.72489999999999999</v>
      </c>
      <c r="J273">
        <f>Pumpkin_Seeds_Dataset!J271</f>
        <v>0.88580000000000003</v>
      </c>
      <c r="K273">
        <f>Pumpkin_Seeds_Dataset!K271</f>
        <v>1.5443</v>
      </c>
      <c r="L273">
        <f>Pumpkin_Seeds_Dataset!L271</f>
        <v>0.80279999999999996</v>
      </c>
      <c r="M273" s="9">
        <f>Pumpkin_Seeds_Dataset!M271</f>
        <v>0</v>
      </c>
      <c r="N273" s="10">
        <f t="shared" si="53"/>
        <v>1</v>
      </c>
      <c r="O273" s="11">
        <f t="shared" si="54"/>
        <v>1</v>
      </c>
      <c r="P273">
        <f t="shared" si="55"/>
        <v>0</v>
      </c>
      <c r="Q273">
        <f t="shared" si="56"/>
        <v>3.9819644796069611E-3</v>
      </c>
      <c r="R273" s="9">
        <f t="shared" si="57"/>
        <v>3.9819644796069611E-3</v>
      </c>
      <c r="S273" s="11">
        <f t="shared" si="58"/>
        <v>0.99601803552039303</v>
      </c>
      <c r="T273" s="9">
        <f t="shared" si="59"/>
        <v>-3.9899136092839682E-3</v>
      </c>
      <c r="U273" s="11">
        <f t="shared" si="60"/>
        <v>100</v>
      </c>
      <c r="AX273">
        <v>2.2178932065720587E-2</v>
      </c>
      <c r="AY273">
        <v>1</v>
      </c>
      <c r="AZ273">
        <v>0</v>
      </c>
      <c r="BA273">
        <f t="shared" si="64"/>
        <v>264</v>
      </c>
      <c r="BB273">
        <f t="shared" si="65"/>
        <v>5</v>
      </c>
      <c r="BC273">
        <f t="shared" si="61"/>
        <v>0.79692307692307696</v>
      </c>
      <c r="BD273">
        <f t="shared" si="62"/>
        <v>0.99583333333333335</v>
      </c>
      <c r="BE273">
        <f t="shared" si="63"/>
        <v>7.660256410256162E-4</v>
      </c>
    </row>
    <row r="274" spans="1:57" x14ac:dyDescent="0.3">
      <c r="A274">
        <f>Pumpkin_Seeds_Dataset!A272</f>
        <v>83667</v>
      </c>
      <c r="B274">
        <f>Pumpkin_Seeds_Dataset!B272</f>
        <v>1120.471</v>
      </c>
      <c r="C274">
        <f>Pumpkin_Seeds_Dataset!C272</f>
        <v>429.26190000000003</v>
      </c>
      <c r="D274">
        <f>Pumpkin_Seeds_Dataset!D272</f>
        <v>248.9676</v>
      </c>
      <c r="E274">
        <f>Pumpkin_Seeds_Dataset!E272</f>
        <v>84635</v>
      </c>
      <c r="F274">
        <f>Pumpkin_Seeds_Dataset!F272</f>
        <v>326.38650000000001</v>
      </c>
      <c r="G274">
        <f>Pumpkin_Seeds_Dataset!G272</f>
        <v>0.81459999999999999</v>
      </c>
      <c r="H274">
        <f>Pumpkin_Seeds_Dataset!H272</f>
        <v>0.98860000000000003</v>
      </c>
      <c r="I274">
        <f>Pumpkin_Seeds_Dataset!I272</f>
        <v>0.72799999999999998</v>
      </c>
      <c r="J274">
        <f>Pumpkin_Seeds_Dataset!J272</f>
        <v>0.83750000000000002</v>
      </c>
      <c r="K274">
        <f>Pumpkin_Seeds_Dataset!K272</f>
        <v>1.7242</v>
      </c>
      <c r="L274">
        <f>Pumpkin_Seeds_Dataset!L272</f>
        <v>0.76029999999999998</v>
      </c>
      <c r="M274" s="9">
        <f>Pumpkin_Seeds_Dataset!M272</f>
        <v>0</v>
      </c>
      <c r="N274" s="10">
        <f t="shared" si="53"/>
        <v>1</v>
      </c>
      <c r="O274" s="11">
        <f t="shared" si="54"/>
        <v>1</v>
      </c>
      <c r="P274">
        <f t="shared" si="55"/>
        <v>0</v>
      </c>
      <c r="Q274">
        <f t="shared" si="56"/>
        <v>1.4846901268092596E-2</v>
      </c>
      <c r="R274" s="9">
        <f t="shared" si="57"/>
        <v>1.4846901268092596E-2</v>
      </c>
      <c r="S274" s="11">
        <f t="shared" si="58"/>
        <v>0.98515309873190737</v>
      </c>
      <c r="T274" s="9">
        <f t="shared" si="59"/>
        <v>-1.495821970339028E-2</v>
      </c>
      <c r="U274" s="11">
        <f t="shared" si="60"/>
        <v>100</v>
      </c>
      <c r="AX274">
        <v>2.2239801283651162E-2</v>
      </c>
      <c r="AY274">
        <v>1</v>
      </c>
      <c r="AZ274">
        <v>0</v>
      </c>
      <c r="BA274">
        <f t="shared" si="64"/>
        <v>265</v>
      </c>
      <c r="BB274">
        <f t="shared" si="65"/>
        <v>5</v>
      </c>
      <c r="BC274">
        <f t="shared" si="61"/>
        <v>0.79615384615384621</v>
      </c>
      <c r="BD274">
        <f t="shared" si="62"/>
        <v>0.99583333333333335</v>
      </c>
      <c r="BE274">
        <f t="shared" si="63"/>
        <v>7.6602564102572679E-4</v>
      </c>
    </row>
    <row r="275" spans="1:57" x14ac:dyDescent="0.3">
      <c r="A275">
        <f>Pumpkin_Seeds_Dataset!A273</f>
        <v>95640</v>
      </c>
      <c r="B275">
        <f>Pumpkin_Seeds_Dataset!B273</f>
        <v>1169.5450000000001</v>
      </c>
      <c r="C275">
        <f>Pumpkin_Seeds_Dataset!C273</f>
        <v>431.18880000000001</v>
      </c>
      <c r="D275">
        <f>Pumpkin_Seeds_Dataset!D273</f>
        <v>283.38839999999999</v>
      </c>
      <c r="E275">
        <f>Pumpkin_Seeds_Dataset!E273</f>
        <v>96803</v>
      </c>
      <c r="F275">
        <f>Pumpkin_Seeds_Dataset!F273</f>
        <v>348.95940000000002</v>
      </c>
      <c r="G275">
        <f>Pumpkin_Seeds_Dataset!G273</f>
        <v>0.75370000000000004</v>
      </c>
      <c r="H275">
        <f>Pumpkin_Seeds_Dataset!H273</f>
        <v>0.98799999999999999</v>
      </c>
      <c r="I275">
        <f>Pumpkin_Seeds_Dataset!I273</f>
        <v>0.74370000000000003</v>
      </c>
      <c r="J275">
        <f>Pumpkin_Seeds_Dataset!J273</f>
        <v>0.87860000000000005</v>
      </c>
      <c r="K275">
        <f>Pumpkin_Seeds_Dataset!K273</f>
        <v>1.5215000000000001</v>
      </c>
      <c r="L275">
        <f>Pumpkin_Seeds_Dataset!L273</f>
        <v>0.80930000000000002</v>
      </c>
      <c r="M275" s="9">
        <f>Pumpkin_Seeds_Dataset!M273</f>
        <v>0</v>
      </c>
      <c r="N275" s="10">
        <f t="shared" si="53"/>
        <v>1</v>
      </c>
      <c r="O275" s="11">
        <f t="shared" si="54"/>
        <v>1</v>
      </c>
      <c r="P275">
        <f t="shared" si="55"/>
        <v>0</v>
      </c>
      <c r="Q275">
        <f t="shared" si="56"/>
        <v>4.664699165162824E-3</v>
      </c>
      <c r="R275" s="9">
        <f t="shared" si="57"/>
        <v>4.664699165162824E-3</v>
      </c>
      <c r="S275" s="11">
        <f t="shared" si="58"/>
        <v>0.99533530083483712</v>
      </c>
      <c r="T275" s="9">
        <f t="shared" si="59"/>
        <v>-4.6756128268385915E-3</v>
      </c>
      <c r="U275" s="11">
        <f t="shared" si="60"/>
        <v>100</v>
      </c>
      <c r="AX275">
        <v>2.2312218097797435E-2</v>
      </c>
      <c r="AY275">
        <v>1</v>
      </c>
      <c r="AZ275">
        <v>0</v>
      </c>
      <c r="BA275">
        <f t="shared" si="64"/>
        <v>266</v>
      </c>
      <c r="BB275">
        <f t="shared" si="65"/>
        <v>5</v>
      </c>
      <c r="BC275">
        <f t="shared" si="61"/>
        <v>0.79538461538461536</v>
      </c>
      <c r="BD275">
        <f t="shared" si="62"/>
        <v>0.99583333333333335</v>
      </c>
      <c r="BE275">
        <f t="shared" si="63"/>
        <v>7.660256410256162E-4</v>
      </c>
    </row>
    <row r="276" spans="1:57" x14ac:dyDescent="0.3">
      <c r="A276">
        <f>Pumpkin_Seeds_Dataset!A274</f>
        <v>88746</v>
      </c>
      <c r="B276">
        <f>Pumpkin_Seeds_Dataset!B274</f>
        <v>1118.471</v>
      </c>
      <c r="C276">
        <f>Pumpkin_Seeds_Dataset!C274</f>
        <v>427.3974</v>
      </c>
      <c r="D276">
        <f>Pumpkin_Seeds_Dataset!D274</f>
        <v>264.90410000000003</v>
      </c>
      <c r="E276">
        <f>Pumpkin_Seeds_Dataset!E274</f>
        <v>89419</v>
      </c>
      <c r="F276">
        <f>Pumpkin_Seeds_Dataset!F274</f>
        <v>336.1472</v>
      </c>
      <c r="G276">
        <f>Pumpkin_Seeds_Dataset!G274</f>
        <v>0.78480000000000005</v>
      </c>
      <c r="H276">
        <f>Pumpkin_Seeds_Dataset!H274</f>
        <v>0.99250000000000005</v>
      </c>
      <c r="I276">
        <f>Pumpkin_Seeds_Dataset!I274</f>
        <v>0.71550000000000002</v>
      </c>
      <c r="J276">
        <f>Pumpkin_Seeds_Dataset!J274</f>
        <v>0.89149999999999996</v>
      </c>
      <c r="K276">
        <f>Pumpkin_Seeds_Dataset!K274</f>
        <v>1.6133999999999999</v>
      </c>
      <c r="L276">
        <f>Pumpkin_Seeds_Dataset!L274</f>
        <v>0.78649999999999998</v>
      </c>
      <c r="M276" s="9">
        <f>Pumpkin_Seeds_Dataset!M274</f>
        <v>0</v>
      </c>
      <c r="N276" s="10">
        <f t="shared" si="53"/>
        <v>1</v>
      </c>
      <c r="O276" s="11">
        <f t="shared" si="54"/>
        <v>1</v>
      </c>
      <c r="P276">
        <f t="shared" si="55"/>
        <v>0</v>
      </c>
      <c r="Q276">
        <f t="shared" si="56"/>
        <v>1.6345620497100807E-2</v>
      </c>
      <c r="R276" s="9">
        <f t="shared" si="57"/>
        <v>1.6345620497100807E-2</v>
      </c>
      <c r="S276" s="11">
        <f t="shared" si="58"/>
        <v>0.98365437950289925</v>
      </c>
      <c r="T276" s="9">
        <f t="shared" si="59"/>
        <v>-1.648068397180278E-2</v>
      </c>
      <c r="U276" s="11">
        <f t="shared" si="60"/>
        <v>100</v>
      </c>
      <c r="AX276">
        <v>2.2358645580205727E-2</v>
      </c>
      <c r="AY276">
        <v>1</v>
      </c>
      <c r="AZ276">
        <v>0</v>
      </c>
      <c r="BA276">
        <f t="shared" si="64"/>
        <v>267</v>
      </c>
      <c r="BB276">
        <f t="shared" si="65"/>
        <v>5</v>
      </c>
      <c r="BC276">
        <f t="shared" si="61"/>
        <v>0.79461538461538461</v>
      </c>
      <c r="BD276">
        <f t="shared" si="62"/>
        <v>0.99583333333333335</v>
      </c>
      <c r="BE276">
        <f t="shared" si="63"/>
        <v>7.660256410256162E-4</v>
      </c>
    </row>
    <row r="277" spans="1:57" x14ac:dyDescent="0.3">
      <c r="A277">
        <f>Pumpkin_Seeds_Dataset!A275</f>
        <v>65545</v>
      </c>
      <c r="B277">
        <f>Pumpkin_Seeds_Dataset!B275</f>
        <v>968.76300000000003</v>
      </c>
      <c r="C277">
        <f>Pumpkin_Seeds_Dataset!C275</f>
        <v>366.5976</v>
      </c>
      <c r="D277">
        <f>Pumpkin_Seeds_Dataset!D275</f>
        <v>228.94450000000001</v>
      </c>
      <c r="E277">
        <f>Pumpkin_Seeds_Dataset!E275</f>
        <v>66306</v>
      </c>
      <c r="F277">
        <f>Pumpkin_Seeds_Dataset!F275</f>
        <v>288.88490000000002</v>
      </c>
      <c r="G277">
        <f>Pumpkin_Seeds_Dataset!G275</f>
        <v>0.78100000000000003</v>
      </c>
      <c r="H277">
        <f>Pumpkin_Seeds_Dataset!H275</f>
        <v>0.98850000000000005</v>
      </c>
      <c r="I277">
        <f>Pumpkin_Seeds_Dataset!I275</f>
        <v>0.69330000000000003</v>
      </c>
      <c r="J277">
        <f>Pumpkin_Seeds_Dataset!J275</f>
        <v>0.87760000000000005</v>
      </c>
      <c r="K277">
        <f>Pumpkin_Seeds_Dataset!K275</f>
        <v>1.6012999999999999</v>
      </c>
      <c r="L277">
        <f>Pumpkin_Seeds_Dataset!L275</f>
        <v>0.78800000000000003</v>
      </c>
      <c r="M277" s="9">
        <f>Pumpkin_Seeds_Dataset!M275</f>
        <v>0</v>
      </c>
      <c r="N277" s="10">
        <f t="shared" si="53"/>
        <v>1</v>
      </c>
      <c r="O277" s="11">
        <f t="shared" si="54"/>
        <v>1</v>
      </c>
      <c r="P277">
        <f t="shared" si="55"/>
        <v>0</v>
      </c>
      <c r="Q277">
        <f t="shared" si="56"/>
        <v>1.2155070771545911E-2</v>
      </c>
      <c r="R277" s="9">
        <f t="shared" si="57"/>
        <v>1.2155070771545911E-2</v>
      </c>
      <c r="S277" s="11">
        <f t="shared" si="58"/>
        <v>0.98784492922845413</v>
      </c>
      <c r="T277" s="9">
        <f t="shared" si="59"/>
        <v>-1.2229547775084582E-2</v>
      </c>
      <c r="U277" s="11">
        <f t="shared" si="60"/>
        <v>100</v>
      </c>
      <c r="AX277">
        <v>2.2465939010171781E-2</v>
      </c>
      <c r="AY277">
        <v>1</v>
      </c>
      <c r="AZ277">
        <v>0</v>
      </c>
      <c r="BA277">
        <f t="shared" si="64"/>
        <v>268</v>
      </c>
      <c r="BB277">
        <f t="shared" si="65"/>
        <v>5</v>
      </c>
      <c r="BC277">
        <f t="shared" si="61"/>
        <v>0.79384615384615387</v>
      </c>
      <c r="BD277">
        <f t="shared" si="62"/>
        <v>0.99583333333333335</v>
      </c>
      <c r="BE277">
        <f t="shared" si="63"/>
        <v>7.6602564102572679E-4</v>
      </c>
    </row>
    <row r="278" spans="1:57" x14ac:dyDescent="0.3">
      <c r="A278">
        <f>Pumpkin_Seeds_Dataset!A276</f>
        <v>60897</v>
      </c>
      <c r="B278">
        <f>Pumpkin_Seeds_Dataset!B276</f>
        <v>944.85799999999995</v>
      </c>
      <c r="C278">
        <f>Pumpkin_Seeds_Dataset!C276</f>
        <v>374.77719999999999</v>
      </c>
      <c r="D278">
        <f>Pumpkin_Seeds_Dataset!D276</f>
        <v>207.0975</v>
      </c>
      <c r="E278">
        <f>Pumpkin_Seeds_Dataset!E276</f>
        <v>61476</v>
      </c>
      <c r="F278">
        <f>Pumpkin_Seeds_Dataset!F276</f>
        <v>278.45370000000003</v>
      </c>
      <c r="G278">
        <f>Pumpkin_Seeds_Dataset!G276</f>
        <v>0.83350000000000002</v>
      </c>
      <c r="H278">
        <f>Pumpkin_Seeds_Dataset!H276</f>
        <v>0.99060000000000004</v>
      </c>
      <c r="I278">
        <f>Pumpkin_Seeds_Dataset!I276</f>
        <v>0.66830000000000001</v>
      </c>
      <c r="J278">
        <f>Pumpkin_Seeds_Dataset!J276</f>
        <v>0.85719999999999996</v>
      </c>
      <c r="K278">
        <f>Pumpkin_Seeds_Dataset!K276</f>
        <v>1.8097000000000001</v>
      </c>
      <c r="L278">
        <f>Pumpkin_Seeds_Dataset!L276</f>
        <v>0.74299999999999999</v>
      </c>
      <c r="M278" s="9">
        <f>Pumpkin_Seeds_Dataset!M276</f>
        <v>0</v>
      </c>
      <c r="N278" s="10">
        <f t="shared" si="53"/>
        <v>1</v>
      </c>
      <c r="O278" s="11">
        <f t="shared" si="54"/>
        <v>1</v>
      </c>
      <c r="P278">
        <f t="shared" si="55"/>
        <v>0</v>
      </c>
      <c r="Q278">
        <f t="shared" si="56"/>
        <v>0.10384185776099215</v>
      </c>
      <c r="R278" s="9">
        <f t="shared" si="57"/>
        <v>0.10384185776099215</v>
      </c>
      <c r="S278" s="11">
        <f t="shared" si="58"/>
        <v>0.8961581422390078</v>
      </c>
      <c r="T278" s="9">
        <f t="shared" si="59"/>
        <v>-0.10963838354654527</v>
      </c>
      <c r="U278" s="11">
        <f t="shared" si="60"/>
        <v>100</v>
      </c>
      <c r="AX278">
        <v>2.2477436566283343E-2</v>
      </c>
      <c r="AY278">
        <v>1</v>
      </c>
      <c r="AZ278">
        <v>0</v>
      </c>
      <c r="BA278">
        <f t="shared" si="64"/>
        <v>269</v>
      </c>
      <c r="BB278">
        <f t="shared" si="65"/>
        <v>5</v>
      </c>
      <c r="BC278">
        <f t="shared" si="61"/>
        <v>0.79307692307692301</v>
      </c>
      <c r="BD278">
        <f t="shared" si="62"/>
        <v>0.99583333333333335</v>
      </c>
      <c r="BE278">
        <f t="shared" si="63"/>
        <v>7.660256410256162E-4</v>
      </c>
    </row>
    <row r="279" spans="1:57" x14ac:dyDescent="0.3">
      <c r="A279">
        <f>Pumpkin_Seeds_Dataset!A277</f>
        <v>72207</v>
      </c>
      <c r="B279">
        <f>Pumpkin_Seeds_Dataset!B277</f>
        <v>1059.3579999999999</v>
      </c>
      <c r="C279">
        <f>Pumpkin_Seeds_Dataset!C277</f>
        <v>427.19450000000001</v>
      </c>
      <c r="D279">
        <f>Pumpkin_Seeds_Dataset!D277</f>
        <v>216.07400000000001</v>
      </c>
      <c r="E279">
        <f>Pumpkin_Seeds_Dataset!E277</f>
        <v>73179</v>
      </c>
      <c r="F279">
        <f>Pumpkin_Seeds_Dataset!F277</f>
        <v>303.21080000000001</v>
      </c>
      <c r="G279">
        <f>Pumpkin_Seeds_Dataset!G277</f>
        <v>0.86270000000000002</v>
      </c>
      <c r="H279">
        <f>Pumpkin_Seeds_Dataset!H277</f>
        <v>0.98670000000000002</v>
      </c>
      <c r="I279">
        <f>Pumpkin_Seeds_Dataset!I277</f>
        <v>0.63629999999999998</v>
      </c>
      <c r="J279">
        <f>Pumpkin_Seeds_Dataset!J277</f>
        <v>0.8085</v>
      </c>
      <c r="K279">
        <f>Pumpkin_Seeds_Dataset!K277</f>
        <v>1.9771000000000001</v>
      </c>
      <c r="L279">
        <f>Pumpkin_Seeds_Dataset!L277</f>
        <v>0.70979999999999999</v>
      </c>
      <c r="M279" s="9">
        <f>Pumpkin_Seeds_Dataset!M277</f>
        <v>0</v>
      </c>
      <c r="N279" s="10">
        <f t="shared" si="53"/>
        <v>1</v>
      </c>
      <c r="O279" s="11">
        <f t="shared" si="54"/>
        <v>1</v>
      </c>
      <c r="P279">
        <f t="shared" si="55"/>
        <v>0</v>
      </c>
      <c r="Q279">
        <f t="shared" si="56"/>
        <v>0.12787767678148201</v>
      </c>
      <c r="R279" s="9">
        <f t="shared" si="57"/>
        <v>0.12787767678148201</v>
      </c>
      <c r="S279" s="11">
        <f t="shared" si="58"/>
        <v>0.87212232321851801</v>
      </c>
      <c r="T279" s="9">
        <f t="shared" si="59"/>
        <v>-0.1368255859910063</v>
      </c>
      <c r="U279" s="11">
        <f t="shared" si="60"/>
        <v>100</v>
      </c>
      <c r="AX279">
        <v>2.253466323722212E-2</v>
      </c>
      <c r="AY279">
        <v>1</v>
      </c>
      <c r="AZ279">
        <v>0</v>
      </c>
      <c r="BA279">
        <f t="shared" si="64"/>
        <v>270</v>
      </c>
      <c r="BB279">
        <f t="shared" si="65"/>
        <v>5</v>
      </c>
      <c r="BC279">
        <f t="shared" si="61"/>
        <v>0.79230769230769227</v>
      </c>
      <c r="BD279">
        <f t="shared" si="62"/>
        <v>0.99583333333333335</v>
      </c>
      <c r="BE279">
        <f t="shared" si="63"/>
        <v>7.660256410256162E-4</v>
      </c>
    </row>
    <row r="280" spans="1:57" x14ac:dyDescent="0.3">
      <c r="A280">
        <f>Pumpkin_Seeds_Dataset!A278</f>
        <v>74251</v>
      </c>
      <c r="B280">
        <f>Pumpkin_Seeds_Dataset!B278</f>
        <v>1028.8130000000001</v>
      </c>
      <c r="C280">
        <f>Pumpkin_Seeds_Dataset!C278</f>
        <v>399.18209999999999</v>
      </c>
      <c r="D280">
        <f>Pumpkin_Seeds_Dataset!D278</f>
        <v>237.67009999999999</v>
      </c>
      <c r="E280">
        <f>Pumpkin_Seeds_Dataset!E278</f>
        <v>74810</v>
      </c>
      <c r="F280">
        <f>Pumpkin_Seeds_Dataset!F278</f>
        <v>307.47250000000003</v>
      </c>
      <c r="G280">
        <f>Pumpkin_Seeds_Dataset!G278</f>
        <v>0.8034</v>
      </c>
      <c r="H280">
        <f>Pumpkin_Seeds_Dataset!H278</f>
        <v>0.99250000000000005</v>
      </c>
      <c r="I280">
        <f>Pumpkin_Seeds_Dataset!I278</f>
        <v>0.74160000000000004</v>
      </c>
      <c r="J280">
        <f>Pumpkin_Seeds_Dataset!J278</f>
        <v>0.88149999999999995</v>
      </c>
      <c r="K280">
        <f>Pumpkin_Seeds_Dataset!K278</f>
        <v>1.6796</v>
      </c>
      <c r="L280">
        <f>Pumpkin_Seeds_Dataset!L278</f>
        <v>0.77029999999999998</v>
      </c>
      <c r="M280" s="9">
        <f>Pumpkin_Seeds_Dataset!M278</f>
        <v>0</v>
      </c>
      <c r="N280" s="10">
        <f t="shared" si="53"/>
        <v>1</v>
      </c>
      <c r="O280" s="11">
        <f t="shared" si="54"/>
        <v>1</v>
      </c>
      <c r="P280">
        <f t="shared" si="55"/>
        <v>0</v>
      </c>
      <c r="Q280">
        <f t="shared" si="56"/>
        <v>2.4311426467049358E-2</v>
      </c>
      <c r="R280" s="9">
        <f t="shared" si="57"/>
        <v>2.4311426467049358E-2</v>
      </c>
      <c r="S280" s="11">
        <f t="shared" si="58"/>
        <v>0.97568857353295069</v>
      </c>
      <c r="T280" s="9">
        <f t="shared" si="59"/>
        <v>-2.4611827982261372E-2</v>
      </c>
      <c r="U280" s="11">
        <f t="shared" si="60"/>
        <v>100</v>
      </c>
      <c r="AX280">
        <v>2.2617126210481391E-2</v>
      </c>
      <c r="AY280">
        <v>1</v>
      </c>
      <c r="AZ280">
        <v>0</v>
      </c>
      <c r="BA280">
        <f t="shared" si="64"/>
        <v>271</v>
      </c>
      <c r="BB280">
        <f t="shared" si="65"/>
        <v>5</v>
      </c>
      <c r="BC280">
        <f t="shared" si="61"/>
        <v>0.79153846153846152</v>
      </c>
      <c r="BD280">
        <f t="shared" si="62"/>
        <v>0.99583333333333335</v>
      </c>
      <c r="BE280">
        <f t="shared" si="63"/>
        <v>7.660256410256162E-4</v>
      </c>
    </row>
    <row r="281" spans="1:57" x14ac:dyDescent="0.3">
      <c r="A281">
        <f>Pumpkin_Seeds_Dataset!A279</f>
        <v>76461</v>
      </c>
      <c r="B281">
        <f>Pumpkin_Seeds_Dataset!B279</f>
        <v>1109.1890000000001</v>
      </c>
      <c r="C281">
        <f>Pumpkin_Seeds_Dataset!C279</f>
        <v>441.95409999999998</v>
      </c>
      <c r="D281">
        <f>Pumpkin_Seeds_Dataset!D279</f>
        <v>221.24080000000001</v>
      </c>
      <c r="E281">
        <f>Pumpkin_Seeds_Dataset!E279</f>
        <v>77634</v>
      </c>
      <c r="F281">
        <f>Pumpkin_Seeds_Dataset!F279</f>
        <v>312.0147</v>
      </c>
      <c r="G281">
        <f>Pumpkin_Seeds_Dataset!G279</f>
        <v>0.86570000000000003</v>
      </c>
      <c r="H281">
        <f>Pumpkin_Seeds_Dataset!H279</f>
        <v>0.9849</v>
      </c>
      <c r="I281">
        <f>Pumpkin_Seeds_Dataset!I279</f>
        <v>0.74380000000000002</v>
      </c>
      <c r="J281">
        <f>Pumpkin_Seeds_Dataset!J279</f>
        <v>0.78100000000000003</v>
      </c>
      <c r="K281">
        <f>Pumpkin_Seeds_Dataset!K279</f>
        <v>1.9976</v>
      </c>
      <c r="L281">
        <f>Pumpkin_Seeds_Dataset!L279</f>
        <v>0.70599999999999996</v>
      </c>
      <c r="M281" s="9">
        <f>Pumpkin_Seeds_Dataset!M279</f>
        <v>0</v>
      </c>
      <c r="N281" s="10">
        <f t="shared" si="53"/>
        <v>1</v>
      </c>
      <c r="O281" s="11">
        <f t="shared" si="54"/>
        <v>1</v>
      </c>
      <c r="P281">
        <f t="shared" si="55"/>
        <v>0</v>
      </c>
      <c r="Q281">
        <f t="shared" si="56"/>
        <v>0.10846999724123911</v>
      </c>
      <c r="R281" s="9">
        <f t="shared" si="57"/>
        <v>0.10846999724123911</v>
      </c>
      <c r="S281" s="11">
        <f t="shared" si="58"/>
        <v>0.89153000275876093</v>
      </c>
      <c r="T281" s="9">
        <f t="shared" si="59"/>
        <v>-0.11481618800096981</v>
      </c>
      <c r="U281" s="11">
        <f t="shared" si="60"/>
        <v>100</v>
      </c>
      <c r="AX281">
        <v>2.2620546691317935E-2</v>
      </c>
      <c r="AY281">
        <v>1</v>
      </c>
      <c r="AZ281">
        <v>0</v>
      </c>
      <c r="BA281">
        <f t="shared" si="64"/>
        <v>272</v>
      </c>
      <c r="BB281">
        <f t="shared" si="65"/>
        <v>5</v>
      </c>
      <c r="BC281">
        <f t="shared" si="61"/>
        <v>0.79076923076923078</v>
      </c>
      <c r="BD281">
        <f t="shared" si="62"/>
        <v>0.99583333333333335</v>
      </c>
      <c r="BE281">
        <f t="shared" si="63"/>
        <v>7.660256410256162E-4</v>
      </c>
    </row>
    <row r="282" spans="1:57" x14ac:dyDescent="0.3">
      <c r="A282">
        <f>Pumpkin_Seeds_Dataset!A280</f>
        <v>97849</v>
      </c>
      <c r="B282">
        <f>Pumpkin_Seeds_Dataset!B280</f>
        <v>1211.0820000000001</v>
      </c>
      <c r="C282">
        <f>Pumpkin_Seeds_Dataset!C280</f>
        <v>476.57139999999998</v>
      </c>
      <c r="D282">
        <f>Pumpkin_Seeds_Dataset!D280</f>
        <v>262.39139999999998</v>
      </c>
      <c r="E282">
        <f>Pumpkin_Seeds_Dataset!E280</f>
        <v>98653</v>
      </c>
      <c r="F282">
        <f>Pumpkin_Seeds_Dataset!F280</f>
        <v>352.96629999999999</v>
      </c>
      <c r="G282">
        <f>Pumpkin_Seeds_Dataset!G280</f>
        <v>0.83479999999999999</v>
      </c>
      <c r="H282">
        <f>Pumpkin_Seeds_Dataset!H280</f>
        <v>0.9919</v>
      </c>
      <c r="I282">
        <f>Pumpkin_Seeds_Dataset!I280</f>
        <v>0.70369999999999999</v>
      </c>
      <c r="J282">
        <f>Pumpkin_Seeds_Dataset!J280</f>
        <v>0.83830000000000005</v>
      </c>
      <c r="K282">
        <f>Pumpkin_Seeds_Dataset!K280</f>
        <v>1.8163</v>
      </c>
      <c r="L282">
        <f>Pumpkin_Seeds_Dataset!L280</f>
        <v>0.74060000000000004</v>
      </c>
      <c r="M282" s="9">
        <f>Pumpkin_Seeds_Dataset!M280</f>
        <v>0</v>
      </c>
      <c r="N282" s="10">
        <f t="shared" si="53"/>
        <v>1</v>
      </c>
      <c r="O282" s="11">
        <f t="shared" si="54"/>
        <v>1</v>
      </c>
      <c r="P282">
        <f t="shared" si="55"/>
        <v>0</v>
      </c>
      <c r="Q282">
        <f t="shared" si="56"/>
        <v>0.22227654302956043</v>
      </c>
      <c r="R282" s="9">
        <f t="shared" si="57"/>
        <v>0.22227654302956043</v>
      </c>
      <c r="S282" s="11">
        <f t="shared" si="58"/>
        <v>0.77772345697043954</v>
      </c>
      <c r="T282" s="9">
        <f t="shared" si="59"/>
        <v>-0.25138427175791123</v>
      </c>
      <c r="U282" s="11">
        <f t="shared" si="60"/>
        <v>100</v>
      </c>
      <c r="AX282">
        <v>2.2811964582727887E-2</v>
      </c>
      <c r="AY282">
        <v>1</v>
      </c>
      <c r="AZ282">
        <v>0</v>
      </c>
      <c r="BA282">
        <f t="shared" si="64"/>
        <v>273</v>
      </c>
      <c r="BB282">
        <f t="shared" si="65"/>
        <v>5</v>
      </c>
      <c r="BC282">
        <f t="shared" si="61"/>
        <v>0.79</v>
      </c>
      <c r="BD282">
        <f t="shared" si="62"/>
        <v>0.99583333333333335</v>
      </c>
      <c r="BE282">
        <f t="shared" si="63"/>
        <v>7.6602564102572679E-4</v>
      </c>
    </row>
    <row r="283" spans="1:57" x14ac:dyDescent="0.3">
      <c r="A283">
        <f>Pumpkin_Seeds_Dataset!A281</f>
        <v>88144</v>
      </c>
      <c r="B283">
        <f>Pumpkin_Seeds_Dataset!B281</f>
        <v>1131.4549999999999</v>
      </c>
      <c r="C283">
        <f>Pumpkin_Seeds_Dataset!C281</f>
        <v>433.786</v>
      </c>
      <c r="D283">
        <f>Pumpkin_Seeds_Dataset!D281</f>
        <v>259.86520000000002</v>
      </c>
      <c r="E283">
        <f>Pumpkin_Seeds_Dataset!E281</f>
        <v>88901</v>
      </c>
      <c r="F283">
        <f>Pumpkin_Seeds_Dataset!F281</f>
        <v>335.00510000000003</v>
      </c>
      <c r="G283">
        <f>Pumpkin_Seeds_Dataset!G281</f>
        <v>0.80069999999999997</v>
      </c>
      <c r="H283">
        <f>Pumpkin_Seeds_Dataset!H281</f>
        <v>0.99150000000000005</v>
      </c>
      <c r="I283">
        <f>Pumpkin_Seeds_Dataset!I281</f>
        <v>0.7409</v>
      </c>
      <c r="J283">
        <f>Pumpkin_Seeds_Dataset!J281</f>
        <v>0.86519999999999997</v>
      </c>
      <c r="K283">
        <f>Pumpkin_Seeds_Dataset!K281</f>
        <v>1.6693</v>
      </c>
      <c r="L283">
        <f>Pumpkin_Seeds_Dataset!L281</f>
        <v>0.77229999999999999</v>
      </c>
      <c r="M283" s="9">
        <f>Pumpkin_Seeds_Dataset!M281</f>
        <v>0</v>
      </c>
      <c r="N283" s="10">
        <f t="shared" si="53"/>
        <v>1</v>
      </c>
      <c r="O283" s="11">
        <f t="shared" si="54"/>
        <v>1</v>
      </c>
      <c r="P283">
        <f t="shared" si="55"/>
        <v>0</v>
      </c>
      <c r="Q283">
        <f t="shared" si="56"/>
        <v>3.0321087464697076E-2</v>
      </c>
      <c r="R283" s="9">
        <f t="shared" si="57"/>
        <v>3.0321087464697076E-2</v>
      </c>
      <c r="S283" s="11">
        <f t="shared" si="58"/>
        <v>0.96967891253530292</v>
      </c>
      <c r="T283" s="9">
        <f t="shared" si="59"/>
        <v>-3.079028028810387E-2</v>
      </c>
      <c r="U283" s="11">
        <f t="shared" si="60"/>
        <v>100</v>
      </c>
      <c r="AX283">
        <v>2.3147423367689761E-2</v>
      </c>
      <c r="AY283">
        <v>1</v>
      </c>
      <c r="AZ283">
        <v>0</v>
      </c>
      <c r="BA283">
        <f t="shared" si="64"/>
        <v>274</v>
      </c>
      <c r="BB283">
        <f t="shared" si="65"/>
        <v>5</v>
      </c>
      <c r="BC283">
        <f t="shared" si="61"/>
        <v>0.78923076923076918</v>
      </c>
      <c r="BD283">
        <f t="shared" si="62"/>
        <v>0.99583333333333335</v>
      </c>
      <c r="BE283">
        <f t="shared" si="63"/>
        <v>7.660256410256162E-4</v>
      </c>
    </row>
    <row r="284" spans="1:57" x14ac:dyDescent="0.3">
      <c r="A284">
        <f>Pumpkin_Seeds_Dataset!A282</f>
        <v>83418</v>
      </c>
      <c r="B284">
        <f>Pumpkin_Seeds_Dataset!B282</f>
        <v>1109.604</v>
      </c>
      <c r="C284">
        <f>Pumpkin_Seeds_Dataset!C282</f>
        <v>425.49099999999999</v>
      </c>
      <c r="D284">
        <f>Pumpkin_Seeds_Dataset!D282</f>
        <v>250.21940000000001</v>
      </c>
      <c r="E284">
        <f>Pumpkin_Seeds_Dataset!E282</f>
        <v>84333</v>
      </c>
      <c r="F284">
        <f>Pumpkin_Seeds_Dataset!F282</f>
        <v>325.90039999999999</v>
      </c>
      <c r="G284">
        <f>Pumpkin_Seeds_Dataset!G282</f>
        <v>0.80879999999999996</v>
      </c>
      <c r="H284">
        <f>Pumpkin_Seeds_Dataset!H282</f>
        <v>0.98919999999999997</v>
      </c>
      <c r="I284">
        <f>Pumpkin_Seeds_Dataset!I282</f>
        <v>0.70569999999999999</v>
      </c>
      <c r="J284">
        <f>Pumpkin_Seeds_Dataset!J282</f>
        <v>0.85140000000000005</v>
      </c>
      <c r="K284">
        <f>Pumpkin_Seeds_Dataset!K282</f>
        <v>1.7004999999999999</v>
      </c>
      <c r="L284">
        <f>Pumpkin_Seeds_Dataset!L282</f>
        <v>0.76590000000000003</v>
      </c>
      <c r="M284" s="9">
        <f>Pumpkin_Seeds_Dataset!M282</f>
        <v>0</v>
      </c>
      <c r="N284" s="10">
        <f t="shared" si="53"/>
        <v>1</v>
      </c>
      <c r="O284" s="11">
        <f t="shared" si="54"/>
        <v>1</v>
      </c>
      <c r="P284">
        <f t="shared" si="55"/>
        <v>0</v>
      </c>
      <c r="Q284">
        <f t="shared" si="56"/>
        <v>1.1438309831853786E-2</v>
      </c>
      <c r="R284" s="9">
        <f t="shared" si="57"/>
        <v>1.1438309831853786E-2</v>
      </c>
      <c r="S284" s="11">
        <f t="shared" si="58"/>
        <v>0.98856169016814621</v>
      </c>
      <c r="T284" s="9">
        <f t="shared" si="59"/>
        <v>-1.1504230460235654E-2</v>
      </c>
      <c r="U284" s="11">
        <f t="shared" si="60"/>
        <v>100</v>
      </c>
      <c r="AX284">
        <v>2.324861834390806E-2</v>
      </c>
      <c r="AY284">
        <v>1</v>
      </c>
      <c r="AZ284">
        <v>0</v>
      </c>
      <c r="BA284">
        <f t="shared" si="64"/>
        <v>275</v>
      </c>
      <c r="BB284">
        <f t="shared" si="65"/>
        <v>5</v>
      </c>
      <c r="BC284">
        <f t="shared" si="61"/>
        <v>0.78846153846153844</v>
      </c>
      <c r="BD284">
        <f t="shared" si="62"/>
        <v>0.99583333333333335</v>
      </c>
      <c r="BE284">
        <f t="shared" si="63"/>
        <v>7.660256410256162E-4</v>
      </c>
    </row>
    <row r="285" spans="1:57" x14ac:dyDescent="0.3">
      <c r="A285">
        <f>Pumpkin_Seeds_Dataset!A283</f>
        <v>76833</v>
      </c>
      <c r="B285">
        <f>Pumpkin_Seeds_Dataset!B283</f>
        <v>1100.08</v>
      </c>
      <c r="C285">
        <f>Pumpkin_Seeds_Dataset!C283</f>
        <v>444.22179999999997</v>
      </c>
      <c r="D285">
        <f>Pumpkin_Seeds_Dataset!D283</f>
        <v>220.68520000000001</v>
      </c>
      <c r="E285">
        <f>Pumpkin_Seeds_Dataset!E283</f>
        <v>77566</v>
      </c>
      <c r="F285">
        <f>Pumpkin_Seeds_Dataset!F283</f>
        <v>312.77280000000002</v>
      </c>
      <c r="G285">
        <f>Pumpkin_Seeds_Dataset!G283</f>
        <v>0.8679</v>
      </c>
      <c r="H285">
        <f>Pumpkin_Seeds_Dataset!H283</f>
        <v>0.99050000000000005</v>
      </c>
      <c r="I285">
        <f>Pumpkin_Seeds_Dataset!I283</f>
        <v>0.61150000000000004</v>
      </c>
      <c r="J285">
        <f>Pumpkin_Seeds_Dataset!J283</f>
        <v>0.79779999999999995</v>
      </c>
      <c r="K285">
        <f>Pumpkin_Seeds_Dataset!K283</f>
        <v>2.0129000000000001</v>
      </c>
      <c r="L285">
        <f>Pumpkin_Seeds_Dataset!L283</f>
        <v>0.70409999999999995</v>
      </c>
      <c r="M285" s="9">
        <f>Pumpkin_Seeds_Dataset!M283</f>
        <v>0</v>
      </c>
      <c r="N285" s="10">
        <f t="shared" si="53"/>
        <v>1</v>
      </c>
      <c r="O285" s="11">
        <f t="shared" si="54"/>
        <v>1</v>
      </c>
      <c r="P285">
        <f t="shared" si="55"/>
        <v>0</v>
      </c>
      <c r="Q285">
        <f t="shared" si="56"/>
        <v>0.27630221198195459</v>
      </c>
      <c r="R285" s="9">
        <f t="shared" si="57"/>
        <v>0.27630221198195459</v>
      </c>
      <c r="S285" s="11">
        <f t="shared" si="58"/>
        <v>0.72369778801804541</v>
      </c>
      <c r="T285" s="9">
        <f t="shared" si="59"/>
        <v>-0.3233813936049218</v>
      </c>
      <c r="U285" s="11">
        <f t="shared" si="60"/>
        <v>100</v>
      </c>
      <c r="AX285">
        <v>2.324978065750382E-2</v>
      </c>
      <c r="AY285">
        <v>1</v>
      </c>
      <c r="AZ285">
        <v>0</v>
      </c>
      <c r="BA285">
        <f t="shared" si="64"/>
        <v>276</v>
      </c>
      <c r="BB285">
        <f t="shared" si="65"/>
        <v>5</v>
      </c>
      <c r="BC285">
        <f t="shared" si="61"/>
        <v>0.78769230769230769</v>
      </c>
      <c r="BD285">
        <f t="shared" si="62"/>
        <v>0.99583333333333335</v>
      </c>
      <c r="BE285">
        <f t="shared" si="63"/>
        <v>7.660256410256162E-4</v>
      </c>
    </row>
    <row r="286" spans="1:57" x14ac:dyDescent="0.3">
      <c r="A286">
        <f>Pumpkin_Seeds_Dataset!A284</f>
        <v>93040</v>
      </c>
      <c r="B286">
        <f>Pumpkin_Seeds_Dataset!B284</f>
        <v>1184.376</v>
      </c>
      <c r="C286">
        <f>Pumpkin_Seeds_Dataset!C284</f>
        <v>461.37130000000002</v>
      </c>
      <c r="D286">
        <f>Pumpkin_Seeds_Dataset!D284</f>
        <v>259.41699999999997</v>
      </c>
      <c r="E286">
        <f>Pumpkin_Seeds_Dataset!E284</f>
        <v>94143</v>
      </c>
      <c r="F286">
        <f>Pumpkin_Seeds_Dataset!F284</f>
        <v>344.18340000000001</v>
      </c>
      <c r="G286">
        <f>Pumpkin_Seeds_Dataset!G284</f>
        <v>0.82699999999999996</v>
      </c>
      <c r="H286">
        <f>Pumpkin_Seeds_Dataset!H284</f>
        <v>0.98829999999999996</v>
      </c>
      <c r="I286">
        <f>Pumpkin_Seeds_Dataset!I284</f>
        <v>0.7036</v>
      </c>
      <c r="J286">
        <f>Pumpkin_Seeds_Dataset!J284</f>
        <v>0.83350000000000002</v>
      </c>
      <c r="K286">
        <f>Pumpkin_Seeds_Dataset!K284</f>
        <v>1.7785</v>
      </c>
      <c r="L286">
        <f>Pumpkin_Seeds_Dataset!L284</f>
        <v>0.746</v>
      </c>
      <c r="M286" s="9">
        <f>Pumpkin_Seeds_Dataset!M284</f>
        <v>0</v>
      </c>
      <c r="N286" s="10">
        <f t="shared" si="53"/>
        <v>1</v>
      </c>
      <c r="O286" s="11">
        <f t="shared" si="54"/>
        <v>1</v>
      </c>
      <c r="P286">
        <f t="shared" si="55"/>
        <v>0</v>
      </c>
      <c r="Q286">
        <f t="shared" si="56"/>
        <v>8.9717545284684203E-2</v>
      </c>
      <c r="R286" s="9">
        <f t="shared" si="57"/>
        <v>8.9717545284684203E-2</v>
      </c>
      <c r="S286" s="11">
        <f t="shared" si="58"/>
        <v>0.91028245471531577</v>
      </c>
      <c r="T286" s="9">
        <f t="shared" si="59"/>
        <v>-9.4000337835138573E-2</v>
      </c>
      <c r="U286" s="11">
        <f t="shared" si="60"/>
        <v>100</v>
      </c>
      <c r="AX286">
        <v>2.3376807638143069E-2</v>
      </c>
      <c r="AY286">
        <v>1</v>
      </c>
      <c r="AZ286">
        <v>0</v>
      </c>
      <c r="BA286">
        <f t="shared" si="64"/>
        <v>277</v>
      </c>
      <c r="BB286">
        <f t="shared" si="65"/>
        <v>5</v>
      </c>
      <c r="BC286">
        <f t="shared" si="61"/>
        <v>0.78692307692307695</v>
      </c>
      <c r="BD286">
        <f t="shared" si="62"/>
        <v>0.99583333333333335</v>
      </c>
      <c r="BE286">
        <f t="shared" si="63"/>
        <v>7.660256410256162E-4</v>
      </c>
    </row>
    <row r="287" spans="1:57" x14ac:dyDescent="0.3">
      <c r="A287">
        <f>Pumpkin_Seeds_Dataset!A285</f>
        <v>75275</v>
      </c>
      <c r="B287">
        <f>Pumpkin_Seeds_Dataset!B285</f>
        <v>1054.8309999999999</v>
      </c>
      <c r="C287">
        <f>Pumpkin_Seeds_Dataset!C285</f>
        <v>408.84750000000003</v>
      </c>
      <c r="D287">
        <f>Pumpkin_Seeds_Dataset!D285</f>
        <v>236.0111</v>
      </c>
      <c r="E287">
        <f>Pumpkin_Seeds_Dataset!E285</f>
        <v>76178</v>
      </c>
      <c r="F287">
        <f>Pumpkin_Seeds_Dataset!F285</f>
        <v>309.58539999999999</v>
      </c>
      <c r="G287">
        <f>Pumpkin_Seeds_Dataset!G285</f>
        <v>0.81659999999999999</v>
      </c>
      <c r="H287">
        <f>Pumpkin_Seeds_Dataset!H285</f>
        <v>0.98809999999999998</v>
      </c>
      <c r="I287">
        <f>Pumpkin_Seeds_Dataset!I285</f>
        <v>0.69389999999999996</v>
      </c>
      <c r="J287">
        <f>Pumpkin_Seeds_Dataset!J285</f>
        <v>0.85009999999999997</v>
      </c>
      <c r="K287">
        <f>Pumpkin_Seeds_Dataset!K285</f>
        <v>1.7323</v>
      </c>
      <c r="L287">
        <f>Pumpkin_Seeds_Dataset!L285</f>
        <v>0.75719999999999998</v>
      </c>
      <c r="M287" s="9">
        <f>Pumpkin_Seeds_Dataset!M285</f>
        <v>0</v>
      </c>
      <c r="N287" s="10">
        <f t="shared" si="53"/>
        <v>1</v>
      </c>
      <c r="O287" s="11">
        <f t="shared" si="54"/>
        <v>1</v>
      </c>
      <c r="P287">
        <f t="shared" si="55"/>
        <v>0</v>
      </c>
      <c r="Q287">
        <f t="shared" si="56"/>
        <v>2.2312218097797435E-2</v>
      </c>
      <c r="R287" s="9">
        <f t="shared" si="57"/>
        <v>2.2312218097797435E-2</v>
      </c>
      <c r="S287" s="11">
        <f t="shared" si="58"/>
        <v>0.97768778190220251</v>
      </c>
      <c r="T287" s="9">
        <f t="shared" si="59"/>
        <v>-2.2564901324496914E-2</v>
      </c>
      <c r="U287" s="11">
        <f t="shared" si="60"/>
        <v>100</v>
      </c>
      <c r="AX287">
        <v>2.3538594147991605E-2</v>
      </c>
      <c r="AY287">
        <v>1</v>
      </c>
      <c r="AZ287">
        <v>0</v>
      </c>
      <c r="BA287">
        <f t="shared" si="64"/>
        <v>278</v>
      </c>
      <c r="BB287">
        <f t="shared" si="65"/>
        <v>5</v>
      </c>
      <c r="BC287">
        <f t="shared" si="61"/>
        <v>0.7861538461538462</v>
      </c>
      <c r="BD287">
        <f t="shared" si="62"/>
        <v>0.99583333333333335</v>
      </c>
      <c r="BE287">
        <f t="shared" si="63"/>
        <v>7.6602564102572679E-4</v>
      </c>
    </row>
    <row r="288" spans="1:57" x14ac:dyDescent="0.3">
      <c r="A288">
        <f>Pumpkin_Seeds_Dataset!A286</f>
        <v>92478</v>
      </c>
      <c r="B288">
        <f>Pumpkin_Seeds_Dataset!B286</f>
        <v>1155.05</v>
      </c>
      <c r="C288">
        <f>Pumpkin_Seeds_Dataset!C286</f>
        <v>442.26740000000001</v>
      </c>
      <c r="D288">
        <f>Pumpkin_Seeds_Dataset!D286</f>
        <v>266.98289999999997</v>
      </c>
      <c r="E288">
        <f>Pumpkin_Seeds_Dataset!E286</f>
        <v>93163</v>
      </c>
      <c r="F288">
        <f>Pumpkin_Seeds_Dataset!F286</f>
        <v>343.14229999999998</v>
      </c>
      <c r="G288">
        <f>Pumpkin_Seeds_Dataset!G286</f>
        <v>0.79720000000000002</v>
      </c>
      <c r="H288">
        <f>Pumpkin_Seeds_Dataset!H286</f>
        <v>0.99260000000000004</v>
      </c>
      <c r="I288">
        <f>Pumpkin_Seeds_Dataset!I286</f>
        <v>0.73499999999999999</v>
      </c>
      <c r="J288">
        <f>Pumpkin_Seeds_Dataset!J286</f>
        <v>0.87109999999999999</v>
      </c>
      <c r="K288">
        <f>Pumpkin_Seeds_Dataset!K286</f>
        <v>1.6565000000000001</v>
      </c>
      <c r="L288">
        <f>Pumpkin_Seeds_Dataset!L286</f>
        <v>0.77590000000000003</v>
      </c>
      <c r="M288" s="9">
        <f>Pumpkin_Seeds_Dataset!M286</f>
        <v>0</v>
      </c>
      <c r="N288" s="10">
        <f t="shared" si="53"/>
        <v>1</v>
      </c>
      <c r="O288" s="11">
        <f t="shared" si="54"/>
        <v>1</v>
      </c>
      <c r="P288">
        <f t="shared" si="55"/>
        <v>0</v>
      </c>
      <c r="Q288">
        <f t="shared" si="56"/>
        <v>4.3639195248528648E-2</v>
      </c>
      <c r="R288" s="9">
        <f t="shared" si="57"/>
        <v>4.3639195248528648E-2</v>
      </c>
      <c r="S288" s="11">
        <f t="shared" si="58"/>
        <v>0.95636080475147134</v>
      </c>
      <c r="T288" s="9">
        <f t="shared" si="59"/>
        <v>-4.4620026304389125E-2</v>
      </c>
      <c r="U288" s="11">
        <f t="shared" si="60"/>
        <v>100</v>
      </c>
      <c r="AX288">
        <v>2.3695334166217611E-2</v>
      </c>
      <c r="AY288">
        <v>1</v>
      </c>
      <c r="AZ288">
        <v>0</v>
      </c>
      <c r="BA288">
        <f t="shared" si="64"/>
        <v>279</v>
      </c>
      <c r="BB288">
        <f t="shared" si="65"/>
        <v>5</v>
      </c>
      <c r="BC288">
        <f t="shared" si="61"/>
        <v>0.78538461538461535</v>
      </c>
      <c r="BD288">
        <f t="shared" si="62"/>
        <v>0.99583333333333335</v>
      </c>
      <c r="BE288">
        <f t="shared" si="63"/>
        <v>7.660256410256162E-4</v>
      </c>
    </row>
    <row r="289" spans="1:57" x14ac:dyDescent="0.3">
      <c r="A289">
        <f>Pumpkin_Seeds_Dataset!A287</f>
        <v>89661</v>
      </c>
      <c r="B289">
        <f>Pumpkin_Seeds_Dataset!B287</f>
        <v>1158.26</v>
      </c>
      <c r="C289">
        <f>Pumpkin_Seeds_Dataset!C287</f>
        <v>460.9889</v>
      </c>
      <c r="D289">
        <f>Pumpkin_Seeds_Dataset!D287</f>
        <v>248.29320000000001</v>
      </c>
      <c r="E289">
        <f>Pumpkin_Seeds_Dataset!E287</f>
        <v>90435</v>
      </c>
      <c r="F289">
        <f>Pumpkin_Seeds_Dataset!F287</f>
        <v>337.87560000000002</v>
      </c>
      <c r="G289">
        <f>Pumpkin_Seeds_Dataset!G287</f>
        <v>0.84260000000000002</v>
      </c>
      <c r="H289">
        <f>Pumpkin_Seeds_Dataset!H287</f>
        <v>0.99139999999999995</v>
      </c>
      <c r="I289">
        <f>Pumpkin_Seeds_Dataset!I287</f>
        <v>0.68779999999999997</v>
      </c>
      <c r="J289">
        <f>Pumpkin_Seeds_Dataset!J287</f>
        <v>0.83979999999999999</v>
      </c>
      <c r="K289">
        <f>Pumpkin_Seeds_Dataset!K287</f>
        <v>1.8566</v>
      </c>
      <c r="L289">
        <f>Pumpkin_Seeds_Dataset!L287</f>
        <v>0.7329</v>
      </c>
      <c r="M289" s="9">
        <f>Pumpkin_Seeds_Dataset!M287</f>
        <v>0</v>
      </c>
      <c r="N289" s="10">
        <f t="shared" si="53"/>
        <v>1</v>
      </c>
      <c r="O289" s="11">
        <f t="shared" si="54"/>
        <v>1</v>
      </c>
      <c r="P289">
        <f t="shared" si="55"/>
        <v>0</v>
      </c>
      <c r="Q289">
        <f t="shared" si="56"/>
        <v>0.11955726758400595</v>
      </c>
      <c r="R289" s="9">
        <f t="shared" si="57"/>
        <v>0.11955726758400595</v>
      </c>
      <c r="S289" s="11">
        <f t="shared" si="58"/>
        <v>0.88044273241599402</v>
      </c>
      <c r="T289" s="9">
        <f t="shared" si="59"/>
        <v>-0.12733039300660778</v>
      </c>
      <c r="U289" s="11">
        <f t="shared" si="60"/>
        <v>100</v>
      </c>
      <c r="AX289">
        <v>2.3754791215031251E-2</v>
      </c>
      <c r="AY289">
        <v>1</v>
      </c>
      <c r="AZ289">
        <v>0</v>
      </c>
      <c r="BA289">
        <f t="shared" si="64"/>
        <v>280</v>
      </c>
      <c r="BB289">
        <f t="shared" si="65"/>
        <v>5</v>
      </c>
      <c r="BC289">
        <f t="shared" si="61"/>
        <v>0.7846153846153846</v>
      </c>
      <c r="BD289">
        <f t="shared" si="62"/>
        <v>0.99583333333333335</v>
      </c>
      <c r="BE289">
        <f t="shared" si="63"/>
        <v>7.660256410256162E-4</v>
      </c>
    </row>
    <row r="290" spans="1:57" x14ac:dyDescent="0.3">
      <c r="A290">
        <f>Pumpkin_Seeds_Dataset!A288</f>
        <v>71792</v>
      </c>
      <c r="B290">
        <f>Pumpkin_Seeds_Dataset!B288</f>
        <v>1028.771</v>
      </c>
      <c r="C290">
        <f>Pumpkin_Seeds_Dataset!C288</f>
        <v>402.36380000000003</v>
      </c>
      <c r="D290">
        <f>Pumpkin_Seeds_Dataset!D288</f>
        <v>228.4777</v>
      </c>
      <c r="E290">
        <f>Pumpkin_Seeds_Dataset!E288</f>
        <v>72478</v>
      </c>
      <c r="F290">
        <f>Pumpkin_Seeds_Dataset!F288</f>
        <v>302.33819999999997</v>
      </c>
      <c r="G290">
        <f>Pumpkin_Seeds_Dataset!G288</f>
        <v>0.82310000000000005</v>
      </c>
      <c r="H290">
        <f>Pumpkin_Seeds_Dataset!H288</f>
        <v>0.99050000000000005</v>
      </c>
      <c r="I290">
        <f>Pumpkin_Seeds_Dataset!I288</f>
        <v>0.74880000000000002</v>
      </c>
      <c r="J290">
        <f>Pumpkin_Seeds_Dataset!J288</f>
        <v>0.85240000000000005</v>
      </c>
      <c r="K290">
        <f>Pumpkin_Seeds_Dataset!K288</f>
        <v>1.7611000000000001</v>
      </c>
      <c r="L290">
        <f>Pumpkin_Seeds_Dataset!L288</f>
        <v>0.75139999999999996</v>
      </c>
      <c r="M290" s="9">
        <f>Pumpkin_Seeds_Dataset!M288</f>
        <v>0</v>
      </c>
      <c r="N290" s="10">
        <f t="shared" si="53"/>
        <v>1</v>
      </c>
      <c r="O290" s="11">
        <f t="shared" si="54"/>
        <v>1</v>
      </c>
      <c r="P290">
        <f t="shared" si="55"/>
        <v>0</v>
      </c>
      <c r="Q290">
        <f t="shared" si="56"/>
        <v>5.3119697294272482E-2</v>
      </c>
      <c r="R290" s="9">
        <f t="shared" si="57"/>
        <v>5.3119697294272482E-2</v>
      </c>
      <c r="S290" s="11">
        <f t="shared" si="58"/>
        <v>0.94688030270572754</v>
      </c>
      <c r="T290" s="9">
        <f t="shared" si="59"/>
        <v>-5.4582590082814242E-2</v>
      </c>
      <c r="U290" s="11">
        <f t="shared" si="60"/>
        <v>100</v>
      </c>
      <c r="AX290">
        <v>2.4308219013661824E-2</v>
      </c>
      <c r="AY290">
        <v>1</v>
      </c>
      <c r="AZ290">
        <v>0</v>
      </c>
      <c r="BA290">
        <f t="shared" si="64"/>
        <v>281</v>
      </c>
      <c r="BB290">
        <f t="shared" si="65"/>
        <v>5</v>
      </c>
      <c r="BC290">
        <f t="shared" si="61"/>
        <v>0.78384615384615386</v>
      </c>
      <c r="BD290">
        <f t="shared" si="62"/>
        <v>0.99583333333333335</v>
      </c>
      <c r="BE290">
        <f t="shared" si="63"/>
        <v>7.660256410256162E-4</v>
      </c>
    </row>
    <row r="291" spans="1:57" x14ac:dyDescent="0.3">
      <c r="A291">
        <f>Pumpkin_Seeds_Dataset!A289</f>
        <v>76934</v>
      </c>
      <c r="B291">
        <f>Pumpkin_Seeds_Dataset!B289</f>
        <v>1061.6020000000001</v>
      </c>
      <c r="C291">
        <f>Pumpkin_Seeds_Dataset!C289</f>
        <v>407.91590000000002</v>
      </c>
      <c r="D291">
        <f>Pumpkin_Seeds_Dataset!D289</f>
        <v>241.03630000000001</v>
      </c>
      <c r="E291">
        <f>Pumpkin_Seeds_Dataset!E289</f>
        <v>77995</v>
      </c>
      <c r="F291">
        <f>Pumpkin_Seeds_Dataset!F289</f>
        <v>312.97829999999999</v>
      </c>
      <c r="G291">
        <f>Pumpkin_Seeds_Dataset!G289</f>
        <v>0.80669999999999997</v>
      </c>
      <c r="H291">
        <f>Pumpkin_Seeds_Dataset!H289</f>
        <v>0.98640000000000005</v>
      </c>
      <c r="I291">
        <f>Pumpkin_Seeds_Dataset!I289</f>
        <v>0.74450000000000005</v>
      </c>
      <c r="J291">
        <f>Pumpkin_Seeds_Dataset!J289</f>
        <v>0.85780000000000001</v>
      </c>
      <c r="K291">
        <f>Pumpkin_Seeds_Dataset!K289</f>
        <v>1.6922999999999999</v>
      </c>
      <c r="L291">
        <f>Pumpkin_Seeds_Dataset!L289</f>
        <v>0.76729999999999998</v>
      </c>
      <c r="M291" s="9">
        <f>Pumpkin_Seeds_Dataset!M289</f>
        <v>0</v>
      </c>
      <c r="N291" s="10">
        <f t="shared" si="53"/>
        <v>1</v>
      </c>
      <c r="O291" s="11">
        <f t="shared" si="54"/>
        <v>1</v>
      </c>
      <c r="P291">
        <f t="shared" si="55"/>
        <v>0</v>
      </c>
      <c r="Q291">
        <f t="shared" si="56"/>
        <v>6.0081144560559198E-3</v>
      </c>
      <c r="R291" s="9">
        <f t="shared" si="57"/>
        <v>6.0081144560559198E-3</v>
      </c>
      <c r="S291" s="11">
        <f t="shared" si="58"/>
        <v>0.99399188554394413</v>
      </c>
      <c r="T291" s="9">
        <f t="shared" si="59"/>
        <v>-6.0262357955599708E-3</v>
      </c>
      <c r="U291" s="11">
        <f t="shared" si="60"/>
        <v>100</v>
      </c>
      <c r="AX291">
        <v>2.4311426467049358E-2</v>
      </c>
      <c r="AY291">
        <v>1</v>
      </c>
      <c r="AZ291">
        <v>0</v>
      </c>
      <c r="BA291">
        <f t="shared" si="64"/>
        <v>282</v>
      </c>
      <c r="BB291">
        <f t="shared" si="65"/>
        <v>5</v>
      </c>
      <c r="BC291">
        <f t="shared" si="61"/>
        <v>0.78307692307692311</v>
      </c>
      <c r="BD291">
        <f t="shared" si="62"/>
        <v>0.99583333333333335</v>
      </c>
      <c r="BE291">
        <f t="shared" si="63"/>
        <v>7.660256410256162E-4</v>
      </c>
    </row>
    <row r="292" spans="1:57" x14ac:dyDescent="0.3">
      <c r="A292">
        <f>Pumpkin_Seeds_Dataset!A290</f>
        <v>77916</v>
      </c>
      <c r="B292">
        <f>Pumpkin_Seeds_Dataset!B290</f>
        <v>1108.703</v>
      </c>
      <c r="C292">
        <f>Pumpkin_Seeds_Dataset!C290</f>
        <v>453.87540000000001</v>
      </c>
      <c r="D292">
        <f>Pumpkin_Seeds_Dataset!D290</f>
        <v>219.12180000000001</v>
      </c>
      <c r="E292">
        <f>Pumpkin_Seeds_Dataset!E290</f>
        <v>78662</v>
      </c>
      <c r="F292">
        <f>Pumpkin_Seeds_Dataset!F290</f>
        <v>314.96940000000001</v>
      </c>
      <c r="G292">
        <f>Pumpkin_Seeds_Dataset!G290</f>
        <v>0.87570000000000003</v>
      </c>
      <c r="H292">
        <f>Pumpkin_Seeds_Dataset!H290</f>
        <v>0.99050000000000005</v>
      </c>
      <c r="I292">
        <f>Pumpkin_Seeds_Dataset!I290</f>
        <v>0.71150000000000002</v>
      </c>
      <c r="J292">
        <f>Pumpkin_Seeds_Dataset!J290</f>
        <v>0.79649999999999999</v>
      </c>
      <c r="K292">
        <f>Pumpkin_Seeds_Dataset!K290</f>
        <v>2.0712999999999999</v>
      </c>
      <c r="L292">
        <f>Pumpkin_Seeds_Dataset!L290</f>
        <v>0.69399999999999995</v>
      </c>
      <c r="M292" s="9">
        <f>Pumpkin_Seeds_Dataset!M290</f>
        <v>0</v>
      </c>
      <c r="N292" s="10">
        <f t="shared" si="53"/>
        <v>1</v>
      </c>
      <c r="O292" s="11">
        <f t="shared" si="54"/>
        <v>1</v>
      </c>
      <c r="P292">
        <f t="shared" si="55"/>
        <v>0</v>
      </c>
      <c r="Q292">
        <f t="shared" si="56"/>
        <v>0.44312426441975294</v>
      </c>
      <c r="R292" s="9">
        <f t="shared" si="57"/>
        <v>0.44312426441975294</v>
      </c>
      <c r="S292" s="11">
        <f t="shared" si="58"/>
        <v>0.55687573558024706</v>
      </c>
      <c r="T292" s="9">
        <f t="shared" si="59"/>
        <v>-0.58541315985064579</v>
      </c>
      <c r="U292" s="11">
        <f t="shared" si="60"/>
        <v>100</v>
      </c>
      <c r="AX292">
        <v>2.4362141027053943E-2</v>
      </c>
      <c r="AY292">
        <v>1</v>
      </c>
      <c r="AZ292">
        <v>0</v>
      </c>
      <c r="BA292">
        <f t="shared" si="64"/>
        <v>283</v>
      </c>
      <c r="BB292">
        <f t="shared" si="65"/>
        <v>5</v>
      </c>
      <c r="BC292">
        <f t="shared" si="61"/>
        <v>0.78230769230769237</v>
      </c>
      <c r="BD292">
        <f t="shared" si="62"/>
        <v>0.99583333333333335</v>
      </c>
      <c r="BE292">
        <f t="shared" si="63"/>
        <v>7.6602564102572679E-4</v>
      </c>
    </row>
    <row r="293" spans="1:57" x14ac:dyDescent="0.3">
      <c r="A293">
        <f>Pumpkin_Seeds_Dataset!A291</f>
        <v>70878</v>
      </c>
      <c r="B293">
        <f>Pumpkin_Seeds_Dataset!B291</f>
        <v>1156.5930000000001</v>
      </c>
      <c r="C293">
        <f>Pumpkin_Seeds_Dataset!C291</f>
        <v>419.76530000000002</v>
      </c>
      <c r="D293">
        <f>Pumpkin_Seeds_Dataset!D291</f>
        <v>217.00200000000001</v>
      </c>
      <c r="E293">
        <f>Pumpkin_Seeds_Dataset!E291</f>
        <v>71932</v>
      </c>
      <c r="F293">
        <f>Pumpkin_Seeds_Dataset!F291</f>
        <v>300.40750000000003</v>
      </c>
      <c r="G293">
        <f>Pumpkin_Seeds_Dataset!G291</f>
        <v>0.85599999999999998</v>
      </c>
      <c r="H293">
        <f>Pumpkin_Seeds_Dataset!H291</f>
        <v>0.98529999999999995</v>
      </c>
      <c r="I293">
        <f>Pumpkin_Seeds_Dataset!I291</f>
        <v>0.74450000000000005</v>
      </c>
      <c r="J293">
        <f>Pumpkin_Seeds_Dataset!J291</f>
        <v>0.66579999999999995</v>
      </c>
      <c r="K293">
        <f>Pumpkin_Seeds_Dataset!K291</f>
        <v>1.9343999999999999</v>
      </c>
      <c r="L293">
        <f>Pumpkin_Seeds_Dataset!L291</f>
        <v>0.7157</v>
      </c>
      <c r="M293" s="9">
        <f>Pumpkin_Seeds_Dataset!M291</f>
        <v>0</v>
      </c>
      <c r="N293" s="10">
        <f t="shared" si="53"/>
        <v>1</v>
      </c>
      <c r="O293" s="11">
        <f t="shared" si="54"/>
        <v>1</v>
      </c>
      <c r="P293">
        <f t="shared" si="55"/>
        <v>0</v>
      </c>
      <c r="Q293">
        <f t="shared" si="56"/>
        <v>0.33671071818420462</v>
      </c>
      <c r="R293" s="9">
        <f t="shared" si="57"/>
        <v>0.33671071818420462</v>
      </c>
      <c r="S293" s="11">
        <f t="shared" si="58"/>
        <v>0.66328928181579538</v>
      </c>
      <c r="T293" s="9">
        <f t="shared" si="59"/>
        <v>-0.41054406145982691</v>
      </c>
      <c r="U293" s="11">
        <f t="shared" si="60"/>
        <v>100</v>
      </c>
      <c r="AX293">
        <v>2.4486665400107736E-2</v>
      </c>
      <c r="AY293">
        <v>1</v>
      </c>
      <c r="AZ293">
        <v>0</v>
      </c>
      <c r="BA293">
        <f t="shared" si="64"/>
        <v>284</v>
      </c>
      <c r="BB293">
        <f t="shared" si="65"/>
        <v>5</v>
      </c>
      <c r="BC293">
        <f t="shared" si="61"/>
        <v>0.78153846153846152</v>
      </c>
      <c r="BD293">
        <f t="shared" si="62"/>
        <v>0.99583333333333335</v>
      </c>
      <c r="BE293">
        <f t="shared" si="63"/>
        <v>0</v>
      </c>
    </row>
    <row r="294" spans="1:57" x14ac:dyDescent="0.3">
      <c r="A294">
        <f>Pumpkin_Seeds_Dataset!A292</f>
        <v>90072</v>
      </c>
      <c r="B294">
        <f>Pumpkin_Seeds_Dataset!B292</f>
        <v>1172.8</v>
      </c>
      <c r="C294">
        <f>Pumpkin_Seeds_Dataset!C292</f>
        <v>467.61290000000002</v>
      </c>
      <c r="D294">
        <f>Pumpkin_Seeds_Dataset!D292</f>
        <v>245.99459999999999</v>
      </c>
      <c r="E294">
        <f>Pumpkin_Seeds_Dataset!E292</f>
        <v>90812</v>
      </c>
      <c r="F294">
        <f>Pumpkin_Seeds_Dataset!F292</f>
        <v>338.64909999999998</v>
      </c>
      <c r="G294">
        <f>Pumpkin_Seeds_Dataset!G292</f>
        <v>0.85040000000000004</v>
      </c>
      <c r="H294">
        <f>Pumpkin_Seeds_Dataset!H292</f>
        <v>0.9919</v>
      </c>
      <c r="I294">
        <f>Pumpkin_Seeds_Dataset!I292</f>
        <v>0.69779999999999998</v>
      </c>
      <c r="J294">
        <f>Pumpkin_Seeds_Dataset!J292</f>
        <v>0.82289999999999996</v>
      </c>
      <c r="K294">
        <f>Pumpkin_Seeds_Dataset!K292</f>
        <v>1.9009</v>
      </c>
      <c r="L294">
        <f>Pumpkin_Seeds_Dataset!L292</f>
        <v>0.72419999999999995</v>
      </c>
      <c r="M294" s="9">
        <f>Pumpkin_Seeds_Dataset!M292</f>
        <v>0</v>
      </c>
      <c r="N294" s="10">
        <f t="shared" si="53"/>
        <v>1</v>
      </c>
      <c r="O294" s="11">
        <f t="shared" si="54"/>
        <v>1</v>
      </c>
      <c r="P294">
        <f t="shared" si="55"/>
        <v>0</v>
      </c>
      <c r="Q294">
        <f t="shared" si="56"/>
        <v>0.22526090576900135</v>
      </c>
      <c r="R294" s="9">
        <f t="shared" si="57"/>
        <v>0.22526090576900135</v>
      </c>
      <c r="S294" s="11">
        <f t="shared" si="58"/>
        <v>0.77473909423099863</v>
      </c>
      <c r="T294" s="9">
        <f t="shared" si="59"/>
        <v>-0.25522895891416281</v>
      </c>
      <c r="U294" s="11">
        <f t="shared" si="60"/>
        <v>100</v>
      </c>
      <c r="AX294">
        <v>2.4631695579715927E-2</v>
      </c>
      <c r="AY294">
        <v>0</v>
      </c>
      <c r="AZ294">
        <v>1</v>
      </c>
      <c r="BA294">
        <f t="shared" si="64"/>
        <v>284</v>
      </c>
      <c r="BB294">
        <f t="shared" si="65"/>
        <v>6</v>
      </c>
      <c r="BC294">
        <f t="shared" si="61"/>
        <v>0.78153846153846152</v>
      </c>
      <c r="BD294">
        <f t="shared" si="62"/>
        <v>0.995</v>
      </c>
      <c r="BE294">
        <f t="shared" si="63"/>
        <v>7.6538461538459054E-4</v>
      </c>
    </row>
    <row r="295" spans="1:57" x14ac:dyDescent="0.3">
      <c r="A295">
        <f>Pumpkin_Seeds_Dataset!A293</f>
        <v>96035</v>
      </c>
      <c r="B295">
        <f>Pumpkin_Seeds_Dataset!B293</f>
        <v>1238.979</v>
      </c>
      <c r="C295">
        <f>Pumpkin_Seeds_Dataset!C293</f>
        <v>479.54739999999998</v>
      </c>
      <c r="D295">
        <f>Pumpkin_Seeds_Dataset!D293</f>
        <v>257.00189999999998</v>
      </c>
      <c r="E295">
        <f>Pumpkin_Seeds_Dataset!E293</f>
        <v>97427</v>
      </c>
      <c r="F295">
        <f>Pumpkin_Seeds_Dataset!F293</f>
        <v>349.67919999999998</v>
      </c>
      <c r="G295">
        <f>Pumpkin_Seeds_Dataset!G293</f>
        <v>0.84430000000000005</v>
      </c>
      <c r="H295">
        <f>Pumpkin_Seeds_Dataset!H293</f>
        <v>0.98570000000000002</v>
      </c>
      <c r="I295">
        <f>Pumpkin_Seeds_Dataset!I293</f>
        <v>0.73319999999999996</v>
      </c>
      <c r="J295">
        <f>Pumpkin_Seeds_Dataset!J293</f>
        <v>0.78620000000000001</v>
      </c>
      <c r="K295">
        <f>Pumpkin_Seeds_Dataset!K293</f>
        <v>1.8658999999999999</v>
      </c>
      <c r="L295">
        <f>Pumpkin_Seeds_Dataset!L293</f>
        <v>0.72919999999999996</v>
      </c>
      <c r="M295" s="9">
        <f>Pumpkin_Seeds_Dataset!M293</f>
        <v>0</v>
      </c>
      <c r="N295" s="10">
        <f t="shared" si="53"/>
        <v>1</v>
      </c>
      <c r="O295" s="11">
        <f t="shared" si="54"/>
        <v>1</v>
      </c>
      <c r="P295">
        <f t="shared" si="55"/>
        <v>0</v>
      </c>
      <c r="Q295">
        <f t="shared" si="56"/>
        <v>8.5000096085223534E-2</v>
      </c>
      <c r="R295" s="9">
        <f t="shared" si="57"/>
        <v>8.5000096085223534E-2</v>
      </c>
      <c r="S295" s="11">
        <f t="shared" si="58"/>
        <v>0.91499990391477648</v>
      </c>
      <c r="T295" s="9">
        <f t="shared" si="59"/>
        <v>-8.8831318717794497E-2</v>
      </c>
      <c r="U295" s="11">
        <f t="shared" si="60"/>
        <v>100</v>
      </c>
      <c r="AX295">
        <v>2.4642634432273571E-2</v>
      </c>
      <c r="AY295">
        <v>1</v>
      </c>
      <c r="AZ295">
        <v>0</v>
      </c>
      <c r="BA295">
        <f t="shared" si="64"/>
        <v>285</v>
      </c>
      <c r="BB295">
        <f t="shared" si="65"/>
        <v>6</v>
      </c>
      <c r="BC295">
        <f t="shared" si="61"/>
        <v>0.78076923076923077</v>
      </c>
      <c r="BD295">
        <f t="shared" si="62"/>
        <v>0.995</v>
      </c>
      <c r="BE295">
        <f t="shared" si="63"/>
        <v>7.6538461538459054E-4</v>
      </c>
    </row>
    <row r="296" spans="1:57" x14ac:dyDescent="0.3">
      <c r="A296">
        <f>Pumpkin_Seeds_Dataset!A294</f>
        <v>69671</v>
      </c>
      <c r="B296">
        <f>Pumpkin_Seeds_Dataset!B294</f>
        <v>1035.3420000000001</v>
      </c>
      <c r="C296">
        <f>Pumpkin_Seeds_Dataset!C294</f>
        <v>415.38679999999999</v>
      </c>
      <c r="D296">
        <f>Pumpkin_Seeds_Dataset!D294</f>
        <v>214.16419999999999</v>
      </c>
      <c r="E296">
        <f>Pumpkin_Seeds_Dataset!E294</f>
        <v>70211</v>
      </c>
      <c r="F296">
        <f>Pumpkin_Seeds_Dataset!F294</f>
        <v>297.83870000000002</v>
      </c>
      <c r="G296">
        <f>Pumpkin_Seeds_Dataset!G294</f>
        <v>0.85680000000000001</v>
      </c>
      <c r="H296">
        <f>Pumpkin_Seeds_Dataset!H294</f>
        <v>0.99229999999999996</v>
      </c>
      <c r="I296">
        <f>Pumpkin_Seeds_Dataset!I294</f>
        <v>0.68430000000000002</v>
      </c>
      <c r="J296">
        <f>Pumpkin_Seeds_Dataset!J294</f>
        <v>0.81679999999999997</v>
      </c>
      <c r="K296">
        <f>Pumpkin_Seeds_Dataset!K294</f>
        <v>1.9396</v>
      </c>
      <c r="L296">
        <f>Pumpkin_Seeds_Dataset!L294</f>
        <v>0.71699999999999997</v>
      </c>
      <c r="M296" s="9">
        <f>Pumpkin_Seeds_Dataset!M294</f>
        <v>0</v>
      </c>
      <c r="N296" s="10">
        <f t="shared" si="53"/>
        <v>1</v>
      </c>
      <c r="O296" s="11">
        <f t="shared" si="54"/>
        <v>1</v>
      </c>
      <c r="P296">
        <f t="shared" si="55"/>
        <v>0</v>
      </c>
      <c r="Q296">
        <f t="shared" si="56"/>
        <v>0.28780091519198203</v>
      </c>
      <c r="R296" s="9">
        <f t="shared" si="57"/>
        <v>0.28780091519198203</v>
      </c>
      <c r="S296" s="11">
        <f t="shared" si="58"/>
        <v>0.71219908480801797</v>
      </c>
      <c r="T296" s="9">
        <f t="shared" si="59"/>
        <v>-0.33939779316032159</v>
      </c>
      <c r="U296" s="11">
        <f t="shared" si="60"/>
        <v>100</v>
      </c>
      <c r="AX296">
        <v>2.5130845522829348E-2</v>
      </c>
      <c r="AY296">
        <v>1</v>
      </c>
      <c r="AZ296">
        <v>0</v>
      </c>
      <c r="BA296">
        <f t="shared" si="64"/>
        <v>286</v>
      </c>
      <c r="BB296">
        <f t="shared" si="65"/>
        <v>6</v>
      </c>
      <c r="BC296">
        <f t="shared" si="61"/>
        <v>0.78</v>
      </c>
      <c r="BD296">
        <f t="shared" si="62"/>
        <v>0.995</v>
      </c>
      <c r="BE296">
        <f t="shared" si="63"/>
        <v>7.6538461538470102E-4</v>
      </c>
    </row>
    <row r="297" spans="1:57" x14ac:dyDescent="0.3">
      <c r="A297">
        <f>Pumpkin_Seeds_Dataset!A295</f>
        <v>78626</v>
      </c>
      <c r="B297">
        <f>Pumpkin_Seeds_Dataset!B295</f>
        <v>1098.451</v>
      </c>
      <c r="C297">
        <f>Pumpkin_Seeds_Dataset!C295</f>
        <v>444.20620000000002</v>
      </c>
      <c r="D297">
        <f>Pumpkin_Seeds_Dataset!D295</f>
        <v>225.8845</v>
      </c>
      <c r="E297">
        <f>Pumpkin_Seeds_Dataset!E295</f>
        <v>79265</v>
      </c>
      <c r="F297">
        <f>Pumpkin_Seeds_Dataset!F295</f>
        <v>316.40120000000002</v>
      </c>
      <c r="G297">
        <f>Pumpkin_Seeds_Dataset!G295</f>
        <v>0.86109999999999998</v>
      </c>
      <c r="H297">
        <f>Pumpkin_Seeds_Dataset!H295</f>
        <v>0.9919</v>
      </c>
      <c r="I297">
        <f>Pumpkin_Seeds_Dataset!I295</f>
        <v>0.63560000000000005</v>
      </c>
      <c r="J297">
        <f>Pumpkin_Seeds_Dataset!J295</f>
        <v>0.81889999999999996</v>
      </c>
      <c r="K297">
        <f>Pumpkin_Seeds_Dataset!K295</f>
        <v>1.9664999999999999</v>
      </c>
      <c r="L297">
        <f>Pumpkin_Seeds_Dataset!L295</f>
        <v>0.71230000000000004</v>
      </c>
      <c r="M297" s="9">
        <f>Pumpkin_Seeds_Dataset!M295</f>
        <v>0</v>
      </c>
      <c r="N297" s="10">
        <f t="shared" si="53"/>
        <v>1</v>
      </c>
      <c r="O297" s="11">
        <f t="shared" si="54"/>
        <v>1</v>
      </c>
      <c r="P297">
        <f t="shared" si="55"/>
        <v>0</v>
      </c>
      <c r="Q297">
        <f t="shared" si="56"/>
        <v>0.23932295830381908</v>
      </c>
      <c r="R297" s="9">
        <f t="shared" si="57"/>
        <v>0.23932295830381908</v>
      </c>
      <c r="S297" s="11">
        <f t="shared" si="58"/>
        <v>0.76067704169618089</v>
      </c>
      <c r="T297" s="9">
        <f t="shared" si="59"/>
        <v>-0.27354639793099489</v>
      </c>
      <c r="U297" s="11">
        <f t="shared" si="60"/>
        <v>100</v>
      </c>
      <c r="AX297">
        <v>2.5226092329777045E-2</v>
      </c>
      <c r="AY297">
        <v>1</v>
      </c>
      <c r="AZ297">
        <v>0</v>
      </c>
      <c r="BA297">
        <f t="shared" si="64"/>
        <v>287</v>
      </c>
      <c r="BB297">
        <f t="shared" si="65"/>
        <v>6</v>
      </c>
      <c r="BC297">
        <f t="shared" si="61"/>
        <v>0.77923076923076917</v>
      </c>
      <c r="BD297">
        <f t="shared" si="62"/>
        <v>0.995</v>
      </c>
      <c r="BE297">
        <f t="shared" si="63"/>
        <v>7.6538461538459054E-4</v>
      </c>
    </row>
    <row r="298" spans="1:57" x14ac:dyDescent="0.3">
      <c r="A298">
        <f>Pumpkin_Seeds_Dataset!A296</f>
        <v>67781</v>
      </c>
      <c r="B298">
        <f>Pumpkin_Seeds_Dataset!B296</f>
        <v>997.05600000000004</v>
      </c>
      <c r="C298">
        <f>Pumpkin_Seeds_Dataset!C296</f>
        <v>387.42529999999999</v>
      </c>
      <c r="D298">
        <f>Pumpkin_Seeds_Dataset!D296</f>
        <v>223.7347</v>
      </c>
      <c r="E298">
        <f>Pumpkin_Seeds_Dataset!E296</f>
        <v>68501</v>
      </c>
      <c r="F298">
        <f>Pumpkin_Seeds_Dataset!F296</f>
        <v>293.77109999999999</v>
      </c>
      <c r="G298">
        <f>Pumpkin_Seeds_Dataset!G296</f>
        <v>0.81640000000000001</v>
      </c>
      <c r="H298">
        <f>Pumpkin_Seeds_Dataset!H296</f>
        <v>0.98950000000000005</v>
      </c>
      <c r="I298">
        <f>Pumpkin_Seeds_Dataset!I296</f>
        <v>0.7298</v>
      </c>
      <c r="J298">
        <f>Pumpkin_Seeds_Dataset!J296</f>
        <v>0.85680000000000001</v>
      </c>
      <c r="K298">
        <f>Pumpkin_Seeds_Dataset!K296</f>
        <v>1.7316</v>
      </c>
      <c r="L298">
        <f>Pumpkin_Seeds_Dataset!L296</f>
        <v>0.75829999999999997</v>
      </c>
      <c r="M298" s="9">
        <f>Pumpkin_Seeds_Dataset!M296</f>
        <v>0</v>
      </c>
      <c r="N298" s="10">
        <f t="shared" si="53"/>
        <v>1</v>
      </c>
      <c r="O298" s="11">
        <f t="shared" si="54"/>
        <v>1</v>
      </c>
      <c r="P298">
        <f t="shared" si="55"/>
        <v>0</v>
      </c>
      <c r="Q298">
        <f t="shared" si="56"/>
        <v>3.4111046928591321E-2</v>
      </c>
      <c r="R298" s="9">
        <f t="shared" si="57"/>
        <v>3.4111046928591321E-2</v>
      </c>
      <c r="S298" s="11">
        <f t="shared" si="58"/>
        <v>0.96588895307140865</v>
      </c>
      <c r="T298" s="9">
        <f t="shared" si="59"/>
        <v>-3.4706406790119354E-2</v>
      </c>
      <c r="U298" s="11">
        <f t="shared" si="60"/>
        <v>100</v>
      </c>
      <c r="AX298">
        <v>2.535365338168543E-2</v>
      </c>
      <c r="AY298">
        <v>1</v>
      </c>
      <c r="AZ298">
        <v>0</v>
      </c>
      <c r="BA298">
        <f t="shared" si="64"/>
        <v>288</v>
      </c>
      <c r="BB298">
        <f t="shared" si="65"/>
        <v>6</v>
      </c>
      <c r="BC298">
        <f t="shared" si="61"/>
        <v>0.77846153846153843</v>
      </c>
      <c r="BD298">
        <f t="shared" si="62"/>
        <v>0.995</v>
      </c>
      <c r="BE298">
        <f t="shared" si="63"/>
        <v>7.6538461538459054E-4</v>
      </c>
    </row>
    <row r="299" spans="1:57" x14ac:dyDescent="0.3">
      <c r="A299">
        <f>Pumpkin_Seeds_Dataset!A297</f>
        <v>73917</v>
      </c>
      <c r="B299">
        <f>Pumpkin_Seeds_Dataset!B297</f>
        <v>1039.704</v>
      </c>
      <c r="C299">
        <f>Pumpkin_Seeds_Dataset!C297</f>
        <v>408.2996</v>
      </c>
      <c r="D299">
        <f>Pumpkin_Seeds_Dataset!D297</f>
        <v>231.15010000000001</v>
      </c>
      <c r="E299">
        <f>Pumpkin_Seeds_Dataset!E297</f>
        <v>74630</v>
      </c>
      <c r="F299">
        <f>Pumpkin_Seeds_Dataset!F297</f>
        <v>306.7801</v>
      </c>
      <c r="G299">
        <f>Pumpkin_Seeds_Dataset!G297</f>
        <v>0.82430000000000003</v>
      </c>
      <c r="H299">
        <f>Pumpkin_Seeds_Dataset!H297</f>
        <v>0.99039999999999995</v>
      </c>
      <c r="I299">
        <f>Pumpkin_Seeds_Dataset!I297</f>
        <v>0.75380000000000003</v>
      </c>
      <c r="J299">
        <f>Pumpkin_Seeds_Dataset!J297</f>
        <v>0.85929999999999995</v>
      </c>
      <c r="K299">
        <f>Pumpkin_Seeds_Dataset!K297</f>
        <v>1.7664</v>
      </c>
      <c r="L299">
        <f>Pumpkin_Seeds_Dataset!L297</f>
        <v>0.75139999999999996</v>
      </c>
      <c r="M299" s="9">
        <f>Pumpkin_Seeds_Dataset!M297</f>
        <v>0</v>
      </c>
      <c r="N299" s="10">
        <f t="shared" si="53"/>
        <v>1</v>
      </c>
      <c r="O299" s="11">
        <f t="shared" si="54"/>
        <v>1</v>
      </c>
      <c r="P299">
        <f t="shared" si="55"/>
        <v>0</v>
      </c>
      <c r="Q299">
        <f t="shared" si="56"/>
        <v>3.1560141094226814E-2</v>
      </c>
      <c r="R299" s="9">
        <f t="shared" si="57"/>
        <v>3.1560141094226814E-2</v>
      </c>
      <c r="S299" s="11">
        <f t="shared" si="58"/>
        <v>0.96843985890577322</v>
      </c>
      <c r="T299" s="9">
        <f t="shared" si="59"/>
        <v>-3.2068895217791181E-2</v>
      </c>
      <c r="U299" s="11">
        <f t="shared" si="60"/>
        <v>100</v>
      </c>
      <c r="AX299">
        <v>2.5426357932746137E-2</v>
      </c>
      <c r="AY299">
        <v>1</v>
      </c>
      <c r="AZ299">
        <v>0</v>
      </c>
      <c r="BA299">
        <f t="shared" si="64"/>
        <v>289</v>
      </c>
      <c r="BB299">
        <f t="shared" si="65"/>
        <v>6</v>
      </c>
      <c r="BC299">
        <f t="shared" si="61"/>
        <v>0.77769230769230768</v>
      </c>
      <c r="BD299">
        <f t="shared" si="62"/>
        <v>0.995</v>
      </c>
      <c r="BE299">
        <f t="shared" si="63"/>
        <v>7.6538461538459054E-4</v>
      </c>
    </row>
    <row r="300" spans="1:57" x14ac:dyDescent="0.3">
      <c r="A300">
        <f>Pumpkin_Seeds_Dataset!A298</f>
        <v>69520</v>
      </c>
      <c r="B300">
        <f>Pumpkin_Seeds_Dataset!B298</f>
        <v>1027.5129999999999</v>
      </c>
      <c r="C300">
        <f>Pumpkin_Seeds_Dataset!C298</f>
        <v>413.30599999999998</v>
      </c>
      <c r="D300">
        <f>Pumpkin_Seeds_Dataset!D298</f>
        <v>214.89840000000001</v>
      </c>
      <c r="E300">
        <f>Pumpkin_Seeds_Dataset!E298</f>
        <v>70205</v>
      </c>
      <c r="F300">
        <f>Pumpkin_Seeds_Dataset!F298</f>
        <v>297.51569999999998</v>
      </c>
      <c r="G300">
        <f>Pumpkin_Seeds_Dataset!G298</f>
        <v>0.85419999999999996</v>
      </c>
      <c r="H300">
        <f>Pumpkin_Seeds_Dataset!H298</f>
        <v>0.99019999999999997</v>
      </c>
      <c r="I300">
        <f>Pumpkin_Seeds_Dataset!I298</f>
        <v>0.75929999999999997</v>
      </c>
      <c r="J300">
        <f>Pumpkin_Seeds_Dataset!J298</f>
        <v>0.82750000000000001</v>
      </c>
      <c r="K300">
        <f>Pumpkin_Seeds_Dataset!K298</f>
        <v>1.9233</v>
      </c>
      <c r="L300">
        <f>Pumpkin_Seeds_Dataset!L298</f>
        <v>0.7198</v>
      </c>
      <c r="M300" s="9">
        <f>Pumpkin_Seeds_Dataset!M298</f>
        <v>0</v>
      </c>
      <c r="N300" s="10">
        <f t="shared" si="53"/>
        <v>1</v>
      </c>
      <c r="O300" s="11">
        <f t="shared" si="54"/>
        <v>1</v>
      </c>
      <c r="P300">
        <f t="shared" si="55"/>
        <v>0</v>
      </c>
      <c r="Q300">
        <f t="shared" si="56"/>
        <v>0.18815154162257389</v>
      </c>
      <c r="R300" s="9">
        <f t="shared" si="57"/>
        <v>0.18815154162257389</v>
      </c>
      <c r="S300" s="11">
        <f t="shared" si="58"/>
        <v>0.81184845837742614</v>
      </c>
      <c r="T300" s="9">
        <f t="shared" si="59"/>
        <v>-0.20844158385156653</v>
      </c>
      <c r="U300" s="11">
        <f t="shared" si="60"/>
        <v>100</v>
      </c>
      <c r="AX300">
        <v>2.5677306043239933E-2</v>
      </c>
      <c r="AY300">
        <v>1</v>
      </c>
      <c r="AZ300">
        <v>0</v>
      </c>
      <c r="BA300">
        <f t="shared" si="64"/>
        <v>290</v>
      </c>
      <c r="BB300">
        <f t="shared" si="65"/>
        <v>6</v>
      </c>
      <c r="BC300">
        <f t="shared" si="61"/>
        <v>0.77692307692307694</v>
      </c>
      <c r="BD300">
        <f t="shared" si="62"/>
        <v>0.995</v>
      </c>
      <c r="BE300">
        <f t="shared" si="63"/>
        <v>7.6538461538459054E-4</v>
      </c>
    </row>
    <row r="301" spans="1:57" x14ac:dyDescent="0.3">
      <c r="A301">
        <f>Pumpkin_Seeds_Dataset!A299</f>
        <v>89376</v>
      </c>
      <c r="B301">
        <f>Pumpkin_Seeds_Dataset!B299</f>
        <v>1159.077</v>
      </c>
      <c r="C301">
        <f>Pumpkin_Seeds_Dataset!C299</f>
        <v>456.41680000000002</v>
      </c>
      <c r="D301">
        <f>Pumpkin_Seeds_Dataset!D299</f>
        <v>250.2602</v>
      </c>
      <c r="E301">
        <f>Pumpkin_Seeds_Dataset!E299</f>
        <v>90176</v>
      </c>
      <c r="F301">
        <f>Pumpkin_Seeds_Dataset!F299</f>
        <v>337.33819999999997</v>
      </c>
      <c r="G301">
        <f>Pumpkin_Seeds_Dataset!G299</f>
        <v>0.83630000000000004</v>
      </c>
      <c r="H301">
        <f>Pumpkin_Seeds_Dataset!H299</f>
        <v>0.99109999999999998</v>
      </c>
      <c r="I301">
        <f>Pumpkin_Seeds_Dataset!I299</f>
        <v>0.72929999999999995</v>
      </c>
      <c r="J301">
        <f>Pumpkin_Seeds_Dataset!J299</f>
        <v>0.83599999999999997</v>
      </c>
      <c r="K301">
        <f>Pumpkin_Seeds_Dataset!K299</f>
        <v>1.8238000000000001</v>
      </c>
      <c r="L301">
        <f>Pumpkin_Seeds_Dataset!L299</f>
        <v>0.73909999999999998</v>
      </c>
      <c r="M301" s="9">
        <f>Pumpkin_Seeds_Dataset!M299</f>
        <v>0</v>
      </c>
      <c r="N301" s="10">
        <f t="shared" si="53"/>
        <v>1</v>
      </c>
      <c r="O301" s="11">
        <f t="shared" si="54"/>
        <v>1</v>
      </c>
      <c r="P301">
        <f t="shared" si="55"/>
        <v>0</v>
      </c>
      <c r="Q301">
        <f t="shared" si="56"/>
        <v>0.10255734771353026</v>
      </c>
      <c r="R301" s="9">
        <f t="shared" si="57"/>
        <v>0.10255734771353026</v>
      </c>
      <c r="S301" s="11">
        <f t="shared" si="58"/>
        <v>0.8974426522864698</v>
      </c>
      <c r="T301" s="9">
        <f t="shared" si="59"/>
        <v>-0.1082060578350643</v>
      </c>
      <c r="U301" s="11">
        <f t="shared" si="60"/>
        <v>100</v>
      </c>
      <c r="AX301">
        <v>2.5677570900517237E-2</v>
      </c>
      <c r="AY301">
        <v>1</v>
      </c>
      <c r="AZ301">
        <v>0</v>
      </c>
      <c r="BA301">
        <f t="shared" si="64"/>
        <v>291</v>
      </c>
      <c r="BB301">
        <f t="shared" si="65"/>
        <v>6</v>
      </c>
      <c r="BC301">
        <f t="shared" si="61"/>
        <v>0.77615384615384619</v>
      </c>
      <c r="BD301">
        <f t="shared" si="62"/>
        <v>0.995</v>
      </c>
      <c r="BE301">
        <f t="shared" si="63"/>
        <v>7.6538461538470102E-4</v>
      </c>
    </row>
    <row r="302" spans="1:57" x14ac:dyDescent="0.3">
      <c r="A302">
        <f>Pumpkin_Seeds_Dataset!A300</f>
        <v>77103</v>
      </c>
      <c r="B302">
        <f>Pumpkin_Seeds_Dataset!B300</f>
        <v>1088.5709999999999</v>
      </c>
      <c r="C302">
        <f>Pumpkin_Seeds_Dataset!C300</f>
        <v>439.94290000000001</v>
      </c>
      <c r="D302">
        <f>Pumpkin_Seeds_Dataset!D300</f>
        <v>224.1217</v>
      </c>
      <c r="E302">
        <f>Pumpkin_Seeds_Dataset!E300</f>
        <v>77709</v>
      </c>
      <c r="F302">
        <f>Pumpkin_Seeds_Dataset!F300</f>
        <v>313.32190000000003</v>
      </c>
      <c r="G302">
        <f>Pumpkin_Seeds_Dataset!G300</f>
        <v>0.86050000000000004</v>
      </c>
      <c r="H302">
        <f>Pumpkin_Seeds_Dataset!H300</f>
        <v>0.99219999999999997</v>
      </c>
      <c r="I302">
        <f>Pumpkin_Seeds_Dataset!I300</f>
        <v>0.745</v>
      </c>
      <c r="J302">
        <f>Pumpkin_Seeds_Dataset!J300</f>
        <v>0.81769999999999998</v>
      </c>
      <c r="K302">
        <f>Pumpkin_Seeds_Dataset!K300</f>
        <v>1.9630000000000001</v>
      </c>
      <c r="L302">
        <f>Pumpkin_Seeds_Dataset!L300</f>
        <v>0.71220000000000006</v>
      </c>
      <c r="M302" s="9">
        <f>Pumpkin_Seeds_Dataset!M300</f>
        <v>0</v>
      </c>
      <c r="N302" s="10">
        <f t="shared" si="53"/>
        <v>1</v>
      </c>
      <c r="O302" s="11">
        <f t="shared" si="54"/>
        <v>1</v>
      </c>
      <c r="P302">
        <f t="shared" si="55"/>
        <v>0</v>
      </c>
      <c r="Q302">
        <f t="shared" si="56"/>
        <v>0.33505432483298841</v>
      </c>
      <c r="R302" s="9">
        <f t="shared" si="57"/>
        <v>0.33505432483298841</v>
      </c>
      <c r="S302" s="11">
        <f t="shared" si="58"/>
        <v>0.66494567516701153</v>
      </c>
      <c r="T302" s="9">
        <f t="shared" si="59"/>
        <v>-0.4080499331413916</v>
      </c>
      <c r="U302" s="11">
        <f t="shared" si="60"/>
        <v>100</v>
      </c>
      <c r="AX302">
        <v>2.5823170393553564E-2</v>
      </c>
      <c r="AY302">
        <v>1</v>
      </c>
      <c r="AZ302">
        <v>0</v>
      </c>
      <c r="BA302">
        <f t="shared" si="64"/>
        <v>292</v>
      </c>
      <c r="BB302">
        <f t="shared" si="65"/>
        <v>6</v>
      </c>
      <c r="BC302">
        <f t="shared" si="61"/>
        <v>0.77538461538461534</v>
      </c>
      <c r="BD302">
        <f t="shared" si="62"/>
        <v>0.995</v>
      </c>
      <c r="BE302">
        <f t="shared" si="63"/>
        <v>7.6538461538459054E-4</v>
      </c>
    </row>
    <row r="303" spans="1:57" x14ac:dyDescent="0.3">
      <c r="A303">
        <f>Pumpkin_Seeds_Dataset!A301</f>
        <v>73600</v>
      </c>
      <c r="B303">
        <f>Pumpkin_Seeds_Dataset!B301</f>
        <v>1044.5350000000001</v>
      </c>
      <c r="C303">
        <f>Pumpkin_Seeds_Dataset!C301</f>
        <v>407.6386</v>
      </c>
      <c r="D303">
        <f>Pumpkin_Seeds_Dataset!D301</f>
        <v>230.09970000000001</v>
      </c>
      <c r="E303">
        <f>Pumpkin_Seeds_Dataset!E301</f>
        <v>74173</v>
      </c>
      <c r="F303">
        <f>Pumpkin_Seeds_Dataset!F301</f>
        <v>306.1216</v>
      </c>
      <c r="G303">
        <f>Pumpkin_Seeds_Dataset!G301</f>
        <v>0.82550000000000001</v>
      </c>
      <c r="H303">
        <f>Pumpkin_Seeds_Dataset!H301</f>
        <v>0.99229999999999996</v>
      </c>
      <c r="I303">
        <f>Pumpkin_Seeds_Dataset!I301</f>
        <v>0.67710000000000004</v>
      </c>
      <c r="J303">
        <f>Pumpkin_Seeds_Dataset!J301</f>
        <v>0.84770000000000001</v>
      </c>
      <c r="K303">
        <f>Pumpkin_Seeds_Dataset!K301</f>
        <v>1.7716000000000001</v>
      </c>
      <c r="L303">
        <f>Pumpkin_Seeds_Dataset!L301</f>
        <v>0.751</v>
      </c>
      <c r="M303" s="9">
        <f>Pumpkin_Seeds_Dataset!M301</f>
        <v>0</v>
      </c>
      <c r="N303" s="10">
        <f t="shared" si="53"/>
        <v>1</v>
      </c>
      <c r="O303" s="11">
        <f t="shared" si="54"/>
        <v>1</v>
      </c>
      <c r="P303">
        <f t="shared" si="55"/>
        <v>0</v>
      </c>
      <c r="Q303">
        <f t="shared" si="56"/>
        <v>4.105421364272592E-2</v>
      </c>
      <c r="R303" s="9">
        <f t="shared" si="57"/>
        <v>4.105421364272592E-2</v>
      </c>
      <c r="S303" s="11">
        <f t="shared" si="58"/>
        <v>0.95894578635727412</v>
      </c>
      <c r="T303" s="9">
        <f t="shared" si="59"/>
        <v>-4.1920737128074273E-2</v>
      </c>
      <c r="U303" s="11">
        <f t="shared" si="60"/>
        <v>100</v>
      </c>
      <c r="AX303">
        <v>2.592487262475408E-2</v>
      </c>
      <c r="AY303">
        <v>1</v>
      </c>
      <c r="AZ303">
        <v>0</v>
      </c>
      <c r="BA303">
        <f t="shared" si="64"/>
        <v>293</v>
      </c>
      <c r="BB303">
        <f t="shared" si="65"/>
        <v>6</v>
      </c>
      <c r="BC303">
        <f t="shared" si="61"/>
        <v>0.77461538461538459</v>
      </c>
      <c r="BD303">
        <f t="shared" si="62"/>
        <v>0.995</v>
      </c>
      <c r="BE303">
        <f t="shared" si="63"/>
        <v>7.6538461538459054E-4</v>
      </c>
    </row>
    <row r="304" spans="1:57" x14ac:dyDescent="0.3">
      <c r="A304">
        <f>Pumpkin_Seeds_Dataset!A302</f>
        <v>79175</v>
      </c>
      <c r="B304">
        <f>Pumpkin_Seeds_Dataset!B302</f>
        <v>1134.729</v>
      </c>
      <c r="C304">
        <f>Pumpkin_Seeds_Dataset!C302</f>
        <v>465.2679</v>
      </c>
      <c r="D304">
        <f>Pumpkin_Seeds_Dataset!D302</f>
        <v>218.16980000000001</v>
      </c>
      <c r="E304">
        <f>Pumpkin_Seeds_Dataset!E302</f>
        <v>80151</v>
      </c>
      <c r="F304">
        <f>Pumpkin_Seeds_Dataset!F302</f>
        <v>317.50389999999999</v>
      </c>
      <c r="G304">
        <f>Pumpkin_Seeds_Dataset!G302</f>
        <v>0.88319999999999999</v>
      </c>
      <c r="H304">
        <f>Pumpkin_Seeds_Dataset!H302</f>
        <v>0.98780000000000001</v>
      </c>
      <c r="I304">
        <f>Pumpkin_Seeds_Dataset!I302</f>
        <v>0.68279999999999996</v>
      </c>
      <c r="J304">
        <f>Pumpkin_Seeds_Dataset!J302</f>
        <v>0.77270000000000005</v>
      </c>
      <c r="K304">
        <f>Pumpkin_Seeds_Dataset!K302</f>
        <v>2.1326000000000001</v>
      </c>
      <c r="L304">
        <f>Pumpkin_Seeds_Dataset!L302</f>
        <v>0.68240000000000001</v>
      </c>
      <c r="M304" s="9">
        <f>Pumpkin_Seeds_Dataset!M302</f>
        <v>0</v>
      </c>
      <c r="N304" s="10">
        <f t="shared" si="53"/>
        <v>1</v>
      </c>
      <c r="O304" s="11">
        <f t="shared" si="54"/>
        <v>1</v>
      </c>
      <c r="P304">
        <f t="shared" si="55"/>
        <v>0</v>
      </c>
      <c r="Q304">
        <f t="shared" si="56"/>
        <v>0.60066987512212955</v>
      </c>
      <c r="R304" s="9">
        <f t="shared" si="57"/>
        <v>0.60066987512212955</v>
      </c>
      <c r="S304" s="11">
        <f t="shared" si="58"/>
        <v>0.39933012487787045</v>
      </c>
      <c r="T304" s="9">
        <f t="shared" si="59"/>
        <v>-0.91796682353666881</v>
      </c>
      <c r="U304" s="11">
        <f t="shared" si="60"/>
        <v>0</v>
      </c>
      <c r="AX304">
        <v>2.598622254270613E-2</v>
      </c>
      <c r="AY304">
        <v>1</v>
      </c>
      <c r="AZ304">
        <v>0</v>
      </c>
      <c r="BA304">
        <f t="shared" si="64"/>
        <v>294</v>
      </c>
      <c r="BB304">
        <f t="shared" si="65"/>
        <v>6</v>
      </c>
      <c r="BC304">
        <f t="shared" si="61"/>
        <v>0.77384615384615385</v>
      </c>
      <c r="BD304">
        <f t="shared" si="62"/>
        <v>0.995</v>
      </c>
      <c r="BE304">
        <f t="shared" si="63"/>
        <v>7.6538461538459054E-4</v>
      </c>
    </row>
    <row r="305" spans="1:57" x14ac:dyDescent="0.3">
      <c r="A305">
        <f>Pumpkin_Seeds_Dataset!A303</f>
        <v>62922</v>
      </c>
      <c r="B305">
        <f>Pumpkin_Seeds_Dataset!B303</f>
        <v>974.83100000000002</v>
      </c>
      <c r="C305">
        <f>Pumpkin_Seeds_Dataset!C303</f>
        <v>374.20260000000002</v>
      </c>
      <c r="D305">
        <f>Pumpkin_Seeds_Dataset!D303</f>
        <v>216.1344</v>
      </c>
      <c r="E305">
        <f>Pumpkin_Seeds_Dataset!E303</f>
        <v>63824</v>
      </c>
      <c r="F305">
        <f>Pumpkin_Seeds_Dataset!F303</f>
        <v>283.0455</v>
      </c>
      <c r="G305">
        <f>Pumpkin_Seeds_Dataset!G303</f>
        <v>0.81630000000000003</v>
      </c>
      <c r="H305">
        <f>Pumpkin_Seeds_Dataset!H303</f>
        <v>0.9859</v>
      </c>
      <c r="I305">
        <f>Pumpkin_Seeds_Dataset!I303</f>
        <v>0.75660000000000005</v>
      </c>
      <c r="J305">
        <f>Pumpkin_Seeds_Dataset!J303</f>
        <v>0.83209999999999995</v>
      </c>
      <c r="K305">
        <f>Pumpkin_Seeds_Dataset!K303</f>
        <v>1.7313000000000001</v>
      </c>
      <c r="L305">
        <f>Pumpkin_Seeds_Dataset!L303</f>
        <v>0.75639999999999996</v>
      </c>
      <c r="M305" s="9">
        <f>Pumpkin_Seeds_Dataset!M303</f>
        <v>0</v>
      </c>
      <c r="N305" s="10">
        <f t="shared" si="53"/>
        <v>1</v>
      </c>
      <c r="O305" s="11">
        <f t="shared" si="54"/>
        <v>1</v>
      </c>
      <c r="P305">
        <f t="shared" si="55"/>
        <v>0</v>
      </c>
      <c r="Q305">
        <f t="shared" si="56"/>
        <v>7.0371060787248918E-2</v>
      </c>
      <c r="R305" s="9">
        <f t="shared" si="57"/>
        <v>7.0371060787248918E-2</v>
      </c>
      <c r="S305" s="11">
        <f t="shared" si="58"/>
        <v>0.92962893921275103</v>
      </c>
      <c r="T305" s="9">
        <f t="shared" si="59"/>
        <v>-7.2969762546377506E-2</v>
      </c>
      <c r="U305" s="11">
        <f t="shared" si="60"/>
        <v>100</v>
      </c>
      <c r="AX305">
        <v>2.6158290388888752E-2</v>
      </c>
      <c r="AY305">
        <v>1</v>
      </c>
      <c r="AZ305">
        <v>0</v>
      </c>
      <c r="BA305">
        <f t="shared" si="64"/>
        <v>295</v>
      </c>
      <c r="BB305">
        <f t="shared" si="65"/>
        <v>6</v>
      </c>
      <c r="BC305">
        <f t="shared" si="61"/>
        <v>0.77307692307692311</v>
      </c>
      <c r="BD305">
        <f t="shared" si="62"/>
        <v>0.995</v>
      </c>
      <c r="BE305">
        <f t="shared" si="63"/>
        <v>7.6538461538459054E-4</v>
      </c>
    </row>
    <row r="306" spans="1:57" x14ac:dyDescent="0.3">
      <c r="A306">
        <f>Pumpkin_Seeds_Dataset!A304</f>
        <v>75667</v>
      </c>
      <c r="B306">
        <f>Pumpkin_Seeds_Dataset!B304</f>
        <v>1056.941</v>
      </c>
      <c r="C306">
        <f>Pumpkin_Seeds_Dataset!C304</f>
        <v>413.91989999999998</v>
      </c>
      <c r="D306">
        <f>Pumpkin_Seeds_Dataset!D304</f>
        <v>233.59270000000001</v>
      </c>
      <c r="E306">
        <f>Pumpkin_Seeds_Dataset!E304</f>
        <v>76369</v>
      </c>
      <c r="F306">
        <f>Pumpkin_Seeds_Dataset!F304</f>
        <v>310.3904</v>
      </c>
      <c r="G306">
        <f>Pumpkin_Seeds_Dataset!G304</f>
        <v>0.82550000000000001</v>
      </c>
      <c r="H306">
        <f>Pumpkin_Seeds_Dataset!H304</f>
        <v>0.99080000000000001</v>
      </c>
      <c r="I306">
        <f>Pumpkin_Seeds_Dataset!I304</f>
        <v>0.72550000000000003</v>
      </c>
      <c r="J306">
        <f>Pumpkin_Seeds_Dataset!J304</f>
        <v>0.85119999999999996</v>
      </c>
      <c r="K306">
        <f>Pumpkin_Seeds_Dataset!K304</f>
        <v>1.772</v>
      </c>
      <c r="L306">
        <f>Pumpkin_Seeds_Dataset!L304</f>
        <v>0.74990000000000001</v>
      </c>
      <c r="M306" s="9">
        <f>Pumpkin_Seeds_Dataset!M304</f>
        <v>0</v>
      </c>
      <c r="N306" s="10">
        <f t="shared" si="53"/>
        <v>1</v>
      </c>
      <c r="O306" s="11">
        <f t="shared" si="54"/>
        <v>1</v>
      </c>
      <c r="P306">
        <f t="shared" si="55"/>
        <v>0</v>
      </c>
      <c r="Q306">
        <f t="shared" si="56"/>
        <v>3.9724871977239937E-2</v>
      </c>
      <c r="R306" s="9">
        <f t="shared" si="57"/>
        <v>3.9724871977239937E-2</v>
      </c>
      <c r="S306" s="11">
        <f t="shared" si="58"/>
        <v>0.96027512802276005</v>
      </c>
      <c r="T306" s="9">
        <f t="shared" si="59"/>
        <v>-4.0535443889433878E-2</v>
      </c>
      <c r="U306" s="11">
        <f t="shared" si="60"/>
        <v>100</v>
      </c>
      <c r="AX306">
        <v>2.6440440053257373E-2</v>
      </c>
      <c r="AY306">
        <v>1</v>
      </c>
      <c r="AZ306">
        <v>0</v>
      </c>
      <c r="BA306">
        <f t="shared" si="64"/>
        <v>296</v>
      </c>
      <c r="BB306">
        <f t="shared" si="65"/>
        <v>6</v>
      </c>
      <c r="BC306">
        <f t="shared" si="61"/>
        <v>0.77230769230769236</v>
      </c>
      <c r="BD306">
        <f t="shared" si="62"/>
        <v>0.995</v>
      </c>
      <c r="BE306">
        <f t="shared" si="63"/>
        <v>7.6538461538470102E-4</v>
      </c>
    </row>
    <row r="307" spans="1:57" x14ac:dyDescent="0.3">
      <c r="A307">
        <f>Pumpkin_Seeds_Dataset!A305</f>
        <v>93178</v>
      </c>
      <c r="B307">
        <f>Pumpkin_Seeds_Dataset!B305</f>
        <v>1124.779</v>
      </c>
      <c r="C307">
        <f>Pumpkin_Seeds_Dataset!C305</f>
        <v>405.63690000000003</v>
      </c>
      <c r="D307">
        <f>Pumpkin_Seeds_Dataset!D305</f>
        <v>293.47000000000003</v>
      </c>
      <c r="E307">
        <f>Pumpkin_Seeds_Dataset!E305</f>
        <v>93976</v>
      </c>
      <c r="F307">
        <f>Pumpkin_Seeds_Dataset!F305</f>
        <v>344.43849999999998</v>
      </c>
      <c r="G307">
        <f>Pumpkin_Seeds_Dataset!G305</f>
        <v>0.69030000000000002</v>
      </c>
      <c r="H307">
        <f>Pumpkin_Seeds_Dataset!H305</f>
        <v>0.99150000000000005</v>
      </c>
      <c r="I307">
        <f>Pumpkin_Seeds_Dataset!I305</f>
        <v>0.77549999999999997</v>
      </c>
      <c r="J307">
        <f>Pumpkin_Seeds_Dataset!J305</f>
        <v>0.92549999999999999</v>
      </c>
      <c r="K307">
        <f>Pumpkin_Seeds_Dataset!K305</f>
        <v>1.3822000000000001</v>
      </c>
      <c r="L307">
        <f>Pumpkin_Seeds_Dataset!L305</f>
        <v>0.84909999999999997</v>
      </c>
      <c r="M307" s="9">
        <f>Pumpkin_Seeds_Dataset!M305</f>
        <v>0</v>
      </c>
      <c r="N307" s="10">
        <f t="shared" si="53"/>
        <v>1</v>
      </c>
      <c r="O307" s="11">
        <f t="shared" si="54"/>
        <v>1</v>
      </c>
      <c r="P307">
        <f t="shared" si="55"/>
        <v>0</v>
      </c>
      <c r="Q307">
        <f t="shared" si="56"/>
        <v>5.1058931850621152E-3</v>
      </c>
      <c r="R307" s="9">
        <f t="shared" si="57"/>
        <v>5.1058931850621152E-3</v>
      </c>
      <c r="S307" s="11">
        <f t="shared" si="58"/>
        <v>0.99489410681493784</v>
      </c>
      <c r="T307" s="9">
        <f t="shared" si="59"/>
        <v>-5.1189727987398558E-3</v>
      </c>
      <c r="U307" s="11">
        <f t="shared" si="60"/>
        <v>100</v>
      </c>
      <c r="AX307">
        <v>2.6486548766650308E-2</v>
      </c>
      <c r="AY307">
        <v>1</v>
      </c>
      <c r="AZ307">
        <v>0</v>
      </c>
      <c r="BA307">
        <f t="shared" si="64"/>
        <v>297</v>
      </c>
      <c r="BB307">
        <f t="shared" si="65"/>
        <v>6</v>
      </c>
      <c r="BC307">
        <f t="shared" si="61"/>
        <v>0.77153846153846151</v>
      </c>
      <c r="BD307">
        <f t="shared" si="62"/>
        <v>0.995</v>
      </c>
      <c r="BE307">
        <f t="shared" si="63"/>
        <v>7.6538461538459054E-4</v>
      </c>
    </row>
    <row r="308" spans="1:57" x14ac:dyDescent="0.3">
      <c r="A308">
        <f>Pumpkin_Seeds_Dataset!A306</f>
        <v>75094</v>
      </c>
      <c r="B308">
        <f>Pumpkin_Seeds_Dataset!B306</f>
        <v>1106.9100000000001</v>
      </c>
      <c r="C308">
        <f>Pumpkin_Seeds_Dataset!C306</f>
        <v>453.49700000000001</v>
      </c>
      <c r="D308">
        <f>Pumpkin_Seeds_Dataset!D306</f>
        <v>211.27930000000001</v>
      </c>
      <c r="E308">
        <f>Pumpkin_Seeds_Dataset!E306</f>
        <v>75867</v>
      </c>
      <c r="F308">
        <f>Pumpkin_Seeds_Dataset!F306</f>
        <v>309.21300000000002</v>
      </c>
      <c r="G308">
        <f>Pumpkin_Seeds_Dataset!G306</f>
        <v>0.88480000000000003</v>
      </c>
      <c r="H308">
        <f>Pumpkin_Seeds_Dataset!H306</f>
        <v>0.98980000000000001</v>
      </c>
      <c r="I308">
        <f>Pumpkin_Seeds_Dataset!I306</f>
        <v>0.61350000000000005</v>
      </c>
      <c r="J308">
        <f>Pumpkin_Seeds_Dataset!J306</f>
        <v>0.7702</v>
      </c>
      <c r="K308">
        <f>Pumpkin_Seeds_Dataset!K306</f>
        <v>2.1463999999999999</v>
      </c>
      <c r="L308">
        <f>Pumpkin_Seeds_Dataset!L306</f>
        <v>0.68179999999999996</v>
      </c>
      <c r="M308" s="9">
        <f>Pumpkin_Seeds_Dataset!M306</f>
        <v>0</v>
      </c>
      <c r="N308" s="10">
        <f t="shared" si="53"/>
        <v>1</v>
      </c>
      <c r="O308" s="11">
        <f t="shared" si="54"/>
        <v>1</v>
      </c>
      <c r="P308">
        <f t="shared" si="55"/>
        <v>0</v>
      </c>
      <c r="Q308">
        <f t="shared" si="56"/>
        <v>0.61439713904385285</v>
      </c>
      <c r="R308" s="9">
        <f t="shared" si="57"/>
        <v>0.61439713904385285</v>
      </c>
      <c r="S308" s="11">
        <f t="shared" si="58"/>
        <v>0.38560286095614715</v>
      </c>
      <c r="T308" s="9">
        <f t="shared" si="59"/>
        <v>-0.95294729678118795</v>
      </c>
      <c r="U308" s="11">
        <f t="shared" si="60"/>
        <v>0</v>
      </c>
      <c r="AX308">
        <v>2.6556908690357497E-2</v>
      </c>
      <c r="AY308">
        <v>1</v>
      </c>
      <c r="AZ308">
        <v>0</v>
      </c>
      <c r="BA308">
        <f t="shared" si="64"/>
        <v>298</v>
      </c>
      <c r="BB308">
        <f t="shared" si="65"/>
        <v>6</v>
      </c>
      <c r="BC308">
        <f t="shared" si="61"/>
        <v>0.77076923076923076</v>
      </c>
      <c r="BD308">
        <f t="shared" si="62"/>
        <v>0.995</v>
      </c>
      <c r="BE308">
        <f t="shared" si="63"/>
        <v>7.6538461538459054E-4</v>
      </c>
    </row>
    <row r="309" spans="1:57" x14ac:dyDescent="0.3">
      <c r="A309">
        <f>Pumpkin_Seeds_Dataset!A307</f>
        <v>81442</v>
      </c>
      <c r="B309">
        <f>Pumpkin_Seeds_Dataset!B307</f>
        <v>1099.384</v>
      </c>
      <c r="C309">
        <f>Pumpkin_Seeds_Dataset!C307</f>
        <v>422.13940000000002</v>
      </c>
      <c r="D309">
        <f>Pumpkin_Seeds_Dataset!D307</f>
        <v>247.2799</v>
      </c>
      <c r="E309">
        <f>Pumpkin_Seeds_Dataset!E307</f>
        <v>82246</v>
      </c>
      <c r="F309">
        <f>Pumpkin_Seeds_Dataset!F307</f>
        <v>322.01740000000001</v>
      </c>
      <c r="G309">
        <f>Pumpkin_Seeds_Dataset!G307</f>
        <v>0.8105</v>
      </c>
      <c r="H309">
        <f>Pumpkin_Seeds_Dataset!H307</f>
        <v>0.99019999999999997</v>
      </c>
      <c r="I309">
        <f>Pumpkin_Seeds_Dataset!I307</f>
        <v>0.69620000000000004</v>
      </c>
      <c r="J309">
        <f>Pumpkin_Seeds_Dataset!J307</f>
        <v>0.8468</v>
      </c>
      <c r="K309">
        <f>Pumpkin_Seeds_Dataset!K307</f>
        <v>1.7071000000000001</v>
      </c>
      <c r="L309">
        <f>Pumpkin_Seeds_Dataset!L307</f>
        <v>0.76280000000000003</v>
      </c>
      <c r="M309" s="9">
        <f>Pumpkin_Seeds_Dataset!M307</f>
        <v>0</v>
      </c>
      <c r="N309" s="10">
        <f t="shared" si="53"/>
        <v>1</v>
      </c>
      <c r="O309" s="11">
        <f t="shared" si="54"/>
        <v>1</v>
      </c>
      <c r="P309">
        <f t="shared" si="55"/>
        <v>0</v>
      </c>
      <c r="Q309">
        <f t="shared" si="56"/>
        <v>3.1598162679681123E-2</v>
      </c>
      <c r="R309" s="9">
        <f t="shared" si="57"/>
        <v>3.1598162679681123E-2</v>
      </c>
      <c r="S309" s="11">
        <f t="shared" si="58"/>
        <v>0.96840183732031893</v>
      </c>
      <c r="T309" s="9">
        <f t="shared" si="59"/>
        <v>-3.2108156645850337E-2</v>
      </c>
      <c r="U309" s="11">
        <f t="shared" si="60"/>
        <v>100</v>
      </c>
      <c r="AX309">
        <v>2.6739797160127757E-2</v>
      </c>
      <c r="AY309">
        <v>1</v>
      </c>
      <c r="AZ309">
        <v>0</v>
      </c>
      <c r="BA309">
        <f t="shared" si="64"/>
        <v>299</v>
      </c>
      <c r="BB309">
        <f t="shared" si="65"/>
        <v>6</v>
      </c>
      <c r="BC309">
        <f t="shared" si="61"/>
        <v>0.77</v>
      </c>
      <c r="BD309">
        <f t="shared" si="62"/>
        <v>0.995</v>
      </c>
      <c r="BE309">
        <f t="shared" si="63"/>
        <v>7.6538461538470102E-4</v>
      </c>
    </row>
    <row r="310" spans="1:57" x14ac:dyDescent="0.3">
      <c r="A310">
        <f>Pumpkin_Seeds_Dataset!A308</f>
        <v>86749</v>
      </c>
      <c r="B310">
        <f>Pumpkin_Seeds_Dataset!B308</f>
        <v>1130.943</v>
      </c>
      <c r="C310">
        <f>Pumpkin_Seeds_Dataset!C308</f>
        <v>438.6087</v>
      </c>
      <c r="D310">
        <f>Pumpkin_Seeds_Dataset!D308</f>
        <v>252.90700000000001</v>
      </c>
      <c r="E310">
        <f>Pumpkin_Seeds_Dataset!E308</f>
        <v>87570</v>
      </c>
      <c r="F310">
        <f>Pumpkin_Seeds_Dataset!F308</f>
        <v>332.34359999999998</v>
      </c>
      <c r="G310">
        <f>Pumpkin_Seeds_Dataset!G308</f>
        <v>0.81699999999999995</v>
      </c>
      <c r="H310">
        <f>Pumpkin_Seeds_Dataset!H308</f>
        <v>0.99060000000000004</v>
      </c>
      <c r="I310">
        <f>Pumpkin_Seeds_Dataset!I308</f>
        <v>0.73129999999999995</v>
      </c>
      <c r="J310">
        <f>Pumpkin_Seeds_Dataset!J308</f>
        <v>0.85229999999999995</v>
      </c>
      <c r="K310">
        <f>Pumpkin_Seeds_Dataset!K308</f>
        <v>1.7343</v>
      </c>
      <c r="L310">
        <f>Pumpkin_Seeds_Dataset!L308</f>
        <v>0.75770000000000004</v>
      </c>
      <c r="M310" s="9">
        <f>Pumpkin_Seeds_Dataset!M308</f>
        <v>0</v>
      </c>
      <c r="N310" s="10">
        <f t="shared" si="53"/>
        <v>1</v>
      </c>
      <c r="O310" s="11">
        <f t="shared" si="54"/>
        <v>1</v>
      </c>
      <c r="P310">
        <f t="shared" si="55"/>
        <v>0</v>
      </c>
      <c r="Q310">
        <f t="shared" si="56"/>
        <v>3.6535518700027844E-2</v>
      </c>
      <c r="R310" s="9">
        <f t="shared" si="57"/>
        <v>3.6535518700027844E-2</v>
      </c>
      <c r="S310" s="11">
        <f t="shared" si="58"/>
        <v>0.9634644812999722</v>
      </c>
      <c r="T310" s="9">
        <f t="shared" si="59"/>
        <v>-3.7219656052188126E-2</v>
      </c>
      <c r="U310" s="11">
        <f t="shared" si="60"/>
        <v>100</v>
      </c>
      <c r="AX310">
        <v>2.6783582528345524E-2</v>
      </c>
      <c r="AY310">
        <v>1</v>
      </c>
      <c r="AZ310">
        <v>0</v>
      </c>
      <c r="BA310">
        <f t="shared" si="64"/>
        <v>300</v>
      </c>
      <c r="BB310">
        <f t="shared" si="65"/>
        <v>6</v>
      </c>
      <c r="BC310">
        <f t="shared" si="61"/>
        <v>0.76923076923076916</v>
      </c>
      <c r="BD310">
        <f t="shared" si="62"/>
        <v>0.995</v>
      </c>
      <c r="BE310">
        <f t="shared" si="63"/>
        <v>7.6538461538448006E-4</v>
      </c>
    </row>
    <row r="311" spans="1:57" x14ac:dyDescent="0.3">
      <c r="A311">
        <f>Pumpkin_Seeds_Dataset!A309</f>
        <v>77291</v>
      </c>
      <c r="B311">
        <f>Pumpkin_Seeds_Dataset!B309</f>
        <v>1080.5029999999999</v>
      </c>
      <c r="C311">
        <f>Pumpkin_Seeds_Dataset!C309</f>
        <v>423.15109999999999</v>
      </c>
      <c r="D311">
        <f>Pumpkin_Seeds_Dataset!D309</f>
        <v>234.45679999999999</v>
      </c>
      <c r="E311">
        <f>Pumpkin_Seeds_Dataset!E309</f>
        <v>78315</v>
      </c>
      <c r="F311">
        <f>Pumpkin_Seeds_Dataset!F309</f>
        <v>313.70359999999999</v>
      </c>
      <c r="G311">
        <f>Pumpkin_Seeds_Dataset!G309</f>
        <v>0.83250000000000002</v>
      </c>
      <c r="H311">
        <f>Pumpkin_Seeds_Dataset!H309</f>
        <v>0.9869</v>
      </c>
      <c r="I311">
        <f>Pumpkin_Seeds_Dataset!I309</f>
        <v>0.65639999999999998</v>
      </c>
      <c r="J311">
        <f>Pumpkin_Seeds_Dataset!J309</f>
        <v>0.83189999999999997</v>
      </c>
      <c r="K311">
        <f>Pumpkin_Seeds_Dataset!K309</f>
        <v>1.8048</v>
      </c>
      <c r="L311">
        <f>Pumpkin_Seeds_Dataset!L309</f>
        <v>0.74139999999999995</v>
      </c>
      <c r="M311" s="9">
        <f>Pumpkin_Seeds_Dataset!M309</f>
        <v>0</v>
      </c>
      <c r="N311" s="10">
        <f t="shared" si="53"/>
        <v>1</v>
      </c>
      <c r="O311" s="11">
        <f t="shared" si="54"/>
        <v>1</v>
      </c>
      <c r="P311">
        <f t="shared" si="55"/>
        <v>0</v>
      </c>
      <c r="Q311">
        <f t="shared" si="56"/>
        <v>3.5938094212881716E-2</v>
      </c>
      <c r="R311" s="9">
        <f t="shared" si="57"/>
        <v>3.5938094212881716E-2</v>
      </c>
      <c r="S311" s="11">
        <f t="shared" si="58"/>
        <v>0.96406190578711826</v>
      </c>
      <c r="T311" s="9">
        <f t="shared" si="59"/>
        <v>-3.6599768811962655E-2</v>
      </c>
      <c r="U311" s="11">
        <f t="shared" si="60"/>
        <v>100</v>
      </c>
      <c r="AX311">
        <v>2.6853265350329579E-2</v>
      </c>
      <c r="AY311">
        <v>1</v>
      </c>
      <c r="AZ311">
        <v>0</v>
      </c>
      <c r="BA311">
        <f t="shared" si="64"/>
        <v>301</v>
      </c>
      <c r="BB311">
        <f t="shared" si="65"/>
        <v>6</v>
      </c>
      <c r="BC311">
        <f t="shared" si="61"/>
        <v>0.76846153846153853</v>
      </c>
      <c r="BD311">
        <f t="shared" si="62"/>
        <v>0.995</v>
      </c>
      <c r="BE311">
        <f t="shared" si="63"/>
        <v>7.6538461538470102E-4</v>
      </c>
    </row>
    <row r="312" spans="1:57" x14ac:dyDescent="0.3">
      <c r="A312">
        <f>Pumpkin_Seeds_Dataset!A310</f>
        <v>65321</v>
      </c>
      <c r="B312">
        <f>Pumpkin_Seeds_Dataset!B310</f>
        <v>993.84699999999998</v>
      </c>
      <c r="C312">
        <f>Pumpkin_Seeds_Dataset!C310</f>
        <v>387.48320000000001</v>
      </c>
      <c r="D312">
        <f>Pumpkin_Seeds_Dataset!D310</f>
        <v>215.59479999999999</v>
      </c>
      <c r="E312">
        <f>Pumpkin_Seeds_Dataset!E310</f>
        <v>65969</v>
      </c>
      <c r="F312">
        <f>Pumpkin_Seeds_Dataset!F310</f>
        <v>288.39080000000001</v>
      </c>
      <c r="G312">
        <f>Pumpkin_Seeds_Dataset!G310</f>
        <v>0.83089999999999997</v>
      </c>
      <c r="H312">
        <f>Pumpkin_Seeds_Dataset!H310</f>
        <v>0.99019999999999997</v>
      </c>
      <c r="I312">
        <f>Pumpkin_Seeds_Dataset!I310</f>
        <v>0.67589999999999995</v>
      </c>
      <c r="J312">
        <f>Pumpkin_Seeds_Dataset!J310</f>
        <v>0.83099999999999996</v>
      </c>
      <c r="K312">
        <f>Pumpkin_Seeds_Dataset!K310</f>
        <v>1.7972999999999999</v>
      </c>
      <c r="L312">
        <f>Pumpkin_Seeds_Dataset!L310</f>
        <v>0.74429999999999996</v>
      </c>
      <c r="M312" s="9">
        <f>Pumpkin_Seeds_Dataset!M310</f>
        <v>0</v>
      </c>
      <c r="N312" s="10">
        <f t="shared" si="53"/>
        <v>1</v>
      </c>
      <c r="O312" s="11">
        <f t="shared" si="54"/>
        <v>1</v>
      </c>
      <c r="P312">
        <f t="shared" si="55"/>
        <v>0</v>
      </c>
      <c r="Q312">
        <f t="shared" si="56"/>
        <v>9.8904764682778964E-2</v>
      </c>
      <c r="R312" s="9">
        <f t="shared" si="57"/>
        <v>9.8904764682778964E-2</v>
      </c>
      <c r="S312" s="11">
        <f t="shared" si="58"/>
        <v>0.90109523531722102</v>
      </c>
      <c r="T312" s="9">
        <f t="shared" si="59"/>
        <v>-0.10414432738444356</v>
      </c>
      <c r="U312" s="11">
        <f t="shared" si="60"/>
        <v>100</v>
      </c>
      <c r="AX312">
        <v>2.6926976223906048E-2</v>
      </c>
      <c r="AY312">
        <v>1</v>
      </c>
      <c r="AZ312">
        <v>0</v>
      </c>
      <c r="BA312">
        <f t="shared" si="64"/>
        <v>302</v>
      </c>
      <c r="BB312">
        <f t="shared" si="65"/>
        <v>6</v>
      </c>
      <c r="BC312">
        <f t="shared" si="61"/>
        <v>0.76769230769230767</v>
      </c>
      <c r="BD312">
        <f t="shared" si="62"/>
        <v>0.995</v>
      </c>
      <c r="BE312">
        <f t="shared" si="63"/>
        <v>7.6538461538459054E-4</v>
      </c>
    </row>
    <row r="313" spans="1:57" x14ac:dyDescent="0.3">
      <c r="A313">
        <f>Pumpkin_Seeds_Dataset!A311</f>
        <v>75998</v>
      </c>
      <c r="B313">
        <f>Pumpkin_Seeds_Dataset!B311</f>
        <v>1075.001</v>
      </c>
      <c r="C313">
        <f>Pumpkin_Seeds_Dataset!C311</f>
        <v>422.84100000000001</v>
      </c>
      <c r="D313">
        <f>Pumpkin_Seeds_Dataset!D311</f>
        <v>230.27879999999999</v>
      </c>
      <c r="E313">
        <f>Pumpkin_Seeds_Dataset!E311</f>
        <v>76871</v>
      </c>
      <c r="F313">
        <f>Pumpkin_Seeds_Dataset!F311</f>
        <v>311.0686</v>
      </c>
      <c r="G313">
        <f>Pumpkin_Seeds_Dataset!G311</f>
        <v>0.8387</v>
      </c>
      <c r="H313">
        <f>Pumpkin_Seeds_Dataset!H311</f>
        <v>0.98860000000000003</v>
      </c>
      <c r="I313">
        <f>Pumpkin_Seeds_Dataset!I311</f>
        <v>0.72360000000000002</v>
      </c>
      <c r="J313">
        <f>Pumpkin_Seeds_Dataset!J311</f>
        <v>0.82640000000000002</v>
      </c>
      <c r="K313">
        <f>Pumpkin_Seeds_Dataset!K311</f>
        <v>1.8362000000000001</v>
      </c>
      <c r="L313">
        <f>Pumpkin_Seeds_Dataset!L311</f>
        <v>0.73570000000000002</v>
      </c>
      <c r="M313" s="9">
        <f>Pumpkin_Seeds_Dataset!M311</f>
        <v>0</v>
      </c>
      <c r="N313" s="10">
        <f t="shared" si="53"/>
        <v>1</v>
      </c>
      <c r="O313" s="11">
        <f t="shared" si="54"/>
        <v>1</v>
      </c>
      <c r="P313">
        <f t="shared" si="55"/>
        <v>0</v>
      </c>
      <c r="Q313">
        <f t="shared" si="56"/>
        <v>6.681146207042836E-2</v>
      </c>
      <c r="R313" s="9">
        <f t="shared" si="57"/>
        <v>6.681146207042836E-2</v>
      </c>
      <c r="S313" s="11">
        <f t="shared" si="58"/>
        <v>0.93318853792957168</v>
      </c>
      <c r="T313" s="9">
        <f t="shared" si="59"/>
        <v>-6.9148021454687042E-2</v>
      </c>
      <c r="U313" s="11">
        <f t="shared" si="60"/>
        <v>100</v>
      </c>
      <c r="AX313">
        <v>2.7426826025454758E-2</v>
      </c>
      <c r="AY313">
        <v>1</v>
      </c>
      <c r="AZ313">
        <v>0</v>
      </c>
      <c r="BA313">
        <f t="shared" si="64"/>
        <v>303</v>
      </c>
      <c r="BB313">
        <f t="shared" si="65"/>
        <v>6</v>
      </c>
      <c r="BC313">
        <f t="shared" si="61"/>
        <v>0.76692307692307693</v>
      </c>
      <c r="BD313">
        <f t="shared" si="62"/>
        <v>0.995</v>
      </c>
      <c r="BE313">
        <f t="shared" si="63"/>
        <v>7.6538461538459054E-4</v>
      </c>
    </row>
    <row r="314" spans="1:57" x14ac:dyDescent="0.3">
      <c r="A314">
        <f>Pumpkin_Seeds_Dataset!A312</f>
        <v>82957</v>
      </c>
      <c r="B314">
        <f>Pumpkin_Seeds_Dataset!B312</f>
        <v>1136.5640000000001</v>
      </c>
      <c r="C314">
        <f>Pumpkin_Seeds_Dataset!C312</f>
        <v>455.19779999999997</v>
      </c>
      <c r="D314">
        <f>Pumpkin_Seeds_Dataset!D312</f>
        <v>232.66370000000001</v>
      </c>
      <c r="E314">
        <f>Pumpkin_Seeds_Dataset!E312</f>
        <v>83816</v>
      </c>
      <c r="F314">
        <f>Pumpkin_Seeds_Dataset!F312</f>
        <v>324.99869999999999</v>
      </c>
      <c r="G314">
        <f>Pumpkin_Seeds_Dataset!G312</f>
        <v>0.85950000000000004</v>
      </c>
      <c r="H314">
        <f>Pumpkin_Seeds_Dataset!H312</f>
        <v>0.98980000000000001</v>
      </c>
      <c r="I314">
        <f>Pumpkin_Seeds_Dataset!I312</f>
        <v>0.70189999999999997</v>
      </c>
      <c r="J314">
        <f>Pumpkin_Seeds_Dataset!J312</f>
        <v>0.80700000000000005</v>
      </c>
      <c r="K314">
        <f>Pumpkin_Seeds_Dataset!K312</f>
        <v>1.9564999999999999</v>
      </c>
      <c r="L314">
        <f>Pumpkin_Seeds_Dataset!L312</f>
        <v>0.71399999999999997</v>
      </c>
      <c r="M314" s="9">
        <f>Pumpkin_Seeds_Dataset!M312</f>
        <v>0</v>
      </c>
      <c r="N314" s="10">
        <f t="shared" si="53"/>
        <v>1</v>
      </c>
      <c r="O314" s="11">
        <f t="shared" si="54"/>
        <v>1</v>
      </c>
      <c r="P314">
        <f t="shared" si="55"/>
        <v>0</v>
      </c>
      <c r="Q314">
        <f t="shared" si="56"/>
        <v>0.1586840772445999</v>
      </c>
      <c r="R314" s="9">
        <f t="shared" si="57"/>
        <v>0.1586840772445999</v>
      </c>
      <c r="S314" s="11">
        <f t="shared" si="58"/>
        <v>0.84131592275540013</v>
      </c>
      <c r="T314" s="9">
        <f t="shared" si="59"/>
        <v>-0.17278803823409131</v>
      </c>
      <c r="U314" s="11">
        <f t="shared" si="60"/>
        <v>100</v>
      </c>
      <c r="AX314">
        <v>2.7490086330850767E-2</v>
      </c>
      <c r="AY314">
        <v>1</v>
      </c>
      <c r="AZ314">
        <v>0</v>
      </c>
      <c r="BA314">
        <f t="shared" si="64"/>
        <v>304</v>
      </c>
      <c r="BB314">
        <f t="shared" si="65"/>
        <v>6</v>
      </c>
      <c r="BC314">
        <f t="shared" si="61"/>
        <v>0.76615384615384619</v>
      </c>
      <c r="BD314">
        <f t="shared" si="62"/>
        <v>0.995</v>
      </c>
      <c r="BE314">
        <f t="shared" si="63"/>
        <v>7.6538461538470102E-4</v>
      </c>
    </row>
    <row r="315" spans="1:57" x14ac:dyDescent="0.3">
      <c r="A315">
        <f>Pumpkin_Seeds_Dataset!A313</f>
        <v>79101</v>
      </c>
      <c r="B315">
        <f>Pumpkin_Seeds_Dataset!B313</f>
        <v>1076.597</v>
      </c>
      <c r="C315">
        <f>Pumpkin_Seeds_Dataset!C313</f>
        <v>410.18060000000003</v>
      </c>
      <c r="D315">
        <f>Pumpkin_Seeds_Dataset!D313</f>
        <v>246.48859999999999</v>
      </c>
      <c r="E315">
        <f>Pumpkin_Seeds_Dataset!E313</f>
        <v>79803</v>
      </c>
      <c r="F315">
        <f>Pumpkin_Seeds_Dataset!F313</f>
        <v>317.35550000000001</v>
      </c>
      <c r="G315">
        <f>Pumpkin_Seeds_Dataset!G313</f>
        <v>0.79930000000000001</v>
      </c>
      <c r="H315">
        <f>Pumpkin_Seeds_Dataset!H313</f>
        <v>0.99119999999999997</v>
      </c>
      <c r="I315">
        <f>Pumpkin_Seeds_Dataset!I313</f>
        <v>0.7036</v>
      </c>
      <c r="J315">
        <f>Pumpkin_Seeds_Dataset!J313</f>
        <v>0.85760000000000003</v>
      </c>
      <c r="K315">
        <f>Pumpkin_Seeds_Dataset!K313</f>
        <v>1.6640999999999999</v>
      </c>
      <c r="L315">
        <f>Pumpkin_Seeds_Dataset!L313</f>
        <v>0.77370000000000005</v>
      </c>
      <c r="M315" s="9">
        <f>Pumpkin_Seeds_Dataset!M313</f>
        <v>0</v>
      </c>
      <c r="N315" s="10">
        <f t="shared" si="53"/>
        <v>1</v>
      </c>
      <c r="O315" s="11">
        <f t="shared" si="54"/>
        <v>1</v>
      </c>
      <c r="P315">
        <f t="shared" si="55"/>
        <v>0</v>
      </c>
      <c r="Q315">
        <f t="shared" si="56"/>
        <v>1.8290769453310058E-2</v>
      </c>
      <c r="R315" s="9">
        <f t="shared" si="57"/>
        <v>1.8290769453310058E-2</v>
      </c>
      <c r="S315" s="11">
        <f t="shared" si="58"/>
        <v>0.9817092305466899</v>
      </c>
      <c r="T315" s="9">
        <f t="shared" si="59"/>
        <v>-1.8460113713329732E-2</v>
      </c>
      <c r="U315" s="11">
        <f t="shared" si="60"/>
        <v>100</v>
      </c>
      <c r="AX315">
        <v>2.7530686252943366E-2</v>
      </c>
      <c r="AY315">
        <v>1</v>
      </c>
      <c r="AZ315">
        <v>0</v>
      </c>
      <c r="BA315">
        <f t="shared" si="64"/>
        <v>305</v>
      </c>
      <c r="BB315">
        <f t="shared" si="65"/>
        <v>6</v>
      </c>
      <c r="BC315">
        <f t="shared" si="61"/>
        <v>0.76538461538461533</v>
      </c>
      <c r="BD315">
        <f t="shared" si="62"/>
        <v>0.995</v>
      </c>
      <c r="BE315">
        <f t="shared" si="63"/>
        <v>7.6538461538459054E-4</v>
      </c>
    </row>
    <row r="316" spans="1:57" x14ac:dyDescent="0.3">
      <c r="A316">
        <f>Pumpkin_Seeds_Dataset!A314</f>
        <v>65407</v>
      </c>
      <c r="B316">
        <f>Pumpkin_Seeds_Dataset!B314</f>
        <v>997.85</v>
      </c>
      <c r="C316">
        <f>Pumpkin_Seeds_Dataset!C314</f>
        <v>397.33109999999999</v>
      </c>
      <c r="D316">
        <f>Pumpkin_Seeds_Dataset!D314</f>
        <v>210.0864</v>
      </c>
      <c r="E316">
        <f>Pumpkin_Seeds_Dataset!E314</f>
        <v>66028</v>
      </c>
      <c r="F316">
        <f>Pumpkin_Seeds_Dataset!F314</f>
        <v>288.5806</v>
      </c>
      <c r="G316">
        <f>Pumpkin_Seeds_Dataset!G314</f>
        <v>0.8488</v>
      </c>
      <c r="H316">
        <f>Pumpkin_Seeds_Dataset!H314</f>
        <v>0.99060000000000004</v>
      </c>
      <c r="I316">
        <f>Pumpkin_Seeds_Dataset!I314</f>
        <v>0.65690000000000004</v>
      </c>
      <c r="J316">
        <f>Pumpkin_Seeds_Dataset!J314</f>
        <v>0.82550000000000001</v>
      </c>
      <c r="K316">
        <f>Pumpkin_Seeds_Dataset!K314</f>
        <v>1.8913</v>
      </c>
      <c r="L316">
        <f>Pumpkin_Seeds_Dataset!L314</f>
        <v>0.72629999999999995</v>
      </c>
      <c r="M316" s="9">
        <f>Pumpkin_Seeds_Dataset!M314</f>
        <v>0</v>
      </c>
      <c r="N316" s="10">
        <f t="shared" si="53"/>
        <v>1</v>
      </c>
      <c r="O316" s="11">
        <f t="shared" si="54"/>
        <v>1</v>
      </c>
      <c r="P316">
        <f t="shared" si="55"/>
        <v>0</v>
      </c>
      <c r="Q316">
        <f t="shared" si="56"/>
        <v>0.17513513068993103</v>
      </c>
      <c r="R316" s="9">
        <f t="shared" si="57"/>
        <v>0.17513513068993103</v>
      </c>
      <c r="S316" s="11">
        <f t="shared" si="58"/>
        <v>0.82486486931006897</v>
      </c>
      <c r="T316" s="9">
        <f t="shared" si="59"/>
        <v>-0.19253570083895929</v>
      </c>
      <c r="U316" s="11">
        <f t="shared" si="60"/>
        <v>100</v>
      </c>
      <c r="AX316">
        <v>2.7562146411476959E-2</v>
      </c>
      <c r="AY316">
        <v>1</v>
      </c>
      <c r="AZ316">
        <v>0</v>
      </c>
      <c r="BA316">
        <f t="shared" si="64"/>
        <v>306</v>
      </c>
      <c r="BB316">
        <f t="shared" si="65"/>
        <v>6</v>
      </c>
      <c r="BC316">
        <f t="shared" si="61"/>
        <v>0.76461538461538459</v>
      </c>
      <c r="BD316">
        <f t="shared" si="62"/>
        <v>0.995</v>
      </c>
      <c r="BE316">
        <f t="shared" si="63"/>
        <v>7.6538461538459054E-4</v>
      </c>
    </row>
    <row r="317" spans="1:57" x14ac:dyDescent="0.3">
      <c r="A317">
        <f>Pumpkin_Seeds_Dataset!A315</f>
        <v>64587</v>
      </c>
      <c r="B317">
        <f>Pumpkin_Seeds_Dataset!B315</f>
        <v>982.26900000000001</v>
      </c>
      <c r="C317">
        <f>Pumpkin_Seeds_Dataset!C315</f>
        <v>384.98250000000002</v>
      </c>
      <c r="D317">
        <f>Pumpkin_Seeds_Dataset!D315</f>
        <v>214.89930000000001</v>
      </c>
      <c r="E317">
        <f>Pumpkin_Seeds_Dataset!E315</f>
        <v>65205</v>
      </c>
      <c r="F317">
        <f>Pumpkin_Seeds_Dataset!F315</f>
        <v>286.76600000000002</v>
      </c>
      <c r="G317">
        <f>Pumpkin_Seeds_Dataset!G315</f>
        <v>0.82969999999999999</v>
      </c>
      <c r="H317">
        <f>Pumpkin_Seeds_Dataset!H315</f>
        <v>0.99050000000000005</v>
      </c>
      <c r="I317">
        <f>Pumpkin_Seeds_Dataset!I315</f>
        <v>0.6804</v>
      </c>
      <c r="J317">
        <f>Pumpkin_Seeds_Dataset!J315</f>
        <v>0.84119999999999995</v>
      </c>
      <c r="K317">
        <f>Pumpkin_Seeds_Dataset!K315</f>
        <v>1.7915000000000001</v>
      </c>
      <c r="L317">
        <f>Pumpkin_Seeds_Dataset!L315</f>
        <v>0.74490000000000001</v>
      </c>
      <c r="M317" s="9">
        <f>Pumpkin_Seeds_Dataset!M315</f>
        <v>0</v>
      </c>
      <c r="N317" s="10">
        <f t="shared" si="53"/>
        <v>1</v>
      </c>
      <c r="O317" s="11">
        <f t="shared" si="54"/>
        <v>1</v>
      </c>
      <c r="P317">
        <f t="shared" si="55"/>
        <v>0</v>
      </c>
      <c r="Q317">
        <f t="shared" si="56"/>
        <v>0.12229911016943784</v>
      </c>
      <c r="R317" s="9">
        <f t="shared" si="57"/>
        <v>0.12229911016943784</v>
      </c>
      <c r="S317" s="11">
        <f t="shared" si="58"/>
        <v>0.87770088983056216</v>
      </c>
      <c r="T317" s="9">
        <f t="shared" si="59"/>
        <v>-0.13044941556372663</v>
      </c>
      <c r="U317" s="11">
        <f t="shared" si="60"/>
        <v>100</v>
      </c>
      <c r="AX317">
        <v>2.7578194238771246E-2</v>
      </c>
      <c r="AY317">
        <v>1</v>
      </c>
      <c r="AZ317">
        <v>0</v>
      </c>
      <c r="BA317">
        <f t="shared" si="64"/>
        <v>307</v>
      </c>
      <c r="BB317">
        <f t="shared" si="65"/>
        <v>6</v>
      </c>
      <c r="BC317">
        <f t="shared" si="61"/>
        <v>0.76384615384615384</v>
      </c>
      <c r="BD317">
        <f t="shared" si="62"/>
        <v>0.995</v>
      </c>
      <c r="BE317">
        <f t="shared" si="63"/>
        <v>7.6538461538459054E-4</v>
      </c>
    </row>
    <row r="318" spans="1:57" x14ac:dyDescent="0.3">
      <c r="A318">
        <f>Pumpkin_Seeds_Dataset!A316</f>
        <v>87355</v>
      </c>
      <c r="B318">
        <f>Pumpkin_Seeds_Dataset!B316</f>
        <v>1172.4770000000001</v>
      </c>
      <c r="C318">
        <f>Pumpkin_Seeds_Dataset!C316</f>
        <v>449.84829999999999</v>
      </c>
      <c r="D318">
        <f>Pumpkin_Seeds_Dataset!D316</f>
        <v>248.30629999999999</v>
      </c>
      <c r="E318">
        <f>Pumpkin_Seeds_Dataset!E316</f>
        <v>88617</v>
      </c>
      <c r="F318">
        <f>Pumpkin_Seeds_Dataset!F316</f>
        <v>333.50240000000002</v>
      </c>
      <c r="G318">
        <f>Pumpkin_Seeds_Dataset!G316</f>
        <v>0.83389999999999997</v>
      </c>
      <c r="H318">
        <f>Pumpkin_Seeds_Dataset!H316</f>
        <v>0.98580000000000001</v>
      </c>
      <c r="I318">
        <f>Pumpkin_Seeds_Dataset!I316</f>
        <v>0.72919999999999996</v>
      </c>
      <c r="J318">
        <f>Pumpkin_Seeds_Dataset!J316</f>
        <v>0.79849999999999999</v>
      </c>
      <c r="K318">
        <f>Pumpkin_Seeds_Dataset!K316</f>
        <v>1.8117000000000001</v>
      </c>
      <c r="L318">
        <f>Pumpkin_Seeds_Dataset!L316</f>
        <v>0.74139999999999995</v>
      </c>
      <c r="M318" s="9">
        <f>Pumpkin_Seeds_Dataset!M316</f>
        <v>0</v>
      </c>
      <c r="N318" s="10">
        <f t="shared" si="53"/>
        <v>1</v>
      </c>
      <c r="O318" s="11">
        <f t="shared" si="54"/>
        <v>1</v>
      </c>
      <c r="P318">
        <f t="shared" si="55"/>
        <v>0</v>
      </c>
      <c r="Q318">
        <f t="shared" si="56"/>
        <v>1.9937557316314906E-2</v>
      </c>
      <c r="R318" s="9">
        <f t="shared" si="57"/>
        <v>1.9937557316314906E-2</v>
      </c>
      <c r="S318" s="11">
        <f t="shared" si="58"/>
        <v>0.98006244268368514</v>
      </c>
      <c r="T318" s="9">
        <f t="shared" si="59"/>
        <v>-2.0138992323194296E-2</v>
      </c>
      <c r="U318" s="11">
        <f t="shared" si="60"/>
        <v>100</v>
      </c>
      <c r="AX318">
        <v>2.764449500296158E-2</v>
      </c>
      <c r="AY318">
        <v>1</v>
      </c>
      <c r="AZ318">
        <v>0</v>
      </c>
      <c r="BA318">
        <f t="shared" si="64"/>
        <v>308</v>
      </c>
      <c r="BB318">
        <f t="shared" si="65"/>
        <v>6</v>
      </c>
      <c r="BC318">
        <f t="shared" si="61"/>
        <v>0.7630769230769231</v>
      </c>
      <c r="BD318">
        <f t="shared" si="62"/>
        <v>0.995</v>
      </c>
      <c r="BE318">
        <f t="shared" si="63"/>
        <v>7.6538461538459054E-4</v>
      </c>
    </row>
    <row r="319" spans="1:57" x14ac:dyDescent="0.3">
      <c r="A319">
        <f>Pumpkin_Seeds_Dataset!A317</f>
        <v>68177</v>
      </c>
      <c r="B319">
        <f>Pumpkin_Seeds_Dataset!B317</f>
        <v>1043.827</v>
      </c>
      <c r="C319">
        <f>Pumpkin_Seeds_Dataset!C317</f>
        <v>407.3614</v>
      </c>
      <c r="D319">
        <f>Pumpkin_Seeds_Dataset!D317</f>
        <v>213.8399</v>
      </c>
      <c r="E319">
        <f>Pumpkin_Seeds_Dataset!E317</f>
        <v>69161</v>
      </c>
      <c r="F319">
        <f>Pumpkin_Seeds_Dataset!F317</f>
        <v>294.62799999999999</v>
      </c>
      <c r="G319">
        <f>Pumpkin_Seeds_Dataset!G317</f>
        <v>0.85109999999999997</v>
      </c>
      <c r="H319">
        <f>Pumpkin_Seeds_Dataset!H317</f>
        <v>0.98580000000000001</v>
      </c>
      <c r="I319">
        <f>Pumpkin_Seeds_Dataset!I317</f>
        <v>0.73319999999999996</v>
      </c>
      <c r="J319">
        <f>Pumpkin_Seeds_Dataset!J317</f>
        <v>0.7863</v>
      </c>
      <c r="K319">
        <f>Pumpkin_Seeds_Dataset!K317</f>
        <v>1.905</v>
      </c>
      <c r="L319">
        <f>Pumpkin_Seeds_Dataset!L317</f>
        <v>0.72330000000000005</v>
      </c>
      <c r="M319" s="9">
        <f>Pumpkin_Seeds_Dataset!M317</f>
        <v>0</v>
      </c>
      <c r="N319" s="10">
        <f t="shared" si="53"/>
        <v>1</v>
      </c>
      <c r="O319" s="11">
        <f t="shared" si="54"/>
        <v>1</v>
      </c>
      <c r="P319">
        <f t="shared" si="55"/>
        <v>0</v>
      </c>
      <c r="Q319">
        <f t="shared" si="56"/>
        <v>9.6807641048716281E-2</v>
      </c>
      <c r="R319" s="9">
        <f t="shared" si="57"/>
        <v>9.6807641048716281E-2</v>
      </c>
      <c r="S319" s="11">
        <f t="shared" si="58"/>
        <v>0.90319235895128369</v>
      </c>
      <c r="T319" s="9">
        <f t="shared" si="59"/>
        <v>-0.10181972615669146</v>
      </c>
      <c r="U319" s="11">
        <f t="shared" si="60"/>
        <v>100</v>
      </c>
      <c r="AX319">
        <v>2.7728464510095342E-2</v>
      </c>
      <c r="AY319">
        <v>1</v>
      </c>
      <c r="AZ319">
        <v>0</v>
      </c>
      <c r="BA319">
        <f t="shared" si="64"/>
        <v>309</v>
      </c>
      <c r="BB319">
        <f t="shared" si="65"/>
        <v>6</v>
      </c>
      <c r="BC319">
        <f t="shared" si="61"/>
        <v>0.76230769230769235</v>
      </c>
      <c r="BD319">
        <f t="shared" si="62"/>
        <v>0.995</v>
      </c>
      <c r="BE319">
        <f t="shared" si="63"/>
        <v>7.6538461538470102E-4</v>
      </c>
    </row>
    <row r="320" spans="1:57" x14ac:dyDescent="0.3">
      <c r="A320">
        <f>Pumpkin_Seeds_Dataset!A318</f>
        <v>73040</v>
      </c>
      <c r="B320">
        <f>Pumpkin_Seeds_Dataset!B318</f>
        <v>1040.0060000000001</v>
      </c>
      <c r="C320">
        <f>Pumpkin_Seeds_Dataset!C318</f>
        <v>383.85730000000001</v>
      </c>
      <c r="D320">
        <f>Pumpkin_Seeds_Dataset!D318</f>
        <v>243.01949999999999</v>
      </c>
      <c r="E320">
        <f>Pumpkin_Seeds_Dataset!E318</f>
        <v>73985</v>
      </c>
      <c r="F320">
        <f>Pumpkin_Seeds_Dataset!F318</f>
        <v>304.95479999999998</v>
      </c>
      <c r="G320">
        <f>Pumpkin_Seeds_Dataset!G318</f>
        <v>0.77410000000000001</v>
      </c>
      <c r="H320">
        <f>Pumpkin_Seeds_Dataset!H318</f>
        <v>0.98719999999999997</v>
      </c>
      <c r="I320">
        <f>Pumpkin_Seeds_Dataset!I318</f>
        <v>0.71989999999999998</v>
      </c>
      <c r="J320">
        <f>Pumpkin_Seeds_Dataset!J318</f>
        <v>0.84860000000000002</v>
      </c>
      <c r="K320">
        <f>Pumpkin_Seeds_Dataset!K318</f>
        <v>1.5794999999999999</v>
      </c>
      <c r="L320">
        <f>Pumpkin_Seeds_Dataset!L318</f>
        <v>0.7944</v>
      </c>
      <c r="M320" s="9">
        <f>Pumpkin_Seeds_Dataset!M318</f>
        <v>0</v>
      </c>
      <c r="N320" s="10">
        <f t="shared" si="53"/>
        <v>1</v>
      </c>
      <c r="O320" s="11">
        <f t="shared" si="54"/>
        <v>1</v>
      </c>
      <c r="P320">
        <f t="shared" si="55"/>
        <v>0</v>
      </c>
      <c r="Q320">
        <f t="shared" si="56"/>
        <v>3.8973019203534785E-3</v>
      </c>
      <c r="R320" s="9">
        <f t="shared" si="57"/>
        <v>3.8973019203534785E-3</v>
      </c>
      <c r="S320" s="11">
        <f t="shared" si="58"/>
        <v>0.99610269807964658</v>
      </c>
      <c r="T320" s="9">
        <f t="shared" si="59"/>
        <v>-3.9049161913297667E-3</v>
      </c>
      <c r="U320" s="11">
        <f t="shared" si="60"/>
        <v>100</v>
      </c>
      <c r="AX320">
        <v>2.7766852262379699E-2</v>
      </c>
      <c r="AY320">
        <v>1</v>
      </c>
      <c r="AZ320">
        <v>0</v>
      </c>
      <c r="BA320">
        <f t="shared" si="64"/>
        <v>310</v>
      </c>
      <c r="BB320">
        <f t="shared" si="65"/>
        <v>6</v>
      </c>
      <c r="BC320">
        <f t="shared" si="61"/>
        <v>0.7615384615384615</v>
      </c>
      <c r="BD320">
        <f t="shared" si="62"/>
        <v>0.995</v>
      </c>
      <c r="BE320">
        <f t="shared" si="63"/>
        <v>7.6538461538459054E-4</v>
      </c>
    </row>
    <row r="321" spans="1:57" x14ac:dyDescent="0.3">
      <c r="A321">
        <f>Pumpkin_Seeds_Dataset!A319</f>
        <v>75355</v>
      </c>
      <c r="B321">
        <f>Pumpkin_Seeds_Dataset!B319</f>
        <v>1056.027</v>
      </c>
      <c r="C321">
        <f>Pumpkin_Seeds_Dataset!C319</f>
        <v>403.34829999999999</v>
      </c>
      <c r="D321">
        <f>Pumpkin_Seeds_Dataset!D319</f>
        <v>238.77189999999999</v>
      </c>
      <c r="E321">
        <f>Pumpkin_Seeds_Dataset!E319</f>
        <v>75985</v>
      </c>
      <c r="F321">
        <f>Pumpkin_Seeds_Dataset!F319</f>
        <v>309.74979999999999</v>
      </c>
      <c r="G321">
        <f>Pumpkin_Seeds_Dataset!G319</f>
        <v>0.80600000000000005</v>
      </c>
      <c r="H321">
        <f>Pumpkin_Seeds_Dataset!H319</f>
        <v>0.99170000000000003</v>
      </c>
      <c r="I321">
        <f>Pumpkin_Seeds_Dataset!I319</f>
        <v>0.75190000000000001</v>
      </c>
      <c r="J321">
        <f>Pumpkin_Seeds_Dataset!J319</f>
        <v>0.84909999999999997</v>
      </c>
      <c r="K321">
        <f>Pumpkin_Seeds_Dataset!K319</f>
        <v>1.6893</v>
      </c>
      <c r="L321">
        <f>Pumpkin_Seeds_Dataset!L319</f>
        <v>0.76790000000000003</v>
      </c>
      <c r="M321" s="9">
        <f>Pumpkin_Seeds_Dataset!M319</f>
        <v>0</v>
      </c>
      <c r="N321" s="10">
        <f t="shared" si="53"/>
        <v>1</v>
      </c>
      <c r="O321" s="11">
        <f t="shared" si="54"/>
        <v>1</v>
      </c>
      <c r="P321">
        <f t="shared" si="55"/>
        <v>0</v>
      </c>
      <c r="Q321">
        <f t="shared" si="56"/>
        <v>2.8969627822850706E-2</v>
      </c>
      <c r="R321" s="9">
        <f t="shared" si="57"/>
        <v>2.8969627822850706E-2</v>
      </c>
      <c r="S321" s="11">
        <f t="shared" si="58"/>
        <v>0.97103037217714927</v>
      </c>
      <c r="T321" s="9">
        <f t="shared" si="59"/>
        <v>-2.9397531903840649E-2</v>
      </c>
      <c r="U321" s="11">
        <f t="shared" si="60"/>
        <v>100</v>
      </c>
      <c r="AX321">
        <v>2.7771573916538068E-2</v>
      </c>
      <c r="AY321">
        <v>1</v>
      </c>
      <c r="AZ321">
        <v>0</v>
      </c>
      <c r="BA321">
        <f t="shared" si="64"/>
        <v>311</v>
      </c>
      <c r="BB321">
        <f t="shared" si="65"/>
        <v>6</v>
      </c>
      <c r="BC321">
        <f t="shared" si="61"/>
        <v>0.76076923076923075</v>
      </c>
      <c r="BD321">
        <f t="shared" si="62"/>
        <v>0.995</v>
      </c>
      <c r="BE321">
        <f t="shared" si="63"/>
        <v>7.6538461538459054E-4</v>
      </c>
    </row>
    <row r="322" spans="1:57" x14ac:dyDescent="0.3">
      <c r="A322">
        <f>Pumpkin_Seeds_Dataset!A320</f>
        <v>70129</v>
      </c>
      <c r="B322">
        <f>Pumpkin_Seeds_Dataset!B320</f>
        <v>1089.115</v>
      </c>
      <c r="C322">
        <f>Pumpkin_Seeds_Dataset!C320</f>
        <v>422.12150000000003</v>
      </c>
      <c r="D322">
        <f>Pumpkin_Seeds_Dataset!D320</f>
        <v>212.88630000000001</v>
      </c>
      <c r="E322">
        <f>Pumpkin_Seeds_Dataset!E320</f>
        <v>71515</v>
      </c>
      <c r="F322">
        <f>Pumpkin_Seeds_Dataset!F320</f>
        <v>298.81599999999997</v>
      </c>
      <c r="G322">
        <f>Pumpkin_Seeds_Dataset!G320</f>
        <v>0.86350000000000005</v>
      </c>
      <c r="H322">
        <f>Pumpkin_Seeds_Dataset!H320</f>
        <v>0.98060000000000003</v>
      </c>
      <c r="I322">
        <f>Pumpkin_Seeds_Dataset!I320</f>
        <v>0.61619999999999997</v>
      </c>
      <c r="J322">
        <f>Pumpkin_Seeds_Dataset!J320</f>
        <v>0.74299999999999999</v>
      </c>
      <c r="K322">
        <f>Pumpkin_Seeds_Dataset!K320</f>
        <v>1.9827999999999999</v>
      </c>
      <c r="L322">
        <f>Pumpkin_Seeds_Dataset!L320</f>
        <v>0.70789999999999997</v>
      </c>
      <c r="M322" s="9">
        <f>Pumpkin_Seeds_Dataset!M320</f>
        <v>0</v>
      </c>
      <c r="N322" s="10">
        <f t="shared" si="53"/>
        <v>1</v>
      </c>
      <c r="O322" s="11">
        <f t="shared" si="54"/>
        <v>1</v>
      </c>
      <c r="P322">
        <f t="shared" si="55"/>
        <v>0</v>
      </c>
      <c r="Q322">
        <f t="shared" si="56"/>
        <v>8.6013691590799093E-2</v>
      </c>
      <c r="R322" s="9">
        <f t="shared" si="57"/>
        <v>8.6013691590799093E-2</v>
      </c>
      <c r="S322" s="11">
        <f t="shared" si="58"/>
        <v>0.91398630840920092</v>
      </c>
      <c r="T322" s="9">
        <f t="shared" si="59"/>
        <v>-8.9939687498828566E-2</v>
      </c>
      <c r="U322" s="11">
        <f t="shared" si="60"/>
        <v>100</v>
      </c>
      <c r="AX322">
        <v>2.7910706069808035E-2</v>
      </c>
      <c r="AY322">
        <v>1</v>
      </c>
      <c r="AZ322">
        <v>0</v>
      </c>
      <c r="BA322">
        <f t="shared" si="64"/>
        <v>312</v>
      </c>
      <c r="BB322">
        <f t="shared" si="65"/>
        <v>6</v>
      </c>
      <c r="BC322">
        <f t="shared" si="61"/>
        <v>0.76</v>
      </c>
      <c r="BD322">
        <f t="shared" si="62"/>
        <v>0.995</v>
      </c>
      <c r="BE322">
        <f t="shared" si="63"/>
        <v>7.6538461538459054E-4</v>
      </c>
    </row>
    <row r="323" spans="1:57" x14ac:dyDescent="0.3">
      <c r="A323">
        <f>Pumpkin_Seeds_Dataset!A321</f>
        <v>83987</v>
      </c>
      <c r="B323">
        <f>Pumpkin_Seeds_Dataset!B321</f>
        <v>1162.9680000000001</v>
      </c>
      <c r="C323">
        <f>Pumpkin_Seeds_Dataset!C321</f>
        <v>448.64449999999999</v>
      </c>
      <c r="D323">
        <f>Pumpkin_Seeds_Dataset!D321</f>
        <v>239.77510000000001</v>
      </c>
      <c r="E323">
        <f>Pumpkin_Seeds_Dataset!E321</f>
        <v>85055</v>
      </c>
      <c r="F323">
        <f>Pumpkin_Seeds_Dataset!F321</f>
        <v>327.01</v>
      </c>
      <c r="G323">
        <f>Pumpkin_Seeds_Dataset!G321</f>
        <v>0.84519999999999995</v>
      </c>
      <c r="H323">
        <f>Pumpkin_Seeds_Dataset!H321</f>
        <v>0.98740000000000006</v>
      </c>
      <c r="I323">
        <f>Pumpkin_Seeds_Dataset!I321</f>
        <v>0.66890000000000005</v>
      </c>
      <c r="J323">
        <f>Pumpkin_Seeds_Dataset!J321</f>
        <v>0.78029999999999999</v>
      </c>
      <c r="K323">
        <f>Pumpkin_Seeds_Dataset!K321</f>
        <v>1.8711</v>
      </c>
      <c r="L323">
        <f>Pumpkin_Seeds_Dataset!L321</f>
        <v>0.72889999999999999</v>
      </c>
      <c r="M323" s="9">
        <f>Pumpkin_Seeds_Dataset!M321</f>
        <v>0</v>
      </c>
      <c r="N323" s="10">
        <f t="shared" si="53"/>
        <v>1</v>
      </c>
      <c r="O323" s="11">
        <f t="shared" si="54"/>
        <v>1</v>
      </c>
      <c r="P323">
        <f t="shared" si="55"/>
        <v>0</v>
      </c>
      <c r="Q323">
        <f t="shared" si="56"/>
        <v>7.4451554867210001E-2</v>
      </c>
      <c r="R323" s="9">
        <f t="shared" si="57"/>
        <v>7.4451554867210001E-2</v>
      </c>
      <c r="S323" s="11">
        <f t="shared" si="58"/>
        <v>0.92554844513279</v>
      </c>
      <c r="T323" s="9">
        <f t="shared" si="59"/>
        <v>-7.7368803516495915E-2</v>
      </c>
      <c r="U323" s="11">
        <f t="shared" si="60"/>
        <v>100</v>
      </c>
      <c r="AX323">
        <v>2.7986734453306253E-2</v>
      </c>
      <c r="AY323">
        <v>1</v>
      </c>
      <c r="AZ323">
        <v>0</v>
      </c>
      <c r="BA323">
        <f t="shared" si="64"/>
        <v>313</v>
      </c>
      <c r="BB323">
        <f t="shared" si="65"/>
        <v>6</v>
      </c>
      <c r="BC323">
        <f t="shared" si="61"/>
        <v>0.75923076923076926</v>
      </c>
      <c r="BD323">
        <f t="shared" si="62"/>
        <v>0.995</v>
      </c>
      <c r="BE323">
        <f t="shared" si="63"/>
        <v>7.6538461538459054E-4</v>
      </c>
    </row>
    <row r="324" spans="1:57" x14ac:dyDescent="0.3">
      <c r="A324">
        <f>Pumpkin_Seeds_Dataset!A322</f>
        <v>85020</v>
      </c>
      <c r="B324">
        <f>Pumpkin_Seeds_Dataset!B322</f>
        <v>1146.008</v>
      </c>
      <c r="C324">
        <f>Pumpkin_Seeds_Dataset!C322</f>
        <v>453.35950000000003</v>
      </c>
      <c r="D324">
        <f>Pumpkin_Seeds_Dataset!D322</f>
        <v>239.26179999999999</v>
      </c>
      <c r="E324">
        <f>Pumpkin_Seeds_Dataset!E322</f>
        <v>85812</v>
      </c>
      <c r="F324">
        <f>Pumpkin_Seeds_Dataset!F322</f>
        <v>329.01490000000001</v>
      </c>
      <c r="G324">
        <f>Pumpkin_Seeds_Dataset!G322</f>
        <v>0.84940000000000004</v>
      </c>
      <c r="H324">
        <f>Pumpkin_Seeds_Dataset!H322</f>
        <v>0.99080000000000001</v>
      </c>
      <c r="I324">
        <f>Pumpkin_Seeds_Dataset!I322</f>
        <v>0.69540000000000002</v>
      </c>
      <c r="J324">
        <f>Pumpkin_Seeds_Dataset!J322</f>
        <v>0.8135</v>
      </c>
      <c r="K324">
        <f>Pumpkin_Seeds_Dataset!K322</f>
        <v>1.8948</v>
      </c>
      <c r="L324">
        <f>Pumpkin_Seeds_Dataset!L322</f>
        <v>0.72570000000000001</v>
      </c>
      <c r="M324" s="9">
        <f>Pumpkin_Seeds_Dataset!M322</f>
        <v>0</v>
      </c>
      <c r="N324" s="10">
        <f t="shared" si="53"/>
        <v>1</v>
      </c>
      <c r="O324" s="11">
        <f t="shared" si="54"/>
        <v>1</v>
      </c>
      <c r="P324">
        <f t="shared" si="55"/>
        <v>0</v>
      </c>
      <c r="Q324">
        <f t="shared" si="56"/>
        <v>0.11771047823771917</v>
      </c>
      <c r="R324" s="9">
        <f t="shared" si="57"/>
        <v>0.11771047823771917</v>
      </c>
      <c r="S324" s="11">
        <f t="shared" si="58"/>
        <v>0.88228952176228082</v>
      </c>
      <c r="T324" s="9">
        <f t="shared" si="59"/>
        <v>-0.12523502087324351</v>
      </c>
      <c r="U324" s="11">
        <f t="shared" si="60"/>
        <v>100</v>
      </c>
      <c r="AX324">
        <v>2.8009197977812844E-2</v>
      </c>
      <c r="AY324">
        <v>1</v>
      </c>
      <c r="AZ324">
        <v>0</v>
      </c>
      <c r="BA324">
        <f t="shared" si="64"/>
        <v>314</v>
      </c>
      <c r="BB324">
        <f t="shared" si="65"/>
        <v>6</v>
      </c>
      <c r="BC324">
        <f t="shared" si="61"/>
        <v>0.75846153846153852</v>
      </c>
      <c r="BD324">
        <f t="shared" si="62"/>
        <v>0.995</v>
      </c>
      <c r="BE324">
        <f t="shared" si="63"/>
        <v>7.6538461538470102E-4</v>
      </c>
    </row>
    <row r="325" spans="1:57" x14ac:dyDescent="0.3">
      <c r="A325">
        <f>Pumpkin_Seeds_Dataset!A323</f>
        <v>71069</v>
      </c>
      <c r="B325">
        <f>Pumpkin_Seeds_Dataset!B323</f>
        <v>1053.7750000000001</v>
      </c>
      <c r="C325">
        <f>Pumpkin_Seeds_Dataset!C323</f>
        <v>424.0874</v>
      </c>
      <c r="D325">
        <f>Pumpkin_Seeds_Dataset!D323</f>
        <v>214.33430000000001</v>
      </c>
      <c r="E325">
        <f>Pumpkin_Seeds_Dataset!E323</f>
        <v>71801</v>
      </c>
      <c r="F325">
        <f>Pumpkin_Seeds_Dataset!F323</f>
        <v>300.81200000000001</v>
      </c>
      <c r="G325">
        <f>Pumpkin_Seeds_Dataset!G323</f>
        <v>0.8629</v>
      </c>
      <c r="H325">
        <f>Pumpkin_Seeds_Dataset!H323</f>
        <v>0.98980000000000001</v>
      </c>
      <c r="I325">
        <f>Pumpkin_Seeds_Dataset!I323</f>
        <v>0.76170000000000004</v>
      </c>
      <c r="J325">
        <f>Pumpkin_Seeds_Dataset!J323</f>
        <v>0.80430000000000001</v>
      </c>
      <c r="K325">
        <f>Pumpkin_Seeds_Dataset!K323</f>
        <v>1.9785999999999999</v>
      </c>
      <c r="L325">
        <f>Pumpkin_Seeds_Dataset!L323</f>
        <v>0.70930000000000004</v>
      </c>
      <c r="M325" s="9">
        <f>Pumpkin_Seeds_Dataset!M323</f>
        <v>0</v>
      </c>
      <c r="N325" s="10">
        <f t="shared" ref="N325:N388" si="66">1-M325</f>
        <v>1</v>
      </c>
      <c r="O325" s="11">
        <f t="shared" ref="O325:O388" si="67">M325+N325</f>
        <v>1</v>
      </c>
      <c r="P325">
        <f t="shared" ref="P325:P388" si="68">IF(O325=0,"",M325/O325)</f>
        <v>0</v>
      </c>
      <c r="Q325">
        <f t="shared" ref="Q325:Q388" si="69">1/(1+EXP(-$X$5-MMULT(A325:L325,$X$6:$X$17)))</f>
        <v>0.30902214036949627</v>
      </c>
      <c r="R325" s="9">
        <f t="shared" ref="R325:R388" si="70">O325*Q325</f>
        <v>0.30902214036949627</v>
      </c>
      <c r="S325" s="11">
        <f t="shared" ref="S325:S388" si="71">O325-R325</f>
        <v>0.69097785963050373</v>
      </c>
      <c r="T325" s="9">
        <f t="shared" ref="T325:T388" si="72">IFERROR(O325*(P325*LN(Q325)+(1-P325)*LN(1-Q325)),0)</f>
        <v>-0.36964749678350367</v>
      </c>
      <c r="U325" s="11">
        <f t="shared" ref="U325:U388" si="73">100*IF(Q325&gt;=$AT$10,M325/O325,N325/O325)</f>
        <v>100</v>
      </c>
      <c r="AX325">
        <v>2.8029234227345507E-2</v>
      </c>
      <c r="AY325">
        <v>1</v>
      </c>
      <c r="AZ325">
        <v>0</v>
      </c>
      <c r="BA325">
        <f t="shared" si="64"/>
        <v>315</v>
      </c>
      <c r="BB325">
        <f t="shared" si="65"/>
        <v>6</v>
      </c>
      <c r="BC325">
        <f t="shared" ref="BC325:BC388" si="74">1-BA325/BA$2504</f>
        <v>0.75769230769230766</v>
      </c>
      <c r="BD325">
        <f t="shared" ref="BD325:BD388" si="75">1-BB325/BB$2504</f>
        <v>0.995</v>
      </c>
      <c r="BE325">
        <f t="shared" ref="BE325:BE388" si="76">(BC325-BC326)*BD325</f>
        <v>7.6538461538459054E-4</v>
      </c>
    </row>
    <row r="326" spans="1:57" x14ac:dyDescent="0.3">
      <c r="A326">
        <f>Pumpkin_Seeds_Dataset!A324</f>
        <v>92549</v>
      </c>
      <c r="B326">
        <f>Pumpkin_Seeds_Dataset!B324</f>
        <v>1178.693</v>
      </c>
      <c r="C326">
        <f>Pumpkin_Seeds_Dataset!C324</f>
        <v>455.43680000000001</v>
      </c>
      <c r="D326">
        <f>Pumpkin_Seeds_Dataset!D324</f>
        <v>259.11349999999999</v>
      </c>
      <c r="E326">
        <f>Pumpkin_Seeds_Dataset!E324</f>
        <v>93333</v>
      </c>
      <c r="F326">
        <f>Pumpkin_Seeds_Dataset!F324</f>
        <v>343.274</v>
      </c>
      <c r="G326">
        <f>Pumpkin_Seeds_Dataset!G324</f>
        <v>0.82240000000000002</v>
      </c>
      <c r="H326">
        <f>Pumpkin_Seeds_Dataset!H324</f>
        <v>0.99160000000000004</v>
      </c>
      <c r="I326">
        <f>Pumpkin_Seeds_Dataset!I324</f>
        <v>0.71250000000000002</v>
      </c>
      <c r="J326">
        <f>Pumpkin_Seeds_Dataset!J324</f>
        <v>0.83709999999999996</v>
      </c>
      <c r="K326">
        <f>Pumpkin_Seeds_Dataset!K324</f>
        <v>1.7577</v>
      </c>
      <c r="L326">
        <f>Pumpkin_Seeds_Dataset!L324</f>
        <v>0.75370000000000004</v>
      </c>
      <c r="M326" s="9">
        <f>Pumpkin_Seeds_Dataset!M324</f>
        <v>0</v>
      </c>
      <c r="N326" s="10">
        <f t="shared" si="66"/>
        <v>1</v>
      </c>
      <c r="O326" s="11">
        <f t="shared" si="67"/>
        <v>1</v>
      </c>
      <c r="P326">
        <f t="shared" si="68"/>
        <v>0</v>
      </c>
      <c r="Q326">
        <f t="shared" si="69"/>
        <v>6.3350249689203234E-2</v>
      </c>
      <c r="R326" s="9">
        <f t="shared" si="70"/>
        <v>6.3350249689203234E-2</v>
      </c>
      <c r="S326" s="11">
        <f t="shared" si="71"/>
        <v>0.93664975031079678</v>
      </c>
      <c r="T326" s="9">
        <f t="shared" si="72"/>
        <v>-6.5445865651951193E-2</v>
      </c>
      <c r="U326" s="11">
        <f t="shared" si="73"/>
        <v>100</v>
      </c>
      <c r="AX326">
        <v>2.822626679051202E-2</v>
      </c>
      <c r="AY326">
        <v>1</v>
      </c>
      <c r="AZ326">
        <v>0</v>
      </c>
      <c r="BA326">
        <f t="shared" ref="BA326:BA389" si="77">BA325+AY326</f>
        <v>316</v>
      </c>
      <c r="BB326">
        <f t="shared" ref="BB326:BB389" si="78">BB325+AZ326</f>
        <v>6</v>
      </c>
      <c r="BC326">
        <f t="shared" si="74"/>
        <v>0.75692307692307692</v>
      </c>
      <c r="BD326">
        <f t="shared" si="75"/>
        <v>0.995</v>
      </c>
      <c r="BE326">
        <f t="shared" si="76"/>
        <v>7.6538461538459054E-4</v>
      </c>
    </row>
    <row r="327" spans="1:57" x14ac:dyDescent="0.3">
      <c r="A327">
        <f>Pumpkin_Seeds_Dataset!A325</f>
        <v>84726</v>
      </c>
      <c r="B327">
        <f>Pumpkin_Seeds_Dataset!B325</f>
        <v>1104.499</v>
      </c>
      <c r="C327">
        <f>Pumpkin_Seeds_Dataset!C325</f>
        <v>402.3109</v>
      </c>
      <c r="D327">
        <f>Pumpkin_Seeds_Dataset!D325</f>
        <v>269.56670000000003</v>
      </c>
      <c r="E327">
        <f>Pumpkin_Seeds_Dataset!E325</f>
        <v>85740</v>
      </c>
      <c r="F327">
        <f>Pumpkin_Seeds_Dataset!F325</f>
        <v>328.44560000000001</v>
      </c>
      <c r="G327">
        <f>Pumpkin_Seeds_Dataset!G325</f>
        <v>0.74229999999999996</v>
      </c>
      <c r="H327">
        <f>Pumpkin_Seeds_Dataset!H325</f>
        <v>0.98819999999999997</v>
      </c>
      <c r="I327">
        <f>Pumpkin_Seeds_Dataset!I325</f>
        <v>0.74480000000000002</v>
      </c>
      <c r="J327">
        <f>Pumpkin_Seeds_Dataset!J325</f>
        <v>0.87280000000000002</v>
      </c>
      <c r="K327">
        <f>Pumpkin_Seeds_Dataset!K325</f>
        <v>1.4923999999999999</v>
      </c>
      <c r="L327">
        <f>Pumpkin_Seeds_Dataset!L325</f>
        <v>0.81640000000000001</v>
      </c>
      <c r="M327" s="9">
        <f>Pumpkin_Seeds_Dataset!M325</f>
        <v>0</v>
      </c>
      <c r="N327" s="10">
        <f t="shared" si="66"/>
        <v>1</v>
      </c>
      <c r="O327" s="11">
        <f t="shared" si="67"/>
        <v>1</v>
      </c>
      <c r="P327">
        <f t="shared" si="68"/>
        <v>0</v>
      </c>
      <c r="Q327">
        <f t="shared" si="69"/>
        <v>3.0071325413889302E-3</v>
      </c>
      <c r="R327" s="9">
        <f t="shared" si="70"/>
        <v>3.0071325413889302E-3</v>
      </c>
      <c r="S327" s="11">
        <f t="shared" si="71"/>
        <v>0.99699286745861104</v>
      </c>
      <c r="T327" s="9">
        <f t="shared" si="72"/>
        <v>-3.011663049287881E-3</v>
      </c>
      <c r="U327" s="11">
        <f t="shared" si="73"/>
        <v>100</v>
      </c>
      <c r="AX327">
        <v>2.8268497364660816E-2</v>
      </c>
      <c r="AY327">
        <v>1</v>
      </c>
      <c r="AZ327">
        <v>0</v>
      </c>
      <c r="BA327">
        <f t="shared" si="77"/>
        <v>317</v>
      </c>
      <c r="BB327">
        <f t="shared" si="78"/>
        <v>6</v>
      </c>
      <c r="BC327">
        <f t="shared" si="74"/>
        <v>0.75615384615384618</v>
      </c>
      <c r="BD327">
        <f t="shared" si="75"/>
        <v>0.995</v>
      </c>
      <c r="BE327">
        <f t="shared" si="76"/>
        <v>7.6538461538470102E-4</v>
      </c>
    </row>
    <row r="328" spans="1:57" x14ac:dyDescent="0.3">
      <c r="A328">
        <f>Pumpkin_Seeds_Dataset!A326</f>
        <v>72430</v>
      </c>
      <c r="B328">
        <f>Pumpkin_Seeds_Dataset!B326</f>
        <v>1082.3</v>
      </c>
      <c r="C328">
        <f>Pumpkin_Seeds_Dataset!C326</f>
        <v>443.24889999999999</v>
      </c>
      <c r="D328">
        <f>Pumpkin_Seeds_Dataset!D326</f>
        <v>209.19800000000001</v>
      </c>
      <c r="E328">
        <f>Pumpkin_Seeds_Dataset!E326</f>
        <v>73096</v>
      </c>
      <c r="F328">
        <f>Pumpkin_Seeds_Dataset!F326</f>
        <v>303.67869999999999</v>
      </c>
      <c r="G328">
        <f>Pumpkin_Seeds_Dataset!G326</f>
        <v>0.88160000000000005</v>
      </c>
      <c r="H328">
        <f>Pumpkin_Seeds_Dataset!H326</f>
        <v>0.9909</v>
      </c>
      <c r="I328">
        <f>Pumpkin_Seeds_Dataset!I326</f>
        <v>0.75229999999999997</v>
      </c>
      <c r="J328">
        <f>Pumpkin_Seeds_Dataset!J326</f>
        <v>0.77700000000000002</v>
      </c>
      <c r="K328">
        <f>Pumpkin_Seeds_Dataset!K326</f>
        <v>2.1187999999999998</v>
      </c>
      <c r="L328">
        <f>Pumpkin_Seeds_Dataset!L326</f>
        <v>0.68510000000000004</v>
      </c>
      <c r="M328" s="9">
        <f>Pumpkin_Seeds_Dataset!M326</f>
        <v>0</v>
      </c>
      <c r="N328" s="10">
        <f t="shared" si="66"/>
        <v>1</v>
      </c>
      <c r="O328" s="11">
        <f t="shared" si="67"/>
        <v>1</v>
      </c>
      <c r="P328">
        <f t="shared" si="68"/>
        <v>0</v>
      </c>
      <c r="Q328">
        <f t="shared" si="69"/>
        <v>0.75832123821304476</v>
      </c>
      <c r="R328" s="9">
        <f t="shared" si="70"/>
        <v>0.75832123821304476</v>
      </c>
      <c r="S328" s="11">
        <f t="shared" si="71"/>
        <v>0.24167876178695524</v>
      </c>
      <c r="T328" s="9">
        <f t="shared" si="72"/>
        <v>-1.4201458652743622</v>
      </c>
      <c r="U328" s="11">
        <f t="shared" si="73"/>
        <v>0</v>
      </c>
      <c r="AX328">
        <v>2.8279665947223424E-2</v>
      </c>
      <c r="AY328">
        <v>1</v>
      </c>
      <c r="AZ328">
        <v>0</v>
      </c>
      <c r="BA328">
        <f t="shared" si="77"/>
        <v>318</v>
      </c>
      <c r="BB328">
        <f t="shared" si="78"/>
        <v>6</v>
      </c>
      <c r="BC328">
        <f t="shared" si="74"/>
        <v>0.75538461538461532</v>
      </c>
      <c r="BD328">
        <f t="shared" si="75"/>
        <v>0.995</v>
      </c>
      <c r="BE328">
        <f t="shared" si="76"/>
        <v>7.6538461538459054E-4</v>
      </c>
    </row>
    <row r="329" spans="1:57" x14ac:dyDescent="0.3">
      <c r="A329">
        <f>Pumpkin_Seeds_Dataset!A327</f>
        <v>68805</v>
      </c>
      <c r="B329">
        <f>Pumpkin_Seeds_Dataset!B327</f>
        <v>1048.5139999999999</v>
      </c>
      <c r="C329">
        <f>Pumpkin_Seeds_Dataset!C327</f>
        <v>427.2525</v>
      </c>
      <c r="D329">
        <f>Pumpkin_Seeds_Dataset!D327</f>
        <v>205.88749999999999</v>
      </c>
      <c r="E329">
        <f>Pumpkin_Seeds_Dataset!E327</f>
        <v>69472</v>
      </c>
      <c r="F329">
        <f>Pumpkin_Seeds_Dataset!F327</f>
        <v>295.98180000000002</v>
      </c>
      <c r="G329">
        <f>Pumpkin_Seeds_Dataset!G327</f>
        <v>0.87619999999999998</v>
      </c>
      <c r="H329">
        <f>Pumpkin_Seeds_Dataset!H327</f>
        <v>0.99039999999999995</v>
      </c>
      <c r="I329">
        <f>Pumpkin_Seeds_Dataset!I327</f>
        <v>0.77859999999999996</v>
      </c>
      <c r="J329">
        <f>Pumpkin_Seeds_Dataset!J327</f>
        <v>0.78649999999999998</v>
      </c>
      <c r="K329">
        <f>Pumpkin_Seeds_Dataset!K327</f>
        <v>2.0752000000000002</v>
      </c>
      <c r="L329">
        <f>Pumpkin_Seeds_Dataset!L327</f>
        <v>0.69279999999999997</v>
      </c>
      <c r="M329" s="9">
        <f>Pumpkin_Seeds_Dataset!M327</f>
        <v>0</v>
      </c>
      <c r="N329" s="10">
        <f t="shared" si="66"/>
        <v>1</v>
      </c>
      <c r="O329" s="11">
        <f t="shared" si="67"/>
        <v>1</v>
      </c>
      <c r="P329">
        <f t="shared" si="68"/>
        <v>0</v>
      </c>
      <c r="Q329">
        <f t="shared" si="69"/>
        <v>0.63781297328849496</v>
      </c>
      <c r="R329" s="9">
        <f t="shared" si="70"/>
        <v>0.63781297328849496</v>
      </c>
      <c r="S329" s="11">
        <f t="shared" si="71"/>
        <v>0.36218702671150504</v>
      </c>
      <c r="T329" s="9">
        <f t="shared" si="72"/>
        <v>-1.015594552198863</v>
      </c>
      <c r="U329" s="11">
        <f t="shared" si="73"/>
        <v>0</v>
      </c>
      <c r="AX329">
        <v>2.8442238627780298E-2</v>
      </c>
      <c r="AY329">
        <v>1</v>
      </c>
      <c r="AZ329">
        <v>0</v>
      </c>
      <c r="BA329">
        <f t="shared" si="77"/>
        <v>319</v>
      </c>
      <c r="BB329">
        <f t="shared" si="78"/>
        <v>6</v>
      </c>
      <c r="BC329">
        <f t="shared" si="74"/>
        <v>0.75461538461538458</v>
      </c>
      <c r="BD329">
        <f t="shared" si="75"/>
        <v>0.995</v>
      </c>
      <c r="BE329">
        <f t="shared" si="76"/>
        <v>7.6538461538459054E-4</v>
      </c>
    </row>
    <row r="330" spans="1:57" x14ac:dyDescent="0.3">
      <c r="A330">
        <f>Pumpkin_Seeds_Dataset!A328</f>
        <v>80417</v>
      </c>
      <c r="B330">
        <f>Pumpkin_Seeds_Dataset!B328</f>
        <v>1100.4000000000001</v>
      </c>
      <c r="C330">
        <f>Pumpkin_Seeds_Dataset!C328</f>
        <v>430.12689999999998</v>
      </c>
      <c r="D330">
        <f>Pumpkin_Seeds_Dataset!D328</f>
        <v>238.72219999999999</v>
      </c>
      <c r="E330">
        <f>Pumpkin_Seeds_Dataset!E328</f>
        <v>81092</v>
      </c>
      <c r="F330">
        <f>Pumpkin_Seeds_Dataset!F328</f>
        <v>319.98450000000003</v>
      </c>
      <c r="G330">
        <f>Pumpkin_Seeds_Dataset!G328</f>
        <v>0.83179999999999998</v>
      </c>
      <c r="H330">
        <f>Pumpkin_Seeds_Dataset!H328</f>
        <v>0.99170000000000003</v>
      </c>
      <c r="I330">
        <f>Pumpkin_Seeds_Dataset!I328</f>
        <v>0.75019999999999998</v>
      </c>
      <c r="J330">
        <f>Pumpkin_Seeds_Dataset!J328</f>
        <v>0.83460000000000001</v>
      </c>
      <c r="K330">
        <f>Pumpkin_Seeds_Dataset!K328</f>
        <v>1.8018000000000001</v>
      </c>
      <c r="L330">
        <f>Pumpkin_Seeds_Dataset!L328</f>
        <v>0.74390000000000001</v>
      </c>
      <c r="M330" s="9">
        <f>Pumpkin_Seeds_Dataset!M328</f>
        <v>0</v>
      </c>
      <c r="N330" s="10">
        <f t="shared" si="66"/>
        <v>1</v>
      </c>
      <c r="O330" s="11">
        <f t="shared" si="67"/>
        <v>1</v>
      </c>
      <c r="P330">
        <f t="shared" si="68"/>
        <v>0</v>
      </c>
      <c r="Q330">
        <f t="shared" si="69"/>
        <v>6.5929612594741324E-2</v>
      </c>
      <c r="R330" s="9">
        <f t="shared" si="70"/>
        <v>6.5929612594741324E-2</v>
      </c>
      <c r="S330" s="11">
        <f t="shared" si="71"/>
        <v>0.93407038740525872</v>
      </c>
      <c r="T330" s="9">
        <f t="shared" si="72"/>
        <v>-6.8203482345210259E-2</v>
      </c>
      <c r="U330" s="11">
        <f t="shared" si="73"/>
        <v>100</v>
      </c>
      <c r="AX330">
        <v>2.8484464517050077E-2</v>
      </c>
      <c r="AY330">
        <v>1</v>
      </c>
      <c r="AZ330">
        <v>0</v>
      </c>
      <c r="BA330">
        <f t="shared" si="77"/>
        <v>320</v>
      </c>
      <c r="BB330">
        <f t="shared" si="78"/>
        <v>6</v>
      </c>
      <c r="BC330">
        <f t="shared" si="74"/>
        <v>0.75384615384615383</v>
      </c>
      <c r="BD330">
        <f t="shared" si="75"/>
        <v>0.995</v>
      </c>
      <c r="BE330">
        <f t="shared" si="76"/>
        <v>7.6538461538459054E-4</v>
      </c>
    </row>
    <row r="331" spans="1:57" x14ac:dyDescent="0.3">
      <c r="A331">
        <f>Pumpkin_Seeds_Dataset!A329</f>
        <v>81646</v>
      </c>
      <c r="B331">
        <f>Pumpkin_Seeds_Dataset!B329</f>
        <v>1111.511</v>
      </c>
      <c r="C331">
        <f>Pumpkin_Seeds_Dataset!C329</f>
        <v>441.5831</v>
      </c>
      <c r="D331">
        <f>Pumpkin_Seeds_Dataset!D329</f>
        <v>236.25569999999999</v>
      </c>
      <c r="E331">
        <f>Pumpkin_Seeds_Dataset!E329</f>
        <v>82306</v>
      </c>
      <c r="F331">
        <f>Pumpkin_Seeds_Dataset!F329</f>
        <v>322.42039999999997</v>
      </c>
      <c r="G331">
        <f>Pumpkin_Seeds_Dataset!G329</f>
        <v>0.8448</v>
      </c>
      <c r="H331">
        <f>Pumpkin_Seeds_Dataset!H329</f>
        <v>0.99199999999999999</v>
      </c>
      <c r="I331">
        <f>Pumpkin_Seeds_Dataset!I329</f>
        <v>0.6542</v>
      </c>
      <c r="J331">
        <f>Pumpkin_Seeds_Dataset!J329</f>
        <v>0.83050000000000002</v>
      </c>
      <c r="K331">
        <f>Pumpkin_Seeds_Dataset!K329</f>
        <v>1.8691</v>
      </c>
      <c r="L331">
        <f>Pumpkin_Seeds_Dataset!L329</f>
        <v>0.73009999999999997</v>
      </c>
      <c r="M331" s="9">
        <f>Pumpkin_Seeds_Dataset!M329</f>
        <v>0</v>
      </c>
      <c r="N331" s="10">
        <f t="shared" si="66"/>
        <v>1</v>
      </c>
      <c r="O331" s="11">
        <f t="shared" si="67"/>
        <v>1</v>
      </c>
      <c r="P331">
        <f t="shared" si="68"/>
        <v>0</v>
      </c>
      <c r="Q331">
        <f t="shared" si="69"/>
        <v>0.12901259930306749</v>
      </c>
      <c r="R331" s="9">
        <f t="shared" si="70"/>
        <v>0.12901259930306749</v>
      </c>
      <c r="S331" s="11">
        <f t="shared" si="71"/>
        <v>0.87098740069693248</v>
      </c>
      <c r="T331" s="9">
        <f t="shared" si="72"/>
        <v>-0.13812776756499009</v>
      </c>
      <c r="U331" s="11">
        <f t="shared" si="73"/>
        <v>100</v>
      </c>
      <c r="AX331">
        <v>2.8611406684971131E-2</v>
      </c>
      <c r="AY331">
        <v>1</v>
      </c>
      <c r="AZ331">
        <v>0</v>
      </c>
      <c r="BA331">
        <f t="shared" si="77"/>
        <v>321</v>
      </c>
      <c r="BB331">
        <f t="shared" si="78"/>
        <v>6</v>
      </c>
      <c r="BC331">
        <f t="shared" si="74"/>
        <v>0.75307692307692309</v>
      </c>
      <c r="BD331">
        <f t="shared" si="75"/>
        <v>0.995</v>
      </c>
      <c r="BE331">
        <f t="shared" si="76"/>
        <v>7.6538461538459054E-4</v>
      </c>
    </row>
    <row r="332" spans="1:57" x14ac:dyDescent="0.3">
      <c r="A332">
        <f>Pumpkin_Seeds_Dataset!A330</f>
        <v>64005</v>
      </c>
      <c r="B332">
        <f>Pumpkin_Seeds_Dataset!B330</f>
        <v>970.52300000000002</v>
      </c>
      <c r="C332">
        <f>Pumpkin_Seeds_Dataset!C330</f>
        <v>374.15780000000001</v>
      </c>
      <c r="D332">
        <f>Pumpkin_Seeds_Dataset!D330</f>
        <v>218.5676</v>
      </c>
      <c r="E332">
        <f>Pumpkin_Seeds_Dataset!E330</f>
        <v>64565</v>
      </c>
      <c r="F332">
        <f>Pumpkin_Seeds_Dataset!F330</f>
        <v>285.471</v>
      </c>
      <c r="G332">
        <f>Pumpkin_Seeds_Dataset!G330</f>
        <v>0.81159999999999999</v>
      </c>
      <c r="H332">
        <f>Pumpkin_Seeds_Dataset!H330</f>
        <v>0.99129999999999996</v>
      </c>
      <c r="I332">
        <f>Pumpkin_Seeds_Dataset!I330</f>
        <v>0.74439999999999995</v>
      </c>
      <c r="J332">
        <f>Pumpkin_Seeds_Dataset!J330</f>
        <v>0.85389999999999999</v>
      </c>
      <c r="K332">
        <f>Pumpkin_Seeds_Dataset!K330</f>
        <v>1.7119</v>
      </c>
      <c r="L332">
        <f>Pumpkin_Seeds_Dataset!L330</f>
        <v>0.76300000000000001</v>
      </c>
      <c r="M332" s="9">
        <f>Pumpkin_Seeds_Dataset!M330</f>
        <v>0</v>
      </c>
      <c r="N332" s="10">
        <f t="shared" si="66"/>
        <v>1</v>
      </c>
      <c r="O332" s="11">
        <f t="shared" si="67"/>
        <v>1</v>
      </c>
      <c r="P332">
        <f t="shared" si="68"/>
        <v>0</v>
      </c>
      <c r="Q332">
        <f t="shared" si="69"/>
        <v>5.7639849122512563E-2</v>
      </c>
      <c r="R332" s="9">
        <f t="shared" si="70"/>
        <v>5.7639849122512563E-2</v>
      </c>
      <c r="S332" s="11">
        <f t="shared" si="71"/>
        <v>0.94236015087748748</v>
      </c>
      <c r="T332" s="9">
        <f t="shared" si="72"/>
        <v>-5.936775170136914E-2</v>
      </c>
      <c r="U332" s="11">
        <f t="shared" si="73"/>
        <v>100</v>
      </c>
      <c r="AX332">
        <v>2.8751696621195179E-2</v>
      </c>
      <c r="AY332">
        <v>1</v>
      </c>
      <c r="AZ332">
        <v>0</v>
      </c>
      <c r="BA332">
        <f t="shared" si="77"/>
        <v>322</v>
      </c>
      <c r="BB332">
        <f t="shared" si="78"/>
        <v>6</v>
      </c>
      <c r="BC332">
        <f t="shared" si="74"/>
        <v>0.75230769230769234</v>
      </c>
      <c r="BD332">
        <f t="shared" si="75"/>
        <v>0.995</v>
      </c>
      <c r="BE332">
        <f t="shared" si="76"/>
        <v>7.6538461538470102E-4</v>
      </c>
    </row>
    <row r="333" spans="1:57" x14ac:dyDescent="0.3">
      <c r="A333">
        <f>Pumpkin_Seeds_Dataset!A331</f>
        <v>75226</v>
      </c>
      <c r="B333">
        <f>Pumpkin_Seeds_Dataset!B331</f>
        <v>1102.405</v>
      </c>
      <c r="C333">
        <f>Pumpkin_Seeds_Dataset!C331</f>
        <v>435.49099999999999</v>
      </c>
      <c r="D333">
        <f>Pumpkin_Seeds_Dataset!D331</f>
        <v>220.52099999999999</v>
      </c>
      <c r="E333">
        <f>Pumpkin_Seeds_Dataset!E331</f>
        <v>76017</v>
      </c>
      <c r="F333">
        <f>Pumpkin_Seeds_Dataset!F331</f>
        <v>309.4846</v>
      </c>
      <c r="G333">
        <f>Pumpkin_Seeds_Dataset!G331</f>
        <v>0.86229999999999996</v>
      </c>
      <c r="H333">
        <f>Pumpkin_Seeds_Dataset!H331</f>
        <v>0.98960000000000004</v>
      </c>
      <c r="I333">
        <f>Pumpkin_Seeds_Dataset!I331</f>
        <v>0.6804</v>
      </c>
      <c r="J333">
        <f>Pumpkin_Seeds_Dataset!J331</f>
        <v>0.77780000000000005</v>
      </c>
      <c r="K333">
        <f>Pumpkin_Seeds_Dataset!K331</f>
        <v>1.9748000000000001</v>
      </c>
      <c r="L333">
        <f>Pumpkin_Seeds_Dataset!L331</f>
        <v>0.7107</v>
      </c>
      <c r="M333" s="9">
        <f>Pumpkin_Seeds_Dataset!M331</f>
        <v>0</v>
      </c>
      <c r="N333" s="10">
        <f t="shared" si="66"/>
        <v>1</v>
      </c>
      <c r="O333" s="11">
        <f t="shared" si="67"/>
        <v>1</v>
      </c>
      <c r="P333">
        <f t="shared" si="68"/>
        <v>0</v>
      </c>
      <c r="Q333">
        <f t="shared" si="69"/>
        <v>0.22185016078660408</v>
      </c>
      <c r="R333" s="9">
        <f t="shared" si="70"/>
        <v>0.22185016078660408</v>
      </c>
      <c r="S333" s="11">
        <f t="shared" si="71"/>
        <v>0.77814983921339587</v>
      </c>
      <c r="T333" s="9">
        <f t="shared" si="72"/>
        <v>-0.2508361779578876</v>
      </c>
      <c r="U333" s="11">
        <f t="shared" si="73"/>
        <v>100</v>
      </c>
      <c r="AX333">
        <v>2.8847619650476029E-2</v>
      </c>
      <c r="AY333">
        <v>1</v>
      </c>
      <c r="AZ333">
        <v>0</v>
      </c>
      <c r="BA333">
        <f t="shared" si="77"/>
        <v>323</v>
      </c>
      <c r="BB333">
        <f t="shared" si="78"/>
        <v>6</v>
      </c>
      <c r="BC333">
        <f t="shared" si="74"/>
        <v>0.75153846153846149</v>
      </c>
      <c r="BD333">
        <f t="shared" si="75"/>
        <v>0.995</v>
      </c>
      <c r="BE333">
        <f t="shared" si="76"/>
        <v>7.6538461538459054E-4</v>
      </c>
    </row>
    <row r="334" spans="1:57" x14ac:dyDescent="0.3">
      <c r="A334">
        <f>Pumpkin_Seeds_Dataset!A332</f>
        <v>91739</v>
      </c>
      <c r="B334">
        <f>Pumpkin_Seeds_Dataset!B332</f>
        <v>1153.2940000000001</v>
      </c>
      <c r="C334">
        <f>Pumpkin_Seeds_Dataset!C332</f>
        <v>436.75749999999999</v>
      </c>
      <c r="D334">
        <f>Pumpkin_Seeds_Dataset!D332</f>
        <v>268.47890000000001</v>
      </c>
      <c r="E334">
        <f>Pumpkin_Seeds_Dataset!E332</f>
        <v>92863</v>
      </c>
      <c r="F334">
        <f>Pumpkin_Seeds_Dataset!F332</f>
        <v>341.76850000000002</v>
      </c>
      <c r="G334">
        <f>Pumpkin_Seeds_Dataset!G332</f>
        <v>0.78879999999999995</v>
      </c>
      <c r="H334">
        <f>Pumpkin_Seeds_Dataset!H332</f>
        <v>0.9879</v>
      </c>
      <c r="I334">
        <f>Pumpkin_Seeds_Dataset!I332</f>
        <v>0.73419999999999996</v>
      </c>
      <c r="J334">
        <f>Pumpkin_Seeds_Dataset!J332</f>
        <v>0.86670000000000003</v>
      </c>
      <c r="K334">
        <f>Pumpkin_Seeds_Dataset!K332</f>
        <v>1.6268</v>
      </c>
      <c r="L334">
        <f>Pumpkin_Seeds_Dataset!L332</f>
        <v>0.78249999999999997</v>
      </c>
      <c r="M334" s="9">
        <f>Pumpkin_Seeds_Dataset!M332</f>
        <v>0</v>
      </c>
      <c r="N334" s="10">
        <f t="shared" si="66"/>
        <v>1</v>
      </c>
      <c r="O334" s="11">
        <f t="shared" si="67"/>
        <v>1</v>
      </c>
      <c r="P334">
        <f t="shared" si="68"/>
        <v>0</v>
      </c>
      <c r="Q334">
        <f t="shared" si="69"/>
        <v>7.2737680899527639E-3</v>
      </c>
      <c r="R334" s="9">
        <f t="shared" si="70"/>
        <v>7.2737680899527639E-3</v>
      </c>
      <c r="S334" s="11">
        <f t="shared" si="71"/>
        <v>0.99272623191004727</v>
      </c>
      <c r="T334" s="9">
        <f t="shared" si="72"/>
        <v>-7.3003509244212485E-3</v>
      </c>
      <c r="U334" s="11">
        <f t="shared" si="73"/>
        <v>100</v>
      </c>
      <c r="AX334">
        <v>2.8969627822850706E-2</v>
      </c>
      <c r="AY334">
        <v>1</v>
      </c>
      <c r="AZ334">
        <v>0</v>
      </c>
      <c r="BA334">
        <f t="shared" si="77"/>
        <v>324</v>
      </c>
      <c r="BB334">
        <f t="shared" si="78"/>
        <v>6</v>
      </c>
      <c r="BC334">
        <f t="shared" si="74"/>
        <v>0.75076923076923074</v>
      </c>
      <c r="BD334">
        <f t="shared" si="75"/>
        <v>0.995</v>
      </c>
      <c r="BE334">
        <f t="shared" si="76"/>
        <v>7.6538461538459054E-4</v>
      </c>
    </row>
    <row r="335" spans="1:57" x14ac:dyDescent="0.3">
      <c r="A335">
        <f>Pumpkin_Seeds_Dataset!A333</f>
        <v>65739</v>
      </c>
      <c r="B335">
        <f>Pumpkin_Seeds_Dataset!B333</f>
        <v>999.64499999999998</v>
      </c>
      <c r="C335">
        <f>Pumpkin_Seeds_Dataset!C333</f>
        <v>394.76920000000001</v>
      </c>
      <c r="D335">
        <f>Pumpkin_Seeds_Dataset!D333</f>
        <v>212.89959999999999</v>
      </c>
      <c r="E335">
        <f>Pumpkin_Seeds_Dataset!E333</f>
        <v>66429</v>
      </c>
      <c r="F335">
        <f>Pumpkin_Seeds_Dataset!F333</f>
        <v>289.31209999999999</v>
      </c>
      <c r="G335">
        <f>Pumpkin_Seeds_Dataset!G333</f>
        <v>0.84209999999999996</v>
      </c>
      <c r="H335">
        <f>Pumpkin_Seeds_Dataset!H333</f>
        <v>0.98960000000000004</v>
      </c>
      <c r="I335">
        <f>Pumpkin_Seeds_Dataset!I333</f>
        <v>0.64829999999999999</v>
      </c>
      <c r="J335">
        <f>Pumpkin_Seeds_Dataset!J333</f>
        <v>0.82669999999999999</v>
      </c>
      <c r="K335">
        <f>Pumpkin_Seeds_Dataset!K333</f>
        <v>1.8543000000000001</v>
      </c>
      <c r="L335">
        <f>Pumpkin_Seeds_Dataset!L333</f>
        <v>0.7329</v>
      </c>
      <c r="M335" s="9">
        <f>Pumpkin_Seeds_Dataset!M333</f>
        <v>0</v>
      </c>
      <c r="N335" s="10">
        <f t="shared" si="66"/>
        <v>1</v>
      </c>
      <c r="O335" s="11">
        <f t="shared" si="67"/>
        <v>1</v>
      </c>
      <c r="P335">
        <f t="shared" si="68"/>
        <v>0</v>
      </c>
      <c r="Q335">
        <f t="shared" si="69"/>
        <v>0.12909256363026281</v>
      </c>
      <c r="R335" s="9">
        <f t="shared" si="70"/>
        <v>0.12909256363026281</v>
      </c>
      <c r="S335" s="11">
        <f t="shared" si="71"/>
        <v>0.87090743636973722</v>
      </c>
      <c r="T335" s="9">
        <f t="shared" si="72"/>
        <v>-0.13821958060163253</v>
      </c>
      <c r="U335" s="11">
        <f t="shared" si="73"/>
        <v>100</v>
      </c>
      <c r="AX335">
        <v>2.9075433879330911E-2</v>
      </c>
      <c r="AY335">
        <v>1</v>
      </c>
      <c r="AZ335">
        <v>0</v>
      </c>
      <c r="BA335">
        <f t="shared" si="77"/>
        <v>325</v>
      </c>
      <c r="BB335">
        <f t="shared" si="78"/>
        <v>6</v>
      </c>
      <c r="BC335">
        <f t="shared" si="74"/>
        <v>0.75</v>
      </c>
      <c r="BD335">
        <f t="shared" si="75"/>
        <v>0.995</v>
      </c>
      <c r="BE335">
        <f t="shared" si="76"/>
        <v>0</v>
      </c>
    </row>
    <row r="336" spans="1:57" x14ac:dyDescent="0.3">
      <c r="A336">
        <f>Pumpkin_Seeds_Dataset!A334</f>
        <v>92851</v>
      </c>
      <c r="B336">
        <f>Pumpkin_Seeds_Dataset!B334</f>
        <v>1194.4770000000001</v>
      </c>
      <c r="C336">
        <f>Pumpkin_Seeds_Dataset!C334</f>
        <v>458.92129999999997</v>
      </c>
      <c r="D336">
        <f>Pumpkin_Seeds_Dataset!D334</f>
        <v>260.63</v>
      </c>
      <c r="E336">
        <f>Pumpkin_Seeds_Dataset!E334</f>
        <v>94170</v>
      </c>
      <c r="F336">
        <f>Pumpkin_Seeds_Dataset!F334</f>
        <v>343.83359999999999</v>
      </c>
      <c r="G336">
        <f>Pumpkin_Seeds_Dataset!G334</f>
        <v>0.82310000000000005</v>
      </c>
      <c r="H336">
        <f>Pumpkin_Seeds_Dataset!H334</f>
        <v>0.98599999999999999</v>
      </c>
      <c r="I336">
        <f>Pumpkin_Seeds_Dataset!I334</f>
        <v>0.76290000000000002</v>
      </c>
      <c r="J336">
        <f>Pumpkin_Seeds_Dataset!J334</f>
        <v>0.81779999999999997</v>
      </c>
      <c r="K336">
        <f>Pumpkin_Seeds_Dataset!K334</f>
        <v>1.7607999999999999</v>
      </c>
      <c r="L336">
        <f>Pumpkin_Seeds_Dataset!L334</f>
        <v>0.74919999999999998</v>
      </c>
      <c r="M336" s="9">
        <f>Pumpkin_Seeds_Dataset!M334</f>
        <v>0</v>
      </c>
      <c r="N336" s="10">
        <f t="shared" si="66"/>
        <v>1</v>
      </c>
      <c r="O336" s="11">
        <f t="shared" si="67"/>
        <v>1</v>
      </c>
      <c r="P336">
        <f t="shared" si="68"/>
        <v>0</v>
      </c>
      <c r="Q336">
        <f t="shared" si="69"/>
        <v>5.0235912875148642E-2</v>
      </c>
      <c r="R336" s="9">
        <f t="shared" si="70"/>
        <v>5.0235912875148642E-2</v>
      </c>
      <c r="S336" s="11">
        <f t="shared" si="71"/>
        <v>0.94976408712485139</v>
      </c>
      <c r="T336" s="9">
        <f t="shared" si="72"/>
        <v>-5.1541654568648912E-2</v>
      </c>
      <c r="U336" s="11">
        <f t="shared" si="73"/>
        <v>100</v>
      </c>
      <c r="AX336">
        <v>2.9322087026015013E-2</v>
      </c>
      <c r="AY336">
        <v>0</v>
      </c>
      <c r="AZ336">
        <v>1</v>
      </c>
      <c r="BA336">
        <f t="shared" si="77"/>
        <v>325</v>
      </c>
      <c r="BB336">
        <f t="shared" si="78"/>
        <v>7</v>
      </c>
      <c r="BC336">
        <f t="shared" si="74"/>
        <v>0.75</v>
      </c>
      <c r="BD336">
        <f t="shared" si="75"/>
        <v>0.99416666666666664</v>
      </c>
      <c r="BE336">
        <f t="shared" si="76"/>
        <v>7.6474358974356498E-4</v>
      </c>
    </row>
    <row r="337" spans="1:57" x14ac:dyDescent="0.3">
      <c r="A337">
        <f>Pumpkin_Seeds_Dataset!A335</f>
        <v>81348</v>
      </c>
      <c r="B337">
        <f>Pumpkin_Seeds_Dataset!B335</f>
        <v>1116.6790000000001</v>
      </c>
      <c r="C337">
        <f>Pumpkin_Seeds_Dataset!C335</f>
        <v>440.98110000000003</v>
      </c>
      <c r="D337">
        <f>Pumpkin_Seeds_Dataset!D335</f>
        <v>236.19710000000001</v>
      </c>
      <c r="E337">
        <f>Pumpkin_Seeds_Dataset!E335</f>
        <v>82610</v>
      </c>
      <c r="F337">
        <f>Pumpkin_Seeds_Dataset!F335</f>
        <v>321.83150000000001</v>
      </c>
      <c r="G337">
        <f>Pumpkin_Seeds_Dataset!G335</f>
        <v>0.84450000000000003</v>
      </c>
      <c r="H337">
        <f>Pumpkin_Seeds_Dataset!H335</f>
        <v>0.98470000000000002</v>
      </c>
      <c r="I337">
        <f>Pumpkin_Seeds_Dataset!I335</f>
        <v>0.64849999999999997</v>
      </c>
      <c r="J337">
        <f>Pumpkin_Seeds_Dataset!J335</f>
        <v>0.81979999999999997</v>
      </c>
      <c r="K337">
        <f>Pumpkin_Seeds_Dataset!K335</f>
        <v>1.867</v>
      </c>
      <c r="L337">
        <f>Pumpkin_Seeds_Dataset!L335</f>
        <v>0.7298</v>
      </c>
      <c r="M337" s="9">
        <f>Pumpkin_Seeds_Dataset!M335</f>
        <v>0</v>
      </c>
      <c r="N337" s="10">
        <f t="shared" si="66"/>
        <v>1</v>
      </c>
      <c r="O337" s="11">
        <f t="shared" si="67"/>
        <v>1</v>
      </c>
      <c r="P337">
        <f t="shared" si="68"/>
        <v>0</v>
      </c>
      <c r="Q337">
        <f t="shared" si="69"/>
        <v>2.2063734284050354E-2</v>
      </c>
      <c r="R337" s="9">
        <f t="shared" si="70"/>
        <v>2.2063734284050354E-2</v>
      </c>
      <c r="S337" s="11">
        <f t="shared" si="71"/>
        <v>0.9779362657159496</v>
      </c>
      <c r="T337" s="9">
        <f t="shared" si="72"/>
        <v>-2.2310779050446389E-2</v>
      </c>
      <c r="U337" s="11">
        <f t="shared" si="73"/>
        <v>100</v>
      </c>
      <c r="AX337">
        <v>2.93721326500887E-2</v>
      </c>
      <c r="AY337">
        <v>1</v>
      </c>
      <c r="AZ337">
        <v>0</v>
      </c>
      <c r="BA337">
        <f t="shared" si="77"/>
        <v>326</v>
      </c>
      <c r="BB337">
        <f t="shared" si="78"/>
        <v>7</v>
      </c>
      <c r="BC337">
        <f t="shared" si="74"/>
        <v>0.74923076923076926</v>
      </c>
      <c r="BD337">
        <f t="shared" si="75"/>
        <v>0.99416666666666664</v>
      </c>
      <c r="BE337">
        <f t="shared" si="76"/>
        <v>7.6474358974356498E-4</v>
      </c>
    </row>
    <row r="338" spans="1:57" x14ac:dyDescent="0.3">
      <c r="A338">
        <f>Pumpkin_Seeds_Dataset!A336</f>
        <v>73428</v>
      </c>
      <c r="B338">
        <f>Pumpkin_Seeds_Dataset!B336</f>
        <v>1040.181</v>
      </c>
      <c r="C338">
        <f>Pumpkin_Seeds_Dataset!C336</f>
        <v>396.17970000000003</v>
      </c>
      <c r="D338">
        <f>Pumpkin_Seeds_Dataset!D336</f>
        <v>236.97380000000001</v>
      </c>
      <c r="E338">
        <f>Pumpkin_Seeds_Dataset!E336</f>
        <v>74075</v>
      </c>
      <c r="F338">
        <f>Pumpkin_Seeds_Dataset!F336</f>
        <v>305.76369999999997</v>
      </c>
      <c r="G338">
        <f>Pumpkin_Seeds_Dataset!G336</f>
        <v>0.8014</v>
      </c>
      <c r="H338">
        <f>Pumpkin_Seeds_Dataset!H336</f>
        <v>0.99129999999999996</v>
      </c>
      <c r="I338">
        <f>Pumpkin_Seeds_Dataset!I336</f>
        <v>0.73499999999999999</v>
      </c>
      <c r="J338">
        <f>Pumpkin_Seeds_Dataset!J336</f>
        <v>0.8528</v>
      </c>
      <c r="K338">
        <f>Pumpkin_Seeds_Dataset!K336</f>
        <v>1.6718</v>
      </c>
      <c r="L338">
        <f>Pumpkin_Seeds_Dataset!L336</f>
        <v>0.77180000000000004</v>
      </c>
      <c r="M338" s="9">
        <f>Pumpkin_Seeds_Dataset!M336</f>
        <v>0</v>
      </c>
      <c r="N338" s="10">
        <f t="shared" si="66"/>
        <v>1</v>
      </c>
      <c r="O338" s="11">
        <f t="shared" si="67"/>
        <v>1</v>
      </c>
      <c r="P338">
        <f t="shared" si="68"/>
        <v>0</v>
      </c>
      <c r="Q338">
        <f t="shared" si="69"/>
        <v>2.3754791215031251E-2</v>
      </c>
      <c r="R338" s="9">
        <f t="shared" si="70"/>
        <v>2.3754791215031251E-2</v>
      </c>
      <c r="S338" s="11">
        <f t="shared" si="71"/>
        <v>0.97624520878496879</v>
      </c>
      <c r="T338" s="9">
        <f t="shared" si="72"/>
        <v>-2.4041485614964355E-2</v>
      </c>
      <c r="U338" s="11">
        <f t="shared" si="73"/>
        <v>100</v>
      </c>
      <c r="AX338">
        <v>2.9488533812290007E-2</v>
      </c>
      <c r="AY338">
        <v>1</v>
      </c>
      <c r="AZ338">
        <v>0</v>
      </c>
      <c r="BA338">
        <f t="shared" si="77"/>
        <v>327</v>
      </c>
      <c r="BB338">
        <f t="shared" si="78"/>
        <v>7</v>
      </c>
      <c r="BC338">
        <f t="shared" si="74"/>
        <v>0.74846153846153851</v>
      </c>
      <c r="BD338">
        <f t="shared" si="75"/>
        <v>0.99416666666666664</v>
      </c>
      <c r="BE338">
        <f t="shared" si="76"/>
        <v>7.6474358974367536E-4</v>
      </c>
    </row>
    <row r="339" spans="1:57" x14ac:dyDescent="0.3">
      <c r="A339">
        <f>Pumpkin_Seeds_Dataset!A337</f>
        <v>67736</v>
      </c>
      <c r="B339">
        <f>Pumpkin_Seeds_Dataset!B337</f>
        <v>990.20399999999995</v>
      </c>
      <c r="C339">
        <f>Pumpkin_Seeds_Dataset!C337</f>
        <v>366.0779</v>
      </c>
      <c r="D339">
        <f>Pumpkin_Seeds_Dataset!D337</f>
        <v>237.09</v>
      </c>
      <c r="E339">
        <f>Pumpkin_Seeds_Dataset!E337</f>
        <v>68405</v>
      </c>
      <c r="F339">
        <f>Pumpkin_Seeds_Dataset!F337</f>
        <v>293.67349999999999</v>
      </c>
      <c r="G339">
        <f>Pumpkin_Seeds_Dataset!G337</f>
        <v>0.76190000000000002</v>
      </c>
      <c r="H339">
        <f>Pumpkin_Seeds_Dataset!H337</f>
        <v>0.99019999999999997</v>
      </c>
      <c r="I339">
        <f>Pumpkin_Seeds_Dataset!I337</f>
        <v>0.72860000000000003</v>
      </c>
      <c r="J339">
        <f>Pumpkin_Seeds_Dataset!J337</f>
        <v>0.86809999999999998</v>
      </c>
      <c r="K339">
        <f>Pumpkin_Seeds_Dataset!K337</f>
        <v>1.544</v>
      </c>
      <c r="L339">
        <f>Pumpkin_Seeds_Dataset!L337</f>
        <v>0.80220000000000002</v>
      </c>
      <c r="M339" s="9">
        <f>Pumpkin_Seeds_Dataset!M337</f>
        <v>0</v>
      </c>
      <c r="N339" s="10">
        <f t="shared" si="66"/>
        <v>1</v>
      </c>
      <c r="O339" s="11">
        <f t="shared" si="67"/>
        <v>1</v>
      </c>
      <c r="P339">
        <f t="shared" si="68"/>
        <v>0</v>
      </c>
      <c r="Q339">
        <f t="shared" si="69"/>
        <v>1.1940428403051276E-2</v>
      </c>
      <c r="R339" s="9">
        <f t="shared" si="70"/>
        <v>1.1940428403051276E-2</v>
      </c>
      <c r="S339" s="11">
        <f t="shared" si="71"/>
        <v>0.98805957159694868</v>
      </c>
      <c r="T339" s="9">
        <f t="shared" si="72"/>
        <v>-1.2012287913336016E-2</v>
      </c>
      <c r="U339" s="11">
        <f t="shared" si="73"/>
        <v>100</v>
      </c>
      <c r="AX339">
        <v>2.9494568070603987E-2</v>
      </c>
      <c r="AY339">
        <v>1</v>
      </c>
      <c r="AZ339">
        <v>0</v>
      </c>
      <c r="BA339">
        <f t="shared" si="77"/>
        <v>328</v>
      </c>
      <c r="BB339">
        <f t="shared" si="78"/>
        <v>7</v>
      </c>
      <c r="BC339">
        <f t="shared" si="74"/>
        <v>0.74769230769230766</v>
      </c>
      <c r="BD339">
        <f t="shared" si="75"/>
        <v>0.99416666666666664</v>
      </c>
      <c r="BE339">
        <f t="shared" si="76"/>
        <v>0</v>
      </c>
    </row>
    <row r="340" spans="1:57" x14ac:dyDescent="0.3">
      <c r="A340">
        <f>Pumpkin_Seeds_Dataset!A338</f>
        <v>65139</v>
      </c>
      <c r="B340">
        <f>Pumpkin_Seeds_Dataset!B338</f>
        <v>995.19899999999996</v>
      </c>
      <c r="C340">
        <f>Pumpkin_Seeds_Dataset!C338</f>
        <v>383.81970000000001</v>
      </c>
      <c r="D340">
        <f>Pumpkin_Seeds_Dataset!D338</f>
        <v>217.7336</v>
      </c>
      <c r="E340">
        <f>Pumpkin_Seeds_Dataset!E338</f>
        <v>65790</v>
      </c>
      <c r="F340">
        <f>Pumpkin_Seeds_Dataset!F338</f>
        <v>287.98880000000003</v>
      </c>
      <c r="G340">
        <f>Pumpkin_Seeds_Dataset!G338</f>
        <v>0.82350000000000001</v>
      </c>
      <c r="H340">
        <f>Pumpkin_Seeds_Dataset!H338</f>
        <v>0.99009999999999998</v>
      </c>
      <c r="I340">
        <f>Pumpkin_Seeds_Dataset!I338</f>
        <v>0.73270000000000002</v>
      </c>
      <c r="J340">
        <f>Pumpkin_Seeds_Dataset!J338</f>
        <v>0.82650000000000001</v>
      </c>
      <c r="K340">
        <f>Pumpkin_Seeds_Dataset!K338</f>
        <v>1.7627999999999999</v>
      </c>
      <c r="L340">
        <f>Pumpkin_Seeds_Dataset!L338</f>
        <v>0.75029999999999997</v>
      </c>
      <c r="M340" s="9">
        <f>Pumpkin_Seeds_Dataset!M338</f>
        <v>0</v>
      </c>
      <c r="N340" s="10">
        <f t="shared" si="66"/>
        <v>1</v>
      </c>
      <c r="O340" s="11">
        <f t="shared" si="67"/>
        <v>1</v>
      </c>
      <c r="P340">
        <f t="shared" si="68"/>
        <v>0</v>
      </c>
      <c r="Q340">
        <f t="shared" si="69"/>
        <v>0.12375373304989128</v>
      </c>
      <c r="R340" s="9">
        <f t="shared" si="70"/>
        <v>0.12375373304989128</v>
      </c>
      <c r="S340" s="11">
        <f t="shared" si="71"/>
        <v>0.87624626695010877</v>
      </c>
      <c r="T340" s="9">
        <f t="shared" si="72"/>
        <v>-0.13210810089906402</v>
      </c>
      <c r="U340" s="11">
        <f t="shared" si="73"/>
        <v>100</v>
      </c>
      <c r="AX340">
        <v>2.9617897274142119E-2</v>
      </c>
      <c r="AY340">
        <v>0</v>
      </c>
      <c r="AZ340">
        <v>1</v>
      </c>
      <c r="BA340">
        <f t="shared" si="77"/>
        <v>328</v>
      </c>
      <c r="BB340">
        <f t="shared" si="78"/>
        <v>8</v>
      </c>
      <c r="BC340">
        <f t="shared" si="74"/>
        <v>0.74769230769230766</v>
      </c>
      <c r="BD340">
        <f t="shared" si="75"/>
        <v>0.99333333333333329</v>
      </c>
      <c r="BE340">
        <f t="shared" si="76"/>
        <v>7.6410256410253932E-4</v>
      </c>
    </row>
    <row r="341" spans="1:57" x14ac:dyDescent="0.3">
      <c r="A341">
        <f>Pumpkin_Seeds_Dataset!A339</f>
        <v>96587</v>
      </c>
      <c r="B341">
        <f>Pumpkin_Seeds_Dataset!B339</f>
        <v>1202.1759999999999</v>
      </c>
      <c r="C341">
        <f>Pumpkin_Seeds_Dataset!C339</f>
        <v>477.3562</v>
      </c>
      <c r="D341">
        <f>Pumpkin_Seeds_Dataset!D339</f>
        <v>258.32929999999999</v>
      </c>
      <c r="E341">
        <f>Pumpkin_Seeds_Dataset!E339</f>
        <v>97232</v>
      </c>
      <c r="F341">
        <f>Pumpkin_Seeds_Dataset!F339</f>
        <v>350.68270000000001</v>
      </c>
      <c r="G341">
        <f>Pumpkin_Seeds_Dataset!G339</f>
        <v>0.84089999999999998</v>
      </c>
      <c r="H341">
        <f>Pumpkin_Seeds_Dataset!H339</f>
        <v>0.99339999999999995</v>
      </c>
      <c r="I341">
        <f>Pumpkin_Seeds_Dataset!I339</f>
        <v>0.65300000000000002</v>
      </c>
      <c r="J341">
        <f>Pumpkin_Seeds_Dataset!J339</f>
        <v>0.83979999999999999</v>
      </c>
      <c r="K341">
        <f>Pumpkin_Seeds_Dataset!K339</f>
        <v>1.8479000000000001</v>
      </c>
      <c r="L341">
        <f>Pumpkin_Seeds_Dataset!L339</f>
        <v>0.73460000000000003</v>
      </c>
      <c r="M341" s="9">
        <f>Pumpkin_Seeds_Dataset!M339</f>
        <v>0</v>
      </c>
      <c r="N341" s="10">
        <f t="shared" si="66"/>
        <v>1</v>
      </c>
      <c r="O341" s="11">
        <f t="shared" si="67"/>
        <v>1</v>
      </c>
      <c r="P341">
        <f t="shared" si="68"/>
        <v>0</v>
      </c>
      <c r="Q341">
        <f t="shared" si="69"/>
        <v>0.32241825663575768</v>
      </c>
      <c r="R341" s="9">
        <f t="shared" si="70"/>
        <v>0.32241825663575768</v>
      </c>
      <c r="S341" s="11">
        <f t="shared" si="71"/>
        <v>0.67758174336424237</v>
      </c>
      <c r="T341" s="9">
        <f t="shared" si="72"/>
        <v>-0.3892250790942734</v>
      </c>
      <c r="U341" s="11">
        <f t="shared" si="73"/>
        <v>100</v>
      </c>
      <c r="AX341">
        <v>2.9633376110756334E-2</v>
      </c>
      <c r="AY341">
        <v>1</v>
      </c>
      <c r="AZ341">
        <v>0</v>
      </c>
      <c r="BA341">
        <f t="shared" si="77"/>
        <v>329</v>
      </c>
      <c r="BB341">
        <f t="shared" si="78"/>
        <v>8</v>
      </c>
      <c r="BC341">
        <f t="shared" si="74"/>
        <v>0.74692307692307691</v>
      </c>
      <c r="BD341">
        <f t="shared" si="75"/>
        <v>0.99333333333333329</v>
      </c>
      <c r="BE341">
        <f t="shared" si="76"/>
        <v>7.6410256410253932E-4</v>
      </c>
    </row>
    <row r="342" spans="1:57" x14ac:dyDescent="0.3">
      <c r="A342">
        <f>Pumpkin_Seeds_Dataset!A340</f>
        <v>60544</v>
      </c>
      <c r="B342">
        <f>Pumpkin_Seeds_Dataset!B340</f>
        <v>957.495</v>
      </c>
      <c r="C342">
        <f>Pumpkin_Seeds_Dataset!C340</f>
        <v>366.50799999999998</v>
      </c>
      <c r="D342">
        <f>Pumpkin_Seeds_Dataset!D340</f>
        <v>212.33240000000001</v>
      </c>
      <c r="E342">
        <f>Pumpkin_Seeds_Dataset!E340</f>
        <v>61459</v>
      </c>
      <c r="F342">
        <f>Pumpkin_Seeds_Dataset!F340</f>
        <v>277.64550000000003</v>
      </c>
      <c r="G342">
        <f>Pumpkin_Seeds_Dataset!G340</f>
        <v>0.81510000000000005</v>
      </c>
      <c r="H342">
        <f>Pumpkin_Seeds_Dataset!H340</f>
        <v>0.98509999999999998</v>
      </c>
      <c r="I342">
        <f>Pumpkin_Seeds_Dataset!I340</f>
        <v>0.73050000000000004</v>
      </c>
      <c r="J342">
        <f>Pumpkin_Seeds_Dataset!J340</f>
        <v>0.82989999999999997</v>
      </c>
      <c r="K342">
        <f>Pumpkin_Seeds_Dataset!K340</f>
        <v>1.7261</v>
      </c>
      <c r="L342">
        <f>Pumpkin_Seeds_Dataset!L340</f>
        <v>0.75749999999999995</v>
      </c>
      <c r="M342" s="9">
        <f>Pumpkin_Seeds_Dataset!M340</f>
        <v>0</v>
      </c>
      <c r="N342" s="10">
        <f t="shared" si="66"/>
        <v>1</v>
      </c>
      <c r="O342" s="11">
        <f t="shared" si="67"/>
        <v>1</v>
      </c>
      <c r="P342">
        <f t="shared" si="68"/>
        <v>0</v>
      </c>
      <c r="Q342">
        <f t="shared" si="69"/>
        <v>8.5329817549916046E-2</v>
      </c>
      <c r="R342" s="9">
        <f t="shared" si="70"/>
        <v>8.5329817549916046E-2</v>
      </c>
      <c r="S342" s="11">
        <f t="shared" si="71"/>
        <v>0.91467018245008391</v>
      </c>
      <c r="T342" s="9">
        <f t="shared" si="72"/>
        <v>-8.9191735025323335E-2</v>
      </c>
      <c r="U342" s="11">
        <f t="shared" si="73"/>
        <v>100</v>
      </c>
      <c r="AX342">
        <v>2.9762902332048927E-2</v>
      </c>
      <c r="AY342">
        <v>1</v>
      </c>
      <c r="AZ342">
        <v>0</v>
      </c>
      <c r="BA342">
        <f t="shared" si="77"/>
        <v>330</v>
      </c>
      <c r="BB342">
        <f t="shared" si="78"/>
        <v>8</v>
      </c>
      <c r="BC342">
        <f t="shared" si="74"/>
        <v>0.74615384615384617</v>
      </c>
      <c r="BD342">
        <f t="shared" si="75"/>
        <v>0.99333333333333329</v>
      </c>
      <c r="BE342">
        <f t="shared" si="76"/>
        <v>7.6410256410264958E-4</v>
      </c>
    </row>
    <row r="343" spans="1:57" x14ac:dyDescent="0.3">
      <c r="A343">
        <f>Pumpkin_Seeds_Dataset!A341</f>
        <v>85332</v>
      </c>
      <c r="B343">
        <f>Pumpkin_Seeds_Dataset!B341</f>
        <v>1132.0999999999999</v>
      </c>
      <c r="C343">
        <f>Pumpkin_Seeds_Dataset!C341</f>
        <v>442.48759999999999</v>
      </c>
      <c r="D343">
        <f>Pumpkin_Seeds_Dataset!D341</f>
        <v>246.23400000000001</v>
      </c>
      <c r="E343">
        <f>Pumpkin_Seeds_Dataset!E341</f>
        <v>86079</v>
      </c>
      <c r="F343">
        <f>Pumpkin_Seeds_Dataset!F341</f>
        <v>329.61810000000003</v>
      </c>
      <c r="G343">
        <f>Pumpkin_Seeds_Dataset!G341</f>
        <v>0.83089999999999997</v>
      </c>
      <c r="H343">
        <f>Pumpkin_Seeds_Dataset!H341</f>
        <v>0.99129999999999996</v>
      </c>
      <c r="I343">
        <f>Pumpkin_Seeds_Dataset!I341</f>
        <v>0.67020000000000002</v>
      </c>
      <c r="J343">
        <f>Pumpkin_Seeds_Dataset!J341</f>
        <v>0.8367</v>
      </c>
      <c r="K343">
        <f>Pumpkin_Seeds_Dataset!K341</f>
        <v>1.7969999999999999</v>
      </c>
      <c r="L343">
        <f>Pumpkin_Seeds_Dataset!L341</f>
        <v>0.74490000000000001</v>
      </c>
      <c r="M343" s="9">
        <f>Pumpkin_Seeds_Dataset!M341</f>
        <v>0</v>
      </c>
      <c r="N343" s="10">
        <f t="shared" si="66"/>
        <v>1</v>
      </c>
      <c r="O343" s="11">
        <f t="shared" si="67"/>
        <v>1</v>
      </c>
      <c r="P343">
        <f t="shared" si="68"/>
        <v>0</v>
      </c>
      <c r="Q343">
        <f t="shared" si="69"/>
        <v>5.9451753566798521E-2</v>
      </c>
      <c r="R343" s="9">
        <f t="shared" si="70"/>
        <v>5.9451753566798521E-2</v>
      </c>
      <c r="S343" s="11">
        <f t="shared" si="71"/>
        <v>0.94054824643320145</v>
      </c>
      <c r="T343" s="9">
        <f t="shared" si="72"/>
        <v>-6.1292332850563971E-2</v>
      </c>
      <c r="U343" s="11">
        <f t="shared" si="73"/>
        <v>100</v>
      </c>
      <c r="AX343">
        <v>3.0321087464697076E-2</v>
      </c>
      <c r="AY343">
        <v>1</v>
      </c>
      <c r="AZ343">
        <v>0</v>
      </c>
      <c r="BA343">
        <f t="shared" si="77"/>
        <v>331</v>
      </c>
      <c r="BB343">
        <f t="shared" si="78"/>
        <v>8</v>
      </c>
      <c r="BC343">
        <f t="shared" si="74"/>
        <v>0.74538461538461531</v>
      </c>
      <c r="BD343">
        <f t="shared" si="75"/>
        <v>0.99333333333333329</v>
      </c>
      <c r="BE343">
        <f t="shared" si="76"/>
        <v>7.6410256410242906E-4</v>
      </c>
    </row>
    <row r="344" spans="1:57" x14ac:dyDescent="0.3">
      <c r="A344">
        <f>Pumpkin_Seeds_Dataset!A342</f>
        <v>62862</v>
      </c>
      <c r="B344">
        <f>Pumpkin_Seeds_Dataset!B342</f>
        <v>978.51199999999994</v>
      </c>
      <c r="C344">
        <f>Pumpkin_Seeds_Dataset!C342</f>
        <v>376.25760000000002</v>
      </c>
      <c r="D344">
        <f>Pumpkin_Seeds_Dataset!D342</f>
        <v>213.0009</v>
      </c>
      <c r="E344">
        <f>Pumpkin_Seeds_Dataset!E342</f>
        <v>63538</v>
      </c>
      <c r="F344">
        <f>Pumpkin_Seeds_Dataset!F342</f>
        <v>282.91059999999999</v>
      </c>
      <c r="G344">
        <f>Pumpkin_Seeds_Dataset!G342</f>
        <v>0.82430000000000003</v>
      </c>
      <c r="H344">
        <f>Pumpkin_Seeds_Dataset!H342</f>
        <v>0.98939999999999995</v>
      </c>
      <c r="I344">
        <f>Pumpkin_Seeds_Dataset!I342</f>
        <v>0.68079999999999996</v>
      </c>
      <c r="J344">
        <f>Pumpkin_Seeds_Dataset!J342</f>
        <v>0.82499999999999996</v>
      </c>
      <c r="K344">
        <f>Pumpkin_Seeds_Dataset!K342</f>
        <v>1.7665</v>
      </c>
      <c r="L344">
        <f>Pumpkin_Seeds_Dataset!L342</f>
        <v>0.75190000000000001</v>
      </c>
      <c r="M344" s="9">
        <f>Pumpkin_Seeds_Dataset!M342</f>
        <v>0</v>
      </c>
      <c r="N344" s="10">
        <f t="shared" si="66"/>
        <v>1</v>
      </c>
      <c r="O344" s="11">
        <f t="shared" si="67"/>
        <v>1</v>
      </c>
      <c r="P344">
        <f t="shared" si="68"/>
        <v>0</v>
      </c>
      <c r="Q344">
        <f t="shared" si="69"/>
        <v>6.3480775543238097E-2</v>
      </c>
      <c r="R344" s="9">
        <f t="shared" si="70"/>
        <v>6.3480775543238097E-2</v>
      </c>
      <c r="S344" s="11">
        <f t="shared" si="71"/>
        <v>0.93651922445676195</v>
      </c>
      <c r="T344" s="9">
        <f t="shared" si="72"/>
        <v>-6.5585229324961303E-2</v>
      </c>
      <c r="U344" s="11">
        <f t="shared" si="73"/>
        <v>100</v>
      </c>
      <c r="AX344">
        <v>3.0382025211461428E-2</v>
      </c>
      <c r="AY344">
        <v>1</v>
      </c>
      <c r="AZ344">
        <v>0</v>
      </c>
      <c r="BA344">
        <f t="shared" si="77"/>
        <v>332</v>
      </c>
      <c r="BB344">
        <f t="shared" si="78"/>
        <v>8</v>
      </c>
      <c r="BC344">
        <f t="shared" si="74"/>
        <v>0.74461538461538468</v>
      </c>
      <c r="BD344">
        <f t="shared" si="75"/>
        <v>0.99333333333333329</v>
      </c>
      <c r="BE344">
        <f t="shared" si="76"/>
        <v>7.6410256410264958E-4</v>
      </c>
    </row>
    <row r="345" spans="1:57" x14ac:dyDescent="0.3">
      <c r="A345">
        <f>Pumpkin_Seeds_Dataset!A343</f>
        <v>59680</v>
      </c>
      <c r="B345">
        <f>Pumpkin_Seeds_Dataset!B343</f>
        <v>914.10500000000002</v>
      </c>
      <c r="C345">
        <f>Pumpkin_Seeds_Dataset!C343</f>
        <v>349.22390000000001</v>
      </c>
      <c r="D345">
        <f>Pumpkin_Seeds_Dataset!D343</f>
        <v>218.2894</v>
      </c>
      <c r="E345">
        <f>Pumpkin_Seeds_Dataset!E343</f>
        <v>60057</v>
      </c>
      <c r="F345">
        <f>Pumpkin_Seeds_Dataset!F343</f>
        <v>275.65730000000002</v>
      </c>
      <c r="G345">
        <f>Pumpkin_Seeds_Dataset!G343</f>
        <v>0.78059999999999996</v>
      </c>
      <c r="H345">
        <f>Pumpkin_Seeds_Dataset!H343</f>
        <v>0.99370000000000003</v>
      </c>
      <c r="I345">
        <f>Pumpkin_Seeds_Dataset!I343</f>
        <v>0.72209999999999996</v>
      </c>
      <c r="J345">
        <f>Pumpkin_Seeds_Dataset!J343</f>
        <v>0.89749999999999996</v>
      </c>
      <c r="K345">
        <f>Pumpkin_Seeds_Dataset!K343</f>
        <v>1.5998000000000001</v>
      </c>
      <c r="L345">
        <f>Pumpkin_Seeds_Dataset!L343</f>
        <v>0.7893</v>
      </c>
      <c r="M345" s="9">
        <f>Pumpkin_Seeds_Dataset!M343</f>
        <v>0</v>
      </c>
      <c r="N345" s="10">
        <f t="shared" si="66"/>
        <v>1</v>
      </c>
      <c r="O345" s="11">
        <f t="shared" si="67"/>
        <v>1</v>
      </c>
      <c r="P345">
        <f t="shared" si="68"/>
        <v>0</v>
      </c>
      <c r="Q345">
        <f t="shared" si="69"/>
        <v>3.9956714187666581E-2</v>
      </c>
      <c r="R345" s="9">
        <f t="shared" si="70"/>
        <v>3.9956714187666581E-2</v>
      </c>
      <c r="S345" s="11">
        <f t="shared" si="71"/>
        <v>0.96004328581233345</v>
      </c>
      <c r="T345" s="9">
        <f t="shared" si="72"/>
        <v>-4.0776906148903683E-2</v>
      </c>
      <c r="U345" s="11">
        <f t="shared" si="73"/>
        <v>100</v>
      </c>
      <c r="AX345">
        <v>3.0463374042262178E-2</v>
      </c>
      <c r="AY345">
        <v>1</v>
      </c>
      <c r="AZ345">
        <v>0</v>
      </c>
      <c r="BA345">
        <f t="shared" si="77"/>
        <v>333</v>
      </c>
      <c r="BB345">
        <f t="shared" si="78"/>
        <v>8</v>
      </c>
      <c r="BC345">
        <f t="shared" si="74"/>
        <v>0.74384615384615382</v>
      </c>
      <c r="BD345">
        <f t="shared" si="75"/>
        <v>0.99333333333333329</v>
      </c>
      <c r="BE345">
        <f t="shared" si="76"/>
        <v>7.6410256410253932E-4</v>
      </c>
    </row>
    <row r="346" spans="1:57" x14ac:dyDescent="0.3">
      <c r="A346">
        <f>Pumpkin_Seeds_Dataset!A344</f>
        <v>88735</v>
      </c>
      <c r="B346">
        <f>Pumpkin_Seeds_Dataset!B344</f>
        <v>1148.0250000000001</v>
      </c>
      <c r="C346">
        <f>Pumpkin_Seeds_Dataset!C344</f>
        <v>435.26769999999999</v>
      </c>
      <c r="D346">
        <f>Pumpkin_Seeds_Dataset!D344</f>
        <v>260.12979999999999</v>
      </c>
      <c r="E346">
        <f>Pumpkin_Seeds_Dataset!E344</f>
        <v>89694</v>
      </c>
      <c r="F346">
        <f>Pumpkin_Seeds_Dataset!F344</f>
        <v>336.12630000000001</v>
      </c>
      <c r="G346">
        <f>Pumpkin_Seeds_Dataset!G344</f>
        <v>0.80179999999999996</v>
      </c>
      <c r="H346">
        <f>Pumpkin_Seeds_Dataset!H344</f>
        <v>0.98929999999999996</v>
      </c>
      <c r="I346">
        <f>Pumpkin_Seeds_Dataset!I344</f>
        <v>0.7258</v>
      </c>
      <c r="J346">
        <f>Pumpkin_Seeds_Dataset!J344</f>
        <v>0.84609999999999996</v>
      </c>
      <c r="K346">
        <f>Pumpkin_Seeds_Dataset!K344</f>
        <v>1.6733</v>
      </c>
      <c r="L346">
        <f>Pumpkin_Seeds_Dataset!L344</f>
        <v>0.7722</v>
      </c>
      <c r="M346" s="9">
        <f>Pumpkin_Seeds_Dataset!M344</f>
        <v>0</v>
      </c>
      <c r="N346" s="10">
        <f t="shared" si="66"/>
        <v>1</v>
      </c>
      <c r="O346" s="11">
        <f t="shared" si="67"/>
        <v>1</v>
      </c>
      <c r="P346">
        <f t="shared" si="68"/>
        <v>0</v>
      </c>
      <c r="Q346">
        <f t="shared" si="69"/>
        <v>1.2489004659356113E-2</v>
      </c>
      <c r="R346" s="9">
        <f t="shared" si="70"/>
        <v>1.2489004659356113E-2</v>
      </c>
      <c r="S346" s="11">
        <f t="shared" si="71"/>
        <v>0.9875109953406439</v>
      </c>
      <c r="T346" s="9">
        <f t="shared" si="72"/>
        <v>-1.2567647746677407E-2</v>
      </c>
      <c r="U346" s="11">
        <f t="shared" si="73"/>
        <v>100</v>
      </c>
      <c r="AX346">
        <v>3.0512862984541905E-2</v>
      </c>
      <c r="AY346">
        <v>1</v>
      </c>
      <c r="AZ346">
        <v>0</v>
      </c>
      <c r="BA346">
        <f t="shared" si="77"/>
        <v>334</v>
      </c>
      <c r="BB346">
        <f t="shared" si="78"/>
        <v>8</v>
      </c>
      <c r="BC346">
        <f t="shared" si="74"/>
        <v>0.74307692307692308</v>
      </c>
      <c r="BD346">
        <f t="shared" si="75"/>
        <v>0.99333333333333329</v>
      </c>
      <c r="BE346">
        <f t="shared" si="76"/>
        <v>7.6410256410253932E-4</v>
      </c>
    </row>
    <row r="347" spans="1:57" x14ac:dyDescent="0.3">
      <c r="A347">
        <f>Pumpkin_Seeds_Dataset!A345</f>
        <v>69735</v>
      </c>
      <c r="B347">
        <f>Pumpkin_Seeds_Dataset!B345</f>
        <v>1012.123</v>
      </c>
      <c r="C347">
        <f>Pumpkin_Seeds_Dataset!C345</f>
        <v>394.78109999999998</v>
      </c>
      <c r="D347">
        <f>Pumpkin_Seeds_Dataset!D345</f>
        <v>226.26320000000001</v>
      </c>
      <c r="E347">
        <f>Pumpkin_Seeds_Dataset!E345</f>
        <v>70498</v>
      </c>
      <c r="F347">
        <f>Pumpkin_Seeds_Dataset!F345</f>
        <v>297.97539999999998</v>
      </c>
      <c r="G347">
        <f>Pumpkin_Seeds_Dataset!G345</f>
        <v>0.81950000000000001</v>
      </c>
      <c r="H347">
        <f>Pumpkin_Seeds_Dataset!H345</f>
        <v>0.98919999999999997</v>
      </c>
      <c r="I347">
        <f>Pumpkin_Seeds_Dataset!I345</f>
        <v>0.75849999999999995</v>
      </c>
      <c r="J347">
        <f>Pumpkin_Seeds_Dataset!J345</f>
        <v>0.85540000000000005</v>
      </c>
      <c r="K347">
        <f>Pumpkin_Seeds_Dataset!K345</f>
        <v>1.7447999999999999</v>
      </c>
      <c r="L347">
        <f>Pumpkin_Seeds_Dataset!L345</f>
        <v>0.75480000000000003</v>
      </c>
      <c r="M347" s="9">
        <f>Pumpkin_Seeds_Dataset!M345</f>
        <v>0</v>
      </c>
      <c r="N347" s="10">
        <f t="shared" si="66"/>
        <v>1</v>
      </c>
      <c r="O347" s="11">
        <f t="shared" si="67"/>
        <v>1</v>
      </c>
      <c r="P347">
        <f t="shared" si="68"/>
        <v>0</v>
      </c>
      <c r="Q347">
        <f t="shared" si="69"/>
        <v>3.9154272972927916E-2</v>
      </c>
      <c r="R347" s="9">
        <f t="shared" si="70"/>
        <v>3.9154272972927916E-2</v>
      </c>
      <c r="S347" s="11">
        <f t="shared" si="71"/>
        <v>0.96084572702707205</v>
      </c>
      <c r="T347" s="9">
        <f t="shared" si="72"/>
        <v>-3.9941416689540661E-2</v>
      </c>
      <c r="U347" s="11">
        <f t="shared" si="73"/>
        <v>100</v>
      </c>
      <c r="AX347">
        <v>3.0638987441424965E-2</v>
      </c>
      <c r="AY347">
        <v>1</v>
      </c>
      <c r="AZ347">
        <v>0</v>
      </c>
      <c r="BA347">
        <f t="shared" si="77"/>
        <v>335</v>
      </c>
      <c r="BB347">
        <f t="shared" si="78"/>
        <v>8</v>
      </c>
      <c r="BC347">
        <f t="shared" si="74"/>
        <v>0.74230769230769234</v>
      </c>
      <c r="BD347">
        <f t="shared" si="75"/>
        <v>0.99333333333333329</v>
      </c>
      <c r="BE347">
        <f t="shared" si="76"/>
        <v>7.6410256410264958E-4</v>
      </c>
    </row>
    <row r="348" spans="1:57" x14ac:dyDescent="0.3">
      <c r="A348">
        <f>Pumpkin_Seeds_Dataset!A346</f>
        <v>63196</v>
      </c>
      <c r="B348">
        <f>Pumpkin_Seeds_Dataset!B346</f>
        <v>988.09799999999996</v>
      </c>
      <c r="C348">
        <f>Pumpkin_Seeds_Dataset!C346</f>
        <v>389.32279999999997</v>
      </c>
      <c r="D348">
        <f>Pumpkin_Seeds_Dataset!D346</f>
        <v>208.49430000000001</v>
      </c>
      <c r="E348">
        <f>Pumpkin_Seeds_Dataset!E346</f>
        <v>64142</v>
      </c>
      <c r="F348">
        <f>Pumpkin_Seeds_Dataset!F346</f>
        <v>283.66109999999998</v>
      </c>
      <c r="G348">
        <f>Pumpkin_Seeds_Dataset!G346</f>
        <v>0.84450000000000003</v>
      </c>
      <c r="H348">
        <f>Pumpkin_Seeds_Dataset!H346</f>
        <v>0.98529999999999995</v>
      </c>
      <c r="I348">
        <f>Pumpkin_Seeds_Dataset!I346</f>
        <v>0.68879999999999997</v>
      </c>
      <c r="J348">
        <f>Pumpkin_Seeds_Dataset!J346</f>
        <v>0.81340000000000001</v>
      </c>
      <c r="K348">
        <f>Pumpkin_Seeds_Dataset!K346</f>
        <v>1.8673</v>
      </c>
      <c r="L348">
        <f>Pumpkin_Seeds_Dataset!L346</f>
        <v>0.72860000000000003</v>
      </c>
      <c r="M348" s="9">
        <f>Pumpkin_Seeds_Dataset!M346</f>
        <v>0</v>
      </c>
      <c r="N348" s="10">
        <f t="shared" si="66"/>
        <v>1</v>
      </c>
      <c r="O348" s="11">
        <f t="shared" si="67"/>
        <v>1</v>
      </c>
      <c r="P348">
        <f t="shared" si="68"/>
        <v>0</v>
      </c>
      <c r="Q348">
        <f t="shared" si="69"/>
        <v>0.1704779265590658</v>
      </c>
      <c r="R348" s="9">
        <f t="shared" si="70"/>
        <v>0.1704779265590658</v>
      </c>
      <c r="S348" s="11">
        <f t="shared" si="71"/>
        <v>0.8295220734409342</v>
      </c>
      <c r="T348" s="9">
        <f t="shared" si="72"/>
        <v>-0.18690555916809798</v>
      </c>
      <c r="U348" s="11">
        <f t="shared" si="73"/>
        <v>100</v>
      </c>
      <c r="AX348">
        <v>3.0699350950212125E-2</v>
      </c>
      <c r="AY348">
        <v>1</v>
      </c>
      <c r="AZ348">
        <v>0</v>
      </c>
      <c r="BA348">
        <f t="shared" si="77"/>
        <v>336</v>
      </c>
      <c r="BB348">
        <f t="shared" si="78"/>
        <v>8</v>
      </c>
      <c r="BC348">
        <f t="shared" si="74"/>
        <v>0.74153846153846148</v>
      </c>
      <c r="BD348">
        <f t="shared" si="75"/>
        <v>0.99333333333333329</v>
      </c>
      <c r="BE348">
        <f t="shared" si="76"/>
        <v>7.6410256410242906E-4</v>
      </c>
    </row>
    <row r="349" spans="1:57" x14ac:dyDescent="0.3">
      <c r="A349">
        <f>Pumpkin_Seeds_Dataset!A347</f>
        <v>90274</v>
      </c>
      <c r="B349">
        <f>Pumpkin_Seeds_Dataset!B347</f>
        <v>1128.662</v>
      </c>
      <c r="C349">
        <f>Pumpkin_Seeds_Dataset!C347</f>
        <v>422.26130000000001</v>
      </c>
      <c r="D349">
        <f>Pumpkin_Seeds_Dataset!D347</f>
        <v>273.17239999999998</v>
      </c>
      <c r="E349">
        <f>Pumpkin_Seeds_Dataset!E347</f>
        <v>90999</v>
      </c>
      <c r="F349">
        <f>Pumpkin_Seeds_Dataset!F347</f>
        <v>339.02870000000001</v>
      </c>
      <c r="G349">
        <f>Pumpkin_Seeds_Dataset!G347</f>
        <v>0.76259999999999994</v>
      </c>
      <c r="H349">
        <f>Pumpkin_Seeds_Dataset!H347</f>
        <v>0.99199999999999999</v>
      </c>
      <c r="I349">
        <f>Pumpkin_Seeds_Dataset!I347</f>
        <v>0.71809999999999996</v>
      </c>
      <c r="J349">
        <f>Pumpkin_Seeds_Dataset!J347</f>
        <v>0.89049999999999996</v>
      </c>
      <c r="K349">
        <f>Pumpkin_Seeds_Dataset!K347</f>
        <v>1.5458000000000001</v>
      </c>
      <c r="L349">
        <f>Pumpkin_Seeds_Dataset!L347</f>
        <v>0.80289999999999995</v>
      </c>
      <c r="M349" s="9">
        <f>Pumpkin_Seeds_Dataset!M347</f>
        <v>0</v>
      </c>
      <c r="N349" s="10">
        <f t="shared" si="66"/>
        <v>1</v>
      </c>
      <c r="O349" s="11">
        <f t="shared" si="67"/>
        <v>1</v>
      </c>
      <c r="P349">
        <f t="shared" si="68"/>
        <v>0</v>
      </c>
      <c r="Q349">
        <f t="shared" si="69"/>
        <v>1.3688033629820818E-2</v>
      </c>
      <c r="R349" s="9">
        <f t="shared" si="70"/>
        <v>1.3688033629820818E-2</v>
      </c>
      <c r="S349" s="11">
        <f t="shared" si="71"/>
        <v>0.98631196637017915</v>
      </c>
      <c r="T349" s="9">
        <f t="shared" si="72"/>
        <v>-1.3782578509172663E-2</v>
      </c>
      <c r="U349" s="11">
        <f t="shared" si="73"/>
        <v>100</v>
      </c>
      <c r="AX349">
        <v>3.072631615633294E-2</v>
      </c>
      <c r="AY349">
        <v>1</v>
      </c>
      <c r="AZ349">
        <v>0</v>
      </c>
      <c r="BA349">
        <f t="shared" si="77"/>
        <v>337</v>
      </c>
      <c r="BB349">
        <f t="shared" si="78"/>
        <v>8</v>
      </c>
      <c r="BC349">
        <f t="shared" si="74"/>
        <v>0.74076923076923085</v>
      </c>
      <c r="BD349">
        <f t="shared" si="75"/>
        <v>0.99333333333333329</v>
      </c>
      <c r="BE349">
        <f t="shared" si="76"/>
        <v>7.6410256410264958E-4</v>
      </c>
    </row>
    <row r="350" spans="1:57" x14ac:dyDescent="0.3">
      <c r="A350">
        <f>Pumpkin_Seeds_Dataset!A348</f>
        <v>85506</v>
      </c>
      <c r="B350">
        <f>Pumpkin_Seeds_Dataset!B348</f>
        <v>1126.425</v>
      </c>
      <c r="C350">
        <f>Pumpkin_Seeds_Dataset!C348</f>
        <v>435.65170000000001</v>
      </c>
      <c r="D350">
        <f>Pumpkin_Seeds_Dataset!D348</f>
        <v>251.69450000000001</v>
      </c>
      <c r="E350">
        <f>Pumpkin_Seeds_Dataset!E348</f>
        <v>86268</v>
      </c>
      <c r="F350">
        <f>Pumpkin_Seeds_Dataset!F348</f>
        <v>329.95400000000001</v>
      </c>
      <c r="G350">
        <f>Pumpkin_Seeds_Dataset!G348</f>
        <v>0.81620000000000004</v>
      </c>
      <c r="H350">
        <f>Pumpkin_Seeds_Dataset!H348</f>
        <v>0.99119999999999997</v>
      </c>
      <c r="I350">
        <f>Pumpkin_Seeds_Dataset!I348</f>
        <v>0.74460000000000004</v>
      </c>
      <c r="J350">
        <f>Pumpkin_Seeds_Dataset!J348</f>
        <v>0.8468</v>
      </c>
      <c r="K350">
        <f>Pumpkin_Seeds_Dataset!K348</f>
        <v>1.7309000000000001</v>
      </c>
      <c r="L350">
        <f>Pumpkin_Seeds_Dataset!L348</f>
        <v>0.75739999999999996</v>
      </c>
      <c r="M350" s="9">
        <f>Pumpkin_Seeds_Dataset!M348</f>
        <v>0</v>
      </c>
      <c r="N350" s="10">
        <f t="shared" si="66"/>
        <v>1</v>
      </c>
      <c r="O350" s="11">
        <f t="shared" si="67"/>
        <v>1</v>
      </c>
      <c r="P350">
        <f t="shared" si="68"/>
        <v>0</v>
      </c>
      <c r="Q350">
        <f t="shared" si="69"/>
        <v>6.3766250699270957E-2</v>
      </c>
      <c r="R350" s="9">
        <f t="shared" si="70"/>
        <v>6.3766250699270957E-2</v>
      </c>
      <c r="S350" s="11">
        <f t="shared" si="71"/>
        <v>0.936233749300729</v>
      </c>
      <c r="T350" s="9">
        <f t="shared" si="72"/>
        <v>-6.5890101523531461E-2</v>
      </c>
      <c r="U350" s="11">
        <f t="shared" si="73"/>
        <v>100</v>
      </c>
      <c r="AX350">
        <v>3.0748537834101242E-2</v>
      </c>
      <c r="AY350">
        <v>1</v>
      </c>
      <c r="AZ350">
        <v>0</v>
      </c>
      <c r="BA350">
        <f t="shared" si="77"/>
        <v>338</v>
      </c>
      <c r="BB350">
        <f t="shared" si="78"/>
        <v>8</v>
      </c>
      <c r="BC350">
        <f t="shared" si="74"/>
        <v>0.74</v>
      </c>
      <c r="BD350">
        <f t="shared" si="75"/>
        <v>0.99333333333333329</v>
      </c>
      <c r="BE350">
        <f t="shared" si="76"/>
        <v>0</v>
      </c>
    </row>
    <row r="351" spans="1:57" x14ac:dyDescent="0.3">
      <c r="A351">
        <f>Pumpkin_Seeds_Dataset!A349</f>
        <v>96580</v>
      </c>
      <c r="B351">
        <f>Pumpkin_Seeds_Dataset!B349</f>
        <v>1213.308</v>
      </c>
      <c r="C351">
        <f>Pumpkin_Seeds_Dataset!C349</f>
        <v>464.00049999999999</v>
      </c>
      <c r="D351">
        <f>Pumpkin_Seeds_Dataset!D349</f>
        <v>266.12650000000002</v>
      </c>
      <c r="E351">
        <f>Pumpkin_Seeds_Dataset!E349</f>
        <v>97873</v>
      </c>
      <c r="F351">
        <f>Pumpkin_Seeds_Dataset!F349</f>
        <v>350.67</v>
      </c>
      <c r="G351">
        <f>Pumpkin_Seeds_Dataset!G349</f>
        <v>0.81920000000000004</v>
      </c>
      <c r="H351">
        <f>Pumpkin_Seeds_Dataset!H349</f>
        <v>0.98680000000000001</v>
      </c>
      <c r="I351">
        <f>Pumpkin_Seeds_Dataset!I349</f>
        <v>0.74439999999999995</v>
      </c>
      <c r="J351">
        <f>Pumpkin_Seeds_Dataset!J349</f>
        <v>0.82440000000000002</v>
      </c>
      <c r="K351">
        <f>Pumpkin_Seeds_Dataset!K349</f>
        <v>1.7435</v>
      </c>
      <c r="L351">
        <f>Pumpkin_Seeds_Dataset!L349</f>
        <v>0.75580000000000003</v>
      </c>
      <c r="M351" s="9">
        <f>Pumpkin_Seeds_Dataset!M349</f>
        <v>0</v>
      </c>
      <c r="N351" s="10">
        <f t="shared" si="66"/>
        <v>1</v>
      </c>
      <c r="O351" s="11">
        <f t="shared" si="67"/>
        <v>1</v>
      </c>
      <c r="P351">
        <f t="shared" si="68"/>
        <v>0</v>
      </c>
      <c r="Q351">
        <f t="shared" si="69"/>
        <v>2.2239801283651162E-2</v>
      </c>
      <c r="R351" s="9">
        <f t="shared" si="70"/>
        <v>2.2239801283651162E-2</v>
      </c>
      <c r="S351" s="11">
        <f t="shared" si="71"/>
        <v>0.97776019871634889</v>
      </c>
      <c r="T351" s="9">
        <f t="shared" si="72"/>
        <v>-2.2490834599227568E-2</v>
      </c>
      <c r="U351" s="11">
        <f t="shared" si="73"/>
        <v>100</v>
      </c>
      <c r="AX351">
        <v>3.0753065121543514E-2</v>
      </c>
      <c r="AY351">
        <v>0</v>
      </c>
      <c r="AZ351">
        <v>1</v>
      </c>
      <c r="BA351">
        <f t="shared" si="77"/>
        <v>338</v>
      </c>
      <c r="BB351">
        <f t="shared" si="78"/>
        <v>9</v>
      </c>
      <c r="BC351">
        <f t="shared" si="74"/>
        <v>0.74</v>
      </c>
      <c r="BD351">
        <f t="shared" si="75"/>
        <v>0.99250000000000005</v>
      </c>
      <c r="BE351">
        <f t="shared" si="76"/>
        <v>7.6346153846151377E-4</v>
      </c>
    </row>
    <row r="352" spans="1:57" x14ac:dyDescent="0.3">
      <c r="A352">
        <f>Pumpkin_Seeds_Dataset!A350</f>
        <v>69598</v>
      </c>
      <c r="B352">
        <f>Pumpkin_Seeds_Dataset!B350</f>
        <v>1025.298</v>
      </c>
      <c r="C352">
        <f>Pumpkin_Seeds_Dataset!C350</f>
        <v>396.69139999999999</v>
      </c>
      <c r="D352">
        <f>Pumpkin_Seeds_Dataset!D350</f>
        <v>225.24160000000001</v>
      </c>
      <c r="E352">
        <f>Pumpkin_Seeds_Dataset!E350</f>
        <v>70469</v>
      </c>
      <c r="F352">
        <f>Pumpkin_Seeds_Dataset!F350</f>
        <v>297.68259999999998</v>
      </c>
      <c r="G352">
        <f>Pumpkin_Seeds_Dataset!G350</f>
        <v>0.82320000000000004</v>
      </c>
      <c r="H352">
        <f>Pumpkin_Seeds_Dataset!H350</f>
        <v>0.98760000000000003</v>
      </c>
      <c r="I352">
        <f>Pumpkin_Seeds_Dataset!I350</f>
        <v>0.66300000000000003</v>
      </c>
      <c r="J352">
        <f>Pumpkin_Seeds_Dataset!J350</f>
        <v>0.83199999999999996</v>
      </c>
      <c r="K352">
        <f>Pumpkin_Seeds_Dataset!K350</f>
        <v>1.7612000000000001</v>
      </c>
      <c r="L352">
        <f>Pumpkin_Seeds_Dataset!L350</f>
        <v>0.75039999999999996</v>
      </c>
      <c r="M352" s="9">
        <f>Pumpkin_Seeds_Dataset!M350</f>
        <v>0</v>
      </c>
      <c r="N352" s="10">
        <f t="shared" si="66"/>
        <v>1</v>
      </c>
      <c r="O352" s="11">
        <f t="shared" si="67"/>
        <v>1</v>
      </c>
      <c r="P352">
        <f t="shared" si="68"/>
        <v>0</v>
      </c>
      <c r="Q352">
        <f t="shared" si="69"/>
        <v>4.8046403919744983E-2</v>
      </c>
      <c r="R352" s="9">
        <f t="shared" si="70"/>
        <v>4.8046403919744983E-2</v>
      </c>
      <c r="S352" s="11">
        <f t="shared" si="71"/>
        <v>0.95195359608025498</v>
      </c>
      <c r="T352" s="9">
        <f t="shared" si="72"/>
        <v>-4.9238988991957798E-2</v>
      </c>
      <c r="U352" s="11">
        <f t="shared" si="73"/>
        <v>100</v>
      </c>
      <c r="AX352">
        <v>3.1093467879637654E-2</v>
      </c>
      <c r="AY352">
        <v>1</v>
      </c>
      <c r="AZ352">
        <v>0</v>
      </c>
      <c r="BA352">
        <f t="shared" si="77"/>
        <v>339</v>
      </c>
      <c r="BB352">
        <f t="shared" si="78"/>
        <v>9</v>
      </c>
      <c r="BC352">
        <f t="shared" si="74"/>
        <v>0.73923076923076925</v>
      </c>
      <c r="BD352">
        <f t="shared" si="75"/>
        <v>0.99250000000000005</v>
      </c>
      <c r="BE352">
        <f t="shared" si="76"/>
        <v>7.6346153846151377E-4</v>
      </c>
    </row>
    <row r="353" spans="1:57" x14ac:dyDescent="0.3">
      <c r="A353">
        <f>Pumpkin_Seeds_Dataset!A351</f>
        <v>81458</v>
      </c>
      <c r="B353">
        <f>Pumpkin_Seeds_Dataset!B351</f>
        <v>1131.1289999999999</v>
      </c>
      <c r="C353">
        <f>Pumpkin_Seeds_Dataset!C351</f>
        <v>432.66539999999998</v>
      </c>
      <c r="D353">
        <f>Pumpkin_Seeds_Dataset!D351</f>
        <v>242.53219999999999</v>
      </c>
      <c r="E353">
        <f>Pumpkin_Seeds_Dataset!E351</f>
        <v>83163</v>
      </c>
      <c r="F353">
        <f>Pumpkin_Seeds_Dataset!F351</f>
        <v>322.04899999999998</v>
      </c>
      <c r="G353">
        <f>Pumpkin_Seeds_Dataset!G351</f>
        <v>0.82809999999999995</v>
      </c>
      <c r="H353">
        <f>Pumpkin_Seeds_Dataset!H351</f>
        <v>0.97950000000000004</v>
      </c>
      <c r="I353">
        <f>Pumpkin_Seeds_Dataset!I351</f>
        <v>0.69769999999999999</v>
      </c>
      <c r="J353">
        <f>Pumpkin_Seeds_Dataset!J351</f>
        <v>0.80010000000000003</v>
      </c>
      <c r="K353">
        <f>Pumpkin_Seeds_Dataset!K351</f>
        <v>1.784</v>
      </c>
      <c r="L353">
        <f>Pumpkin_Seeds_Dataset!L351</f>
        <v>0.74429999999999996</v>
      </c>
      <c r="M353" s="9">
        <f>Pumpkin_Seeds_Dataset!M351</f>
        <v>0</v>
      </c>
      <c r="N353" s="10">
        <f t="shared" si="66"/>
        <v>1</v>
      </c>
      <c r="O353" s="11">
        <f t="shared" si="67"/>
        <v>1</v>
      </c>
      <c r="P353">
        <f t="shared" si="68"/>
        <v>0</v>
      </c>
      <c r="Q353">
        <f t="shared" si="69"/>
        <v>6.3743043341876384E-3</v>
      </c>
      <c r="R353" s="9">
        <f t="shared" si="70"/>
        <v>6.3743043341876384E-3</v>
      </c>
      <c r="S353" s="11">
        <f t="shared" si="71"/>
        <v>0.99362569566581238</v>
      </c>
      <c r="T353" s="9">
        <f t="shared" si="72"/>
        <v>-6.3947069599698111E-3</v>
      </c>
      <c r="U353" s="11">
        <f t="shared" si="73"/>
        <v>100</v>
      </c>
      <c r="AX353">
        <v>3.1153404658250439E-2</v>
      </c>
      <c r="AY353">
        <v>1</v>
      </c>
      <c r="AZ353">
        <v>0</v>
      </c>
      <c r="BA353">
        <f t="shared" si="77"/>
        <v>340</v>
      </c>
      <c r="BB353">
        <f t="shared" si="78"/>
        <v>9</v>
      </c>
      <c r="BC353">
        <f t="shared" si="74"/>
        <v>0.7384615384615385</v>
      </c>
      <c r="BD353">
        <f t="shared" si="75"/>
        <v>0.99250000000000005</v>
      </c>
      <c r="BE353">
        <f t="shared" si="76"/>
        <v>7.6346153846162392E-4</v>
      </c>
    </row>
    <row r="354" spans="1:57" x14ac:dyDescent="0.3">
      <c r="A354">
        <f>Pumpkin_Seeds_Dataset!A352</f>
        <v>87646</v>
      </c>
      <c r="B354">
        <f>Pumpkin_Seeds_Dataset!B352</f>
        <v>1175.7</v>
      </c>
      <c r="C354">
        <f>Pumpkin_Seeds_Dataset!C352</f>
        <v>469.66730000000001</v>
      </c>
      <c r="D354">
        <f>Pumpkin_Seeds_Dataset!D352</f>
        <v>238.59950000000001</v>
      </c>
      <c r="E354">
        <f>Pumpkin_Seeds_Dataset!E352</f>
        <v>88681</v>
      </c>
      <c r="F354">
        <f>Pumpkin_Seeds_Dataset!F352</f>
        <v>334.05739999999997</v>
      </c>
      <c r="G354">
        <f>Pumpkin_Seeds_Dataset!G352</f>
        <v>0.86129999999999995</v>
      </c>
      <c r="H354">
        <f>Pumpkin_Seeds_Dataset!H352</f>
        <v>0.98829999999999996</v>
      </c>
      <c r="I354">
        <f>Pumpkin_Seeds_Dataset!I352</f>
        <v>0.6925</v>
      </c>
      <c r="J354">
        <f>Pumpkin_Seeds_Dataset!J352</f>
        <v>0.79679999999999995</v>
      </c>
      <c r="K354">
        <f>Pumpkin_Seeds_Dataset!K352</f>
        <v>1.9683999999999999</v>
      </c>
      <c r="L354">
        <f>Pumpkin_Seeds_Dataset!L352</f>
        <v>0.71130000000000004</v>
      </c>
      <c r="M354" s="9">
        <f>Pumpkin_Seeds_Dataset!M352</f>
        <v>0</v>
      </c>
      <c r="N354" s="10">
        <f t="shared" si="66"/>
        <v>1</v>
      </c>
      <c r="O354" s="11">
        <f t="shared" si="67"/>
        <v>1</v>
      </c>
      <c r="P354">
        <f t="shared" si="68"/>
        <v>0</v>
      </c>
      <c r="Q354">
        <f t="shared" si="69"/>
        <v>0.16943826838498005</v>
      </c>
      <c r="R354" s="9">
        <f t="shared" si="70"/>
        <v>0.16943826838498005</v>
      </c>
      <c r="S354" s="11">
        <f t="shared" si="71"/>
        <v>0.83056173161502</v>
      </c>
      <c r="T354" s="9">
        <f t="shared" si="72"/>
        <v>-0.18565302202889852</v>
      </c>
      <c r="U354" s="11">
        <f t="shared" si="73"/>
        <v>100</v>
      </c>
      <c r="AX354">
        <v>3.1240589084591722E-2</v>
      </c>
      <c r="AY354">
        <v>1</v>
      </c>
      <c r="AZ354">
        <v>0</v>
      </c>
      <c r="BA354">
        <f t="shared" si="77"/>
        <v>341</v>
      </c>
      <c r="BB354">
        <f t="shared" si="78"/>
        <v>9</v>
      </c>
      <c r="BC354">
        <f t="shared" si="74"/>
        <v>0.73769230769230765</v>
      </c>
      <c r="BD354">
        <f t="shared" si="75"/>
        <v>0.99250000000000005</v>
      </c>
      <c r="BE354">
        <f t="shared" si="76"/>
        <v>7.6346153846151377E-4</v>
      </c>
    </row>
    <row r="355" spans="1:57" x14ac:dyDescent="0.3">
      <c r="A355">
        <f>Pumpkin_Seeds_Dataset!A353</f>
        <v>79453</v>
      </c>
      <c r="B355">
        <f>Pumpkin_Seeds_Dataset!B353</f>
        <v>1106.5740000000001</v>
      </c>
      <c r="C355">
        <f>Pumpkin_Seeds_Dataset!C353</f>
        <v>414.39929999999998</v>
      </c>
      <c r="D355">
        <f>Pumpkin_Seeds_Dataset!D353</f>
        <v>246.10130000000001</v>
      </c>
      <c r="E355">
        <f>Pumpkin_Seeds_Dataset!E353</f>
        <v>80425</v>
      </c>
      <c r="F355">
        <f>Pumpkin_Seeds_Dataset!F353</f>
        <v>318.06079999999997</v>
      </c>
      <c r="G355">
        <f>Pumpkin_Seeds_Dataset!G353</f>
        <v>0.80459999999999998</v>
      </c>
      <c r="H355">
        <f>Pumpkin_Seeds_Dataset!H353</f>
        <v>0.9879</v>
      </c>
      <c r="I355">
        <f>Pumpkin_Seeds_Dataset!I353</f>
        <v>0.70750000000000002</v>
      </c>
      <c r="J355">
        <f>Pumpkin_Seeds_Dataset!J353</f>
        <v>0.81540000000000001</v>
      </c>
      <c r="K355">
        <f>Pumpkin_Seeds_Dataset!K353</f>
        <v>1.6839</v>
      </c>
      <c r="L355">
        <f>Pumpkin_Seeds_Dataset!L353</f>
        <v>0.76749999999999996</v>
      </c>
      <c r="M355" s="9">
        <f>Pumpkin_Seeds_Dataset!M353</f>
        <v>0</v>
      </c>
      <c r="N355" s="10">
        <f t="shared" si="66"/>
        <v>1</v>
      </c>
      <c r="O355" s="11">
        <f t="shared" si="67"/>
        <v>1</v>
      </c>
      <c r="P355">
        <f t="shared" si="68"/>
        <v>0</v>
      </c>
      <c r="Q355">
        <f t="shared" si="69"/>
        <v>2.145906428827217E-2</v>
      </c>
      <c r="R355" s="9">
        <f t="shared" si="70"/>
        <v>2.145906428827217E-2</v>
      </c>
      <c r="S355" s="11">
        <f t="shared" si="71"/>
        <v>0.97854093571172784</v>
      </c>
      <c r="T355" s="9">
        <f t="shared" si="72"/>
        <v>-2.1692657853236035E-2</v>
      </c>
      <c r="U355" s="11">
        <f t="shared" si="73"/>
        <v>100</v>
      </c>
      <c r="AX355">
        <v>3.1261737772256555E-2</v>
      </c>
      <c r="AY355">
        <v>1</v>
      </c>
      <c r="AZ355">
        <v>0</v>
      </c>
      <c r="BA355">
        <f t="shared" si="77"/>
        <v>342</v>
      </c>
      <c r="BB355">
        <f t="shared" si="78"/>
        <v>9</v>
      </c>
      <c r="BC355">
        <f t="shared" si="74"/>
        <v>0.7369230769230769</v>
      </c>
      <c r="BD355">
        <f t="shared" si="75"/>
        <v>0.99250000000000005</v>
      </c>
      <c r="BE355">
        <f t="shared" si="76"/>
        <v>7.6346153846151377E-4</v>
      </c>
    </row>
    <row r="356" spans="1:57" x14ac:dyDescent="0.3">
      <c r="A356">
        <f>Pumpkin_Seeds_Dataset!A354</f>
        <v>93462</v>
      </c>
      <c r="B356">
        <f>Pumpkin_Seeds_Dataset!B354</f>
        <v>1218.894</v>
      </c>
      <c r="C356">
        <f>Pumpkin_Seeds_Dataset!C354</f>
        <v>489.06909999999999</v>
      </c>
      <c r="D356">
        <f>Pumpkin_Seeds_Dataset!D354</f>
        <v>244.93</v>
      </c>
      <c r="E356">
        <f>Pumpkin_Seeds_Dataset!E354</f>
        <v>94541</v>
      </c>
      <c r="F356">
        <f>Pumpkin_Seeds_Dataset!F354</f>
        <v>344.9631</v>
      </c>
      <c r="G356">
        <f>Pumpkin_Seeds_Dataset!G354</f>
        <v>0.86560000000000004</v>
      </c>
      <c r="H356">
        <f>Pumpkin_Seeds_Dataset!H354</f>
        <v>0.98860000000000003</v>
      </c>
      <c r="I356">
        <f>Pumpkin_Seeds_Dataset!I354</f>
        <v>0.69869999999999999</v>
      </c>
      <c r="J356">
        <f>Pumpkin_Seeds_Dataset!J354</f>
        <v>0.79049999999999998</v>
      </c>
      <c r="K356">
        <f>Pumpkin_Seeds_Dataset!K354</f>
        <v>1.9967999999999999</v>
      </c>
      <c r="L356">
        <f>Pumpkin_Seeds_Dataset!L354</f>
        <v>0.70530000000000004</v>
      </c>
      <c r="M356" s="9">
        <f>Pumpkin_Seeds_Dataset!M354</f>
        <v>0</v>
      </c>
      <c r="N356" s="10">
        <f t="shared" si="66"/>
        <v>1</v>
      </c>
      <c r="O356" s="11">
        <f t="shared" si="67"/>
        <v>1</v>
      </c>
      <c r="P356">
        <f t="shared" si="68"/>
        <v>0</v>
      </c>
      <c r="Q356">
        <f t="shared" si="69"/>
        <v>0.38607868050466615</v>
      </c>
      <c r="R356" s="9">
        <f t="shared" si="70"/>
        <v>0.38607868050466615</v>
      </c>
      <c r="S356" s="11">
        <f t="shared" si="71"/>
        <v>0.61392131949533391</v>
      </c>
      <c r="T356" s="9">
        <f t="shared" si="72"/>
        <v>-0.48788850319056426</v>
      </c>
      <c r="U356" s="11">
        <f t="shared" si="73"/>
        <v>100</v>
      </c>
      <c r="AX356">
        <v>3.1274268225032736E-2</v>
      </c>
      <c r="AY356">
        <v>1</v>
      </c>
      <c r="AZ356">
        <v>0</v>
      </c>
      <c r="BA356">
        <f t="shared" si="77"/>
        <v>343</v>
      </c>
      <c r="BB356">
        <f t="shared" si="78"/>
        <v>9</v>
      </c>
      <c r="BC356">
        <f t="shared" si="74"/>
        <v>0.73615384615384616</v>
      </c>
      <c r="BD356">
        <f t="shared" si="75"/>
        <v>0.99250000000000005</v>
      </c>
      <c r="BE356">
        <f t="shared" si="76"/>
        <v>7.6346153846162392E-4</v>
      </c>
    </row>
    <row r="357" spans="1:57" x14ac:dyDescent="0.3">
      <c r="A357">
        <f>Pumpkin_Seeds_Dataset!A355</f>
        <v>70804</v>
      </c>
      <c r="B357">
        <f>Pumpkin_Seeds_Dataset!B355</f>
        <v>1077.8340000000001</v>
      </c>
      <c r="C357">
        <f>Pumpkin_Seeds_Dataset!C355</f>
        <v>425.07069999999999</v>
      </c>
      <c r="D357">
        <f>Pumpkin_Seeds_Dataset!D355</f>
        <v>212.9119</v>
      </c>
      <c r="E357">
        <f>Pumpkin_Seeds_Dataset!E355</f>
        <v>71696</v>
      </c>
      <c r="F357">
        <f>Pumpkin_Seeds_Dataset!F355</f>
        <v>300.25060000000002</v>
      </c>
      <c r="G357">
        <f>Pumpkin_Seeds_Dataset!G355</f>
        <v>0.86550000000000005</v>
      </c>
      <c r="H357">
        <f>Pumpkin_Seeds_Dataset!H355</f>
        <v>0.98760000000000003</v>
      </c>
      <c r="I357">
        <f>Pumpkin_Seeds_Dataset!I355</f>
        <v>0.72860000000000003</v>
      </c>
      <c r="J357">
        <f>Pumpkin_Seeds_Dataset!J355</f>
        <v>0.76590000000000003</v>
      </c>
      <c r="K357">
        <f>Pumpkin_Seeds_Dataset!K355</f>
        <v>1.9964999999999999</v>
      </c>
      <c r="L357">
        <f>Pumpkin_Seeds_Dataset!L355</f>
        <v>0.70640000000000003</v>
      </c>
      <c r="M357" s="9">
        <f>Pumpkin_Seeds_Dataset!M355</f>
        <v>0</v>
      </c>
      <c r="N357" s="10">
        <f t="shared" si="66"/>
        <v>1</v>
      </c>
      <c r="O357" s="11">
        <f t="shared" si="67"/>
        <v>1</v>
      </c>
      <c r="P357">
        <f t="shared" si="68"/>
        <v>0</v>
      </c>
      <c r="Q357">
        <f t="shared" si="69"/>
        <v>0.2710662340041608</v>
      </c>
      <c r="R357" s="9">
        <f t="shared" si="70"/>
        <v>0.2710662340041608</v>
      </c>
      <c r="S357" s="11">
        <f t="shared" si="71"/>
        <v>0.72893376599583926</v>
      </c>
      <c r="T357" s="9">
        <f t="shared" si="72"/>
        <v>-0.31617240707391847</v>
      </c>
      <c r="U357" s="11">
        <f t="shared" si="73"/>
        <v>100</v>
      </c>
      <c r="AX357">
        <v>3.1437497857694674E-2</v>
      </c>
      <c r="AY357">
        <v>1</v>
      </c>
      <c r="AZ357">
        <v>0</v>
      </c>
      <c r="BA357">
        <f t="shared" si="77"/>
        <v>344</v>
      </c>
      <c r="BB357">
        <f t="shared" si="78"/>
        <v>9</v>
      </c>
      <c r="BC357">
        <f t="shared" si="74"/>
        <v>0.7353846153846153</v>
      </c>
      <c r="BD357">
        <f t="shared" si="75"/>
        <v>0.99250000000000005</v>
      </c>
      <c r="BE357">
        <f t="shared" si="76"/>
        <v>7.6346153846140361E-4</v>
      </c>
    </row>
    <row r="358" spans="1:57" x14ac:dyDescent="0.3">
      <c r="A358">
        <f>Pumpkin_Seeds_Dataset!A356</f>
        <v>80857</v>
      </c>
      <c r="B358">
        <f>Pumpkin_Seeds_Dataset!B356</f>
        <v>1114.855</v>
      </c>
      <c r="C358">
        <f>Pumpkin_Seeds_Dataset!C356</f>
        <v>429.93830000000003</v>
      </c>
      <c r="D358">
        <f>Pumpkin_Seeds_Dataset!D356</f>
        <v>240.6893</v>
      </c>
      <c r="E358">
        <f>Pumpkin_Seeds_Dataset!E356</f>
        <v>81791</v>
      </c>
      <c r="F358">
        <f>Pumpkin_Seeds_Dataset!F356</f>
        <v>320.8587</v>
      </c>
      <c r="G358">
        <f>Pumpkin_Seeds_Dataset!G356</f>
        <v>0.8286</v>
      </c>
      <c r="H358">
        <f>Pumpkin_Seeds_Dataset!H356</f>
        <v>0.98860000000000003</v>
      </c>
      <c r="I358">
        <f>Pumpkin_Seeds_Dataset!I356</f>
        <v>0.68400000000000005</v>
      </c>
      <c r="J358">
        <f>Pumpkin_Seeds_Dataset!J356</f>
        <v>0.8175</v>
      </c>
      <c r="K358">
        <f>Pumpkin_Seeds_Dataset!K356</f>
        <v>1.7863</v>
      </c>
      <c r="L358">
        <f>Pumpkin_Seeds_Dataset!L356</f>
        <v>0.74629999999999996</v>
      </c>
      <c r="M358" s="9">
        <f>Pumpkin_Seeds_Dataset!M356</f>
        <v>0</v>
      </c>
      <c r="N358" s="10">
        <f t="shared" si="66"/>
        <v>1</v>
      </c>
      <c r="O358" s="11">
        <f t="shared" si="67"/>
        <v>1</v>
      </c>
      <c r="P358">
        <f t="shared" si="68"/>
        <v>0</v>
      </c>
      <c r="Q358">
        <f t="shared" si="69"/>
        <v>3.5329150580741119E-2</v>
      </c>
      <c r="R358" s="9">
        <f t="shared" si="70"/>
        <v>3.5329150580741119E-2</v>
      </c>
      <c r="S358" s="11">
        <f t="shared" si="71"/>
        <v>0.96467084941925885</v>
      </c>
      <c r="T358" s="9">
        <f t="shared" si="72"/>
        <v>-3.5968324511833377E-2</v>
      </c>
      <c r="U358" s="11">
        <f t="shared" si="73"/>
        <v>100</v>
      </c>
      <c r="AX358">
        <v>3.1560141094226814E-2</v>
      </c>
      <c r="AY358">
        <v>1</v>
      </c>
      <c r="AZ358">
        <v>0</v>
      </c>
      <c r="BA358">
        <f t="shared" si="77"/>
        <v>345</v>
      </c>
      <c r="BB358">
        <f t="shared" si="78"/>
        <v>9</v>
      </c>
      <c r="BC358">
        <f t="shared" si="74"/>
        <v>0.73461538461538467</v>
      </c>
      <c r="BD358">
        <f t="shared" si="75"/>
        <v>0.99250000000000005</v>
      </c>
      <c r="BE358">
        <f t="shared" si="76"/>
        <v>7.6346153846162392E-4</v>
      </c>
    </row>
    <row r="359" spans="1:57" x14ac:dyDescent="0.3">
      <c r="A359">
        <f>Pumpkin_Seeds_Dataset!A357</f>
        <v>71451</v>
      </c>
      <c r="B359">
        <f>Pumpkin_Seeds_Dataset!B357</f>
        <v>1077.8119999999999</v>
      </c>
      <c r="C359">
        <f>Pumpkin_Seeds_Dataset!C357</f>
        <v>422.76190000000003</v>
      </c>
      <c r="D359">
        <f>Pumpkin_Seeds_Dataset!D357</f>
        <v>216.58260000000001</v>
      </c>
      <c r="E359">
        <f>Pumpkin_Seeds_Dataset!E357</f>
        <v>72414</v>
      </c>
      <c r="F359">
        <f>Pumpkin_Seeds_Dataset!F357</f>
        <v>301.61939999999998</v>
      </c>
      <c r="G359">
        <f>Pumpkin_Seeds_Dataset!G357</f>
        <v>0.85880000000000001</v>
      </c>
      <c r="H359">
        <f>Pumpkin_Seeds_Dataset!H357</f>
        <v>0.98670000000000002</v>
      </c>
      <c r="I359">
        <f>Pumpkin_Seeds_Dataset!I357</f>
        <v>0.64049999999999996</v>
      </c>
      <c r="J359">
        <f>Pumpkin_Seeds_Dataset!J357</f>
        <v>0.77290000000000003</v>
      </c>
      <c r="K359">
        <f>Pumpkin_Seeds_Dataset!K357</f>
        <v>1.952</v>
      </c>
      <c r="L359">
        <f>Pumpkin_Seeds_Dataset!L357</f>
        <v>0.71340000000000003</v>
      </c>
      <c r="M359" s="9">
        <f>Pumpkin_Seeds_Dataset!M357</f>
        <v>0</v>
      </c>
      <c r="N359" s="10">
        <f t="shared" si="66"/>
        <v>1</v>
      </c>
      <c r="O359" s="11">
        <f t="shared" si="67"/>
        <v>1</v>
      </c>
      <c r="P359">
        <f t="shared" si="68"/>
        <v>0</v>
      </c>
      <c r="Q359">
        <f t="shared" si="69"/>
        <v>0.18733250088610262</v>
      </c>
      <c r="R359" s="9">
        <f t="shared" si="70"/>
        <v>0.18733250088610262</v>
      </c>
      <c r="S359" s="11">
        <f t="shared" si="71"/>
        <v>0.81266749911389735</v>
      </c>
      <c r="T359" s="9">
        <f t="shared" si="72"/>
        <v>-0.20743323326923788</v>
      </c>
      <c r="U359" s="11">
        <f t="shared" si="73"/>
        <v>100</v>
      </c>
      <c r="AX359">
        <v>3.1575501219371999E-2</v>
      </c>
      <c r="AY359">
        <v>1</v>
      </c>
      <c r="AZ359">
        <v>0</v>
      </c>
      <c r="BA359">
        <f t="shared" si="77"/>
        <v>346</v>
      </c>
      <c r="BB359">
        <f t="shared" si="78"/>
        <v>9</v>
      </c>
      <c r="BC359">
        <f t="shared" si="74"/>
        <v>0.73384615384615381</v>
      </c>
      <c r="BD359">
        <f t="shared" si="75"/>
        <v>0.99250000000000005</v>
      </c>
      <c r="BE359">
        <f t="shared" si="76"/>
        <v>7.6346153846151377E-4</v>
      </c>
    </row>
    <row r="360" spans="1:57" x14ac:dyDescent="0.3">
      <c r="A360">
        <f>Pumpkin_Seeds_Dataset!A358</f>
        <v>79094</v>
      </c>
      <c r="B360">
        <f>Pumpkin_Seeds_Dataset!B358</f>
        <v>1067.3910000000001</v>
      </c>
      <c r="C360">
        <f>Pumpkin_Seeds_Dataset!C358</f>
        <v>391.12490000000003</v>
      </c>
      <c r="D360">
        <f>Pumpkin_Seeds_Dataset!D358</f>
        <v>257.90620000000001</v>
      </c>
      <c r="E360">
        <f>Pumpkin_Seeds_Dataset!E358</f>
        <v>79802</v>
      </c>
      <c r="F360">
        <f>Pumpkin_Seeds_Dataset!F358</f>
        <v>317.3415</v>
      </c>
      <c r="G360">
        <f>Pumpkin_Seeds_Dataset!G358</f>
        <v>0.75180000000000002</v>
      </c>
      <c r="H360">
        <f>Pumpkin_Seeds_Dataset!H358</f>
        <v>0.99109999999999998</v>
      </c>
      <c r="I360">
        <f>Pumpkin_Seeds_Dataset!I358</f>
        <v>0.749</v>
      </c>
      <c r="J360">
        <f>Pumpkin_Seeds_Dataset!J358</f>
        <v>0.87239999999999995</v>
      </c>
      <c r="K360">
        <f>Pumpkin_Seeds_Dataset!K358</f>
        <v>1.5165</v>
      </c>
      <c r="L360">
        <f>Pumpkin_Seeds_Dataset!L358</f>
        <v>0.81140000000000001</v>
      </c>
      <c r="M360" s="9">
        <f>Pumpkin_Seeds_Dataset!M358</f>
        <v>0</v>
      </c>
      <c r="N360" s="10">
        <f t="shared" si="66"/>
        <v>1</v>
      </c>
      <c r="O360" s="11">
        <f t="shared" si="67"/>
        <v>1</v>
      </c>
      <c r="P360">
        <f t="shared" si="68"/>
        <v>0</v>
      </c>
      <c r="Q360">
        <f t="shared" si="69"/>
        <v>4.4667957245011604E-3</v>
      </c>
      <c r="R360" s="9">
        <f t="shared" si="70"/>
        <v>4.4667957245011604E-3</v>
      </c>
      <c r="S360" s="11">
        <f t="shared" si="71"/>
        <v>0.99553320427549885</v>
      </c>
      <c r="T360" s="9">
        <f t="shared" si="72"/>
        <v>-4.4768016639661146E-3</v>
      </c>
      <c r="U360" s="11">
        <f t="shared" si="73"/>
        <v>100</v>
      </c>
      <c r="AX360">
        <v>3.158181085905809E-2</v>
      </c>
      <c r="AY360">
        <v>1</v>
      </c>
      <c r="AZ360">
        <v>0</v>
      </c>
      <c r="BA360">
        <f t="shared" si="77"/>
        <v>347</v>
      </c>
      <c r="BB360">
        <f t="shared" si="78"/>
        <v>9</v>
      </c>
      <c r="BC360">
        <f t="shared" si="74"/>
        <v>0.73307692307692307</v>
      </c>
      <c r="BD360">
        <f t="shared" si="75"/>
        <v>0.99250000000000005</v>
      </c>
      <c r="BE360">
        <f t="shared" si="76"/>
        <v>7.6346153846151377E-4</v>
      </c>
    </row>
    <row r="361" spans="1:57" x14ac:dyDescent="0.3">
      <c r="A361">
        <f>Pumpkin_Seeds_Dataset!A359</f>
        <v>56944</v>
      </c>
      <c r="B361">
        <f>Pumpkin_Seeds_Dataset!B359</f>
        <v>910.12599999999998</v>
      </c>
      <c r="C361">
        <f>Pumpkin_Seeds_Dataset!C359</f>
        <v>329.96960000000001</v>
      </c>
      <c r="D361">
        <f>Pumpkin_Seeds_Dataset!D359</f>
        <v>221.67910000000001</v>
      </c>
      <c r="E361">
        <f>Pumpkin_Seeds_Dataset!E359</f>
        <v>57727</v>
      </c>
      <c r="F361">
        <f>Pumpkin_Seeds_Dataset!F359</f>
        <v>269.2645</v>
      </c>
      <c r="G361">
        <f>Pumpkin_Seeds_Dataset!G359</f>
        <v>0.74070000000000003</v>
      </c>
      <c r="H361">
        <f>Pumpkin_Seeds_Dataset!H359</f>
        <v>0.98640000000000005</v>
      </c>
      <c r="I361">
        <f>Pumpkin_Seeds_Dataset!I359</f>
        <v>0.71089999999999998</v>
      </c>
      <c r="J361">
        <f>Pumpkin_Seeds_Dataset!J359</f>
        <v>0.8639</v>
      </c>
      <c r="K361">
        <f>Pumpkin_Seeds_Dataset!K359</f>
        <v>1.4884999999999999</v>
      </c>
      <c r="L361">
        <f>Pumpkin_Seeds_Dataset!L359</f>
        <v>0.81599999999999995</v>
      </c>
      <c r="M361" s="9">
        <f>Pumpkin_Seeds_Dataset!M359</f>
        <v>0</v>
      </c>
      <c r="N361" s="10">
        <f t="shared" si="66"/>
        <v>1</v>
      </c>
      <c r="O361" s="11">
        <f t="shared" si="67"/>
        <v>1</v>
      </c>
      <c r="P361">
        <f t="shared" si="68"/>
        <v>0</v>
      </c>
      <c r="Q361">
        <f t="shared" si="69"/>
        <v>2.324978065750382E-2</v>
      </c>
      <c r="R361" s="9">
        <f t="shared" si="70"/>
        <v>2.324978065750382E-2</v>
      </c>
      <c r="S361" s="11">
        <f t="shared" si="71"/>
        <v>0.97675021934249617</v>
      </c>
      <c r="T361" s="9">
        <f t="shared" si="72"/>
        <v>-2.3524320483382429E-2</v>
      </c>
      <c r="U361" s="11">
        <f t="shared" si="73"/>
        <v>100</v>
      </c>
      <c r="AX361">
        <v>3.1591275412364325E-2</v>
      </c>
      <c r="AY361">
        <v>1</v>
      </c>
      <c r="AZ361">
        <v>0</v>
      </c>
      <c r="BA361">
        <f t="shared" si="77"/>
        <v>348</v>
      </c>
      <c r="BB361">
        <f t="shared" si="78"/>
        <v>9</v>
      </c>
      <c r="BC361">
        <f t="shared" si="74"/>
        <v>0.73230769230769233</v>
      </c>
      <c r="BD361">
        <f t="shared" si="75"/>
        <v>0.99250000000000005</v>
      </c>
      <c r="BE361">
        <f t="shared" si="76"/>
        <v>7.6346153846162392E-4</v>
      </c>
    </row>
    <row r="362" spans="1:57" x14ac:dyDescent="0.3">
      <c r="A362">
        <f>Pumpkin_Seeds_Dataset!A360</f>
        <v>94685</v>
      </c>
      <c r="B362">
        <f>Pumpkin_Seeds_Dataset!B360</f>
        <v>1284.0999999999999</v>
      </c>
      <c r="C362">
        <f>Pumpkin_Seeds_Dataset!C360</f>
        <v>533.15319999999997</v>
      </c>
      <c r="D362">
        <f>Pumpkin_Seeds_Dataset!D360</f>
        <v>227.4718</v>
      </c>
      <c r="E362">
        <f>Pumpkin_Seeds_Dataset!E360</f>
        <v>95896</v>
      </c>
      <c r="F362">
        <f>Pumpkin_Seeds_Dataset!F360</f>
        <v>347.21269999999998</v>
      </c>
      <c r="G362">
        <f>Pumpkin_Seeds_Dataset!G360</f>
        <v>0.90439999999999998</v>
      </c>
      <c r="H362">
        <f>Pumpkin_Seeds_Dataset!H360</f>
        <v>0.98740000000000006</v>
      </c>
      <c r="I362">
        <f>Pumpkin_Seeds_Dataset!I360</f>
        <v>0.7389</v>
      </c>
      <c r="J362">
        <f>Pumpkin_Seeds_Dataset!J360</f>
        <v>0.72160000000000002</v>
      </c>
      <c r="K362">
        <f>Pumpkin_Seeds_Dataset!K360</f>
        <v>2.3437999999999999</v>
      </c>
      <c r="L362">
        <f>Pumpkin_Seeds_Dataset!L360</f>
        <v>0.6512</v>
      </c>
      <c r="M362" s="9">
        <f>Pumpkin_Seeds_Dataset!M360</f>
        <v>0</v>
      </c>
      <c r="N362" s="10">
        <f t="shared" si="66"/>
        <v>1</v>
      </c>
      <c r="O362" s="11">
        <f t="shared" si="67"/>
        <v>1</v>
      </c>
      <c r="P362">
        <f t="shared" si="68"/>
        <v>0</v>
      </c>
      <c r="Q362">
        <f t="shared" si="69"/>
        <v>0.96824454204340415</v>
      </c>
      <c r="R362" s="9">
        <f t="shared" si="70"/>
        <v>0.96824454204340415</v>
      </c>
      <c r="S362" s="11">
        <f t="shared" si="71"/>
        <v>3.1755457956595845E-2</v>
      </c>
      <c r="T362" s="9">
        <f t="shared" si="72"/>
        <v>-3.4496906642725098</v>
      </c>
      <c r="U362" s="11">
        <f t="shared" si="73"/>
        <v>0</v>
      </c>
      <c r="AX362">
        <v>3.1594003443708767E-2</v>
      </c>
      <c r="AY362">
        <v>1</v>
      </c>
      <c r="AZ362">
        <v>0</v>
      </c>
      <c r="BA362">
        <f t="shared" si="77"/>
        <v>349</v>
      </c>
      <c r="BB362">
        <f t="shared" si="78"/>
        <v>9</v>
      </c>
      <c r="BC362">
        <f t="shared" si="74"/>
        <v>0.73153846153846147</v>
      </c>
      <c r="BD362">
        <f t="shared" si="75"/>
        <v>0.99250000000000005</v>
      </c>
      <c r="BE362">
        <f t="shared" si="76"/>
        <v>7.6346153846140361E-4</v>
      </c>
    </row>
    <row r="363" spans="1:57" x14ac:dyDescent="0.3">
      <c r="A363">
        <f>Pumpkin_Seeds_Dataset!A361</f>
        <v>72908</v>
      </c>
      <c r="B363">
        <f>Pumpkin_Seeds_Dataset!B361</f>
        <v>1069.877</v>
      </c>
      <c r="C363">
        <f>Pumpkin_Seeds_Dataset!C361</f>
        <v>399.45429999999999</v>
      </c>
      <c r="D363">
        <f>Pumpkin_Seeds_Dataset!D361</f>
        <v>233.6123</v>
      </c>
      <c r="E363">
        <f>Pumpkin_Seeds_Dataset!E361</f>
        <v>73961</v>
      </c>
      <c r="F363">
        <f>Pumpkin_Seeds_Dataset!F361</f>
        <v>304.67910000000001</v>
      </c>
      <c r="G363">
        <f>Pumpkin_Seeds_Dataset!G361</f>
        <v>0.81120000000000003</v>
      </c>
      <c r="H363">
        <f>Pumpkin_Seeds_Dataset!H361</f>
        <v>0.98580000000000001</v>
      </c>
      <c r="I363">
        <f>Pumpkin_Seeds_Dataset!I361</f>
        <v>0.6915</v>
      </c>
      <c r="J363">
        <f>Pumpkin_Seeds_Dataset!J361</f>
        <v>0.8004</v>
      </c>
      <c r="K363">
        <f>Pumpkin_Seeds_Dataset!K361</f>
        <v>1.7099</v>
      </c>
      <c r="L363">
        <f>Pumpkin_Seeds_Dataset!L361</f>
        <v>0.76270000000000004</v>
      </c>
      <c r="M363" s="9">
        <f>Pumpkin_Seeds_Dataset!M361</f>
        <v>0</v>
      </c>
      <c r="N363" s="10">
        <f t="shared" si="66"/>
        <v>1</v>
      </c>
      <c r="O363" s="11">
        <f t="shared" si="67"/>
        <v>1</v>
      </c>
      <c r="P363">
        <f t="shared" si="68"/>
        <v>0</v>
      </c>
      <c r="Q363">
        <f t="shared" si="69"/>
        <v>1.376927370362537E-2</v>
      </c>
      <c r="R363" s="9">
        <f t="shared" si="70"/>
        <v>1.376927370362537E-2</v>
      </c>
      <c r="S363" s="11">
        <f t="shared" si="71"/>
        <v>0.98623072629637465</v>
      </c>
      <c r="T363" s="9">
        <f t="shared" si="72"/>
        <v>-1.38649494247959E-2</v>
      </c>
      <c r="U363" s="11">
        <f t="shared" si="73"/>
        <v>100</v>
      </c>
      <c r="AX363">
        <v>3.1598162679681123E-2</v>
      </c>
      <c r="AY363">
        <v>1</v>
      </c>
      <c r="AZ363">
        <v>0</v>
      </c>
      <c r="BA363">
        <f t="shared" si="77"/>
        <v>350</v>
      </c>
      <c r="BB363">
        <f t="shared" si="78"/>
        <v>9</v>
      </c>
      <c r="BC363">
        <f t="shared" si="74"/>
        <v>0.73076923076923084</v>
      </c>
      <c r="BD363">
        <f t="shared" si="75"/>
        <v>0.99250000000000005</v>
      </c>
      <c r="BE363">
        <f t="shared" si="76"/>
        <v>7.6346153846162392E-4</v>
      </c>
    </row>
    <row r="364" spans="1:57" x14ac:dyDescent="0.3">
      <c r="A364">
        <f>Pumpkin_Seeds_Dataset!A362</f>
        <v>69209</v>
      </c>
      <c r="B364">
        <f>Pumpkin_Seeds_Dataset!B362</f>
        <v>1020.574</v>
      </c>
      <c r="C364">
        <f>Pumpkin_Seeds_Dataset!C362</f>
        <v>395.26780000000002</v>
      </c>
      <c r="D364">
        <f>Pumpkin_Seeds_Dataset!D362</f>
        <v>223.73480000000001</v>
      </c>
      <c r="E364">
        <f>Pumpkin_Seeds_Dataset!E362</f>
        <v>69893</v>
      </c>
      <c r="F364">
        <f>Pumpkin_Seeds_Dataset!F362</f>
        <v>296.84949999999998</v>
      </c>
      <c r="G364">
        <f>Pumpkin_Seeds_Dataset!G362</f>
        <v>0.82440000000000002</v>
      </c>
      <c r="H364">
        <f>Pumpkin_Seeds_Dataset!H362</f>
        <v>0.99019999999999997</v>
      </c>
      <c r="I364">
        <f>Pumpkin_Seeds_Dataset!I362</f>
        <v>0.73370000000000002</v>
      </c>
      <c r="J364">
        <f>Pumpkin_Seeds_Dataset!J362</f>
        <v>0.83499999999999996</v>
      </c>
      <c r="K364">
        <f>Pumpkin_Seeds_Dataset!K362</f>
        <v>1.7666999999999999</v>
      </c>
      <c r="L364">
        <f>Pumpkin_Seeds_Dataset!L362</f>
        <v>0.751</v>
      </c>
      <c r="M364" s="9">
        <f>Pumpkin_Seeds_Dataset!M362</f>
        <v>0</v>
      </c>
      <c r="N364" s="10">
        <f t="shared" si="66"/>
        <v>1</v>
      </c>
      <c r="O364" s="11">
        <f t="shared" si="67"/>
        <v>1</v>
      </c>
      <c r="P364">
        <f t="shared" si="68"/>
        <v>0</v>
      </c>
      <c r="Q364">
        <f t="shared" si="69"/>
        <v>5.1800487376066968E-2</v>
      </c>
      <c r="R364" s="9">
        <f t="shared" si="70"/>
        <v>5.1800487376066968E-2</v>
      </c>
      <c r="S364" s="11">
        <f t="shared" si="71"/>
        <v>0.94819951262393298</v>
      </c>
      <c r="T364" s="9">
        <f t="shared" si="72"/>
        <v>-5.3190342515587428E-2</v>
      </c>
      <c r="U364" s="11">
        <f t="shared" si="73"/>
        <v>100</v>
      </c>
      <c r="AX364">
        <v>3.1852543707653863E-2</v>
      </c>
      <c r="AY364">
        <v>1</v>
      </c>
      <c r="AZ364">
        <v>0</v>
      </c>
      <c r="BA364">
        <f t="shared" si="77"/>
        <v>351</v>
      </c>
      <c r="BB364">
        <f t="shared" si="78"/>
        <v>9</v>
      </c>
      <c r="BC364">
        <f t="shared" si="74"/>
        <v>0.73</v>
      </c>
      <c r="BD364">
        <f t="shared" si="75"/>
        <v>0.99250000000000005</v>
      </c>
      <c r="BE364">
        <f t="shared" si="76"/>
        <v>7.6346153846151377E-4</v>
      </c>
    </row>
    <row r="365" spans="1:57" x14ac:dyDescent="0.3">
      <c r="A365">
        <f>Pumpkin_Seeds_Dataset!A363</f>
        <v>76009</v>
      </c>
      <c r="B365">
        <f>Pumpkin_Seeds_Dataset!B363</f>
        <v>1099.029</v>
      </c>
      <c r="C365">
        <f>Pumpkin_Seeds_Dataset!C363</f>
        <v>445.13260000000002</v>
      </c>
      <c r="D365">
        <f>Pumpkin_Seeds_Dataset!D363</f>
        <v>217.93450000000001</v>
      </c>
      <c r="E365">
        <f>Pumpkin_Seeds_Dataset!E363</f>
        <v>76742</v>
      </c>
      <c r="F365">
        <f>Pumpkin_Seeds_Dataset!F363</f>
        <v>311.09109999999998</v>
      </c>
      <c r="G365">
        <f>Pumpkin_Seeds_Dataset!G363</f>
        <v>0.872</v>
      </c>
      <c r="H365">
        <f>Pumpkin_Seeds_Dataset!H363</f>
        <v>0.99039999999999995</v>
      </c>
      <c r="I365">
        <f>Pumpkin_Seeds_Dataset!I363</f>
        <v>0.75080000000000002</v>
      </c>
      <c r="J365">
        <f>Pumpkin_Seeds_Dataset!J363</f>
        <v>0.79079999999999995</v>
      </c>
      <c r="K365">
        <f>Pumpkin_Seeds_Dataset!K363</f>
        <v>2.0425</v>
      </c>
      <c r="L365">
        <f>Pumpkin_Seeds_Dataset!L363</f>
        <v>0.69889999999999997</v>
      </c>
      <c r="M365" s="9">
        <f>Pumpkin_Seeds_Dataset!M363</f>
        <v>0</v>
      </c>
      <c r="N365" s="10">
        <f t="shared" si="66"/>
        <v>1</v>
      </c>
      <c r="O365" s="11">
        <f t="shared" si="67"/>
        <v>1</v>
      </c>
      <c r="P365">
        <f t="shared" si="68"/>
        <v>0</v>
      </c>
      <c r="Q365">
        <f t="shared" si="69"/>
        <v>0.39512299372722859</v>
      </c>
      <c r="R365" s="9">
        <f t="shared" si="70"/>
        <v>0.39512299372722859</v>
      </c>
      <c r="S365" s="11">
        <f t="shared" si="71"/>
        <v>0.60487700627277141</v>
      </c>
      <c r="T365" s="9">
        <f t="shared" si="72"/>
        <v>-0.50273013703551672</v>
      </c>
      <c r="U365" s="11">
        <f t="shared" si="73"/>
        <v>100</v>
      </c>
      <c r="AX365">
        <v>3.1917361700734462E-2</v>
      </c>
      <c r="AY365">
        <v>1</v>
      </c>
      <c r="AZ365">
        <v>0</v>
      </c>
      <c r="BA365">
        <f t="shared" si="77"/>
        <v>352</v>
      </c>
      <c r="BB365">
        <f t="shared" si="78"/>
        <v>9</v>
      </c>
      <c r="BC365">
        <f t="shared" si="74"/>
        <v>0.72923076923076924</v>
      </c>
      <c r="BD365">
        <f t="shared" si="75"/>
        <v>0.99250000000000005</v>
      </c>
      <c r="BE365">
        <f t="shared" si="76"/>
        <v>7.6346153846151377E-4</v>
      </c>
    </row>
    <row r="366" spans="1:57" x14ac:dyDescent="0.3">
      <c r="A366">
        <f>Pumpkin_Seeds_Dataset!A364</f>
        <v>85234</v>
      </c>
      <c r="B366">
        <f>Pumpkin_Seeds_Dataset!B364</f>
        <v>1136.952</v>
      </c>
      <c r="C366">
        <f>Pumpkin_Seeds_Dataset!C364</f>
        <v>441.5856</v>
      </c>
      <c r="D366">
        <f>Pumpkin_Seeds_Dataset!D364</f>
        <v>246.72110000000001</v>
      </c>
      <c r="E366">
        <f>Pumpkin_Seeds_Dataset!E364</f>
        <v>86124</v>
      </c>
      <c r="F366">
        <f>Pumpkin_Seeds_Dataset!F364</f>
        <v>329.42869999999999</v>
      </c>
      <c r="G366">
        <f>Pumpkin_Seeds_Dataset!G364</f>
        <v>0.82940000000000003</v>
      </c>
      <c r="H366">
        <f>Pumpkin_Seeds_Dataset!H364</f>
        <v>0.98970000000000002</v>
      </c>
      <c r="I366">
        <f>Pumpkin_Seeds_Dataset!I364</f>
        <v>0.70379999999999998</v>
      </c>
      <c r="J366">
        <f>Pumpkin_Seeds_Dataset!J364</f>
        <v>0.8286</v>
      </c>
      <c r="K366">
        <f>Pumpkin_Seeds_Dataset!K364</f>
        <v>1.7898000000000001</v>
      </c>
      <c r="L366">
        <f>Pumpkin_Seeds_Dataset!L364</f>
        <v>0.746</v>
      </c>
      <c r="M366" s="9">
        <f>Pumpkin_Seeds_Dataset!M364</f>
        <v>0</v>
      </c>
      <c r="N366" s="10">
        <f t="shared" si="66"/>
        <v>1</v>
      </c>
      <c r="O366" s="11">
        <f t="shared" si="67"/>
        <v>1</v>
      </c>
      <c r="P366">
        <f t="shared" si="68"/>
        <v>0</v>
      </c>
      <c r="Q366">
        <f t="shared" si="69"/>
        <v>4.2468938825016934E-2</v>
      </c>
      <c r="R366" s="9">
        <f t="shared" si="70"/>
        <v>4.2468938825016934E-2</v>
      </c>
      <c r="S366" s="11">
        <f t="shared" si="71"/>
        <v>0.9575310611749831</v>
      </c>
      <c r="T366" s="9">
        <f t="shared" si="72"/>
        <v>-4.3397118584063137E-2</v>
      </c>
      <c r="U366" s="11">
        <f t="shared" si="73"/>
        <v>100</v>
      </c>
      <c r="AX366">
        <v>3.1969194360241461E-2</v>
      </c>
      <c r="AY366">
        <v>1</v>
      </c>
      <c r="AZ366">
        <v>0</v>
      </c>
      <c r="BA366">
        <f t="shared" si="77"/>
        <v>353</v>
      </c>
      <c r="BB366">
        <f t="shared" si="78"/>
        <v>9</v>
      </c>
      <c r="BC366">
        <f t="shared" si="74"/>
        <v>0.72846153846153849</v>
      </c>
      <c r="BD366">
        <f t="shared" si="75"/>
        <v>0.99250000000000005</v>
      </c>
      <c r="BE366">
        <f t="shared" si="76"/>
        <v>7.6346153846162392E-4</v>
      </c>
    </row>
    <row r="367" spans="1:57" x14ac:dyDescent="0.3">
      <c r="A367">
        <f>Pumpkin_Seeds_Dataset!A365</f>
        <v>73570</v>
      </c>
      <c r="B367">
        <f>Pumpkin_Seeds_Dataset!B365</f>
        <v>1068.2059999999999</v>
      </c>
      <c r="C367">
        <f>Pumpkin_Seeds_Dataset!C365</f>
        <v>390.5446</v>
      </c>
      <c r="D367">
        <f>Pumpkin_Seeds_Dataset!D365</f>
        <v>241.3203</v>
      </c>
      <c r="E367">
        <f>Pumpkin_Seeds_Dataset!E365</f>
        <v>74861</v>
      </c>
      <c r="F367">
        <f>Pumpkin_Seeds_Dataset!F365</f>
        <v>306.05919999999998</v>
      </c>
      <c r="G367">
        <f>Pumpkin_Seeds_Dataset!G365</f>
        <v>0.7863</v>
      </c>
      <c r="H367">
        <f>Pumpkin_Seeds_Dataset!H365</f>
        <v>0.98280000000000001</v>
      </c>
      <c r="I367">
        <f>Pumpkin_Seeds_Dataset!I365</f>
        <v>0.74990000000000001</v>
      </c>
      <c r="J367">
        <f>Pumpkin_Seeds_Dataset!J365</f>
        <v>0.81020000000000003</v>
      </c>
      <c r="K367">
        <f>Pumpkin_Seeds_Dataset!K365</f>
        <v>1.6184000000000001</v>
      </c>
      <c r="L367">
        <f>Pumpkin_Seeds_Dataset!L365</f>
        <v>0.78369999999999995</v>
      </c>
      <c r="M367" s="9">
        <f>Pumpkin_Seeds_Dataset!M365</f>
        <v>0</v>
      </c>
      <c r="N367" s="10">
        <f t="shared" si="66"/>
        <v>1</v>
      </c>
      <c r="O367" s="11">
        <f t="shared" si="67"/>
        <v>1</v>
      </c>
      <c r="P367">
        <f t="shared" si="68"/>
        <v>0</v>
      </c>
      <c r="Q367">
        <f t="shared" si="69"/>
        <v>3.3207402091652675E-3</v>
      </c>
      <c r="R367" s="9">
        <f t="shared" si="70"/>
        <v>3.3207402091652675E-3</v>
      </c>
      <c r="S367" s="11">
        <f t="shared" si="71"/>
        <v>0.99667925979083472</v>
      </c>
      <c r="T367" s="9">
        <f t="shared" si="72"/>
        <v>-3.3262661036984435E-3</v>
      </c>
      <c r="U367" s="11">
        <f t="shared" si="73"/>
        <v>100</v>
      </c>
      <c r="AX367">
        <v>3.1989010724788311E-2</v>
      </c>
      <c r="AY367">
        <v>1</v>
      </c>
      <c r="AZ367">
        <v>0</v>
      </c>
      <c r="BA367">
        <f t="shared" si="77"/>
        <v>354</v>
      </c>
      <c r="BB367">
        <f t="shared" si="78"/>
        <v>9</v>
      </c>
      <c r="BC367">
        <f t="shared" si="74"/>
        <v>0.72769230769230764</v>
      </c>
      <c r="BD367">
        <f t="shared" si="75"/>
        <v>0.99250000000000005</v>
      </c>
      <c r="BE367">
        <f t="shared" si="76"/>
        <v>7.6346153846140361E-4</v>
      </c>
    </row>
    <row r="368" spans="1:57" x14ac:dyDescent="0.3">
      <c r="A368">
        <f>Pumpkin_Seeds_Dataset!A366</f>
        <v>71929</v>
      </c>
      <c r="B368">
        <f>Pumpkin_Seeds_Dataset!B366</f>
        <v>1071.3340000000001</v>
      </c>
      <c r="C368">
        <f>Pumpkin_Seeds_Dataset!C366</f>
        <v>415.53399999999999</v>
      </c>
      <c r="D368">
        <f>Pumpkin_Seeds_Dataset!D366</f>
        <v>221.5986</v>
      </c>
      <c r="E368">
        <f>Pumpkin_Seeds_Dataset!E366</f>
        <v>72983</v>
      </c>
      <c r="F368">
        <f>Pumpkin_Seeds_Dataset!F366</f>
        <v>302.6266</v>
      </c>
      <c r="G368">
        <f>Pumpkin_Seeds_Dataset!G366</f>
        <v>0.84589999999999999</v>
      </c>
      <c r="H368">
        <f>Pumpkin_Seeds_Dataset!H366</f>
        <v>0.98560000000000003</v>
      </c>
      <c r="I368">
        <f>Pumpkin_Seeds_Dataset!I366</f>
        <v>0.69779999999999998</v>
      </c>
      <c r="J368">
        <f>Pumpkin_Seeds_Dataset!J366</f>
        <v>0.78749999999999998</v>
      </c>
      <c r="K368">
        <f>Pumpkin_Seeds_Dataset!K366</f>
        <v>1.8752</v>
      </c>
      <c r="L368">
        <f>Pumpkin_Seeds_Dataset!L366</f>
        <v>0.72829999999999995</v>
      </c>
      <c r="M368" s="9">
        <f>Pumpkin_Seeds_Dataset!M366</f>
        <v>0</v>
      </c>
      <c r="N368" s="10">
        <f t="shared" si="66"/>
        <v>1</v>
      </c>
      <c r="O368" s="11">
        <f t="shared" si="67"/>
        <v>1</v>
      </c>
      <c r="P368">
        <f t="shared" si="68"/>
        <v>0</v>
      </c>
      <c r="Q368">
        <f t="shared" si="69"/>
        <v>6.2083976136417141E-2</v>
      </c>
      <c r="R368" s="9">
        <f t="shared" si="70"/>
        <v>6.2083976136417141E-2</v>
      </c>
      <c r="S368" s="11">
        <f t="shared" si="71"/>
        <v>0.93791602386358286</v>
      </c>
      <c r="T368" s="9">
        <f t="shared" si="72"/>
        <v>-6.409486078156143E-2</v>
      </c>
      <c r="U368" s="11">
        <f t="shared" si="73"/>
        <v>100</v>
      </c>
      <c r="AX368">
        <v>3.2024718386471217E-2</v>
      </c>
      <c r="AY368">
        <v>1</v>
      </c>
      <c r="AZ368">
        <v>0</v>
      </c>
      <c r="BA368">
        <f t="shared" si="77"/>
        <v>355</v>
      </c>
      <c r="BB368">
        <f t="shared" si="78"/>
        <v>9</v>
      </c>
      <c r="BC368">
        <f t="shared" si="74"/>
        <v>0.72692307692307701</v>
      </c>
      <c r="BD368">
        <f t="shared" si="75"/>
        <v>0.99250000000000005</v>
      </c>
      <c r="BE368">
        <f t="shared" si="76"/>
        <v>7.6346153846162392E-4</v>
      </c>
    </row>
    <row r="369" spans="1:57" x14ac:dyDescent="0.3">
      <c r="A369">
        <f>Pumpkin_Seeds_Dataset!A367</f>
        <v>85227</v>
      </c>
      <c r="B369">
        <f>Pumpkin_Seeds_Dataset!B367</f>
        <v>1147.99</v>
      </c>
      <c r="C369">
        <f>Pumpkin_Seeds_Dataset!C367</f>
        <v>439.88299999999998</v>
      </c>
      <c r="D369">
        <f>Pumpkin_Seeds_Dataset!D367</f>
        <v>247.36080000000001</v>
      </c>
      <c r="E369">
        <f>Pumpkin_Seeds_Dataset!E367</f>
        <v>85996</v>
      </c>
      <c r="F369">
        <f>Pumpkin_Seeds_Dataset!F367</f>
        <v>329.41520000000003</v>
      </c>
      <c r="G369">
        <f>Pumpkin_Seeds_Dataset!G367</f>
        <v>0.82689999999999997</v>
      </c>
      <c r="H369">
        <f>Pumpkin_Seeds_Dataset!H367</f>
        <v>0.99109999999999998</v>
      </c>
      <c r="I369">
        <f>Pumpkin_Seeds_Dataset!I367</f>
        <v>0.72109999999999996</v>
      </c>
      <c r="J369">
        <f>Pumpkin_Seeds_Dataset!J367</f>
        <v>0.81269999999999998</v>
      </c>
      <c r="K369">
        <f>Pumpkin_Seeds_Dataset!K367</f>
        <v>1.7783</v>
      </c>
      <c r="L369">
        <f>Pumpkin_Seeds_Dataset!L367</f>
        <v>0.74890000000000001</v>
      </c>
      <c r="M369" s="9">
        <f>Pumpkin_Seeds_Dataset!M367</f>
        <v>0</v>
      </c>
      <c r="N369" s="10">
        <f t="shared" si="66"/>
        <v>1</v>
      </c>
      <c r="O369" s="11">
        <f t="shared" si="67"/>
        <v>1</v>
      </c>
      <c r="P369">
        <f t="shared" si="68"/>
        <v>0</v>
      </c>
      <c r="Q369">
        <f t="shared" si="69"/>
        <v>5.7737820573861322E-2</v>
      </c>
      <c r="R369" s="9">
        <f t="shared" si="70"/>
        <v>5.7737820573861322E-2</v>
      </c>
      <c r="S369" s="11">
        <f t="shared" si="71"/>
        <v>0.94226217942613866</v>
      </c>
      <c r="T369" s="9">
        <f t="shared" si="72"/>
        <v>-5.9471721021759488E-2</v>
      </c>
      <c r="U369" s="11">
        <f t="shared" si="73"/>
        <v>100</v>
      </c>
      <c r="AX369">
        <v>3.2292323224832005E-2</v>
      </c>
      <c r="AY369">
        <v>1</v>
      </c>
      <c r="AZ369">
        <v>0</v>
      </c>
      <c r="BA369">
        <f t="shared" si="77"/>
        <v>356</v>
      </c>
      <c r="BB369">
        <f t="shared" si="78"/>
        <v>9</v>
      </c>
      <c r="BC369">
        <f t="shared" si="74"/>
        <v>0.72615384615384615</v>
      </c>
      <c r="BD369">
        <f t="shared" si="75"/>
        <v>0.99250000000000005</v>
      </c>
      <c r="BE369">
        <f t="shared" si="76"/>
        <v>7.6346153846151377E-4</v>
      </c>
    </row>
    <row r="370" spans="1:57" x14ac:dyDescent="0.3">
      <c r="A370">
        <f>Pumpkin_Seeds_Dataset!A368</f>
        <v>88100</v>
      </c>
      <c r="B370">
        <f>Pumpkin_Seeds_Dataset!B368</f>
        <v>1229.953</v>
      </c>
      <c r="C370">
        <f>Pumpkin_Seeds_Dataset!C368</f>
        <v>486.01659999999998</v>
      </c>
      <c r="D370">
        <f>Pumpkin_Seeds_Dataset!D368</f>
        <v>232.5419</v>
      </c>
      <c r="E370">
        <f>Pumpkin_Seeds_Dataset!E368</f>
        <v>89709</v>
      </c>
      <c r="F370">
        <f>Pumpkin_Seeds_Dataset!F368</f>
        <v>334.92149999999998</v>
      </c>
      <c r="G370">
        <f>Pumpkin_Seeds_Dataset!G368</f>
        <v>0.87809999999999999</v>
      </c>
      <c r="H370">
        <f>Pumpkin_Seeds_Dataset!H368</f>
        <v>0.98209999999999997</v>
      </c>
      <c r="I370">
        <f>Pumpkin_Seeds_Dataset!I368</f>
        <v>0.72199999999999998</v>
      </c>
      <c r="J370">
        <f>Pumpkin_Seeds_Dataset!J368</f>
        <v>0.73180000000000001</v>
      </c>
      <c r="K370">
        <f>Pumpkin_Seeds_Dataset!K368</f>
        <v>2.09</v>
      </c>
      <c r="L370">
        <f>Pumpkin_Seeds_Dataset!L368</f>
        <v>0.68910000000000005</v>
      </c>
      <c r="M370" s="9">
        <f>Pumpkin_Seeds_Dataset!M368</f>
        <v>0</v>
      </c>
      <c r="N370" s="10">
        <f t="shared" si="66"/>
        <v>1</v>
      </c>
      <c r="O370" s="11">
        <f t="shared" si="67"/>
        <v>1</v>
      </c>
      <c r="P370">
        <f t="shared" si="68"/>
        <v>0</v>
      </c>
      <c r="Q370">
        <f t="shared" si="69"/>
        <v>0.17047387796132485</v>
      </c>
      <c r="R370" s="9">
        <f t="shared" si="70"/>
        <v>0.17047387796132485</v>
      </c>
      <c r="S370" s="11">
        <f t="shared" si="71"/>
        <v>0.82952612203867515</v>
      </c>
      <c r="T370" s="9">
        <f t="shared" si="72"/>
        <v>-0.18690067854105893</v>
      </c>
      <c r="U370" s="11">
        <f t="shared" si="73"/>
        <v>100</v>
      </c>
      <c r="AX370">
        <v>3.2434119126243735E-2</v>
      </c>
      <c r="AY370">
        <v>1</v>
      </c>
      <c r="AZ370">
        <v>0</v>
      </c>
      <c r="BA370">
        <f t="shared" si="77"/>
        <v>357</v>
      </c>
      <c r="BB370">
        <f t="shared" si="78"/>
        <v>9</v>
      </c>
      <c r="BC370">
        <f t="shared" si="74"/>
        <v>0.72538461538461541</v>
      </c>
      <c r="BD370">
        <f t="shared" si="75"/>
        <v>0.99250000000000005</v>
      </c>
      <c r="BE370">
        <f t="shared" si="76"/>
        <v>7.6346153846151377E-4</v>
      </c>
    </row>
    <row r="371" spans="1:57" x14ac:dyDescent="0.3">
      <c r="A371">
        <f>Pumpkin_Seeds_Dataset!A369</f>
        <v>99691</v>
      </c>
      <c r="B371">
        <f>Pumpkin_Seeds_Dataset!B369</f>
        <v>1248.7270000000001</v>
      </c>
      <c r="C371">
        <f>Pumpkin_Seeds_Dataset!C369</f>
        <v>493.42529999999999</v>
      </c>
      <c r="D371">
        <f>Pumpkin_Seeds_Dataset!D369</f>
        <v>258.12540000000001</v>
      </c>
      <c r="E371">
        <f>Pumpkin_Seeds_Dataset!E369</f>
        <v>100898</v>
      </c>
      <c r="F371">
        <f>Pumpkin_Seeds_Dataset!F369</f>
        <v>356.2731</v>
      </c>
      <c r="G371">
        <f>Pumpkin_Seeds_Dataset!G369</f>
        <v>0.85229999999999995</v>
      </c>
      <c r="H371">
        <f>Pumpkin_Seeds_Dataset!H369</f>
        <v>0.98799999999999999</v>
      </c>
      <c r="I371">
        <f>Pumpkin_Seeds_Dataset!I369</f>
        <v>0.63619999999999999</v>
      </c>
      <c r="J371">
        <f>Pumpkin_Seeds_Dataset!J369</f>
        <v>0.8034</v>
      </c>
      <c r="K371">
        <f>Pumpkin_Seeds_Dataset!K369</f>
        <v>1.9116</v>
      </c>
      <c r="L371">
        <f>Pumpkin_Seeds_Dataset!L369</f>
        <v>0.72199999999999998</v>
      </c>
      <c r="M371" s="9">
        <f>Pumpkin_Seeds_Dataset!M369</f>
        <v>0</v>
      </c>
      <c r="N371" s="10">
        <f t="shared" si="66"/>
        <v>1</v>
      </c>
      <c r="O371" s="11">
        <f t="shared" si="67"/>
        <v>1</v>
      </c>
      <c r="P371">
        <f t="shared" si="68"/>
        <v>0</v>
      </c>
      <c r="Q371">
        <f t="shared" si="69"/>
        <v>0.16265308576239063</v>
      </c>
      <c r="R371" s="9">
        <f t="shared" si="70"/>
        <v>0.16265308576239063</v>
      </c>
      <c r="S371" s="11">
        <f t="shared" si="71"/>
        <v>0.83734691423760932</v>
      </c>
      <c r="T371" s="9">
        <f t="shared" si="72"/>
        <v>-0.17751682096087409</v>
      </c>
      <c r="U371" s="11">
        <f t="shared" si="73"/>
        <v>100</v>
      </c>
      <c r="AX371">
        <v>3.2485935002684908E-2</v>
      </c>
      <c r="AY371">
        <v>1</v>
      </c>
      <c r="AZ371">
        <v>0</v>
      </c>
      <c r="BA371">
        <f t="shared" si="77"/>
        <v>358</v>
      </c>
      <c r="BB371">
        <f t="shared" si="78"/>
        <v>9</v>
      </c>
      <c r="BC371">
        <f t="shared" si="74"/>
        <v>0.72461538461538466</v>
      </c>
      <c r="BD371">
        <f t="shared" si="75"/>
        <v>0.99250000000000005</v>
      </c>
      <c r="BE371">
        <f t="shared" si="76"/>
        <v>7.6346153846162392E-4</v>
      </c>
    </row>
    <row r="372" spans="1:57" x14ac:dyDescent="0.3">
      <c r="A372">
        <f>Pumpkin_Seeds_Dataset!A370</f>
        <v>67728</v>
      </c>
      <c r="B372">
        <f>Pumpkin_Seeds_Dataset!B370</f>
        <v>1067.78</v>
      </c>
      <c r="C372">
        <f>Pumpkin_Seeds_Dataset!C370</f>
        <v>427.9402</v>
      </c>
      <c r="D372">
        <f>Pumpkin_Seeds_Dataset!D370</f>
        <v>204.1123</v>
      </c>
      <c r="E372">
        <f>Pumpkin_Seeds_Dataset!E370</f>
        <v>68603</v>
      </c>
      <c r="F372">
        <f>Pumpkin_Seeds_Dataset!F370</f>
        <v>293.65620000000001</v>
      </c>
      <c r="G372">
        <f>Pumpkin_Seeds_Dataset!G370</f>
        <v>0.87890000000000001</v>
      </c>
      <c r="H372">
        <f>Pumpkin_Seeds_Dataset!H370</f>
        <v>0.98719999999999997</v>
      </c>
      <c r="I372">
        <f>Pumpkin_Seeds_Dataset!I370</f>
        <v>0.64219999999999999</v>
      </c>
      <c r="J372">
        <f>Pumpkin_Seeds_Dataset!J370</f>
        <v>0.74650000000000005</v>
      </c>
      <c r="K372">
        <f>Pumpkin_Seeds_Dataset!K370</f>
        <v>2.0966</v>
      </c>
      <c r="L372">
        <f>Pumpkin_Seeds_Dataset!L370</f>
        <v>0.68620000000000003</v>
      </c>
      <c r="M372" s="9">
        <f>Pumpkin_Seeds_Dataset!M370</f>
        <v>0</v>
      </c>
      <c r="N372" s="10">
        <f t="shared" si="66"/>
        <v>1</v>
      </c>
      <c r="O372" s="11">
        <f t="shared" si="67"/>
        <v>1</v>
      </c>
      <c r="P372">
        <f t="shared" si="68"/>
        <v>0</v>
      </c>
      <c r="Q372">
        <f t="shared" si="69"/>
        <v>0.82231316635565099</v>
      </c>
      <c r="R372" s="9">
        <f t="shared" si="70"/>
        <v>0.82231316635565099</v>
      </c>
      <c r="S372" s="11">
        <f t="shared" si="71"/>
        <v>0.17768683364434901</v>
      </c>
      <c r="T372" s="9">
        <f t="shared" si="72"/>
        <v>-1.7277326397328627</v>
      </c>
      <c r="U372" s="11">
        <f t="shared" si="73"/>
        <v>0</v>
      </c>
      <c r="AX372">
        <v>3.2576025760735587E-2</v>
      </c>
      <c r="AY372">
        <v>1</v>
      </c>
      <c r="AZ372">
        <v>0</v>
      </c>
      <c r="BA372">
        <f t="shared" si="77"/>
        <v>359</v>
      </c>
      <c r="BB372">
        <f t="shared" si="78"/>
        <v>9</v>
      </c>
      <c r="BC372">
        <f t="shared" si="74"/>
        <v>0.72384615384615381</v>
      </c>
      <c r="BD372">
        <f t="shared" si="75"/>
        <v>0.99250000000000005</v>
      </c>
      <c r="BE372">
        <f t="shared" si="76"/>
        <v>7.6346153846151377E-4</v>
      </c>
    </row>
    <row r="373" spans="1:57" x14ac:dyDescent="0.3">
      <c r="A373">
        <f>Pumpkin_Seeds_Dataset!A371</f>
        <v>74399</v>
      </c>
      <c r="B373">
        <f>Pumpkin_Seeds_Dataset!B371</f>
        <v>1058.165</v>
      </c>
      <c r="C373">
        <f>Pumpkin_Seeds_Dataset!C371</f>
        <v>415.7672</v>
      </c>
      <c r="D373">
        <f>Pumpkin_Seeds_Dataset!D371</f>
        <v>228.34209999999999</v>
      </c>
      <c r="E373">
        <f>Pumpkin_Seeds_Dataset!E371</f>
        <v>75164</v>
      </c>
      <c r="F373">
        <f>Pumpkin_Seeds_Dataset!F371</f>
        <v>307.77870000000001</v>
      </c>
      <c r="G373">
        <f>Pumpkin_Seeds_Dataset!G371</f>
        <v>0.8357</v>
      </c>
      <c r="H373">
        <f>Pumpkin_Seeds_Dataset!H371</f>
        <v>0.98980000000000001</v>
      </c>
      <c r="I373">
        <f>Pumpkin_Seeds_Dataset!I371</f>
        <v>0.66120000000000001</v>
      </c>
      <c r="J373">
        <f>Pumpkin_Seeds_Dataset!J371</f>
        <v>0.83499999999999996</v>
      </c>
      <c r="K373">
        <f>Pumpkin_Seeds_Dataset!K371</f>
        <v>1.8208</v>
      </c>
      <c r="L373">
        <f>Pumpkin_Seeds_Dataset!L371</f>
        <v>0.74029999999999996</v>
      </c>
      <c r="M373" s="9">
        <f>Pumpkin_Seeds_Dataset!M371</f>
        <v>0</v>
      </c>
      <c r="N373" s="10">
        <f t="shared" si="66"/>
        <v>1</v>
      </c>
      <c r="O373" s="11">
        <f t="shared" si="67"/>
        <v>1</v>
      </c>
      <c r="P373">
        <f t="shared" si="68"/>
        <v>0</v>
      </c>
      <c r="Q373">
        <f t="shared" si="69"/>
        <v>4.2176803895920621E-2</v>
      </c>
      <c r="R373" s="9">
        <f t="shared" si="70"/>
        <v>4.2176803895920621E-2</v>
      </c>
      <c r="S373" s="11">
        <f t="shared" si="71"/>
        <v>0.9578231961040794</v>
      </c>
      <c r="T373" s="9">
        <f t="shared" si="72"/>
        <v>-4.3092073258634268E-2</v>
      </c>
      <c r="U373" s="11">
        <f t="shared" si="73"/>
        <v>100</v>
      </c>
      <c r="AX373">
        <v>3.2639352832369704E-2</v>
      </c>
      <c r="AY373">
        <v>1</v>
      </c>
      <c r="AZ373">
        <v>0</v>
      </c>
      <c r="BA373">
        <f t="shared" si="77"/>
        <v>360</v>
      </c>
      <c r="BB373">
        <f t="shared" si="78"/>
        <v>9</v>
      </c>
      <c r="BC373">
        <f t="shared" si="74"/>
        <v>0.72307692307692306</v>
      </c>
      <c r="BD373">
        <f t="shared" si="75"/>
        <v>0.99250000000000005</v>
      </c>
      <c r="BE373">
        <f t="shared" si="76"/>
        <v>7.6346153846151377E-4</v>
      </c>
    </row>
    <row r="374" spans="1:57" x14ac:dyDescent="0.3">
      <c r="A374">
        <f>Pumpkin_Seeds_Dataset!A372</f>
        <v>82501</v>
      </c>
      <c r="B374">
        <f>Pumpkin_Seeds_Dataset!B372</f>
        <v>1144.3679999999999</v>
      </c>
      <c r="C374">
        <f>Pumpkin_Seeds_Dataset!C372</f>
        <v>450.49950000000001</v>
      </c>
      <c r="D374">
        <f>Pumpkin_Seeds_Dataset!D372</f>
        <v>234.0967</v>
      </c>
      <c r="E374">
        <f>Pumpkin_Seeds_Dataset!E372</f>
        <v>83589</v>
      </c>
      <c r="F374">
        <f>Pumpkin_Seeds_Dataset!F372</f>
        <v>324.10419999999999</v>
      </c>
      <c r="G374">
        <f>Pumpkin_Seeds_Dataset!G372</f>
        <v>0.85440000000000005</v>
      </c>
      <c r="H374">
        <f>Pumpkin_Seeds_Dataset!H372</f>
        <v>0.98699999999999999</v>
      </c>
      <c r="I374">
        <f>Pumpkin_Seeds_Dataset!I372</f>
        <v>0.74270000000000003</v>
      </c>
      <c r="J374">
        <f>Pumpkin_Seeds_Dataset!J372</f>
        <v>0.79169999999999996</v>
      </c>
      <c r="K374">
        <f>Pumpkin_Seeds_Dataset!K372</f>
        <v>1.9244000000000001</v>
      </c>
      <c r="L374">
        <f>Pumpkin_Seeds_Dataset!L372</f>
        <v>0.71940000000000004</v>
      </c>
      <c r="M374" s="9">
        <f>Pumpkin_Seeds_Dataset!M372</f>
        <v>0</v>
      </c>
      <c r="N374" s="10">
        <f t="shared" si="66"/>
        <v>1</v>
      </c>
      <c r="O374" s="11">
        <f t="shared" si="67"/>
        <v>1</v>
      </c>
      <c r="P374">
        <f t="shared" si="68"/>
        <v>0</v>
      </c>
      <c r="Q374">
        <f t="shared" si="69"/>
        <v>7.6138879991846001E-2</v>
      </c>
      <c r="R374" s="9">
        <f t="shared" si="70"/>
        <v>7.6138879991846001E-2</v>
      </c>
      <c r="S374" s="11">
        <f t="shared" si="71"/>
        <v>0.92386112000815401</v>
      </c>
      <c r="T374" s="9">
        <f t="shared" si="72"/>
        <v>-7.9193521658562319E-2</v>
      </c>
      <c r="U374" s="11">
        <f t="shared" si="73"/>
        <v>100</v>
      </c>
      <c r="AX374">
        <v>3.26543708161516E-2</v>
      </c>
      <c r="AY374">
        <v>1</v>
      </c>
      <c r="AZ374">
        <v>0</v>
      </c>
      <c r="BA374">
        <f t="shared" si="77"/>
        <v>361</v>
      </c>
      <c r="BB374">
        <f t="shared" si="78"/>
        <v>9</v>
      </c>
      <c r="BC374">
        <f t="shared" si="74"/>
        <v>0.72230769230769232</v>
      </c>
      <c r="BD374">
        <f t="shared" si="75"/>
        <v>0.99250000000000005</v>
      </c>
      <c r="BE374">
        <f t="shared" si="76"/>
        <v>7.6346153846162392E-4</v>
      </c>
    </row>
    <row r="375" spans="1:57" x14ac:dyDescent="0.3">
      <c r="A375">
        <f>Pumpkin_Seeds_Dataset!A373</f>
        <v>88264</v>
      </c>
      <c r="B375">
        <f>Pumpkin_Seeds_Dataset!B373</f>
        <v>1153.3330000000001</v>
      </c>
      <c r="C375">
        <f>Pumpkin_Seeds_Dataset!C373</f>
        <v>454.58780000000002</v>
      </c>
      <c r="D375">
        <f>Pumpkin_Seeds_Dataset!D373</f>
        <v>248.86529999999999</v>
      </c>
      <c r="E375">
        <f>Pumpkin_Seeds_Dataset!E373</f>
        <v>89198</v>
      </c>
      <c r="F375">
        <f>Pumpkin_Seeds_Dataset!F373</f>
        <v>335.23309999999998</v>
      </c>
      <c r="G375">
        <f>Pumpkin_Seeds_Dataset!G373</f>
        <v>0.83679999999999999</v>
      </c>
      <c r="H375">
        <f>Pumpkin_Seeds_Dataset!H373</f>
        <v>0.98950000000000005</v>
      </c>
      <c r="I375">
        <f>Pumpkin_Seeds_Dataset!I373</f>
        <v>0.64300000000000002</v>
      </c>
      <c r="J375">
        <f>Pumpkin_Seeds_Dataset!J373</f>
        <v>0.83379999999999999</v>
      </c>
      <c r="K375">
        <f>Pumpkin_Seeds_Dataset!K373</f>
        <v>1.8266</v>
      </c>
      <c r="L375">
        <f>Pumpkin_Seeds_Dataset!L373</f>
        <v>0.73740000000000006</v>
      </c>
      <c r="M375" s="9">
        <f>Pumpkin_Seeds_Dataset!M373</f>
        <v>0</v>
      </c>
      <c r="N375" s="10">
        <f t="shared" si="66"/>
        <v>1</v>
      </c>
      <c r="O375" s="11">
        <f t="shared" si="67"/>
        <v>1</v>
      </c>
      <c r="P375">
        <f t="shared" si="68"/>
        <v>0</v>
      </c>
      <c r="Q375">
        <f t="shared" si="69"/>
        <v>8.3381536911046911E-2</v>
      </c>
      <c r="R375" s="9">
        <f t="shared" si="70"/>
        <v>8.3381536911046911E-2</v>
      </c>
      <c r="S375" s="11">
        <f t="shared" si="71"/>
        <v>0.91661846308895312</v>
      </c>
      <c r="T375" s="9">
        <f t="shared" si="72"/>
        <v>-8.7063964093449325E-2</v>
      </c>
      <c r="U375" s="11">
        <f t="shared" si="73"/>
        <v>100</v>
      </c>
      <c r="AX375">
        <v>3.2765399301240117E-2</v>
      </c>
      <c r="AY375">
        <v>1</v>
      </c>
      <c r="AZ375">
        <v>0</v>
      </c>
      <c r="BA375">
        <f t="shared" si="77"/>
        <v>362</v>
      </c>
      <c r="BB375">
        <f t="shared" si="78"/>
        <v>9</v>
      </c>
      <c r="BC375">
        <f t="shared" si="74"/>
        <v>0.72153846153846146</v>
      </c>
      <c r="BD375">
        <f t="shared" si="75"/>
        <v>0.99250000000000005</v>
      </c>
      <c r="BE375">
        <f t="shared" si="76"/>
        <v>0</v>
      </c>
    </row>
    <row r="376" spans="1:57" x14ac:dyDescent="0.3">
      <c r="A376">
        <f>Pumpkin_Seeds_Dataset!A374</f>
        <v>57933</v>
      </c>
      <c r="B376">
        <f>Pumpkin_Seeds_Dataset!B374</f>
        <v>904.07500000000005</v>
      </c>
      <c r="C376">
        <f>Pumpkin_Seeds_Dataset!C374</f>
        <v>334.18950000000001</v>
      </c>
      <c r="D376">
        <f>Pumpkin_Seeds_Dataset!D374</f>
        <v>222.87540000000001</v>
      </c>
      <c r="E376">
        <f>Pumpkin_Seeds_Dataset!E374</f>
        <v>58748</v>
      </c>
      <c r="F376">
        <f>Pumpkin_Seeds_Dataset!F374</f>
        <v>271.59269999999998</v>
      </c>
      <c r="G376">
        <f>Pumpkin_Seeds_Dataset!G374</f>
        <v>0.74509999999999998</v>
      </c>
      <c r="H376">
        <f>Pumpkin_Seeds_Dataset!H374</f>
        <v>0.98609999999999998</v>
      </c>
      <c r="I376">
        <f>Pumpkin_Seeds_Dataset!I374</f>
        <v>0.72319999999999995</v>
      </c>
      <c r="J376">
        <f>Pumpkin_Seeds_Dataset!J374</f>
        <v>0.89070000000000005</v>
      </c>
      <c r="K376">
        <f>Pumpkin_Seeds_Dataset!K374</f>
        <v>1.4994000000000001</v>
      </c>
      <c r="L376">
        <f>Pumpkin_Seeds_Dataset!L374</f>
        <v>0.81269999999999998</v>
      </c>
      <c r="M376" s="9">
        <f>Pumpkin_Seeds_Dataset!M374</f>
        <v>0</v>
      </c>
      <c r="N376" s="10">
        <f t="shared" si="66"/>
        <v>1</v>
      </c>
      <c r="O376" s="11">
        <f t="shared" si="67"/>
        <v>1</v>
      </c>
      <c r="P376">
        <f t="shared" si="68"/>
        <v>0</v>
      </c>
      <c r="Q376">
        <f t="shared" si="69"/>
        <v>1.7093746466294541E-2</v>
      </c>
      <c r="R376" s="9">
        <f t="shared" si="70"/>
        <v>1.7093746466294541E-2</v>
      </c>
      <c r="S376" s="11">
        <f t="shared" si="71"/>
        <v>0.98290625353370542</v>
      </c>
      <c r="T376" s="9">
        <f t="shared" si="72"/>
        <v>-1.7241531100252356E-2</v>
      </c>
      <c r="U376" s="11">
        <f t="shared" si="73"/>
        <v>100</v>
      </c>
      <c r="AX376">
        <v>3.3196805034030406E-2</v>
      </c>
      <c r="AY376">
        <v>0</v>
      </c>
      <c r="AZ376">
        <v>1</v>
      </c>
      <c r="BA376">
        <f t="shared" si="77"/>
        <v>362</v>
      </c>
      <c r="BB376">
        <f t="shared" si="78"/>
        <v>10</v>
      </c>
      <c r="BC376">
        <f t="shared" si="74"/>
        <v>0.72153846153846146</v>
      </c>
      <c r="BD376">
        <f t="shared" si="75"/>
        <v>0.9916666666666667</v>
      </c>
      <c r="BE376">
        <f t="shared" si="76"/>
        <v>7.6282051282037806E-4</v>
      </c>
    </row>
    <row r="377" spans="1:57" x14ac:dyDescent="0.3">
      <c r="A377">
        <f>Pumpkin_Seeds_Dataset!A375</f>
        <v>84227</v>
      </c>
      <c r="B377">
        <f>Pumpkin_Seeds_Dataset!B375</f>
        <v>1116.7739999999999</v>
      </c>
      <c r="C377">
        <f>Pumpkin_Seeds_Dataset!C375</f>
        <v>432.31849999999997</v>
      </c>
      <c r="D377">
        <f>Pumpkin_Seeds_Dataset!D375</f>
        <v>249.14439999999999</v>
      </c>
      <c r="E377">
        <f>Pumpkin_Seeds_Dataset!E375</f>
        <v>85078</v>
      </c>
      <c r="F377">
        <f>Pumpkin_Seeds_Dataset!F375</f>
        <v>327.4769</v>
      </c>
      <c r="G377">
        <f>Pumpkin_Seeds_Dataset!G375</f>
        <v>0.81720000000000004</v>
      </c>
      <c r="H377">
        <f>Pumpkin_Seeds_Dataset!H375</f>
        <v>0.99</v>
      </c>
      <c r="I377">
        <f>Pumpkin_Seeds_Dataset!I375</f>
        <v>0.67469999999999997</v>
      </c>
      <c r="J377">
        <f>Pumpkin_Seeds_Dataset!J375</f>
        <v>0.84870000000000001</v>
      </c>
      <c r="K377">
        <f>Pumpkin_Seeds_Dataset!K375</f>
        <v>1.7352000000000001</v>
      </c>
      <c r="L377">
        <f>Pumpkin_Seeds_Dataset!L375</f>
        <v>0.75749999999999995</v>
      </c>
      <c r="M377" s="9">
        <f>Pumpkin_Seeds_Dataset!M375</f>
        <v>0</v>
      </c>
      <c r="N377" s="10">
        <f t="shared" si="66"/>
        <v>1</v>
      </c>
      <c r="O377" s="11">
        <f t="shared" si="67"/>
        <v>1</v>
      </c>
      <c r="P377">
        <f t="shared" si="68"/>
        <v>0</v>
      </c>
      <c r="Q377">
        <f t="shared" si="69"/>
        <v>2.6486548766650308E-2</v>
      </c>
      <c r="R377" s="9">
        <f t="shared" si="70"/>
        <v>2.6486548766650308E-2</v>
      </c>
      <c r="S377" s="11">
        <f t="shared" si="71"/>
        <v>0.97351345123334965</v>
      </c>
      <c r="T377" s="9">
        <f t="shared" si="72"/>
        <v>-2.6843636871043429E-2</v>
      </c>
      <c r="U377" s="11">
        <f t="shared" si="73"/>
        <v>100</v>
      </c>
      <c r="AX377">
        <v>3.3324710402942374E-2</v>
      </c>
      <c r="AY377">
        <v>1</v>
      </c>
      <c r="AZ377">
        <v>0</v>
      </c>
      <c r="BA377">
        <f t="shared" si="77"/>
        <v>363</v>
      </c>
      <c r="BB377">
        <f t="shared" si="78"/>
        <v>10</v>
      </c>
      <c r="BC377">
        <f t="shared" si="74"/>
        <v>0.72076923076923083</v>
      </c>
      <c r="BD377">
        <f t="shared" si="75"/>
        <v>0.9916666666666667</v>
      </c>
      <c r="BE377">
        <f t="shared" si="76"/>
        <v>7.6282051282059826E-4</v>
      </c>
    </row>
    <row r="378" spans="1:57" x14ac:dyDescent="0.3">
      <c r="A378">
        <f>Pumpkin_Seeds_Dataset!A376</f>
        <v>63415</v>
      </c>
      <c r="B378">
        <f>Pumpkin_Seeds_Dataset!B376</f>
        <v>944.649</v>
      </c>
      <c r="C378">
        <f>Pumpkin_Seeds_Dataset!C376</f>
        <v>355.47449999999998</v>
      </c>
      <c r="D378">
        <f>Pumpkin_Seeds_Dataset!D376</f>
        <v>227.76570000000001</v>
      </c>
      <c r="E378">
        <f>Pumpkin_Seeds_Dataset!E376</f>
        <v>63956</v>
      </c>
      <c r="F378">
        <f>Pumpkin_Seeds_Dataset!F376</f>
        <v>284.15219999999999</v>
      </c>
      <c r="G378">
        <f>Pumpkin_Seeds_Dataset!G376</f>
        <v>0.76780000000000004</v>
      </c>
      <c r="H378">
        <f>Pumpkin_Seeds_Dataset!H376</f>
        <v>0.99150000000000005</v>
      </c>
      <c r="I378">
        <f>Pumpkin_Seeds_Dataset!I376</f>
        <v>0.74450000000000005</v>
      </c>
      <c r="J378">
        <f>Pumpkin_Seeds_Dataset!J376</f>
        <v>0.89300000000000002</v>
      </c>
      <c r="K378">
        <f>Pumpkin_Seeds_Dataset!K376</f>
        <v>1.5607</v>
      </c>
      <c r="L378">
        <f>Pumpkin_Seeds_Dataset!L376</f>
        <v>0.7994</v>
      </c>
      <c r="M378" s="9">
        <f>Pumpkin_Seeds_Dataset!M376</f>
        <v>0</v>
      </c>
      <c r="N378" s="10">
        <f t="shared" si="66"/>
        <v>1</v>
      </c>
      <c r="O378" s="11">
        <f t="shared" si="67"/>
        <v>1</v>
      </c>
      <c r="P378">
        <f t="shared" si="68"/>
        <v>0</v>
      </c>
      <c r="Q378">
        <f t="shared" si="69"/>
        <v>1.2985660228694837E-2</v>
      </c>
      <c r="R378" s="9">
        <f t="shared" si="70"/>
        <v>1.2985660228694837E-2</v>
      </c>
      <c r="S378" s="11">
        <f t="shared" si="71"/>
        <v>0.98701433977130515</v>
      </c>
      <c r="T378" s="9">
        <f t="shared" si="72"/>
        <v>-1.3070711010522294E-2</v>
      </c>
      <c r="U378" s="11">
        <f t="shared" si="73"/>
        <v>100</v>
      </c>
      <c r="AX378">
        <v>3.3557157560662819E-2</v>
      </c>
      <c r="AY378">
        <v>1</v>
      </c>
      <c r="AZ378">
        <v>0</v>
      </c>
      <c r="BA378">
        <f t="shared" si="77"/>
        <v>364</v>
      </c>
      <c r="BB378">
        <f t="shared" si="78"/>
        <v>10</v>
      </c>
      <c r="BC378">
        <f t="shared" si="74"/>
        <v>0.72</v>
      </c>
      <c r="BD378">
        <f t="shared" si="75"/>
        <v>0.9916666666666667</v>
      </c>
      <c r="BE378">
        <f t="shared" si="76"/>
        <v>7.6282051282048811E-4</v>
      </c>
    </row>
    <row r="379" spans="1:57" x14ac:dyDescent="0.3">
      <c r="A379">
        <f>Pumpkin_Seeds_Dataset!A377</f>
        <v>74091</v>
      </c>
      <c r="B379">
        <f>Pumpkin_Seeds_Dataset!B377</f>
        <v>1072.7280000000001</v>
      </c>
      <c r="C379">
        <f>Pumpkin_Seeds_Dataset!C377</f>
        <v>421.24270000000001</v>
      </c>
      <c r="D379">
        <f>Pumpkin_Seeds_Dataset!D377</f>
        <v>225.9795</v>
      </c>
      <c r="E379">
        <f>Pumpkin_Seeds_Dataset!E377</f>
        <v>75124</v>
      </c>
      <c r="F379">
        <f>Pumpkin_Seeds_Dataset!F377</f>
        <v>307.14100000000002</v>
      </c>
      <c r="G379">
        <f>Pumpkin_Seeds_Dataset!G377</f>
        <v>0.84389999999999998</v>
      </c>
      <c r="H379">
        <f>Pumpkin_Seeds_Dataset!H377</f>
        <v>0.98619999999999997</v>
      </c>
      <c r="I379">
        <f>Pumpkin_Seeds_Dataset!I377</f>
        <v>0.63729999999999998</v>
      </c>
      <c r="J379">
        <f>Pumpkin_Seeds_Dataset!J377</f>
        <v>0.80910000000000004</v>
      </c>
      <c r="K379">
        <f>Pumpkin_Seeds_Dataset!K377</f>
        <v>1.8641000000000001</v>
      </c>
      <c r="L379">
        <f>Pumpkin_Seeds_Dataset!L377</f>
        <v>0.72909999999999997</v>
      </c>
      <c r="M379" s="9">
        <f>Pumpkin_Seeds_Dataset!M377</f>
        <v>0</v>
      </c>
      <c r="N379" s="10">
        <f t="shared" si="66"/>
        <v>1</v>
      </c>
      <c r="O379" s="11">
        <f t="shared" si="67"/>
        <v>1</v>
      </c>
      <c r="P379">
        <f t="shared" si="68"/>
        <v>0</v>
      </c>
      <c r="Q379">
        <f t="shared" si="69"/>
        <v>7.5697882335353864E-2</v>
      </c>
      <c r="R379" s="9">
        <f t="shared" si="70"/>
        <v>7.5697882335353864E-2</v>
      </c>
      <c r="S379" s="11">
        <f t="shared" si="71"/>
        <v>0.92430211766464609</v>
      </c>
      <c r="T379" s="9">
        <f t="shared" si="72"/>
        <v>-7.8716293613038571E-2</v>
      </c>
      <c r="U379" s="11">
        <f t="shared" si="73"/>
        <v>100</v>
      </c>
      <c r="AX379">
        <v>3.3675715483453918E-2</v>
      </c>
      <c r="AY379">
        <v>1</v>
      </c>
      <c r="AZ379">
        <v>0</v>
      </c>
      <c r="BA379">
        <f t="shared" si="77"/>
        <v>365</v>
      </c>
      <c r="BB379">
        <f t="shared" si="78"/>
        <v>10</v>
      </c>
      <c r="BC379">
        <f t="shared" si="74"/>
        <v>0.71923076923076923</v>
      </c>
      <c r="BD379">
        <f t="shared" si="75"/>
        <v>0.9916666666666667</v>
      </c>
      <c r="BE379">
        <f t="shared" si="76"/>
        <v>7.6282051282048811E-4</v>
      </c>
    </row>
    <row r="380" spans="1:57" x14ac:dyDescent="0.3">
      <c r="A380">
        <f>Pumpkin_Seeds_Dataset!A378</f>
        <v>90880</v>
      </c>
      <c r="B380">
        <f>Pumpkin_Seeds_Dataset!B378</f>
        <v>1166.4369999999999</v>
      </c>
      <c r="C380">
        <f>Pumpkin_Seeds_Dataset!C378</f>
        <v>443.11610000000002</v>
      </c>
      <c r="D380">
        <f>Pumpkin_Seeds_Dataset!D378</f>
        <v>262.63589999999999</v>
      </c>
      <c r="E380">
        <f>Pumpkin_Seeds_Dataset!E378</f>
        <v>91957</v>
      </c>
      <c r="F380">
        <f>Pumpkin_Seeds_Dataset!F378</f>
        <v>340.16469999999998</v>
      </c>
      <c r="G380">
        <f>Pumpkin_Seeds_Dataset!G378</f>
        <v>0.8054</v>
      </c>
      <c r="H380">
        <f>Pumpkin_Seeds_Dataset!H378</f>
        <v>0.98829999999999996</v>
      </c>
      <c r="I380">
        <f>Pumpkin_Seeds_Dataset!I378</f>
        <v>0.71389999999999998</v>
      </c>
      <c r="J380">
        <f>Pumpkin_Seeds_Dataset!J378</f>
        <v>0.83940000000000003</v>
      </c>
      <c r="K380">
        <f>Pumpkin_Seeds_Dataset!K378</f>
        <v>1.6872</v>
      </c>
      <c r="L380">
        <f>Pumpkin_Seeds_Dataset!L378</f>
        <v>0.76770000000000005</v>
      </c>
      <c r="M380" s="9">
        <f>Pumpkin_Seeds_Dataset!M378</f>
        <v>0</v>
      </c>
      <c r="N380" s="10">
        <f t="shared" si="66"/>
        <v>1</v>
      </c>
      <c r="O380" s="11">
        <f t="shared" si="67"/>
        <v>1</v>
      </c>
      <c r="P380">
        <f t="shared" si="68"/>
        <v>0</v>
      </c>
      <c r="Q380">
        <f t="shared" si="69"/>
        <v>1.9451979203667234E-2</v>
      </c>
      <c r="R380" s="9">
        <f t="shared" si="70"/>
        <v>1.9451979203667234E-2</v>
      </c>
      <c r="S380" s="11">
        <f t="shared" si="71"/>
        <v>0.98054802079633274</v>
      </c>
      <c r="T380" s="9">
        <f t="shared" si="72"/>
        <v>-1.9643658720093982E-2</v>
      </c>
      <c r="U380" s="11">
        <f t="shared" si="73"/>
        <v>100</v>
      </c>
      <c r="AX380">
        <v>3.3734592400058425E-2</v>
      </c>
      <c r="AY380">
        <v>1</v>
      </c>
      <c r="AZ380">
        <v>0</v>
      </c>
      <c r="BA380">
        <f t="shared" si="77"/>
        <v>366</v>
      </c>
      <c r="BB380">
        <f t="shared" si="78"/>
        <v>10</v>
      </c>
      <c r="BC380">
        <f t="shared" si="74"/>
        <v>0.71846153846153848</v>
      </c>
      <c r="BD380">
        <f t="shared" si="75"/>
        <v>0.9916666666666667</v>
      </c>
      <c r="BE380">
        <f t="shared" si="76"/>
        <v>7.6282051282059826E-4</v>
      </c>
    </row>
    <row r="381" spans="1:57" x14ac:dyDescent="0.3">
      <c r="A381">
        <f>Pumpkin_Seeds_Dataset!A379</f>
        <v>105853</v>
      </c>
      <c r="B381">
        <f>Pumpkin_Seeds_Dataset!B379</f>
        <v>1234.626</v>
      </c>
      <c r="C381">
        <f>Pumpkin_Seeds_Dataset!C379</f>
        <v>469.29559999999998</v>
      </c>
      <c r="D381">
        <f>Pumpkin_Seeds_Dataset!D379</f>
        <v>288.6814</v>
      </c>
      <c r="E381">
        <f>Pumpkin_Seeds_Dataset!E379</f>
        <v>106944</v>
      </c>
      <c r="F381">
        <f>Pumpkin_Seeds_Dataset!F379</f>
        <v>367.11880000000002</v>
      </c>
      <c r="G381">
        <f>Pumpkin_Seeds_Dataset!G379</f>
        <v>0.78839999999999999</v>
      </c>
      <c r="H381">
        <f>Pumpkin_Seeds_Dataset!H379</f>
        <v>0.98980000000000001</v>
      </c>
      <c r="I381">
        <f>Pumpkin_Seeds_Dataset!I379</f>
        <v>0.73109999999999997</v>
      </c>
      <c r="J381">
        <f>Pumpkin_Seeds_Dataset!J379</f>
        <v>0.87270000000000003</v>
      </c>
      <c r="K381">
        <f>Pumpkin_Seeds_Dataset!K379</f>
        <v>1.6256999999999999</v>
      </c>
      <c r="L381">
        <f>Pumpkin_Seeds_Dataset!L379</f>
        <v>0.7823</v>
      </c>
      <c r="M381" s="9">
        <f>Pumpkin_Seeds_Dataset!M379</f>
        <v>0</v>
      </c>
      <c r="N381" s="10">
        <f t="shared" si="66"/>
        <v>1</v>
      </c>
      <c r="O381" s="11">
        <f t="shared" si="67"/>
        <v>1</v>
      </c>
      <c r="P381">
        <f t="shared" si="68"/>
        <v>0</v>
      </c>
      <c r="Q381">
        <f t="shared" si="69"/>
        <v>7.8042441411601035E-2</v>
      </c>
      <c r="R381" s="9">
        <f t="shared" si="70"/>
        <v>7.8042441411601035E-2</v>
      </c>
      <c r="S381" s="11">
        <f t="shared" si="71"/>
        <v>0.92195755858839901</v>
      </c>
      <c r="T381" s="9">
        <f t="shared" si="72"/>
        <v>-8.1256088384827799E-2</v>
      </c>
      <c r="U381" s="11">
        <f t="shared" si="73"/>
        <v>100</v>
      </c>
      <c r="AX381">
        <v>3.3978632429567009E-2</v>
      </c>
      <c r="AY381">
        <v>1</v>
      </c>
      <c r="AZ381">
        <v>0</v>
      </c>
      <c r="BA381">
        <f t="shared" si="77"/>
        <v>367</v>
      </c>
      <c r="BB381">
        <f t="shared" si="78"/>
        <v>10</v>
      </c>
      <c r="BC381">
        <f t="shared" si="74"/>
        <v>0.71769230769230763</v>
      </c>
      <c r="BD381">
        <f t="shared" si="75"/>
        <v>0.9916666666666667</v>
      </c>
      <c r="BE381">
        <f t="shared" si="76"/>
        <v>7.6282051282037806E-4</v>
      </c>
    </row>
    <row r="382" spans="1:57" x14ac:dyDescent="0.3">
      <c r="A382">
        <f>Pumpkin_Seeds_Dataset!A380</f>
        <v>79959</v>
      </c>
      <c r="B382">
        <f>Pumpkin_Seeds_Dataset!B380</f>
        <v>1138.7529999999999</v>
      </c>
      <c r="C382">
        <f>Pumpkin_Seeds_Dataset!C380</f>
        <v>447.6662</v>
      </c>
      <c r="D382">
        <f>Pumpkin_Seeds_Dataset!D380</f>
        <v>228.2963</v>
      </c>
      <c r="E382">
        <f>Pumpkin_Seeds_Dataset!E380</f>
        <v>81515</v>
      </c>
      <c r="F382">
        <f>Pumpkin_Seeds_Dataset!F380</f>
        <v>319.072</v>
      </c>
      <c r="G382">
        <f>Pumpkin_Seeds_Dataset!G380</f>
        <v>0.86019999999999996</v>
      </c>
      <c r="H382">
        <f>Pumpkin_Seeds_Dataset!H380</f>
        <v>0.98089999999999999</v>
      </c>
      <c r="I382">
        <f>Pumpkin_Seeds_Dataset!I380</f>
        <v>0.73729999999999996</v>
      </c>
      <c r="J382">
        <f>Pumpkin_Seeds_Dataset!J380</f>
        <v>0.77490000000000003</v>
      </c>
      <c r="K382">
        <f>Pumpkin_Seeds_Dataset!K380</f>
        <v>1.9609000000000001</v>
      </c>
      <c r="L382">
        <f>Pumpkin_Seeds_Dataset!L380</f>
        <v>0.7127</v>
      </c>
      <c r="M382" s="9">
        <f>Pumpkin_Seeds_Dataset!M380</f>
        <v>0</v>
      </c>
      <c r="N382" s="10">
        <f t="shared" si="66"/>
        <v>1</v>
      </c>
      <c r="O382" s="11">
        <f t="shared" si="67"/>
        <v>1</v>
      </c>
      <c r="P382">
        <f t="shared" si="68"/>
        <v>0</v>
      </c>
      <c r="Q382">
        <f t="shared" si="69"/>
        <v>2.0420131849376435E-2</v>
      </c>
      <c r="R382" s="9">
        <f t="shared" si="70"/>
        <v>2.0420131849376435E-2</v>
      </c>
      <c r="S382" s="11">
        <f t="shared" si="71"/>
        <v>0.97957986815062359</v>
      </c>
      <c r="T382" s="9">
        <f t="shared" si="72"/>
        <v>-2.0631505206946944E-2</v>
      </c>
      <c r="U382" s="11">
        <f t="shared" si="73"/>
        <v>100</v>
      </c>
      <c r="AX382">
        <v>3.4111046928591321E-2</v>
      </c>
      <c r="AY382">
        <v>1</v>
      </c>
      <c r="AZ382">
        <v>0</v>
      </c>
      <c r="BA382">
        <f t="shared" si="77"/>
        <v>368</v>
      </c>
      <c r="BB382">
        <f t="shared" si="78"/>
        <v>10</v>
      </c>
      <c r="BC382">
        <f t="shared" si="74"/>
        <v>0.716923076923077</v>
      </c>
      <c r="BD382">
        <f t="shared" si="75"/>
        <v>0.9916666666666667</v>
      </c>
      <c r="BE382">
        <f t="shared" si="76"/>
        <v>0</v>
      </c>
    </row>
    <row r="383" spans="1:57" x14ac:dyDescent="0.3">
      <c r="A383">
        <f>Pumpkin_Seeds_Dataset!A381</f>
        <v>96500</v>
      </c>
      <c r="B383">
        <f>Pumpkin_Seeds_Dataset!B381</f>
        <v>1180.348</v>
      </c>
      <c r="C383">
        <f>Pumpkin_Seeds_Dataset!C381</f>
        <v>447.58330000000001</v>
      </c>
      <c r="D383">
        <f>Pumpkin_Seeds_Dataset!D381</f>
        <v>276.08150000000001</v>
      </c>
      <c r="E383">
        <f>Pumpkin_Seeds_Dataset!E381</f>
        <v>97396</v>
      </c>
      <c r="F383">
        <f>Pumpkin_Seeds_Dataset!F381</f>
        <v>350.52480000000003</v>
      </c>
      <c r="G383">
        <f>Pumpkin_Seeds_Dataset!G381</f>
        <v>0.78710000000000002</v>
      </c>
      <c r="H383">
        <f>Pumpkin_Seeds_Dataset!H381</f>
        <v>0.99080000000000001</v>
      </c>
      <c r="I383">
        <f>Pumpkin_Seeds_Dataset!I381</f>
        <v>0.7349</v>
      </c>
      <c r="J383">
        <f>Pumpkin_Seeds_Dataset!J381</f>
        <v>0.87039999999999995</v>
      </c>
      <c r="K383">
        <f>Pumpkin_Seeds_Dataset!K381</f>
        <v>1.6212</v>
      </c>
      <c r="L383">
        <f>Pumpkin_Seeds_Dataset!L381</f>
        <v>0.78310000000000002</v>
      </c>
      <c r="M383" s="9">
        <f>Pumpkin_Seeds_Dataset!M381</f>
        <v>0</v>
      </c>
      <c r="N383" s="10">
        <f t="shared" si="66"/>
        <v>1</v>
      </c>
      <c r="O383" s="11">
        <f t="shared" si="67"/>
        <v>1</v>
      </c>
      <c r="P383">
        <f t="shared" si="68"/>
        <v>0</v>
      </c>
      <c r="Q383">
        <f t="shared" si="69"/>
        <v>4.0937632693047392E-2</v>
      </c>
      <c r="R383" s="9">
        <f t="shared" si="70"/>
        <v>4.0937632693047392E-2</v>
      </c>
      <c r="S383" s="11">
        <f t="shared" si="71"/>
        <v>0.9590623673069526</v>
      </c>
      <c r="T383" s="9">
        <f t="shared" si="72"/>
        <v>-4.1799172525129984E-2</v>
      </c>
      <c r="U383" s="11">
        <f t="shared" si="73"/>
        <v>100</v>
      </c>
      <c r="AX383">
        <v>3.4131591374279825E-2</v>
      </c>
      <c r="AY383">
        <v>0</v>
      </c>
      <c r="AZ383">
        <v>1</v>
      </c>
      <c r="BA383">
        <f t="shared" si="77"/>
        <v>368</v>
      </c>
      <c r="BB383">
        <f t="shared" si="78"/>
        <v>11</v>
      </c>
      <c r="BC383">
        <f t="shared" si="74"/>
        <v>0.716923076923077</v>
      </c>
      <c r="BD383">
        <f t="shared" si="75"/>
        <v>0.99083333333333334</v>
      </c>
      <c r="BE383">
        <f t="shared" si="76"/>
        <v>7.6217948717957249E-4</v>
      </c>
    </row>
    <row r="384" spans="1:57" x14ac:dyDescent="0.3">
      <c r="A384">
        <f>Pumpkin_Seeds_Dataset!A382</f>
        <v>79015</v>
      </c>
      <c r="B384">
        <f>Pumpkin_Seeds_Dataset!B382</f>
        <v>1065.7380000000001</v>
      </c>
      <c r="C384">
        <f>Pumpkin_Seeds_Dataset!C382</f>
        <v>407.90960000000001</v>
      </c>
      <c r="D384">
        <f>Pumpkin_Seeds_Dataset!D382</f>
        <v>247.59039999999999</v>
      </c>
      <c r="E384">
        <f>Pumpkin_Seeds_Dataset!E382</f>
        <v>79705</v>
      </c>
      <c r="F384">
        <f>Pumpkin_Seeds_Dataset!F382</f>
        <v>317.18290000000002</v>
      </c>
      <c r="G384">
        <f>Pumpkin_Seeds_Dataset!G382</f>
        <v>0.79469999999999996</v>
      </c>
      <c r="H384">
        <f>Pumpkin_Seeds_Dataset!H382</f>
        <v>0.99129999999999996</v>
      </c>
      <c r="I384">
        <f>Pumpkin_Seeds_Dataset!I382</f>
        <v>0.72199999999999998</v>
      </c>
      <c r="J384">
        <f>Pumpkin_Seeds_Dataset!J382</f>
        <v>0.87419999999999998</v>
      </c>
      <c r="K384">
        <f>Pumpkin_Seeds_Dataset!K382</f>
        <v>1.6475</v>
      </c>
      <c r="L384">
        <f>Pumpkin_Seeds_Dataset!L382</f>
        <v>0.77759999999999996</v>
      </c>
      <c r="M384" s="9">
        <f>Pumpkin_Seeds_Dataset!M382</f>
        <v>0</v>
      </c>
      <c r="N384" s="10">
        <f t="shared" si="66"/>
        <v>1</v>
      </c>
      <c r="O384" s="11">
        <f t="shared" si="67"/>
        <v>1</v>
      </c>
      <c r="P384">
        <f t="shared" si="68"/>
        <v>0</v>
      </c>
      <c r="Q384">
        <f t="shared" si="69"/>
        <v>1.4990939549246069E-2</v>
      </c>
      <c r="R384" s="9">
        <f t="shared" si="70"/>
        <v>1.4990939549246069E-2</v>
      </c>
      <c r="S384" s="11">
        <f t="shared" si="71"/>
        <v>0.98500906045075398</v>
      </c>
      <c r="T384" s="9">
        <f t="shared" si="72"/>
        <v>-1.510443942519204E-2</v>
      </c>
      <c r="U384" s="11">
        <f t="shared" si="73"/>
        <v>100</v>
      </c>
      <c r="AX384">
        <v>3.4175179379698849E-2</v>
      </c>
      <c r="AY384">
        <v>1</v>
      </c>
      <c r="AZ384">
        <v>0</v>
      </c>
      <c r="BA384">
        <f t="shared" si="77"/>
        <v>369</v>
      </c>
      <c r="BB384">
        <f t="shared" si="78"/>
        <v>11</v>
      </c>
      <c r="BC384">
        <f t="shared" si="74"/>
        <v>0.71615384615384614</v>
      </c>
      <c r="BD384">
        <f t="shared" si="75"/>
        <v>0.99083333333333334</v>
      </c>
      <c r="BE384">
        <f t="shared" si="76"/>
        <v>7.6217948717946244E-4</v>
      </c>
    </row>
    <row r="385" spans="1:57" x14ac:dyDescent="0.3">
      <c r="A385">
        <f>Pumpkin_Seeds_Dataset!A383</f>
        <v>78423</v>
      </c>
      <c r="B385">
        <f>Pumpkin_Seeds_Dataset!B383</f>
        <v>1100.135</v>
      </c>
      <c r="C385">
        <f>Pumpkin_Seeds_Dataset!C383</f>
        <v>441.6902</v>
      </c>
      <c r="D385">
        <f>Pumpkin_Seeds_Dataset!D383</f>
        <v>227.02279999999999</v>
      </c>
      <c r="E385">
        <f>Pumpkin_Seeds_Dataset!E383</f>
        <v>79209</v>
      </c>
      <c r="F385">
        <f>Pumpkin_Seeds_Dataset!F383</f>
        <v>315.99250000000001</v>
      </c>
      <c r="G385">
        <f>Pumpkin_Seeds_Dataset!G383</f>
        <v>0.85780000000000001</v>
      </c>
      <c r="H385">
        <f>Pumpkin_Seeds_Dataset!H383</f>
        <v>0.99009999999999998</v>
      </c>
      <c r="I385">
        <f>Pumpkin_Seeds_Dataset!I383</f>
        <v>0.71130000000000004</v>
      </c>
      <c r="J385">
        <f>Pumpkin_Seeds_Dataset!J383</f>
        <v>0.81430000000000002</v>
      </c>
      <c r="K385">
        <f>Pumpkin_Seeds_Dataset!K383</f>
        <v>1.9456</v>
      </c>
      <c r="L385">
        <f>Pumpkin_Seeds_Dataset!L383</f>
        <v>0.71540000000000004</v>
      </c>
      <c r="M385" s="9">
        <f>Pumpkin_Seeds_Dataset!M383</f>
        <v>0</v>
      </c>
      <c r="N385" s="10">
        <f t="shared" si="66"/>
        <v>1</v>
      </c>
      <c r="O385" s="11">
        <f t="shared" si="67"/>
        <v>1</v>
      </c>
      <c r="P385">
        <f t="shared" si="68"/>
        <v>0</v>
      </c>
      <c r="Q385">
        <f t="shared" si="69"/>
        <v>0.18187878036682731</v>
      </c>
      <c r="R385" s="9">
        <f t="shared" si="70"/>
        <v>0.18187878036682731</v>
      </c>
      <c r="S385" s="11">
        <f t="shared" si="71"/>
        <v>0.81812121963317264</v>
      </c>
      <c r="T385" s="9">
        <f t="shared" si="72"/>
        <v>-0.20074476309787978</v>
      </c>
      <c r="U385" s="11">
        <f t="shared" si="73"/>
        <v>100</v>
      </c>
      <c r="AX385">
        <v>3.4215482896199759E-2</v>
      </c>
      <c r="AY385">
        <v>1</v>
      </c>
      <c r="AZ385">
        <v>0</v>
      </c>
      <c r="BA385">
        <f t="shared" si="77"/>
        <v>370</v>
      </c>
      <c r="BB385">
        <f t="shared" si="78"/>
        <v>11</v>
      </c>
      <c r="BC385">
        <f t="shared" si="74"/>
        <v>0.7153846153846154</v>
      </c>
      <c r="BD385">
        <f t="shared" si="75"/>
        <v>0.99083333333333334</v>
      </c>
      <c r="BE385">
        <f t="shared" si="76"/>
        <v>7.6217948717946244E-4</v>
      </c>
    </row>
    <row r="386" spans="1:57" x14ac:dyDescent="0.3">
      <c r="A386">
        <f>Pumpkin_Seeds_Dataset!A384</f>
        <v>79066</v>
      </c>
      <c r="B386">
        <f>Pumpkin_Seeds_Dataset!B384</f>
        <v>1037.3620000000001</v>
      </c>
      <c r="C386">
        <f>Pumpkin_Seeds_Dataset!C384</f>
        <v>378.77030000000002</v>
      </c>
      <c r="D386">
        <f>Pumpkin_Seeds_Dataset!D384</f>
        <v>266.54590000000002</v>
      </c>
      <c r="E386">
        <f>Pumpkin_Seeds_Dataset!E384</f>
        <v>79616</v>
      </c>
      <c r="F386">
        <f>Pumpkin_Seeds_Dataset!F384</f>
        <v>317.28530000000001</v>
      </c>
      <c r="G386">
        <f>Pumpkin_Seeds_Dataset!G384</f>
        <v>0.71050000000000002</v>
      </c>
      <c r="H386">
        <f>Pumpkin_Seeds_Dataset!H384</f>
        <v>0.99309999999999998</v>
      </c>
      <c r="I386">
        <f>Pumpkin_Seeds_Dataset!I384</f>
        <v>0.78010000000000002</v>
      </c>
      <c r="J386">
        <f>Pumpkin_Seeds_Dataset!J384</f>
        <v>0.92330000000000001</v>
      </c>
      <c r="K386">
        <f>Pumpkin_Seeds_Dataset!K384</f>
        <v>1.421</v>
      </c>
      <c r="L386">
        <f>Pumpkin_Seeds_Dataset!L384</f>
        <v>0.8377</v>
      </c>
      <c r="M386" s="9">
        <f>Pumpkin_Seeds_Dataset!M384</f>
        <v>0</v>
      </c>
      <c r="N386" s="10">
        <f t="shared" si="66"/>
        <v>1</v>
      </c>
      <c r="O386" s="11">
        <f t="shared" si="67"/>
        <v>1</v>
      </c>
      <c r="P386">
        <f t="shared" si="68"/>
        <v>0</v>
      </c>
      <c r="Q386">
        <f t="shared" si="69"/>
        <v>3.4759283952784182E-3</v>
      </c>
      <c r="R386" s="9">
        <f t="shared" si="70"/>
        <v>3.4759283952784182E-3</v>
      </c>
      <c r="S386" s="11">
        <f t="shared" si="71"/>
        <v>0.99652407160472156</v>
      </c>
      <c r="T386" s="9">
        <f t="shared" si="72"/>
        <v>-3.4819834697918258E-3</v>
      </c>
      <c r="U386" s="11">
        <f t="shared" si="73"/>
        <v>100</v>
      </c>
      <c r="AX386">
        <v>3.4244722972971979E-2</v>
      </c>
      <c r="AY386">
        <v>1</v>
      </c>
      <c r="AZ386">
        <v>0</v>
      </c>
      <c r="BA386">
        <f t="shared" si="77"/>
        <v>371</v>
      </c>
      <c r="BB386">
        <f t="shared" si="78"/>
        <v>11</v>
      </c>
      <c r="BC386">
        <f t="shared" si="74"/>
        <v>0.71461538461538465</v>
      </c>
      <c r="BD386">
        <f t="shared" si="75"/>
        <v>0.99083333333333334</v>
      </c>
      <c r="BE386">
        <f t="shared" si="76"/>
        <v>7.6217948717957249E-4</v>
      </c>
    </row>
    <row r="387" spans="1:57" x14ac:dyDescent="0.3">
      <c r="A387">
        <f>Pumpkin_Seeds_Dataset!A385</f>
        <v>58242</v>
      </c>
      <c r="B387">
        <f>Pumpkin_Seeds_Dataset!B385</f>
        <v>908.05100000000004</v>
      </c>
      <c r="C387">
        <f>Pumpkin_Seeds_Dataset!C385</f>
        <v>347.58510000000001</v>
      </c>
      <c r="D387">
        <f>Pumpkin_Seeds_Dataset!D385</f>
        <v>214.07919999999999</v>
      </c>
      <c r="E387">
        <f>Pumpkin_Seeds_Dataset!E385</f>
        <v>58711</v>
      </c>
      <c r="F387">
        <f>Pumpkin_Seeds_Dataset!F385</f>
        <v>272.31599999999997</v>
      </c>
      <c r="G387">
        <f>Pumpkin_Seeds_Dataset!G385</f>
        <v>0.78779999999999994</v>
      </c>
      <c r="H387">
        <f>Pumpkin_Seeds_Dataset!H385</f>
        <v>0.99199999999999999</v>
      </c>
      <c r="I387">
        <f>Pumpkin_Seeds_Dataset!I385</f>
        <v>0.71799999999999997</v>
      </c>
      <c r="J387">
        <f>Pumpkin_Seeds_Dataset!J385</f>
        <v>0.88759999999999994</v>
      </c>
      <c r="K387">
        <f>Pumpkin_Seeds_Dataset!K385</f>
        <v>1.6235999999999999</v>
      </c>
      <c r="L387">
        <f>Pumpkin_Seeds_Dataset!L385</f>
        <v>0.78349999999999997</v>
      </c>
      <c r="M387" s="9">
        <f>Pumpkin_Seeds_Dataset!M385</f>
        <v>0</v>
      </c>
      <c r="N387" s="10">
        <f t="shared" si="66"/>
        <v>1</v>
      </c>
      <c r="O387" s="11">
        <f t="shared" si="67"/>
        <v>1</v>
      </c>
      <c r="P387">
        <f t="shared" si="68"/>
        <v>0</v>
      </c>
      <c r="Q387">
        <f t="shared" si="69"/>
        <v>4.9497856267510562E-2</v>
      </c>
      <c r="R387" s="9">
        <f t="shared" si="70"/>
        <v>4.9497856267510562E-2</v>
      </c>
      <c r="S387" s="11">
        <f t="shared" si="71"/>
        <v>0.95050214373248942</v>
      </c>
      <c r="T387" s="9">
        <f t="shared" si="72"/>
        <v>-5.0764861682720042E-2</v>
      </c>
      <c r="U387" s="11">
        <f t="shared" si="73"/>
        <v>100</v>
      </c>
      <c r="AX387">
        <v>3.4247170110476885E-2</v>
      </c>
      <c r="AY387">
        <v>1</v>
      </c>
      <c r="AZ387">
        <v>0</v>
      </c>
      <c r="BA387">
        <f t="shared" si="77"/>
        <v>372</v>
      </c>
      <c r="BB387">
        <f t="shared" si="78"/>
        <v>11</v>
      </c>
      <c r="BC387">
        <f t="shared" si="74"/>
        <v>0.7138461538461538</v>
      </c>
      <c r="BD387">
        <f t="shared" si="75"/>
        <v>0.99083333333333334</v>
      </c>
      <c r="BE387">
        <f t="shared" si="76"/>
        <v>7.6217948717946244E-4</v>
      </c>
    </row>
    <row r="388" spans="1:57" x14ac:dyDescent="0.3">
      <c r="A388">
        <f>Pumpkin_Seeds_Dataset!A386</f>
        <v>84726</v>
      </c>
      <c r="B388">
        <f>Pumpkin_Seeds_Dataset!B386</f>
        <v>1133.008</v>
      </c>
      <c r="C388">
        <f>Pumpkin_Seeds_Dataset!C386</f>
        <v>455.71480000000003</v>
      </c>
      <c r="D388">
        <f>Pumpkin_Seeds_Dataset!D386</f>
        <v>237.8724</v>
      </c>
      <c r="E388">
        <f>Pumpkin_Seeds_Dataset!E386</f>
        <v>85348</v>
      </c>
      <c r="F388">
        <f>Pumpkin_Seeds_Dataset!F386</f>
        <v>328.44560000000001</v>
      </c>
      <c r="G388">
        <f>Pumpkin_Seeds_Dataset!G386</f>
        <v>0.85299999999999998</v>
      </c>
      <c r="H388">
        <f>Pumpkin_Seeds_Dataset!H386</f>
        <v>0.99270000000000003</v>
      </c>
      <c r="I388">
        <f>Pumpkin_Seeds_Dataset!I386</f>
        <v>0.74209999999999998</v>
      </c>
      <c r="J388">
        <f>Pumpkin_Seeds_Dataset!J386</f>
        <v>0.82940000000000003</v>
      </c>
      <c r="K388">
        <f>Pumpkin_Seeds_Dataset!K386</f>
        <v>1.9157999999999999</v>
      </c>
      <c r="L388">
        <f>Pumpkin_Seeds_Dataset!L386</f>
        <v>0.72070000000000001</v>
      </c>
      <c r="M388" s="9">
        <f>Pumpkin_Seeds_Dataset!M386</f>
        <v>0</v>
      </c>
      <c r="N388" s="10">
        <f t="shared" si="66"/>
        <v>1</v>
      </c>
      <c r="O388" s="11">
        <f t="shared" si="67"/>
        <v>1</v>
      </c>
      <c r="P388">
        <f t="shared" si="68"/>
        <v>0</v>
      </c>
      <c r="Q388">
        <f t="shared" si="69"/>
        <v>0.30336236394654043</v>
      </c>
      <c r="R388" s="9">
        <f t="shared" si="70"/>
        <v>0.30336236394654043</v>
      </c>
      <c r="S388" s="11">
        <f t="shared" si="71"/>
        <v>0.69663763605345963</v>
      </c>
      <c r="T388" s="9">
        <f t="shared" si="72"/>
        <v>-0.36148989429630013</v>
      </c>
      <c r="U388" s="11">
        <f t="shared" si="73"/>
        <v>100</v>
      </c>
      <c r="AX388">
        <v>3.4451633538357049E-2</v>
      </c>
      <c r="AY388">
        <v>1</v>
      </c>
      <c r="AZ388">
        <v>0</v>
      </c>
      <c r="BA388">
        <f t="shared" si="77"/>
        <v>373</v>
      </c>
      <c r="BB388">
        <f t="shared" si="78"/>
        <v>11</v>
      </c>
      <c r="BC388">
        <f t="shared" si="74"/>
        <v>0.71307692307692305</v>
      </c>
      <c r="BD388">
        <f t="shared" si="75"/>
        <v>0.99083333333333334</v>
      </c>
      <c r="BE388">
        <f t="shared" si="76"/>
        <v>7.6217948717946244E-4</v>
      </c>
    </row>
    <row r="389" spans="1:57" x14ac:dyDescent="0.3">
      <c r="A389">
        <f>Pumpkin_Seeds_Dataset!A387</f>
        <v>77944</v>
      </c>
      <c r="B389">
        <f>Pumpkin_Seeds_Dataset!B387</f>
        <v>1072.146</v>
      </c>
      <c r="C389">
        <f>Pumpkin_Seeds_Dataset!C387</f>
        <v>426.57960000000003</v>
      </c>
      <c r="D389">
        <f>Pumpkin_Seeds_Dataset!D387</f>
        <v>233.7098</v>
      </c>
      <c r="E389">
        <f>Pumpkin_Seeds_Dataset!E387</f>
        <v>78432</v>
      </c>
      <c r="F389">
        <f>Pumpkin_Seeds_Dataset!F387</f>
        <v>315.02600000000001</v>
      </c>
      <c r="G389">
        <f>Pumpkin_Seeds_Dataset!G387</f>
        <v>0.83660000000000001</v>
      </c>
      <c r="H389">
        <f>Pumpkin_Seeds_Dataset!H387</f>
        <v>0.99380000000000002</v>
      </c>
      <c r="I389">
        <f>Pumpkin_Seeds_Dataset!I387</f>
        <v>0.66769999999999996</v>
      </c>
      <c r="J389">
        <f>Pumpkin_Seeds_Dataset!J387</f>
        <v>0.85209999999999997</v>
      </c>
      <c r="K389">
        <f>Pumpkin_Seeds_Dataset!K387</f>
        <v>1.8252999999999999</v>
      </c>
      <c r="L389">
        <f>Pumpkin_Seeds_Dataset!L387</f>
        <v>0.73850000000000005</v>
      </c>
      <c r="M389" s="9">
        <f>Pumpkin_Seeds_Dataset!M387</f>
        <v>0</v>
      </c>
      <c r="N389" s="10">
        <f t="shared" ref="N389:N452" si="79">1-M389</f>
        <v>1</v>
      </c>
      <c r="O389" s="11">
        <f t="shared" ref="O389:O452" si="80">M389+N389</f>
        <v>1</v>
      </c>
      <c r="P389">
        <f t="shared" ref="P389:P452" si="81">IF(O389=0,"",M389/O389)</f>
        <v>0</v>
      </c>
      <c r="Q389">
        <f t="shared" ref="Q389:Q452" si="82">1/(1+EXP(-$X$5-MMULT(A389:L389,$X$6:$X$17)))</f>
        <v>0.13591514946164607</v>
      </c>
      <c r="R389" s="9">
        <f t="shared" ref="R389:R452" si="83">O389*Q389</f>
        <v>0.13591514946164607</v>
      </c>
      <c r="S389" s="11">
        <f t="shared" ref="S389:S452" si="84">O389-R389</f>
        <v>0.86408485053835393</v>
      </c>
      <c r="T389" s="9">
        <f t="shared" ref="T389:T452" si="85">IFERROR(O389*(P389*LN(Q389)+(1-P389)*LN(1-Q389)),0)</f>
        <v>-0.14608430835842462</v>
      </c>
      <c r="U389" s="11">
        <f t="shared" ref="U389:U452" si="86">100*IF(Q389&gt;=$AT$10,M389/O389,N389/O389)</f>
        <v>100</v>
      </c>
      <c r="AX389">
        <v>3.4901080416144384E-2</v>
      </c>
      <c r="AY389">
        <v>1</v>
      </c>
      <c r="AZ389">
        <v>0</v>
      </c>
      <c r="BA389">
        <f t="shared" si="77"/>
        <v>374</v>
      </c>
      <c r="BB389">
        <f t="shared" si="78"/>
        <v>11</v>
      </c>
      <c r="BC389">
        <f t="shared" ref="BC389:BC452" si="87">1-BA389/BA$2504</f>
        <v>0.71230769230769231</v>
      </c>
      <c r="BD389">
        <f t="shared" ref="BD389:BD452" si="88">1-BB389/BB$2504</f>
        <v>0.99083333333333334</v>
      </c>
      <c r="BE389">
        <f t="shared" ref="BE389:BE452" si="89">(BC389-BC390)*BD389</f>
        <v>7.6217948717946244E-4</v>
      </c>
    </row>
    <row r="390" spans="1:57" x14ac:dyDescent="0.3">
      <c r="A390">
        <f>Pumpkin_Seeds_Dataset!A388</f>
        <v>87034</v>
      </c>
      <c r="B390">
        <f>Pumpkin_Seeds_Dataset!B388</f>
        <v>1162.0920000000001</v>
      </c>
      <c r="C390">
        <f>Pumpkin_Seeds_Dataset!C388</f>
        <v>470.03609999999998</v>
      </c>
      <c r="D390">
        <f>Pumpkin_Seeds_Dataset!D388</f>
        <v>237.03540000000001</v>
      </c>
      <c r="E390">
        <f>Pumpkin_Seeds_Dataset!E388</f>
        <v>88251</v>
      </c>
      <c r="F390">
        <f>Pumpkin_Seeds_Dataset!F388</f>
        <v>332.88909999999998</v>
      </c>
      <c r="G390">
        <f>Pumpkin_Seeds_Dataset!G388</f>
        <v>0.86350000000000005</v>
      </c>
      <c r="H390">
        <f>Pumpkin_Seeds_Dataset!H388</f>
        <v>0.98619999999999997</v>
      </c>
      <c r="I390">
        <f>Pumpkin_Seeds_Dataset!I388</f>
        <v>0.76229999999999998</v>
      </c>
      <c r="J390">
        <f>Pumpkin_Seeds_Dataset!J388</f>
        <v>0.80989999999999995</v>
      </c>
      <c r="K390">
        <f>Pumpkin_Seeds_Dataset!K388</f>
        <v>1.9830000000000001</v>
      </c>
      <c r="L390">
        <f>Pumpkin_Seeds_Dataset!L388</f>
        <v>0.70820000000000005</v>
      </c>
      <c r="M390" s="9">
        <f>Pumpkin_Seeds_Dataset!M388</f>
        <v>0</v>
      </c>
      <c r="N390" s="10">
        <f t="shared" si="79"/>
        <v>1</v>
      </c>
      <c r="O390" s="11">
        <f t="shared" si="80"/>
        <v>1</v>
      </c>
      <c r="P390">
        <f t="shared" si="81"/>
        <v>0</v>
      </c>
      <c r="Q390">
        <f t="shared" si="82"/>
        <v>0.11551654680704916</v>
      </c>
      <c r="R390" s="9">
        <f t="shared" si="83"/>
        <v>0.11551654680704916</v>
      </c>
      <c r="S390" s="11">
        <f t="shared" si="84"/>
        <v>0.88448345319295085</v>
      </c>
      <c r="T390" s="9">
        <f t="shared" si="85"/>
        <v>-0.12275147308362665</v>
      </c>
      <c r="U390" s="11">
        <f t="shared" si="86"/>
        <v>100</v>
      </c>
      <c r="AX390">
        <v>3.5048708225278995E-2</v>
      </c>
      <c r="AY390">
        <v>1</v>
      </c>
      <c r="AZ390">
        <v>0</v>
      </c>
      <c r="BA390">
        <f t="shared" ref="BA390:BA453" si="90">BA389+AY390</f>
        <v>375</v>
      </c>
      <c r="BB390">
        <f t="shared" ref="BB390:BB453" si="91">BB389+AZ390</f>
        <v>11</v>
      </c>
      <c r="BC390">
        <f t="shared" si="87"/>
        <v>0.71153846153846156</v>
      </c>
      <c r="BD390">
        <f t="shared" si="88"/>
        <v>0.99083333333333334</v>
      </c>
      <c r="BE390">
        <f t="shared" si="89"/>
        <v>0</v>
      </c>
    </row>
    <row r="391" spans="1:57" x14ac:dyDescent="0.3">
      <c r="A391">
        <f>Pumpkin_Seeds_Dataset!A389</f>
        <v>87735</v>
      </c>
      <c r="B391">
        <f>Pumpkin_Seeds_Dataset!B389</f>
        <v>1170.768</v>
      </c>
      <c r="C391">
        <f>Pumpkin_Seeds_Dataset!C389</f>
        <v>470.96190000000001</v>
      </c>
      <c r="D391">
        <f>Pumpkin_Seeds_Dataset!D389</f>
        <v>237.98310000000001</v>
      </c>
      <c r="E391">
        <f>Pumpkin_Seeds_Dataset!E389</f>
        <v>88716</v>
      </c>
      <c r="F391">
        <f>Pumpkin_Seeds_Dataset!F389</f>
        <v>334.22699999999998</v>
      </c>
      <c r="G391">
        <f>Pumpkin_Seeds_Dataset!G389</f>
        <v>0.8629</v>
      </c>
      <c r="H391">
        <f>Pumpkin_Seeds_Dataset!H389</f>
        <v>0.9889</v>
      </c>
      <c r="I391">
        <f>Pumpkin_Seeds_Dataset!I389</f>
        <v>0.74150000000000005</v>
      </c>
      <c r="J391">
        <f>Pumpkin_Seeds_Dataset!J389</f>
        <v>0.80430000000000001</v>
      </c>
      <c r="K391">
        <f>Pumpkin_Seeds_Dataset!K389</f>
        <v>1.9790000000000001</v>
      </c>
      <c r="L391">
        <f>Pumpkin_Seeds_Dataset!L389</f>
        <v>0.7097</v>
      </c>
      <c r="M391" s="9">
        <f>Pumpkin_Seeds_Dataset!M389</f>
        <v>0</v>
      </c>
      <c r="N391" s="10">
        <f t="shared" si="79"/>
        <v>1</v>
      </c>
      <c r="O391" s="11">
        <f t="shared" si="80"/>
        <v>1</v>
      </c>
      <c r="P391">
        <f t="shared" si="81"/>
        <v>0</v>
      </c>
      <c r="Q391">
        <f t="shared" si="82"/>
        <v>0.19808827605230975</v>
      </c>
      <c r="R391" s="9">
        <f t="shared" si="83"/>
        <v>0.19808827605230975</v>
      </c>
      <c r="S391" s="11">
        <f t="shared" si="84"/>
        <v>0.80191172394769028</v>
      </c>
      <c r="T391" s="9">
        <f t="shared" si="85"/>
        <v>-0.22075674706441803</v>
      </c>
      <c r="U391" s="11">
        <f t="shared" si="86"/>
        <v>100</v>
      </c>
      <c r="AX391">
        <v>3.5193915899789124E-2</v>
      </c>
      <c r="AY391">
        <v>0</v>
      </c>
      <c r="AZ391">
        <v>1</v>
      </c>
      <c r="BA391">
        <f t="shared" si="90"/>
        <v>375</v>
      </c>
      <c r="BB391">
        <f t="shared" si="91"/>
        <v>12</v>
      </c>
      <c r="BC391">
        <f t="shared" si="87"/>
        <v>0.71153846153846156</v>
      </c>
      <c r="BD391">
        <f t="shared" si="88"/>
        <v>0.99</v>
      </c>
      <c r="BE391">
        <f t="shared" si="89"/>
        <v>7.6153846153843689E-4</v>
      </c>
    </row>
    <row r="392" spans="1:57" x14ac:dyDescent="0.3">
      <c r="A392">
        <f>Pumpkin_Seeds_Dataset!A390</f>
        <v>59905</v>
      </c>
      <c r="B392">
        <f>Pumpkin_Seeds_Dataset!B390</f>
        <v>938.39400000000001</v>
      </c>
      <c r="C392">
        <f>Pumpkin_Seeds_Dataset!C390</f>
        <v>364.1592</v>
      </c>
      <c r="D392">
        <f>Pumpkin_Seeds_Dataset!D390</f>
        <v>210.1456</v>
      </c>
      <c r="E392">
        <f>Pumpkin_Seeds_Dataset!E390</f>
        <v>60595</v>
      </c>
      <c r="F392">
        <f>Pumpkin_Seeds_Dataset!F390</f>
        <v>276.1764</v>
      </c>
      <c r="G392">
        <f>Pumpkin_Seeds_Dataset!G390</f>
        <v>0.81669999999999998</v>
      </c>
      <c r="H392">
        <f>Pumpkin_Seeds_Dataset!H390</f>
        <v>0.98860000000000003</v>
      </c>
      <c r="I392">
        <f>Pumpkin_Seeds_Dataset!I390</f>
        <v>0.753</v>
      </c>
      <c r="J392">
        <f>Pumpkin_Seeds_Dataset!J390</f>
        <v>0.85489999999999999</v>
      </c>
      <c r="K392">
        <f>Pumpkin_Seeds_Dataset!K390</f>
        <v>1.7329000000000001</v>
      </c>
      <c r="L392">
        <f>Pumpkin_Seeds_Dataset!L390</f>
        <v>0.75839999999999996</v>
      </c>
      <c r="M392" s="9">
        <f>Pumpkin_Seeds_Dataset!M390</f>
        <v>0</v>
      </c>
      <c r="N392" s="10">
        <f t="shared" si="79"/>
        <v>1</v>
      </c>
      <c r="O392" s="11">
        <f t="shared" si="80"/>
        <v>1</v>
      </c>
      <c r="P392">
        <f t="shared" si="81"/>
        <v>0</v>
      </c>
      <c r="Q392">
        <f t="shared" si="82"/>
        <v>6.9993204656300767E-2</v>
      </c>
      <c r="R392" s="9">
        <f t="shared" si="83"/>
        <v>6.9993204656300767E-2</v>
      </c>
      <c r="S392" s="11">
        <f t="shared" si="84"/>
        <v>0.93000679534369923</v>
      </c>
      <c r="T392" s="9">
        <f t="shared" si="85"/>
        <v>-7.2563386040348149E-2</v>
      </c>
      <c r="U392" s="11">
        <f t="shared" si="86"/>
        <v>100</v>
      </c>
      <c r="AX392">
        <v>3.5298382924113039E-2</v>
      </c>
      <c r="AY392">
        <v>1</v>
      </c>
      <c r="AZ392">
        <v>0</v>
      </c>
      <c r="BA392">
        <f t="shared" si="90"/>
        <v>376</v>
      </c>
      <c r="BB392">
        <f t="shared" si="91"/>
        <v>12</v>
      </c>
      <c r="BC392">
        <f t="shared" si="87"/>
        <v>0.71076923076923082</v>
      </c>
      <c r="BD392">
        <f t="shared" si="88"/>
        <v>0.99</v>
      </c>
      <c r="BE392">
        <f t="shared" si="89"/>
        <v>7.6153846153854672E-4</v>
      </c>
    </row>
    <row r="393" spans="1:57" x14ac:dyDescent="0.3">
      <c r="A393">
        <f>Pumpkin_Seeds_Dataset!A391</f>
        <v>57012</v>
      </c>
      <c r="B393">
        <f>Pumpkin_Seeds_Dataset!B391</f>
        <v>906.56399999999996</v>
      </c>
      <c r="C393">
        <f>Pumpkin_Seeds_Dataset!C391</f>
        <v>343.18900000000002</v>
      </c>
      <c r="D393">
        <f>Pumpkin_Seeds_Dataset!D391</f>
        <v>213.54929999999999</v>
      </c>
      <c r="E393">
        <f>Pumpkin_Seeds_Dataset!E391</f>
        <v>57758</v>
      </c>
      <c r="F393">
        <f>Pumpkin_Seeds_Dataset!F391</f>
        <v>269.42520000000002</v>
      </c>
      <c r="G393">
        <f>Pumpkin_Seeds_Dataset!G391</f>
        <v>0.78280000000000005</v>
      </c>
      <c r="H393">
        <f>Pumpkin_Seeds_Dataset!H391</f>
        <v>0.98709999999999998</v>
      </c>
      <c r="I393">
        <f>Pumpkin_Seeds_Dataset!I391</f>
        <v>0.6875</v>
      </c>
      <c r="J393">
        <f>Pumpkin_Seeds_Dataset!J391</f>
        <v>0.87170000000000003</v>
      </c>
      <c r="K393">
        <f>Pumpkin_Seeds_Dataset!K391</f>
        <v>1.6071</v>
      </c>
      <c r="L393">
        <f>Pumpkin_Seeds_Dataset!L391</f>
        <v>0.78510000000000002</v>
      </c>
      <c r="M393" s="9">
        <f>Pumpkin_Seeds_Dataset!M391</f>
        <v>0</v>
      </c>
      <c r="N393" s="10">
        <f t="shared" si="79"/>
        <v>1</v>
      </c>
      <c r="O393" s="11">
        <f t="shared" si="80"/>
        <v>1</v>
      </c>
      <c r="P393">
        <f t="shared" si="81"/>
        <v>0</v>
      </c>
      <c r="Q393">
        <f t="shared" si="82"/>
        <v>5.9252456734411089E-2</v>
      </c>
      <c r="R393" s="9">
        <f t="shared" si="83"/>
        <v>5.9252456734411089E-2</v>
      </c>
      <c r="S393" s="11">
        <f t="shared" si="84"/>
        <v>0.94074754326558896</v>
      </c>
      <c r="T393" s="9">
        <f t="shared" si="85"/>
        <v>-6.1080460975631481E-2</v>
      </c>
      <c r="U393" s="11">
        <f t="shared" si="86"/>
        <v>100</v>
      </c>
      <c r="AX393">
        <v>3.5317059166026989E-2</v>
      </c>
      <c r="AY393">
        <v>1</v>
      </c>
      <c r="AZ393">
        <v>0</v>
      </c>
      <c r="BA393">
        <f t="shared" si="90"/>
        <v>377</v>
      </c>
      <c r="BB393">
        <f t="shared" si="91"/>
        <v>12</v>
      </c>
      <c r="BC393">
        <f t="shared" si="87"/>
        <v>0.71</v>
      </c>
      <c r="BD393">
        <f t="shared" si="88"/>
        <v>0.99</v>
      </c>
      <c r="BE393">
        <f t="shared" si="89"/>
        <v>7.6153846153843689E-4</v>
      </c>
    </row>
    <row r="394" spans="1:57" x14ac:dyDescent="0.3">
      <c r="A394">
        <f>Pumpkin_Seeds_Dataset!A392</f>
        <v>86429</v>
      </c>
      <c r="B394">
        <f>Pumpkin_Seeds_Dataset!B392</f>
        <v>1116.46</v>
      </c>
      <c r="C394">
        <f>Pumpkin_Seeds_Dataset!C392</f>
        <v>429.9511</v>
      </c>
      <c r="D394">
        <f>Pumpkin_Seeds_Dataset!D392</f>
        <v>257.06310000000002</v>
      </c>
      <c r="E394">
        <f>Pumpkin_Seeds_Dataset!E392</f>
        <v>87142</v>
      </c>
      <c r="F394">
        <f>Pumpkin_Seeds_Dataset!F392</f>
        <v>331.73</v>
      </c>
      <c r="G394">
        <f>Pumpkin_Seeds_Dataset!G392</f>
        <v>0.80159999999999998</v>
      </c>
      <c r="H394">
        <f>Pumpkin_Seeds_Dataset!H392</f>
        <v>0.99180000000000001</v>
      </c>
      <c r="I394">
        <f>Pumpkin_Seeds_Dataset!I392</f>
        <v>0.73850000000000005</v>
      </c>
      <c r="J394">
        <f>Pumpkin_Seeds_Dataset!J392</f>
        <v>0.87129999999999996</v>
      </c>
      <c r="K394">
        <f>Pumpkin_Seeds_Dataset!K392</f>
        <v>1.6726000000000001</v>
      </c>
      <c r="L394">
        <f>Pumpkin_Seeds_Dataset!L392</f>
        <v>0.77159999999999995</v>
      </c>
      <c r="M394" s="9">
        <f>Pumpkin_Seeds_Dataset!M392</f>
        <v>0</v>
      </c>
      <c r="N394" s="10">
        <f t="shared" si="79"/>
        <v>1</v>
      </c>
      <c r="O394" s="11">
        <f t="shared" si="80"/>
        <v>1</v>
      </c>
      <c r="P394">
        <f t="shared" si="81"/>
        <v>0</v>
      </c>
      <c r="Q394">
        <f t="shared" si="82"/>
        <v>2.9494568070603987E-2</v>
      </c>
      <c r="R394" s="9">
        <f t="shared" si="83"/>
        <v>2.9494568070603987E-2</v>
      </c>
      <c r="S394" s="11">
        <f t="shared" si="84"/>
        <v>0.97050543192939598</v>
      </c>
      <c r="T394" s="9">
        <f t="shared" si="85"/>
        <v>-2.9938279346596406E-2</v>
      </c>
      <c r="U394" s="11">
        <f t="shared" si="86"/>
        <v>100</v>
      </c>
      <c r="AX394">
        <v>3.5326708268015337E-2</v>
      </c>
      <c r="AY394">
        <v>1</v>
      </c>
      <c r="AZ394">
        <v>0</v>
      </c>
      <c r="BA394">
        <f t="shared" si="90"/>
        <v>378</v>
      </c>
      <c r="BB394">
        <f t="shared" si="91"/>
        <v>12</v>
      </c>
      <c r="BC394">
        <f t="shared" si="87"/>
        <v>0.70923076923076922</v>
      </c>
      <c r="BD394">
        <f t="shared" si="88"/>
        <v>0.99</v>
      </c>
      <c r="BE394">
        <f t="shared" si="89"/>
        <v>7.6153846153843689E-4</v>
      </c>
    </row>
    <row r="395" spans="1:57" x14ac:dyDescent="0.3">
      <c r="A395">
        <f>Pumpkin_Seeds_Dataset!A393</f>
        <v>95746</v>
      </c>
      <c r="B395">
        <f>Pumpkin_Seeds_Dataset!B393</f>
        <v>1196.3920000000001</v>
      </c>
      <c r="C395">
        <f>Pumpkin_Seeds_Dataset!C393</f>
        <v>468.37200000000001</v>
      </c>
      <c r="D395">
        <f>Pumpkin_Seeds_Dataset!D393</f>
        <v>260.96469999999999</v>
      </c>
      <c r="E395">
        <f>Pumpkin_Seeds_Dataset!E393</f>
        <v>96617</v>
      </c>
      <c r="F395">
        <f>Pumpkin_Seeds_Dataset!F393</f>
        <v>349.15269999999998</v>
      </c>
      <c r="G395">
        <f>Pumpkin_Seeds_Dataset!G393</f>
        <v>0.83040000000000003</v>
      </c>
      <c r="H395">
        <f>Pumpkin_Seeds_Dataset!H393</f>
        <v>0.99099999999999999</v>
      </c>
      <c r="I395">
        <f>Pumpkin_Seeds_Dataset!I393</f>
        <v>0.73219999999999996</v>
      </c>
      <c r="J395">
        <f>Pumpkin_Seeds_Dataset!J393</f>
        <v>0.84060000000000001</v>
      </c>
      <c r="K395">
        <f>Pumpkin_Seeds_Dataset!K393</f>
        <v>1.7948</v>
      </c>
      <c r="L395">
        <f>Pumpkin_Seeds_Dataset!L393</f>
        <v>0.74550000000000005</v>
      </c>
      <c r="M395" s="9">
        <f>Pumpkin_Seeds_Dataset!M393</f>
        <v>0</v>
      </c>
      <c r="N395" s="10">
        <f t="shared" si="79"/>
        <v>1</v>
      </c>
      <c r="O395" s="11">
        <f t="shared" si="80"/>
        <v>1</v>
      </c>
      <c r="P395">
        <f t="shared" si="81"/>
        <v>0</v>
      </c>
      <c r="Q395">
        <f t="shared" si="82"/>
        <v>0.10338537696627481</v>
      </c>
      <c r="R395" s="9">
        <f t="shared" si="83"/>
        <v>0.10338537696627481</v>
      </c>
      <c r="S395" s="11">
        <f t="shared" si="84"/>
        <v>0.89661462303372519</v>
      </c>
      <c r="T395" s="9">
        <f t="shared" si="85"/>
        <v>-0.10912913796514789</v>
      </c>
      <c r="U395" s="11">
        <f t="shared" si="86"/>
        <v>100</v>
      </c>
      <c r="AX395">
        <v>3.5329150580741119E-2</v>
      </c>
      <c r="AY395">
        <v>1</v>
      </c>
      <c r="AZ395">
        <v>0</v>
      </c>
      <c r="BA395">
        <f t="shared" si="90"/>
        <v>379</v>
      </c>
      <c r="BB395">
        <f t="shared" si="91"/>
        <v>12</v>
      </c>
      <c r="BC395">
        <f t="shared" si="87"/>
        <v>0.70846153846153848</v>
      </c>
      <c r="BD395">
        <f t="shared" si="88"/>
        <v>0.99</v>
      </c>
      <c r="BE395">
        <f t="shared" si="89"/>
        <v>7.6153846153854672E-4</v>
      </c>
    </row>
    <row r="396" spans="1:57" x14ac:dyDescent="0.3">
      <c r="A396">
        <f>Pumpkin_Seeds_Dataset!A394</f>
        <v>93850</v>
      </c>
      <c r="B396">
        <f>Pumpkin_Seeds_Dataset!B394</f>
        <v>1199.221</v>
      </c>
      <c r="C396">
        <f>Pumpkin_Seeds_Dataset!C394</f>
        <v>473.80169999999998</v>
      </c>
      <c r="D396">
        <f>Pumpkin_Seeds_Dataset!D394</f>
        <v>253.71940000000001</v>
      </c>
      <c r="E396">
        <f>Pumpkin_Seeds_Dataset!E394</f>
        <v>94937</v>
      </c>
      <c r="F396">
        <f>Pumpkin_Seeds_Dataset!F394</f>
        <v>345.67840000000001</v>
      </c>
      <c r="G396">
        <f>Pumpkin_Seeds_Dataset!G394</f>
        <v>0.84450000000000003</v>
      </c>
      <c r="H396">
        <f>Pumpkin_Seeds_Dataset!H394</f>
        <v>0.98860000000000003</v>
      </c>
      <c r="I396">
        <f>Pumpkin_Seeds_Dataset!I394</f>
        <v>0.66400000000000003</v>
      </c>
      <c r="J396">
        <f>Pumpkin_Seeds_Dataset!J394</f>
        <v>0.82010000000000005</v>
      </c>
      <c r="K396">
        <f>Pumpkin_Seeds_Dataset!K394</f>
        <v>1.8673999999999999</v>
      </c>
      <c r="L396">
        <f>Pumpkin_Seeds_Dataset!L394</f>
        <v>0.72960000000000003</v>
      </c>
      <c r="M396" s="9">
        <f>Pumpkin_Seeds_Dataset!M394</f>
        <v>0</v>
      </c>
      <c r="N396" s="10">
        <f t="shared" si="79"/>
        <v>1</v>
      </c>
      <c r="O396" s="11">
        <f t="shared" si="80"/>
        <v>1</v>
      </c>
      <c r="P396">
        <f t="shared" si="81"/>
        <v>0</v>
      </c>
      <c r="Q396">
        <f t="shared" si="82"/>
        <v>0.11562960236081483</v>
      </c>
      <c r="R396" s="9">
        <f t="shared" si="83"/>
        <v>0.11562960236081483</v>
      </c>
      <c r="S396" s="11">
        <f t="shared" si="84"/>
        <v>0.88437039763918512</v>
      </c>
      <c r="T396" s="9">
        <f t="shared" si="85"/>
        <v>-0.1228793022469761</v>
      </c>
      <c r="U396" s="11">
        <f t="shared" si="86"/>
        <v>100</v>
      </c>
      <c r="AX396">
        <v>3.5486560530090992E-2</v>
      </c>
      <c r="AY396">
        <v>1</v>
      </c>
      <c r="AZ396">
        <v>0</v>
      </c>
      <c r="BA396">
        <f t="shared" si="90"/>
        <v>380</v>
      </c>
      <c r="BB396">
        <f t="shared" si="91"/>
        <v>12</v>
      </c>
      <c r="BC396">
        <f t="shared" si="87"/>
        <v>0.70769230769230762</v>
      </c>
      <c r="BD396">
        <f t="shared" si="88"/>
        <v>0.99</v>
      </c>
      <c r="BE396">
        <f t="shared" si="89"/>
        <v>7.6153846153832695E-4</v>
      </c>
    </row>
    <row r="397" spans="1:57" x14ac:dyDescent="0.3">
      <c r="A397">
        <f>Pumpkin_Seeds_Dataset!A395</f>
        <v>84985</v>
      </c>
      <c r="B397">
        <f>Pumpkin_Seeds_Dataset!B395</f>
        <v>1117.9169999999999</v>
      </c>
      <c r="C397">
        <f>Pumpkin_Seeds_Dataset!C395</f>
        <v>436.44839999999999</v>
      </c>
      <c r="D397">
        <f>Pumpkin_Seeds_Dataset!D395</f>
        <v>248.68510000000001</v>
      </c>
      <c r="E397">
        <f>Pumpkin_Seeds_Dataset!E395</f>
        <v>85688</v>
      </c>
      <c r="F397">
        <f>Pumpkin_Seeds_Dataset!F395</f>
        <v>328.94720000000001</v>
      </c>
      <c r="G397">
        <f>Pumpkin_Seeds_Dataset!G395</f>
        <v>0.82179999999999997</v>
      </c>
      <c r="H397">
        <f>Pumpkin_Seeds_Dataset!H395</f>
        <v>0.99180000000000001</v>
      </c>
      <c r="I397">
        <f>Pumpkin_Seeds_Dataset!I395</f>
        <v>0.7147</v>
      </c>
      <c r="J397">
        <f>Pumpkin_Seeds_Dataset!J395</f>
        <v>0.85450000000000004</v>
      </c>
      <c r="K397">
        <f>Pumpkin_Seeds_Dataset!K395</f>
        <v>1.7549999999999999</v>
      </c>
      <c r="L397">
        <f>Pumpkin_Seeds_Dataset!L395</f>
        <v>0.75370000000000004</v>
      </c>
      <c r="M397" s="9">
        <f>Pumpkin_Seeds_Dataset!M395</f>
        <v>0</v>
      </c>
      <c r="N397" s="10">
        <f t="shared" si="79"/>
        <v>1</v>
      </c>
      <c r="O397" s="11">
        <f t="shared" si="80"/>
        <v>1</v>
      </c>
      <c r="P397">
        <f t="shared" si="81"/>
        <v>0</v>
      </c>
      <c r="Q397">
        <f t="shared" si="82"/>
        <v>4.6029101044635867E-2</v>
      </c>
      <c r="R397" s="9">
        <f t="shared" si="83"/>
        <v>4.6029101044635867E-2</v>
      </c>
      <c r="S397" s="11">
        <f t="shared" si="84"/>
        <v>0.95397089895536413</v>
      </c>
      <c r="T397" s="9">
        <f t="shared" si="85"/>
        <v>-4.7122112238774543E-2</v>
      </c>
      <c r="U397" s="11">
        <f t="shared" si="86"/>
        <v>100</v>
      </c>
      <c r="AX397">
        <v>3.5652431055936226E-2</v>
      </c>
      <c r="AY397">
        <v>1</v>
      </c>
      <c r="AZ397">
        <v>0</v>
      </c>
      <c r="BA397">
        <f t="shared" si="90"/>
        <v>381</v>
      </c>
      <c r="BB397">
        <f t="shared" si="91"/>
        <v>12</v>
      </c>
      <c r="BC397">
        <f t="shared" si="87"/>
        <v>0.70692307692307699</v>
      </c>
      <c r="BD397">
        <f t="shared" si="88"/>
        <v>0.99</v>
      </c>
      <c r="BE397">
        <f t="shared" si="89"/>
        <v>7.6153846153854672E-4</v>
      </c>
    </row>
    <row r="398" spans="1:57" x14ac:dyDescent="0.3">
      <c r="A398">
        <f>Pumpkin_Seeds_Dataset!A396</f>
        <v>63711</v>
      </c>
      <c r="B398">
        <f>Pumpkin_Seeds_Dataset!B396</f>
        <v>975.1</v>
      </c>
      <c r="C398">
        <f>Pumpkin_Seeds_Dataset!C396</f>
        <v>382.70310000000001</v>
      </c>
      <c r="D398">
        <f>Pumpkin_Seeds_Dataset!D396</f>
        <v>212.72030000000001</v>
      </c>
      <c r="E398">
        <f>Pumpkin_Seeds_Dataset!E396</f>
        <v>64491</v>
      </c>
      <c r="F398">
        <f>Pumpkin_Seeds_Dataset!F396</f>
        <v>284.81459999999998</v>
      </c>
      <c r="G398">
        <f>Pumpkin_Seeds_Dataset!G396</f>
        <v>0.83130000000000004</v>
      </c>
      <c r="H398">
        <f>Pumpkin_Seeds_Dataset!H396</f>
        <v>0.9879</v>
      </c>
      <c r="I398">
        <f>Pumpkin_Seeds_Dataset!I396</f>
        <v>0.65920000000000001</v>
      </c>
      <c r="J398">
        <f>Pumpkin_Seeds_Dataset!J396</f>
        <v>0.84199999999999997</v>
      </c>
      <c r="K398">
        <f>Pumpkin_Seeds_Dataset!K396</f>
        <v>1.7990999999999999</v>
      </c>
      <c r="L398">
        <f>Pumpkin_Seeds_Dataset!L396</f>
        <v>0.74419999999999997</v>
      </c>
      <c r="M398" s="9">
        <f>Pumpkin_Seeds_Dataset!M396</f>
        <v>0</v>
      </c>
      <c r="N398" s="10">
        <f t="shared" si="79"/>
        <v>1</v>
      </c>
      <c r="O398" s="11">
        <f t="shared" si="80"/>
        <v>1</v>
      </c>
      <c r="P398">
        <f t="shared" si="81"/>
        <v>0</v>
      </c>
      <c r="Q398">
        <f t="shared" si="82"/>
        <v>6.3031834356929786E-2</v>
      </c>
      <c r="R398" s="9">
        <f t="shared" si="83"/>
        <v>6.3031834356929786E-2</v>
      </c>
      <c r="S398" s="11">
        <f t="shared" si="84"/>
        <v>0.93696816564307017</v>
      </c>
      <c r="T398" s="9">
        <f t="shared" si="85"/>
        <v>-6.5105972088138037E-2</v>
      </c>
      <c r="U398" s="11">
        <f t="shared" si="86"/>
        <v>100</v>
      </c>
      <c r="AX398">
        <v>3.5684940348660404E-2</v>
      </c>
      <c r="AY398">
        <v>1</v>
      </c>
      <c r="AZ398">
        <v>0</v>
      </c>
      <c r="BA398">
        <f t="shared" si="90"/>
        <v>382</v>
      </c>
      <c r="BB398">
        <f t="shared" si="91"/>
        <v>12</v>
      </c>
      <c r="BC398">
        <f t="shared" si="87"/>
        <v>0.70615384615384613</v>
      </c>
      <c r="BD398">
        <f t="shared" si="88"/>
        <v>0.99</v>
      </c>
      <c r="BE398">
        <f t="shared" si="89"/>
        <v>7.6153846153843689E-4</v>
      </c>
    </row>
    <row r="399" spans="1:57" x14ac:dyDescent="0.3">
      <c r="A399">
        <f>Pumpkin_Seeds_Dataset!A397</f>
        <v>63873</v>
      </c>
      <c r="B399">
        <f>Pumpkin_Seeds_Dataset!B397</f>
        <v>970.89800000000002</v>
      </c>
      <c r="C399">
        <f>Pumpkin_Seeds_Dataset!C397</f>
        <v>380.66539999999998</v>
      </c>
      <c r="D399">
        <f>Pumpkin_Seeds_Dataset!D397</f>
        <v>214.3717</v>
      </c>
      <c r="E399">
        <f>Pumpkin_Seeds_Dataset!E397</f>
        <v>64512</v>
      </c>
      <c r="F399">
        <f>Pumpkin_Seeds_Dataset!F397</f>
        <v>285.17649999999998</v>
      </c>
      <c r="G399">
        <f>Pumpkin_Seeds_Dataset!G397</f>
        <v>0.82640000000000002</v>
      </c>
      <c r="H399">
        <f>Pumpkin_Seeds_Dataset!H397</f>
        <v>0.99009999999999998</v>
      </c>
      <c r="I399">
        <f>Pumpkin_Seeds_Dataset!I397</f>
        <v>0.74019999999999997</v>
      </c>
      <c r="J399">
        <f>Pumpkin_Seeds_Dataset!J397</f>
        <v>0.85150000000000003</v>
      </c>
      <c r="K399">
        <f>Pumpkin_Seeds_Dataset!K397</f>
        <v>1.7757000000000001</v>
      </c>
      <c r="L399">
        <f>Pumpkin_Seeds_Dataset!L397</f>
        <v>0.74919999999999998</v>
      </c>
      <c r="M399" s="9">
        <f>Pumpkin_Seeds_Dataset!M397</f>
        <v>0</v>
      </c>
      <c r="N399" s="10">
        <f t="shared" si="79"/>
        <v>1</v>
      </c>
      <c r="O399" s="11">
        <f t="shared" si="80"/>
        <v>1</v>
      </c>
      <c r="P399">
        <f t="shared" si="81"/>
        <v>0</v>
      </c>
      <c r="Q399">
        <f t="shared" si="82"/>
        <v>7.6077372324102763E-2</v>
      </c>
      <c r="R399" s="9">
        <f t="shared" si="83"/>
        <v>7.6077372324102763E-2</v>
      </c>
      <c r="S399" s="11">
        <f t="shared" si="84"/>
        <v>0.92392262767589728</v>
      </c>
      <c r="T399" s="9">
        <f t="shared" si="85"/>
        <v>-7.9126947128027494E-2</v>
      </c>
      <c r="U399" s="11">
        <f t="shared" si="86"/>
        <v>100</v>
      </c>
      <c r="AX399">
        <v>3.5732509303177194E-2</v>
      </c>
      <c r="AY399">
        <v>1</v>
      </c>
      <c r="AZ399">
        <v>0</v>
      </c>
      <c r="BA399">
        <f t="shared" si="90"/>
        <v>383</v>
      </c>
      <c r="BB399">
        <f t="shared" si="91"/>
        <v>12</v>
      </c>
      <c r="BC399">
        <f t="shared" si="87"/>
        <v>0.70538461538461539</v>
      </c>
      <c r="BD399">
        <f t="shared" si="88"/>
        <v>0.99</v>
      </c>
      <c r="BE399">
        <f t="shared" si="89"/>
        <v>7.6153846153843689E-4</v>
      </c>
    </row>
    <row r="400" spans="1:57" x14ac:dyDescent="0.3">
      <c r="A400">
        <f>Pumpkin_Seeds_Dataset!A398</f>
        <v>89789</v>
      </c>
      <c r="B400">
        <f>Pumpkin_Seeds_Dataset!B398</f>
        <v>1169.828</v>
      </c>
      <c r="C400">
        <f>Pumpkin_Seeds_Dataset!C398</f>
        <v>461.90050000000002</v>
      </c>
      <c r="D400">
        <f>Pumpkin_Seeds_Dataset!D398</f>
        <v>248.83410000000001</v>
      </c>
      <c r="E400">
        <f>Pumpkin_Seeds_Dataset!E398</f>
        <v>90826</v>
      </c>
      <c r="F400">
        <f>Pumpkin_Seeds_Dataset!F398</f>
        <v>338.11669999999998</v>
      </c>
      <c r="G400">
        <f>Pumpkin_Seeds_Dataset!G398</f>
        <v>0.84250000000000003</v>
      </c>
      <c r="H400">
        <f>Pumpkin_Seeds_Dataset!H398</f>
        <v>0.98860000000000003</v>
      </c>
      <c r="I400">
        <f>Pumpkin_Seeds_Dataset!I398</f>
        <v>0.72750000000000004</v>
      </c>
      <c r="J400">
        <f>Pumpkin_Seeds_Dataset!J398</f>
        <v>0.82450000000000001</v>
      </c>
      <c r="K400">
        <f>Pumpkin_Seeds_Dataset!K398</f>
        <v>1.8563000000000001</v>
      </c>
      <c r="L400">
        <f>Pumpkin_Seeds_Dataset!L398</f>
        <v>0.73199999999999998</v>
      </c>
      <c r="M400" s="9">
        <f>Pumpkin_Seeds_Dataset!M398</f>
        <v>0</v>
      </c>
      <c r="N400" s="10">
        <f t="shared" si="79"/>
        <v>1</v>
      </c>
      <c r="O400" s="11">
        <f t="shared" si="80"/>
        <v>1</v>
      </c>
      <c r="P400">
        <f t="shared" si="81"/>
        <v>0</v>
      </c>
      <c r="Q400">
        <f t="shared" si="82"/>
        <v>8.0128354061958382E-2</v>
      </c>
      <c r="R400" s="9">
        <f t="shared" si="83"/>
        <v>8.0128354061958382E-2</v>
      </c>
      <c r="S400" s="11">
        <f t="shared" si="84"/>
        <v>0.9198716459380416</v>
      </c>
      <c r="T400" s="9">
        <f t="shared" si="85"/>
        <v>-8.3521133956951071E-2</v>
      </c>
      <c r="U400" s="11">
        <f t="shared" si="86"/>
        <v>100</v>
      </c>
      <c r="AX400">
        <v>3.5819833864291592E-2</v>
      </c>
      <c r="AY400">
        <v>1</v>
      </c>
      <c r="AZ400">
        <v>0</v>
      </c>
      <c r="BA400">
        <f t="shared" si="90"/>
        <v>384</v>
      </c>
      <c r="BB400">
        <f t="shared" si="91"/>
        <v>12</v>
      </c>
      <c r="BC400">
        <f t="shared" si="87"/>
        <v>0.70461538461538464</v>
      </c>
      <c r="BD400">
        <f t="shared" si="88"/>
        <v>0.99</v>
      </c>
      <c r="BE400">
        <f t="shared" si="89"/>
        <v>7.6153846153854672E-4</v>
      </c>
    </row>
    <row r="401" spans="1:57" x14ac:dyDescent="0.3">
      <c r="A401">
        <f>Pumpkin_Seeds_Dataset!A399</f>
        <v>69296</v>
      </c>
      <c r="B401">
        <f>Pumpkin_Seeds_Dataset!B399</f>
        <v>1032.3219999999999</v>
      </c>
      <c r="C401">
        <f>Pumpkin_Seeds_Dataset!C399</f>
        <v>415.70280000000002</v>
      </c>
      <c r="D401">
        <f>Pumpkin_Seeds_Dataset!D399</f>
        <v>213.02160000000001</v>
      </c>
      <c r="E401">
        <f>Pumpkin_Seeds_Dataset!E399</f>
        <v>69882</v>
      </c>
      <c r="F401">
        <f>Pumpkin_Seeds_Dataset!F399</f>
        <v>297.036</v>
      </c>
      <c r="G401">
        <f>Pumpkin_Seeds_Dataset!G399</f>
        <v>0.85870000000000002</v>
      </c>
      <c r="H401">
        <f>Pumpkin_Seeds_Dataset!H399</f>
        <v>0.99160000000000004</v>
      </c>
      <c r="I401">
        <f>Pumpkin_Seeds_Dataset!I399</f>
        <v>0.65159999999999996</v>
      </c>
      <c r="J401">
        <f>Pumpkin_Seeds_Dataset!J399</f>
        <v>0.81710000000000005</v>
      </c>
      <c r="K401">
        <f>Pumpkin_Seeds_Dataset!K399</f>
        <v>1.9515</v>
      </c>
      <c r="L401">
        <f>Pumpkin_Seeds_Dataset!L399</f>
        <v>0.71450000000000002</v>
      </c>
      <c r="M401" s="9">
        <f>Pumpkin_Seeds_Dataset!M399</f>
        <v>0</v>
      </c>
      <c r="N401" s="10">
        <f t="shared" si="79"/>
        <v>1</v>
      </c>
      <c r="O401" s="11">
        <f t="shared" si="80"/>
        <v>1</v>
      </c>
      <c r="P401">
        <f t="shared" si="81"/>
        <v>0</v>
      </c>
      <c r="Q401">
        <f t="shared" si="82"/>
        <v>0.29805002127954694</v>
      </c>
      <c r="R401" s="9">
        <f t="shared" si="83"/>
        <v>0.29805002127954694</v>
      </c>
      <c r="S401" s="11">
        <f t="shared" si="84"/>
        <v>0.70194997872045306</v>
      </c>
      <c r="T401" s="9">
        <f t="shared" si="85"/>
        <v>-0.35389313287908142</v>
      </c>
      <c r="U401" s="11">
        <f t="shared" si="86"/>
        <v>100</v>
      </c>
      <c r="AX401">
        <v>3.5938094212881716E-2</v>
      </c>
      <c r="AY401">
        <v>1</v>
      </c>
      <c r="AZ401">
        <v>0</v>
      </c>
      <c r="BA401">
        <f t="shared" si="90"/>
        <v>385</v>
      </c>
      <c r="BB401">
        <f t="shared" si="91"/>
        <v>12</v>
      </c>
      <c r="BC401">
        <f t="shared" si="87"/>
        <v>0.70384615384615379</v>
      </c>
      <c r="BD401">
        <f t="shared" si="88"/>
        <v>0.99</v>
      </c>
      <c r="BE401">
        <f t="shared" si="89"/>
        <v>7.6153846153832695E-4</v>
      </c>
    </row>
    <row r="402" spans="1:57" x14ac:dyDescent="0.3">
      <c r="A402">
        <f>Pumpkin_Seeds_Dataset!A400</f>
        <v>80926</v>
      </c>
      <c r="B402">
        <f>Pumpkin_Seeds_Dataset!B400</f>
        <v>1091.808</v>
      </c>
      <c r="C402">
        <f>Pumpkin_Seeds_Dataset!C400</f>
        <v>422.69659999999999</v>
      </c>
      <c r="D402">
        <f>Pumpkin_Seeds_Dataset!D400</f>
        <v>245.29300000000001</v>
      </c>
      <c r="E402">
        <f>Pumpkin_Seeds_Dataset!E400</f>
        <v>81729</v>
      </c>
      <c r="F402">
        <f>Pumpkin_Seeds_Dataset!F400</f>
        <v>320.99560000000002</v>
      </c>
      <c r="G402">
        <f>Pumpkin_Seeds_Dataset!G400</f>
        <v>0.81440000000000001</v>
      </c>
      <c r="H402">
        <f>Pumpkin_Seeds_Dataset!H400</f>
        <v>0.99019999999999997</v>
      </c>
      <c r="I402">
        <f>Pumpkin_Seeds_Dataset!I400</f>
        <v>0.71499999999999997</v>
      </c>
      <c r="J402">
        <f>Pumpkin_Seeds_Dataset!J400</f>
        <v>0.85309999999999997</v>
      </c>
      <c r="K402">
        <f>Pumpkin_Seeds_Dataset!K400</f>
        <v>1.7232000000000001</v>
      </c>
      <c r="L402">
        <f>Pumpkin_Seeds_Dataset!L400</f>
        <v>0.75939999999999996</v>
      </c>
      <c r="M402" s="9">
        <f>Pumpkin_Seeds_Dataset!M400</f>
        <v>0</v>
      </c>
      <c r="N402" s="10">
        <f t="shared" si="79"/>
        <v>1</v>
      </c>
      <c r="O402" s="11">
        <f t="shared" si="80"/>
        <v>1</v>
      </c>
      <c r="P402">
        <f t="shared" si="81"/>
        <v>0</v>
      </c>
      <c r="Q402">
        <f t="shared" si="82"/>
        <v>3.1575501219371999E-2</v>
      </c>
      <c r="R402" s="9">
        <f t="shared" si="83"/>
        <v>3.1575501219371999E-2</v>
      </c>
      <c r="S402" s="11">
        <f t="shared" si="84"/>
        <v>0.96842449878062797</v>
      </c>
      <c r="T402" s="9">
        <f t="shared" si="85"/>
        <v>-3.2084756034357516E-2</v>
      </c>
      <c r="U402" s="11">
        <f t="shared" si="86"/>
        <v>100</v>
      </c>
      <c r="AX402">
        <v>3.5962773064071099E-2</v>
      </c>
      <c r="AY402">
        <v>1</v>
      </c>
      <c r="AZ402">
        <v>0</v>
      </c>
      <c r="BA402">
        <f t="shared" si="90"/>
        <v>386</v>
      </c>
      <c r="BB402">
        <f t="shared" si="91"/>
        <v>12</v>
      </c>
      <c r="BC402">
        <f t="shared" si="87"/>
        <v>0.70307692307692315</v>
      </c>
      <c r="BD402">
        <f t="shared" si="88"/>
        <v>0.99</v>
      </c>
      <c r="BE402">
        <f t="shared" si="89"/>
        <v>7.6153846153854672E-4</v>
      </c>
    </row>
    <row r="403" spans="1:57" x14ac:dyDescent="0.3">
      <c r="A403">
        <f>Pumpkin_Seeds_Dataset!A401</f>
        <v>72365</v>
      </c>
      <c r="B403">
        <f>Pumpkin_Seeds_Dataset!B401</f>
        <v>1060.962</v>
      </c>
      <c r="C403">
        <f>Pumpkin_Seeds_Dataset!C401</f>
        <v>427.38630000000001</v>
      </c>
      <c r="D403">
        <f>Pumpkin_Seeds_Dataset!D401</f>
        <v>216.23759999999999</v>
      </c>
      <c r="E403">
        <f>Pumpkin_Seeds_Dataset!E401</f>
        <v>73058</v>
      </c>
      <c r="F403">
        <f>Pumpkin_Seeds_Dataset!F401</f>
        <v>303.54239999999999</v>
      </c>
      <c r="G403">
        <f>Pumpkin_Seeds_Dataset!G401</f>
        <v>0.86260000000000003</v>
      </c>
      <c r="H403">
        <f>Pumpkin_Seeds_Dataset!H401</f>
        <v>0.99050000000000005</v>
      </c>
      <c r="I403">
        <f>Pumpkin_Seeds_Dataset!I401</f>
        <v>0.6331</v>
      </c>
      <c r="J403">
        <f>Pumpkin_Seeds_Dataset!J401</f>
        <v>0.80789999999999995</v>
      </c>
      <c r="K403">
        <f>Pumpkin_Seeds_Dataset!K401</f>
        <v>1.9764999999999999</v>
      </c>
      <c r="L403">
        <f>Pumpkin_Seeds_Dataset!L401</f>
        <v>0.71020000000000005</v>
      </c>
      <c r="M403" s="9">
        <f>Pumpkin_Seeds_Dataset!M401</f>
        <v>0</v>
      </c>
      <c r="N403" s="10">
        <f t="shared" si="79"/>
        <v>1</v>
      </c>
      <c r="O403" s="11">
        <f t="shared" si="80"/>
        <v>1</v>
      </c>
      <c r="P403">
        <f t="shared" si="81"/>
        <v>0</v>
      </c>
      <c r="Q403">
        <f t="shared" si="82"/>
        <v>0.24926088703225266</v>
      </c>
      <c r="R403" s="9">
        <f t="shared" si="83"/>
        <v>0.24926088703225266</v>
      </c>
      <c r="S403" s="11">
        <f t="shared" si="84"/>
        <v>0.75073911296774731</v>
      </c>
      <c r="T403" s="9">
        <f t="shared" si="85"/>
        <v>-0.2866970737653079</v>
      </c>
      <c r="U403" s="11">
        <f t="shared" si="86"/>
        <v>100</v>
      </c>
      <c r="AX403">
        <v>3.6295276058482533E-2</v>
      </c>
      <c r="AY403">
        <v>1</v>
      </c>
      <c r="AZ403">
        <v>0</v>
      </c>
      <c r="BA403">
        <f t="shared" si="90"/>
        <v>387</v>
      </c>
      <c r="BB403">
        <f t="shared" si="91"/>
        <v>12</v>
      </c>
      <c r="BC403">
        <f t="shared" si="87"/>
        <v>0.7023076923076923</v>
      </c>
      <c r="BD403">
        <f t="shared" si="88"/>
        <v>0.99</v>
      </c>
      <c r="BE403">
        <f t="shared" si="89"/>
        <v>7.6153846153843689E-4</v>
      </c>
    </row>
    <row r="404" spans="1:57" x14ac:dyDescent="0.3">
      <c r="A404">
        <f>Pumpkin_Seeds_Dataset!A402</f>
        <v>70303</v>
      </c>
      <c r="B404">
        <f>Pumpkin_Seeds_Dataset!B402</f>
        <v>1039.0309999999999</v>
      </c>
      <c r="C404">
        <f>Pumpkin_Seeds_Dataset!C402</f>
        <v>418.0061</v>
      </c>
      <c r="D404">
        <f>Pumpkin_Seeds_Dataset!D402</f>
        <v>215.5899</v>
      </c>
      <c r="E404">
        <f>Pumpkin_Seeds_Dataset!E402</f>
        <v>70885</v>
      </c>
      <c r="F404">
        <f>Pumpkin_Seeds_Dataset!F402</f>
        <v>299.18650000000002</v>
      </c>
      <c r="G404">
        <f>Pumpkin_Seeds_Dataset!G402</f>
        <v>0.85670000000000002</v>
      </c>
      <c r="H404">
        <f>Pumpkin_Seeds_Dataset!H402</f>
        <v>0.99180000000000001</v>
      </c>
      <c r="I404">
        <f>Pumpkin_Seeds_Dataset!I402</f>
        <v>0.64690000000000003</v>
      </c>
      <c r="J404">
        <f>Pumpkin_Seeds_Dataset!J402</f>
        <v>0.81830000000000003</v>
      </c>
      <c r="K404">
        <f>Pumpkin_Seeds_Dataset!K402</f>
        <v>1.9389000000000001</v>
      </c>
      <c r="L404">
        <f>Pumpkin_Seeds_Dataset!L402</f>
        <v>0.7157</v>
      </c>
      <c r="M404" s="9">
        <f>Pumpkin_Seeds_Dataset!M402</f>
        <v>0</v>
      </c>
      <c r="N404" s="10">
        <f t="shared" si="79"/>
        <v>1</v>
      </c>
      <c r="O404" s="11">
        <f t="shared" si="80"/>
        <v>1</v>
      </c>
      <c r="P404">
        <f t="shared" si="81"/>
        <v>0</v>
      </c>
      <c r="Q404">
        <f t="shared" si="82"/>
        <v>0.35710478105059312</v>
      </c>
      <c r="R404" s="9">
        <f t="shared" si="83"/>
        <v>0.35710478105059312</v>
      </c>
      <c r="S404" s="11">
        <f t="shared" si="84"/>
        <v>0.64289521894940682</v>
      </c>
      <c r="T404" s="9">
        <f t="shared" si="85"/>
        <v>-0.44177352455618041</v>
      </c>
      <c r="U404" s="11">
        <f t="shared" si="86"/>
        <v>100</v>
      </c>
      <c r="AX404">
        <v>3.6408258831074958E-2</v>
      </c>
      <c r="AY404">
        <v>1</v>
      </c>
      <c r="AZ404">
        <v>0</v>
      </c>
      <c r="BA404">
        <f t="shared" si="90"/>
        <v>388</v>
      </c>
      <c r="BB404">
        <f t="shared" si="91"/>
        <v>12</v>
      </c>
      <c r="BC404">
        <f t="shared" si="87"/>
        <v>0.70153846153846156</v>
      </c>
      <c r="BD404">
        <f t="shared" si="88"/>
        <v>0.99</v>
      </c>
      <c r="BE404">
        <f t="shared" si="89"/>
        <v>7.6153846153843689E-4</v>
      </c>
    </row>
    <row r="405" spans="1:57" x14ac:dyDescent="0.3">
      <c r="A405">
        <f>Pumpkin_Seeds_Dataset!A403</f>
        <v>75768</v>
      </c>
      <c r="B405">
        <f>Pumpkin_Seeds_Dataset!B403</f>
        <v>1072.192</v>
      </c>
      <c r="C405">
        <f>Pumpkin_Seeds_Dataset!C403</f>
        <v>424.64780000000002</v>
      </c>
      <c r="D405">
        <f>Pumpkin_Seeds_Dataset!D403</f>
        <v>228.77440000000001</v>
      </c>
      <c r="E405">
        <f>Pumpkin_Seeds_Dataset!E403</f>
        <v>76658</v>
      </c>
      <c r="F405">
        <f>Pumpkin_Seeds_Dataset!F403</f>
        <v>310.59750000000003</v>
      </c>
      <c r="G405">
        <f>Pumpkin_Seeds_Dataset!G403</f>
        <v>0.84250000000000003</v>
      </c>
      <c r="H405">
        <f>Pumpkin_Seeds_Dataset!H403</f>
        <v>0.98839999999999995</v>
      </c>
      <c r="I405">
        <f>Pumpkin_Seeds_Dataset!I403</f>
        <v>0.67349999999999999</v>
      </c>
      <c r="J405">
        <f>Pumpkin_Seeds_Dataset!J403</f>
        <v>0.82820000000000005</v>
      </c>
      <c r="K405">
        <f>Pumpkin_Seeds_Dataset!K403</f>
        <v>1.8562000000000001</v>
      </c>
      <c r="L405">
        <f>Pumpkin_Seeds_Dataset!L403</f>
        <v>0.73140000000000005</v>
      </c>
      <c r="M405" s="9">
        <f>Pumpkin_Seeds_Dataset!M403</f>
        <v>0</v>
      </c>
      <c r="N405" s="10">
        <f t="shared" si="79"/>
        <v>1</v>
      </c>
      <c r="O405" s="11">
        <f t="shared" si="80"/>
        <v>1</v>
      </c>
      <c r="P405">
        <f t="shared" si="81"/>
        <v>0</v>
      </c>
      <c r="Q405">
        <f t="shared" si="82"/>
        <v>7.6326828838295308E-2</v>
      </c>
      <c r="R405" s="9">
        <f t="shared" si="83"/>
        <v>7.6326828838295308E-2</v>
      </c>
      <c r="S405" s="11">
        <f t="shared" si="84"/>
        <v>0.92367317116170466</v>
      </c>
      <c r="T405" s="9">
        <f t="shared" si="85"/>
        <v>-7.9396980774851522E-2</v>
      </c>
      <c r="U405" s="11">
        <f t="shared" si="86"/>
        <v>100</v>
      </c>
      <c r="AX405">
        <v>3.6535518700027844E-2</v>
      </c>
      <c r="AY405">
        <v>1</v>
      </c>
      <c r="AZ405">
        <v>0</v>
      </c>
      <c r="BA405">
        <f t="shared" si="90"/>
        <v>389</v>
      </c>
      <c r="BB405">
        <f t="shared" si="91"/>
        <v>12</v>
      </c>
      <c r="BC405">
        <f t="shared" si="87"/>
        <v>0.70076923076923081</v>
      </c>
      <c r="BD405">
        <f t="shared" si="88"/>
        <v>0.99</v>
      </c>
      <c r="BE405">
        <f t="shared" si="89"/>
        <v>7.6153846153854672E-4</v>
      </c>
    </row>
    <row r="406" spans="1:57" x14ac:dyDescent="0.3">
      <c r="A406">
        <f>Pumpkin_Seeds_Dataset!A404</f>
        <v>74979</v>
      </c>
      <c r="B406">
        <f>Pumpkin_Seeds_Dataset!B404</f>
        <v>1085.8789999999999</v>
      </c>
      <c r="C406">
        <f>Pumpkin_Seeds_Dataset!C404</f>
        <v>429.56819999999999</v>
      </c>
      <c r="D406">
        <f>Pumpkin_Seeds_Dataset!D404</f>
        <v>223.2346</v>
      </c>
      <c r="E406">
        <f>Pumpkin_Seeds_Dataset!E404</f>
        <v>76034</v>
      </c>
      <c r="F406">
        <f>Pumpkin_Seeds_Dataset!F404</f>
        <v>308.97609999999997</v>
      </c>
      <c r="G406">
        <f>Pumpkin_Seeds_Dataset!G404</f>
        <v>0.85440000000000005</v>
      </c>
      <c r="H406">
        <f>Pumpkin_Seeds_Dataset!H404</f>
        <v>0.98609999999999998</v>
      </c>
      <c r="I406">
        <f>Pumpkin_Seeds_Dataset!I404</f>
        <v>0.67910000000000004</v>
      </c>
      <c r="J406">
        <f>Pumpkin_Seeds_Dataset!J404</f>
        <v>0.79910000000000003</v>
      </c>
      <c r="K406">
        <f>Pumpkin_Seeds_Dataset!K404</f>
        <v>1.9242999999999999</v>
      </c>
      <c r="L406">
        <f>Pumpkin_Seeds_Dataset!L404</f>
        <v>0.71930000000000005</v>
      </c>
      <c r="M406" s="9">
        <f>Pumpkin_Seeds_Dataset!M404</f>
        <v>0</v>
      </c>
      <c r="N406" s="10">
        <f t="shared" si="79"/>
        <v>1</v>
      </c>
      <c r="O406" s="11">
        <f t="shared" si="80"/>
        <v>1</v>
      </c>
      <c r="P406">
        <f t="shared" si="81"/>
        <v>0</v>
      </c>
      <c r="Q406">
        <f t="shared" si="82"/>
        <v>7.0986628181474914E-2</v>
      </c>
      <c r="R406" s="9">
        <f t="shared" si="83"/>
        <v>7.0986628181474914E-2</v>
      </c>
      <c r="S406" s="11">
        <f t="shared" si="84"/>
        <v>0.92901337181852506</v>
      </c>
      <c r="T406" s="9">
        <f t="shared" si="85"/>
        <v>-7.3632146495219417E-2</v>
      </c>
      <c r="U406" s="11">
        <f t="shared" si="86"/>
        <v>100</v>
      </c>
      <c r="AX406">
        <v>3.6692557933105788E-2</v>
      </c>
      <c r="AY406">
        <v>1</v>
      </c>
      <c r="AZ406">
        <v>0</v>
      </c>
      <c r="BA406">
        <f t="shared" si="90"/>
        <v>390</v>
      </c>
      <c r="BB406">
        <f t="shared" si="91"/>
        <v>12</v>
      </c>
      <c r="BC406">
        <f t="shared" si="87"/>
        <v>0.7</v>
      </c>
      <c r="BD406">
        <f t="shared" si="88"/>
        <v>0.99</v>
      </c>
      <c r="BE406">
        <f t="shared" si="89"/>
        <v>7.6153846153843689E-4</v>
      </c>
    </row>
    <row r="407" spans="1:57" x14ac:dyDescent="0.3">
      <c r="A407">
        <f>Pumpkin_Seeds_Dataset!A405</f>
        <v>80741</v>
      </c>
      <c r="B407">
        <f>Pumpkin_Seeds_Dataset!B405</f>
        <v>1127.93</v>
      </c>
      <c r="C407">
        <f>Pumpkin_Seeds_Dataset!C405</f>
        <v>456.96</v>
      </c>
      <c r="D407">
        <f>Pumpkin_Seeds_Dataset!D405</f>
        <v>226.86580000000001</v>
      </c>
      <c r="E407">
        <f>Pumpkin_Seeds_Dataset!E405</f>
        <v>81774</v>
      </c>
      <c r="F407">
        <f>Pumpkin_Seeds_Dataset!F405</f>
        <v>320.62849999999997</v>
      </c>
      <c r="G407">
        <f>Pumpkin_Seeds_Dataset!G405</f>
        <v>0.86809999999999998</v>
      </c>
      <c r="H407">
        <f>Pumpkin_Seeds_Dataset!H405</f>
        <v>0.98740000000000006</v>
      </c>
      <c r="I407">
        <f>Pumpkin_Seeds_Dataset!I405</f>
        <v>0.69420000000000004</v>
      </c>
      <c r="J407">
        <f>Pumpkin_Seeds_Dataset!J405</f>
        <v>0.79749999999999999</v>
      </c>
      <c r="K407">
        <f>Pumpkin_Seeds_Dataset!K405</f>
        <v>2.0142000000000002</v>
      </c>
      <c r="L407">
        <f>Pumpkin_Seeds_Dataset!L405</f>
        <v>0.70169999999999999</v>
      </c>
      <c r="M407" s="9">
        <f>Pumpkin_Seeds_Dataset!M405</f>
        <v>0</v>
      </c>
      <c r="N407" s="10">
        <f t="shared" si="79"/>
        <v>1</v>
      </c>
      <c r="O407" s="11">
        <f t="shared" si="80"/>
        <v>1</v>
      </c>
      <c r="P407">
        <f t="shared" si="81"/>
        <v>0</v>
      </c>
      <c r="Q407">
        <f t="shared" si="82"/>
        <v>0.28186334962530235</v>
      </c>
      <c r="R407" s="9">
        <f t="shared" si="83"/>
        <v>0.28186334962530235</v>
      </c>
      <c r="S407" s="11">
        <f t="shared" si="84"/>
        <v>0.71813665037469765</v>
      </c>
      <c r="T407" s="9">
        <f t="shared" si="85"/>
        <v>-0.33109540718650454</v>
      </c>
      <c r="U407" s="11">
        <f t="shared" si="86"/>
        <v>100</v>
      </c>
      <c r="AX407">
        <v>3.7063680118043542E-2</v>
      </c>
      <c r="AY407">
        <v>1</v>
      </c>
      <c r="AZ407">
        <v>0</v>
      </c>
      <c r="BA407">
        <f t="shared" si="90"/>
        <v>391</v>
      </c>
      <c r="BB407">
        <f t="shared" si="91"/>
        <v>12</v>
      </c>
      <c r="BC407">
        <f t="shared" si="87"/>
        <v>0.69923076923076921</v>
      </c>
      <c r="BD407">
        <f t="shared" si="88"/>
        <v>0.99</v>
      </c>
      <c r="BE407">
        <f t="shared" si="89"/>
        <v>7.6153846153843689E-4</v>
      </c>
    </row>
    <row r="408" spans="1:57" x14ac:dyDescent="0.3">
      <c r="A408">
        <f>Pumpkin_Seeds_Dataset!A406</f>
        <v>55858</v>
      </c>
      <c r="B408">
        <f>Pumpkin_Seeds_Dataset!B406</f>
        <v>899.53200000000004</v>
      </c>
      <c r="C408">
        <f>Pumpkin_Seeds_Dataset!C406</f>
        <v>347.42680000000001</v>
      </c>
      <c r="D408">
        <f>Pumpkin_Seeds_Dataset!D406</f>
        <v>205.9546</v>
      </c>
      <c r="E408">
        <f>Pumpkin_Seeds_Dataset!E406</f>
        <v>56394</v>
      </c>
      <c r="F408">
        <f>Pumpkin_Seeds_Dataset!F406</f>
        <v>266.68450000000001</v>
      </c>
      <c r="G408">
        <f>Pumpkin_Seeds_Dataset!G406</f>
        <v>0.80530000000000002</v>
      </c>
      <c r="H408">
        <f>Pumpkin_Seeds_Dataset!H406</f>
        <v>0.99050000000000005</v>
      </c>
      <c r="I408">
        <f>Pumpkin_Seeds_Dataset!I406</f>
        <v>0.70830000000000004</v>
      </c>
      <c r="J408">
        <f>Pumpkin_Seeds_Dataset!J406</f>
        <v>0.86750000000000005</v>
      </c>
      <c r="K408">
        <f>Pumpkin_Seeds_Dataset!K406</f>
        <v>1.6869000000000001</v>
      </c>
      <c r="L408">
        <f>Pumpkin_Seeds_Dataset!L406</f>
        <v>0.76759999999999995</v>
      </c>
      <c r="M408" s="9">
        <f>Pumpkin_Seeds_Dataset!M406</f>
        <v>0</v>
      </c>
      <c r="N408" s="10">
        <f t="shared" si="79"/>
        <v>1</v>
      </c>
      <c r="O408" s="11">
        <f t="shared" si="80"/>
        <v>1</v>
      </c>
      <c r="P408">
        <f t="shared" si="81"/>
        <v>0</v>
      </c>
      <c r="Q408">
        <f t="shared" si="82"/>
        <v>0.15074383310271461</v>
      </c>
      <c r="R408" s="9">
        <f t="shared" si="83"/>
        <v>0.15074383310271461</v>
      </c>
      <c r="S408" s="11">
        <f t="shared" si="84"/>
        <v>0.84925616689728534</v>
      </c>
      <c r="T408" s="9">
        <f t="shared" si="85"/>
        <v>-0.16339441038725508</v>
      </c>
      <c r="U408" s="11">
        <f t="shared" si="86"/>
        <v>100</v>
      </c>
      <c r="AX408">
        <v>3.730582348889426E-2</v>
      </c>
      <c r="AY408">
        <v>1</v>
      </c>
      <c r="AZ408">
        <v>0</v>
      </c>
      <c r="BA408">
        <f t="shared" si="90"/>
        <v>392</v>
      </c>
      <c r="BB408">
        <f t="shared" si="91"/>
        <v>12</v>
      </c>
      <c r="BC408">
        <f t="shared" si="87"/>
        <v>0.69846153846153847</v>
      </c>
      <c r="BD408">
        <f t="shared" si="88"/>
        <v>0.99</v>
      </c>
      <c r="BE408">
        <f t="shared" si="89"/>
        <v>0</v>
      </c>
    </row>
    <row r="409" spans="1:57" x14ac:dyDescent="0.3">
      <c r="A409">
        <f>Pumpkin_Seeds_Dataset!A407</f>
        <v>84922</v>
      </c>
      <c r="B409">
        <f>Pumpkin_Seeds_Dataset!B407</f>
        <v>1104.95</v>
      </c>
      <c r="C409">
        <f>Pumpkin_Seeds_Dataset!C407</f>
        <v>419.59840000000003</v>
      </c>
      <c r="D409">
        <f>Pumpkin_Seeds_Dataset!D407</f>
        <v>258.78410000000002</v>
      </c>
      <c r="E409">
        <f>Pumpkin_Seeds_Dataset!E407</f>
        <v>85609</v>
      </c>
      <c r="F409">
        <f>Pumpkin_Seeds_Dataset!F407</f>
        <v>328.82530000000003</v>
      </c>
      <c r="G409">
        <f>Pumpkin_Seeds_Dataset!G407</f>
        <v>0.78720000000000001</v>
      </c>
      <c r="H409">
        <f>Pumpkin_Seeds_Dataset!H407</f>
        <v>0.99199999999999999</v>
      </c>
      <c r="I409">
        <f>Pumpkin_Seeds_Dataset!I407</f>
        <v>0.7147</v>
      </c>
      <c r="J409">
        <f>Pumpkin_Seeds_Dataset!J407</f>
        <v>0.87409999999999999</v>
      </c>
      <c r="K409">
        <f>Pumpkin_Seeds_Dataset!K407</f>
        <v>1.6214</v>
      </c>
      <c r="L409">
        <f>Pumpkin_Seeds_Dataset!L407</f>
        <v>0.78369999999999995</v>
      </c>
      <c r="M409" s="9">
        <f>Pumpkin_Seeds_Dataset!M407</f>
        <v>0</v>
      </c>
      <c r="N409" s="10">
        <f t="shared" si="79"/>
        <v>1</v>
      </c>
      <c r="O409" s="11">
        <f t="shared" si="80"/>
        <v>1</v>
      </c>
      <c r="P409">
        <f t="shared" si="81"/>
        <v>0</v>
      </c>
      <c r="Q409">
        <f t="shared" si="82"/>
        <v>1.8791019413423E-2</v>
      </c>
      <c r="R409" s="9">
        <f t="shared" si="83"/>
        <v>1.8791019413423E-2</v>
      </c>
      <c r="S409" s="11">
        <f t="shared" si="84"/>
        <v>0.98120898058657702</v>
      </c>
      <c r="T409" s="9">
        <f t="shared" si="85"/>
        <v>-1.8969813983168535E-2</v>
      </c>
      <c r="U409" s="11">
        <f t="shared" si="86"/>
        <v>100</v>
      </c>
      <c r="AX409">
        <v>3.7315473553392285E-2</v>
      </c>
      <c r="AY409">
        <v>0</v>
      </c>
      <c r="AZ409">
        <v>1</v>
      </c>
      <c r="BA409">
        <f t="shared" si="90"/>
        <v>392</v>
      </c>
      <c r="BB409">
        <f t="shared" si="91"/>
        <v>13</v>
      </c>
      <c r="BC409">
        <f t="shared" si="87"/>
        <v>0.69846153846153847</v>
      </c>
      <c r="BD409">
        <f t="shared" si="88"/>
        <v>0.98916666666666664</v>
      </c>
      <c r="BE409">
        <f t="shared" si="89"/>
        <v>7.6089743589752106E-4</v>
      </c>
    </row>
    <row r="410" spans="1:57" x14ac:dyDescent="0.3">
      <c r="A410">
        <f>Pumpkin_Seeds_Dataset!A408</f>
        <v>86416</v>
      </c>
      <c r="B410">
        <f>Pumpkin_Seeds_Dataset!B408</f>
        <v>1136.3119999999999</v>
      </c>
      <c r="C410">
        <f>Pumpkin_Seeds_Dataset!C408</f>
        <v>442.4914</v>
      </c>
      <c r="D410">
        <f>Pumpkin_Seeds_Dataset!D408</f>
        <v>249.66749999999999</v>
      </c>
      <c r="E410">
        <f>Pumpkin_Seeds_Dataset!E408</f>
        <v>87440</v>
      </c>
      <c r="F410">
        <f>Pumpkin_Seeds_Dataset!F408</f>
        <v>331.70510000000002</v>
      </c>
      <c r="G410">
        <f>Pumpkin_Seeds_Dataset!G408</f>
        <v>0.8256</v>
      </c>
      <c r="H410">
        <f>Pumpkin_Seeds_Dataset!H408</f>
        <v>0.98829999999999996</v>
      </c>
      <c r="I410">
        <f>Pumpkin_Seeds_Dataset!I408</f>
        <v>0.68979999999999997</v>
      </c>
      <c r="J410">
        <f>Pumpkin_Seeds_Dataset!J408</f>
        <v>0.84099999999999997</v>
      </c>
      <c r="K410">
        <f>Pumpkin_Seeds_Dataset!K408</f>
        <v>1.7723</v>
      </c>
      <c r="L410">
        <f>Pumpkin_Seeds_Dataset!L408</f>
        <v>0.74960000000000004</v>
      </c>
      <c r="M410" s="9">
        <f>Pumpkin_Seeds_Dataset!M408</f>
        <v>0</v>
      </c>
      <c r="N410" s="10">
        <f t="shared" si="79"/>
        <v>1</v>
      </c>
      <c r="O410" s="11">
        <f t="shared" si="80"/>
        <v>1</v>
      </c>
      <c r="P410">
        <f t="shared" si="81"/>
        <v>0</v>
      </c>
      <c r="Q410">
        <f t="shared" si="82"/>
        <v>2.2465939010171781E-2</v>
      </c>
      <c r="R410" s="9">
        <f t="shared" si="83"/>
        <v>2.2465939010171781E-2</v>
      </c>
      <c r="S410" s="11">
        <f t="shared" si="84"/>
        <v>0.9775340609898282</v>
      </c>
      <c r="T410" s="9">
        <f t="shared" si="85"/>
        <v>-2.2722142727307416E-2</v>
      </c>
      <c r="U410" s="11">
        <f t="shared" si="86"/>
        <v>100</v>
      </c>
      <c r="AX410">
        <v>3.74145494632524E-2</v>
      </c>
      <c r="AY410">
        <v>1</v>
      </c>
      <c r="AZ410">
        <v>0</v>
      </c>
      <c r="BA410">
        <f t="shared" si="90"/>
        <v>393</v>
      </c>
      <c r="BB410">
        <f t="shared" si="91"/>
        <v>13</v>
      </c>
      <c r="BC410">
        <f t="shared" si="87"/>
        <v>0.69769230769230761</v>
      </c>
      <c r="BD410">
        <f t="shared" si="88"/>
        <v>0.98916666666666664</v>
      </c>
      <c r="BE410">
        <f t="shared" si="89"/>
        <v>7.608974358973014E-4</v>
      </c>
    </row>
    <row r="411" spans="1:57" x14ac:dyDescent="0.3">
      <c r="A411">
        <f>Pumpkin_Seeds_Dataset!A409</f>
        <v>71247</v>
      </c>
      <c r="B411">
        <f>Pumpkin_Seeds_Dataset!B409</f>
        <v>1040.019</v>
      </c>
      <c r="C411">
        <f>Pumpkin_Seeds_Dataset!C409</f>
        <v>410.61619999999999</v>
      </c>
      <c r="D411">
        <f>Pumpkin_Seeds_Dataset!D409</f>
        <v>222.14660000000001</v>
      </c>
      <c r="E411">
        <f>Pumpkin_Seeds_Dataset!E409</f>
        <v>72077</v>
      </c>
      <c r="F411">
        <f>Pumpkin_Seeds_Dataset!F409</f>
        <v>301.18849999999998</v>
      </c>
      <c r="G411">
        <f>Pumpkin_Seeds_Dataset!G409</f>
        <v>0.84099999999999997</v>
      </c>
      <c r="H411">
        <f>Pumpkin_Seeds_Dataset!H409</f>
        <v>0.98850000000000005</v>
      </c>
      <c r="I411">
        <f>Pumpkin_Seeds_Dataset!I409</f>
        <v>0.70130000000000003</v>
      </c>
      <c r="J411">
        <f>Pumpkin_Seeds_Dataset!J409</f>
        <v>0.82769999999999999</v>
      </c>
      <c r="K411">
        <f>Pumpkin_Seeds_Dataset!K409</f>
        <v>1.8484</v>
      </c>
      <c r="L411">
        <f>Pumpkin_Seeds_Dataset!L409</f>
        <v>0.73350000000000004</v>
      </c>
      <c r="M411" s="9">
        <f>Pumpkin_Seeds_Dataset!M409</f>
        <v>0</v>
      </c>
      <c r="N411" s="10">
        <f t="shared" si="79"/>
        <v>1</v>
      </c>
      <c r="O411" s="11">
        <f t="shared" si="80"/>
        <v>1</v>
      </c>
      <c r="P411">
        <f t="shared" si="81"/>
        <v>0</v>
      </c>
      <c r="Q411">
        <f t="shared" si="82"/>
        <v>7.7382252610413191E-2</v>
      </c>
      <c r="R411" s="9">
        <f t="shared" si="83"/>
        <v>7.7382252610413191E-2</v>
      </c>
      <c r="S411" s="11">
        <f t="shared" si="84"/>
        <v>0.9226177473895868</v>
      </c>
      <c r="T411" s="9">
        <f t="shared" si="85"/>
        <v>-8.0540271765969326E-2</v>
      </c>
      <c r="U411" s="11">
        <f t="shared" si="86"/>
        <v>100</v>
      </c>
      <c r="AX411">
        <v>3.744533528822723E-2</v>
      </c>
      <c r="AY411">
        <v>1</v>
      </c>
      <c r="AZ411">
        <v>0</v>
      </c>
      <c r="BA411">
        <f t="shared" si="90"/>
        <v>394</v>
      </c>
      <c r="BB411">
        <f t="shared" si="91"/>
        <v>13</v>
      </c>
      <c r="BC411">
        <f t="shared" si="87"/>
        <v>0.69692307692307698</v>
      </c>
      <c r="BD411">
        <f t="shared" si="88"/>
        <v>0.98916666666666664</v>
      </c>
      <c r="BE411">
        <f t="shared" si="89"/>
        <v>7.6089743589752106E-4</v>
      </c>
    </row>
    <row r="412" spans="1:57" x14ac:dyDescent="0.3">
      <c r="A412">
        <f>Pumpkin_Seeds_Dataset!A410</f>
        <v>78327</v>
      </c>
      <c r="B412">
        <f>Pumpkin_Seeds_Dataset!B410</f>
        <v>1118.2449999999999</v>
      </c>
      <c r="C412">
        <f>Pumpkin_Seeds_Dataset!C410</f>
        <v>456.77910000000003</v>
      </c>
      <c r="D412">
        <f>Pumpkin_Seeds_Dataset!D410</f>
        <v>219.22929999999999</v>
      </c>
      <c r="E412">
        <f>Pumpkin_Seeds_Dataset!E410</f>
        <v>79180</v>
      </c>
      <c r="F412">
        <f>Pumpkin_Seeds_Dataset!F410</f>
        <v>315.79899999999998</v>
      </c>
      <c r="G412">
        <f>Pumpkin_Seeds_Dataset!G410</f>
        <v>0.87729999999999997</v>
      </c>
      <c r="H412">
        <f>Pumpkin_Seeds_Dataset!H410</f>
        <v>0.98919999999999997</v>
      </c>
      <c r="I412">
        <f>Pumpkin_Seeds_Dataset!I410</f>
        <v>0.72829999999999995</v>
      </c>
      <c r="J412">
        <f>Pumpkin_Seeds_Dataset!J410</f>
        <v>0.78710000000000002</v>
      </c>
      <c r="K412">
        <f>Pumpkin_Seeds_Dataset!K410</f>
        <v>2.0836000000000001</v>
      </c>
      <c r="L412">
        <f>Pumpkin_Seeds_Dataset!L410</f>
        <v>0.69140000000000001</v>
      </c>
      <c r="M412" s="9">
        <f>Pumpkin_Seeds_Dataset!M410</f>
        <v>0</v>
      </c>
      <c r="N412" s="10">
        <f t="shared" si="79"/>
        <v>1</v>
      </c>
      <c r="O412" s="11">
        <f t="shared" si="80"/>
        <v>1</v>
      </c>
      <c r="P412">
        <f t="shared" si="81"/>
        <v>0</v>
      </c>
      <c r="Q412">
        <f t="shared" si="82"/>
        <v>0.46233386972400381</v>
      </c>
      <c r="R412" s="9">
        <f t="shared" si="83"/>
        <v>0.46233386972400381</v>
      </c>
      <c r="S412" s="11">
        <f t="shared" si="84"/>
        <v>0.53766613027599619</v>
      </c>
      <c r="T412" s="9">
        <f t="shared" si="85"/>
        <v>-0.62051748715232502</v>
      </c>
      <c r="U412" s="11">
        <f t="shared" si="86"/>
        <v>100</v>
      </c>
      <c r="AX412">
        <v>3.7483985528967159E-2</v>
      </c>
      <c r="AY412">
        <v>1</v>
      </c>
      <c r="AZ412">
        <v>0</v>
      </c>
      <c r="BA412">
        <f t="shared" si="90"/>
        <v>395</v>
      </c>
      <c r="BB412">
        <f t="shared" si="91"/>
        <v>13</v>
      </c>
      <c r="BC412">
        <f t="shared" si="87"/>
        <v>0.69615384615384612</v>
      </c>
      <c r="BD412">
        <f t="shared" si="88"/>
        <v>0.98916666666666664</v>
      </c>
      <c r="BE412">
        <f t="shared" si="89"/>
        <v>7.6089743589741123E-4</v>
      </c>
    </row>
    <row r="413" spans="1:57" x14ac:dyDescent="0.3">
      <c r="A413">
        <f>Pumpkin_Seeds_Dataset!A411</f>
        <v>82864</v>
      </c>
      <c r="B413">
        <f>Pumpkin_Seeds_Dataset!B411</f>
        <v>1137.374</v>
      </c>
      <c r="C413">
        <f>Pumpkin_Seeds_Dataset!C411</f>
        <v>455.1352</v>
      </c>
      <c r="D413">
        <f>Pumpkin_Seeds_Dataset!D411</f>
        <v>233.27430000000001</v>
      </c>
      <c r="E413">
        <f>Pumpkin_Seeds_Dataset!E411</f>
        <v>83647</v>
      </c>
      <c r="F413">
        <f>Pumpkin_Seeds_Dataset!F411</f>
        <v>324.81639999999999</v>
      </c>
      <c r="G413">
        <f>Pumpkin_Seeds_Dataset!G411</f>
        <v>0.85870000000000002</v>
      </c>
      <c r="H413">
        <f>Pumpkin_Seeds_Dataset!H411</f>
        <v>0.99060000000000004</v>
      </c>
      <c r="I413">
        <f>Pumpkin_Seeds_Dataset!I411</f>
        <v>0.73009999999999997</v>
      </c>
      <c r="J413">
        <f>Pumpkin_Seeds_Dataset!J411</f>
        <v>0.80500000000000005</v>
      </c>
      <c r="K413">
        <f>Pumpkin_Seeds_Dataset!K411</f>
        <v>1.9511000000000001</v>
      </c>
      <c r="L413">
        <f>Pumpkin_Seeds_Dataset!L411</f>
        <v>0.7137</v>
      </c>
      <c r="M413" s="9">
        <f>Pumpkin_Seeds_Dataset!M411</f>
        <v>0</v>
      </c>
      <c r="N413" s="10">
        <f t="shared" si="79"/>
        <v>1</v>
      </c>
      <c r="O413" s="11">
        <f t="shared" si="80"/>
        <v>1</v>
      </c>
      <c r="P413">
        <f t="shared" si="81"/>
        <v>0</v>
      </c>
      <c r="Q413">
        <f t="shared" si="82"/>
        <v>0.30285536216742498</v>
      </c>
      <c r="R413" s="9">
        <f t="shared" si="83"/>
        <v>0.30285536216742498</v>
      </c>
      <c r="S413" s="11">
        <f t="shared" si="84"/>
        <v>0.69714463783257496</v>
      </c>
      <c r="T413" s="9">
        <f t="shared" si="85"/>
        <v>-0.3607623749254818</v>
      </c>
      <c r="U413" s="11">
        <f t="shared" si="86"/>
        <v>100</v>
      </c>
      <c r="AX413">
        <v>3.8159212307486264E-2</v>
      </c>
      <c r="AY413">
        <v>1</v>
      </c>
      <c r="AZ413">
        <v>0</v>
      </c>
      <c r="BA413">
        <f t="shared" si="90"/>
        <v>396</v>
      </c>
      <c r="BB413">
        <f t="shared" si="91"/>
        <v>13</v>
      </c>
      <c r="BC413">
        <f t="shared" si="87"/>
        <v>0.69538461538461538</v>
      </c>
      <c r="BD413">
        <f t="shared" si="88"/>
        <v>0.98916666666666664</v>
      </c>
      <c r="BE413">
        <f t="shared" si="89"/>
        <v>7.6089743589741123E-4</v>
      </c>
    </row>
    <row r="414" spans="1:57" x14ac:dyDescent="0.3">
      <c r="A414">
        <f>Pumpkin_Seeds_Dataset!A412</f>
        <v>66728</v>
      </c>
      <c r="B414">
        <f>Pumpkin_Seeds_Dataset!B412</f>
        <v>1006.806</v>
      </c>
      <c r="C414">
        <f>Pumpkin_Seeds_Dataset!C412</f>
        <v>400.84769999999997</v>
      </c>
      <c r="D414">
        <f>Pumpkin_Seeds_Dataset!D412</f>
        <v>213.2038</v>
      </c>
      <c r="E414">
        <f>Pumpkin_Seeds_Dataset!E412</f>
        <v>67373</v>
      </c>
      <c r="F414">
        <f>Pumpkin_Seeds_Dataset!F412</f>
        <v>291.48020000000002</v>
      </c>
      <c r="G414">
        <f>Pumpkin_Seeds_Dataset!G412</f>
        <v>0.8468</v>
      </c>
      <c r="H414">
        <f>Pumpkin_Seeds_Dataset!H412</f>
        <v>0.99039999999999995</v>
      </c>
      <c r="I414">
        <f>Pumpkin_Seeds_Dataset!I412</f>
        <v>0.72009999999999996</v>
      </c>
      <c r="J414">
        <f>Pumpkin_Seeds_Dataset!J412</f>
        <v>0.82720000000000005</v>
      </c>
      <c r="K414">
        <f>Pumpkin_Seeds_Dataset!K412</f>
        <v>1.8801000000000001</v>
      </c>
      <c r="L414">
        <f>Pumpkin_Seeds_Dataset!L412</f>
        <v>0.72719999999999996</v>
      </c>
      <c r="M414" s="9">
        <f>Pumpkin_Seeds_Dataset!M412</f>
        <v>0</v>
      </c>
      <c r="N414" s="10">
        <f t="shared" si="79"/>
        <v>1</v>
      </c>
      <c r="O414" s="11">
        <f t="shared" si="80"/>
        <v>1</v>
      </c>
      <c r="P414">
        <f t="shared" si="81"/>
        <v>0</v>
      </c>
      <c r="Q414">
        <f t="shared" si="82"/>
        <v>0.21704679032684493</v>
      </c>
      <c r="R414" s="9">
        <f t="shared" si="83"/>
        <v>0.21704679032684493</v>
      </c>
      <c r="S414" s="11">
        <f t="shared" si="84"/>
        <v>0.78295320967315507</v>
      </c>
      <c r="T414" s="9">
        <f t="shared" si="85"/>
        <v>-0.24468234253787702</v>
      </c>
      <c r="U414" s="11">
        <f t="shared" si="86"/>
        <v>100</v>
      </c>
      <c r="AX414">
        <v>3.8485323046335784E-2</v>
      </c>
      <c r="AY414">
        <v>1</v>
      </c>
      <c r="AZ414">
        <v>0</v>
      </c>
      <c r="BA414">
        <f t="shared" si="90"/>
        <v>397</v>
      </c>
      <c r="BB414">
        <f t="shared" si="91"/>
        <v>13</v>
      </c>
      <c r="BC414">
        <f t="shared" si="87"/>
        <v>0.69461538461538463</v>
      </c>
      <c r="BD414">
        <f t="shared" si="88"/>
        <v>0.98916666666666664</v>
      </c>
      <c r="BE414">
        <f t="shared" si="89"/>
        <v>7.6089743589752106E-4</v>
      </c>
    </row>
    <row r="415" spans="1:57" x14ac:dyDescent="0.3">
      <c r="A415">
        <f>Pumpkin_Seeds_Dataset!A413</f>
        <v>83862</v>
      </c>
      <c r="B415">
        <f>Pumpkin_Seeds_Dataset!B413</f>
        <v>1122.3489999999999</v>
      </c>
      <c r="C415">
        <f>Pumpkin_Seeds_Dataset!C413</f>
        <v>439.52140000000003</v>
      </c>
      <c r="D415">
        <f>Pumpkin_Seeds_Dataset!D413</f>
        <v>243.74250000000001</v>
      </c>
      <c r="E415">
        <f>Pumpkin_Seeds_Dataset!E413</f>
        <v>84730</v>
      </c>
      <c r="F415">
        <f>Pumpkin_Seeds_Dataset!F413</f>
        <v>326.76659999999998</v>
      </c>
      <c r="G415">
        <f>Pumpkin_Seeds_Dataset!G413</f>
        <v>0.83209999999999995</v>
      </c>
      <c r="H415">
        <f>Pumpkin_Seeds_Dataset!H413</f>
        <v>0.98980000000000001</v>
      </c>
      <c r="I415">
        <f>Pumpkin_Seeds_Dataset!I413</f>
        <v>0.66679999999999995</v>
      </c>
      <c r="J415">
        <f>Pumpkin_Seeds_Dataset!J413</f>
        <v>0.83660000000000001</v>
      </c>
      <c r="K415">
        <f>Pumpkin_Seeds_Dataset!K413</f>
        <v>1.8031999999999999</v>
      </c>
      <c r="L415">
        <f>Pumpkin_Seeds_Dataset!L413</f>
        <v>0.74350000000000005</v>
      </c>
      <c r="M415" s="9">
        <f>Pumpkin_Seeds_Dataset!M413</f>
        <v>0</v>
      </c>
      <c r="N415" s="10">
        <f t="shared" si="79"/>
        <v>1</v>
      </c>
      <c r="O415" s="11">
        <f t="shared" si="80"/>
        <v>1</v>
      </c>
      <c r="P415">
        <f t="shared" si="81"/>
        <v>0</v>
      </c>
      <c r="Q415">
        <f t="shared" si="82"/>
        <v>3.855539812295037E-2</v>
      </c>
      <c r="R415" s="9">
        <f t="shared" si="83"/>
        <v>3.855539812295037E-2</v>
      </c>
      <c r="S415" s="11">
        <f t="shared" si="84"/>
        <v>0.96144460187704961</v>
      </c>
      <c r="T415" s="9">
        <f t="shared" si="85"/>
        <v>-3.9318331965710933E-2</v>
      </c>
      <c r="U415" s="11">
        <f t="shared" si="86"/>
        <v>100</v>
      </c>
      <c r="AX415">
        <v>3.855539812295037E-2</v>
      </c>
      <c r="AY415">
        <v>1</v>
      </c>
      <c r="AZ415">
        <v>0</v>
      </c>
      <c r="BA415">
        <f t="shared" si="90"/>
        <v>398</v>
      </c>
      <c r="BB415">
        <f t="shared" si="91"/>
        <v>13</v>
      </c>
      <c r="BC415">
        <f t="shared" si="87"/>
        <v>0.69384615384615378</v>
      </c>
      <c r="BD415">
        <f t="shared" si="88"/>
        <v>0.98916666666666664</v>
      </c>
      <c r="BE415">
        <f t="shared" si="89"/>
        <v>7.608974358973014E-4</v>
      </c>
    </row>
    <row r="416" spans="1:57" x14ac:dyDescent="0.3">
      <c r="A416">
        <f>Pumpkin_Seeds_Dataset!A414</f>
        <v>75197</v>
      </c>
      <c r="B416">
        <f>Pumpkin_Seeds_Dataset!B414</f>
        <v>1071.9490000000001</v>
      </c>
      <c r="C416">
        <f>Pumpkin_Seeds_Dataset!C414</f>
        <v>425.90469999999999</v>
      </c>
      <c r="D416">
        <f>Pumpkin_Seeds_Dataset!D414</f>
        <v>225.51859999999999</v>
      </c>
      <c r="E416">
        <f>Pumpkin_Seeds_Dataset!E414</f>
        <v>75890</v>
      </c>
      <c r="F416">
        <f>Pumpkin_Seeds_Dataset!F414</f>
        <v>309.42489999999998</v>
      </c>
      <c r="G416">
        <f>Pumpkin_Seeds_Dataset!G414</f>
        <v>0.84830000000000005</v>
      </c>
      <c r="H416">
        <f>Pumpkin_Seeds_Dataset!H414</f>
        <v>0.9909</v>
      </c>
      <c r="I416">
        <f>Pumpkin_Seeds_Dataset!I414</f>
        <v>0.74170000000000003</v>
      </c>
      <c r="J416">
        <f>Pumpkin_Seeds_Dataset!J414</f>
        <v>0.82240000000000002</v>
      </c>
      <c r="K416">
        <f>Pumpkin_Seeds_Dataset!K414</f>
        <v>1.8886000000000001</v>
      </c>
      <c r="L416">
        <f>Pumpkin_Seeds_Dataset!L414</f>
        <v>0.72650000000000003</v>
      </c>
      <c r="M416" s="9">
        <f>Pumpkin_Seeds_Dataset!M414</f>
        <v>0</v>
      </c>
      <c r="N416" s="10">
        <f t="shared" si="79"/>
        <v>1</v>
      </c>
      <c r="O416" s="11">
        <f t="shared" si="80"/>
        <v>1</v>
      </c>
      <c r="P416">
        <f t="shared" si="81"/>
        <v>0</v>
      </c>
      <c r="Q416">
        <f t="shared" si="82"/>
        <v>0.12589877966272037</v>
      </c>
      <c r="R416" s="9">
        <f t="shared" si="83"/>
        <v>0.12589877966272037</v>
      </c>
      <c r="S416" s="11">
        <f t="shared" si="84"/>
        <v>0.87410122033727966</v>
      </c>
      <c r="T416" s="9">
        <f t="shared" si="85"/>
        <v>-0.13455909728949667</v>
      </c>
      <c r="U416" s="11">
        <f t="shared" si="86"/>
        <v>100</v>
      </c>
      <c r="AX416">
        <v>3.8988775881981366E-2</v>
      </c>
      <c r="AY416">
        <v>1</v>
      </c>
      <c r="AZ416">
        <v>0</v>
      </c>
      <c r="BA416">
        <f t="shared" si="90"/>
        <v>399</v>
      </c>
      <c r="BB416">
        <f t="shared" si="91"/>
        <v>13</v>
      </c>
      <c r="BC416">
        <f t="shared" si="87"/>
        <v>0.69307692307692315</v>
      </c>
      <c r="BD416">
        <f t="shared" si="88"/>
        <v>0.98916666666666664</v>
      </c>
      <c r="BE416">
        <f t="shared" si="89"/>
        <v>7.6089743589752106E-4</v>
      </c>
    </row>
    <row r="417" spans="1:57" x14ac:dyDescent="0.3">
      <c r="A417">
        <f>Pumpkin_Seeds_Dataset!A415</f>
        <v>72307</v>
      </c>
      <c r="B417">
        <f>Pumpkin_Seeds_Dataset!B415</f>
        <v>1043.625</v>
      </c>
      <c r="C417">
        <f>Pumpkin_Seeds_Dataset!C415</f>
        <v>408.1583</v>
      </c>
      <c r="D417">
        <f>Pumpkin_Seeds_Dataset!D415</f>
        <v>226.29040000000001</v>
      </c>
      <c r="E417">
        <f>Pumpkin_Seeds_Dataset!E415</f>
        <v>72918</v>
      </c>
      <c r="F417">
        <f>Pumpkin_Seeds_Dataset!F415</f>
        <v>303.42070000000001</v>
      </c>
      <c r="G417">
        <f>Pumpkin_Seeds_Dataset!G415</f>
        <v>0.83220000000000005</v>
      </c>
      <c r="H417">
        <f>Pumpkin_Seeds_Dataset!H415</f>
        <v>0.99160000000000004</v>
      </c>
      <c r="I417">
        <f>Pumpkin_Seeds_Dataset!I415</f>
        <v>0.66559999999999997</v>
      </c>
      <c r="J417">
        <f>Pumpkin_Seeds_Dataset!J415</f>
        <v>0.83430000000000004</v>
      </c>
      <c r="K417">
        <f>Pumpkin_Seeds_Dataset!K415</f>
        <v>1.8037000000000001</v>
      </c>
      <c r="L417">
        <f>Pumpkin_Seeds_Dataset!L415</f>
        <v>0.74339999999999995</v>
      </c>
      <c r="M417" s="9">
        <f>Pumpkin_Seeds_Dataset!M415</f>
        <v>0</v>
      </c>
      <c r="N417" s="10">
        <f t="shared" si="79"/>
        <v>1</v>
      </c>
      <c r="O417" s="11">
        <f t="shared" si="80"/>
        <v>1</v>
      </c>
      <c r="P417">
        <f t="shared" si="81"/>
        <v>0</v>
      </c>
      <c r="Q417">
        <f t="shared" si="82"/>
        <v>7.1965148635383405E-2</v>
      </c>
      <c r="R417" s="9">
        <f t="shared" si="83"/>
        <v>7.1965148635383405E-2</v>
      </c>
      <c r="S417" s="11">
        <f t="shared" si="84"/>
        <v>0.92803485136461661</v>
      </c>
      <c r="T417" s="9">
        <f t="shared" si="85"/>
        <v>-7.4685991551318595E-2</v>
      </c>
      <c r="U417" s="11">
        <f t="shared" si="86"/>
        <v>100</v>
      </c>
      <c r="AX417">
        <v>3.9105136097405999E-2</v>
      </c>
      <c r="AY417">
        <v>1</v>
      </c>
      <c r="AZ417">
        <v>0</v>
      </c>
      <c r="BA417">
        <f t="shared" si="90"/>
        <v>400</v>
      </c>
      <c r="BB417">
        <f t="shared" si="91"/>
        <v>13</v>
      </c>
      <c r="BC417">
        <f t="shared" si="87"/>
        <v>0.69230769230769229</v>
      </c>
      <c r="BD417">
        <f t="shared" si="88"/>
        <v>0.98916666666666664</v>
      </c>
      <c r="BE417">
        <f t="shared" si="89"/>
        <v>7.6089743589741123E-4</v>
      </c>
    </row>
    <row r="418" spans="1:57" x14ac:dyDescent="0.3">
      <c r="A418">
        <f>Pumpkin_Seeds_Dataset!A416</f>
        <v>55879</v>
      </c>
      <c r="B418">
        <f>Pumpkin_Seeds_Dataset!B416</f>
        <v>918.36300000000006</v>
      </c>
      <c r="C418">
        <f>Pumpkin_Seeds_Dataset!C416</f>
        <v>353.18790000000001</v>
      </c>
      <c r="D418">
        <f>Pumpkin_Seeds_Dataset!D416</f>
        <v>203.1549</v>
      </c>
      <c r="E418">
        <f>Pumpkin_Seeds_Dataset!E416</f>
        <v>56514</v>
      </c>
      <c r="F418">
        <f>Pumpkin_Seeds_Dataset!F416</f>
        <v>266.7346</v>
      </c>
      <c r="G418">
        <f>Pumpkin_Seeds_Dataset!G416</f>
        <v>0.81799999999999995</v>
      </c>
      <c r="H418">
        <f>Pumpkin_Seeds_Dataset!H416</f>
        <v>0.98880000000000001</v>
      </c>
      <c r="I418">
        <f>Pumpkin_Seeds_Dataset!I416</f>
        <v>0.67920000000000003</v>
      </c>
      <c r="J418">
        <f>Pumpkin_Seeds_Dataset!J416</f>
        <v>0.83260000000000001</v>
      </c>
      <c r="K418">
        <f>Pumpkin_Seeds_Dataset!K416</f>
        <v>1.7384999999999999</v>
      </c>
      <c r="L418">
        <f>Pumpkin_Seeds_Dataset!L416</f>
        <v>0.75519999999999998</v>
      </c>
      <c r="M418" s="9">
        <f>Pumpkin_Seeds_Dataset!M416</f>
        <v>0</v>
      </c>
      <c r="N418" s="10">
        <f t="shared" si="79"/>
        <v>1</v>
      </c>
      <c r="O418" s="11">
        <f t="shared" si="80"/>
        <v>1</v>
      </c>
      <c r="P418">
        <f t="shared" si="81"/>
        <v>0</v>
      </c>
      <c r="Q418">
        <f t="shared" si="82"/>
        <v>0.27749660581354091</v>
      </c>
      <c r="R418" s="9">
        <f t="shared" si="83"/>
        <v>0.27749660581354091</v>
      </c>
      <c r="S418" s="11">
        <f t="shared" si="84"/>
        <v>0.72250339418645915</v>
      </c>
      <c r="T418" s="9">
        <f t="shared" si="85"/>
        <v>-0.32503316117065501</v>
      </c>
      <c r="U418" s="11">
        <f t="shared" si="86"/>
        <v>100</v>
      </c>
      <c r="AX418">
        <v>3.9139389593391097E-2</v>
      </c>
      <c r="AY418">
        <v>1</v>
      </c>
      <c r="AZ418">
        <v>0</v>
      </c>
      <c r="BA418">
        <f t="shared" si="90"/>
        <v>401</v>
      </c>
      <c r="BB418">
        <f t="shared" si="91"/>
        <v>13</v>
      </c>
      <c r="BC418">
        <f t="shared" si="87"/>
        <v>0.69153846153846155</v>
      </c>
      <c r="BD418">
        <f t="shared" si="88"/>
        <v>0.98916666666666664</v>
      </c>
      <c r="BE418">
        <f t="shared" si="89"/>
        <v>7.6089743589741123E-4</v>
      </c>
    </row>
    <row r="419" spans="1:57" x14ac:dyDescent="0.3">
      <c r="A419">
        <f>Pumpkin_Seeds_Dataset!A417</f>
        <v>67879</v>
      </c>
      <c r="B419">
        <f>Pumpkin_Seeds_Dataset!B417</f>
        <v>999.94899999999996</v>
      </c>
      <c r="C419">
        <f>Pumpkin_Seeds_Dataset!C417</f>
        <v>378.06459999999998</v>
      </c>
      <c r="D419">
        <f>Pumpkin_Seeds_Dataset!D417</f>
        <v>230.22470000000001</v>
      </c>
      <c r="E419">
        <f>Pumpkin_Seeds_Dataset!E417</f>
        <v>68541</v>
      </c>
      <c r="F419">
        <f>Pumpkin_Seeds_Dataset!F417</f>
        <v>293.98340000000002</v>
      </c>
      <c r="G419">
        <f>Pumpkin_Seeds_Dataset!G417</f>
        <v>0.79320000000000002</v>
      </c>
      <c r="H419">
        <f>Pumpkin_Seeds_Dataset!H417</f>
        <v>0.99029999999999996</v>
      </c>
      <c r="I419">
        <f>Pumpkin_Seeds_Dataset!I417</f>
        <v>0.74129999999999996</v>
      </c>
      <c r="J419">
        <f>Pumpkin_Seeds_Dataset!J417</f>
        <v>0.85309999999999997</v>
      </c>
      <c r="K419">
        <f>Pumpkin_Seeds_Dataset!K417</f>
        <v>1.6422000000000001</v>
      </c>
      <c r="L419">
        <f>Pumpkin_Seeds_Dataset!L417</f>
        <v>0.77759999999999996</v>
      </c>
      <c r="M419" s="9">
        <f>Pumpkin_Seeds_Dataset!M417</f>
        <v>0</v>
      </c>
      <c r="N419" s="10">
        <f t="shared" si="79"/>
        <v>1</v>
      </c>
      <c r="O419" s="11">
        <f t="shared" si="80"/>
        <v>1</v>
      </c>
      <c r="P419">
        <f t="shared" si="81"/>
        <v>0</v>
      </c>
      <c r="Q419">
        <f t="shared" si="82"/>
        <v>3.1437497857694674E-2</v>
      </c>
      <c r="R419" s="9">
        <f t="shared" si="83"/>
        <v>3.1437497857694674E-2</v>
      </c>
      <c r="S419" s="11">
        <f t="shared" si="84"/>
        <v>0.96856250214230533</v>
      </c>
      <c r="T419" s="9">
        <f t="shared" si="85"/>
        <v>-3.1942263222743295E-2</v>
      </c>
      <c r="U419" s="11">
        <f t="shared" si="86"/>
        <v>100</v>
      </c>
      <c r="AX419">
        <v>3.9154272972927916E-2</v>
      </c>
      <c r="AY419">
        <v>1</v>
      </c>
      <c r="AZ419">
        <v>0</v>
      </c>
      <c r="BA419">
        <f t="shared" si="90"/>
        <v>402</v>
      </c>
      <c r="BB419">
        <f t="shared" si="91"/>
        <v>13</v>
      </c>
      <c r="BC419">
        <f t="shared" si="87"/>
        <v>0.6907692307692308</v>
      </c>
      <c r="BD419">
        <f t="shared" si="88"/>
        <v>0.98916666666666664</v>
      </c>
      <c r="BE419">
        <f t="shared" si="89"/>
        <v>7.6089743589752106E-4</v>
      </c>
    </row>
    <row r="420" spans="1:57" x14ac:dyDescent="0.3">
      <c r="A420">
        <f>Pumpkin_Seeds_Dataset!A418</f>
        <v>78351</v>
      </c>
      <c r="B420">
        <f>Pumpkin_Seeds_Dataset!B418</f>
        <v>1106.4079999999999</v>
      </c>
      <c r="C420">
        <f>Pumpkin_Seeds_Dataset!C418</f>
        <v>437.98910000000001</v>
      </c>
      <c r="D420">
        <f>Pumpkin_Seeds_Dataset!D418</f>
        <v>228.26660000000001</v>
      </c>
      <c r="E420">
        <f>Pumpkin_Seeds_Dataset!E418</f>
        <v>79359</v>
      </c>
      <c r="F420">
        <f>Pumpkin_Seeds_Dataset!F418</f>
        <v>315.84739999999999</v>
      </c>
      <c r="G420">
        <f>Pumpkin_Seeds_Dataset!G418</f>
        <v>0.85350000000000004</v>
      </c>
      <c r="H420">
        <f>Pumpkin_Seeds_Dataset!H418</f>
        <v>0.98729999999999996</v>
      </c>
      <c r="I420">
        <f>Pumpkin_Seeds_Dataset!I418</f>
        <v>0.74480000000000002</v>
      </c>
      <c r="J420">
        <f>Pumpkin_Seeds_Dataset!J418</f>
        <v>0.80430000000000001</v>
      </c>
      <c r="K420">
        <f>Pumpkin_Seeds_Dataset!K418</f>
        <v>1.9188000000000001</v>
      </c>
      <c r="L420">
        <f>Pumpkin_Seeds_Dataset!L418</f>
        <v>0.72109999999999996</v>
      </c>
      <c r="M420" s="9">
        <f>Pumpkin_Seeds_Dataset!M418</f>
        <v>0</v>
      </c>
      <c r="N420" s="10">
        <f t="shared" si="79"/>
        <v>1</v>
      </c>
      <c r="O420" s="11">
        <f t="shared" si="80"/>
        <v>1</v>
      </c>
      <c r="P420">
        <f t="shared" si="81"/>
        <v>0</v>
      </c>
      <c r="Q420">
        <f t="shared" si="82"/>
        <v>6.0560825858813845E-2</v>
      </c>
      <c r="R420" s="9">
        <f t="shared" si="83"/>
        <v>6.0560825858813845E-2</v>
      </c>
      <c r="S420" s="11">
        <f t="shared" si="84"/>
        <v>0.93943917414118616</v>
      </c>
      <c r="T420" s="9">
        <f t="shared" si="85"/>
        <v>-6.2472205022621283E-2</v>
      </c>
      <c r="U420" s="11">
        <f t="shared" si="86"/>
        <v>100</v>
      </c>
      <c r="AX420">
        <v>3.9537653292488414E-2</v>
      </c>
      <c r="AY420">
        <v>1</v>
      </c>
      <c r="AZ420">
        <v>0</v>
      </c>
      <c r="BA420">
        <f t="shared" si="90"/>
        <v>403</v>
      </c>
      <c r="BB420">
        <f t="shared" si="91"/>
        <v>13</v>
      </c>
      <c r="BC420">
        <f t="shared" si="87"/>
        <v>0.69</v>
      </c>
      <c r="BD420">
        <f t="shared" si="88"/>
        <v>0.98916666666666664</v>
      </c>
      <c r="BE420">
        <f t="shared" si="89"/>
        <v>7.608974358973014E-4</v>
      </c>
    </row>
    <row r="421" spans="1:57" x14ac:dyDescent="0.3">
      <c r="A421">
        <f>Pumpkin_Seeds_Dataset!A419</f>
        <v>73178</v>
      </c>
      <c r="B421">
        <f>Pumpkin_Seeds_Dataset!B419</f>
        <v>1032.155</v>
      </c>
      <c r="C421">
        <f>Pumpkin_Seeds_Dataset!C419</f>
        <v>398.06220000000002</v>
      </c>
      <c r="D421">
        <f>Pumpkin_Seeds_Dataset!D419</f>
        <v>234.78120000000001</v>
      </c>
      <c r="E421">
        <f>Pumpkin_Seeds_Dataset!E419</f>
        <v>73831</v>
      </c>
      <c r="F421">
        <f>Pumpkin_Seeds_Dataset!F419</f>
        <v>305.24270000000001</v>
      </c>
      <c r="G421">
        <f>Pumpkin_Seeds_Dataset!G419</f>
        <v>0.8075</v>
      </c>
      <c r="H421">
        <f>Pumpkin_Seeds_Dataset!H419</f>
        <v>0.99119999999999997</v>
      </c>
      <c r="I421">
        <f>Pumpkin_Seeds_Dataset!I419</f>
        <v>0.68969999999999998</v>
      </c>
      <c r="J421">
        <f>Pumpkin_Seeds_Dataset!J419</f>
        <v>0.86319999999999997</v>
      </c>
      <c r="K421">
        <f>Pumpkin_Seeds_Dataset!K419</f>
        <v>1.6955</v>
      </c>
      <c r="L421">
        <f>Pumpkin_Seeds_Dataset!L419</f>
        <v>0.76680000000000004</v>
      </c>
      <c r="M421" s="9">
        <f>Pumpkin_Seeds_Dataset!M419</f>
        <v>0</v>
      </c>
      <c r="N421" s="10">
        <f t="shared" si="79"/>
        <v>1</v>
      </c>
      <c r="O421" s="11">
        <f t="shared" si="80"/>
        <v>1</v>
      </c>
      <c r="P421">
        <f t="shared" si="81"/>
        <v>0</v>
      </c>
      <c r="Q421">
        <f t="shared" si="82"/>
        <v>2.0518838563903997E-2</v>
      </c>
      <c r="R421" s="9">
        <f t="shared" si="83"/>
        <v>2.0518838563903997E-2</v>
      </c>
      <c r="S421" s="11">
        <f t="shared" si="84"/>
        <v>0.97948116143609598</v>
      </c>
      <c r="T421" s="9">
        <f t="shared" si="85"/>
        <v>-2.0732274619558816E-2</v>
      </c>
      <c r="U421" s="11">
        <f t="shared" si="86"/>
        <v>100</v>
      </c>
      <c r="AX421">
        <v>3.9643365449393585E-2</v>
      </c>
      <c r="AY421">
        <v>1</v>
      </c>
      <c r="AZ421">
        <v>0</v>
      </c>
      <c r="BA421">
        <f t="shared" si="90"/>
        <v>404</v>
      </c>
      <c r="BB421">
        <f t="shared" si="91"/>
        <v>13</v>
      </c>
      <c r="BC421">
        <f t="shared" si="87"/>
        <v>0.68923076923076931</v>
      </c>
      <c r="BD421">
        <f t="shared" si="88"/>
        <v>0.98916666666666664</v>
      </c>
      <c r="BE421">
        <f t="shared" si="89"/>
        <v>7.6089743589752106E-4</v>
      </c>
    </row>
    <row r="422" spans="1:57" x14ac:dyDescent="0.3">
      <c r="A422">
        <f>Pumpkin_Seeds_Dataset!A420</f>
        <v>71802</v>
      </c>
      <c r="B422">
        <f>Pumpkin_Seeds_Dataset!B420</f>
        <v>1033.31</v>
      </c>
      <c r="C422">
        <f>Pumpkin_Seeds_Dataset!C420</f>
        <v>390.49009999999998</v>
      </c>
      <c r="D422">
        <f>Pumpkin_Seeds_Dataset!D420</f>
        <v>235.19069999999999</v>
      </c>
      <c r="E422">
        <f>Pumpkin_Seeds_Dataset!E420</f>
        <v>72633</v>
      </c>
      <c r="F422">
        <f>Pumpkin_Seeds_Dataset!F420</f>
        <v>302.35930000000002</v>
      </c>
      <c r="G422">
        <f>Pumpkin_Seeds_Dataset!G420</f>
        <v>0.79830000000000001</v>
      </c>
      <c r="H422">
        <f>Pumpkin_Seeds_Dataset!H420</f>
        <v>0.98860000000000003</v>
      </c>
      <c r="I422">
        <f>Pumpkin_Seeds_Dataset!I420</f>
        <v>0.72009999999999996</v>
      </c>
      <c r="J422">
        <f>Pumpkin_Seeds_Dataset!J420</f>
        <v>0.84509999999999996</v>
      </c>
      <c r="K422">
        <f>Pumpkin_Seeds_Dataset!K420</f>
        <v>1.6603000000000001</v>
      </c>
      <c r="L422">
        <f>Pumpkin_Seeds_Dataset!L420</f>
        <v>0.77429999999999999</v>
      </c>
      <c r="M422" s="9">
        <f>Pumpkin_Seeds_Dataset!M420</f>
        <v>0</v>
      </c>
      <c r="N422" s="10">
        <f t="shared" si="79"/>
        <v>1</v>
      </c>
      <c r="O422" s="11">
        <f t="shared" si="80"/>
        <v>1</v>
      </c>
      <c r="P422">
        <f t="shared" si="81"/>
        <v>0</v>
      </c>
      <c r="Q422">
        <f t="shared" si="82"/>
        <v>1.3220119326333265E-2</v>
      </c>
      <c r="R422" s="9">
        <f t="shared" si="83"/>
        <v>1.3220119326333265E-2</v>
      </c>
      <c r="S422" s="11">
        <f t="shared" si="84"/>
        <v>0.98677988067366673</v>
      </c>
      <c r="T422" s="9">
        <f t="shared" si="85"/>
        <v>-1.3308282988707849E-2</v>
      </c>
      <c r="U422" s="11">
        <f t="shared" si="86"/>
        <v>100</v>
      </c>
      <c r="AX422">
        <v>3.9675993374300854E-2</v>
      </c>
      <c r="AY422">
        <v>1</v>
      </c>
      <c r="AZ422">
        <v>0</v>
      </c>
      <c r="BA422">
        <f t="shared" si="90"/>
        <v>405</v>
      </c>
      <c r="BB422">
        <f t="shared" si="91"/>
        <v>13</v>
      </c>
      <c r="BC422">
        <f t="shared" si="87"/>
        <v>0.68846153846153846</v>
      </c>
      <c r="BD422">
        <f t="shared" si="88"/>
        <v>0.98916666666666664</v>
      </c>
      <c r="BE422">
        <f t="shared" si="89"/>
        <v>7.6089743589741123E-4</v>
      </c>
    </row>
    <row r="423" spans="1:57" x14ac:dyDescent="0.3">
      <c r="A423">
        <f>Pumpkin_Seeds_Dataset!A421</f>
        <v>91385</v>
      </c>
      <c r="B423">
        <f>Pumpkin_Seeds_Dataset!B421</f>
        <v>1167.894</v>
      </c>
      <c r="C423">
        <f>Pumpkin_Seeds_Dataset!C421</f>
        <v>457.4622</v>
      </c>
      <c r="D423">
        <f>Pumpkin_Seeds_Dataset!D421</f>
        <v>255.10400000000001</v>
      </c>
      <c r="E423">
        <f>Pumpkin_Seeds_Dataset!E421</f>
        <v>92482</v>
      </c>
      <c r="F423">
        <f>Pumpkin_Seeds_Dataset!F421</f>
        <v>341.10849999999999</v>
      </c>
      <c r="G423">
        <f>Pumpkin_Seeds_Dataset!G421</f>
        <v>0.83009999999999995</v>
      </c>
      <c r="H423">
        <f>Pumpkin_Seeds_Dataset!H421</f>
        <v>0.98809999999999998</v>
      </c>
      <c r="I423">
        <f>Pumpkin_Seeds_Dataset!I421</f>
        <v>0.71870000000000001</v>
      </c>
      <c r="J423">
        <f>Pumpkin_Seeds_Dataset!J421</f>
        <v>0.84189999999999998</v>
      </c>
      <c r="K423">
        <f>Pumpkin_Seeds_Dataset!K421</f>
        <v>1.7931999999999999</v>
      </c>
      <c r="L423">
        <f>Pumpkin_Seeds_Dataset!L421</f>
        <v>0.74570000000000003</v>
      </c>
      <c r="M423" s="9">
        <f>Pumpkin_Seeds_Dataset!M421</f>
        <v>0</v>
      </c>
      <c r="N423" s="10">
        <f t="shared" si="79"/>
        <v>1</v>
      </c>
      <c r="O423" s="11">
        <f t="shared" si="80"/>
        <v>1</v>
      </c>
      <c r="P423">
        <f t="shared" si="81"/>
        <v>0</v>
      </c>
      <c r="Q423">
        <f t="shared" si="82"/>
        <v>2.7490086330850767E-2</v>
      </c>
      <c r="R423" s="9">
        <f t="shared" si="83"/>
        <v>2.7490086330850767E-2</v>
      </c>
      <c r="S423" s="11">
        <f t="shared" si="84"/>
        <v>0.97250991366914918</v>
      </c>
      <c r="T423" s="9">
        <f t="shared" si="85"/>
        <v>-2.7875009537227689E-2</v>
      </c>
      <c r="U423" s="11">
        <f t="shared" si="86"/>
        <v>100</v>
      </c>
      <c r="AX423">
        <v>3.9724871977239937E-2</v>
      </c>
      <c r="AY423">
        <v>1</v>
      </c>
      <c r="AZ423">
        <v>0</v>
      </c>
      <c r="BA423">
        <f t="shared" si="90"/>
        <v>406</v>
      </c>
      <c r="BB423">
        <f t="shared" si="91"/>
        <v>13</v>
      </c>
      <c r="BC423">
        <f t="shared" si="87"/>
        <v>0.68769230769230771</v>
      </c>
      <c r="BD423">
        <f t="shared" si="88"/>
        <v>0.98916666666666664</v>
      </c>
      <c r="BE423">
        <f t="shared" si="89"/>
        <v>7.6089743589741123E-4</v>
      </c>
    </row>
    <row r="424" spans="1:57" x14ac:dyDescent="0.3">
      <c r="A424">
        <f>Pumpkin_Seeds_Dataset!A422</f>
        <v>84810</v>
      </c>
      <c r="B424">
        <f>Pumpkin_Seeds_Dataset!B422</f>
        <v>1213.2260000000001</v>
      </c>
      <c r="C424">
        <f>Pumpkin_Seeds_Dataset!C422</f>
        <v>505.6155</v>
      </c>
      <c r="D424">
        <f>Pumpkin_Seeds_Dataset!D422</f>
        <v>214.86250000000001</v>
      </c>
      <c r="E424">
        <f>Pumpkin_Seeds_Dataset!E422</f>
        <v>86020</v>
      </c>
      <c r="F424">
        <f>Pumpkin_Seeds_Dataset!F422</f>
        <v>328.60829999999999</v>
      </c>
      <c r="G424">
        <f>Pumpkin_Seeds_Dataset!G422</f>
        <v>0.9052</v>
      </c>
      <c r="H424">
        <f>Pumpkin_Seeds_Dataset!H422</f>
        <v>0.9859</v>
      </c>
      <c r="I424">
        <f>Pumpkin_Seeds_Dataset!I422</f>
        <v>0.54649999999999999</v>
      </c>
      <c r="J424">
        <f>Pumpkin_Seeds_Dataset!J422</f>
        <v>0.72409999999999997</v>
      </c>
      <c r="K424">
        <f>Pumpkin_Seeds_Dataset!K422</f>
        <v>2.3532000000000002</v>
      </c>
      <c r="L424">
        <f>Pumpkin_Seeds_Dataset!L422</f>
        <v>0.64990000000000003</v>
      </c>
      <c r="M424" s="9">
        <f>Pumpkin_Seeds_Dataset!M422</f>
        <v>0</v>
      </c>
      <c r="N424" s="10">
        <f t="shared" si="79"/>
        <v>1</v>
      </c>
      <c r="O424" s="11">
        <f t="shared" si="80"/>
        <v>1</v>
      </c>
      <c r="P424">
        <f t="shared" si="81"/>
        <v>0</v>
      </c>
      <c r="Q424">
        <f t="shared" si="82"/>
        <v>0.91330184474755549</v>
      </c>
      <c r="R424" s="9">
        <f t="shared" si="83"/>
        <v>0.91330184474755549</v>
      </c>
      <c r="S424" s="11">
        <f t="shared" si="84"/>
        <v>8.6698155252444509E-2</v>
      </c>
      <c r="T424" s="9">
        <f t="shared" si="85"/>
        <v>-2.4453226727871225</v>
      </c>
      <c r="U424" s="11">
        <f t="shared" si="86"/>
        <v>0</v>
      </c>
      <c r="AX424">
        <v>3.9956714187666581E-2</v>
      </c>
      <c r="AY424">
        <v>1</v>
      </c>
      <c r="AZ424">
        <v>0</v>
      </c>
      <c r="BA424">
        <f t="shared" si="90"/>
        <v>407</v>
      </c>
      <c r="BB424">
        <f t="shared" si="91"/>
        <v>13</v>
      </c>
      <c r="BC424">
        <f t="shared" si="87"/>
        <v>0.68692307692307697</v>
      </c>
      <c r="BD424">
        <f t="shared" si="88"/>
        <v>0.98916666666666664</v>
      </c>
      <c r="BE424">
        <f t="shared" si="89"/>
        <v>7.6089743589752106E-4</v>
      </c>
    </row>
    <row r="425" spans="1:57" x14ac:dyDescent="0.3">
      <c r="A425">
        <f>Pumpkin_Seeds_Dataset!A423</f>
        <v>86159</v>
      </c>
      <c r="B425">
        <f>Pumpkin_Seeds_Dataset!B423</f>
        <v>1153.7080000000001</v>
      </c>
      <c r="C425">
        <f>Pumpkin_Seeds_Dataset!C423</f>
        <v>444.88</v>
      </c>
      <c r="D425">
        <f>Pumpkin_Seeds_Dataset!D423</f>
        <v>248.00749999999999</v>
      </c>
      <c r="E425">
        <f>Pumpkin_Seeds_Dataset!E423</f>
        <v>87338</v>
      </c>
      <c r="F425">
        <f>Pumpkin_Seeds_Dataset!F423</f>
        <v>331.2115</v>
      </c>
      <c r="G425">
        <f>Pumpkin_Seeds_Dataset!G423</f>
        <v>0.83020000000000005</v>
      </c>
      <c r="H425">
        <f>Pumpkin_Seeds_Dataset!H423</f>
        <v>0.98650000000000004</v>
      </c>
      <c r="I425">
        <f>Pumpkin_Seeds_Dataset!I423</f>
        <v>0.6673</v>
      </c>
      <c r="J425">
        <f>Pumpkin_Seeds_Dataset!J423</f>
        <v>0.81340000000000001</v>
      </c>
      <c r="K425">
        <f>Pumpkin_Seeds_Dataset!K423</f>
        <v>1.7938000000000001</v>
      </c>
      <c r="L425">
        <f>Pumpkin_Seeds_Dataset!L423</f>
        <v>0.74450000000000005</v>
      </c>
      <c r="M425" s="9">
        <f>Pumpkin_Seeds_Dataset!M423</f>
        <v>0</v>
      </c>
      <c r="N425" s="10">
        <f t="shared" si="79"/>
        <v>1</v>
      </c>
      <c r="O425" s="11">
        <f t="shared" si="80"/>
        <v>1</v>
      </c>
      <c r="P425">
        <f t="shared" si="81"/>
        <v>0</v>
      </c>
      <c r="Q425">
        <f t="shared" si="82"/>
        <v>2.2811964582727887E-2</v>
      </c>
      <c r="R425" s="9">
        <f t="shared" si="83"/>
        <v>2.2811964582727887E-2</v>
      </c>
      <c r="S425" s="11">
        <f t="shared" si="84"/>
        <v>0.97718803541727206</v>
      </c>
      <c r="T425" s="9">
        <f t="shared" si="85"/>
        <v>-2.3076183413506784E-2</v>
      </c>
      <c r="U425" s="11">
        <f t="shared" si="86"/>
        <v>100</v>
      </c>
      <c r="AX425">
        <v>4.0019948932200657E-2</v>
      </c>
      <c r="AY425">
        <v>1</v>
      </c>
      <c r="AZ425">
        <v>0</v>
      </c>
      <c r="BA425">
        <f t="shared" si="90"/>
        <v>408</v>
      </c>
      <c r="BB425">
        <f t="shared" si="91"/>
        <v>13</v>
      </c>
      <c r="BC425">
        <f t="shared" si="87"/>
        <v>0.68615384615384611</v>
      </c>
      <c r="BD425">
        <f t="shared" si="88"/>
        <v>0.98916666666666664</v>
      </c>
      <c r="BE425">
        <f t="shared" si="89"/>
        <v>7.6089743589741123E-4</v>
      </c>
    </row>
    <row r="426" spans="1:57" x14ac:dyDescent="0.3">
      <c r="A426">
        <f>Pumpkin_Seeds_Dataset!A424</f>
        <v>70809</v>
      </c>
      <c r="B426">
        <f>Pumpkin_Seeds_Dataset!B424</f>
        <v>1046.808</v>
      </c>
      <c r="C426">
        <f>Pumpkin_Seeds_Dataset!C424</f>
        <v>410.03539999999998</v>
      </c>
      <c r="D426">
        <f>Pumpkin_Seeds_Dataset!D424</f>
        <v>220.72030000000001</v>
      </c>
      <c r="E426">
        <f>Pumpkin_Seeds_Dataset!E424</f>
        <v>71756</v>
      </c>
      <c r="F426">
        <f>Pumpkin_Seeds_Dataset!F424</f>
        <v>300.26130000000001</v>
      </c>
      <c r="G426">
        <f>Pumpkin_Seeds_Dataset!G424</f>
        <v>0.84279999999999999</v>
      </c>
      <c r="H426">
        <f>Pumpkin_Seeds_Dataset!H424</f>
        <v>0.98680000000000001</v>
      </c>
      <c r="I426">
        <f>Pumpkin_Seeds_Dataset!I424</f>
        <v>0.71599999999999997</v>
      </c>
      <c r="J426">
        <f>Pumpkin_Seeds_Dataset!J424</f>
        <v>0.81200000000000006</v>
      </c>
      <c r="K426">
        <f>Pumpkin_Seeds_Dataset!K424</f>
        <v>1.8576999999999999</v>
      </c>
      <c r="L426">
        <f>Pumpkin_Seeds_Dataset!L424</f>
        <v>0.73229999999999995</v>
      </c>
      <c r="M426" s="9">
        <f>Pumpkin_Seeds_Dataset!M424</f>
        <v>0</v>
      </c>
      <c r="N426" s="10">
        <f t="shared" si="79"/>
        <v>1</v>
      </c>
      <c r="O426" s="11">
        <f t="shared" si="80"/>
        <v>1</v>
      </c>
      <c r="P426">
        <f t="shared" si="81"/>
        <v>0</v>
      </c>
      <c r="Q426">
        <f t="shared" si="82"/>
        <v>5.4093330390710376E-2</v>
      </c>
      <c r="R426" s="9">
        <f t="shared" si="83"/>
        <v>5.4093330390710376E-2</v>
      </c>
      <c r="S426" s="11">
        <f t="shared" si="84"/>
        <v>0.9459066696092896</v>
      </c>
      <c r="T426" s="9">
        <f t="shared" si="85"/>
        <v>-5.5611372715569839E-2</v>
      </c>
      <c r="U426" s="11">
        <f t="shared" si="86"/>
        <v>100</v>
      </c>
      <c r="AX426">
        <v>4.0024262861124503E-2</v>
      </c>
      <c r="AY426">
        <v>1</v>
      </c>
      <c r="AZ426">
        <v>0</v>
      </c>
      <c r="BA426">
        <f t="shared" si="90"/>
        <v>409</v>
      </c>
      <c r="BB426">
        <f t="shared" si="91"/>
        <v>13</v>
      </c>
      <c r="BC426">
        <f t="shared" si="87"/>
        <v>0.68538461538461537</v>
      </c>
      <c r="BD426">
        <f t="shared" si="88"/>
        <v>0.98916666666666664</v>
      </c>
      <c r="BE426">
        <f t="shared" si="89"/>
        <v>7.6089743589741123E-4</v>
      </c>
    </row>
    <row r="427" spans="1:57" x14ac:dyDescent="0.3">
      <c r="A427">
        <f>Pumpkin_Seeds_Dataset!A425</f>
        <v>100266</v>
      </c>
      <c r="B427">
        <f>Pumpkin_Seeds_Dataset!B425</f>
        <v>1207.9359999999999</v>
      </c>
      <c r="C427">
        <f>Pumpkin_Seeds_Dataset!C425</f>
        <v>456.8741</v>
      </c>
      <c r="D427">
        <f>Pumpkin_Seeds_Dataset!D425</f>
        <v>279.93310000000002</v>
      </c>
      <c r="E427">
        <f>Pumpkin_Seeds_Dataset!E425</f>
        <v>101252</v>
      </c>
      <c r="F427">
        <f>Pumpkin_Seeds_Dataset!F425</f>
        <v>357.29910000000001</v>
      </c>
      <c r="G427">
        <f>Pumpkin_Seeds_Dataset!G425</f>
        <v>0.7903</v>
      </c>
      <c r="H427">
        <f>Pumpkin_Seeds_Dataset!H425</f>
        <v>0.99029999999999996</v>
      </c>
      <c r="I427">
        <f>Pumpkin_Seeds_Dataset!I425</f>
        <v>0.70789999999999997</v>
      </c>
      <c r="J427">
        <f>Pumpkin_Seeds_Dataset!J425</f>
        <v>0.86350000000000005</v>
      </c>
      <c r="K427">
        <f>Pumpkin_Seeds_Dataset!K425</f>
        <v>1.6321000000000001</v>
      </c>
      <c r="L427">
        <f>Pumpkin_Seeds_Dataset!L425</f>
        <v>0.78210000000000002</v>
      </c>
      <c r="M427" s="9">
        <f>Pumpkin_Seeds_Dataset!M425</f>
        <v>0</v>
      </c>
      <c r="N427" s="10">
        <f t="shared" si="79"/>
        <v>1</v>
      </c>
      <c r="O427" s="11">
        <f t="shared" si="80"/>
        <v>1</v>
      </c>
      <c r="P427">
        <f t="shared" si="81"/>
        <v>0</v>
      </c>
      <c r="Q427">
        <f t="shared" si="82"/>
        <v>2.93721326500887E-2</v>
      </c>
      <c r="R427" s="9">
        <f t="shared" si="83"/>
        <v>2.93721326500887E-2</v>
      </c>
      <c r="S427" s="11">
        <f t="shared" si="84"/>
        <v>0.97062786734991136</v>
      </c>
      <c r="T427" s="9">
        <f t="shared" si="85"/>
        <v>-2.9812130956145121E-2</v>
      </c>
      <c r="U427" s="11">
        <f t="shared" si="86"/>
        <v>100</v>
      </c>
      <c r="AX427">
        <v>4.0054820777754623E-2</v>
      </c>
      <c r="AY427">
        <v>1</v>
      </c>
      <c r="AZ427">
        <v>0</v>
      </c>
      <c r="BA427">
        <f t="shared" si="90"/>
        <v>410</v>
      </c>
      <c r="BB427">
        <f t="shared" si="91"/>
        <v>13</v>
      </c>
      <c r="BC427">
        <f t="shared" si="87"/>
        <v>0.68461538461538463</v>
      </c>
      <c r="BD427">
        <f t="shared" si="88"/>
        <v>0.98916666666666664</v>
      </c>
      <c r="BE427">
        <f t="shared" si="89"/>
        <v>7.6089743589752106E-4</v>
      </c>
    </row>
    <row r="428" spans="1:57" x14ac:dyDescent="0.3">
      <c r="A428">
        <f>Pumpkin_Seeds_Dataset!A426</f>
        <v>75143</v>
      </c>
      <c r="B428">
        <f>Pumpkin_Seeds_Dataset!B426</f>
        <v>1032.3689999999999</v>
      </c>
      <c r="C428">
        <f>Pumpkin_Seeds_Dataset!C426</f>
        <v>397.21120000000002</v>
      </c>
      <c r="D428">
        <f>Pumpkin_Seeds_Dataset!D426</f>
        <v>241.3828</v>
      </c>
      <c r="E428">
        <f>Pumpkin_Seeds_Dataset!E426</f>
        <v>75724</v>
      </c>
      <c r="F428">
        <f>Pumpkin_Seeds_Dataset!F426</f>
        <v>309.31380000000001</v>
      </c>
      <c r="G428">
        <f>Pumpkin_Seeds_Dataset!G426</f>
        <v>0.79420000000000002</v>
      </c>
      <c r="H428">
        <f>Pumpkin_Seeds_Dataset!H426</f>
        <v>0.99229999999999996</v>
      </c>
      <c r="I428">
        <f>Pumpkin_Seeds_Dataset!I426</f>
        <v>0.74039999999999995</v>
      </c>
      <c r="J428">
        <f>Pumpkin_Seeds_Dataset!J426</f>
        <v>0.88600000000000001</v>
      </c>
      <c r="K428">
        <f>Pumpkin_Seeds_Dataset!K426</f>
        <v>1.6456</v>
      </c>
      <c r="L428">
        <f>Pumpkin_Seeds_Dataset!L426</f>
        <v>0.77869999999999995</v>
      </c>
      <c r="M428" s="9">
        <f>Pumpkin_Seeds_Dataset!M426</f>
        <v>0</v>
      </c>
      <c r="N428" s="10">
        <f t="shared" si="79"/>
        <v>1</v>
      </c>
      <c r="O428" s="11">
        <f t="shared" si="80"/>
        <v>1</v>
      </c>
      <c r="P428">
        <f t="shared" si="81"/>
        <v>0</v>
      </c>
      <c r="Q428">
        <f t="shared" si="82"/>
        <v>1.397692623781103E-2</v>
      </c>
      <c r="R428" s="9">
        <f t="shared" si="83"/>
        <v>1.397692623781103E-2</v>
      </c>
      <c r="S428" s="11">
        <f t="shared" si="84"/>
        <v>0.98602307376218901</v>
      </c>
      <c r="T428" s="9">
        <f t="shared" si="85"/>
        <v>-1.407552327177926E-2</v>
      </c>
      <c r="U428" s="11">
        <f t="shared" si="86"/>
        <v>100</v>
      </c>
      <c r="AX428">
        <v>4.0406470359302449E-2</v>
      </c>
      <c r="AY428">
        <v>1</v>
      </c>
      <c r="AZ428">
        <v>0</v>
      </c>
      <c r="BA428">
        <f t="shared" si="90"/>
        <v>411</v>
      </c>
      <c r="BB428">
        <f t="shared" si="91"/>
        <v>13</v>
      </c>
      <c r="BC428">
        <f t="shared" si="87"/>
        <v>0.68384615384615377</v>
      </c>
      <c r="BD428">
        <f t="shared" si="88"/>
        <v>0.98916666666666664</v>
      </c>
      <c r="BE428">
        <f t="shared" si="89"/>
        <v>7.608974358973014E-4</v>
      </c>
    </row>
    <row r="429" spans="1:57" x14ac:dyDescent="0.3">
      <c r="A429">
        <f>Pumpkin_Seeds_Dataset!A427</f>
        <v>59729</v>
      </c>
      <c r="B429">
        <f>Pumpkin_Seeds_Dataset!B427</f>
        <v>935.05399999999997</v>
      </c>
      <c r="C429">
        <f>Pumpkin_Seeds_Dataset!C427</f>
        <v>351.28429999999997</v>
      </c>
      <c r="D429">
        <f>Pumpkin_Seeds_Dataset!D427</f>
        <v>217.6438</v>
      </c>
      <c r="E429">
        <f>Pumpkin_Seeds_Dataset!E427</f>
        <v>60476</v>
      </c>
      <c r="F429">
        <f>Pumpkin_Seeds_Dataset!F427</f>
        <v>275.7704</v>
      </c>
      <c r="G429">
        <f>Pumpkin_Seeds_Dataset!G427</f>
        <v>0.78490000000000004</v>
      </c>
      <c r="H429">
        <f>Pumpkin_Seeds_Dataset!H427</f>
        <v>0.98760000000000003</v>
      </c>
      <c r="I429">
        <f>Pumpkin_Seeds_Dataset!I427</f>
        <v>0.71350000000000002</v>
      </c>
      <c r="J429">
        <f>Pumpkin_Seeds_Dataset!J427</f>
        <v>0.85850000000000004</v>
      </c>
      <c r="K429">
        <f>Pumpkin_Seeds_Dataset!K427</f>
        <v>1.6140000000000001</v>
      </c>
      <c r="L429">
        <f>Pumpkin_Seeds_Dataset!L427</f>
        <v>0.78500000000000003</v>
      </c>
      <c r="M429" s="9">
        <f>Pumpkin_Seeds_Dataset!M427</f>
        <v>0</v>
      </c>
      <c r="N429" s="10">
        <f t="shared" si="79"/>
        <v>1</v>
      </c>
      <c r="O429" s="11">
        <f t="shared" si="80"/>
        <v>1</v>
      </c>
      <c r="P429">
        <f t="shared" si="81"/>
        <v>0</v>
      </c>
      <c r="Q429">
        <f t="shared" si="82"/>
        <v>2.9488533812290007E-2</v>
      </c>
      <c r="R429" s="9">
        <f t="shared" si="83"/>
        <v>2.9488533812290007E-2</v>
      </c>
      <c r="S429" s="11">
        <f t="shared" si="84"/>
        <v>0.97051146618771</v>
      </c>
      <c r="T429" s="9">
        <f t="shared" si="85"/>
        <v>-2.9932061720856107E-2</v>
      </c>
      <c r="U429" s="11">
        <f t="shared" si="86"/>
        <v>100</v>
      </c>
      <c r="AX429">
        <v>4.0725772116895792E-2</v>
      </c>
      <c r="AY429">
        <v>1</v>
      </c>
      <c r="AZ429">
        <v>0</v>
      </c>
      <c r="BA429">
        <f t="shared" si="90"/>
        <v>412</v>
      </c>
      <c r="BB429">
        <f t="shared" si="91"/>
        <v>13</v>
      </c>
      <c r="BC429">
        <f t="shared" si="87"/>
        <v>0.68307692307692314</v>
      </c>
      <c r="BD429">
        <f t="shared" si="88"/>
        <v>0.98916666666666664</v>
      </c>
      <c r="BE429">
        <f t="shared" si="89"/>
        <v>7.6089743589752106E-4</v>
      </c>
    </row>
    <row r="430" spans="1:57" x14ac:dyDescent="0.3">
      <c r="A430">
        <f>Pumpkin_Seeds_Dataset!A428</f>
        <v>64253</v>
      </c>
      <c r="B430">
        <f>Pumpkin_Seeds_Dataset!B428</f>
        <v>984.31899999999996</v>
      </c>
      <c r="C430">
        <f>Pumpkin_Seeds_Dataset!C428</f>
        <v>389.2851</v>
      </c>
      <c r="D430">
        <f>Pumpkin_Seeds_Dataset!D428</f>
        <v>211.2346</v>
      </c>
      <c r="E430">
        <f>Pumpkin_Seeds_Dataset!E428</f>
        <v>65069</v>
      </c>
      <c r="F430">
        <f>Pumpkin_Seeds_Dataset!F428</f>
        <v>286.02350000000001</v>
      </c>
      <c r="G430">
        <f>Pumpkin_Seeds_Dataset!G428</f>
        <v>0.84</v>
      </c>
      <c r="H430">
        <f>Pumpkin_Seeds_Dataset!H428</f>
        <v>0.98750000000000004</v>
      </c>
      <c r="I430">
        <f>Pumpkin_Seeds_Dataset!I428</f>
        <v>0.73350000000000004</v>
      </c>
      <c r="J430">
        <f>Pumpkin_Seeds_Dataset!J428</f>
        <v>0.83340000000000003</v>
      </c>
      <c r="K430">
        <f>Pumpkin_Seeds_Dataset!K428</f>
        <v>1.8429</v>
      </c>
      <c r="L430">
        <f>Pumpkin_Seeds_Dataset!L428</f>
        <v>0.73470000000000002</v>
      </c>
      <c r="M430" s="9">
        <f>Pumpkin_Seeds_Dataset!M428</f>
        <v>0</v>
      </c>
      <c r="N430" s="10">
        <f t="shared" si="79"/>
        <v>1</v>
      </c>
      <c r="O430" s="11">
        <f t="shared" si="80"/>
        <v>1</v>
      </c>
      <c r="P430">
        <f t="shared" si="81"/>
        <v>0</v>
      </c>
      <c r="Q430">
        <f t="shared" si="82"/>
        <v>0.10740631676675652</v>
      </c>
      <c r="R430" s="9">
        <f t="shared" si="83"/>
        <v>0.10740631676675652</v>
      </c>
      <c r="S430" s="11">
        <f t="shared" si="84"/>
        <v>0.89259368323324351</v>
      </c>
      <c r="T430" s="9">
        <f t="shared" si="85"/>
        <v>-0.11362380362889885</v>
      </c>
      <c r="U430" s="11">
        <f t="shared" si="86"/>
        <v>100</v>
      </c>
      <c r="AX430">
        <v>4.0922103585629643E-2</v>
      </c>
      <c r="AY430">
        <v>1</v>
      </c>
      <c r="AZ430">
        <v>0</v>
      </c>
      <c r="BA430">
        <f t="shared" si="90"/>
        <v>413</v>
      </c>
      <c r="BB430">
        <f t="shared" si="91"/>
        <v>13</v>
      </c>
      <c r="BC430">
        <f t="shared" si="87"/>
        <v>0.68230769230769228</v>
      </c>
      <c r="BD430">
        <f t="shared" si="88"/>
        <v>0.98916666666666664</v>
      </c>
      <c r="BE430">
        <f t="shared" si="89"/>
        <v>7.6089743589741123E-4</v>
      </c>
    </row>
    <row r="431" spans="1:57" x14ac:dyDescent="0.3">
      <c r="A431">
        <f>Pumpkin_Seeds_Dataset!A429</f>
        <v>87044</v>
      </c>
      <c r="B431">
        <f>Pumpkin_Seeds_Dataset!B429</f>
        <v>1125.883</v>
      </c>
      <c r="C431">
        <f>Pumpkin_Seeds_Dataset!C429</f>
        <v>423.93259999999998</v>
      </c>
      <c r="D431">
        <f>Pumpkin_Seeds_Dataset!D429</f>
        <v>262.86329999999998</v>
      </c>
      <c r="E431">
        <f>Pumpkin_Seeds_Dataset!E429</f>
        <v>87868</v>
      </c>
      <c r="F431">
        <f>Pumpkin_Seeds_Dataset!F429</f>
        <v>332.90820000000002</v>
      </c>
      <c r="G431">
        <f>Pumpkin_Seeds_Dataset!G429</f>
        <v>0.78459999999999996</v>
      </c>
      <c r="H431">
        <f>Pumpkin_Seeds_Dataset!H429</f>
        <v>0.99060000000000004</v>
      </c>
      <c r="I431">
        <f>Pumpkin_Seeds_Dataset!I429</f>
        <v>0.71540000000000004</v>
      </c>
      <c r="J431">
        <f>Pumpkin_Seeds_Dataset!J429</f>
        <v>0.8629</v>
      </c>
      <c r="K431">
        <f>Pumpkin_Seeds_Dataset!K429</f>
        <v>1.6127</v>
      </c>
      <c r="L431">
        <f>Pumpkin_Seeds_Dataset!L429</f>
        <v>0.7853</v>
      </c>
      <c r="M431" s="9">
        <f>Pumpkin_Seeds_Dataset!M429</f>
        <v>0</v>
      </c>
      <c r="N431" s="10">
        <f t="shared" si="79"/>
        <v>1</v>
      </c>
      <c r="O431" s="11">
        <f t="shared" si="80"/>
        <v>1</v>
      </c>
      <c r="P431">
        <f t="shared" si="81"/>
        <v>0</v>
      </c>
      <c r="Q431">
        <f t="shared" si="82"/>
        <v>1.7055165232504371E-2</v>
      </c>
      <c r="R431" s="9">
        <f t="shared" si="83"/>
        <v>1.7055165232504371E-2</v>
      </c>
      <c r="S431" s="11">
        <f t="shared" si="84"/>
        <v>0.98294483476749561</v>
      </c>
      <c r="T431" s="9">
        <f t="shared" si="85"/>
        <v>-1.7202279669638162E-2</v>
      </c>
      <c r="U431" s="11">
        <f t="shared" si="86"/>
        <v>100</v>
      </c>
      <c r="AX431">
        <v>4.0937632693047392E-2</v>
      </c>
      <c r="AY431">
        <v>1</v>
      </c>
      <c r="AZ431">
        <v>0</v>
      </c>
      <c r="BA431">
        <f t="shared" si="90"/>
        <v>414</v>
      </c>
      <c r="BB431">
        <f t="shared" si="91"/>
        <v>13</v>
      </c>
      <c r="BC431">
        <f t="shared" si="87"/>
        <v>0.68153846153846154</v>
      </c>
      <c r="BD431">
        <f t="shared" si="88"/>
        <v>0.98916666666666664</v>
      </c>
      <c r="BE431">
        <f t="shared" si="89"/>
        <v>7.6089743589741123E-4</v>
      </c>
    </row>
    <row r="432" spans="1:57" x14ac:dyDescent="0.3">
      <c r="A432">
        <f>Pumpkin_Seeds_Dataset!A430</f>
        <v>75453</v>
      </c>
      <c r="B432">
        <f>Pumpkin_Seeds_Dataset!B430</f>
        <v>1078.559</v>
      </c>
      <c r="C432">
        <f>Pumpkin_Seeds_Dataset!C430</f>
        <v>420.18310000000002</v>
      </c>
      <c r="D432">
        <f>Pumpkin_Seeds_Dataset!D430</f>
        <v>229.62809999999999</v>
      </c>
      <c r="E432">
        <f>Pumpkin_Seeds_Dataset!E430</f>
        <v>76491</v>
      </c>
      <c r="F432">
        <f>Pumpkin_Seeds_Dataset!F430</f>
        <v>309.95119999999997</v>
      </c>
      <c r="G432">
        <f>Pumpkin_Seeds_Dataset!G430</f>
        <v>0.83750000000000002</v>
      </c>
      <c r="H432">
        <f>Pumpkin_Seeds_Dataset!H430</f>
        <v>0.98640000000000005</v>
      </c>
      <c r="I432">
        <f>Pumpkin_Seeds_Dataset!I430</f>
        <v>0.65449999999999997</v>
      </c>
      <c r="J432">
        <f>Pumpkin_Seeds_Dataset!J430</f>
        <v>0.81510000000000005</v>
      </c>
      <c r="K432">
        <f>Pumpkin_Seeds_Dataset!K430</f>
        <v>1.8298000000000001</v>
      </c>
      <c r="L432">
        <f>Pumpkin_Seeds_Dataset!L430</f>
        <v>0.73770000000000002</v>
      </c>
      <c r="M432" s="9">
        <f>Pumpkin_Seeds_Dataset!M430</f>
        <v>0</v>
      </c>
      <c r="N432" s="10">
        <f t="shared" si="79"/>
        <v>1</v>
      </c>
      <c r="O432" s="11">
        <f t="shared" si="80"/>
        <v>1</v>
      </c>
      <c r="P432">
        <f t="shared" si="81"/>
        <v>0</v>
      </c>
      <c r="Q432">
        <f t="shared" si="82"/>
        <v>2.8009197977812844E-2</v>
      </c>
      <c r="R432" s="9">
        <f t="shared" si="83"/>
        <v>2.8009197977812844E-2</v>
      </c>
      <c r="S432" s="11">
        <f t="shared" si="84"/>
        <v>0.97199080202218713</v>
      </c>
      <c r="T432" s="9">
        <f t="shared" si="85"/>
        <v>-2.8408937506608577E-2</v>
      </c>
      <c r="U432" s="11">
        <f t="shared" si="86"/>
        <v>100</v>
      </c>
      <c r="AX432">
        <v>4.0945093205533717E-2</v>
      </c>
      <c r="AY432">
        <v>1</v>
      </c>
      <c r="AZ432">
        <v>0</v>
      </c>
      <c r="BA432">
        <f t="shared" si="90"/>
        <v>415</v>
      </c>
      <c r="BB432">
        <f t="shared" si="91"/>
        <v>13</v>
      </c>
      <c r="BC432">
        <f t="shared" si="87"/>
        <v>0.68076923076923079</v>
      </c>
      <c r="BD432">
        <f t="shared" si="88"/>
        <v>0.98916666666666664</v>
      </c>
      <c r="BE432">
        <f t="shared" si="89"/>
        <v>7.6089743589752106E-4</v>
      </c>
    </row>
    <row r="433" spans="1:57" x14ac:dyDescent="0.3">
      <c r="A433">
        <f>Pumpkin_Seeds_Dataset!A431</f>
        <v>72370</v>
      </c>
      <c r="B433">
        <f>Pumpkin_Seeds_Dataset!B431</f>
        <v>1055.123</v>
      </c>
      <c r="C433">
        <f>Pumpkin_Seeds_Dataset!C431</f>
        <v>418.49590000000001</v>
      </c>
      <c r="D433">
        <f>Pumpkin_Seeds_Dataset!D431</f>
        <v>221.09800000000001</v>
      </c>
      <c r="E433">
        <f>Pumpkin_Seeds_Dataset!E431</f>
        <v>73405</v>
      </c>
      <c r="F433">
        <f>Pumpkin_Seeds_Dataset!F431</f>
        <v>303.55290000000002</v>
      </c>
      <c r="G433">
        <f>Pumpkin_Seeds_Dataset!G431</f>
        <v>0.84899999999999998</v>
      </c>
      <c r="H433">
        <f>Pumpkin_Seeds_Dataset!H431</f>
        <v>0.9859</v>
      </c>
      <c r="I433">
        <f>Pumpkin_Seeds_Dataset!I431</f>
        <v>0.63990000000000002</v>
      </c>
      <c r="J433">
        <f>Pumpkin_Seeds_Dataset!J431</f>
        <v>0.81689999999999996</v>
      </c>
      <c r="K433">
        <f>Pumpkin_Seeds_Dataset!K431</f>
        <v>1.8928</v>
      </c>
      <c r="L433">
        <f>Pumpkin_Seeds_Dataset!L431</f>
        <v>0.72529999999999994</v>
      </c>
      <c r="M433" s="9">
        <f>Pumpkin_Seeds_Dataset!M431</f>
        <v>0</v>
      </c>
      <c r="N433" s="10">
        <f t="shared" si="79"/>
        <v>1</v>
      </c>
      <c r="O433" s="11">
        <f t="shared" si="80"/>
        <v>1</v>
      </c>
      <c r="P433">
        <f t="shared" si="81"/>
        <v>0</v>
      </c>
      <c r="Q433">
        <f t="shared" si="82"/>
        <v>4.8202525417741414E-2</v>
      </c>
      <c r="R433" s="9">
        <f t="shared" si="83"/>
        <v>4.8202525417741414E-2</v>
      </c>
      <c r="S433" s="11">
        <f t="shared" si="84"/>
        <v>0.95179747458225861</v>
      </c>
      <c r="T433" s="9">
        <f t="shared" si="85"/>
        <v>-4.9403003605792813E-2</v>
      </c>
      <c r="U433" s="11">
        <f t="shared" si="86"/>
        <v>100</v>
      </c>
      <c r="AX433">
        <v>4.0950682062666222E-2</v>
      </c>
      <c r="AY433">
        <v>1</v>
      </c>
      <c r="AZ433">
        <v>0</v>
      </c>
      <c r="BA433">
        <f t="shared" si="90"/>
        <v>416</v>
      </c>
      <c r="BB433">
        <f t="shared" si="91"/>
        <v>13</v>
      </c>
      <c r="BC433">
        <f t="shared" si="87"/>
        <v>0.67999999999999994</v>
      </c>
      <c r="BD433">
        <f t="shared" si="88"/>
        <v>0.98916666666666664</v>
      </c>
      <c r="BE433">
        <f t="shared" si="89"/>
        <v>7.608974358973014E-4</v>
      </c>
    </row>
    <row r="434" spans="1:57" x14ac:dyDescent="0.3">
      <c r="A434">
        <f>Pumpkin_Seeds_Dataset!A432</f>
        <v>88653</v>
      </c>
      <c r="B434">
        <f>Pumpkin_Seeds_Dataset!B432</f>
        <v>1119.885</v>
      </c>
      <c r="C434">
        <f>Pumpkin_Seeds_Dataset!C432</f>
        <v>420.84440000000001</v>
      </c>
      <c r="D434">
        <f>Pumpkin_Seeds_Dataset!D432</f>
        <v>269.73450000000003</v>
      </c>
      <c r="E434">
        <f>Pumpkin_Seeds_Dataset!E432</f>
        <v>89471</v>
      </c>
      <c r="F434">
        <f>Pumpkin_Seeds_Dataset!F432</f>
        <v>335.971</v>
      </c>
      <c r="G434">
        <f>Pumpkin_Seeds_Dataset!G432</f>
        <v>0.76759999999999995</v>
      </c>
      <c r="H434">
        <f>Pumpkin_Seeds_Dataset!H432</f>
        <v>0.9909</v>
      </c>
      <c r="I434">
        <f>Pumpkin_Seeds_Dataset!I432</f>
        <v>0.71299999999999997</v>
      </c>
      <c r="J434">
        <f>Pumpkin_Seeds_Dataset!J432</f>
        <v>0.88829999999999998</v>
      </c>
      <c r="K434">
        <f>Pumpkin_Seeds_Dataset!K432</f>
        <v>1.5602</v>
      </c>
      <c r="L434">
        <f>Pumpkin_Seeds_Dataset!L432</f>
        <v>0.79830000000000001</v>
      </c>
      <c r="M434" s="9">
        <f>Pumpkin_Seeds_Dataset!M432</f>
        <v>0</v>
      </c>
      <c r="N434" s="10">
        <f t="shared" si="79"/>
        <v>1</v>
      </c>
      <c r="O434" s="11">
        <f t="shared" si="80"/>
        <v>1</v>
      </c>
      <c r="P434">
        <f t="shared" si="81"/>
        <v>0</v>
      </c>
      <c r="Q434">
        <f t="shared" si="82"/>
        <v>1.2054904498782644E-2</v>
      </c>
      <c r="R434" s="9">
        <f t="shared" si="83"/>
        <v>1.2054904498782644E-2</v>
      </c>
      <c r="S434" s="11">
        <f t="shared" si="84"/>
        <v>0.98794509550121734</v>
      </c>
      <c r="T434" s="9">
        <f t="shared" si="85"/>
        <v>-1.2128154133457372E-2</v>
      </c>
      <c r="U434" s="11">
        <f t="shared" si="86"/>
        <v>100</v>
      </c>
      <c r="AX434">
        <v>4.105421364272592E-2</v>
      </c>
      <c r="AY434">
        <v>1</v>
      </c>
      <c r="AZ434">
        <v>0</v>
      </c>
      <c r="BA434">
        <f t="shared" si="90"/>
        <v>417</v>
      </c>
      <c r="BB434">
        <f t="shared" si="91"/>
        <v>13</v>
      </c>
      <c r="BC434">
        <f t="shared" si="87"/>
        <v>0.6792307692307693</v>
      </c>
      <c r="BD434">
        <f t="shared" si="88"/>
        <v>0.98916666666666664</v>
      </c>
      <c r="BE434">
        <f t="shared" si="89"/>
        <v>7.6089743589752106E-4</v>
      </c>
    </row>
    <row r="435" spans="1:57" x14ac:dyDescent="0.3">
      <c r="A435">
        <f>Pumpkin_Seeds_Dataset!A433</f>
        <v>91690</v>
      </c>
      <c r="B435">
        <f>Pumpkin_Seeds_Dataset!B433</f>
        <v>1168.462</v>
      </c>
      <c r="C435">
        <f>Pumpkin_Seeds_Dataset!C433</f>
        <v>454.02659999999997</v>
      </c>
      <c r="D435">
        <f>Pumpkin_Seeds_Dataset!D433</f>
        <v>257.90159999999997</v>
      </c>
      <c r="E435">
        <f>Pumpkin_Seeds_Dataset!E433</f>
        <v>92579</v>
      </c>
      <c r="F435">
        <f>Pumpkin_Seeds_Dataset!F433</f>
        <v>341.67720000000003</v>
      </c>
      <c r="G435">
        <f>Pumpkin_Seeds_Dataset!G433</f>
        <v>0.82299999999999995</v>
      </c>
      <c r="H435">
        <f>Pumpkin_Seeds_Dataset!H433</f>
        <v>0.99039999999999995</v>
      </c>
      <c r="I435">
        <f>Pumpkin_Seeds_Dataset!I433</f>
        <v>0.71589999999999998</v>
      </c>
      <c r="J435">
        <f>Pumpkin_Seeds_Dataset!J433</f>
        <v>0.84389999999999998</v>
      </c>
      <c r="K435">
        <f>Pumpkin_Seeds_Dataset!K433</f>
        <v>1.7605</v>
      </c>
      <c r="L435">
        <f>Pumpkin_Seeds_Dataset!L433</f>
        <v>0.75249999999999995</v>
      </c>
      <c r="M435" s="9">
        <f>Pumpkin_Seeds_Dataset!M433</f>
        <v>0</v>
      </c>
      <c r="N435" s="10">
        <f t="shared" si="79"/>
        <v>1</v>
      </c>
      <c r="O435" s="11">
        <f t="shared" si="80"/>
        <v>1</v>
      </c>
      <c r="P435">
        <f t="shared" si="81"/>
        <v>0</v>
      </c>
      <c r="Q435">
        <f t="shared" si="82"/>
        <v>4.7744116327105721E-2</v>
      </c>
      <c r="R435" s="9">
        <f t="shared" si="83"/>
        <v>4.7744116327105721E-2</v>
      </c>
      <c r="S435" s="11">
        <f t="shared" si="84"/>
        <v>0.95225588367289427</v>
      </c>
      <c r="T435" s="9">
        <f t="shared" si="85"/>
        <v>-4.8921494936400689E-2</v>
      </c>
      <c r="U435" s="11">
        <f t="shared" si="86"/>
        <v>100</v>
      </c>
      <c r="AX435">
        <v>4.1144778635700457E-2</v>
      </c>
      <c r="AY435">
        <v>1</v>
      </c>
      <c r="AZ435">
        <v>0</v>
      </c>
      <c r="BA435">
        <f t="shared" si="90"/>
        <v>418</v>
      </c>
      <c r="BB435">
        <f t="shared" si="91"/>
        <v>13</v>
      </c>
      <c r="BC435">
        <f t="shared" si="87"/>
        <v>0.67846153846153845</v>
      </c>
      <c r="BD435">
        <f t="shared" si="88"/>
        <v>0.98916666666666664</v>
      </c>
      <c r="BE435">
        <f t="shared" si="89"/>
        <v>7.6089743589741123E-4</v>
      </c>
    </row>
    <row r="436" spans="1:57" x14ac:dyDescent="0.3">
      <c r="A436">
        <f>Pumpkin_Seeds_Dataset!A434</f>
        <v>97938</v>
      </c>
      <c r="B436">
        <f>Pumpkin_Seeds_Dataset!B434</f>
        <v>1198.163</v>
      </c>
      <c r="C436">
        <f>Pumpkin_Seeds_Dataset!C434</f>
        <v>467.83069999999998</v>
      </c>
      <c r="D436">
        <f>Pumpkin_Seeds_Dataset!D434</f>
        <v>268.07490000000001</v>
      </c>
      <c r="E436">
        <f>Pumpkin_Seeds_Dataset!E434</f>
        <v>98900</v>
      </c>
      <c r="F436">
        <f>Pumpkin_Seeds_Dataset!F434</f>
        <v>353.1268</v>
      </c>
      <c r="G436">
        <f>Pumpkin_Seeds_Dataset!G434</f>
        <v>0.81950000000000001</v>
      </c>
      <c r="H436">
        <f>Pumpkin_Seeds_Dataset!H434</f>
        <v>0.99029999999999996</v>
      </c>
      <c r="I436">
        <f>Pumpkin_Seeds_Dataset!I434</f>
        <v>0.67569999999999997</v>
      </c>
      <c r="J436">
        <f>Pumpkin_Seeds_Dataset!J434</f>
        <v>0.85729999999999995</v>
      </c>
      <c r="K436">
        <f>Pumpkin_Seeds_Dataset!K434</f>
        <v>1.7451000000000001</v>
      </c>
      <c r="L436">
        <f>Pumpkin_Seeds_Dataset!L434</f>
        <v>0.75480000000000003</v>
      </c>
      <c r="M436" s="9">
        <f>Pumpkin_Seeds_Dataset!M434</f>
        <v>0</v>
      </c>
      <c r="N436" s="10">
        <f t="shared" si="79"/>
        <v>1</v>
      </c>
      <c r="O436" s="11">
        <f t="shared" si="80"/>
        <v>1</v>
      </c>
      <c r="P436">
        <f t="shared" si="81"/>
        <v>0</v>
      </c>
      <c r="Q436">
        <f t="shared" si="82"/>
        <v>9.0762650326191574E-2</v>
      </c>
      <c r="R436" s="9">
        <f t="shared" si="83"/>
        <v>9.0762650326191574E-2</v>
      </c>
      <c r="S436" s="11">
        <f t="shared" si="84"/>
        <v>0.90923734967380843</v>
      </c>
      <c r="T436" s="9">
        <f t="shared" si="85"/>
        <v>-9.5149108135873281E-2</v>
      </c>
      <c r="U436" s="11">
        <f t="shared" si="86"/>
        <v>100</v>
      </c>
      <c r="AX436">
        <v>4.1438243103796235E-2</v>
      </c>
      <c r="AY436">
        <v>1</v>
      </c>
      <c r="AZ436">
        <v>0</v>
      </c>
      <c r="BA436">
        <f t="shared" si="90"/>
        <v>419</v>
      </c>
      <c r="BB436">
        <f t="shared" si="91"/>
        <v>13</v>
      </c>
      <c r="BC436">
        <f t="shared" si="87"/>
        <v>0.6776923076923077</v>
      </c>
      <c r="BD436">
        <f t="shared" si="88"/>
        <v>0.98916666666666664</v>
      </c>
      <c r="BE436">
        <f t="shared" si="89"/>
        <v>7.6089743589741123E-4</v>
      </c>
    </row>
    <row r="437" spans="1:57" x14ac:dyDescent="0.3">
      <c r="A437">
        <f>Pumpkin_Seeds_Dataset!A435</f>
        <v>103519</v>
      </c>
      <c r="B437">
        <f>Pumpkin_Seeds_Dataset!B435</f>
        <v>1246.4770000000001</v>
      </c>
      <c r="C437">
        <f>Pumpkin_Seeds_Dataset!C435</f>
        <v>484.03840000000002</v>
      </c>
      <c r="D437">
        <f>Pumpkin_Seeds_Dataset!D435</f>
        <v>273.04489999999998</v>
      </c>
      <c r="E437">
        <f>Pumpkin_Seeds_Dataset!E435</f>
        <v>104591</v>
      </c>
      <c r="F437">
        <f>Pumpkin_Seeds_Dataset!F435</f>
        <v>363.0489</v>
      </c>
      <c r="G437">
        <f>Pumpkin_Seeds_Dataset!G435</f>
        <v>0.82569999999999999</v>
      </c>
      <c r="H437">
        <f>Pumpkin_Seeds_Dataset!H435</f>
        <v>0.98980000000000001</v>
      </c>
      <c r="I437">
        <f>Pumpkin_Seeds_Dataset!I435</f>
        <v>0.68620000000000003</v>
      </c>
      <c r="J437">
        <f>Pumpkin_Seeds_Dataset!J435</f>
        <v>0.83730000000000004</v>
      </c>
      <c r="K437">
        <f>Pumpkin_Seeds_Dataset!K435</f>
        <v>1.7726999999999999</v>
      </c>
      <c r="L437">
        <f>Pumpkin_Seeds_Dataset!L435</f>
        <v>0.75</v>
      </c>
      <c r="M437" s="9">
        <f>Pumpkin_Seeds_Dataset!M435</f>
        <v>0</v>
      </c>
      <c r="N437" s="10">
        <f t="shared" si="79"/>
        <v>1</v>
      </c>
      <c r="O437" s="11">
        <f t="shared" si="80"/>
        <v>1</v>
      </c>
      <c r="P437">
        <f t="shared" si="81"/>
        <v>0</v>
      </c>
      <c r="Q437">
        <f t="shared" si="82"/>
        <v>0.12096966775829207</v>
      </c>
      <c r="R437" s="9">
        <f t="shared" si="83"/>
        <v>0.12096966775829207</v>
      </c>
      <c r="S437" s="11">
        <f t="shared" si="84"/>
        <v>0.8790303322417079</v>
      </c>
      <c r="T437" s="9">
        <f t="shared" si="85"/>
        <v>-0.12893587422258868</v>
      </c>
      <c r="U437" s="11">
        <f t="shared" si="86"/>
        <v>100</v>
      </c>
      <c r="AX437">
        <v>4.1527776688709835E-2</v>
      </c>
      <c r="AY437">
        <v>1</v>
      </c>
      <c r="AZ437">
        <v>0</v>
      </c>
      <c r="BA437">
        <f t="shared" si="90"/>
        <v>420</v>
      </c>
      <c r="BB437">
        <f t="shared" si="91"/>
        <v>13</v>
      </c>
      <c r="BC437">
        <f t="shared" si="87"/>
        <v>0.67692307692307696</v>
      </c>
      <c r="BD437">
        <f t="shared" si="88"/>
        <v>0.98916666666666664</v>
      </c>
      <c r="BE437">
        <f t="shared" si="89"/>
        <v>7.6089743589752106E-4</v>
      </c>
    </row>
    <row r="438" spans="1:57" x14ac:dyDescent="0.3">
      <c r="A438">
        <f>Pumpkin_Seeds_Dataset!A436</f>
        <v>84348</v>
      </c>
      <c r="B438">
        <f>Pumpkin_Seeds_Dataset!B436</f>
        <v>1115.329</v>
      </c>
      <c r="C438">
        <f>Pumpkin_Seeds_Dataset!C436</f>
        <v>439.84640000000002</v>
      </c>
      <c r="D438">
        <f>Pumpkin_Seeds_Dataset!D436</f>
        <v>244.5711</v>
      </c>
      <c r="E438">
        <f>Pumpkin_Seeds_Dataset!E436</f>
        <v>85024</v>
      </c>
      <c r="F438">
        <f>Pumpkin_Seeds_Dataset!F436</f>
        <v>327.71210000000002</v>
      </c>
      <c r="G438">
        <f>Pumpkin_Seeds_Dataset!G436</f>
        <v>0.83120000000000005</v>
      </c>
      <c r="H438">
        <f>Pumpkin_Seeds_Dataset!H436</f>
        <v>0.99199999999999999</v>
      </c>
      <c r="I438">
        <f>Pumpkin_Seeds_Dataset!I436</f>
        <v>0.72889999999999999</v>
      </c>
      <c r="J438">
        <f>Pumpkin_Seeds_Dataset!J436</f>
        <v>0.85209999999999997</v>
      </c>
      <c r="K438">
        <f>Pumpkin_Seeds_Dataset!K436</f>
        <v>1.7984</v>
      </c>
      <c r="L438">
        <f>Pumpkin_Seeds_Dataset!L436</f>
        <v>0.74509999999999998</v>
      </c>
      <c r="M438" s="9">
        <f>Pumpkin_Seeds_Dataset!M436</f>
        <v>0</v>
      </c>
      <c r="N438" s="10">
        <f t="shared" si="79"/>
        <v>1</v>
      </c>
      <c r="O438" s="11">
        <f t="shared" si="80"/>
        <v>1</v>
      </c>
      <c r="P438">
        <f t="shared" si="81"/>
        <v>0</v>
      </c>
      <c r="Q438">
        <f t="shared" si="82"/>
        <v>5.7905655648892287E-2</v>
      </c>
      <c r="R438" s="9">
        <f t="shared" si="83"/>
        <v>5.7905655648892287E-2</v>
      </c>
      <c r="S438" s="11">
        <f t="shared" si="84"/>
        <v>0.94209434435110773</v>
      </c>
      <c r="T438" s="9">
        <f t="shared" si="85"/>
        <v>-5.9649856181806925E-2</v>
      </c>
      <c r="U438" s="11">
        <f t="shared" si="86"/>
        <v>100</v>
      </c>
      <c r="AX438">
        <v>4.2159921243136327E-2</v>
      </c>
      <c r="AY438">
        <v>1</v>
      </c>
      <c r="AZ438">
        <v>0</v>
      </c>
      <c r="BA438">
        <f t="shared" si="90"/>
        <v>421</v>
      </c>
      <c r="BB438">
        <f t="shared" si="91"/>
        <v>13</v>
      </c>
      <c r="BC438">
        <f t="shared" si="87"/>
        <v>0.67615384615384611</v>
      </c>
      <c r="BD438">
        <f t="shared" si="88"/>
        <v>0.98916666666666664</v>
      </c>
      <c r="BE438">
        <f t="shared" si="89"/>
        <v>7.6089743589741123E-4</v>
      </c>
    </row>
    <row r="439" spans="1:57" x14ac:dyDescent="0.3">
      <c r="A439">
        <f>Pumpkin_Seeds_Dataset!A437</f>
        <v>65624</v>
      </c>
      <c r="B439">
        <f>Pumpkin_Seeds_Dataset!B437</f>
        <v>995.29899999999998</v>
      </c>
      <c r="C439">
        <f>Pumpkin_Seeds_Dataset!C437</f>
        <v>393.28989999999999</v>
      </c>
      <c r="D439">
        <f>Pumpkin_Seeds_Dataset!D437</f>
        <v>213.12049999999999</v>
      </c>
      <c r="E439">
        <f>Pumpkin_Seeds_Dataset!E437</f>
        <v>66348</v>
      </c>
      <c r="F439">
        <f>Pumpkin_Seeds_Dataset!F437</f>
        <v>289.05889999999999</v>
      </c>
      <c r="G439">
        <f>Pumpkin_Seeds_Dataset!G437</f>
        <v>0.84040000000000004</v>
      </c>
      <c r="H439">
        <f>Pumpkin_Seeds_Dataset!H437</f>
        <v>0.98909999999999998</v>
      </c>
      <c r="I439">
        <f>Pumpkin_Seeds_Dataset!I437</f>
        <v>0.75670000000000004</v>
      </c>
      <c r="J439">
        <f>Pumpkin_Seeds_Dataset!J437</f>
        <v>0.83250000000000002</v>
      </c>
      <c r="K439">
        <f>Pumpkin_Seeds_Dataset!K437</f>
        <v>1.8453999999999999</v>
      </c>
      <c r="L439">
        <f>Pumpkin_Seeds_Dataset!L437</f>
        <v>0.73499999999999999</v>
      </c>
      <c r="M439" s="9">
        <f>Pumpkin_Seeds_Dataset!M437</f>
        <v>0</v>
      </c>
      <c r="N439" s="10">
        <f t="shared" si="79"/>
        <v>1</v>
      </c>
      <c r="O439" s="11">
        <f t="shared" si="80"/>
        <v>1</v>
      </c>
      <c r="P439">
        <f t="shared" si="81"/>
        <v>0</v>
      </c>
      <c r="Q439">
        <f t="shared" si="82"/>
        <v>0.10368161709352104</v>
      </c>
      <c r="R439" s="9">
        <f t="shared" si="83"/>
        <v>0.10368161709352104</v>
      </c>
      <c r="S439" s="11">
        <f t="shared" si="84"/>
        <v>0.89631838290647892</v>
      </c>
      <c r="T439" s="9">
        <f t="shared" si="85"/>
        <v>-0.10945959105955863</v>
      </c>
      <c r="U439" s="11">
        <f t="shared" si="86"/>
        <v>100</v>
      </c>
      <c r="AX439">
        <v>4.2176803895920621E-2</v>
      </c>
      <c r="AY439">
        <v>1</v>
      </c>
      <c r="AZ439">
        <v>0</v>
      </c>
      <c r="BA439">
        <f t="shared" si="90"/>
        <v>422</v>
      </c>
      <c r="BB439">
        <f t="shared" si="91"/>
        <v>13</v>
      </c>
      <c r="BC439">
        <f t="shared" si="87"/>
        <v>0.67538461538461536</v>
      </c>
      <c r="BD439">
        <f t="shared" si="88"/>
        <v>0.98916666666666664</v>
      </c>
      <c r="BE439">
        <f t="shared" si="89"/>
        <v>7.6089743589741123E-4</v>
      </c>
    </row>
    <row r="440" spans="1:57" x14ac:dyDescent="0.3">
      <c r="A440">
        <f>Pumpkin_Seeds_Dataset!A438</f>
        <v>102990</v>
      </c>
      <c r="B440">
        <f>Pumpkin_Seeds_Dataset!B438</f>
        <v>1288.8309999999999</v>
      </c>
      <c r="C440">
        <f>Pumpkin_Seeds_Dataset!C438</f>
        <v>517.18579999999997</v>
      </c>
      <c r="D440">
        <f>Pumpkin_Seeds_Dataset!D438</f>
        <v>254.9975</v>
      </c>
      <c r="E440">
        <f>Pumpkin_Seeds_Dataset!E438</f>
        <v>104350</v>
      </c>
      <c r="F440">
        <f>Pumpkin_Seeds_Dataset!F438</f>
        <v>362.12009999999998</v>
      </c>
      <c r="G440">
        <f>Pumpkin_Seeds_Dataset!G438</f>
        <v>0.87</v>
      </c>
      <c r="H440">
        <f>Pumpkin_Seeds_Dataset!H438</f>
        <v>0.98699999999999999</v>
      </c>
      <c r="I440">
        <f>Pumpkin_Seeds_Dataset!I438</f>
        <v>0.60660000000000003</v>
      </c>
      <c r="J440">
        <f>Pumpkin_Seeds_Dataset!J438</f>
        <v>0.77910000000000001</v>
      </c>
      <c r="K440">
        <f>Pumpkin_Seeds_Dataset!K438</f>
        <v>2.0282</v>
      </c>
      <c r="L440">
        <f>Pumpkin_Seeds_Dataset!L438</f>
        <v>0.70020000000000004</v>
      </c>
      <c r="M440" s="9">
        <f>Pumpkin_Seeds_Dataset!M438</f>
        <v>0</v>
      </c>
      <c r="N440" s="10">
        <f t="shared" si="79"/>
        <v>1</v>
      </c>
      <c r="O440" s="11">
        <f t="shared" si="80"/>
        <v>1</v>
      </c>
      <c r="P440">
        <f t="shared" si="81"/>
        <v>0</v>
      </c>
      <c r="Q440">
        <f t="shared" si="82"/>
        <v>0.47069137694165875</v>
      </c>
      <c r="R440" s="9">
        <f t="shared" si="83"/>
        <v>0.47069137694165875</v>
      </c>
      <c r="S440" s="11">
        <f t="shared" si="84"/>
        <v>0.52930862305834125</v>
      </c>
      <c r="T440" s="9">
        <f t="shared" si="85"/>
        <v>-0.63618360881250657</v>
      </c>
      <c r="U440" s="11">
        <f t="shared" si="86"/>
        <v>100</v>
      </c>
      <c r="AX440">
        <v>4.224297619541463E-2</v>
      </c>
      <c r="AY440">
        <v>1</v>
      </c>
      <c r="AZ440">
        <v>0</v>
      </c>
      <c r="BA440">
        <f t="shared" si="90"/>
        <v>423</v>
      </c>
      <c r="BB440">
        <f t="shared" si="91"/>
        <v>13</v>
      </c>
      <c r="BC440">
        <f t="shared" si="87"/>
        <v>0.67461538461538462</v>
      </c>
      <c r="BD440">
        <f t="shared" si="88"/>
        <v>0.98916666666666664</v>
      </c>
      <c r="BE440">
        <f t="shared" si="89"/>
        <v>0</v>
      </c>
    </row>
    <row r="441" spans="1:57" x14ac:dyDescent="0.3">
      <c r="A441">
        <f>Pumpkin_Seeds_Dataset!A439</f>
        <v>80153</v>
      </c>
      <c r="B441">
        <f>Pumpkin_Seeds_Dataset!B439</f>
        <v>1097.8119999999999</v>
      </c>
      <c r="C441">
        <f>Pumpkin_Seeds_Dataset!C439</f>
        <v>438.9092</v>
      </c>
      <c r="D441">
        <f>Pumpkin_Seeds_Dataset!D439</f>
        <v>233.09100000000001</v>
      </c>
      <c r="E441">
        <f>Pumpkin_Seeds_Dataset!E439</f>
        <v>80755</v>
      </c>
      <c r="F441">
        <f>Pumpkin_Seeds_Dataset!F439</f>
        <v>319.45890000000003</v>
      </c>
      <c r="G441">
        <f>Pumpkin_Seeds_Dataset!G439</f>
        <v>0.84730000000000005</v>
      </c>
      <c r="H441">
        <f>Pumpkin_Seeds_Dataset!H439</f>
        <v>0.99250000000000005</v>
      </c>
      <c r="I441">
        <f>Pumpkin_Seeds_Dataset!I439</f>
        <v>0.6956</v>
      </c>
      <c r="J441">
        <f>Pumpkin_Seeds_Dataset!J439</f>
        <v>0.8357</v>
      </c>
      <c r="K441">
        <f>Pumpkin_Seeds_Dataset!K439</f>
        <v>1.883</v>
      </c>
      <c r="L441">
        <f>Pumpkin_Seeds_Dataset!L439</f>
        <v>0.7278</v>
      </c>
      <c r="M441" s="9">
        <f>Pumpkin_Seeds_Dataset!M439</f>
        <v>0</v>
      </c>
      <c r="N441" s="10">
        <f t="shared" si="79"/>
        <v>1</v>
      </c>
      <c r="O441" s="11">
        <f t="shared" si="80"/>
        <v>1</v>
      </c>
      <c r="P441">
        <f t="shared" si="81"/>
        <v>0</v>
      </c>
      <c r="Q441">
        <f t="shared" si="82"/>
        <v>0.14280662455622489</v>
      </c>
      <c r="R441" s="9">
        <f t="shared" si="83"/>
        <v>0.14280662455622489</v>
      </c>
      <c r="S441" s="11">
        <f t="shared" si="84"/>
        <v>0.85719337544377505</v>
      </c>
      <c r="T441" s="9">
        <f t="shared" si="85"/>
        <v>-0.15409174354629748</v>
      </c>
      <c r="U441" s="11">
        <f t="shared" si="86"/>
        <v>100</v>
      </c>
      <c r="AX441">
        <v>4.2282560346445855E-2</v>
      </c>
      <c r="AY441">
        <v>0</v>
      </c>
      <c r="AZ441">
        <v>1</v>
      </c>
      <c r="BA441">
        <f t="shared" si="90"/>
        <v>423</v>
      </c>
      <c r="BB441">
        <f t="shared" si="91"/>
        <v>14</v>
      </c>
      <c r="BC441">
        <f t="shared" si="87"/>
        <v>0.67461538461538462</v>
      </c>
      <c r="BD441">
        <f t="shared" si="88"/>
        <v>0.98833333333333329</v>
      </c>
      <c r="BE441">
        <f t="shared" si="89"/>
        <v>7.6025641025638557E-4</v>
      </c>
    </row>
    <row r="442" spans="1:57" x14ac:dyDescent="0.3">
      <c r="A442">
        <f>Pumpkin_Seeds_Dataset!A440</f>
        <v>72800</v>
      </c>
      <c r="B442">
        <f>Pumpkin_Seeds_Dataset!B440</f>
        <v>1039.7729999999999</v>
      </c>
      <c r="C442">
        <f>Pumpkin_Seeds_Dataset!C440</f>
        <v>412.76639999999998</v>
      </c>
      <c r="D442">
        <f>Pumpkin_Seeds_Dataset!D440</f>
        <v>225.18109999999999</v>
      </c>
      <c r="E442">
        <f>Pumpkin_Seeds_Dataset!E440</f>
        <v>73462</v>
      </c>
      <c r="F442">
        <f>Pumpkin_Seeds_Dataset!F440</f>
        <v>304.45330000000001</v>
      </c>
      <c r="G442">
        <f>Pumpkin_Seeds_Dataset!G440</f>
        <v>0.83809999999999996</v>
      </c>
      <c r="H442">
        <f>Pumpkin_Seeds_Dataset!H440</f>
        <v>0.99099999999999999</v>
      </c>
      <c r="I442">
        <f>Pumpkin_Seeds_Dataset!I440</f>
        <v>0.67410000000000003</v>
      </c>
      <c r="J442">
        <f>Pumpkin_Seeds_Dataset!J440</f>
        <v>0.84619999999999995</v>
      </c>
      <c r="K442">
        <f>Pumpkin_Seeds_Dataset!K440</f>
        <v>1.833</v>
      </c>
      <c r="L442">
        <f>Pumpkin_Seeds_Dataset!L440</f>
        <v>0.73760000000000003</v>
      </c>
      <c r="M442" s="9">
        <f>Pumpkin_Seeds_Dataset!M440</f>
        <v>0</v>
      </c>
      <c r="N442" s="10">
        <f t="shared" si="79"/>
        <v>1</v>
      </c>
      <c r="O442" s="11">
        <f t="shared" si="80"/>
        <v>1</v>
      </c>
      <c r="P442">
        <f t="shared" si="81"/>
        <v>0</v>
      </c>
      <c r="Q442">
        <f t="shared" si="82"/>
        <v>6.5641289519244223E-2</v>
      </c>
      <c r="R442" s="9">
        <f t="shared" si="83"/>
        <v>6.5641289519244223E-2</v>
      </c>
      <c r="S442" s="11">
        <f t="shared" si="84"/>
        <v>0.93435871048075581</v>
      </c>
      <c r="T442" s="9">
        <f t="shared" si="85"/>
        <v>-6.7894856154243871E-2</v>
      </c>
      <c r="U442" s="11">
        <f t="shared" si="86"/>
        <v>100</v>
      </c>
      <c r="AX442">
        <v>4.2468938825016934E-2</v>
      </c>
      <c r="AY442">
        <v>1</v>
      </c>
      <c r="AZ442">
        <v>0</v>
      </c>
      <c r="BA442">
        <f t="shared" si="90"/>
        <v>424</v>
      </c>
      <c r="BB442">
        <f t="shared" si="91"/>
        <v>14</v>
      </c>
      <c r="BC442">
        <f t="shared" si="87"/>
        <v>0.67384615384615387</v>
      </c>
      <c r="BD442">
        <f t="shared" si="88"/>
        <v>0.98833333333333329</v>
      </c>
      <c r="BE442">
        <f t="shared" si="89"/>
        <v>7.6025641025638557E-4</v>
      </c>
    </row>
    <row r="443" spans="1:57" x14ac:dyDescent="0.3">
      <c r="A443">
        <f>Pumpkin_Seeds_Dataset!A441</f>
        <v>92713</v>
      </c>
      <c r="B443">
        <f>Pumpkin_Seeds_Dataset!B441</f>
        <v>1204.684</v>
      </c>
      <c r="C443">
        <f>Pumpkin_Seeds_Dataset!C441</f>
        <v>485.32139999999998</v>
      </c>
      <c r="D443">
        <f>Pumpkin_Seeds_Dataset!D441</f>
        <v>244.38460000000001</v>
      </c>
      <c r="E443">
        <f>Pumpkin_Seeds_Dataset!E441</f>
        <v>93717</v>
      </c>
      <c r="F443">
        <f>Pumpkin_Seeds_Dataset!F441</f>
        <v>343.57799999999997</v>
      </c>
      <c r="G443">
        <f>Pumpkin_Seeds_Dataset!G441</f>
        <v>0.86399999999999999</v>
      </c>
      <c r="H443">
        <f>Pumpkin_Seeds_Dataset!H441</f>
        <v>0.98929999999999996</v>
      </c>
      <c r="I443">
        <f>Pumpkin_Seeds_Dataset!I441</f>
        <v>0.74660000000000004</v>
      </c>
      <c r="J443">
        <f>Pumpkin_Seeds_Dataset!J441</f>
        <v>0.80279999999999996</v>
      </c>
      <c r="K443">
        <f>Pumpkin_Seeds_Dataset!K441</f>
        <v>1.9859</v>
      </c>
      <c r="L443">
        <f>Pumpkin_Seeds_Dataset!L441</f>
        <v>0.70789999999999997</v>
      </c>
      <c r="M443" s="9">
        <f>Pumpkin_Seeds_Dataset!M441</f>
        <v>0</v>
      </c>
      <c r="N443" s="10">
        <f t="shared" si="79"/>
        <v>1</v>
      </c>
      <c r="O443" s="11">
        <f t="shared" si="80"/>
        <v>1</v>
      </c>
      <c r="P443">
        <f t="shared" si="81"/>
        <v>0</v>
      </c>
      <c r="Q443">
        <f t="shared" si="82"/>
        <v>0.33351473325338049</v>
      </c>
      <c r="R443" s="9">
        <f t="shared" si="83"/>
        <v>0.33351473325338049</v>
      </c>
      <c r="S443" s="11">
        <f t="shared" si="84"/>
        <v>0.66648526674661945</v>
      </c>
      <c r="T443" s="9">
        <f t="shared" si="85"/>
        <v>-0.40573724501412423</v>
      </c>
      <c r="U443" s="11">
        <f t="shared" si="86"/>
        <v>100</v>
      </c>
      <c r="AX443">
        <v>4.2583312320822374E-2</v>
      </c>
      <c r="AY443">
        <v>1</v>
      </c>
      <c r="AZ443">
        <v>0</v>
      </c>
      <c r="BA443">
        <f t="shared" si="90"/>
        <v>425</v>
      </c>
      <c r="BB443">
        <f t="shared" si="91"/>
        <v>14</v>
      </c>
      <c r="BC443">
        <f t="shared" si="87"/>
        <v>0.67307692307692313</v>
      </c>
      <c r="BD443">
        <f t="shared" si="88"/>
        <v>0.98833333333333329</v>
      </c>
      <c r="BE443">
        <f t="shared" si="89"/>
        <v>7.6025641025649529E-4</v>
      </c>
    </row>
    <row r="444" spans="1:57" x14ac:dyDescent="0.3">
      <c r="A444">
        <f>Pumpkin_Seeds_Dataset!A442</f>
        <v>74371</v>
      </c>
      <c r="B444">
        <f>Pumpkin_Seeds_Dataset!B442</f>
        <v>1093.6579999999999</v>
      </c>
      <c r="C444">
        <f>Pumpkin_Seeds_Dataset!C442</f>
        <v>443.54950000000002</v>
      </c>
      <c r="D444">
        <f>Pumpkin_Seeds_Dataset!D442</f>
        <v>215.23429999999999</v>
      </c>
      <c r="E444">
        <f>Pumpkin_Seeds_Dataset!E442</f>
        <v>75380</v>
      </c>
      <c r="F444">
        <f>Pumpkin_Seeds_Dataset!F442</f>
        <v>307.7208</v>
      </c>
      <c r="G444">
        <f>Pumpkin_Seeds_Dataset!G442</f>
        <v>0.87439999999999996</v>
      </c>
      <c r="H444">
        <f>Pumpkin_Seeds_Dataset!H442</f>
        <v>0.98660000000000003</v>
      </c>
      <c r="I444">
        <f>Pumpkin_Seeds_Dataset!I442</f>
        <v>0.71530000000000005</v>
      </c>
      <c r="J444">
        <f>Pumpkin_Seeds_Dataset!J442</f>
        <v>0.78139999999999998</v>
      </c>
      <c r="K444">
        <f>Pumpkin_Seeds_Dataset!K442</f>
        <v>2.0608</v>
      </c>
      <c r="L444">
        <f>Pumpkin_Seeds_Dataset!L442</f>
        <v>0.69379999999999997</v>
      </c>
      <c r="M444" s="9">
        <f>Pumpkin_Seeds_Dataset!M442</f>
        <v>0</v>
      </c>
      <c r="N444" s="10">
        <f t="shared" si="79"/>
        <v>1</v>
      </c>
      <c r="O444" s="11">
        <f t="shared" si="80"/>
        <v>1</v>
      </c>
      <c r="P444">
        <f t="shared" si="81"/>
        <v>0</v>
      </c>
      <c r="Q444">
        <f t="shared" si="82"/>
        <v>0.40988819999237686</v>
      </c>
      <c r="R444" s="9">
        <f t="shared" si="83"/>
        <v>0.40988819999237686</v>
      </c>
      <c r="S444" s="11">
        <f t="shared" si="84"/>
        <v>0.59011180000762309</v>
      </c>
      <c r="T444" s="9">
        <f t="shared" si="85"/>
        <v>-0.52744326849528156</v>
      </c>
      <c r="U444" s="11">
        <f t="shared" si="86"/>
        <v>100</v>
      </c>
      <c r="AX444">
        <v>4.2606480168682938E-2</v>
      </c>
      <c r="AY444">
        <v>1</v>
      </c>
      <c r="AZ444">
        <v>0</v>
      </c>
      <c r="BA444">
        <f t="shared" si="90"/>
        <v>426</v>
      </c>
      <c r="BB444">
        <f t="shared" si="91"/>
        <v>14</v>
      </c>
      <c r="BC444">
        <f t="shared" si="87"/>
        <v>0.67230769230769227</v>
      </c>
      <c r="BD444">
        <f t="shared" si="88"/>
        <v>0.98833333333333329</v>
      </c>
      <c r="BE444">
        <f t="shared" si="89"/>
        <v>7.6025641025638557E-4</v>
      </c>
    </row>
    <row r="445" spans="1:57" x14ac:dyDescent="0.3">
      <c r="A445">
        <f>Pumpkin_Seeds_Dataset!A443</f>
        <v>74028</v>
      </c>
      <c r="B445">
        <f>Pumpkin_Seeds_Dataset!B443</f>
        <v>1063.29</v>
      </c>
      <c r="C445">
        <f>Pumpkin_Seeds_Dataset!C443</f>
        <v>422.67200000000003</v>
      </c>
      <c r="D445">
        <f>Pumpkin_Seeds_Dataset!D443</f>
        <v>224.27709999999999</v>
      </c>
      <c r="E445">
        <f>Pumpkin_Seeds_Dataset!E443</f>
        <v>74635</v>
      </c>
      <c r="F445">
        <f>Pumpkin_Seeds_Dataset!F443</f>
        <v>307.0104</v>
      </c>
      <c r="G445">
        <f>Pumpkin_Seeds_Dataset!G443</f>
        <v>0.84760000000000002</v>
      </c>
      <c r="H445">
        <f>Pumpkin_Seeds_Dataset!H443</f>
        <v>0.9919</v>
      </c>
      <c r="I445">
        <f>Pumpkin_Seeds_Dataset!I443</f>
        <v>0.72440000000000004</v>
      </c>
      <c r="J445">
        <f>Pumpkin_Seeds_Dataset!J443</f>
        <v>0.82279999999999998</v>
      </c>
      <c r="K445">
        <f>Pumpkin_Seeds_Dataset!K443</f>
        <v>1.8846000000000001</v>
      </c>
      <c r="L445">
        <f>Pumpkin_Seeds_Dataset!L443</f>
        <v>0.72640000000000005</v>
      </c>
      <c r="M445" s="9">
        <f>Pumpkin_Seeds_Dataset!M443</f>
        <v>0</v>
      </c>
      <c r="N445" s="10">
        <f t="shared" si="79"/>
        <v>1</v>
      </c>
      <c r="O445" s="11">
        <f t="shared" si="80"/>
        <v>1</v>
      </c>
      <c r="P445">
        <f t="shared" si="81"/>
        <v>0</v>
      </c>
      <c r="Q445">
        <f t="shared" si="82"/>
        <v>0.20839487707604287</v>
      </c>
      <c r="R445" s="9">
        <f t="shared" si="83"/>
        <v>0.20839487707604287</v>
      </c>
      <c r="S445" s="11">
        <f t="shared" si="84"/>
        <v>0.79160512292395713</v>
      </c>
      <c r="T445" s="9">
        <f t="shared" si="85"/>
        <v>-0.23369259366784914</v>
      </c>
      <c r="U445" s="11">
        <f t="shared" si="86"/>
        <v>100</v>
      </c>
      <c r="AX445">
        <v>4.2669189684525294E-2</v>
      </c>
      <c r="AY445">
        <v>1</v>
      </c>
      <c r="AZ445">
        <v>0</v>
      </c>
      <c r="BA445">
        <f t="shared" si="90"/>
        <v>427</v>
      </c>
      <c r="BB445">
        <f t="shared" si="91"/>
        <v>14</v>
      </c>
      <c r="BC445">
        <f t="shared" si="87"/>
        <v>0.67153846153846153</v>
      </c>
      <c r="BD445">
        <f t="shared" si="88"/>
        <v>0.98833333333333329</v>
      </c>
      <c r="BE445">
        <f t="shared" si="89"/>
        <v>7.6025641025638557E-4</v>
      </c>
    </row>
    <row r="446" spans="1:57" x14ac:dyDescent="0.3">
      <c r="A446">
        <f>Pumpkin_Seeds_Dataset!A444</f>
        <v>73470</v>
      </c>
      <c r="B446">
        <f>Pumpkin_Seeds_Dataset!B444</f>
        <v>1048.5519999999999</v>
      </c>
      <c r="C446">
        <f>Pumpkin_Seeds_Dataset!C444</f>
        <v>419.02159999999998</v>
      </c>
      <c r="D446">
        <f>Pumpkin_Seeds_Dataset!D444</f>
        <v>223.75309999999999</v>
      </c>
      <c r="E446">
        <f>Pumpkin_Seeds_Dataset!E444</f>
        <v>74086</v>
      </c>
      <c r="F446">
        <f>Pumpkin_Seeds_Dataset!F444</f>
        <v>305.85109999999997</v>
      </c>
      <c r="G446">
        <f>Pumpkin_Seeds_Dataset!G444</f>
        <v>0.84550000000000003</v>
      </c>
      <c r="H446">
        <f>Pumpkin_Seeds_Dataset!H444</f>
        <v>0.99170000000000003</v>
      </c>
      <c r="I446">
        <f>Pumpkin_Seeds_Dataset!I444</f>
        <v>0.74229999999999996</v>
      </c>
      <c r="J446">
        <f>Pumpkin_Seeds_Dataset!J444</f>
        <v>0.8397</v>
      </c>
      <c r="K446">
        <f>Pumpkin_Seeds_Dataset!K444</f>
        <v>1.8727</v>
      </c>
      <c r="L446">
        <f>Pumpkin_Seeds_Dataset!L444</f>
        <v>0.72989999999999999</v>
      </c>
      <c r="M446" s="9">
        <f>Pumpkin_Seeds_Dataset!M444</f>
        <v>0</v>
      </c>
      <c r="N446" s="10">
        <f t="shared" si="79"/>
        <v>1</v>
      </c>
      <c r="O446" s="11">
        <f t="shared" si="80"/>
        <v>1</v>
      </c>
      <c r="P446">
        <f t="shared" si="81"/>
        <v>0</v>
      </c>
      <c r="Q446">
        <f t="shared" si="82"/>
        <v>0.11049101572588432</v>
      </c>
      <c r="R446" s="9">
        <f t="shared" si="83"/>
        <v>0.11049101572588432</v>
      </c>
      <c r="S446" s="11">
        <f t="shared" si="84"/>
        <v>0.88950898427411573</v>
      </c>
      <c r="T446" s="9">
        <f t="shared" si="85"/>
        <v>-0.11708567156287586</v>
      </c>
      <c r="U446" s="11">
        <f t="shared" si="86"/>
        <v>100</v>
      </c>
      <c r="AX446">
        <v>4.2798484224003987E-2</v>
      </c>
      <c r="AY446">
        <v>1</v>
      </c>
      <c r="AZ446">
        <v>0</v>
      </c>
      <c r="BA446">
        <f t="shared" si="90"/>
        <v>428</v>
      </c>
      <c r="BB446">
        <f t="shared" si="91"/>
        <v>14</v>
      </c>
      <c r="BC446">
        <f t="shared" si="87"/>
        <v>0.67076923076923078</v>
      </c>
      <c r="BD446">
        <f t="shared" si="88"/>
        <v>0.98833333333333329</v>
      </c>
      <c r="BE446">
        <f t="shared" si="89"/>
        <v>7.6025641025649529E-4</v>
      </c>
    </row>
    <row r="447" spans="1:57" x14ac:dyDescent="0.3">
      <c r="A447">
        <f>Pumpkin_Seeds_Dataset!A445</f>
        <v>72864</v>
      </c>
      <c r="B447">
        <f>Pumpkin_Seeds_Dataset!B445</f>
        <v>1032.7739999999999</v>
      </c>
      <c r="C447">
        <f>Pumpkin_Seeds_Dataset!C445</f>
        <v>399.5462</v>
      </c>
      <c r="D447">
        <f>Pumpkin_Seeds_Dataset!D445</f>
        <v>232.96420000000001</v>
      </c>
      <c r="E447">
        <f>Pumpkin_Seeds_Dataset!E445</f>
        <v>73463</v>
      </c>
      <c r="F447">
        <f>Pumpkin_Seeds_Dataset!F445</f>
        <v>304.58710000000002</v>
      </c>
      <c r="G447">
        <f>Pumpkin_Seeds_Dataset!G445</f>
        <v>0.81240000000000001</v>
      </c>
      <c r="H447">
        <f>Pumpkin_Seeds_Dataset!H445</f>
        <v>0.99180000000000001</v>
      </c>
      <c r="I447">
        <f>Pumpkin_Seeds_Dataset!I445</f>
        <v>0.7046</v>
      </c>
      <c r="J447">
        <f>Pumpkin_Seeds_Dataset!J445</f>
        <v>0.85840000000000005</v>
      </c>
      <c r="K447">
        <f>Pumpkin_Seeds_Dataset!K445</f>
        <v>1.7151000000000001</v>
      </c>
      <c r="L447">
        <f>Pumpkin_Seeds_Dataset!L445</f>
        <v>0.76229999999999998</v>
      </c>
      <c r="M447" s="9">
        <f>Pumpkin_Seeds_Dataset!M445</f>
        <v>0</v>
      </c>
      <c r="N447" s="10">
        <f t="shared" si="79"/>
        <v>1</v>
      </c>
      <c r="O447" s="11">
        <f t="shared" si="80"/>
        <v>1</v>
      </c>
      <c r="P447">
        <f t="shared" si="81"/>
        <v>0</v>
      </c>
      <c r="Q447">
        <f t="shared" si="82"/>
        <v>3.2024718386471217E-2</v>
      </c>
      <c r="R447" s="9">
        <f t="shared" si="83"/>
        <v>3.2024718386471217E-2</v>
      </c>
      <c r="S447" s="11">
        <f t="shared" si="84"/>
        <v>0.96797528161352875</v>
      </c>
      <c r="T447" s="9">
        <f t="shared" si="85"/>
        <v>-3.2548727554811162E-2</v>
      </c>
      <c r="U447" s="11">
        <f t="shared" si="86"/>
        <v>100</v>
      </c>
      <c r="AX447">
        <v>4.283008740555741E-2</v>
      </c>
      <c r="AY447">
        <v>1</v>
      </c>
      <c r="AZ447">
        <v>0</v>
      </c>
      <c r="BA447">
        <f t="shared" si="90"/>
        <v>429</v>
      </c>
      <c r="BB447">
        <f t="shared" si="91"/>
        <v>14</v>
      </c>
      <c r="BC447">
        <f t="shared" si="87"/>
        <v>0.66999999999999993</v>
      </c>
      <c r="BD447">
        <f t="shared" si="88"/>
        <v>0.98833333333333329</v>
      </c>
      <c r="BE447">
        <f t="shared" si="89"/>
        <v>7.6025641025627584E-4</v>
      </c>
    </row>
    <row r="448" spans="1:57" x14ac:dyDescent="0.3">
      <c r="A448">
        <f>Pumpkin_Seeds_Dataset!A446</f>
        <v>98628</v>
      </c>
      <c r="B448">
        <f>Pumpkin_Seeds_Dataset!B446</f>
        <v>1204.172</v>
      </c>
      <c r="C448">
        <f>Pumpkin_Seeds_Dataset!C446</f>
        <v>460.72550000000001</v>
      </c>
      <c r="D448">
        <f>Pumpkin_Seeds_Dataset!D446</f>
        <v>273.92509999999999</v>
      </c>
      <c r="E448">
        <f>Pumpkin_Seeds_Dataset!E446</f>
        <v>99602</v>
      </c>
      <c r="F448">
        <f>Pumpkin_Seeds_Dataset!F446</f>
        <v>354.36860000000001</v>
      </c>
      <c r="G448">
        <f>Pumpkin_Seeds_Dataset!G446</f>
        <v>0.80410000000000004</v>
      </c>
      <c r="H448">
        <f>Pumpkin_Seeds_Dataset!H446</f>
        <v>0.99019999999999997</v>
      </c>
      <c r="I448">
        <f>Pumpkin_Seeds_Dataset!I446</f>
        <v>0.72119999999999995</v>
      </c>
      <c r="J448">
        <f>Pumpkin_Seeds_Dataset!J446</f>
        <v>0.85470000000000002</v>
      </c>
      <c r="K448">
        <f>Pumpkin_Seeds_Dataset!K446</f>
        <v>1.6819</v>
      </c>
      <c r="L448">
        <f>Pumpkin_Seeds_Dataset!L446</f>
        <v>0.76919999999999999</v>
      </c>
      <c r="M448" s="9">
        <f>Pumpkin_Seeds_Dataset!M446</f>
        <v>0</v>
      </c>
      <c r="N448" s="10">
        <f t="shared" si="79"/>
        <v>1</v>
      </c>
      <c r="O448" s="11">
        <f t="shared" si="80"/>
        <v>1</v>
      </c>
      <c r="P448">
        <f t="shared" si="81"/>
        <v>0</v>
      </c>
      <c r="Q448">
        <f t="shared" si="82"/>
        <v>5.9825403963445122E-2</v>
      </c>
      <c r="R448" s="9">
        <f t="shared" si="83"/>
        <v>5.9825403963445122E-2</v>
      </c>
      <c r="S448" s="11">
        <f t="shared" si="84"/>
        <v>0.94017459603655484</v>
      </c>
      <c r="T448" s="9">
        <f t="shared" si="85"/>
        <v>-6.1689680501291796E-2</v>
      </c>
      <c r="U448" s="11">
        <f t="shared" si="86"/>
        <v>100</v>
      </c>
      <c r="AX448">
        <v>4.3312635627064187E-2</v>
      </c>
      <c r="AY448">
        <v>1</v>
      </c>
      <c r="AZ448">
        <v>0</v>
      </c>
      <c r="BA448">
        <f t="shared" si="90"/>
        <v>430</v>
      </c>
      <c r="BB448">
        <f t="shared" si="91"/>
        <v>14</v>
      </c>
      <c r="BC448">
        <f t="shared" si="87"/>
        <v>0.6692307692307693</v>
      </c>
      <c r="BD448">
        <f t="shared" si="88"/>
        <v>0.98833333333333329</v>
      </c>
      <c r="BE448">
        <f t="shared" si="89"/>
        <v>7.6025641025649529E-4</v>
      </c>
    </row>
    <row r="449" spans="1:57" x14ac:dyDescent="0.3">
      <c r="A449">
        <f>Pumpkin_Seeds_Dataset!A447</f>
        <v>62557</v>
      </c>
      <c r="B449">
        <f>Pumpkin_Seeds_Dataset!B447</f>
        <v>985.76300000000003</v>
      </c>
      <c r="C449">
        <f>Pumpkin_Seeds_Dataset!C447</f>
        <v>400.68630000000002</v>
      </c>
      <c r="D449">
        <f>Pumpkin_Seeds_Dataset!D447</f>
        <v>199.09460000000001</v>
      </c>
      <c r="E449">
        <f>Pumpkin_Seeds_Dataset!E447</f>
        <v>63163</v>
      </c>
      <c r="F449">
        <f>Pumpkin_Seeds_Dataset!F447</f>
        <v>282.22340000000003</v>
      </c>
      <c r="G449">
        <f>Pumpkin_Seeds_Dataset!G447</f>
        <v>0.86780000000000002</v>
      </c>
      <c r="H449">
        <f>Pumpkin_Seeds_Dataset!H447</f>
        <v>0.99039999999999995</v>
      </c>
      <c r="I449">
        <f>Pumpkin_Seeds_Dataset!I447</f>
        <v>0.61150000000000004</v>
      </c>
      <c r="J449">
        <f>Pumpkin_Seeds_Dataset!J447</f>
        <v>0.80900000000000005</v>
      </c>
      <c r="K449">
        <f>Pumpkin_Seeds_Dataset!K447</f>
        <v>2.0125000000000002</v>
      </c>
      <c r="L449">
        <f>Pumpkin_Seeds_Dataset!L447</f>
        <v>0.70440000000000003</v>
      </c>
      <c r="M449" s="9">
        <f>Pumpkin_Seeds_Dataset!M447</f>
        <v>0</v>
      </c>
      <c r="N449" s="10">
        <f t="shared" si="79"/>
        <v>1</v>
      </c>
      <c r="O449" s="11">
        <f t="shared" si="80"/>
        <v>1</v>
      </c>
      <c r="P449">
        <f t="shared" si="81"/>
        <v>0</v>
      </c>
      <c r="Q449">
        <f t="shared" si="82"/>
        <v>0.47589044741865294</v>
      </c>
      <c r="R449" s="9">
        <f t="shared" si="83"/>
        <v>0.47589044741865294</v>
      </c>
      <c r="S449" s="11">
        <f t="shared" si="84"/>
        <v>0.52410955258134706</v>
      </c>
      <c r="T449" s="9">
        <f t="shared" si="85"/>
        <v>-0.64605454670141127</v>
      </c>
      <c r="U449" s="11">
        <f t="shared" si="86"/>
        <v>100</v>
      </c>
      <c r="AX449">
        <v>4.3357255354322728E-2</v>
      </c>
      <c r="AY449">
        <v>1</v>
      </c>
      <c r="AZ449">
        <v>0</v>
      </c>
      <c r="BA449">
        <f t="shared" si="90"/>
        <v>431</v>
      </c>
      <c r="BB449">
        <f t="shared" si="91"/>
        <v>14</v>
      </c>
      <c r="BC449">
        <f t="shared" si="87"/>
        <v>0.66846153846153844</v>
      </c>
      <c r="BD449">
        <f t="shared" si="88"/>
        <v>0.98833333333333329</v>
      </c>
      <c r="BE449">
        <f t="shared" si="89"/>
        <v>7.6025641025638557E-4</v>
      </c>
    </row>
    <row r="450" spans="1:57" x14ac:dyDescent="0.3">
      <c r="A450">
        <f>Pumpkin_Seeds_Dataset!A448</f>
        <v>76848</v>
      </c>
      <c r="B450">
        <f>Pumpkin_Seeds_Dataset!B448</f>
        <v>1042.8130000000001</v>
      </c>
      <c r="C450">
        <f>Pumpkin_Seeds_Dataset!C448</f>
        <v>393.88249999999999</v>
      </c>
      <c r="D450">
        <f>Pumpkin_Seeds_Dataset!D448</f>
        <v>248.88339999999999</v>
      </c>
      <c r="E450">
        <f>Pumpkin_Seeds_Dataset!E448</f>
        <v>77474</v>
      </c>
      <c r="F450">
        <f>Pumpkin_Seeds_Dataset!F448</f>
        <v>312.80329999999998</v>
      </c>
      <c r="G450">
        <f>Pumpkin_Seeds_Dataset!G448</f>
        <v>0.77510000000000001</v>
      </c>
      <c r="H450">
        <f>Pumpkin_Seeds_Dataset!H448</f>
        <v>0.9919</v>
      </c>
      <c r="I450">
        <f>Pumpkin_Seeds_Dataset!I448</f>
        <v>0.75180000000000002</v>
      </c>
      <c r="J450">
        <f>Pumpkin_Seeds_Dataset!J448</f>
        <v>0.88800000000000001</v>
      </c>
      <c r="K450">
        <f>Pumpkin_Seeds_Dataset!K448</f>
        <v>1.5826</v>
      </c>
      <c r="L450">
        <f>Pumpkin_Seeds_Dataset!L448</f>
        <v>0.79420000000000002</v>
      </c>
      <c r="M450" s="9">
        <f>Pumpkin_Seeds_Dataset!M448</f>
        <v>0</v>
      </c>
      <c r="N450" s="10">
        <f t="shared" si="79"/>
        <v>1</v>
      </c>
      <c r="O450" s="11">
        <f t="shared" si="80"/>
        <v>1</v>
      </c>
      <c r="P450">
        <f t="shared" si="81"/>
        <v>0</v>
      </c>
      <c r="Q450">
        <f t="shared" si="82"/>
        <v>7.6046915011302105E-3</v>
      </c>
      <c r="R450" s="9">
        <f t="shared" si="83"/>
        <v>7.6046915011302105E-3</v>
      </c>
      <c r="S450" s="11">
        <f t="shared" si="84"/>
        <v>0.99239530849886981</v>
      </c>
      <c r="T450" s="9">
        <f t="shared" si="85"/>
        <v>-7.6337546052605548E-3</v>
      </c>
      <c r="U450" s="11">
        <f t="shared" si="86"/>
        <v>100</v>
      </c>
      <c r="AX450">
        <v>4.3439162897221412E-2</v>
      </c>
      <c r="AY450">
        <v>1</v>
      </c>
      <c r="AZ450">
        <v>0</v>
      </c>
      <c r="BA450">
        <f t="shared" si="90"/>
        <v>432</v>
      </c>
      <c r="BB450">
        <f t="shared" si="91"/>
        <v>14</v>
      </c>
      <c r="BC450">
        <f t="shared" si="87"/>
        <v>0.6676923076923077</v>
      </c>
      <c r="BD450">
        <f t="shared" si="88"/>
        <v>0.98833333333333329</v>
      </c>
      <c r="BE450">
        <f t="shared" si="89"/>
        <v>7.6025641025638557E-4</v>
      </c>
    </row>
    <row r="451" spans="1:57" x14ac:dyDescent="0.3">
      <c r="A451">
        <f>Pumpkin_Seeds_Dataset!A449</f>
        <v>80184</v>
      </c>
      <c r="B451">
        <f>Pumpkin_Seeds_Dataset!B449</f>
        <v>1083.6880000000001</v>
      </c>
      <c r="C451">
        <f>Pumpkin_Seeds_Dataset!C449</f>
        <v>422.70769999999999</v>
      </c>
      <c r="D451">
        <f>Pumpkin_Seeds_Dataset!D449</f>
        <v>242.2911</v>
      </c>
      <c r="E451">
        <f>Pumpkin_Seeds_Dataset!E449</f>
        <v>80947</v>
      </c>
      <c r="F451">
        <f>Pumpkin_Seeds_Dataset!F449</f>
        <v>319.5206</v>
      </c>
      <c r="G451">
        <f>Pumpkin_Seeds_Dataset!G449</f>
        <v>0.81940000000000002</v>
      </c>
      <c r="H451">
        <f>Pumpkin_Seeds_Dataset!H449</f>
        <v>0.99060000000000004</v>
      </c>
      <c r="I451">
        <f>Pumpkin_Seeds_Dataset!I449</f>
        <v>0.73150000000000004</v>
      </c>
      <c r="J451">
        <f>Pumpkin_Seeds_Dataset!J449</f>
        <v>0.85799999999999998</v>
      </c>
      <c r="K451">
        <f>Pumpkin_Seeds_Dataset!K449</f>
        <v>1.7445999999999999</v>
      </c>
      <c r="L451">
        <f>Pumpkin_Seeds_Dataset!L449</f>
        <v>0.75590000000000002</v>
      </c>
      <c r="M451" s="9">
        <f>Pumpkin_Seeds_Dataset!M449</f>
        <v>0</v>
      </c>
      <c r="N451" s="10">
        <f t="shared" si="79"/>
        <v>1</v>
      </c>
      <c r="O451" s="11">
        <f t="shared" si="80"/>
        <v>1</v>
      </c>
      <c r="P451">
        <f t="shared" si="81"/>
        <v>0</v>
      </c>
      <c r="Q451">
        <f t="shared" si="82"/>
        <v>2.592487262475408E-2</v>
      </c>
      <c r="R451" s="9">
        <f t="shared" si="83"/>
        <v>2.592487262475408E-2</v>
      </c>
      <c r="S451" s="11">
        <f t="shared" si="84"/>
        <v>0.97407512737524593</v>
      </c>
      <c r="T451" s="9">
        <f t="shared" si="85"/>
        <v>-2.6266845485391044E-2</v>
      </c>
      <c r="U451" s="11">
        <f t="shared" si="86"/>
        <v>100</v>
      </c>
      <c r="AX451">
        <v>4.3527415733890934E-2</v>
      </c>
      <c r="AY451">
        <v>1</v>
      </c>
      <c r="AZ451">
        <v>0</v>
      </c>
      <c r="BA451">
        <f t="shared" si="90"/>
        <v>433</v>
      </c>
      <c r="BB451">
        <f t="shared" si="91"/>
        <v>14</v>
      </c>
      <c r="BC451">
        <f t="shared" si="87"/>
        <v>0.66692307692307695</v>
      </c>
      <c r="BD451">
        <f t="shared" si="88"/>
        <v>0.98833333333333329</v>
      </c>
      <c r="BE451">
        <f t="shared" si="89"/>
        <v>7.6025641025649529E-4</v>
      </c>
    </row>
    <row r="452" spans="1:57" x14ac:dyDescent="0.3">
      <c r="A452">
        <f>Pumpkin_Seeds_Dataset!A450</f>
        <v>71962</v>
      </c>
      <c r="B452">
        <f>Pumpkin_Seeds_Dataset!B450</f>
        <v>1062.117</v>
      </c>
      <c r="C452">
        <f>Pumpkin_Seeds_Dataset!C450</f>
        <v>422.11950000000002</v>
      </c>
      <c r="D452">
        <f>Pumpkin_Seeds_Dataset!D450</f>
        <v>218.87090000000001</v>
      </c>
      <c r="E452">
        <f>Pumpkin_Seeds_Dataset!E450</f>
        <v>72590</v>
      </c>
      <c r="F452">
        <f>Pumpkin_Seeds_Dataset!F450</f>
        <v>302.69600000000003</v>
      </c>
      <c r="G452">
        <f>Pumpkin_Seeds_Dataset!G450</f>
        <v>0.85509999999999997</v>
      </c>
      <c r="H452">
        <f>Pumpkin_Seeds_Dataset!H450</f>
        <v>0.99129999999999996</v>
      </c>
      <c r="I452">
        <f>Pumpkin_Seeds_Dataset!I450</f>
        <v>0.71309999999999996</v>
      </c>
      <c r="J452">
        <f>Pumpkin_Seeds_Dataset!J450</f>
        <v>0.80159999999999998</v>
      </c>
      <c r="K452">
        <f>Pumpkin_Seeds_Dataset!K450</f>
        <v>1.9286000000000001</v>
      </c>
      <c r="L452">
        <f>Pumpkin_Seeds_Dataset!L450</f>
        <v>0.71709999999999996</v>
      </c>
      <c r="M452" s="9">
        <f>Pumpkin_Seeds_Dataset!M450</f>
        <v>0</v>
      </c>
      <c r="N452" s="10">
        <f t="shared" si="79"/>
        <v>1</v>
      </c>
      <c r="O452" s="11">
        <f t="shared" si="80"/>
        <v>1</v>
      </c>
      <c r="P452">
        <f t="shared" si="81"/>
        <v>0</v>
      </c>
      <c r="Q452">
        <f t="shared" si="82"/>
        <v>0.39359358189929211</v>
      </c>
      <c r="R452" s="9">
        <f t="shared" si="83"/>
        <v>0.39359358189929211</v>
      </c>
      <c r="S452" s="11">
        <f t="shared" si="84"/>
        <v>0.60640641810070783</v>
      </c>
      <c r="T452" s="9">
        <f t="shared" si="85"/>
        <v>-0.5002048607708226</v>
      </c>
      <c r="U452" s="11">
        <f t="shared" si="86"/>
        <v>100</v>
      </c>
      <c r="AX452">
        <v>4.3561977776152852E-2</v>
      </c>
      <c r="AY452">
        <v>1</v>
      </c>
      <c r="AZ452">
        <v>0</v>
      </c>
      <c r="BA452">
        <f t="shared" si="90"/>
        <v>434</v>
      </c>
      <c r="BB452">
        <f t="shared" si="91"/>
        <v>14</v>
      </c>
      <c r="BC452">
        <f t="shared" si="87"/>
        <v>0.6661538461538461</v>
      </c>
      <c r="BD452">
        <f t="shared" si="88"/>
        <v>0.98833333333333329</v>
      </c>
      <c r="BE452">
        <f t="shared" si="89"/>
        <v>0</v>
      </c>
    </row>
    <row r="453" spans="1:57" x14ac:dyDescent="0.3">
      <c r="A453">
        <f>Pumpkin_Seeds_Dataset!A451</f>
        <v>91158</v>
      </c>
      <c r="B453">
        <f>Pumpkin_Seeds_Dataset!B451</f>
        <v>1164.4780000000001</v>
      </c>
      <c r="C453">
        <f>Pumpkin_Seeds_Dataset!C451</f>
        <v>456.36529999999999</v>
      </c>
      <c r="D453">
        <f>Pumpkin_Seeds_Dataset!D451</f>
        <v>254.9854</v>
      </c>
      <c r="E453">
        <f>Pumpkin_Seeds_Dataset!E451</f>
        <v>91932</v>
      </c>
      <c r="F453">
        <f>Pumpkin_Seeds_Dataset!F451</f>
        <v>340.68459999999999</v>
      </c>
      <c r="G453">
        <f>Pumpkin_Seeds_Dataset!G451</f>
        <v>0.82930000000000004</v>
      </c>
      <c r="H453">
        <f>Pumpkin_Seeds_Dataset!H451</f>
        <v>0.99160000000000004</v>
      </c>
      <c r="I453">
        <f>Pumpkin_Seeds_Dataset!I451</f>
        <v>0.67959999999999998</v>
      </c>
      <c r="J453">
        <f>Pumpkin_Seeds_Dataset!J451</f>
        <v>0.8448</v>
      </c>
      <c r="K453">
        <f>Pumpkin_Seeds_Dataset!K451</f>
        <v>1.7898000000000001</v>
      </c>
      <c r="L453">
        <f>Pumpkin_Seeds_Dataset!L451</f>
        <v>0.74650000000000005</v>
      </c>
      <c r="M453" s="9">
        <f>Pumpkin_Seeds_Dataset!M451</f>
        <v>0</v>
      </c>
      <c r="N453" s="10">
        <f t="shared" ref="N453:N516" si="92">1-M453</f>
        <v>1</v>
      </c>
      <c r="O453" s="11">
        <f t="shared" ref="O453:O516" si="93">M453+N453</f>
        <v>1</v>
      </c>
      <c r="P453">
        <f t="shared" ref="P453:P516" si="94">IF(O453=0,"",M453/O453)</f>
        <v>0</v>
      </c>
      <c r="Q453">
        <f t="shared" ref="Q453:Q516" si="95">1/(1+EXP(-$X$5-MMULT(A453:L453,$X$6:$X$17)))</f>
        <v>7.7337035908840307E-2</v>
      </c>
      <c r="R453" s="9">
        <f t="shared" ref="R453:R516" si="96">O453*Q453</f>
        <v>7.7337035908840307E-2</v>
      </c>
      <c r="S453" s="11">
        <f t="shared" ref="S453:S516" si="97">O453-R453</f>
        <v>0.92266296409115967</v>
      </c>
      <c r="T453" s="9">
        <f t="shared" ref="T453:T516" si="98">IFERROR(O453*(P453*LN(Q453)+(1-P453)*LN(1-Q453)),0)</f>
        <v>-8.0491263827718429E-2</v>
      </c>
      <c r="U453" s="11">
        <f t="shared" ref="U453:U516" si="99">100*IF(Q453&gt;=$AT$10,M453/O453,N453/O453)</f>
        <v>100</v>
      </c>
      <c r="AX453">
        <v>4.3591308097471346E-2</v>
      </c>
      <c r="AY453">
        <v>0</v>
      </c>
      <c r="AZ453">
        <v>1</v>
      </c>
      <c r="BA453">
        <f t="shared" si="90"/>
        <v>434</v>
      </c>
      <c r="BB453">
        <f t="shared" si="91"/>
        <v>15</v>
      </c>
      <c r="BC453">
        <f t="shared" ref="BC453:BC516" si="100">1-BA453/BA$2504</f>
        <v>0.6661538461538461</v>
      </c>
      <c r="BD453">
        <f t="shared" ref="BD453:BD516" si="101">1-BB453/BB$2504</f>
        <v>0.98750000000000004</v>
      </c>
      <c r="BE453">
        <f t="shared" ref="BE453:BE516" si="102">(BC453-BC454)*BD453</f>
        <v>7.596153846152504E-4</v>
      </c>
    </row>
    <row r="454" spans="1:57" x14ac:dyDescent="0.3">
      <c r="A454">
        <f>Pumpkin_Seeds_Dataset!A452</f>
        <v>73288</v>
      </c>
      <c r="B454">
        <f>Pumpkin_Seeds_Dataset!B452</f>
        <v>1020.899</v>
      </c>
      <c r="C454">
        <f>Pumpkin_Seeds_Dataset!C452</f>
        <v>385.19220000000001</v>
      </c>
      <c r="D454">
        <f>Pumpkin_Seeds_Dataset!D452</f>
        <v>243.4684</v>
      </c>
      <c r="E454">
        <f>Pumpkin_Seeds_Dataset!E452</f>
        <v>74070</v>
      </c>
      <c r="F454">
        <f>Pumpkin_Seeds_Dataset!F452</f>
        <v>305.47210000000001</v>
      </c>
      <c r="G454">
        <f>Pumpkin_Seeds_Dataset!G452</f>
        <v>0.77490000000000003</v>
      </c>
      <c r="H454">
        <f>Pumpkin_Seeds_Dataset!H452</f>
        <v>0.98939999999999995</v>
      </c>
      <c r="I454">
        <f>Pumpkin_Seeds_Dataset!I452</f>
        <v>0.73880000000000001</v>
      </c>
      <c r="J454">
        <f>Pumpkin_Seeds_Dataset!J452</f>
        <v>0.88360000000000005</v>
      </c>
      <c r="K454">
        <f>Pumpkin_Seeds_Dataset!K452</f>
        <v>1.5821000000000001</v>
      </c>
      <c r="L454">
        <f>Pumpkin_Seeds_Dataset!L452</f>
        <v>0.79300000000000004</v>
      </c>
      <c r="M454" s="9">
        <f>Pumpkin_Seeds_Dataset!M452</f>
        <v>0</v>
      </c>
      <c r="N454" s="10">
        <f t="shared" si="92"/>
        <v>1</v>
      </c>
      <c r="O454" s="11">
        <f t="shared" si="93"/>
        <v>1</v>
      </c>
      <c r="P454">
        <f t="shared" si="94"/>
        <v>0</v>
      </c>
      <c r="Q454">
        <f t="shared" si="95"/>
        <v>6.8024769753134359E-3</v>
      </c>
      <c r="R454" s="9">
        <f t="shared" si="96"/>
        <v>6.8024769753134359E-3</v>
      </c>
      <c r="S454" s="11">
        <f t="shared" si="97"/>
        <v>0.99319752302468656</v>
      </c>
      <c r="T454" s="9">
        <f t="shared" si="98"/>
        <v>-6.8257192853004526E-3</v>
      </c>
      <c r="U454" s="11">
        <f t="shared" si="99"/>
        <v>100</v>
      </c>
      <c r="AX454">
        <v>4.3639195248528648E-2</v>
      </c>
      <c r="AY454">
        <v>1</v>
      </c>
      <c r="AZ454">
        <v>0</v>
      </c>
      <c r="BA454">
        <f t="shared" ref="BA454:BA517" si="103">BA453+AY454</f>
        <v>435</v>
      </c>
      <c r="BB454">
        <f t="shared" ref="BB454:BB517" si="104">BB453+AZ454</f>
        <v>15</v>
      </c>
      <c r="BC454">
        <f t="shared" si="100"/>
        <v>0.66538461538461546</v>
      </c>
      <c r="BD454">
        <f t="shared" si="101"/>
        <v>0.98750000000000004</v>
      </c>
      <c r="BE454">
        <f t="shared" si="102"/>
        <v>7.5961538461546962E-4</v>
      </c>
    </row>
    <row r="455" spans="1:57" x14ac:dyDescent="0.3">
      <c r="A455">
        <f>Pumpkin_Seeds_Dataset!A453</f>
        <v>59113</v>
      </c>
      <c r="B455">
        <f>Pumpkin_Seeds_Dataset!B453</f>
        <v>921.904</v>
      </c>
      <c r="C455">
        <f>Pumpkin_Seeds_Dataset!C453</f>
        <v>356.5915</v>
      </c>
      <c r="D455">
        <f>Pumpkin_Seeds_Dataset!D453</f>
        <v>211.59190000000001</v>
      </c>
      <c r="E455">
        <f>Pumpkin_Seeds_Dataset!E453</f>
        <v>59565</v>
      </c>
      <c r="F455">
        <f>Pumpkin_Seeds_Dataset!F453</f>
        <v>274.34469999999999</v>
      </c>
      <c r="G455">
        <f>Pumpkin_Seeds_Dataset!G453</f>
        <v>0.80489999999999995</v>
      </c>
      <c r="H455">
        <f>Pumpkin_Seeds_Dataset!H453</f>
        <v>0.99239999999999995</v>
      </c>
      <c r="I455">
        <f>Pumpkin_Seeds_Dataset!I453</f>
        <v>0.72599999999999998</v>
      </c>
      <c r="J455">
        <f>Pumpkin_Seeds_Dataset!J453</f>
        <v>0.874</v>
      </c>
      <c r="K455">
        <f>Pumpkin_Seeds_Dataset!K453</f>
        <v>1.6853</v>
      </c>
      <c r="L455">
        <f>Pumpkin_Seeds_Dataset!L453</f>
        <v>0.76939999999999997</v>
      </c>
      <c r="M455" s="9">
        <f>Pumpkin_Seeds_Dataset!M453</f>
        <v>0</v>
      </c>
      <c r="N455" s="10">
        <f t="shared" si="92"/>
        <v>1</v>
      </c>
      <c r="O455" s="11">
        <f t="shared" si="93"/>
        <v>1</v>
      </c>
      <c r="P455">
        <f t="shared" si="94"/>
        <v>0</v>
      </c>
      <c r="Q455">
        <f t="shared" si="95"/>
        <v>7.5344499986432126E-2</v>
      </c>
      <c r="R455" s="9">
        <f t="shared" si="96"/>
        <v>7.5344499986432126E-2</v>
      </c>
      <c r="S455" s="11">
        <f t="shared" si="97"/>
        <v>0.92465550001356789</v>
      </c>
      <c r="T455" s="9">
        <f t="shared" si="98"/>
        <v>-7.8334043257653543E-2</v>
      </c>
      <c r="U455" s="11">
        <f t="shared" si="99"/>
        <v>100</v>
      </c>
      <c r="AX455">
        <v>4.3783041804820393E-2</v>
      </c>
      <c r="AY455">
        <v>1</v>
      </c>
      <c r="AZ455">
        <v>0</v>
      </c>
      <c r="BA455">
        <f t="shared" si="103"/>
        <v>436</v>
      </c>
      <c r="BB455">
        <f t="shared" si="104"/>
        <v>15</v>
      </c>
      <c r="BC455">
        <f t="shared" si="100"/>
        <v>0.66461538461538461</v>
      </c>
      <c r="BD455">
        <f t="shared" si="101"/>
        <v>0.98750000000000004</v>
      </c>
      <c r="BE455">
        <f t="shared" si="102"/>
        <v>7.5961538461536001E-4</v>
      </c>
    </row>
    <row r="456" spans="1:57" x14ac:dyDescent="0.3">
      <c r="A456">
        <f>Pumpkin_Seeds_Dataset!A454</f>
        <v>90489</v>
      </c>
      <c r="B456">
        <f>Pumpkin_Seeds_Dataset!B454</f>
        <v>1180.4290000000001</v>
      </c>
      <c r="C456">
        <f>Pumpkin_Seeds_Dataset!C454</f>
        <v>468.90820000000002</v>
      </c>
      <c r="D456">
        <f>Pumpkin_Seeds_Dataset!D454</f>
        <v>247.28280000000001</v>
      </c>
      <c r="E456">
        <f>Pumpkin_Seeds_Dataset!E454</f>
        <v>91352</v>
      </c>
      <c r="F456">
        <f>Pumpkin_Seeds_Dataset!F454</f>
        <v>339.43209999999999</v>
      </c>
      <c r="G456">
        <f>Pumpkin_Seeds_Dataset!G454</f>
        <v>0.84960000000000002</v>
      </c>
      <c r="H456">
        <f>Pumpkin_Seeds_Dataset!H454</f>
        <v>0.99060000000000004</v>
      </c>
      <c r="I456">
        <f>Pumpkin_Seeds_Dataset!I454</f>
        <v>0.71950000000000003</v>
      </c>
      <c r="J456">
        <f>Pumpkin_Seeds_Dataset!J454</f>
        <v>0.81610000000000005</v>
      </c>
      <c r="K456">
        <f>Pumpkin_Seeds_Dataset!K454</f>
        <v>1.8962000000000001</v>
      </c>
      <c r="L456">
        <f>Pumpkin_Seeds_Dataset!L454</f>
        <v>0.72389999999999999</v>
      </c>
      <c r="M456" s="9">
        <f>Pumpkin_Seeds_Dataset!M454</f>
        <v>0</v>
      </c>
      <c r="N456" s="10">
        <f t="shared" si="92"/>
        <v>1</v>
      </c>
      <c r="O456" s="11">
        <f t="shared" si="93"/>
        <v>1</v>
      </c>
      <c r="P456">
        <f t="shared" si="94"/>
        <v>0</v>
      </c>
      <c r="Q456">
        <f t="shared" si="95"/>
        <v>0.24709959406227366</v>
      </c>
      <c r="R456" s="9">
        <f t="shared" si="96"/>
        <v>0.24709959406227366</v>
      </c>
      <c r="S456" s="11">
        <f t="shared" si="97"/>
        <v>0.75290040593772634</v>
      </c>
      <c r="T456" s="9">
        <f t="shared" si="98"/>
        <v>-0.28382232296067739</v>
      </c>
      <c r="U456" s="11">
        <f t="shared" si="99"/>
        <v>100</v>
      </c>
      <c r="AX456">
        <v>4.3857209806107515E-2</v>
      </c>
      <c r="AY456">
        <v>1</v>
      </c>
      <c r="AZ456">
        <v>0</v>
      </c>
      <c r="BA456">
        <f t="shared" si="103"/>
        <v>437</v>
      </c>
      <c r="BB456">
        <f t="shared" si="104"/>
        <v>15</v>
      </c>
      <c r="BC456">
        <f t="shared" si="100"/>
        <v>0.66384615384615386</v>
      </c>
      <c r="BD456">
        <f t="shared" si="101"/>
        <v>0.98750000000000004</v>
      </c>
      <c r="BE456">
        <f t="shared" si="102"/>
        <v>7.5961538461536001E-4</v>
      </c>
    </row>
    <row r="457" spans="1:57" x14ac:dyDescent="0.3">
      <c r="A457">
        <f>Pumpkin_Seeds_Dataset!A455</f>
        <v>87843</v>
      </c>
      <c r="B457">
        <f>Pumpkin_Seeds_Dataset!B455</f>
        <v>1149.7629999999999</v>
      </c>
      <c r="C457">
        <f>Pumpkin_Seeds_Dataset!C455</f>
        <v>454.63670000000002</v>
      </c>
      <c r="D457">
        <f>Pumpkin_Seeds_Dataset!D455</f>
        <v>248.0094</v>
      </c>
      <c r="E457">
        <f>Pumpkin_Seeds_Dataset!E455</f>
        <v>88895</v>
      </c>
      <c r="F457">
        <f>Pumpkin_Seeds_Dataset!F455</f>
        <v>334.43259999999998</v>
      </c>
      <c r="G457">
        <f>Pumpkin_Seeds_Dataset!G455</f>
        <v>0.83809999999999996</v>
      </c>
      <c r="H457">
        <f>Pumpkin_Seeds_Dataset!H455</f>
        <v>0.98819999999999997</v>
      </c>
      <c r="I457">
        <f>Pumpkin_Seeds_Dataset!I455</f>
        <v>0.7319</v>
      </c>
      <c r="J457">
        <f>Pumpkin_Seeds_Dataset!J455</f>
        <v>0.83499999999999996</v>
      </c>
      <c r="K457">
        <f>Pumpkin_Seeds_Dataset!K455</f>
        <v>1.8331</v>
      </c>
      <c r="L457">
        <f>Pumpkin_Seeds_Dataset!L455</f>
        <v>0.73560000000000003</v>
      </c>
      <c r="M457" s="9">
        <f>Pumpkin_Seeds_Dataset!M455</f>
        <v>0</v>
      </c>
      <c r="N457" s="10">
        <f t="shared" si="92"/>
        <v>1</v>
      </c>
      <c r="O457" s="11">
        <f t="shared" si="93"/>
        <v>1</v>
      </c>
      <c r="P457">
        <f t="shared" si="94"/>
        <v>0</v>
      </c>
      <c r="Q457">
        <f t="shared" si="95"/>
        <v>7.3305205396698492E-2</v>
      </c>
      <c r="R457" s="9">
        <f t="shared" si="96"/>
        <v>7.3305205396698492E-2</v>
      </c>
      <c r="S457" s="11">
        <f t="shared" si="97"/>
        <v>0.92669479460330151</v>
      </c>
      <c r="T457" s="9">
        <f t="shared" si="98"/>
        <v>-7.6131007537779072E-2</v>
      </c>
      <c r="U457" s="11">
        <f t="shared" si="99"/>
        <v>100</v>
      </c>
      <c r="AX457">
        <v>4.4174519540463975E-2</v>
      </c>
      <c r="AY457">
        <v>1</v>
      </c>
      <c r="AZ457">
        <v>0</v>
      </c>
      <c r="BA457">
        <f t="shared" si="103"/>
        <v>438</v>
      </c>
      <c r="BB457">
        <f t="shared" si="104"/>
        <v>15</v>
      </c>
      <c r="BC457">
        <f t="shared" si="100"/>
        <v>0.66307692307692312</v>
      </c>
      <c r="BD457">
        <f t="shared" si="101"/>
        <v>0.98750000000000004</v>
      </c>
      <c r="BE457">
        <f t="shared" si="102"/>
        <v>7.5961538461546962E-4</v>
      </c>
    </row>
    <row r="458" spans="1:57" x14ac:dyDescent="0.3">
      <c r="A458">
        <f>Pumpkin_Seeds_Dataset!A456</f>
        <v>95725</v>
      </c>
      <c r="B458">
        <f>Pumpkin_Seeds_Dataset!B456</f>
        <v>1212.2729999999999</v>
      </c>
      <c r="C458">
        <f>Pumpkin_Seeds_Dataset!C456</f>
        <v>480.44049999999999</v>
      </c>
      <c r="D458">
        <f>Pumpkin_Seeds_Dataset!D456</f>
        <v>255.93780000000001</v>
      </c>
      <c r="E458">
        <f>Pumpkin_Seeds_Dataset!E456</f>
        <v>96842</v>
      </c>
      <c r="F458">
        <f>Pumpkin_Seeds_Dataset!F456</f>
        <v>349.11439999999999</v>
      </c>
      <c r="G458">
        <f>Pumpkin_Seeds_Dataset!G456</f>
        <v>0.84630000000000005</v>
      </c>
      <c r="H458">
        <f>Pumpkin_Seeds_Dataset!H456</f>
        <v>0.98850000000000005</v>
      </c>
      <c r="I458">
        <f>Pumpkin_Seeds_Dataset!I456</f>
        <v>0.68259999999999998</v>
      </c>
      <c r="J458">
        <f>Pumpkin_Seeds_Dataset!J456</f>
        <v>0.81850000000000001</v>
      </c>
      <c r="K458">
        <f>Pumpkin_Seeds_Dataset!K456</f>
        <v>1.8772</v>
      </c>
      <c r="L458">
        <f>Pumpkin_Seeds_Dataset!L456</f>
        <v>0.72670000000000001</v>
      </c>
      <c r="M458" s="9">
        <f>Pumpkin_Seeds_Dataset!M456</f>
        <v>0</v>
      </c>
      <c r="N458" s="10">
        <f t="shared" si="92"/>
        <v>1</v>
      </c>
      <c r="O458" s="11">
        <f t="shared" si="93"/>
        <v>1</v>
      </c>
      <c r="P458">
        <f t="shared" si="94"/>
        <v>0</v>
      </c>
      <c r="Q458">
        <f t="shared" si="95"/>
        <v>0.208136725209458</v>
      </c>
      <c r="R458" s="9">
        <f t="shared" si="96"/>
        <v>0.208136725209458</v>
      </c>
      <c r="S458" s="11">
        <f t="shared" si="97"/>
        <v>0.79186327479054197</v>
      </c>
      <c r="T458" s="9">
        <f t="shared" si="98"/>
        <v>-0.23336653491069992</v>
      </c>
      <c r="U458" s="11">
        <f t="shared" si="99"/>
        <v>100</v>
      </c>
      <c r="AX458">
        <v>4.4175325616424885E-2</v>
      </c>
      <c r="AY458">
        <v>1</v>
      </c>
      <c r="AZ458">
        <v>0</v>
      </c>
      <c r="BA458">
        <f t="shared" si="103"/>
        <v>439</v>
      </c>
      <c r="BB458">
        <f t="shared" si="104"/>
        <v>15</v>
      </c>
      <c r="BC458">
        <f t="shared" si="100"/>
        <v>0.66230769230769226</v>
      </c>
      <c r="BD458">
        <f t="shared" si="101"/>
        <v>0.98750000000000004</v>
      </c>
      <c r="BE458">
        <f t="shared" si="102"/>
        <v>7.5961538461536001E-4</v>
      </c>
    </row>
    <row r="459" spans="1:57" x14ac:dyDescent="0.3">
      <c r="A459">
        <f>Pumpkin_Seeds_Dataset!A457</f>
        <v>79055</v>
      </c>
      <c r="B459">
        <f>Pumpkin_Seeds_Dataset!B457</f>
        <v>1102.701</v>
      </c>
      <c r="C459">
        <f>Pumpkin_Seeds_Dataset!C457</f>
        <v>441.69709999999998</v>
      </c>
      <c r="D459">
        <f>Pumpkin_Seeds_Dataset!D457</f>
        <v>229.09110000000001</v>
      </c>
      <c r="E459">
        <f>Pumpkin_Seeds_Dataset!E457</f>
        <v>79810</v>
      </c>
      <c r="F459">
        <f>Pumpkin_Seeds_Dataset!F457</f>
        <v>317.26319999999998</v>
      </c>
      <c r="G459">
        <f>Pumpkin_Seeds_Dataset!G457</f>
        <v>0.85499999999999998</v>
      </c>
      <c r="H459">
        <f>Pumpkin_Seeds_Dataset!H457</f>
        <v>0.99050000000000005</v>
      </c>
      <c r="I459">
        <f>Pumpkin_Seeds_Dataset!I457</f>
        <v>0.62960000000000005</v>
      </c>
      <c r="J459">
        <f>Pumpkin_Seeds_Dataset!J457</f>
        <v>0.81699999999999995</v>
      </c>
      <c r="K459">
        <f>Pumpkin_Seeds_Dataset!K457</f>
        <v>1.9279999999999999</v>
      </c>
      <c r="L459">
        <f>Pumpkin_Seeds_Dataset!L457</f>
        <v>0.71830000000000005</v>
      </c>
      <c r="M459" s="9">
        <f>Pumpkin_Seeds_Dataset!M457</f>
        <v>0</v>
      </c>
      <c r="N459" s="10">
        <f t="shared" si="92"/>
        <v>1</v>
      </c>
      <c r="O459" s="11">
        <f t="shared" si="93"/>
        <v>1</v>
      </c>
      <c r="P459">
        <f t="shared" si="94"/>
        <v>0</v>
      </c>
      <c r="Q459">
        <f t="shared" si="95"/>
        <v>0.18500328869896793</v>
      </c>
      <c r="R459" s="9">
        <f t="shared" si="96"/>
        <v>0.18500328869896793</v>
      </c>
      <c r="S459" s="11">
        <f t="shared" si="97"/>
        <v>0.81499671130103213</v>
      </c>
      <c r="T459" s="9">
        <f t="shared" si="98"/>
        <v>-0.20457120096287335</v>
      </c>
      <c r="U459" s="11">
        <f t="shared" si="99"/>
        <v>100</v>
      </c>
      <c r="AX459">
        <v>4.4332001425798892E-2</v>
      </c>
      <c r="AY459">
        <v>1</v>
      </c>
      <c r="AZ459">
        <v>0</v>
      </c>
      <c r="BA459">
        <f t="shared" si="103"/>
        <v>440</v>
      </c>
      <c r="BB459">
        <f t="shared" si="104"/>
        <v>15</v>
      </c>
      <c r="BC459">
        <f t="shared" si="100"/>
        <v>0.66153846153846152</v>
      </c>
      <c r="BD459">
        <f t="shared" si="101"/>
        <v>0.98750000000000004</v>
      </c>
      <c r="BE459">
        <f t="shared" si="102"/>
        <v>7.5961538461536001E-4</v>
      </c>
    </row>
    <row r="460" spans="1:57" x14ac:dyDescent="0.3">
      <c r="A460">
        <f>Pumpkin_Seeds_Dataset!A458</f>
        <v>83607</v>
      </c>
      <c r="B460">
        <f>Pumpkin_Seeds_Dataset!B458</f>
        <v>1129.057</v>
      </c>
      <c r="C460">
        <f>Pumpkin_Seeds_Dataset!C458</f>
        <v>443.07369999999997</v>
      </c>
      <c r="D460">
        <f>Pumpkin_Seeds_Dataset!D458</f>
        <v>241.09620000000001</v>
      </c>
      <c r="E460">
        <f>Pumpkin_Seeds_Dataset!E458</f>
        <v>84452</v>
      </c>
      <c r="F460">
        <f>Pumpkin_Seeds_Dataset!F458</f>
        <v>326.26940000000002</v>
      </c>
      <c r="G460">
        <f>Pumpkin_Seeds_Dataset!G458</f>
        <v>0.83899999999999997</v>
      </c>
      <c r="H460">
        <f>Pumpkin_Seeds_Dataset!H458</f>
        <v>0.99</v>
      </c>
      <c r="I460">
        <f>Pumpkin_Seeds_Dataset!I458</f>
        <v>0.69399999999999995</v>
      </c>
      <c r="J460">
        <f>Pumpkin_Seeds_Dataset!J458</f>
        <v>0.82420000000000004</v>
      </c>
      <c r="K460">
        <f>Pumpkin_Seeds_Dataset!K458</f>
        <v>1.8376999999999999</v>
      </c>
      <c r="L460">
        <f>Pumpkin_Seeds_Dataset!L458</f>
        <v>0.73640000000000005</v>
      </c>
      <c r="M460" s="9">
        <f>Pumpkin_Seeds_Dataset!M458</f>
        <v>0</v>
      </c>
      <c r="N460" s="10">
        <f t="shared" si="92"/>
        <v>1</v>
      </c>
      <c r="O460" s="11">
        <f t="shared" si="93"/>
        <v>1</v>
      </c>
      <c r="P460">
        <f t="shared" si="94"/>
        <v>0</v>
      </c>
      <c r="Q460">
        <f t="shared" si="95"/>
        <v>6.3973682439189605E-2</v>
      </c>
      <c r="R460" s="9">
        <f t="shared" si="96"/>
        <v>6.3973682439189605E-2</v>
      </c>
      <c r="S460" s="11">
        <f t="shared" si="97"/>
        <v>0.93602631756081034</v>
      </c>
      <c r="T460" s="9">
        <f t="shared" si="98"/>
        <v>-6.6111685847674115E-2</v>
      </c>
      <c r="U460" s="11">
        <f t="shared" si="99"/>
        <v>100</v>
      </c>
      <c r="AX460">
        <v>4.4541348654004005E-2</v>
      </c>
      <c r="AY460">
        <v>1</v>
      </c>
      <c r="AZ460">
        <v>0</v>
      </c>
      <c r="BA460">
        <f t="shared" si="103"/>
        <v>441</v>
      </c>
      <c r="BB460">
        <f t="shared" si="104"/>
        <v>15</v>
      </c>
      <c r="BC460">
        <f t="shared" si="100"/>
        <v>0.66076923076923078</v>
      </c>
      <c r="BD460">
        <f t="shared" si="101"/>
        <v>0.98750000000000004</v>
      </c>
      <c r="BE460">
        <f t="shared" si="102"/>
        <v>7.5961538461546962E-4</v>
      </c>
    </row>
    <row r="461" spans="1:57" x14ac:dyDescent="0.3">
      <c r="A461">
        <f>Pumpkin_Seeds_Dataset!A459</f>
        <v>74217</v>
      </c>
      <c r="B461">
        <f>Pumpkin_Seeds_Dataset!B459</f>
        <v>1086.7180000000001</v>
      </c>
      <c r="C461">
        <f>Pumpkin_Seeds_Dataset!C459</f>
        <v>425.3621</v>
      </c>
      <c r="D461">
        <f>Pumpkin_Seeds_Dataset!D459</f>
        <v>222.57910000000001</v>
      </c>
      <c r="E461">
        <f>Pumpkin_Seeds_Dataset!E459</f>
        <v>75044</v>
      </c>
      <c r="F461">
        <f>Pumpkin_Seeds_Dataset!F459</f>
        <v>307.40199999999999</v>
      </c>
      <c r="G461">
        <f>Pumpkin_Seeds_Dataset!G459</f>
        <v>0.85219999999999996</v>
      </c>
      <c r="H461">
        <f>Pumpkin_Seeds_Dataset!H459</f>
        <v>0.98899999999999999</v>
      </c>
      <c r="I461">
        <f>Pumpkin_Seeds_Dataset!I459</f>
        <v>0.74260000000000004</v>
      </c>
      <c r="J461">
        <f>Pumpkin_Seeds_Dataset!J459</f>
        <v>0.78969999999999996</v>
      </c>
      <c r="K461">
        <f>Pumpkin_Seeds_Dataset!K459</f>
        <v>1.9111</v>
      </c>
      <c r="L461">
        <f>Pumpkin_Seeds_Dataset!L459</f>
        <v>0.72270000000000001</v>
      </c>
      <c r="M461" s="9">
        <f>Pumpkin_Seeds_Dataset!M459</f>
        <v>0</v>
      </c>
      <c r="N461" s="10">
        <f t="shared" si="92"/>
        <v>1</v>
      </c>
      <c r="O461" s="11">
        <f t="shared" si="93"/>
        <v>1</v>
      </c>
      <c r="P461">
        <f t="shared" si="94"/>
        <v>0</v>
      </c>
      <c r="Q461">
        <f t="shared" si="95"/>
        <v>0.10800407841375842</v>
      </c>
      <c r="R461" s="9">
        <f t="shared" si="96"/>
        <v>0.10800407841375842</v>
      </c>
      <c r="S461" s="11">
        <f t="shared" si="97"/>
        <v>0.89199592158624164</v>
      </c>
      <c r="T461" s="9">
        <f t="shared" si="98"/>
        <v>-0.11429371862531386</v>
      </c>
      <c r="U461" s="11">
        <f t="shared" si="99"/>
        <v>100</v>
      </c>
      <c r="AX461">
        <v>4.4797414046378423E-2</v>
      </c>
      <c r="AY461">
        <v>1</v>
      </c>
      <c r="AZ461">
        <v>0</v>
      </c>
      <c r="BA461">
        <f t="shared" si="103"/>
        <v>442</v>
      </c>
      <c r="BB461">
        <f t="shared" si="104"/>
        <v>15</v>
      </c>
      <c r="BC461">
        <f t="shared" si="100"/>
        <v>0.65999999999999992</v>
      </c>
      <c r="BD461">
        <f t="shared" si="101"/>
        <v>0.98750000000000004</v>
      </c>
      <c r="BE461">
        <f t="shared" si="102"/>
        <v>7.596153846152504E-4</v>
      </c>
    </row>
    <row r="462" spans="1:57" x14ac:dyDescent="0.3">
      <c r="A462">
        <f>Pumpkin_Seeds_Dataset!A460</f>
        <v>84099</v>
      </c>
      <c r="B462">
        <f>Pumpkin_Seeds_Dataset!B460</f>
        <v>1156.9649999999999</v>
      </c>
      <c r="C462">
        <f>Pumpkin_Seeds_Dataset!C460</f>
        <v>469.0068</v>
      </c>
      <c r="D462">
        <f>Pumpkin_Seeds_Dataset!D460</f>
        <v>230.21940000000001</v>
      </c>
      <c r="E462">
        <f>Pumpkin_Seeds_Dataset!E460</f>
        <v>84751</v>
      </c>
      <c r="F462">
        <f>Pumpkin_Seeds_Dataset!F460</f>
        <v>327.22800000000001</v>
      </c>
      <c r="G462">
        <f>Pumpkin_Seeds_Dataset!G460</f>
        <v>0.87119999999999997</v>
      </c>
      <c r="H462">
        <f>Pumpkin_Seeds_Dataset!H460</f>
        <v>0.99229999999999996</v>
      </c>
      <c r="I462">
        <f>Pumpkin_Seeds_Dataset!I460</f>
        <v>0.72099999999999997</v>
      </c>
      <c r="J462">
        <f>Pumpkin_Seeds_Dataset!J460</f>
        <v>0.78949999999999998</v>
      </c>
      <c r="K462">
        <f>Pumpkin_Seeds_Dataset!K460</f>
        <v>2.0371999999999999</v>
      </c>
      <c r="L462">
        <f>Pumpkin_Seeds_Dataset!L460</f>
        <v>0.69769999999999999</v>
      </c>
      <c r="M462" s="9">
        <f>Pumpkin_Seeds_Dataset!M460</f>
        <v>0</v>
      </c>
      <c r="N462" s="10">
        <f t="shared" si="92"/>
        <v>1</v>
      </c>
      <c r="O462" s="11">
        <f t="shared" si="93"/>
        <v>1</v>
      </c>
      <c r="P462">
        <f t="shared" si="94"/>
        <v>0</v>
      </c>
      <c r="Q462">
        <f t="shared" si="95"/>
        <v>0.73204906755464094</v>
      </c>
      <c r="R462" s="9">
        <f t="shared" si="96"/>
        <v>0.73204906755464094</v>
      </c>
      <c r="S462" s="11">
        <f t="shared" si="97"/>
        <v>0.26795093244535906</v>
      </c>
      <c r="T462" s="9">
        <f t="shared" si="98"/>
        <v>-1.3169514031243654</v>
      </c>
      <c r="U462" s="11">
        <f t="shared" si="99"/>
        <v>0</v>
      </c>
      <c r="AX462">
        <v>4.4989660371787678E-2</v>
      </c>
      <c r="AY462">
        <v>1</v>
      </c>
      <c r="AZ462">
        <v>0</v>
      </c>
      <c r="BA462">
        <f t="shared" si="103"/>
        <v>443</v>
      </c>
      <c r="BB462">
        <f t="shared" si="104"/>
        <v>15</v>
      </c>
      <c r="BC462">
        <f t="shared" si="100"/>
        <v>0.65923076923076929</v>
      </c>
      <c r="BD462">
        <f t="shared" si="101"/>
        <v>0.98750000000000004</v>
      </c>
      <c r="BE462">
        <f t="shared" si="102"/>
        <v>7.5961538461546962E-4</v>
      </c>
    </row>
    <row r="463" spans="1:57" x14ac:dyDescent="0.3">
      <c r="A463">
        <f>Pumpkin_Seeds_Dataset!A461</f>
        <v>74717</v>
      </c>
      <c r="B463">
        <f>Pumpkin_Seeds_Dataset!B461</f>
        <v>1094.6079999999999</v>
      </c>
      <c r="C463">
        <f>Pumpkin_Seeds_Dataset!C461</f>
        <v>440.8381</v>
      </c>
      <c r="D463">
        <f>Pumpkin_Seeds_Dataset!D461</f>
        <v>216.19980000000001</v>
      </c>
      <c r="E463">
        <f>Pumpkin_Seeds_Dataset!E461</f>
        <v>75451</v>
      </c>
      <c r="F463">
        <f>Pumpkin_Seeds_Dataset!F461</f>
        <v>308.43579999999997</v>
      </c>
      <c r="G463">
        <f>Pumpkin_Seeds_Dataset!G461</f>
        <v>0.87150000000000005</v>
      </c>
      <c r="H463">
        <f>Pumpkin_Seeds_Dataset!H461</f>
        <v>0.99029999999999996</v>
      </c>
      <c r="I463">
        <f>Pumpkin_Seeds_Dataset!I461</f>
        <v>0.72340000000000004</v>
      </c>
      <c r="J463">
        <f>Pumpkin_Seeds_Dataset!J461</f>
        <v>0.78359999999999996</v>
      </c>
      <c r="K463">
        <f>Pumpkin_Seeds_Dataset!K461</f>
        <v>2.0390000000000001</v>
      </c>
      <c r="L463">
        <f>Pumpkin_Seeds_Dataset!L461</f>
        <v>0.69969999999999999</v>
      </c>
      <c r="M463" s="9">
        <f>Pumpkin_Seeds_Dataset!M461</f>
        <v>0</v>
      </c>
      <c r="N463" s="10">
        <f t="shared" si="92"/>
        <v>1</v>
      </c>
      <c r="O463" s="11">
        <f t="shared" si="93"/>
        <v>1</v>
      </c>
      <c r="P463">
        <f t="shared" si="94"/>
        <v>0</v>
      </c>
      <c r="Q463">
        <f t="shared" si="95"/>
        <v>0.36953419605908389</v>
      </c>
      <c r="R463" s="9">
        <f t="shared" si="96"/>
        <v>0.36953419605908389</v>
      </c>
      <c r="S463" s="11">
        <f t="shared" si="97"/>
        <v>0.63046580394091611</v>
      </c>
      <c r="T463" s="9">
        <f t="shared" si="98"/>
        <v>-0.46129636146210051</v>
      </c>
      <c r="U463" s="11">
        <f t="shared" si="99"/>
        <v>100</v>
      </c>
      <c r="AX463">
        <v>4.4999013212440216E-2</v>
      </c>
      <c r="AY463">
        <v>1</v>
      </c>
      <c r="AZ463">
        <v>0</v>
      </c>
      <c r="BA463">
        <f t="shared" si="103"/>
        <v>444</v>
      </c>
      <c r="BB463">
        <f t="shared" si="104"/>
        <v>15</v>
      </c>
      <c r="BC463">
        <f t="shared" si="100"/>
        <v>0.65846153846153843</v>
      </c>
      <c r="BD463">
        <f t="shared" si="101"/>
        <v>0.98750000000000004</v>
      </c>
      <c r="BE463">
        <f t="shared" si="102"/>
        <v>7.5961538461536001E-4</v>
      </c>
    </row>
    <row r="464" spans="1:57" x14ac:dyDescent="0.3">
      <c r="A464">
        <f>Pumpkin_Seeds_Dataset!A462</f>
        <v>72433</v>
      </c>
      <c r="B464">
        <f>Pumpkin_Seeds_Dataset!B462</f>
        <v>1082.509</v>
      </c>
      <c r="C464">
        <f>Pumpkin_Seeds_Dataset!C462</f>
        <v>440.81549999999999</v>
      </c>
      <c r="D464">
        <f>Pumpkin_Seeds_Dataset!D462</f>
        <v>210.39080000000001</v>
      </c>
      <c r="E464">
        <f>Pumpkin_Seeds_Dataset!E462</f>
        <v>73140</v>
      </c>
      <c r="F464">
        <f>Pumpkin_Seeds_Dataset!F462</f>
        <v>303.685</v>
      </c>
      <c r="G464">
        <f>Pumpkin_Seeds_Dataset!G462</f>
        <v>0.87880000000000003</v>
      </c>
      <c r="H464">
        <f>Pumpkin_Seeds_Dataset!H462</f>
        <v>0.99029999999999996</v>
      </c>
      <c r="I464">
        <f>Pumpkin_Seeds_Dataset!I462</f>
        <v>0.72689999999999999</v>
      </c>
      <c r="J464">
        <f>Pumpkin_Seeds_Dataset!J462</f>
        <v>0.77680000000000005</v>
      </c>
      <c r="K464">
        <f>Pumpkin_Seeds_Dataset!K462</f>
        <v>2.0952000000000002</v>
      </c>
      <c r="L464">
        <f>Pumpkin_Seeds_Dataset!L462</f>
        <v>0.68889999999999996</v>
      </c>
      <c r="M464" s="9">
        <f>Pumpkin_Seeds_Dataset!M462</f>
        <v>0</v>
      </c>
      <c r="N464" s="10">
        <f t="shared" si="92"/>
        <v>1</v>
      </c>
      <c r="O464" s="11">
        <f t="shared" si="93"/>
        <v>1</v>
      </c>
      <c r="P464">
        <f t="shared" si="94"/>
        <v>0</v>
      </c>
      <c r="Q464">
        <f t="shared" si="95"/>
        <v>0.68120153125724148</v>
      </c>
      <c r="R464" s="9">
        <f t="shared" si="96"/>
        <v>0.68120153125724148</v>
      </c>
      <c r="S464" s="11">
        <f t="shared" si="97"/>
        <v>0.31879846874275852</v>
      </c>
      <c r="T464" s="9">
        <f t="shared" si="98"/>
        <v>-1.1431961352684576</v>
      </c>
      <c r="U464" s="11">
        <f t="shared" si="99"/>
        <v>0</v>
      </c>
      <c r="AX464">
        <v>4.5176703644227788E-2</v>
      </c>
      <c r="AY464">
        <v>1</v>
      </c>
      <c r="AZ464">
        <v>0</v>
      </c>
      <c r="BA464">
        <f t="shared" si="103"/>
        <v>445</v>
      </c>
      <c r="BB464">
        <f t="shared" si="104"/>
        <v>15</v>
      </c>
      <c r="BC464">
        <f t="shared" si="100"/>
        <v>0.65769230769230769</v>
      </c>
      <c r="BD464">
        <f t="shared" si="101"/>
        <v>0.98750000000000004</v>
      </c>
      <c r="BE464">
        <f t="shared" si="102"/>
        <v>7.5961538461536001E-4</v>
      </c>
    </row>
    <row r="465" spans="1:57" x14ac:dyDescent="0.3">
      <c r="A465">
        <f>Pumpkin_Seeds_Dataset!A463</f>
        <v>64691</v>
      </c>
      <c r="B465">
        <f>Pumpkin_Seeds_Dataset!B463</f>
        <v>994.60699999999997</v>
      </c>
      <c r="C465">
        <f>Pumpkin_Seeds_Dataset!C463</f>
        <v>388.4194</v>
      </c>
      <c r="D465">
        <f>Pumpkin_Seeds_Dataset!D463</f>
        <v>213.56219999999999</v>
      </c>
      <c r="E465">
        <f>Pumpkin_Seeds_Dataset!E463</f>
        <v>65473</v>
      </c>
      <c r="F465">
        <f>Pumpkin_Seeds_Dataset!F463</f>
        <v>286.99680000000001</v>
      </c>
      <c r="G465">
        <f>Pumpkin_Seeds_Dataset!G463</f>
        <v>0.83530000000000004</v>
      </c>
      <c r="H465">
        <f>Pumpkin_Seeds_Dataset!H463</f>
        <v>0.98809999999999998</v>
      </c>
      <c r="I465">
        <f>Pumpkin_Seeds_Dataset!I463</f>
        <v>0.69450000000000001</v>
      </c>
      <c r="J465">
        <f>Pumpkin_Seeds_Dataset!J463</f>
        <v>0.82179999999999997</v>
      </c>
      <c r="K465">
        <f>Pumpkin_Seeds_Dataset!K463</f>
        <v>1.8188</v>
      </c>
      <c r="L465">
        <f>Pumpkin_Seeds_Dataset!L463</f>
        <v>0.7389</v>
      </c>
      <c r="M465" s="9">
        <f>Pumpkin_Seeds_Dataset!M463</f>
        <v>0</v>
      </c>
      <c r="N465" s="10">
        <f t="shared" si="92"/>
        <v>1</v>
      </c>
      <c r="O465" s="11">
        <f t="shared" si="93"/>
        <v>1</v>
      </c>
      <c r="P465">
        <f t="shared" si="94"/>
        <v>0</v>
      </c>
      <c r="Q465">
        <f t="shared" si="95"/>
        <v>0.1257055306937202</v>
      </c>
      <c r="R465" s="9">
        <f t="shared" si="96"/>
        <v>0.1257055306937202</v>
      </c>
      <c r="S465" s="11">
        <f t="shared" si="97"/>
        <v>0.87429446930627974</v>
      </c>
      <c r="T465" s="9">
        <f t="shared" si="98"/>
        <v>-0.134338038668806</v>
      </c>
      <c r="U465" s="11">
        <f t="shared" si="99"/>
        <v>100</v>
      </c>
      <c r="AX465">
        <v>4.529980676745695E-2</v>
      </c>
      <c r="AY465">
        <v>1</v>
      </c>
      <c r="AZ465">
        <v>0</v>
      </c>
      <c r="BA465">
        <f t="shared" si="103"/>
        <v>446</v>
      </c>
      <c r="BB465">
        <f t="shared" si="104"/>
        <v>15</v>
      </c>
      <c r="BC465">
        <f t="shared" si="100"/>
        <v>0.65692307692307694</v>
      </c>
      <c r="BD465">
        <f t="shared" si="101"/>
        <v>0.98750000000000004</v>
      </c>
      <c r="BE465">
        <f t="shared" si="102"/>
        <v>7.5961538461546962E-4</v>
      </c>
    </row>
    <row r="466" spans="1:57" x14ac:dyDescent="0.3">
      <c r="A466">
        <f>Pumpkin_Seeds_Dataset!A464</f>
        <v>70357</v>
      </c>
      <c r="B466">
        <f>Pumpkin_Seeds_Dataset!B464</f>
        <v>1021.8630000000001</v>
      </c>
      <c r="C466">
        <f>Pumpkin_Seeds_Dataset!C464</f>
        <v>402.98399999999998</v>
      </c>
      <c r="D466">
        <f>Pumpkin_Seeds_Dataset!D464</f>
        <v>222.61949999999999</v>
      </c>
      <c r="E466">
        <f>Pumpkin_Seeds_Dataset!E464</f>
        <v>70876</v>
      </c>
      <c r="F466">
        <f>Pumpkin_Seeds_Dataset!F464</f>
        <v>299.3014</v>
      </c>
      <c r="G466">
        <f>Pumpkin_Seeds_Dataset!G464</f>
        <v>0.83360000000000001</v>
      </c>
      <c r="H466">
        <f>Pumpkin_Seeds_Dataset!H464</f>
        <v>0.99270000000000003</v>
      </c>
      <c r="I466">
        <f>Pumpkin_Seeds_Dataset!I464</f>
        <v>0.76529999999999998</v>
      </c>
      <c r="J466">
        <f>Pumpkin_Seeds_Dataset!J464</f>
        <v>0.84670000000000001</v>
      </c>
      <c r="K466">
        <f>Pumpkin_Seeds_Dataset!K464</f>
        <v>1.8102</v>
      </c>
      <c r="L466">
        <f>Pumpkin_Seeds_Dataset!L464</f>
        <v>0.74270000000000003</v>
      </c>
      <c r="M466" s="9">
        <f>Pumpkin_Seeds_Dataset!M464</f>
        <v>0</v>
      </c>
      <c r="N466" s="10">
        <f t="shared" si="92"/>
        <v>1</v>
      </c>
      <c r="O466" s="11">
        <f t="shared" si="93"/>
        <v>1</v>
      </c>
      <c r="P466">
        <f t="shared" si="94"/>
        <v>0</v>
      </c>
      <c r="Q466">
        <f t="shared" si="95"/>
        <v>8.3142953148094126E-2</v>
      </c>
      <c r="R466" s="9">
        <f t="shared" si="96"/>
        <v>8.3142953148094126E-2</v>
      </c>
      <c r="S466" s="11">
        <f t="shared" si="97"/>
        <v>0.91685704685190583</v>
      </c>
      <c r="T466" s="9">
        <f t="shared" si="98"/>
        <v>-8.6803711078881324E-2</v>
      </c>
      <c r="U466" s="11">
        <f t="shared" si="99"/>
        <v>100</v>
      </c>
      <c r="AX466">
        <v>4.5528007245789613E-2</v>
      </c>
      <c r="AY466">
        <v>1</v>
      </c>
      <c r="AZ466">
        <v>0</v>
      </c>
      <c r="BA466">
        <f t="shared" si="103"/>
        <v>447</v>
      </c>
      <c r="BB466">
        <f t="shared" si="104"/>
        <v>15</v>
      </c>
      <c r="BC466">
        <f t="shared" si="100"/>
        <v>0.65615384615384609</v>
      </c>
      <c r="BD466">
        <f t="shared" si="101"/>
        <v>0.98750000000000004</v>
      </c>
      <c r="BE466">
        <f t="shared" si="102"/>
        <v>0</v>
      </c>
    </row>
    <row r="467" spans="1:57" x14ac:dyDescent="0.3">
      <c r="A467">
        <f>Pumpkin_Seeds_Dataset!A465</f>
        <v>70648</v>
      </c>
      <c r="B467">
        <f>Pumpkin_Seeds_Dataset!B465</f>
        <v>1083.971</v>
      </c>
      <c r="C467">
        <f>Pumpkin_Seeds_Dataset!C465</f>
        <v>446.42200000000003</v>
      </c>
      <c r="D467">
        <f>Pumpkin_Seeds_Dataset!D465</f>
        <v>202.21799999999999</v>
      </c>
      <c r="E467">
        <f>Pumpkin_Seeds_Dataset!E465</f>
        <v>71749</v>
      </c>
      <c r="F467">
        <f>Pumpkin_Seeds_Dataset!F465</f>
        <v>299.91969999999998</v>
      </c>
      <c r="G467">
        <f>Pumpkin_Seeds_Dataset!G465</f>
        <v>0.89149999999999996</v>
      </c>
      <c r="H467">
        <f>Pumpkin_Seeds_Dataset!H465</f>
        <v>0.98470000000000002</v>
      </c>
      <c r="I467">
        <f>Pumpkin_Seeds_Dataset!I465</f>
        <v>0.57650000000000001</v>
      </c>
      <c r="J467">
        <f>Pumpkin_Seeds_Dataset!J465</f>
        <v>0.75560000000000005</v>
      </c>
      <c r="K467">
        <f>Pumpkin_Seeds_Dataset!K465</f>
        <v>2.2075999999999998</v>
      </c>
      <c r="L467">
        <f>Pumpkin_Seeds_Dataset!L465</f>
        <v>0.67179999999999995</v>
      </c>
      <c r="M467" s="9">
        <f>Pumpkin_Seeds_Dataset!M465</f>
        <v>0</v>
      </c>
      <c r="N467" s="10">
        <f t="shared" si="92"/>
        <v>1</v>
      </c>
      <c r="O467" s="11">
        <f t="shared" si="93"/>
        <v>1</v>
      </c>
      <c r="P467">
        <f t="shared" si="94"/>
        <v>0</v>
      </c>
      <c r="Q467">
        <f t="shared" si="95"/>
        <v>0.58553878987427022</v>
      </c>
      <c r="R467" s="9">
        <f t="shared" si="96"/>
        <v>0.58553878987427022</v>
      </c>
      <c r="S467" s="11">
        <f t="shared" si="97"/>
        <v>0.41446121012572978</v>
      </c>
      <c r="T467" s="9">
        <f t="shared" si="98"/>
        <v>-0.88077589111223198</v>
      </c>
      <c r="U467" s="11">
        <f t="shared" si="99"/>
        <v>0</v>
      </c>
      <c r="AX467">
        <v>4.5645191956681153E-2</v>
      </c>
      <c r="AY467">
        <v>0</v>
      </c>
      <c r="AZ467">
        <v>1</v>
      </c>
      <c r="BA467">
        <f t="shared" si="103"/>
        <v>447</v>
      </c>
      <c r="BB467">
        <f t="shared" si="104"/>
        <v>16</v>
      </c>
      <c r="BC467">
        <f t="shared" si="100"/>
        <v>0.65615384615384609</v>
      </c>
      <c r="BD467">
        <f t="shared" si="101"/>
        <v>0.98666666666666669</v>
      </c>
      <c r="BE467">
        <f t="shared" si="102"/>
        <v>7.5897435897422484E-4</v>
      </c>
    </row>
    <row r="468" spans="1:57" x14ac:dyDescent="0.3">
      <c r="A468">
        <f>Pumpkin_Seeds_Dataset!A466</f>
        <v>101604</v>
      </c>
      <c r="B468">
        <f>Pumpkin_Seeds_Dataset!B466</f>
        <v>1218.636</v>
      </c>
      <c r="C468">
        <f>Pumpkin_Seeds_Dataset!C466</f>
        <v>467.88479999999998</v>
      </c>
      <c r="D468">
        <f>Pumpkin_Seeds_Dataset!D466</f>
        <v>277.02999999999997</v>
      </c>
      <c r="E468">
        <f>Pumpkin_Seeds_Dataset!E466</f>
        <v>102438</v>
      </c>
      <c r="F468">
        <f>Pumpkin_Seeds_Dataset!F466</f>
        <v>359.67520000000002</v>
      </c>
      <c r="G468">
        <f>Pumpkin_Seeds_Dataset!G466</f>
        <v>0.80589999999999995</v>
      </c>
      <c r="H468">
        <f>Pumpkin_Seeds_Dataset!H466</f>
        <v>0.9919</v>
      </c>
      <c r="I468">
        <f>Pumpkin_Seeds_Dataset!I466</f>
        <v>0.75380000000000003</v>
      </c>
      <c r="J468">
        <f>Pumpkin_Seeds_Dataset!J466</f>
        <v>0.85980000000000001</v>
      </c>
      <c r="K468">
        <f>Pumpkin_Seeds_Dataset!K466</f>
        <v>1.6889000000000001</v>
      </c>
      <c r="L468">
        <f>Pumpkin_Seeds_Dataset!L466</f>
        <v>0.76870000000000005</v>
      </c>
      <c r="M468" s="9">
        <f>Pumpkin_Seeds_Dataset!M466</f>
        <v>0</v>
      </c>
      <c r="N468" s="10">
        <f t="shared" si="92"/>
        <v>1</v>
      </c>
      <c r="O468" s="11">
        <f t="shared" si="93"/>
        <v>1</v>
      </c>
      <c r="P468">
        <f t="shared" si="94"/>
        <v>0</v>
      </c>
      <c r="Q468">
        <f t="shared" si="95"/>
        <v>0.1028342636918555</v>
      </c>
      <c r="R468" s="9">
        <f t="shared" si="96"/>
        <v>0.1028342636918555</v>
      </c>
      <c r="S468" s="11">
        <f t="shared" si="97"/>
        <v>0.89716573630814445</v>
      </c>
      <c r="T468" s="9">
        <f t="shared" si="98"/>
        <v>-0.10851466664608182</v>
      </c>
      <c r="U468" s="11">
        <f t="shared" si="99"/>
        <v>100</v>
      </c>
      <c r="AX468">
        <v>4.5877349955471922E-2</v>
      </c>
      <c r="AY468">
        <v>1</v>
      </c>
      <c r="AZ468">
        <v>0</v>
      </c>
      <c r="BA468">
        <f t="shared" si="103"/>
        <v>448</v>
      </c>
      <c r="BB468">
        <f t="shared" si="104"/>
        <v>16</v>
      </c>
      <c r="BC468">
        <f t="shared" si="100"/>
        <v>0.65538461538461545</v>
      </c>
      <c r="BD468">
        <f t="shared" si="101"/>
        <v>0.98666666666666669</v>
      </c>
      <c r="BE468">
        <f t="shared" si="102"/>
        <v>7.5897435897444396E-4</v>
      </c>
    </row>
    <row r="469" spans="1:57" x14ac:dyDescent="0.3">
      <c r="A469">
        <f>Pumpkin_Seeds_Dataset!A467</f>
        <v>82225</v>
      </c>
      <c r="B469">
        <f>Pumpkin_Seeds_Dataset!B467</f>
        <v>1072.577</v>
      </c>
      <c r="C469">
        <f>Pumpkin_Seeds_Dataset!C467</f>
        <v>392.35950000000003</v>
      </c>
      <c r="D469">
        <f>Pumpkin_Seeds_Dataset!D467</f>
        <v>267.36959999999999</v>
      </c>
      <c r="E469">
        <f>Pumpkin_Seeds_Dataset!E467</f>
        <v>82951</v>
      </c>
      <c r="F469">
        <f>Pumpkin_Seeds_Dataset!F467</f>
        <v>323.5616</v>
      </c>
      <c r="G469">
        <f>Pumpkin_Seeds_Dataset!G467</f>
        <v>0.7319</v>
      </c>
      <c r="H469">
        <f>Pumpkin_Seeds_Dataset!H467</f>
        <v>0.99119999999999997</v>
      </c>
      <c r="I469">
        <f>Pumpkin_Seeds_Dataset!I467</f>
        <v>0.748</v>
      </c>
      <c r="J469">
        <f>Pumpkin_Seeds_Dataset!J467</f>
        <v>0.8982</v>
      </c>
      <c r="K469">
        <f>Pumpkin_Seeds_Dataset!K467</f>
        <v>1.4675</v>
      </c>
      <c r="L469">
        <f>Pumpkin_Seeds_Dataset!L467</f>
        <v>0.82469999999999999</v>
      </c>
      <c r="M469" s="9">
        <f>Pumpkin_Seeds_Dataset!M467</f>
        <v>0</v>
      </c>
      <c r="N469" s="10">
        <f t="shared" si="92"/>
        <v>1</v>
      </c>
      <c r="O469" s="11">
        <f t="shared" si="93"/>
        <v>1</v>
      </c>
      <c r="P469">
        <f t="shared" si="94"/>
        <v>0</v>
      </c>
      <c r="Q469">
        <f t="shared" si="95"/>
        <v>3.1434598497614486E-3</v>
      </c>
      <c r="R469" s="9">
        <f t="shared" si="96"/>
        <v>3.1434598497614486E-3</v>
      </c>
      <c r="S469" s="11">
        <f t="shared" si="97"/>
        <v>0.9968565401502385</v>
      </c>
      <c r="T469" s="9">
        <f t="shared" si="98"/>
        <v>-3.148410898011799E-3</v>
      </c>
      <c r="U469" s="11">
        <f t="shared" si="99"/>
        <v>100</v>
      </c>
      <c r="AX469">
        <v>4.6029101044635867E-2</v>
      </c>
      <c r="AY469">
        <v>1</v>
      </c>
      <c r="AZ469">
        <v>0</v>
      </c>
      <c r="BA469">
        <f t="shared" si="103"/>
        <v>449</v>
      </c>
      <c r="BB469">
        <f t="shared" si="104"/>
        <v>16</v>
      </c>
      <c r="BC469">
        <f t="shared" si="100"/>
        <v>0.6546153846153846</v>
      </c>
      <c r="BD469">
        <f t="shared" si="101"/>
        <v>0.98666666666666669</v>
      </c>
      <c r="BE469">
        <f t="shared" si="102"/>
        <v>7.5897435897433435E-4</v>
      </c>
    </row>
    <row r="470" spans="1:57" x14ac:dyDescent="0.3">
      <c r="A470">
        <f>Pumpkin_Seeds_Dataset!A468</f>
        <v>90332</v>
      </c>
      <c r="B470">
        <f>Pumpkin_Seeds_Dataset!B468</f>
        <v>1164.3630000000001</v>
      </c>
      <c r="C470">
        <f>Pumpkin_Seeds_Dataset!C468</f>
        <v>452.31810000000002</v>
      </c>
      <c r="D470">
        <f>Pumpkin_Seeds_Dataset!D468</f>
        <v>255.2347</v>
      </c>
      <c r="E470">
        <f>Pumpkin_Seeds_Dataset!E468</f>
        <v>91395</v>
      </c>
      <c r="F470">
        <f>Pumpkin_Seeds_Dataset!F468</f>
        <v>339.13749999999999</v>
      </c>
      <c r="G470">
        <f>Pumpkin_Seeds_Dataset!G468</f>
        <v>0.8256</v>
      </c>
      <c r="H470">
        <f>Pumpkin_Seeds_Dataset!H468</f>
        <v>0.98839999999999995</v>
      </c>
      <c r="I470">
        <f>Pumpkin_Seeds_Dataset!I468</f>
        <v>0.67110000000000003</v>
      </c>
      <c r="J470">
        <f>Pumpkin_Seeds_Dataset!J468</f>
        <v>0.83730000000000004</v>
      </c>
      <c r="K470">
        <f>Pumpkin_Seeds_Dataset!K468</f>
        <v>1.7722</v>
      </c>
      <c r="L470">
        <f>Pumpkin_Seeds_Dataset!L468</f>
        <v>0.74980000000000002</v>
      </c>
      <c r="M470" s="9">
        <f>Pumpkin_Seeds_Dataset!M468</f>
        <v>0</v>
      </c>
      <c r="N470" s="10">
        <f t="shared" si="92"/>
        <v>1</v>
      </c>
      <c r="O470" s="11">
        <f t="shared" si="93"/>
        <v>1</v>
      </c>
      <c r="P470">
        <f t="shared" si="94"/>
        <v>0</v>
      </c>
      <c r="Q470">
        <f t="shared" si="95"/>
        <v>2.6158290388888752E-2</v>
      </c>
      <c r="R470" s="9">
        <f t="shared" si="96"/>
        <v>2.6158290388888752E-2</v>
      </c>
      <c r="S470" s="11">
        <f t="shared" si="97"/>
        <v>0.97384170961111127</v>
      </c>
      <c r="T470" s="9">
        <f t="shared" si="98"/>
        <v>-2.6506504346405873E-2</v>
      </c>
      <c r="U470" s="11">
        <f t="shared" si="99"/>
        <v>100</v>
      </c>
      <c r="AX470">
        <v>4.6199906755700321E-2</v>
      </c>
      <c r="AY470">
        <v>1</v>
      </c>
      <c r="AZ470">
        <v>0</v>
      </c>
      <c r="BA470">
        <f t="shared" si="103"/>
        <v>450</v>
      </c>
      <c r="BB470">
        <f t="shared" si="104"/>
        <v>16</v>
      </c>
      <c r="BC470">
        <f t="shared" si="100"/>
        <v>0.65384615384615385</v>
      </c>
      <c r="BD470">
        <f t="shared" si="101"/>
        <v>0.98666666666666669</v>
      </c>
      <c r="BE470">
        <f t="shared" si="102"/>
        <v>0</v>
      </c>
    </row>
    <row r="471" spans="1:57" x14ac:dyDescent="0.3">
      <c r="A471">
        <f>Pumpkin_Seeds_Dataset!A469</f>
        <v>77669</v>
      </c>
      <c r="B471">
        <f>Pumpkin_Seeds_Dataset!B469</f>
        <v>1061.19</v>
      </c>
      <c r="C471">
        <f>Pumpkin_Seeds_Dataset!C469</f>
        <v>400.9049</v>
      </c>
      <c r="D471">
        <f>Pumpkin_Seeds_Dataset!D469</f>
        <v>248.0882</v>
      </c>
      <c r="E471">
        <f>Pumpkin_Seeds_Dataset!E469</f>
        <v>78499</v>
      </c>
      <c r="F471">
        <f>Pumpkin_Seeds_Dataset!F469</f>
        <v>314.46980000000002</v>
      </c>
      <c r="G471">
        <f>Pumpkin_Seeds_Dataset!G469</f>
        <v>0.78549999999999998</v>
      </c>
      <c r="H471">
        <f>Pumpkin_Seeds_Dataset!H469</f>
        <v>0.98939999999999995</v>
      </c>
      <c r="I471">
        <f>Pumpkin_Seeds_Dataset!I469</f>
        <v>0.73280000000000001</v>
      </c>
      <c r="J471">
        <f>Pumpkin_Seeds_Dataset!J469</f>
        <v>0.86670000000000003</v>
      </c>
      <c r="K471">
        <f>Pumpkin_Seeds_Dataset!K469</f>
        <v>1.6160000000000001</v>
      </c>
      <c r="L471">
        <f>Pumpkin_Seeds_Dataset!L469</f>
        <v>0.78439999999999999</v>
      </c>
      <c r="M471" s="9">
        <f>Pumpkin_Seeds_Dataset!M469</f>
        <v>0</v>
      </c>
      <c r="N471" s="10">
        <f t="shared" si="92"/>
        <v>1</v>
      </c>
      <c r="O471" s="11">
        <f t="shared" si="93"/>
        <v>1</v>
      </c>
      <c r="P471">
        <f t="shared" si="94"/>
        <v>0</v>
      </c>
      <c r="Q471">
        <f t="shared" si="95"/>
        <v>9.852438216839024E-3</v>
      </c>
      <c r="R471" s="9">
        <f t="shared" si="96"/>
        <v>9.852438216839024E-3</v>
      </c>
      <c r="S471" s="11">
        <f t="shared" si="97"/>
        <v>0.99014756178316099</v>
      </c>
      <c r="T471" s="9">
        <f t="shared" si="98"/>
        <v>-9.9012946544695269E-3</v>
      </c>
      <c r="U471" s="11">
        <f t="shared" si="99"/>
        <v>100</v>
      </c>
      <c r="AX471">
        <v>4.6215878625388986E-2</v>
      </c>
      <c r="AY471">
        <v>0</v>
      </c>
      <c r="AZ471">
        <v>1</v>
      </c>
      <c r="BA471">
        <f t="shared" si="103"/>
        <v>450</v>
      </c>
      <c r="BB471">
        <f t="shared" si="104"/>
        <v>17</v>
      </c>
      <c r="BC471">
        <f t="shared" si="100"/>
        <v>0.65384615384615385</v>
      </c>
      <c r="BD471">
        <f t="shared" si="101"/>
        <v>0.98583333333333334</v>
      </c>
      <c r="BE471">
        <f t="shared" si="102"/>
        <v>7.583333333333088E-4</v>
      </c>
    </row>
    <row r="472" spans="1:57" x14ac:dyDescent="0.3">
      <c r="A472">
        <f>Pumpkin_Seeds_Dataset!A470</f>
        <v>82714</v>
      </c>
      <c r="B472">
        <f>Pumpkin_Seeds_Dataset!B470</f>
        <v>1110.8920000000001</v>
      </c>
      <c r="C472">
        <f>Pumpkin_Seeds_Dataset!C470</f>
        <v>424.86770000000001</v>
      </c>
      <c r="D472">
        <f>Pumpkin_Seeds_Dataset!D470</f>
        <v>249.006</v>
      </c>
      <c r="E472">
        <f>Pumpkin_Seeds_Dataset!E470</f>
        <v>83533</v>
      </c>
      <c r="F472">
        <f>Pumpkin_Seeds_Dataset!F470</f>
        <v>324.52229999999997</v>
      </c>
      <c r="G472">
        <f>Pumpkin_Seeds_Dataset!G470</f>
        <v>0.81030000000000002</v>
      </c>
      <c r="H472">
        <f>Pumpkin_Seeds_Dataset!H470</f>
        <v>0.99019999999999997</v>
      </c>
      <c r="I472">
        <f>Pumpkin_Seeds_Dataset!I470</f>
        <v>0.73929999999999996</v>
      </c>
      <c r="J472">
        <f>Pumpkin_Seeds_Dataset!J470</f>
        <v>0.84230000000000005</v>
      </c>
      <c r="K472">
        <f>Pumpkin_Seeds_Dataset!K470</f>
        <v>1.7062999999999999</v>
      </c>
      <c r="L472">
        <f>Pumpkin_Seeds_Dataset!L470</f>
        <v>0.76380000000000003</v>
      </c>
      <c r="M472" s="9">
        <f>Pumpkin_Seeds_Dataset!M470</f>
        <v>0</v>
      </c>
      <c r="N472" s="10">
        <f t="shared" si="92"/>
        <v>1</v>
      </c>
      <c r="O472" s="11">
        <f t="shared" si="93"/>
        <v>1</v>
      </c>
      <c r="P472">
        <f t="shared" si="94"/>
        <v>0</v>
      </c>
      <c r="Q472">
        <f t="shared" si="95"/>
        <v>2.535365338168543E-2</v>
      </c>
      <c r="R472" s="9">
        <f t="shared" si="96"/>
        <v>2.535365338168543E-2</v>
      </c>
      <c r="S472" s="11">
        <f t="shared" si="97"/>
        <v>0.97464634661831462</v>
      </c>
      <c r="T472" s="9">
        <f t="shared" si="98"/>
        <v>-2.5680595200728001E-2</v>
      </c>
      <c r="U472" s="11">
        <f t="shared" si="99"/>
        <v>100</v>
      </c>
      <c r="AX472">
        <v>4.621593715844162E-2</v>
      </c>
      <c r="AY472">
        <v>1</v>
      </c>
      <c r="AZ472">
        <v>0</v>
      </c>
      <c r="BA472">
        <f t="shared" si="103"/>
        <v>451</v>
      </c>
      <c r="BB472">
        <f t="shared" si="104"/>
        <v>17</v>
      </c>
      <c r="BC472">
        <f t="shared" si="100"/>
        <v>0.65307692307692311</v>
      </c>
      <c r="BD472">
        <f t="shared" si="101"/>
        <v>0.98583333333333334</v>
      </c>
      <c r="BE472">
        <f t="shared" si="102"/>
        <v>7.5833333333341819E-4</v>
      </c>
    </row>
    <row r="473" spans="1:57" x14ac:dyDescent="0.3">
      <c r="A473">
        <f>Pumpkin_Seeds_Dataset!A471</f>
        <v>90502</v>
      </c>
      <c r="B473">
        <f>Pumpkin_Seeds_Dataset!B471</f>
        <v>1156.473</v>
      </c>
      <c r="C473">
        <f>Pumpkin_Seeds_Dataset!C471</f>
        <v>441.85329999999999</v>
      </c>
      <c r="D473">
        <f>Pumpkin_Seeds_Dataset!D471</f>
        <v>261.72910000000002</v>
      </c>
      <c r="E473">
        <f>Pumpkin_Seeds_Dataset!E471</f>
        <v>91383</v>
      </c>
      <c r="F473">
        <f>Pumpkin_Seeds_Dataset!F471</f>
        <v>339.45650000000001</v>
      </c>
      <c r="G473">
        <f>Pumpkin_Seeds_Dataset!G471</f>
        <v>0.80569999999999997</v>
      </c>
      <c r="H473">
        <f>Pumpkin_Seeds_Dataset!H471</f>
        <v>0.99039999999999995</v>
      </c>
      <c r="I473">
        <f>Pumpkin_Seeds_Dataset!I471</f>
        <v>0.70199999999999996</v>
      </c>
      <c r="J473">
        <f>Pumpkin_Seeds_Dataset!J471</f>
        <v>0.85029999999999994</v>
      </c>
      <c r="K473">
        <f>Pumpkin_Seeds_Dataset!K471</f>
        <v>1.6881999999999999</v>
      </c>
      <c r="L473">
        <f>Pumpkin_Seeds_Dataset!L471</f>
        <v>0.76829999999999998</v>
      </c>
      <c r="M473" s="9">
        <f>Pumpkin_Seeds_Dataset!M471</f>
        <v>0</v>
      </c>
      <c r="N473" s="10">
        <f t="shared" si="92"/>
        <v>1</v>
      </c>
      <c r="O473" s="11">
        <f t="shared" si="93"/>
        <v>1</v>
      </c>
      <c r="P473">
        <f t="shared" si="94"/>
        <v>0</v>
      </c>
      <c r="Q473">
        <f t="shared" si="95"/>
        <v>2.598622254270613E-2</v>
      </c>
      <c r="R473" s="9">
        <f t="shared" si="96"/>
        <v>2.598622254270613E-2</v>
      </c>
      <c r="S473" s="11">
        <f t="shared" si="97"/>
        <v>0.97401377745729389</v>
      </c>
      <c r="T473" s="9">
        <f t="shared" si="98"/>
        <v>-2.6329830206283534E-2</v>
      </c>
      <c r="U473" s="11">
        <f t="shared" si="99"/>
        <v>100</v>
      </c>
      <c r="AX473">
        <v>4.6314905834190241E-2</v>
      </c>
      <c r="AY473">
        <v>1</v>
      </c>
      <c r="AZ473">
        <v>0</v>
      </c>
      <c r="BA473">
        <f t="shared" si="103"/>
        <v>452</v>
      </c>
      <c r="BB473">
        <f t="shared" si="104"/>
        <v>17</v>
      </c>
      <c r="BC473">
        <f t="shared" si="100"/>
        <v>0.65230769230769226</v>
      </c>
      <c r="BD473">
        <f t="shared" si="101"/>
        <v>0.98583333333333334</v>
      </c>
      <c r="BE473">
        <f t="shared" si="102"/>
        <v>0</v>
      </c>
    </row>
    <row r="474" spans="1:57" x14ac:dyDescent="0.3">
      <c r="A474">
        <f>Pumpkin_Seeds_Dataset!A472</f>
        <v>96554</v>
      </c>
      <c r="B474">
        <f>Pumpkin_Seeds_Dataset!B472</f>
        <v>1214.057</v>
      </c>
      <c r="C474">
        <f>Pumpkin_Seeds_Dataset!C472</f>
        <v>475.04860000000002</v>
      </c>
      <c r="D474">
        <f>Pumpkin_Seeds_Dataset!D472</f>
        <v>259.69839999999999</v>
      </c>
      <c r="E474">
        <f>Pumpkin_Seeds_Dataset!E472</f>
        <v>97465</v>
      </c>
      <c r="F474">
        <f>Pumpkin_Seeds_Dataset!F472</f>
        <v>350.62279999999998</v>
      </c>
      <c r="G474">
        <f>Pumpkin_Seeds_Dataset!G472</f>
        <v>0.83730000000000004</v>
      </c>
      <c r="H474">
        <f>Pumpkin_Seeds_Dataset!H472</f>
        <v>0.99070000000000003</v>
      </c>
      <c r="I474">
        <f>Pumpkin_Seeds_Dataset!I472</f>
        <v>0.66539999999999999</v>
      </c>
      <c r="J474">
        <f>Pumpkin_Seeds_Dataset!J472</f>
        <v>0.82320000000000004</v>
      </c>
      <c r="K474">
        <f>Pumpkin_Seeds_Dataset!K472</f>
        <v>1.8291999999999999</v>
      </c>
      <c r="L474">
        <f>Pumpkin_Seeds_Dataset!L472</f>
        <v>0.73809999999999998</v>
      </c>
      <c r="M474" s="9">
        <f>Pumpkin_Seeds_Dataset!M472</f>
        <v>0</v>
      </c>
      <c r="N474" s="10">
        <f t="shared" si="92"/>
        <v>1</v>
      </c>
      <c r="O474" s="11">
        <f t="shared" si="93"/>
        <v>1</v>
      </c>
      <c r="P474">
        <f t="shared" si="94"/>
        <v>0</v>
      </c>
      <c r="Q474">
        <f t="shared" si="95"/>
        <v>0.15083898450869238</v>
      </c>
      <c r="R474" s="9">
        <f t="shared" si="96"/>
        <v>0.15083898450869238</v>
      </c>
      <c r="S474" s="11">
        <f t="shared" si="97"/>
        <v>0.84916101549130762</v>
      </c>
      <c r="T474" s="9">
        <f t="shared" si="98"/>
        <v>-0.16350645754158666</v>
      </c>
      <c r="U474" s="11">
        <f t="shared" si="99"/>
        <v>100</v>
      </c>
      <c r="AX474">
        <v>4.6381879150914518E-2</v>
      </c>
      <c r="AY474">
        <v>0</v>
      </c>
      <c r="AZ474">
        <v>1</v>
      </c>
      <c r="BA474">
        <f t="shared" si="103"/>
        <v>452</v>
      </c>
      <c r="BB474">
        <f t="shared" si="104"/>
        <v>18</v>
      </c>
      <c r="BC474">
        <f t="shared" si="100"/>
        <v>0.65230769230769226</v>
      </c>
      <c r="BD474">
        <f t="shared" si="101"/>
        <v>0.98499999999999999</v>
      </c>
      <c r="BE474">
        <f t="shared" si="102"/>
        <v>7.5769230769228313E-4</v>
      </c>
    </row>
    <row r="475" spans="1:57" x14ac:dyDescent="0.3">
      <c r="A475">
        <f>Pumpkin_Seeds_Dataset!A473</f>
        <v>64911</v>
      </c>
      <c r="B475">
        <f>Pumpkin_Seeds_Dataset!B473</f>
        <v>987.24699999999996</v>
      </c>
      <c r="C475">
        <f>Pumpkin_Seeds_Dataset!C473</f>
        <v>388.94810000000001</v>
      </c>
      <c r="D475">
        <f>Pumpkin_Seeds_Dataset!D473</f>
        <v>213.654</v>
      </c>
      <c r="E475">
        <f>Pumpkin_Seeds_Dataset!E473</f>
        <v>65609</v>
      </c>
      <c r="F475">
        <f>Pumpkin_Seeds_Dataset!F473</f>
        <v>287.48439999999999</v>
      </c>
      <c r="G475">
        <f>Pumpkin_Seeds_Dataset!G473</f>
        <v>0.83560000000000001</v>
      </c>
      <c r="H475">
        <f>Pumpkin_Seeds_Dataset!H473</f>
        <v>0.98939999999999995</v>
      </c>
      <c r="I475">
        <f>Pumpkin_Seeds_Dataset!I473</f>
        <v>0.73440000000000005</v>
      </c>
      <c r="J475">
        <f>Pumpkin_Seeds_Dataset!J473</f>
        <v>0.83689999999999998</v>
      </c>
      <c r="K475">
        <f>Pumpkin_Seeds_Dataset!K473</f>
        <v>1.8205</v>
      </c>
      <c r="L475">
        <f>Pumpkin_Seeds_Dataset!L473</f>
        <v>0.73909999999999998</v>
      </c>
      <c r="M475" s="9">
        <f>Pumpkin_Seeds_Dataset!M473</f>
        <v>0</v>
      </c>
      <c r="N475" s="10">
        <f t="shared" si="92"/>
        <v>1</v>
      </c>
      <c r="O475" s="11">
        <f t="shared" si="93"/>
        <v>1</v>
      </c>
      <c r="P475">
        <f t="shared" si="94"/>
        <v>0</v>
      </c>
      <c r="Q475">
        <f t="shared" si="95"/>
        <v>0.12055601647113359</v>
      </c>
      <c r="R475" s="9">
        <f t="shared" si="96"/>
        <v>0.12055601647113359</v>
      </c>
      <c r="S475" s="11">
        <f t="shared" si="97"/>
        <v>0.87944398352886644</v>
      </c>
      <c r="T475" s="9">
        <f t="shared" si="98"/>
        <v>-0.12846540810195384</v>
      </c>
      <c r="U475" s="11">
        <f t="shared" si="99"/>
        <v>100</v>
      </c>
      <c r="AX475">
        <v>4.6433060335464141E-2</v>
      </c>
      <c r="AY475">
        <v>1</v>
      </c>
      <c r="AZ475">
        <v>0</v>
      </c>
      <c r="BA475">
        <f t="shared" si="103"/>
        <v>453</v>
      </c>
      <c r="BB475">
        <f t="shared" si="104"/>
        <v>18</v>
      </c>
      <c r="BC475">
        <f t="shared" si="100"/>
        <v>0.65153846153846151</v>
      </c>
      <c r="BD475">
        <f t="shared" si="101"/>
        <v>0.98499999999999999</v>
      </c>
      <c r="BE475">
        <f t="shared" si="102"/>
        <v>7.5769230769228313E-4</v>
      </c>
    </row>
    <row r="476" spans="1:57" x14ac:dyDescent="0.3">
      <c r="A476">
        <f>Pumpkin_Seeds_Dataset!A474</f>
        <v>67668</v>
      </c>
      <c r="B476">
        <f>Pumpkin_Seeds_Dataset!B474</f>
        <v>1007.845</v>
      </c>
      <c r="C476">
        <f>Pumpkin_Seeds_Dataset!C474</f>
        <v>391.72480000000002</v>
      </c>
      <c r="D476">
        <f>Pumpkin_Seeds_Dataset!D474</f>
        <v>220.51689999999999</v>
      </c>
      <c r="E476">
        <f>Pumpkin_Seeds_Dataset!E474</f>
        <v>68367</v>
      </c>
      <c r="F476">
        <f>Pumpkin_Seeds_Dataset!F474</f>
        <v>293.52609999999999</v>
      </c>
      <c r="G476">
        <f>Pumpkin_Seeds_Dataset!G474</f>
        <v>0.82650000000000001</v>
      </c>
      <c r="H476">
        <f>Pumpkin_Seeds_Dataset!H474</f>
        <v>0.98980000000000001</v>
      </c>
      <c r="I476">
        <f>Pumpkin_Seeds_Dataset!I474</f>
        <v>0.74809999999999999</v>
      </c>
      <c r="J476">
        <f>Pumpkin_Seeds_Dataset!J474</f>
        <v>0.83720000000000006</v>
      </c>
      <c r="K476">
        <f>Pumpkin_Seeds_Dataset!K474</f>
        <v>1.7764</v>
      </c>
      <c r="L476">
        <f>Pumpkin_Seeds_Dataset!L474</f>
        <v>0.74929999999999997</v>
      </c>
      <c r="M476" s="9">
        <f>Pumpkin_Seeds_Dataset!M474</f>
        <v>0</v>
      </c>
      <c r="N476" s="10">
        <f t="shared" si="92"/>
        <v>1</v>
      </c>
      <c r="O476" s="11">
        <f t="shared" si="93"/>
        <v>1</v>
      </c>
      <c r="P476">
        <f t="shared" si="94"/>
        <v>0</v>
      </c>
      <c r="Q476">
        <f t="shared" si="95"/>
        <v>5.012383519070792E-2</v>
      </c>
      <c r="R476" s="9">
        <f t="shared" si="96"/>
        <v>5.012383519070792E-2</v>
      </c>
      <c r="S476" s="11">
        <f t="shared" si="97"/>
        <v>0.94987616480929205</v>
      </c>
      <c r="T476" s="9">
        <f t="shared" si="98"/>
        <v>-5.1423655716543532E-2</v>
      </c>
      <c r="U476" s="11">
        <f t="shared" si="99"/>
        <v>100</v>
      </c>
      <c r="AX476">
        <v>4.685195910922154E-2</v>
      </c>
      <c r="AY476">
        <v>1</v>
      </c>
      <c r="AZ476">
        <v>0</v>
      </c>
      <c r="BA476">
        <f t="shared" si="103"/>
        <v>454</v>
      </c>
      <c r="BB476">
        <f t="shared" si="104"/>
        <v>18</v>
      </c>
      <c r="BC476">
        <f t="shared" si="100"/>
        <v>0.65076923076923077</v>
      </c>
      <c r="BD476">
        <f t="shared" si="101"/>
        <v>0.98499999999999999</v>
      </c>
      <c r="BE476">
        <f t="shared" si="102"/>
        <v>7.5769230769228313E-4</v>
      </c>
    </row>
    <row r="477" spans="1:57" x14ac:dyDescent="0.3">
      <c r="A477">
        <f>Pumpkin_Seeds_Dataset!A475</f>
        <v>68713</v>
      </c>
      <c r="B477">
        <f>Pumpkin_Seeds_Dataset!B475</f>
        <v>1027.7059999999999</v>
      </c>
      <c r="C477">
        <f>Pumpkin_Seeds_Dataset!C475</f>
        <v>401.24740000000003</v>
      </c>
      <c r="D477">
        <f>Pumpkin_Seeds_Dataset!D475</f>
        <v>218.92310000000001</v>
      </c>
      <c r="E477">
        <f>Pumpkin_Seeds_Dataset!E475</f>
        <v>69503</v>
      </c>
      <c r="F477">
        <f>Pumpkin_Seeds_Dataset!F475</f>
        <v>295.78390000000002</v>
      </c>
      <c r="G477">
        <f>Pumpkin_Seeds_Dataset!G475</f>
        <v>0.83799999999999997</v>
      </c>
      <c r="H477">
        <f>Pumpkin_Seeds_Dataset!H475</f>
        <v>0.98860000000000003</v>
      </c>
      <c r="I477">
        <f>Pumpkin_Seeds_Dataset!I475</f>
        <v>0.68569999999999998</v>
      </c>
      <c r="J477">
        <f>Pumpkin_Seeds_Dataset!J475</f>
        <v>0.8175</v>
      </c>
      <c r="K477">
        <f>Pumpkin_Seeds_Dataset!K475</f>
        <v>1.8328</v>
      </c>
      <c r="L477">
        <f>Pumpkin_Seeds_Dataset!L475</f>
        <v>0.73719999999999997</v>
      </c>
      <c r="M477" s="9">
        <f>Pumpkin_Seeds_Dataset!M475</f>
        <v>0</v>
      </c>
      <c r="N477" s="10">
        <f t="shared" si="92"/>
        <v>1</v>
      </c>
      <c r="O477" s="11">
        <f t="shared" si="93"/>
        <v>1</v>
      </c>
      <c r="P477">
        <f t="shared" si="94"/>
        <v>0</v>
      </c>
      <c r="Q477">
        <f t="shared" si="95"/>
        <v>7.5712620322593918E-2</v>
      </c>
      <c r="R477" s="9">
        <f t="shared" si="96"/>
        <v>7.5712620322593918E-2</v>
      </c>
      <c r="S477" s="11">
        <f t="shared" si="97"/>
        <v>0.92428737967740604</v>
      </c>
      <c r="T477" s="9">
        <f t="shared" si="98"/>
        <v>-7.8732238729314036E-2</v>
      </c>
      <c r="U477" s="11">
        <f t="shared" si="99"/>
        <v>100</v>
      </c>
      <c r="AX477">
        <v>4.699464287470885E-2</v>
      </c>
      <c r="AY477">
        <v>1</v>
      </c>
      <c r="AZ477">
        <v>0</v>
      </c>
      <c r="BA477">
        <f t="shared" si="103"/>
        <v>455</v>
      </c>
      <c r="BB477">
        <f t="shared" si="104"/>
        <v>18</v>
      </c>
      <c r="BC477">
        <f t="shared" si="100"/>
        <v>0.65</v>
      </c>
      <c r="BD477">
        <f t="shared" si="101"/>
        <v>0.98499999999999999</v>
      </c>
      <c r="BE477">
        <f t="shared" si="102"/>
        <v>7.5769230769228313E-4</v>
      </c>
    </row>
    <row r="478" spans="1:57" x14ac:dyDescent="0.3">
      <c r="A478">
        <f>Pumpkin_Seeds_Dataset!A476</f>
        <v>92239</v>
      </c>
      <c r="B478">
        <f>Pumpkin_Seeds_Dataset!B476</f>
        <v>1213.7919999999999</v>
      </c>
      <c r="C478">
        <f>Pumpkin_Seeds_Dataset!C476</f>
        <v>484.27140000000003</v>
      </c>
      <c r="D478">
        <f>Pumpkin_Seeds_Dataset!D476</f>
        <v>245.46719999999999</v>
      </c>
      <c r="E478">
        <f>Pumpkin_Seeds_Dataset!E476</f>
        <v>93341</v>
      </c>
      <c r="F478">
        <f>Pumpkin_Seeds_Dataset!F476</f>
        <v>342.6986</v>
      </c>
      <c r="G478">
        <f>Pumpkin_Seeds_Dataset!G476</f>
        <v>0.86199999999999999</v>
      </c>
      <c r="H478">
        <f>Pumpkin_Seeds_Dataset!H476</f>
        <v>0.98819999999999997</v>
      </c>
      <c r="I478">
        <f>Pumpkin_Seeds_Dataset!I476</f>
        <v>0.69550000000000001</v>
      </c>
      <c r="J478">
        <f>Pumpkin_Seeds_Dataset!J476</f>
        <v>0.78669999999999995</v>
      </c>
      <c r="K478">
        <f>Pumpkin_Seeds_Dataset!K476</f>
        <v>1.9729000000000001</v>
      </c>
      <c r="L478">
        <f>Pumpkin_Seeds_Dataset!L476</f>
        <v>0.7077</v>
      </c>
      <c r="M478" s="9">
        <f>Pumpkin_Seeds_Dataset!M476</f>
        <v>0</v>
      </c>
      <c r="N478" s="10">
        <f t="shared" si="92"/>
        <v>1</v>
      </c>
      <c r="O478" s="11">
        <f t="shared" si="93"/>
        <v>1</v>
      </c>
      <c r="P478">
        <f t="shared" si="94"/>
        <v>0</v>
      </c>
      <c r="Q478">
        <f t="shared" si="95"/>
        <v>0.48951255842532659</v>
      </c>
      <c r="R478" s="9">
        <f t="shared" si="96"/>
        <v>0.48951255842532659</v>
      </c>
      <c r="S478" s="11">
        <f t="shared" si="97"/>
        <v>0.51048744157467341</v>
      </c>
      <c r="T478" s="9">
        <f t="shared" si="98"/>
        <v>-0.67238924192550553</v>
      </c>
      <c r="U478" s="11">
        <f t="shared" si="99"/>
        <v>100</v>
      </c>
      <c r="AX478">
        <v>4.7177320203432911E-2</v>
      </c>
      <c r="AY478">
        <v>1</v>
      </c>
      <c r="AZ478">
        <v>0</v>
      </c>
      <c r="BA478">
        <f t="shared" si="103"/>
        <v>456</v>
      </c>
      <c r="BB478">
        <f t="shared" si="104"/>
        <v>18</v>
      </c>
      <c r="BC478">
        <f t="shared" si="100"/>
        <v>0.64923076923076928</v>
      </c>
      <c r="BD478">
        <f t="shared" si="101"/>
        <v>0.98499999999999999</v>
      </c>
      <c r="BE478">
        <f t="shared" si="102"/>
        <v>7.5769230769239253E-4</v>
      </c>
    </row>
    <row r="479" spans="1:57" x14ac:dyDescent="0.3">
      <c r="A479">
        <f>Pumpkin_Seeds_Dataset!A477</f>
        <v>68104</v>
      </c>
      <c r="B479">
        <f>Pumpkin_Seeds_Dataset!B477</f>
        <v>1023.06</v>
      </c>
      <c r="C479">
        <f>Pumpkin_Seeds_Dataset!C477</f>
        <v>387.10169999999999</v>
      </c>
      <c r="D479">
        <f>Pumpkin_Seeds_Dataset!D477</f>
        <v>225.8398</v>
      </c>
      <c r="E479">
        <f>Pumpkin_Seeds_Dataset!E477</f>
        <v>68988</v>
      </c>
      <c r="F479">
        <f>Pumpkin_Seeds_Dataset!F477</f>
        <v>294.47019999999998</v>
      </c>
      <c r="G479">
        <f>Pumpkin_Seeds_Dataset!G477</f>
        <v>0.81220000000000003</v>
      </c>
      <c r="H479">
        <f>Pumpkin_Seeds_Dataset!H477</f>
        <v>0.98719999999999997</v>
      </c>
      <c r="I479">
        <f>Pumpkin_Seeds_Dataset!I477</f>
        <v>0.74309999999999998</v>
      </c>
      <c r="J479">
        <f>Pumpkin_Seeds_Dataset!J477</f>
        <v>0.81769999999999998</v>
      </c>
      <c r="K479">
        <f>Pumpkin_Seeds_Dataset!K477</f>
        <v>1.7141</v>
      </c>
      <c r="L479">
        <f>Pumpkin_Seeds_Dataset!L477</f>
        <v>0.76070000000000004</v>
      </c>
      <c r="M479" s="9">
        <f>Pumpkin_Seeds_Dataset!M477</f>
        <v>0</v>
      </c>
      <c r="N479" s="10">
        <f t="shared" si="92"/>
        <v>1</v>
      </c>
      <c r="O479" s="11">
        <f t="shared" si="93"/>
        <v>1</v>
      </c>
      <c r="P479">
        <f t="shared" si="94"/>
        <v>0</v>
      </c>
      <c r="Q479">
        <f t="shared" si="95"/>
        <v>4.1144778635700457E-2</v>
      </c>
      <c r="R479" s="9">
        <f t="shared" si="96"/>
        <v>4.1144778635700457E-2</v>
      </c>
      <c r="S479" s="11">
        <f t="shared" si="97"/>
        <v>0.95885522136429957</v>
      </c>
      <c r="T479" s="9">
        <f t="shared" si="98"/>
        <v>-4.2015183833104909E-2</v>
      </c>
      <c r="U479" s="11">
        <f t="shared" si="99"/>
        <v>100</v>
      </c>
      <c r="AX479">
        <v>4.7498971360324251E-2</v>
      </c>
      <c r="AY479">
        <v>1</v>
      </c>
      <c r="AZ479">
        <v>0</v>
      </c>
      <c r="BA479">
        <f t="shared" si="103"/>
        <v>457</v>
      </c>
      <c r="BB479">
        <f t="shared" si="104"/>
        <v>18</v>
      </c>
      <c r="BC479">
        <f t="shared" si="100"/>
        <v>0.64846153846153842</v>
      </c>
      <c r="BD479">
        <f t="shared" si="101"/>
        <v>0.98499999999999999</v>
      </c>
      <c r="BE479">
        <f t="shared" si="102"/>
        <v>7.5769230769228313E-4</v>
      </c>
    </row>
    <row r="480" spans="1:57" x14ac:dyDescent="0.3">
      <c r="A480">
        <f>Pumpkin_Seeds_Dataset!A478</f>
        <v>74990</v>
      </c>
      <c r="B480">
        <f>Pumpkin_Seeds_Dataset!B478</f>
        <v>1086.548</v>
      </c>
      <c r="C480">
        <f>Pumpkin_Seeds_Dataset!C478</f>
        <v>439.5231</v>
      </c>
      <c r="D480">
        <f>Pumpkin_Seeds_Dataset!D478</f>
        <v>217.9033</v>
      </c>
      <c r="E480">
        <f>Pumpkin_Seeds_Dataset!E478</f>
        <v>75772</v>
      </c>
      <c r="F480">
        <f>Pumpkin_Seeds_Dataset!F478</f>
        <v>308.99880000000002</v>
      </c>
      <c r="G480">
        <f>Pumpkin_Seeds_Dataset!G478</f>
        <v>0.86850000000000005</v>
      </c>
      <c r="H480">
        <f>Pumpkin_Seeds_Dataset!H478</f>
        <v>0.98970000000000002</v>
      </c>
      <c r="I480">
        <f>Pumpkin_Seeds_Dataset!I478</f>
        <v>0.67349999999999999</v>
      </c>
      <c r="J480">
        <f>Pumpkin_Seeds_Dataset!J478</f>
        <v>0.79820000000000002</v>
      </c>
      <c r="K480">
        <f>Pumpkin_Seeds_Dataset!K478</f>
        <v>2.0171000000000001</v>
      </c>
      <c r="L480">
        <f>Pumpkin_Seeds_Dataset!L478</f>
        <v>0.70299999999999996</v>
      </c>
      <c r="M480" s="9">
        <f>Pumpkin_Seeds_Dataset!M478</f>
        <v>0</v>
      </c>
      <c r="N480" s="10">
        <f t="shared" si="92"/>
        <v>1</v>
      </c>
      <c r="O480" s="11">
        <f t="shared" si="93"/>
        <v>1</v>
      </c>
      <c r="P480">
        <f t="shared" si="94"/>
        <v>0</v>
      </c>
      <c r="Q480">
        <f t="shared" si="95"/>
        <v>0.28564907505568038</v>
      </c>
      <c r="R480" s="9">
        <f t="shared" si="96"/>
        <v>0.28564907505568038</v>
      </c>
      <c r="S480" s="11">
        <f t="shared" si="97"/>
        <v>0.71435092494431962</v>
      </c>
      <c r="T480" s="9">
        <f t="shared" si="98"/>
        <v>-0.33638094586629325</v>
      </c>
      <c r="U480" s="11">
        <f t="shared" si="99"/>
        <v>100</v>
      </c>
      <c r="AX480">
        <v>4.7593641280756119E-2</v>
      </c>
      <c r="AY480">
        <v>1</v>
      </c>
      <c r="AZ480">
        <v>0</v>
      </c>
      <c r="BA480">
        <f t="shared" si="103"/>
        <v>458</v>
      </c>
      <c r="BB480">
        <f t="shared" si="104"/>
        <v>18</v>
      </c>
      <c r="BC480">
        <f t="shared" si="100"/>
        <v>0.64769230769230768</v>
      </c>
      <c r="BD480">
        <f t="shared" si="101"/>
        <v>0.98499999999999999</v>
      </c>
      <c r="BE480">
        <f t="shared" si="102"/>
        <v>7.5769230769228313E-4</v>
      </c>
    </row>
    <row r="481" spans="1:57" x14ac:dyDescent="0.3">
      <c r="A481">
        <f>Pumpkin_Seeds_Dataset!A479</f>
        <v>82106</v>
      </c>
      <c r="B481">
        <f>Pumpkin_Seeds_Dataset!B479</f>
        <v>1118.251</v>
      </c>
      <c r="C481">
        <f>Pumpkin_Seeds_Dataset!C479</f>
        <v>449.4076</v>
      </c>
      <c r="D481">
        <f>Pumpkin_Seeds_Dataset!D479</f>
        <v>232.93799999999999</v>
      </c>
      <c r="E481">
        <f>Pumpkin_Seeds_Dataset!E479</f>
        <v>82725</v>
      </c>
      <c r="F481">
        <f>Pumpkin_Seeds_Dataset!F479</f>
        <v>323.32740000000001</v>
      </c>
      <c r="G481">
        <f>Pumpkin_Seeds_Dataset!G479</f>
        <v>0.85519999999999996</v>
      </c>
      <c r="H481">
        <f>Pumpkin_Seeds_Dataset!H479</f>
        <v>0.99250000000000005</v>
      </c>
      <c r="I481">
        <f>Pumpkin_Seeds_Dataset!I479</f>
        <v>0.7631</v>
      </c>
      <c r="J481">
        <f>Pumpkin_Seeds_Dataset!J479</f>
        <v>0.82509999999999994</v>
      </c>
      <c r="K481">
        <f>Pumpkin_Seeds_Dataset!K479</f>
        <v>1.9293</v>
      </c>
      <c r="L481">
        <f>Pumpkin_Seeds_Dataset!L479</f>
        <v>0.71950000000000003</v>
      </c>
      <c r="M481" s="9">
        <f>Pumpkin_Seeds_Dataset!M479</f>
        <v>0</v>
      </c>
      <c r="N481" s="10">
        <f t="shared" si="92"/>
        <v>1</v>
      </c>
      <c r="O481" s="11">
        <f t="shared" si="93"/>
        <v>1</v>
      </c>
      <c r="P481">
        <f t="shared" si="94"/>
        <v>0</v>
      </c>
      <c r="Q481">
        <f t="shared" si="95"/>
        <v>0.20796175346257051</v>
      </c>
      <c r="R481" s="9">
        <f t="shared" si="96"/>
        <v>0.20796175346257051</v>
      </c>
      <c r="S481" s="11">
        <f t="shared" si="97"/>
        <v>0.79203824653742949</v>
      </c>
      <c r="T481" s="9">
        <f t="shared" si="98"/>
        <v>-0.233145597251075</v>
      </c>
      <c r="U481" s="11">
        <f t="shared" si="99"/>
        <v>100</v>
      </c>
      <c r="AX481">
        <v>4.7668032969203217E-2</v>
      </c>
      <c r="AY481">
        <v>1</v>
      </c>
      <c r="AZ481">
        <v>0</v>
      </c>
      <c r="BA481">
        <f t="shared" si="103"/>
        <v>459</v>
      </c>
      <c r="BB481">
        <f t="shared" si="104"/>
        <v>18</v>
      </c>
      <c r="BC481">
        <f t="shared" si="100"/>
        <v>0.64692307692307693</v>
      </c>
      <c r="BD481">
        <f t="shared" si="101"/>
        <v>0.98499999999999999</v>
      </c>
      <c r="BE481">
        <f t="shared" si="102"/>
        <v>7.5769230769239253E-4</v>
      </c>
    </row>
    <row r="482" spans="1:57" x14ac:dyDescent="0.3">
      <c r="A482">
        <f>Pumpkin_Seeds_Dataset!A480</f>
        <v>92227</v>
      </c>
      <c r="B482">
        <f>Pumpkin_Seeds_Dataset!B480</f>
        <v>1205.53</v>
      </c>
      <c r="C482">
        <f>Pumpkin_Seeds_Dataset!C480</f>
        <v>481.61559999999997</v>
      </c>
      <c r="D482">
        <f>Pumpkin_Seeds_Dataset!D480</f>
        <v>245.7167</v>
      </c>
      <c r="E482">
        <f>Pumpkin_Seeds_Dataset!E480</f>
        <v>93202</v>
      </c>
      <c r="F482">
        <f>Pumpkin_Seeds_Dataset!F480</f>
        <v>342.67630000000003</v>
      </c>
      <c r="G482">
        <f>Pumpkin_Seeds_Dataset!G480</f>
        <v>0.86009999999999998</v>
      </c>
      <c r="H482">
        <f>Pumpkin_Seeds_Dataset!H480</f>
        <v>0.98950000000000005</v>
      </c>
      <c r="I482">
        <f>Pumpkin_Seeds_Dataset!I480</f>
        <v>0.70199999999999996</v>
      </c>
      <c r="J482">
        <f>Pumpkin_Seeds_Dataset!J480</f>
        <v>0.79749999999999999</v>
      </c>
      <c r="K482">
        <f>Pumpkin_Seeds_Dataset!K480</f>
        <v>1.96</v>
      </c>
      <c r="L482">
        <f>Pumpkin_Seeds_Dataset!L480</f>
        <v>0.71150000000000002</v>
      </c>
      <c r="M482" s="9">
        <f>Pumpkin_Seeds_Dataset!M480</f>
        <v>0</v>
      </c>
      <c r="N482" s="10">
        <f t="shared" si="92"/>
        <v>1</v>
      </c>
      <c r="O482" s="11">
        <f t="shared" si="93"/>
        <v>1</v>
      </c>
      <c r="P482">
        <f t="shared" si="94"/>
        <v>0</v>
      </c>
      <c r="Q482">
        <f t="shared" si="95"/>
        <v>0.3986043160279813</v>
      </c>
      <c r="R482" s="9">
        <f t="shared" si="96"/>
        <v>0.3986043160279813</v>
      </c>
      <c r="S482" s="11">
        <f t="shared" si="97"/>
        <v>0.6013956839720187</v>
      </c>
      <c r="T482" s="9">
        <f t="shared" si="98"/>
        <v>-0.50850218508794887</v>
      </c>
      <c r="U482" s="11">
        <f t="shared" si="99"/>
        <v>100</v>
      </c>
      <c r="AX482">
        <v>4.7702386845390327E-2</v>
      </c>
      <c r="AY482">
        <v>1</v>
      </c>
      <c r="AZ482">
        <v>0</v>
      </c>
      <c r="BA482">
        <f t="shared" si="103"/>
        <v>460</v>
      </c>
      <c r="BB482">
        <f t="shared" si="104"/>
        <v>18</v>
      </c>
      <c r="BC482">
        <f t="shared" si="100"/>
        <v>0.64615384615384608</v>
      </c>
      <c r="BD482">
        <f t="shared" si="101"/>
        <v>0.98499999999999999</v>
      </c>
      <c r="BE482">
        <f t="shared" si="102"/>
        <v>7.5769230769217374E-4</v>
      </c>
    </row>
    <row r="483" spans="1:57" x14ac:dyDescent="0.3">
      <c r="A483">
        <f>Pumpkin_Seeds_Dataset!A481</f>
        <v>86344</v>
      </c>
      <c r="B483">
        <f>Pumpkin_Seeds_Dataset!B481</f>
        <v>1164.4760000000001</v>
      </c>
      <c r="C483">
        <f>Pumpkin_Seeds_Dataset!C481</f>
        <v>472.9563</v>
      </c>
      <c r="D483">
        <f>Pumpkin_Seeds_Dataset!D481</f>
        <v>233.38730000000001</v>
      </c>
      <c r="E483">
        <f>Pumpkin_Seeds_Dataset!E481</f>
        <v>87249</v>
      </c>
      <c r="F483">
        <f>Pumpkin_Seeds_Dataset!F481</f>
        <v>331.56689999999998</v>
      </c>
      <c r="G483">
        <f>Pumpkin_Seeds_Dataset!G481</f>
        <v>0.86980000000000002</v>
      </c>
      <c r="H483">
        <f>Pumpkin_Seeds_Dataset!H481</f>
        <v>0.98960000000000004</v>
      </c>
      <c r="I483">
        <f>Pumpkin_Seeds_Dataset!I481</f>
        <v>0.72070000000000001</v>
      </c>
      <c r="J483">
        <f>Pumpkin_Seeds_Dataset!J481</f>
        <v>0.80020000000000002</v>
      </c>
      <c r="K483">
        <f>Pumpkin_Seeds_Dataset!K481</f>
        <v>2.0265</v>
      </c>
      <c r="L483">
        <f>Pumpkin_Seeds_Dataset!L481</f>
        <v>0.70109999999999995</v>
      </c>
      <c r="M483" s="9">
        <f>Pumpkin_Seeds_Dataset!M481</f>
        <v>0</v>
      </c>
      <c r="N483" s="10">
        <f t="shared" si="92"/>
        <v>1</v>
      </c>
      <c r="O483" s="11">
        <f t="shared" si="93"/>
        <v>1</v>
      </c>
      <c r="P483">
        <f t="shared" si="94"/>
        <v>0</v>
      </c>
      <c r="Q483">
        <f t="shared" si="95"/>
        <v>0.34770463035211402</v>
      </c>
      <c r="R483" s="9">
        <f t="shared" si="96"/>
        <v>0.34770463035211402</v>
      </c>
      <c r="S483" s="11">
        <f t="shared" si="97"/>
        <v>0.65229536964788593</v>
      </c>
      <c r="T483" s="9">
        <f t="shared" si="98"/>
        <v>-0.42725779870614594</v>
      </c>
      <c r="U483" s="11">
        <f t="shared" si="99"/>
        <v>100</v>
      </c>
      <c r="AX483">
        <v>4.7744116327105721E-2</v>
      </c>
      <c r="AY483">
        <v>1</v>
      </c>
      <c r="AZ483">
        <v>0</v>
      </c>
      <c r="BA483">
        <f t="shared" si="103"/>
        <v>461</v>
      </c>
      <c r="BB483">
        <f t="shared" si="104"/>
        <v>18</v>
      </c>
      <c r="BC483">
        <f t="shared" si="100"/>
        <v>0.64538461538461545</v>
      </c>
      <c r="BD483">
        <f t="shared" si="101"/>
        <v>0.98499999999999999</v>
      </c>
      <c r="BE483">
        <f t="shared" si="102"/>
        <v>7.5769230769239253E-4</v>
      </c>
    </row>
    <row r="484" spans="1:57" x14ac:dyDescent="0.3">
      <c r="A484">
        <f>Pumpkin_Seeds_Dataset!A482</f>
        <v>84930</v>
      </c>
      <c r="B484">
        <f>Pumpkin_Seeds_Dataset!B482</f>
        <v>1124.789</v>
      </c>
      <c r="C484">
        <f>Pumpkin_Seeds_Dataset!C482</f>
        <v>436.08890000000002</v>
      </c>
      <c r="D484">
        <f>Pumpkin_Seeds_Dataset!D482</f>
        <v>248.94110000000001</v>
      </c>
      <c r="E484">
        <f>Pumpkin_Seeds_Dataset!E482</f>
        <v>85806</v>
      </c>
      <c r="F484">
        <f>Pumpkin_Seeds_Dataset!F482</f>
        <v>328.84070000000003</v>
      </c>
      <c r="G484">
        <f>Pumpkin_Seeds_Dataset!G482</f>
        <v>0.82110000000000005</v>
      </c>
      <c r="H484">
        <f>Pumpkin_Seeds_Dataset!H482</f>
        <v>0.98980000000000001</v>
      </c>
      <c r="I484">
        <f>Pumpkin_Seeds_Dataset!I482</f>
        <v>0.67290000000000005</v>
      </c>
      <c r="J484">
        <f>Pumpkin_Seeds_Dataset!J482</f>
        <v>0.84360000000000002</v>
      </c>
      <c r="K484">
        <f>Pumpkin_Seeds_Dataset!K482</f>
        <v>1.7518</v>
      </c>
      <c r="L484">
        <f>Pumpkin_Seeds_Dataset!L482</f>
        <v>0.75409999999999999</v>
      </c>
      <c r="M484" s="9">
        <f>Pumpkin_Seeds_Dataset!M482</f>
        <v>0</v>
      </c>
      <c r="N484" s="10">
        <f t="shared" si="92"/>
        <v>1</v>
      </c>
      <c r="O484" s="11">
        <f t="shared" si="93"/>
        <v>1</v>
      </c>
      <c r="P484">
        <f t="shared" si="94"/>
        <v>0</v>
      </c>
      <c r="Q484">
        <f t="shared" si="95"/>
        <v>2.8029234227345507E-2</v>
      </c>
      <c r="R484" s="9">
        <f t="shared" si="96"/>
        <v>2.8029234227345507E-2</v>
      </c>
      <c r="S484" s="11">
        <f t="shared" si="97"/>
        <v>0.97197076577265451</v>
      </c>
      <c r="T484" s="9">
        <f t="shared" si="98"/>
        <v>-2.8429551339582707E-2</v>
      </c>
      <c r="U484" s="11">
        <f t="shared" si="99"/>
        <v>100</v>
      </c>
      <c r="AX484">
        <v>4.7977255425477545E-2</v>
      </c>
      <c r="AY484">
        <v>1</v>
      </c>
      <c r="AZ484">
        <v>0</v>
      </c>
      <c r="BA484">
        <f t="shared" si="103"/>
        <v>462</v>
      </c>
      <c r="BB484">
        <f t="shared" si="104"/>
        <v>18</v>
      </c>
      <c r="BC484">
        <f t="shared" si="100"/>
        <v>0.64461538461538459</v>
      </c>
      <c r="BD484">
        <f t="shared" si="101"/>
        <v>0.98499999999999999</v>
      </c>
      <c r="BE484">
        <f t="shared" si="102"/>
        <v>7.5769230769228313E-4</v>
      </c>
    </row>
    <row r="485" spans="1:57" x14ac:dyDescent="0.3">
      <c r="A485">
        <f>Pumpkin_Seeds_Dataset!A483</f>
        <v>84565</v>
      </c>
      <c r="B485">
        <f>Pumpkin_Seeds_Dataset!B483</f>
        <v>1178.5909999999999</v>
      </c>
      <c r="C485">
        <f>Pumpkin_Seeds_Dataset!C483</f>
        <v>485.3229</v>
      </c>
      <c r="D485">
        <f>Pumpkin_Seeds_Dataset!D483</f>
        <v>224.52350000000001</v>
      </c>
      <c r="E485">
        <f>Pumpkin_Seeds_Dataset!E483</f>
        <v>85993</v>
      </c>
      <c r="F485">
        <f>Pumpkin_Seeds_Dataset!F483</f>
        <v>328.13339999999999</v>
      </c>
      <c r="G485">
        <f>Pumpkin_Seeds_Dataset!G483</f>
        <v>0.88660000000000005</v>
      </c>
      <c r="H485">
        <f>Pumpkin_Seeds_Dataset!H483</f>
        <v>0.98340000000000005</v>
      </c>
      <c r="I485">
        <f>Pumpkin_Seeds_Dataset!I483</f>
        <v>0.73160000000000003</v>
      </c>
      <c r="J485">
        <f>Pumpkin_Seeds_Dataset!J483</f>
        <v>0.76500000000000001</v>
      </c>
      <c r="K485">
        <f>Pumpkin_Seeds_Dataset!K483</f>
        <v>2.1616</v>
      </c>
      <c r="L485">
        <f>Pumpkin_Seeds_Dataset!L483</f>
        <v>0.67610000000000003</v>
      </c>
      <c r="M485" s="9">
        <f>Pumpkin_Seeds_Dataset!M483</f>
        <v>0</v>
      </c>
      <c r="N485" s="10">
        <f t="shared" si="92"/>
        <v>1</v>
      </c>
      <c r="O485" s="11">
        <f t="shared" si="93"/>
        <v>1</v>
      </c>
      <c r="P485">
        <f t="shared" si="94"/>
        <v>0</v>
      </c>
      <c r="Q485">
        <f t="shared" si="95"/>
        <v>0.53468248739403612</v>
      </c>
      <c r="R485" s="9">
        <f t="shared" si="96"/>
        <v>0.53468248739403612</v>
      </c>
      <c r="S485" s="11">
        <f t="shared" si="97"/>
        <v>0.46531751260596388</v>
      </c>
      <c r="T485" s="9">
        <f t="shared" si="98"/>
        <v>-0.76503528360368311</v>
      </c>
      <c r="U485" s="11">
        <f t="shared" si="99"/>
        <v>0</v>
      </c>
      <c r="AX485">
        <v>4.8046403919744983E-2</v>
      </c>
      <c r="AY485">
        <v>1</v>
      </c>
      <c r="AZ485">
        <v>0</v>
      </c>
      <c r="BA485">
        <f t="shared" si="103"/>
        <v>463</v>
      </c>
      <c r="BB485">
        <f t="shared" si="104"/>
        <v>18</v>
      </c>
      <c r="BC485">
        <f t="shared" si="100"/>
        <v>0.64384615384615385</v>
      </c>
      <c r="BD485">
        <f t="shared" si="101"/>
        <v>0.98499999999999999</v>
      </c>
      <c r="BE485">
        <f t="shared" si="102"/>
        <v>7.5769230769228313E-4</v>
      </c>
    </row>
    <row r="486" spans="1:57" x14ac:dyDescent="0.3">
      <c r="A486">
        <f>Pumpkin_Seeds_Dataset!A484</f>
        <v>78479</v>
      </c>
      <c r="B486">
        <f>Pumpkin_Seeds_Dataset!B484</f>
        <v>1080.8050000000001</v>
      </c>
      <c r="C486">
        <f>Pumpkin_Seeds_Dataset!C484</f>
        <v>406.18700000000001</v>
      </c>
      <c r="D486">
        <f>Pumpkin_Seeds_Dataset!D484</f>
        <v>247.54259999999999</v>
      </c>
      <c r="E486">
        <f>Pumpkin_Seeds_Dataset!E484</f>
        <v>79498</v>
      </c>
      <c r="F486">
        <f>Pumpkin_Seeds_Dataset!F484</f>
        <v>316.1053</v>
      </c>
      <c r="G486">
        <f>Pumpkin_Seeds_Dataset!G484</f>
        <v>0.79279999999999995</v>
      </c>
      <c r="H486">
        <f>Pumpkin_Seeds_Dataset!H484</f>
        <v>0.98719999999999997</v>
      </c>
      <c r="I486">
        <f>Pumpkin_Seeds_Dataset!I484</f>
        <v>0.70209999999999995</v>
      </c>
      <c r="J486">
        <f>Pumpkin_Seeds_Dataset!J484</f>
        <v>0.84419999999999995</v>
      </c>
      <c r="K486">
        <f>Pumpkin_Seeds_Dataset!K484</f>
        <v>1.6409</v>
      </c>
      <c r="L486">
        <f>Pumpkin_Seeds_Dataset!L484</f>
        <v>0.7782</v>
      </c>
      <c r="M486" s="9">
        <f>Pumpkin_Seeds_Dataset!M484</f>
        <v>0</v>
      </c>
      <c r="N486" s="10">
        <f t="shared" si="92"/>
        <v>1</v>
      </c>
      <c r="O486" s="11">
        <f t="shared" si="93"/>
        <v>1</v>
      </c>
      <c r="P486">
        <f t="shared" si="94"/>
        <v>0</v>
      </c>
      <c r="Q486">
        <f t="shared" si="95"/>
        <v>7.6565927587130154E-3</v>
      </c>
      <c r="R486" s="9">
        <f t="shared" si="96"/>
        <v>7.6565927587130154E-3</v>
      </c>
      <c r="S486" s="11">
        <f t="shared" si="97"/>
        <v>0.992343407241287</v>
      </c>
      <c r="T486" s="9">
        <f t="shared" si="98"/>
        <v>-7.6860549480543255E-3</v>
      </c>
      <c r="U486" s="11">
        <f t="shared" si="99"/>
        <v>100</v>
      </c>
      <c r="AX486">
        <v>4.806394349505623E-2</v>
      </c>
      <c r="AY486">
        <v>1</v>
      </c>
      <c r="AZ486">
        <v>0</v>
      </c>
      <c r="BA486">
        <f t="shared" si="103"/>
        <v>464</v>
      </c>
      <c r="BB486">
        <f t="shared" si="104"/>
        <v>18</v>
      </c>
      <c r="BC486">
        <f t="shared" si="100"/>
        <v>0.6430769230769231</v>
      </c>
      <c r="BD486">
        <f t="shared" si="101"/>
        <v>0.98499999999999999</v>
      </c>
      <c r="BE486">
        <f t="shared" si="102"/>
        <v>7.5769230769239253E-4</v>
      </c>
    </row>
    <row r="487" spans="1:57" x14ac:dyDescent="0.3">
      <c r="A487">
        <f>Pumpkin_Seeds_Dataset!A485</f>
        <v>75821</v>
      </c>
      <c r="B487">
        <f>Pumpkin_Seeds_Dataset!B485</f>
        <v>1047.356</v>
      </c>
      <c r="C487">
        <f>Pumpkin_Seeds_Dataset!C485</f>
        <v>405.74180000000001</v>
      </c>
      <c r="D487">
        <f>Pumpkin_Seeds_Dataset!D485</f>
        <v>238.5428</v>
      </c>
      <c r="E487">
        <f>Pumpkin_Seeds_Dataset!E485</f>
        <v>76475</v>
      </c>
      <c r="F487">
        <f>Pumpkin_Seeds_Dataset!F485</f>
        <v>310.70609999999999</v>
      </c>
      <c r="G487">
        <f>Pumpkin_Seeds_Dataset!G485</f>
        <v>0.80889999999999995</v>
      </c>
      <c r="H487">
        <f>Pumpkin_Seeds_Dataset!H485</f>
        <v>0.99139999999999995</v>
      </c>
      <c r="I487">
        <f>Pumpkin_Seeds_Dataset!I485</f>
        <v>0.72899999999999998</v>
      </c>
      <c r="J487">
        <f>Pumpkin_Seeds_Dataset!J485</f>
        <v>0.86860000000000004</v>
      </c>
      <c r="K487">
        <f>Pumpkin_Seeds_Dataset!K485</f>
        <v>1.7009000000000001</v>
      </c>
      <c r="L487">
        <f>Pumpkin_Seeds_Dataset!L485</f>
        <v>0.76580000000000004</v>
      </c>
      <c r="M487" s="9">
        <f>Pumpkin_Seeds_Dataset!M485</f>
        <v>0</v>
      </c>
      <c r="N487" s="10">
        <f t="shared" si="92"/>
        <v>1</v>
      </c>
      <c r="O487" s="11">
        <f t="shared" si="93"/>
        <v>1</v>
      </c>
      <c r="P487">
        <f t="shared" si="94"/>
        <v>0</v>
      </c>
      <c r="Q487">
        <f t="shared" si="95"/>
        <v>2.0327401799536741E-2</v>
      </c>
      <c r="R487" s="9">
        <f t="shared" si="96"/>
        <v>2.0327401799536741E-2</v>
      </c>
      <c r="S487" s="11">
        <f t="shared" si="97"/>
        <v>0.97967259820046326</v>
      </c>
      <c r="T487" s="9">
        <f t="shared" si="98"/>
        <v>-2.0536846604748919E-2</v>
      </c>
      <c r="U487" s="11">
        <f t="shared" si="99"/>
        <v>100</v>
      </c>
      <c r="AX487">
        <v>4.8202525417741414E-2</v>
      </c>
      <c r="AY487">
        <v>1</v>
      </c>
      <c r="AZ487">
        <v>0</v>
      </c>
      <c r="BA487">
        <f t="shared" si="103"/>
        <v>465</v>
      </c>
      <c r="BB487">
        <f t="shared" si="104"/>
        <v>18</v>
      </c>
      <c r="BC487">
        <f t="shared" si="100"/>
        <v>0.64230769230769225</v>
      </c>
      <c r="BD487">
        <f t="shared" si="101"/>
        <v>0.98499999999999999</v>
      </c>
      <c r="BE487">
        <f t="shared" si="102"/>
        <v>7.5769230769217374E-4</v>
      </c>
    </row>
    <row r="488" spans="1:57" x14ac:dyDescent="0.3">
      <c r="A488">
        <f>Pumpkin_Seeds_Dataset!A486</f>
        <v>65594</v>
      </c>
      <c r="B488">
        <f>Pumpkin_Seeds_Dataset!B486</f>
        <v>1017.748</v>
      </c>
      <c r="C488">
        <f>Pumpkin_Seeds_Dataset!C486</f>
        <v>408.5607</v>
      </c>
      <c r="D488">
        <f>Pumpkin_Seeds_Dataset!D486</f>
        <v>205.42679999999999</v>
      </c>
      <c r="E488">
        <f>Pumpkin_Seeds_Dataset!E486</f>
        <v>66341</v>
      </c>
      <c r="F488">
        <f>Pumpkin_Seeds_Dataset!F486</f>
        <v>288.99290000000002</v>
      </c>
      <c r="G488">
        <f>Pumpkin_Seeds_Dataset!G486</f>
        <v>0.86439999999999995</v>
      </c>
      <c r="H488">
        <f>Pumpkin_Seeds_Dataset!H486</f>
        <v>0.98870000000000002</v>
      </c>
      <c r="I488">
        <f>Pumpkin_Seeds_Dataset!I486</f>
        <v>0.6633</v>
      </c>
      <c r="J488">
        <f>Pumpkin_Seeds_Dataset!J486</f>
        <v>0.79579999999999995</v>
      </c>
      <c r="K488">
        <f>Pumpkin_Seeds_Dataset!K486</f>
        <v>1.9887999999999999</v>
      </c>
      <c r="L488">
        <f>Pumpkin_Seeds_Dataset!L486</f>
        <v>0.70730000000000004</v>
      </c>
      <c r="M488" s="9">
        <f>Pumpkin_Seeds_Dataset!M486</f>
        <v>0</v>
      </c>
      <c r="N488" s="10">
        <f t="shared" si="92"/>
        <v>1</v>
      </c>
      <c r="O488" s="11">
        <f t="shared" si="93"/>
        <v>1</v>
      </c>
      <c r="P488">
        <f t="shared" si="94"/>
        <v>0</v>
      </c>
      <c r="Q488">
        <f t="shared" si="95"/>
        <v>0.39571059073110926</v>
      </c>
      <c r="R488" s="9">
        <f t="shared" si="96"/>
        <v>0.39571059073110926</v>
      </c>
      <c r="S488" s="11">
        <f t="shared" si="97"/>
        <v>0.60428940926889074</v>
      </c>
      <c r="T488" s="9">
        <f t="shared" si="98"/>
        <v>-0.50370204138645092</v>
      </c>
      <c r="U488" s="11">
        <f t="shared" si="99"/>
        <v>100</v>
      </c>
      <c r="AX488">
        <v>4.822253761329949E-2</v>
      </c>
      <c r="AY488">
        <v>1</v>
      </c>
      <c r="AZ488">
        <v>0</v>
      </c>
      <c r="BA488">
        <f t="shared" si="103"/>
        <v>466</v>
      </c>
      <c r="BB488">
        <f t="shared" si="104"/>
        <v>18</v>
      </c>
      <c r="BC488">
        <f t="shared" si="100"/>
        <v>0.64153846153846161</v>
      </c>
      <c r="BD488">
        <f t="shared" si="101"/>
        <v>0.98499999999999999</v>
      </c>
      <c r="BE488">
        <f t="shared" si="102"/>
        <v>7.5769230769239253E-4</v>
      </c>
    </row>
    <row r="489" spans="1:57" x14ac:dyDescent="0.3">
      <c r="A489">
        <f>Pumpkin_Seeds_Dataset!A487</f>
        <v>66242</v>
      </c>
      <c r="B489">
        <f>Pumpkin_Seeds_Dataset!B487</f>
        <v>994.029</v>
      </c>
      <c r="C489">
        <f>Pumpkin_Seeds_Dataset!C487</f>
        <v>388.00229999999999</v>
      </c>
      <c r="D489">
        <f>Pumpkin_Seeds_Dataset!D487</f>
        <v>218.34100000000001</v>
      </c>
      <c r="E489">
        <f>Pumpkin_Seeds_Dataset!E487</f>
        <v>67004</v>
      </c>
      <c r="F489">
        <f>Pumpkin_Seeds_Dataset!F487</f>
        <v>290.41680000000002</v>
      </c>
      <c r="G489">
        <f>Pumpkin_Seeds_Dataset!G487</f>
        <v>0.8266</v>
      </c>
      <c r="H489">
        <f>Pumpkin_Seeds_Dataset!H487</f>
        <v>0.98860000000000003</v>
      </c>
      <c r="I489">
        <f>Pumpkin_Seeds_Dataset!I487</f>
        <v>0.68130000000000002</v>
      </c>
      <c r="J489">
        <f>Pumpkin_Seeds_Dataset!J487</f>
        <v>0.84250000000000003</v>
      </c>
      <c r="K489">
        <f>Pumpkin_Seeds_Dataset!K487</f>
        <v>1.7769999999999999</v>
      </c>
      <c r="L489">
        <f>Pumpkin_Seeds_Dataset!L487</f>
        <v>0.74850000000000005</v>
      </c>
      <c r="M489" s="9">
        <f>Pumpkin_Seeds_Dataset!M487</f>
        <v>0</v>
      </c>
      <c r="N489" s="10">
        <f t="shared" si="92"/>
        <v>1</v>
      </c>
      <c r="O489" s="11">
        <f t="shared" si="93"/>
        <v>1</v>
      </c>
      <c r="P489">
        <f t="shared" si="94"/>
        <v>0</v>
      </c>
      <c r="Q489">
        <f t="shared" si="95"/>
        <v>5.1642552217838457E-2</v>
      </c>
      <c r="R489" s="9">
        <f t="shared" si="96"/>
        <v>5.1642552217838457E-2</v>
      </c>
      <c r="S489" s="11">
        <f t="shared" si="97"/>
        <v>0.94835744778216158</v>
      </c>
      <c r="T489" s="9">
        <f t="shared" si="98"/>
        <v>-5.3023793171812536E-2</v>
      </c>
      <c r="U489" s="11">
        <f t="shared" si="99"/>
        <v>100</v>
      </c>
      <c r="AX489">
        <v>4.8439170786828634E-2</v>
      </c>
      <c r="AY489">
        <v>1</v>
      </c>
      <c r="AZ489">
        <v>0</v>
      </c>
      <c r="BA489">
        <f t="shared" si="103"/>
        <v>467</v>
      </c>
      <c r="BB489">
        <f t="shared" si="104"/>
        <v>18</v>
      </c>
      <c r="BC489">
        <f t="shared" si="100"/>
        <v>0.64076923076923076</v>
      </c>
      <c r="BD489">
        <f t="shared" si="101"/>
        <v>0.98499999999999999</v>
      </c>
      <c r="BE489">
        <f t="shared" si="102"/>
        <v>7.5769230769228313E-4</v>
      </c>
    </row>
    <row r="490" spans="1:57" x14ac:dyDescent="0.3">
      <c r="A490">
        <f>Pumpkin_Seeds_Dataset!A488</f>
        <v>65981</v>
      </c>
      <c r="B490">
        <f>Pumpkin_Seeds_Dataset!B488</f>
        <v>959.577</v>
      </c>
      <c r="C490">
        <f>Pumpkin_Seeds_Dataset!C488</f>
        <v>355.6746</v>
      </c>
      <c r="D490">
        <f>Pumpkin_Seeds_Dataset!D488</f>
        <v>236.8399</v>
      </c>
      <c r="E490">
        <f>Pumpkin_Seeds_Dataset!E488</f>
        <v>66749</v>
      </c>
      <c r="F490">
        <f>Pumpkin_Seeds_Dataset!F488</f>
        <v>289.84410000000003</v>
      </c>
      <c r="G490">
        <f>Pumpkin_Seeds_Dataset!G488</f>
        <v>0.74609999999999999</v>
      </c>
      <c r="H490">
        <f>Pumpkin_Seeds_Dataset!H488</f>
        <v>0.98850000000000005</v>
      </c>
      <c r="I490">
        <f>Pumpkin_Seeds_Dataset!I488</f>
        <v>0.74399999999999999</v>
      </c>
      <c r="J490">
        <f>Pumpkin_Seeds_Dataset!J488</f>
        <v>0.90049999999999997</v>
      </c>
      <c r="K490">
        <f>Pumpkin_Seeds_Dataset!K488</f>
        <v>1.5018</v>
      </c>
      <c r="L490">
        <f>Pumpkin_Seeds_Dataset!L488</f>
        <v>0.81489999999999996</v>
      </c>
      <c r="M490" s="9">
        <f>Pumpkin_Seeds_Dataset!M488</f>
        <v>0</v>
      </c>
      <c r="N490" s="10">
        <f t="shared" si="92"/>
        <v>1</v>
      </c>
      <c r="O490" s="11">
        <f t="shared" si="93"/>
        <v>1</v>
      </c>
      <c r="P490">
        <f t="shared" si="94"/>
        <v>0</v>
      </c>
      <c r="Q490">
        <f t="shared" si="95"/>
        <v>3.1837182149889705E-3</v>
      </c>
      <c r="R490" s="9">
        <f t="shared" si="96"/>
        <v>3.1837182149889705E-3</v>
      </c>
      <c r="S490" s="11">
        <f t="shared" si="97"/>
        <v>0.99681628178501103</v>
      </c>
      <c r="T490" s="9">
        <f t="shared" si="98"/>
        <v>-3.1887970283637872E-3</v>
      </c>
      <c r="U490" s="11">
        <f t="shared" si="99"/>
        <v>100</v>
      </c>
      <c r="AX490">
        <v>4.9113455739964541E-2</v>
      </c>
      <c r="AY490">
        <v>1</v>
      </c>
      <c r="AZ490">
        <v>0</v>
      </c>
      <c r="BA490">
        <f t="shared" si="103"/>
        <v>468</v>
      </c>
      <c r="BB490">
        <f t="shared" si="104"/>
        <v>18</v>
      </c>
      <c r="BC490">
        <f t="shared" si="100"/>
        <v>0.64</v>
      </c>
      <c r="BD490">
        <f t="shared" si="101"/>
        <v>0.98499999999999999</v>
      </c>
      <c r="BE490">
        <f t="shared" si="102"/>
        <v>7.5769230769228313E-4</v>
      </c>
    </row>
    <row r="491" spans="1:57" x14ac:dyDescent="0.3">
      <c r="A491">
        <f>Pumpkin_Seeds_Dataset!A489</f>
        <v>72410</v>
      </c>
      <c r="B491">
        <f>Pumpkin_Seeds_Dataset!B489</f>
        <v>1007.458</v>
      </c>
      <c r="C491">
        <f>Pumpkin_Seeds_Dataset!C489</f>
        <v>379.78030000000001</v>
      </c>
      <c r="D491">
        <f>Pumpkin_Seeds_Dataset!D489</f>
        <v>243.4289</v>
      </c>
      <c r="E491">
        <f>Pumpkin_Seeds_Dataset!E489</f>
        <v>73020</v>
      </c>
      <c r="F491">
        <f>Pumpkin_Seeds_Dataset!F489</f>
        <v>303.63670000000002</v>
      </c>
      <c r="G491">
        <f>Pumpkin_Seeds_Dataset!G489</f>
        <v>0.76759999999999995</v>
      </c>
      <c r="H491">
        <f>Pumpkin_Seeds_Dataset!H489</f>
        <v>0.99160000000000004</v>
      </c>
      <c r="I491">
        <f>Pumpkin_Seeds_Dataset!I489</f>
        <v>0.75139999999999996</v>
      </c>
      <c r="J491">
        <f>Pumpkin_Seeds_Dataset!J489</f>
        <v>0.89649999999999996</v>
      </c>
      <c r="K491">
        <f>Pumpkin_Seeds_Dataset!K489</f>
        <v>1.5601</v>
      </c>
      <c r="L491">
        <f>Pumpkin_Seeds_Dataset!L489</f>
        <v>0.79949999999999999</v>
      </c>
      <c r="M491" s="9">
        <f>Pumpkin_Seeds_Dataset!M489</f>
        <v>0</v>
      </c>
      <c r="N491" s="10">
        <f t="shared" si="92"/>
        <v>1</v>
      </c>
      <c r="O491" s="11">
        <f t="shared" si="93"/>
        <v>1</v>
      </c>
      <c r="P491">
        <f t="shared" si="94"/>
        <v>0</v>
      </c>
      <c r="Q491">
        <f t="shared" si="95"/>
        <v>6.8922556944282605E-3</v>
      </c>
      <c r="R491" s="9">
        <f t="shared" si="96"/>
        <v>6.8922556944282605E-3</v>
      </c>
      <c r="S491" s="11">
        <f t="shared" si="97"/>
        <v>0.99310774430557169</v>
      </c>
      <c r="T491" s="9">
        <f t="shared" si="98"/>
        <v>-6.9161169906810259E-3</v>
      </c>
      <c r="U491" s="11">
        <f t="shared" si="99"/>
        <v>100</v>
      </c>
      <c r="AX491">
        <v>4.9224677391372047E-2</v>
      </c>
      <c r="AY491">
        <v>1</v>
      </c>
      <c r="AZ491">
        <v>0</v>
      </c>
      <c r="BA491">
        <f t="shared" si="103"/>
        <v>469</v>
      </c>
      <c r="BB491">
        <f t="shared" si="104"/>
        <v>18</v>
      </c>
      <c r="BC491">
        <f t="shared" si="100"/>
        <v>0.63923076923076927</v>
      </c>
      <c r="BD491">
        <f t="shared" si="101"/>
        <v>0.98499999999999999</v>
      </c>
      <c r="BE491">
        <f t="shared" si="102"/>
        <v>7.5769230769239253E-4</v>
      </c>
    </row>
    <row r="492" spans="1:57" x14ac:dyDescent="0.3">
      <c r="A492">
        <f>Pumpkin_Seeds_Dataset!A490</f>
        <v>88750</v>
      </c>
      <c r="B492">
        <f>Pumpkin_Seeds_Dataset!B490</f>
        <v>1120.577</v>
      </c>
      <c r="C492">
        <f>Pumpkin_Seeds_Dataset!C490</f>
        <v>422.08019999999999</v>
      </c>
      <c r="D492">
        <f>Pumpkin_Seeds_Dataset!D490</f>
        <v>269.03059999999999</v>
      </c>
      <c r="E492">
        <f>Pumpkin_Seeds_Dataset!E490</f>
        <v>89741</v>
      </c>
      <c r="F492">
        <f>Pumpkin_Seeds_Dataset!F490</f>
        <v>336.15469999999999</v>
      </c>
      <c r="G492">
        <f>Pumpkin_Seeds_Dataset!G490</f>
        <v>0.77049999999999996</v>
      </c>
      <c r="H492">
        <f>Pumpkin_Seeds_Dataset!H490</f>
        <v>0.98899999999999999</v>
      </c>
      <c r="I492">
        <f>Pumpkin_Seeds_Dataset!I490</f>
        <v>0.73340000000000005</v>
      </c>
      <c r="J492">
        <f>Pumpkin_Seeds_Dataset!J490</f>
        <v>0.88819999999999999</v>
      </c>
      <c r="K492">
        <f>Pumpkin_Seeds_Dataset!K490</f>
        <v>1.5689</v>
      </c>
      <c r="L492">
        <f>Pumpkin_Seeds_Dataset!L490</f>
        <v>0.7964</v>
      </c>
      <c r="M492" s="9">
        <f>Pumpkin_Seeds_Dataset!M490</f>
        <v>0</v>
      </c>
      <c r="N492" s="10">
        <f t="shared" si="92"/>
        <v>1</v>
      </c>
      <c r="O492" s="11">
        <f t="shared" si="93"/>
        <v>1</v>
      </c>
      <c r="P492">
        <f t="shared" si="94"/>
        <v>0</v>
      </c>
      <c r="Q492">
        <f t="shared" si="95"/>
        <v>5.9556718397496926E-3</v>
      </c>
      <c r="R492" s="9">
        <f t="shared" si="96"/>
        <v>5.9556718397496926E-3</v>
      </c>
      <c r="S492" s="11">
        <f t="shared" si="97"/>
        <v>0.99404432816025035</v>
      </c>
      <c r="T492" s="9">
        <f t="shared" si="98"/>
        <v>-5.9734775852649333E-3</v>
      </c>
      <c r="U492" s="11">
        <f t="shared" si="99"/>
        <v>100</v>
      </c>
      <c r="AX492">
        <v>4.9315304942005228E-2</v>
      </c>
      <c r="AY492">
        <v>1</v>
      </c>
      <c r="AZ492">
        <v>0</v>
      </c>
      <c r="BA492">
        <f t="shared" si="103"/>
        <v>470</v>
      </c>
      <c r="BB492">
        <f t="shared" si="104"/>
        <v>18</v>
      </c>
      <c r="BC492">
        <f t="shared" si="100"/>
        <v>0.63846153846153841</v>
      </c>
      <c r="BD492">
        <f t="shared" si="101"/>
        <v>0.98499999999999999</v>
      </c>
      <c r="BE492">
        <f t="shared" si="102"/>
        <v>7.5769230769228313E-4</v>
      </c>
    </row>
    <row r="493" spans="1:57" x14ac:dyDescent="0.3">
      <c r="A493">
        <f>Pumpkin_Seeds_Dataset!A491</f>
        <v>57041</v>
      </c>
      <c r="B493">
        <f>Pumpkin_Seeds_Dataset!B491</f>
        <v>914.67499999999995</v>
      </c>
      <c r="C493">
        <f>Pumpkin_Seeds_Dataset!C491</f>
        <v>346.69229999999999</v>
      </c>
      <c r="D493">
        <f>Pumpkin_Seeds_Dataset!D491</f>
        <v>210.97069999999999</v>
      </c>
      <c r="E493">
        <f>Pumpkin_Seeds_Dataset!E491</f>
        <v>57939</v>
      </c>
      <c r="F493">
        <f>Pumpkin_Seeds_Dataset!F491</f>
        <v>269.49369999999999</v>
      </c>
      <c r="G493">
        <f>Pumpkin_Seeds_Dataset!G491</f>
        <v>0.79349999999999998</v>
      </c>
      <c r="H493">
        <f>Pumpkin_Seeds_Dataset!H491</f>
        <v>0.98450000000000004</v>
      </c>
      <c r="I493">
        <f>Pumpkin_Seeds_Dataset!I491</f>
        <v>0.7147</v>
      </c>
      <c r="J493">
        <f>Pumpkin_Seeds_Dataset!J491</f>
        <v>0.85680000000000001</v>
      </c>
      <c r="K493">
        <f>Pumpkin_Seeds_Dataset!K491</f>
        <v>1.6433</v>
      </c>
      <c r="L493">
        <f>Pumpkin_Seeds_Dataset!L491</f>
        <v>0.77729999999999999</v>
      </c>
      <c r="M493" s="9">
        <f>Pumpkin_Seeds_Dataset!M491</f>
        <v>0</v>
      </c>
      <c r="N493" s="10">
        <f t="shared" si="92"/>
        <v>1</v>
      </c>
      <c r="O493" s="11">
        <f t="shared" si="93"/>
        <v>1</v>
      </c>
      <c r="P493">
        <f t="shared" si="94"/>
        <v>0</v>
      </c>
      <c r="Q493">
        <f t="shared" si="95"/>
        <v>4.529980676745695E-2</v>
      </c>
      <c r="R493" s="9">
        <f t="shared" si="96"/>
        <v>4.529980676745695E-2</v>
      </c>
      <c r="S493" s="11">
        <f t="shared" si="97"/>
        <v>0.95470019323254307</v>
      </c>
      <c r="T493" s="9">
        <f t="shared" si="98"/>
        <v>-4.6357921576847032E-2</v>
      </c>
      <c r="U493" s="11">
        <f t="shared" si="99"/>
        <v>100</v>
      </c>
      <c r="AX493">
        <v>4.9404890288684937E-2</v>
      </c>
      <c r="AY493">
        <v>1</v>
      </c>
      <c r="AZ493">
        <v>0</v>
      </c>
      <c r="BA493">
        <f t="shared" si="103"/>
        <v>471</v>
      </c>
      <c r="BB493">
        <f t="shared" si="104"/>
        <v>18</v>
      </c>
      <c r="BC493">
        <f t="shared" si="100"/>
        <v>0.63769230769230767</v>
      </c>
      <c r="BD493">
        <f t="shared" si="101"/>
        <v>0.98499999999999999</v>
      </c>
      <c r="BE493">
        <f t="shared" si="102"/>
        <v>7.5769230769228313E-4</v>
      </c>
    </row>
    <row r="494" spans="1:57" x14ac:dyDescent="0.3">
      <c r="A494">
        <f>Pumpkin_Seeds_Dataset!A492</f>
        <v>87086</v>
      </c>
      <c r="B494">
        <f>Pumpkin_Seeds_Dataset!B492</f>
        <v>1154.444</v>
      </c>
      <c r="C494">
        <f>Pumpkin_Seeds_Dataset!C492</f>
        <v>453.35879999999997</v>
      </c>
      <c r="D494">
        <f>Pumpkin_Seeds_Dataset!D492</f>
        <v>245.4135</v>
      </c>
      <c r="E494">
        <f>Pumpkin_Seeds_Dataset!E492</f>
        <v>87893</v>
      </c>
      <c r="F494">
        <f>Pumpkin_Seeds_Dataset!F492</f>
        <v>332.98849999999999</v>
      </c>
      <c r="G494">
        <f>Pumpkin_Seeds_Dataset!G492</f>
        <v>0.84079999999999999</v>
      </c>
      <c r="H494">
        <f>Pumpkin_Seeds_Dataset!H492</f>
        <v>0.99080000000000001</v>
      </c>
      <c r="I494">
        <f>Pumpkin_Seeds_Dataset!I492</f>
        <v>0.7198</v>
      </c>
      <c r="J494">
        <f>Pumpkin_Seeds_Dataset!J492</f>
        <v>0.82110000000000005</v>
      </c>
      <c r="K494">
        <f>Pumpkin_Seeds_Dataset!K492</f>
        <v>1.8472999999999999</v>
      </c>
      <c r="L494">
        <f>Pumpkin_Seeds_Dataset!L492</f>
        <v>0.73450000000000004</v>
      </c>
      <c r="M494" s="9">
        <f>Pumpkin_Seeds_Dataset!M492</f>
        <v>0</v>
      </c>
      <c r="N494" s="10">
        <f t="shared" si="92"/>
        <v>1</v>
      </c>
      <c r="O494" s="11">
        <f t="shared" si="93"/>
        <v>1</v>
      </c>
      <c r="P494">
        <f t="shared" si="94"/>
        <v>0</v>
      </c>
      <c r="Q494">
        <f t="shared" si="95"/>
        <v>0.10420024405670503</v>
      </c>
      <c r="R494" s="9">
        <f t="shared" si="96"/>
        <v>0.10420024405670503</v>
      </c>
      <c r="S494" s="11">
        <f t="shared" si="97"/>
        <v>0.89579975594329497</v>
      </c>
      <c r="T494" s="9">
        <f t="shared" si="98"/>
        <v>-0.11003837765450362</v>
      </c>
      <c r="U494" s="11">
        <f t="shared" si="99"/>
        <v>100</v>
      </c>
      <c r="AX494">
        <v>4.9497856267510562E-2</v>
      </c>
      <c r="AY494">
        <v>1</v>
      </c>
      <c r="AZ494">
        <v>0</v>
      </c>
      <c r="BA494">
        <f t="shared" si="103"/>
        <v>472</v>
      </c>
      <c r="BB494">
        <f t="shared" si="104"/>
        <v>18</v>
      </c>
      <c r="BC494">
        <f t="shared" si="100"/>
        <v>0.63692307692307693</v>
      </c>
      <c r="BD494">
        <f t="shared" si="101"/>
        <v>0.98499999999999999</v>
      </c>
      <c r="BE494">
        <f t="shared" si="102"/>
        <v>7.5769230769228313E-4</v>
      </c>
    </row>
    <row r="495" spans="1:57" x14ac:dyDescent="0.3">
      <c r="A495">
        <f>Pumpkin_Seeds_Dataset!A493</f>
        <v>73040</v>
      </c>
      <c r="B495">
        <f>Pumpkin_Seeds_Dataset!B493</f>
        <v>1027.6410000000001</v>
      </c>
      <c r="C495">
        <f>Pumpkin_Seeds_Dataset!C493</f>
        <v>391.28230000000002</v>
      </c>
      <c r="D495">
        <f>Pumpkin_Seeds_Dataset!D493</f>
        <v>239.06659999999999</v>
      </c>
      <c r="E495">
        <f>Pumpkin_Seeds_Dataset!E493</f>
        <v>73870</v>
      </c>
      <c r="F495">
        <f>Pumpkin_Seeds_Dataset!F493</f>
        <v>304.95479999999998</v>
      </c>
      <c r="G495">
        <f>Pumpkin_Seeds_Dataset!G493</f>
        <v>0.79159999999999997</v>
      </c>
      <c r="H495">
        <f>Pumpkin_Seeds_Dataset!H493</f>
        <v>0.98880000000000001</v>
      </c>
      <c r="I495">
        <f>Pumpkin_Seeds_Dataset!I493</f>
        <v>0.73150000000000004</v>
      </c>
      <c r="J495">
        <f>Pumpkin_Seeds_Dataset!J493</f>
        <v>0.86909999999999998</v>
      </c>
      <c r="K495">
        <f>Pumpkin_Seeds_Dataset!K493</f>
        <v>1.6367</v>
      </c>
      <c r="L495">
        <f>Pumpkin_Seeds_Dataset!L493</f>
        <v>0.77939999999999998</v>
      </c>
      <c r="M495" s="9">
        <f>Pumpkin_Seeds_Dataset!M493</f>
        <v>0</v>
      </c>
      <c r="N495" s="10">
        <f t="shared" si="92"/>
        <v>1</v>
      </c>
      <c r="O495" s="11">
        <f t="shared" si="93"/>
        <v>1</v>
      </c>
      <c r="P495">
        <f t="shared" si="94"/>
        <v>0</v>
      </c>
      <c r="Q495">
        <f t="shared" si="95"/>
        <v>1.0669435999501316E-2</v>
      </c>
      <c r="R495" s="9">
        <f t="shared" si="96"/>
        <v>1.0669435999501316E-2</v>
      </c>
      <c r="S495" s="11">
        <f t="shared" si="97"/>
        <v>0.98933056400049868</v>
      </c>
      <c r="T495" s="9">
        <f t="shared" si="98"/>
        <v>-1.0726762557764025E-2</v>
      </c>
      <c r="U495" s="11">
        <f t="shared" si="99"/>
        <v>100</v>
      </c>
      <c r="AX495">
        <v>4.9597157657714892E-2</v>
      </c>
      <c r="AY495">
        <v>1</v>
      </c>
      <c r="AZ495">
        <v>0</v>
      </c>
      <c r="BA495">
        <f t="shared" si="103"/>
        <v>473</v>
      </c>
      <c r="BB495">
        <f t="shared" si="104"/>
        <v>18</v>
      </c>
      <c r="BC495">
        <f t="shared" si="100"/>
        <v>0.63615384615384618</v>
      </c>
      <c r="BD495">
        <f t="shared" si="101"/>
        <v>0.98499999999999999</v>
      </c>
      <c r="BE495">
        <f t="shared" si="102"/>
        <v>7.5769230769228313E-4</v>
      </c>
    </row>
    <row r="496" spans="1:57" x14ac:dyDescent="0.3">
      <c r="A496">
        <f>Pumpkin_Seeds_Dataset!A494</f>
        <v>73152</v>
      </c>
      <c r="B496">
        <f>Pumpkin_Seeds_Dataset!B494</f>
        <v>1065.501</v>
      </c>
      <c r="C496">
        <f>Pumpkin_Seeds_Dataset!C494</f>
        <v>423.93220000000002</v>
      </c>
      <c r="D496">
        <f>Pumpkin_Seeds_Dataset!D494</f>
        <v>220.7345</v>
      </c>
      <c r="E496">
        <f>Pumpkin_Seeds_Dataset!E494</f>
        <v>73949</v>
      </c>
      <c r="F496">
        <f>Pumpkin_Seeds_Dataset!F494</f>
        <v>305.18849999999998</v>
      </c>
      <c r="G496">
        <f>Pumpkin_Seeds_Dataset!G494</f>
        <v>0.85370000000000001</v>
      </c>
      <c r="H496">
        <f>Pumpkin_Seeds_Dataset!H494</f>
        <v>0.98919999999999997</v>
      </c>
      <c r="I496">
        <f>Pumpkin_Seeds_Dataset!I494</f>
        <v>0.62180000000000002</v>
      </c>
      <c r="J496">
        <f>Pumpkin_Seeds_Dataset!J494</f>
        <v>0.80969999999999998</v>
      </c>
      <c r="K496">
        <f>Pumpkin_Seeds_Dataset!K494</f>
        <v>1.9206000000000001</v>
      </c>
      <c r="L496">
        <f>Pumpkin_Seeds_Dataset!L494</f>
        <v>0.71989999999999998</v>
      </c>
      <c r="M496" s="9">
        <f>Pumpkin_Seeds_Dataset!M494</f>
        <v>0</v>
      </c>
      <c r="N496" s="10">
        <f t="shared" si="92"/>
        <v>1</v>
      </c>
      <c r="O496" s="11">
        <f t="shared" si="93"/>
        <v>1</v>
      </c>
      <c r="P496">
        <f t="shared" si="94"/>
        <v>0</v>
      </c>
      <c r="Q496">
        <f t="shared" si="95"/>
        <v>0.14174978684699174</v>
      </c>
      <c r="R496" s="9">
        <f t="shared" si="96"/>
        <v>0.14174978684699174</v>
      </c>
      <c r="S496" s="11">
        <f t="shared" si="97"/>
        <v>0.85825021315300831</v>
      </c>
      <c r="T496" s="9">
        <f t="shared" si="98"/>
        <v>-0.15285959828665213</v>
      </c>
      <c r="U496" s="11">
        <f t="shared" si="99"/>
        <v>100</v>
      </c>
      <c r="AX496">
        <v>4.9670853162295109E-2</v>
      </c>
      <c r="AY496">
        <v>1</v>
      </c>
      <c r="AZ496">
        <v>0</v>
      </c>
      <c r="BA496">
        <f t="shared" si="103"/>
        <v>474</v>
      </c>
      <c r="BB496">
        <f t="shared" si="104"/>
        <v>18</v>
      </c>
      <c r="BC496">
        <f t="shared" si="100"/>
        <v>0.63538461538461544</v>
      </c>
      <c r="BD496">
        <f t="shared" si="101"/>
        <v>0.98499999999999999</v>
      </c>
      <c r="BE496">
        <f t="shared" si="102"/>
        <v>7.5769230769239253E-4</v>
      </c>
    </row>
    <row r="497" spans="1:57" x14ac:dyDescent="0.3">
      <c r="A497">
        <f>Pumpkin_Seeds_Dataset!A495</f>
        <v>69181</v>
      </c>
      <c r="B497">
        <f>Pumpkin_Seeds_Dataset!B495</f>
        <v>998.67899999999997</v>
      </c>
      <c r="C497">
        <f>Pumpkin_Seeds_Dataset!C495</f>
        <v>383.58139999999997</v>
      </c>
      <c r="D497">
        <f>Pumpkin_Seeds_Dataset!D495</f>
        <v>231.00659999999999</v>
      </c>
      <c r="E497">
        <f>Pumpkin_Seeds_Dataset!E495</f>
        <v>69895</v>
      </c>
      <c r="F497">
        <f>Pumpkin_Seeds_Dataset!F495</f>
        <v>296.78949999999998</v>
      </c>
      <c r="G497">
        <f>Pumpkin_Seeds_Dataset!G495</f>
        <v>0.79830000000000001</v>
      </c>
      <c r="H497">
        <f>Pumpkin_Seeds_Dataset!H495</f>
        <v>0.98980000000000001</v>
      </c>
      <c r="I497">
        <f>Pumpkin_Seeds_Dataset!I495</f>
        <v>0.72399999999999998</v>
      </c>
      <c r="J497">
        <f>Pumpkin_Seeds_Dataset!J495</f>
        <v>0.87170000000000003</v>
      </c>
      <c r="K497">
        <f>Pumpkin_Seeds_Dataset!K495</f>
        <v>1.6605000000000001</v>
      </c>
      <c r="L497">
        <f>Pumpkin_Seeds_Dataset!L495</f>
        <v>0.77370000000000005</v>
      </c>
      <c r="M497" s="9">
        <f>Pumpkin_Seeds_Dataset!M495</f>
        <v>0</v>
      </c>
      <c r="N497" s="10">
        <f t="shared" si="92"/>
        <v>1</v>
      </c>
      <c r="O497" s="11">
        <f t="shared" si="93"/>
        <v>1</v>
      </c>
      <c r="P497">
        <f t="shared" si="94"/>
        <v>0</v>
      </c>
      <c r="Q497">
        <f t="shared" si="95"/>
        <v>2.0253937839684624E-2</v>
      </c>
      <c r="R497" s="9">
        <f t="shared" si="96"/>
        <v>2.0253937839684624E-2</v>
      </c>
      <c r="S497" s="11">
        <f t="shared" si="97"/>
        <v>0.97974606216031535</v>
      </c>
      <c r="T497" s="9">
        <f t="shared" si="98"/>
        <v>-2.0461861139546726E-2</v>
      </c>
      <c r="U497" s="11">
        <f t="shared" si="99"/>
        <v>100</v>
      </c>
      <c r="AX497">
        <v>5.0025100608084752E-2</v>
      </c>
      <c r="AY497">
        <v>1</v>
      </c>
      <c r="AZ497">
        <v>0</v>
      </c>
      <c r="BA497">
        <f t="shared" si="103"/>
        <v>475</v>
      </c>
      <c r="BB497">
        <f t="shared" si="104"/>
        <v>18</v>
      </c>
      <c r="BC497">
        <f t="shared" si="100"/>
        <v>0.63461538461538458</v>
      </c>
      <c r="BD497">
        <f t="shared" si="101"/>
        <v>0.98499999999999999</v>
      </c>
      <c r="BE497">
        <f t="shared" si="102"/>
        <v>7.5769230769228313E-4</v>
      </c>
    </row>
    <row r="498" spans="1:57" x14ac:dyDescent="0.3">
      <c r="A498">
        <f>Pumpkin_Seeds_Dataset!A496</f>
        <v>69547</v>
      </c>
      <c r="B498">
        <f>Pumpkin_Seeds_Dataset!B496</f>
        <v>1034.51</v>
      </c>
      <c r="C498">
        <f>Pumpkin_Seeds_Dataset!C496</f>
        <v>403.8535</v>
      </c>
      <c r="D498">
        <f>Pumpkin_Seeds_Dataset!D496</f>
        <v>221.697</v>
      </c>
      <c r="E498">
        <f>Pumpkin_Seeds_Dataset!E496</f>
        <v>70769</v>
      </c>
      <c r="F498">
        <f>Pumpkin_Seeds_Dataset!F496</f>
        <v>297.57350000000002</v>
      </c>
      <c r="G498">
        <f>Pumpkin_Seeds_Dataset!G496</f>
        <v>0.83589999999999998</v>
      </c>
      <c r="H498">
        <f>Pumpkin_Seeds_Dataset!H496</f>
        <v>0.98270000000000002</v>
      </c>
      <c r="I498">
        <f>Pumpkin_Seeds_Dataset!I496</f>
        <v>0.70899999999999996</v>
      </c>
      <c r="J498">
        <f>Pumpkin_Seeds_Dataset!J496</f>
        <v>0.81659999999999999</v>
      </c>
      <c r="K498">
        <f>Pumpkin_Seeds_Dataset!K496</f>
        <v>1.8216000000000001</v>
      </c>
      <c r="L498">
        <f>Pumpkin_Seeds_Dataset!L496</f>
        <v>0.73680000000000001</v>
      </c>
      <c r="M498" s="9">
        <f>Pumpkin_Seeds_Dataset!M496</f>
        <v>0</v>
      </c>
      <c r="N498" s="10">
        <f t="shared" si="92"/>
        <v>1</v>
      </c>
      <c r="O498" s="11">
        <f t="shared" si="93"/>
        <v>1</v>
      </c>
      <c r="P498">
        <f t="shared" si="94"/>
        <v>0</v>
      </c>
      <c r="Q498">
        <f t="shared" si="95"/>
        <v>4.3783041804820393E-2</v>
      </c>
      <c r="R498" s="9">
        <f t="shared" si="96"/>
        <v>4.3783041804820393E-2</v>
      </c>
      <c r="S498" s="11">
        <f t="shared" si="97"/>
        <v>0.9562169581951796</v>
      </c>
      <c r="T498" s="9">
        <f t="shared" si="98"/>
        <v>-4.4770447959758944E-2</v>
      </c>
      <c r="U498" s="11">
        <f t="shared" si="99"/>
        <v>100</v>
      </c>
      <c r="AX498">
        <v>5.0040151989249021E-2</v>
      </c>
      <c r="AY498">
        <v>1</v>
      </c>
      <c r="AZ498">
        <v>0</v>
      </c>
      <c r="BA498">
        <f t="shared" si="103"/>
        <v>476</v>
      </c>
      <c r="BB498">
        <f t="shared" si="104"/>
        <v>18</v>
      </c>
      <c r="BC498">
        <f t="shared" si="100"/>
        <v>0.63384615384615384</v>
      </c>
      <c r="BD498">
        <f t="shared" si="101"/>
        <v>0.98499999999999999</v>
      </c>
      <c r="BE498">
        <f t="shared" si="102"/>
        <v>7.5769230769228313E-4</v>
      </c>
    </row>
    <row r="499" spans="1:57" x14ac:dyDescent="0.3">
      <c r="A499">
        <f>Pumpkin_Seeds_Dataset!A497</f>
        <v>76356</v>
      </c>
      <c r="B499">
        <f>Pumpkin_Seeds_Dataset!B497</f>
        <v>1052.424</v>
      </c>
      <c r="C499">
        <f>Pumpkin_Seeds_Dataset!C497</f>
        <v>397.6275</v>
      </c>
      <c r="D499">
        <f>Pumpkin_Seeds_Dataset!D497</f>
        <v>246.8013</v>
      </c>
      <c r="E499">
        <f>Pumpkin_Seeds_Dataset!E497</f>
        <v>77341</v>
      </c>
      <c r="F499">
        <f>Pumpkin_Seeds_Dataset!F497</f>
        <v>311.80040000000002</v>
      </c>
      <c r="G499">
        <f>Pumpkin_Seeds_Dataset!G497</f>
        <v>0.78410000000000002</v>
      </c>
      <c r="H499">
        <f>Pumpkin_Seeds_Dataset!H497</f>
        <v>0.98729999999999996</v>
      </c>
      <c r="I499">
        <f>Pumpkin_Seeds_Dataset!I497</f>
        <v>0.68859999999999999</v>
      </c>
      <c r="J499">
        <f>Pumpkin_Seeds_Dataset!J497</f>
        <v>0.86629999999999996</v>
      </c>
      <c r="K499">
        <f>Pumpkin_Seeds_Dataset!K497</f>
        <v>1.6111</v>
      </c>
      <c r="L499">
        <f>Pumpkin_Seeds_Dataset!L497</f>
        <v>0.78420000000000001</v>
      </c>
      <c r="M499" s="9">
        <f>Pumpkin_Seeds_Dataset!M497</f>
        <v>0</v>
      </c>
      <c r="N499" s="10">
        <f t="shared" si="92"/>
        <v>1</v>
      </c>
      <c r="O499" s="11">
        <f t="shared" si="93"/>
        <v>1</v>
      </c>
      <c r="P499">
        <f t="shared" si="94"/>
        <v>0</v>
      </c>
      <c r="Q499">
        <f t="shared" si="95"/>
        <v>8.5510102803309646E-3</v>
      </c>
      <c r="R499" s="9">
        <f t="shared" si="96"/>
        <v>8.5510102803309646E-3</v>
      </c>
      <c r="S499" s="11">
        <f t="shared" si="97"/>
        <v>0.99144898971966899</v>
      </c>
      <c r="T499" s="9">
        <f t="shared" si="98"/>
        <v>-8.5877799305605906E-3</v>
      </c>
      <c r="U499" s="11">
        <f t="shared" si="99"/>
        <v>100</v>
      </c>
      <c r="AX499">
        <v>5.012383519070792E-2</v>
      </c>
      <c r="AY499">
        <v>1</v>
      </c>
      <c r="AZ499">
        <v>0</v>
      </c>
      <c r="BA499">
        <f t="shared" si="103"/>
        <v>477</v>
      </c>
      <c r="BB499">
        <f t="shared" si="104"/>
        <v>18</v>
      </c>
      <c r="BC499">
        <f t="shared" si="100"/>
        <v>0.63307692307692309</v>
      </c>
      <c r="BD499">
        <f t="shared" si="101"/>
        <v>0.98499999999999999</v>
      </c>
      <c r="BE499">
        <f t="shared" si="102"/>
        <v>7.5769230769239253E-4</v>
      </c>
    </row>
    <row r="500" spans="1:57" x14ac:dyDescent="0.3">
      <c r="A500">
        <f>Pumpkin_Seeds_Dataset!A498</f>
        <v>71191</v>
      </c>
      <c r="B500">
        <f>Pumpkin_Seeds_Dataset!B498</f>
        <v>1013.2430000000001</v>
      </c>
      <c r="C500">
        <f>Pumpkin_Seeds_Dataset!C498</f>
        <v>393.34800000000001</v>
      </c>
      <c r="D500">
        <f>Pumpkin_Seeds_Dataset!D498</f>
        <v>231.27879999999999</v>
      </c>
      <c r="E500">
        <f>Pumpkin_Seeds_Dataset!E498</f>
        <v>71813</v>
      </c>
      <c r="F500">
        <f>Pumpkin_Seeds_Dataset!F498</f>
        <v>301.07010000000002</v>
      </c>
      <c r="G500">
        <f>Pumpkin_Seeds_Dataset!G498</f>
        <v>0.80889999999999995</v>
      </c>
      <c r="H500">
        <f>Pumpkin_Seeds_Dataset!H498</f>
        <v>0.99129999999999996</v>
      </c>
      <c r="I500">
        <f>Pumpkin_Seeds_Dataset!I498</f>
        <v>0.68100000000000005</v>
      </c>
      <c r="J500">
        <f>Pumpkin_Seeds_Dataset!J498</f>
        <v>0.87139999999999995</v>
      </c>
      <c r="K500">
        <f>Pumpkin_Seeds_Dataset!K498</f>
        <v>1.7008000000000001</v>
      </c>
      <c r="L500">
        <f>Pumpkin_Seeds_Dataset!L498</f>
        <v>0.76539999999999997</v>
      </c>
      <c r="M500" s="9">
        <f>Pumpkin_Seeds_Dataset!M498</f>
        <v>0</v>
      </c>
      <c r="N500" s="10">
        <f t="shared" si="92"/>
        <v>1</v>
      </c>
      <c r="O500" s="11">
        <f t="shared" si="93"/>
        <v>1</v>
      </c>
      <c r="P500">
        <f t="shared" si="94"/>
        <v>0</v>
      </c>
      <c r="Q500">
        <f t="shared" si="95"/>
        <v>2.4642634432273571E-2</v>
      </c>
      <c r="R500" s="9">
        <f t="shared" si="96"/>
        <v>2.4642634432273571E-2</v>
      </c>
      <c r="S500" s="11">
        <f t="shared" si="97"/>
        <v>0.97535736556772645</v>
      </c>
      <c r="T500" s="9">
        <f t="shared" si="98"/>
        <v>-2.4951346352145073E-2</v>
      </c>
      <c r="U500" s="11">
        <f t="shared" si="99"/>
        <v>100</v>
      </c>
      <c r="AX500">
        <v>5.0235912875148642E-2</v>
      </c>
      <c r="AY500">
        <v>1</v>
      </c>
      <c r="AZ500">
        <v>0</v>
      </c>
      <c r="BA500">
        <f t="shared" si="103"/>
        <v>478</v>
      </c>
      <c r="BB500">
        <f t="shared" si="104"/>
        <v>18</v>
      </c>
      <c r="BC500">
        <f t="shared" si="100"/>
        <v>0.63230769230769224</v>
      </c>
      <c r="BD500">
        <f t="shared" si="101"/>
        <v>0.98499999999999999</v>
      </c>
      <c r="BE500">
        <f t="shared" si="102"/>
        <v>7.5769230769217374E-4</v>
      </c>
    </row>
    <row r="501" spans="1:57" x14ac:dyDescent="0.3">
      <c r="A501">
        <f>Pumpkin_Seeds_Dataset!A499</f>
        <v>61589</v>
      </c>
      <c r="B501">
        <f>Pumpkin_Seeds_Dataset!B499</f>
        <v>989.15099999999995</v>
      </c>
      <c r="C501">
        <f>Pumpkin_Seeds_Dataset!C499</f>
        <v>389.23430000000002</v>
      </c>
      <c r="D501">
        <f>Pumpkin_Seeds_Dataset!D499</f>
        <v>203.10300000000001</v>
      </c>
      <c r="E501">
        <f>Pumpkin_Seeds_Dataset!E499</f>
        <v>62939</v>
      </c>
      <c r="F501">
        <f>Pumpkin_Seeds_Dataset!F499</f>
        <v>280.03129999999999</v>
      </c>
      <c r="G501">
        <f>Pumpkin_Seeds_Dataset!G499</f>
        <v>0.85309999999999997</v>
      </c>
      <c r="H501">
        <f>Pumpkin_Seeds_Dataset!H499</f>
        <v>0.97860000000000003</v>
      </c>
      <c r="I501">
        <f>Pumpkin_Seeds_Dataset!I499</f>
        <v>0.62490000000000001</v>
      </c>
      <c r="J501">
        <f>Pumpkin_Seeds_Dataset!J499</f>
        <v>0.79100000000000004</v>
      </c>
      <c r="K501">
        <f>Pumpkin_Seeds_Dataset!K499</f>
        <v>1.9164000000000001</v>
      </c>
      <c r="L501">
        <f>Pumpkin_Seeds_Dataset!L499</f>
        <v>0.71940000000000004</v>
      </c>
      <c r="M501" s="9">
        <f>Pumpkin_Seeds_Dataset!M499</f>
        <v>0</v>
      </c>
      <c r="N501" s="10">
        <f t="shared" si="92"/>
        <v>1</v>
      </c>
      <c r="O501" s="11">
        <f t="shared" si="93"/>
        <v>1</v>
      </c>
      <c r="P501">
        <f t="shared" si="94"/>
        <v>0</v>
      </c>
      <c r="Q501">
        <f t="shared" si="95"/>
        <v>0.10529524147278023</v>
      </c>
      <c r="R501" s="9">
        <f t="shared" si="96"/>
        <v>0.10529524147278023</v>
      </c>
      <c r="S501" s="11">
        <f t="shared" si="97"/>
        <v>0.89470475852721976</v>
      </c>
      <c r="T501" s="9">
        <f t="shared" si="98"/>
        <v>-0.11126149386977875</v>
      </c>
      <c r="U501" s="11">
        <f t="shared" si="99"/>
        <v>100</v>
      </c>
      <c r="AX501">
        <v>5.0427969443147896E-2</v>
      </c>
      <c r="AY501">
        <v>1</v>
      </c>
      <c r="AZ501">
        <v>0</v>
      </c>
      <c r="BA501">
        <f t="shared" si="103"/>
        <v>479</v>
      </c>
      <c r="BB501">
        <f t="shared" si="104"/>
        <v>18</v>
      </c>
      <c r="BC501">
        <f t="shared" si="100"/>
        <v>0.6315384615384616</v>
      </c>
      <c r="BD501">
        <f t="shared" si="101"/>
        <v>0.98499999999999999</v>
      </c>
      <c r="BE501">
        <f t="shared" si="102"/>
        <v>7.5769230769239253E-4</v>
      </c>
    </row>
    <row r="502" spans="1:57" x14ac:dyDescent="0.3">
      <c r="A502">
        <f>Pumpkin_Seeds_Dataset!A500</f>
        <v>96802</v>
      </c>
      <c r="B502">
        <f>Pumpkin_Seeds_Dataset!B500</f>
        <v>1217.7070000000001</v>
      </c>
      <c r="C502">
        <f>Pumpkin_Seeds_Dataset!C500</f>
        <v>488.04109999999997</v>
      </c>
      <c r="D502">
        <f>Pumpkin_Seeds_Dataset!D500</f>
        <v>253.2319</v>
      </c>
      <c r="E502">
        <f>Pumpkin_Seeds_Dataset!E500</f>
        <v>97548</v>
      </c>
      <c r="F502">
        <f>Pumpkin_Seeds_Dataset!F500</f>
        <v>351.07279999999997</v>
      </c>
      <c r="G502">
        <f>Pumpkin_Seeds_Dataset!G500</f>
        <v>0.85489999999999999</v>
      </c>
      <c r="H502">
        <f>Pumpkin_Seeds_Dataset!H500</f>
        <v>0.99239999999999995</v>
      </c>
      <c r="I502">
        <f>Pumpkin_Seeds_Dataset!I500</f>
        <v>0.67579999999999996</v>
      </c>
      <c r="J502">
        <f>Pumpkin_Seeds_Dataset!J500</f>
        <v>0.82040000000000002</v>
      </c>
      <c r="K502">
        <f>Pumpkin_Seeds_Dataset!K500</f>
        <v>1.9273</v>
      </c>
      <c r="L502">
        <f>Pumpkin_Seeds_Dataset!L500</f>
        <v>0.71940000000000004</v>
      </c>
      <c r="M502" s="9">
        <f>Pumpkin_Seeds_Dataset!M500</f>
        <v>0</v>
      </c>
      <c r="N502" s="10">
        <f t="shared" si="92"/>
        <v>1</v>
      </c>
      <c r="O502" s="11">
        <f t="shared" si="93"/>
        <v>1</v>
      </c>
      <c r="P502">
        <f t="shared" si="94"/>
        <v>0</v>
      </c>
      <c r="Q502">
        <f t="shared" si="95"/>
        <v>0.44185044977243582</v>
      </c>
      <c r="R502" s="9">
        <f t="shared" si="96"/>
        <v>0.44185044977243582</v>
      </c>
      <c r="S502" s="11">
        <f t="shared" si="97"/>
        <v>0.55814955022756418</v>
      </c>
      <c r="T502" s="9">
        <f t="shared" si="98"/>
        <v>-0.58312834134889213</v>
      </c>
      <c r="U502" s="11">
        <f t="shared" si="99"/>
        <v>100</v>
      </c>
      <c r="AX502">
        <v>5.0479372953719688E-2</v>
      </c>
      <c r="AY502">
        <v>1</v>
      </c>
      <c r="AZ502">
        <v>0</v>
      </c>
      <c r="BA502">
        <f t="shared" si="103"/>
        <v>480</v>
      </c>
      <c r="BB502">
        <f t="shared" si="104"/>
        <v>18</v>
      </c>
      <c r="BC502">
        <f t="shared" si="100"/>
        <v>0.63076923076923075</v>
      </c>
      <c r="BD502">
        <f t="shared" si="101"/>
        <v>0.98499999999999999</v>
      </c>
      <c r="BE502">
        <f t="shared" si="102"/>
        <v>7.5769230769228313E-4</v>
      </c>
    </row>
    <row r="503" spans="1:57" x14ac:dyDescent="0.3">
      <c r="A503">
        <f>Pumpkin_Seeds_Dataset!A501</f>
        <v>80207</v>
      </c>
      <c r="B503">
        <f>Pumpkin_Seeds_Dataset!B501</f>
        <v>1100.06</v>
      </c>
      <c r="C503">
        <f>Pumpkin_Seeds_Dataset!C501</f>
        <v>426.82170000000002</v>
      </c>
      <c r="D503">
        <f>Pumpkin_Seeds_Dataset!D501</f>
        <v>239.917</v>
      </c>
      <c r="E503">
        <f>Pumpkin_Seeds_Dataset!E501</f>
        <v>81076</v>
      </c>
      <c r="F503">
        <f>Pumpkin_Seeds_Dataset!F501</f>
        <v>319.56650000000002</v>
      </c>
      <c r="G503">
        <f>Pumpkin_Seeds_Dataset!G501</f>
        <v>0.82709999999999995</v>
      </c>
      <c r="H503">
        <f>Pumpkin_Seeds_Dataset!H501</f>
        <v>0.98929999999999996</v>
      </c>
      <c r="I503">
        <f>Pumpkin_Seeds_Dataset!I501</f>
        <v>0.72970000000000002</v>
      </c>
      <c r="J503">
        <f>Pumpkin_Seeds_Dataset!J501</f>
        <v>0.83289999999999997</v>
      </c>
      <c r="K503">
        <f>Pumpkin_Seeds_Dataset!K501</f>
        <v>1.7789999999999999</v>
      </c>
      <c r="L503">
        <f>Pumpkin_Seeds_Dataset!L501</f>
        <v>0.74870000000000003</v>
      </c>
      <c r="M503" s="9">
        <f>Pumpkin_Seeds_Dataset!M501</f>
        <v>0</v>
      </c>
      <c r="N503" s="10">
        <f t="shared" si="92"/>
        <v>1</v>
      </c>
      <c r="O503" s="11">
        <f t="shared" si="93"/>
        <v>1</v>
      </c>
      <c r="P503">
        <f t="shared" si="94"/>
        <v>0</v>
      </c>
      <c r="Q503">
        <f t="shared" si="95"/>
        <v>2.6926976223906048E-2</v>
      </c>
      <c r="R503" s="9">
        <f t="shared" si="96"/>
        <v>2.6926976223906048E-2</v>
      </c>
      <c r="S503" s="11">
        <f t="shared" si="97"/>
        <v>0.97307302377609395</v>
      </c>
      <c r="T503" s="9">
        <f t="shared" si="98"/>
        <v>-2.7296149482659109E-2</v>
      </c>
      <c r="U503" s="11">
        <f t="shared" si="99"/>
        <v>100</v>
      </c>
      <c r="AX503">
        <v>5.0636970029855566E-2</v>
      </c>
      <c r="AY503">
        <v>1</v>
      </c>
      <c r="AZ503">
        <v>0</v>
      </c>
      <c r="BA503">
        <f t="shared" si="103"/>
        <v>481</v>
      </c>
      <c r="BB503">
        <f t="shared" si="104"/>
        <v>18</v>
      </c>
      <c r="BC503">
        <f t="shared" si="100"/>
        <v>0.63</v>
      </c>
      <c r="BD503">
        <f t="shared" si="101"/>
        <v>0.98499999999999999</v>
      </c>
      <c r="BE503">
        <f t="shared" si="102"/>
        <v>7.5769230769228313E-4</v>
      </c>
    </row>
    <row r="504" spans="1:57" x14ac:dyDescent="0.3">
      <c r="A504">
        <f>Pumpkin_Seeds_Dataset!A502</f>
        <v>79661</v>
      </c>
      <c r="B504">
        <f>Pumpkin_Seeds_Dataset!B502</f>
        <v>1129.335</v>
      </c>
      <c r="C504">
        <f>Pumpkin_Seeds_Dataset!C502</f>
        <v>444.12169999999998</v>
      </c>
      <c r="D504">
        <f>Pumpkin_Seeds_Dataset!D502</f>
        <v>230.44309999999999</v>
      </c>
      <c r="E504">
        <f>Pumpkin_Seeds_Dataset!E502</f>
        <v>80966</v>
      </c>
      <c r="F504">
        <f>Pumpkin_Seeds_Dataset!F502</f>
        <v>318.4769</v>
      </c>
      <c r="G504">
        <f>Pumpkin_Seeds_Dataset!G502</f>
        <v>0.85489999999999999</v>
      </c>
      <c r="H504">
        <f>Pumpkin_Seeds_Dataset!H502</f>
        <v>0.9839</v>
      </c>
      <c r="I504">
        <f>Pumpkin_Seeds_Dataset!I502</f>
        <v>0.70940000000000003</v>
      </c>
      <c r="J504">
        <f>Pumpkin_Seeds_Dataset!J502</f>
        <v>0.78490000000000004</v>
      </c>
      <c r="K504">
        <f>Pumpkin_Seeds_Dataset!K502</f>
        <v>1.9273</v>
      </c>
      <c r="L504">
        <f>Pumpkin_Seeds_Dataset!L502</f>
        <v>0.71709999999999996</v>
      </c>
      <c r="M504" s="9">
        <f>Pumpkin_Seeds_Dataset!M502</f>
        <v>0</v>
      </c>
      <c r="N504" s="10">
        <f t="shared" si="92"/>
        <v>1</v>
      </c>
      <c r="O504" s="11">
        <f t="shared" si="93"/>
        <v>1</v>
      </c>
      <c r="P504">
        <f t="shared" si="94"/>
        <v>0</v>
      </c>
      <c r="Q504">
        <f t="shared" si="95"/>
        <v>6.8254150882450085E-2</v>
      </c>
      <c r="R504" s="9">
        <f t="shared" si="96"/>
        <v>6.8254150882450085E-2</v>
      </c>
      <c r="S504" s="11">
        <f t="shared" si="97"/>
        <v>0.93174584911754987</v>
      </c>
      <c r="T504" s="9">
        <f t="shared" si="98"/>
        <v>-7.0695195564219326E-2</v>
      </c>
      <c r="U504" s="11">
        <f t="shared" si="99"/>
        <v>100</v>
      </c>
      <c r="AX504">
        <v>5.0745942553096911E-2</v>
      </c>
      <c r="AY504">
        <v>1</v>
      </c>
      <c r="AZ504">
        <v>0</v>
      </c>
      <c r="BA504">
        <f t="shared" si="103"/>
        <v>482</v>
      </c>
      <c r="BB504">
        <f t="shared" si="104"/>
        <v>18</v>
      </c>
      <c r="BC504">
        <f t="shared" si="100"/>
        <v>0.62923076923076926</v>
      </c>
      <c r="BD504">
        <f t="shared" si="101"/>
        <v>0.98499999999999999</v>
      </c>
      <c r="BE504">
        <f t="shared" si="102"/>
        <v>7.5769230769239253E-4</v>
      </c>
    </row>
    <row r="505" spans="1:57" x14ac:dyDescent="0.3">
      <c r="A505">
        <f>Pumpkin_Seeds_Dataset!A503</f>
        <v>85778</v>
      </c>
      <c r="B505">
        <f>Pumpkin_Seeds_Dataset!B503</f>
        <v>1159.5840000000001</v>
      </c>
      <c r="C505">
        <f>Pumpkin_Seeds_Dataset!C503</f>
        <v>434.14330000000001</v>
      </c>
      <c r="D505">
        <f>Pumpkin_Seeds_Dataset!D503</f>
        <v>255.10730000000001</v>
      </c>
      <c r="E505">
        <f>Pumpkin_Seeds_Dataset!E503</f>
        <v>87489</v>
      </c>
      <c r="F505">
        <f>Pumpkin_Seeds_Dataset!F503</f>
        <v>330.47840000000002</v>
      </c>
      <c r="G505">
        <f>Pumpkin_Seeds_Dataset!G503</f>
        <v>0.80910000000000004</v>
      </c>
      <c r="H505">
        <f>Pumpkin_Seeds_Dataset!H503</f>
        <v>0.98040000000000005</v>
      </c>
      <c r="I505">
        <f>Pumpkin_Seeds_Dataset!I503</f>
        <v>0.66420000000000001</v>
      </c>
      <c r="J505">
        <f>Pumpkin_Seeds_Dataset!J503</f>
        <v>0.80159999999999998</v>
      </c>
      <c r="K505">
        <f>Pumpkin_Seeds_Dataset!K503</f>
        <v>1.7018</v>
      </c>
      <c r="L505">
        <f>Pumpkin_Seeds_Dataset!L503</f>
        <v>0.76119999999999999</v>
      </c>
      <c r="M505" s="9">
        <f>Pumpkin_Seeds_Dataset!M503</f>
        <v>0</v>
      </c>
      <c r="N505" s="10">
        <f t="shared" si="92"/>
        <v>1</v>
      </c>
      <c r="O505" s="11">
        <f t="shared" si="93"/>
        <v>1</v>
      </c>
      <c r="P505">
        <f t="shared" si="94"/>
        <v>0</v>
      </c>
      <c r="Q505">
        <f t="shared" si="95"/>
        <v>5.4847249422295928E-3</v>
      </c>
      <c r="R505" s="9">
        <f t="shared" si="96"/>
        <v>5.4847249422295928E-3</v>
      </c>
      <c r="S505" s="11">
        <f t="shared" si="97"/>
        <v>0.99451527505777038</v>
      </c>
      <c r="T505" s="9">
        <f t="shared" si="98"/>
        <v>-5.499821270852562E-3</v>
      </c>
      <c r="U505" s="11">
        <f t="shared" si="99"/>
        <v>100</v>
      </c>
      <c r="AX505">
        <v>5.0881816974383737E-2</v>
      </c>
      <c r="AY505">
        <v>1</v>
      </c>
      <c r="AZ505">
        <v>0</v>
      </c>
      <c r="BA505">
        <f t="shared" si="103"/>
        <v>483</v>
      </c>
      <c r="BB505">
        <f t="shared" si="104"/>
        <v>18</v>
      </c>
      <c r="BC505">
        <f t="shared" si="100"/>
        <v>0.6284615384615384</v>
      </c>
      <c r="BD505">
        <f t="shared" si="101"/>
        <v>0.98499999999999999</v>
      </c>
      <c r="BE505">
        <f t="shared" si="102"/>
        <v>7.5769230769217374E-4</v>
      </c>
    </row>
    <row r="506" spans="1:57" x14ac:dyDescent="0.3">
      <c r="A506">
        <f>Pumpkin_Seeds_Dataset!A504</f>
        <v>91162</v>
      </c>
      <c r="B506">
        <f>Pumpkin_Seeds_Dataset!B504</f>
        <v>1195.9570000000001</v>
      </c>
      <c r="C506">
        <f>Pumpkin_Seeds_Dataset!C504</f>
        <v>479.11290000000002</v>
      </c>
      <c r="D506">
        <f>Pumpkin_Seeds_Dataset!D504</f>
        <v>242.9588</v>
      </c>
      <c r="E506">
        <f>Pumpkin_Seeds_Dataset!E504</f>
        <v>92074</v>
      </c>
      <c r="F506">
        <f>Pumpkin_Seeds_Dataset!F504</f>
        <v>340.69200000000001</v>
      </c>
      <c r="G506">
        <f>Pumpkin_Seeds_Dataset!G504</f>
        <v>0.8619</v>
      </c>
      <c r="H506">
        <f>Pumpkin_Seeds_Dataset!H504</f>
        <v>0.99009999999999998</v>
      </c>
      <c r="I506">
        <f>Pumpkin_Seeds_Dataset!I504</f>
        <v>0.64049999999999996</v>
      </c>
      <c r="J506">
        <f>Pumpkin_Seeds_Dataset!J504</f>
        <v>0.80089999999999995</v>
      </c>
      <c r="K506">
        <f>Pumpkin_Seeds_Dataset!K504</f>
        <v>1.972</v>
      </c>
      <c r="L506">
        <f>Pumpkin_Seeds_Dataset!L504</f>
        <v>0.71109999999999995</v>
      </c>
      <c r="M506" s="9">
        <f>Pumpkin_Seeds_Dataset!M504</f>
        <v>0</v>
      </c>
      <c r="N506" s="10">
        <f t="shared" si="92"/>
        <v>1</v>
      </c>
      <c r="O506" s="11">
        <f t="shared" si="93"/>
        <v>1</v>
      </c>
      <c r="P506">
        <f t="shared" si="94"/>
        <v>0</v>
      </c>
      <c r="Q506">
        <f t="shared" si="95"/>
        <v>0.26221536261676864</v>
      </c>
      <c r="R506" s="9">
        <f t="shared" si="96"/>
        <v>0.26221536261676864</v>
      </c>
      <c r="S506" s="11">
        <f t="shared" si="97"/>
        <v>0.7377846373832313</v>
      </c>
      <c r="T506" s="9">
        <f t="shared" si="98"/>
        <v>-0.3041033162331056</v>
      </c>
      <c r="U506" s="11">
        <f t="shared" si="99"/>
        <v>100</v>
      </c>
      <c r="AX506">
        <v>5.1020355708262188E-2</v>
      </c>
      <c r="AY506">
        <v>1</v>
      </c>
      <c r="AZ506">
        <v>0</v>
      </c>
      <c r="BA506">
        <f t="shared" si="103"/>
        <v>484</v>
      </c>
      <c r="BB506">
        <f t="shared" si="104"/>
        <v>18</v>
      </c>
      <c r="BC506">
        <f t="shared" si="100"/>
        <v>0.62769230769230777</v>
      </c>
      <c r="BD506">
        <f t="shared" si="101"/>
        <v>0.98499999999999999</v>
      </c>
      <c r="BE506">
        <f t="shared" si="102"/>
        <v>7.5769230769239253E-4</v>
      </c>
    </row>
    <row r="507" spans="1:57" x14ac:dyDescent="0.3">
      <c r="A507">
        <f>Pumpkin_Seeds_Dataset!A505</f>
        <v>84130</v>
      </c>
      <c r="B507">
        <f>Pumpkin_Seeds_Dataset!B505</f>
        <v>1126.5640000000001</v>
      </c>
      <c r="C507">
        <f>Pumpkin_Seeds_Dataset!C505</f>
        <v>447.36849999999998</v>
      </c>
      <c r="D507">
        <f>Pumpkin_Seeds_Dataset!D505</f>
        <v>241.2191</v>
      </c>
      <c r="E507">
        <f>Pumpkin_Seeds_Dataset!E505</f>
        <v>84737</v>
      </c>
      <c r="F507">
        <f>Pumpkin_Seeds_Dataset!F505</f>
        <v>327.28829999999999</v>
      </c>
      <c r="G507">
        <f>Pumpkin_Seeds_Dataset!G505</f>
        <v>0.84219999999999995</v>
      </c>
      <c r="H507">
        <f>Pumpkin_Seeds_Dataset!H505</f>
        <v>0.99280000000000002</v>
      </c>
      <c r="I507">
        <f>Pumpkin_Seeds_Dataset!I505</f>
        <v>0.75390000000000001</v>
      </c>
      <c r="J507">
        <f>Pumpkin_Seeds_Dataset!J505</f>
        <v>0.83299999999999996</v>
      </c>
      <c r="K507">
        <f>Pumpkin_Seeds_Dataset!K505</f>
        <v>1.8546</v>
      </c>
      <c r="L507">
        <f>Pumpkin_Seeds_Dataset!L505</f>
        <v>0.73160000000000003</v>
      </c>
      <c r="M507" s="9">
        <f>Pumpkin_Seeds_Dataset!M505</f>
        <v>0</v>
      </c>
      <c r="N507" s="10">
        <f t="shared" si="92"/>
        <v>1</v>
      </c>
      <c r="O507" s="11">
        <f t="shared" si="93"/>
        <v>1</v>
      </c>
      <c r="P507">
        <f t="shared" si="94"/>
        <v>0</v>
      </c>
      <c r="Q507">
        <f t="shared" si="95"/>
        <v>0.26861883196049935</v>
      </c>
      <c r="R507" s="9">
        <f t="shared" si="96"/>
        <v>0.26861883196049935</v>
      </c>
      <c r="S507" s="11">
        <f t="shared" si="97"/>
        <v>0.7313811680395006</v>
      </c>
      <c r="T507" s="9">
        <f t="shared" si="98"/>
        <v>-0.31282052142510697</v>
      </c>
      <c r="U507" s="11">
        <f t="shared" si="99"/>
        <v>100</v>
      </c>
      <c r="AX507">
        <v>5.1030036273900674E-2</v>
      </c>
      <c r="AY507">
        <v>1</v>
      </c>
      <c r="AZ507">
        <v>0</v>
      </c>
      <c r="BA507">
        <f t="shared" si="103"/>
        <v>485</v>
      </c>
      <c r="BB507">
        <f t="shared" si="104"/>
        <v>18</v>
      </c>
      <c r="BC507">
        <f t="shared" si="100"/>
        <v>0.62692307692307692</v>
      </c>
      <c r="BD507">
        <f t="shared" si="101"/>
        <v>0.98499999999999999</v>
      </c>
      <c r="BE507">
        <f t="shared" si="102"/>
        <v>7.5769230769228313E-4</v>
      </c>
    </row>
    <row r="508" spans="1:57" x14ac:dyDescent="0.3">
      <c r="A508">
        <f>Pumpkin_Seeds_Dataset!A506</f>
        <v>71468</v>
      </c>
      <c r="B508">
        <f>Pumpkin_Seeds_Dataset!B506</f>
        <v>1032.146</v>
      </c>
      <c r="C508">
        <f>Pumpkin_Seeds_Dataset!C506</f>
        <v>405.0498</v>
      </c>
      <c r="D508">
        <f>Pumpkin_Seeds_Dataset!D506</f>
        <v>226.059</v>
      </c>
      <c r="E508">
        <f>Pumpkin_Seeds_Dataset!E506</f>
        <v>72145</v>
      </c>
      <c r="F508">
        <f>Pumpkin_Seeds_Dataset!F506</f>
        <v>301.65519999999998</v>
      </c>
      <c r="G508">
        <f>Pumpkin_Seeds_Dataset!G506</f>
        <v>0.82979999999999998</v>
      </c>
      <c r="H508">
        <f>Pumpkin_Seeds_Dataset!H506</f>
        <v>0.99060000000000004</v>
      </c>
      <c r="I508">
        <f>Pumpkin_Seeds_Dataset!I506</f>
        <v>0.71240000000000003</v>
      </c>
      <c r="J508">
        <f>Pumpkin_Seeds_Dataset!J506</f>
        <v>0.84299999999999997</v>
      </c>
      <c r="K508">
        <f>Pumpkin_Seeds_Dataset!K506</f>
        <v>1.7918000000000001</v>
      </c>
      <c r="L508">
        <f>Pumpkin_Seeds_Dataset!L506</f>
        <v>0.74470000000000003</v>
      </c>
      <c r="M508" s="9">
        <f>Pumpkin_Seeds_Dataset!M506</f>
        <v>0</v>
      </c>
      <c r="N508" s="10">
        <f t="shared" si="92"/>
        <v>1</v>
      </c>
      <c r="O508" s="11">
        <f t="shared" si="93"/>
        <v>1</v>
      </c>
      <c r="P508">
        <f t="shared" si="94"/>
        <v>0</v>
      </c>
      <c r="Q508">
        <f t="shared" si="95"/>
        <v>7.8210702363519222E-2</v>
      </c>
      <c r="R508" s="9">
        <f t="shared" si="96"/>
        <v>7.8210702363519222E-2</v>
      </c>
      <c r="S508" s="11">
        <f t="shared" si="97"/>
        <v>0.92178929763648076</v>
      </c>
      <c r="T508" s="9">
        <f t="shared" si="98"/>
        <v>-8.1438609051173366E-2</v>
      </c>
      <c r="U508" s="11">
        <f t="shared" si="99"/>
        <v>100</v>
      </c>
      <c r="AX508">
        <v>5.104829480922625E-2</v>
      </c>
      <c r="AY508">
        <v>1</v>
      </c>
      <c r="AZ508">
        <v>0</v>
      </c>
      <c r="BA508">
        <f t="shared" si="103"/>
        <v>486</v>
      </c>
      <c r="BB508">
        <f t="shared" si="104"/>
        <v>18</v>
      </c>
      <c r="BC508">
        <f t="shared" si="100"/>
        <v>0.62615384615384617</v>
      </c>
      <c r="BD508">
        <f t="shared" si="101"/>
        <v>0.98499999999999999</v>
      </c>
      <c r="BE508">
        <f t="shared" si="102"/>
        <v>7.5769230769228313E-4</v>
      </c>
    </row>
    <row r="509" spans="1:57" x14ac:dyDescent="0.3">
      <c r="A509">
        <f>Pumpkin_Seeds_Dataset!A507</f>
        <v>85968</v>
      </c>
      <c r="B509">
        <f>Pumpkin_Seeds_Dataset!B507</f>
        <v>1168.7429999999999</v>
      </c>
      <c r="C509">
        <f>Pumpkin_Seeds_Dataset!C507</f>
        <v>479.16059999999999</v>
      </c>
      <c r="D509">
        <f>Pumpkin_Seeds_Dataset!D507</f>
        <v>229.23259999999999</v>
      </c>
      <c r="E509">
        <f>Pumpkin_Seeds_Dataset!E507</f>
        <v>87008</v>
      </c>
      <c r="F509">
        <f>Pumpkin_Seeds_Dataset!F507</f>
        <v>330.8442</v>
      </c>
      <c r="G509">
        <f>Pumpkin_Seeds_Dataset!G507</f>
        <v>0.87809999999999999</v>
      </c>
      <c r="H509">
        <f>Pumpkin_Seeds_Dataset!H507</f>
        <v>0.98799999999999999</v>
      </c>
      <c r="I509">
        <f>Pumpkin_Seeds_Dataset!I507</f>
        <v>0.74950000000000006</v>
      </c>
      <c r="J509">
        <f>Pumpkin_Seeds_Dataset!J507</f>
        <v>0.79090000000000005</v>
      </c>
      <c r="K509">
        <f>Pumpkin_Seeds_Dataset!K507</f>
        <v>2.0903</v>
      </c>
      <c r="L509">
        <f>Pumpkin_Seeds_Dataset!L507</f>
        <v>0.6905</v>
      </c>
      <c r="M509" s="9">
        <f>Pumpkin_Seeds_Dataset!M507</f>
        <v>0</v>
      </c>
      <c r="N509" s="10">
        <f t="shared" si="92"/>
        <v>1</v>
      </c>
      <c r="O509" s="11">
        <f t="shared" si="93"/>
        <v>1</v>
      </c>
      <c r="P509">
        <f t="shared" si="94"/>
        <v>0</v>
      </c>
      <c r="Q509">
        <f t="shared" si="95"/>
        <v>0.37799894748504675</v>
      </c>
      <c r="R509" s="9">
        <f t="shared" si="96"/>
        <v>0.37799894748504675</v>
      </c>
      <c r="S509" s="11">
        <f t="shared" si="97"/>
        <v>0.6220010525149533</v>
      </c>
      <c r="T509" s="9">
        <f t="shared" si="98"/>
        <v>-0.47481349409816209</v>
      </c>
      <c r="U509" s="11">
        <f t="shared" si="99"/>
        <v>100</v>
      </c>
      <c r="AX509">
        <v>5.118814315907036E-2</v>
      </c>
      <c r="AY509">
        <v>1</v>
      </c>
      <c r="AZ509">
        <v>0</v>
      </c>
      <c r="BA509">
        <f t="shared" si="103"/>
        <v>487</v>
      </c>
      <c r="BB509">
        <f t="shared" si="104"/>
        <v>18</v>
      </c>
      <c r="BC509">
        <f t="shared" si="100"/>
        <v>0.62538461538461543</v>
      </c>
      <c r="BD509">
        <f t="shared" si="101"/>
        <v>0.98499999999999999</v>
      </c>
      <c r="BE509">
        <f t="shared" si="102"/>
        <v>7.5769230769239253E-4</v>
      </c>
    </row>
    <row r="510" spans="1:57" x14ac:dyDescent="0.3">
      <c r="A510">
        <f>Pumpkin_Seeds_Dataset!A508</f>
        <v>75155</v>
      </c>
      <c r="B510">
        <f>Pumpkin_Seeds_Dataset!B508</f>
        <v>1060.383</v>
      </c>
      <c r="C510">
        <f>Pumpkin_Seeds_Dataset!C508</f>
        <v>420.50420000000003</v>
      </c>
      <c r="D510">
        <f>Pumpkin_Seeds_Dataset!D508</f>
        <v>228.5685</v>
      </c>
      <c r="E510">
        <f>Pumpkin_Seeds_Dataset!E508</f>
        <v>75805</v>
      </c>
      <c r="F510">
        <f>Pumpkin_Seeds_Dataset!F508</f>
        <v>309.33850000000001</v>
      </c>
      <c r="G510">
        <f>Pumpkin_Seeds_Dataset!G508</f>
        <v>0.83940000000000003</v>
      </c>
      <c r="H510">
        <f>Pumpkin_Seeds_Dataset!H508</f>
        <v>0.99139999999999995</v>
      </c>
      <c r="I510">
        <f>Pumpkin_Seeds_Dataset!I508</f>
        <v>0.65029999999999999</v>
      </c>
      <c r="J510">
        <f>Pumpkin_Seeds_Dataset!J508</f>
        <v>0.83989999999999998</v>
      </c>
      <c r="K510">
        <f>Pumpkin_Seeds_Dataset!K508</f>
        <v>1.8396999999999999</v>
      </c>
      <c r="L510">
        <f>Pumpkin_Seeds_Dataset!L508</f>
        <v>0.73560000000000003</v>
      </c>
      <c r="M510" s="9">
        <f>Pumpkin_Seeds_Dataset!M508</f>
        <v>0</v>
      </c>
      <c r="N510" s="10">
        <f t="shared" si="92"/>
        <v>1</v>
      </c>
      <c r="O510" s="11">
        <f t="shared" si="93"/>
        <v>1</v>
      </c>
      <c r="P510">
        <f t="shared" si="94"/>
        <v>0</v>
      </c>
      <c r="Q510">
        <f t="shared" si="95"/>
        <v>9.2422348504314217E-2</v>
      </c>
      <c r="R510" s="9">
        <f t="shared" si="96"/>
        <v>9.2422348504314217E-2</v>
      </c>
      <c r="S510" s="11">
        <f t="shared" si="97"/>
        <v>0.90757765149568581</v>
      </c>
      <c r="T510" s="9">
        <f t="shared" si="98"/>
        <v>-9.697615011729499E-2</v>
      </c>
      <c r="U510" s="11">
        <f t="shared" si="99"/>
        <v>100</v>
      </c>
      <c r="AX510">
        <v>5.1257236636946119E-2</v>
      </c>
      <c r="AY510">
        <v>1</v>
      </c>
      <c r="AZ510">
        <v>0</v>
      </c>
      <c r="BA510">
        <f t="shared" si="103"/>
        <v>488</v>
      </c>
      <c r="BB510">
        <f t="shared" si="104"/>
        <v>18</v>
      </c>
      <c r="BC510">
        <f t="shared" si="100"/>
        <v>0.62461538461538457</v>
      </c>
      <c r="BD510">
        <f t="shared" si="101"/>
        <v>0.98499999999999999</v>
      </c>
      <c r="BE510">
        <f t="shared" si="102"/>
        <v>7.5769230769228313E-4</v>
      </c>
    </row>
    <row r="511" spans="1:57" x14ac:dyDescent="0.3">
      <c r="A511">
        <f>Pumpkin_Seeds_Dataset!A509</f>
        <v>85845</v>
      </c>
      <c r="B511">
        <f>Pumpkin_Seeds_Dataset!B509</f>
        <v>1146.836</v>
      </c>
      <c r="C511">
        <f>Pumpkin_Seeds_Dataset!C509</f>
        <v>448.28730000000002</v>
      </c>
      <c r="D511">
        <f>Pumpkin_Seeds_Dataset!D509</f>
        <v>246.65649999999999</v>
      </c>
      <c r="E511">
        <f>Pumpkin_Seeds_Dataset!E509</f>
        <v>86787</v>
      </c>
      <c r="F511">
        <f>Pumpkin_Seeds_Dataset!F509</f>
        <v>330.60739999999998</v>
      </c>
      <c r="G511">
        <f>Pumpkin_Seeds_Dataset!G509</f>
        <v>0.83499999999999996</v>
      </c>
      <c r="H511">
        <f>Pumpkin_Seeds_Dataset!H509</f>
        <v>0.98909999999999998</v>
      </c>
      <c r="I511">
        <f>Pumpkin_Seeds_Dataset!I509</f>
        <v>0.68540000000000001</v>
      </c>
      <c r="J511">
        <f>Pumpkin_Seeds_Dataset!J509</f>
        <v>0.82020000000000004</v>
      </c>
      <c r="K511">
        <f>Pumpkin_Seeds_Dataset!K509</f>
        <v>1.8174999999999999</v>
      </c>
      <c r="L511">
        <f>Pumpkin_Seeds_Dataset!L509</f>
        <v>0.73750000000000004</v>
      </c>
      <c r="M511" s="9">
        <f>Pumpkin_Seeds_Dataset!M509</f>
        <v>0</v>
      </c>
      <c r="N511" s="10">
        <f t="shared" si="92"/>
        <v>1</v>
      </c>
      <c r="O511" s="11">
        <f t="shared" si="93"/>
        <v>1</v>
      </c>
      <c r="P511">
        <f t="shared" si="94"/>
        <v>0</v>
      </c>
      <c r="Q511">
        <f t="shared" si="95"/>
        <v>0.14169467307113456</v>
      </c>
      <c r="R511" s="9">
        <f t="shared" si="96"/>
        <v>0.14169467307113456</v>
      </c>
      <c r="S511" s="11">
        <f t="shared" si="97"/>
        <v>0.85830532692886541</v>
      </c>
      <c r="T511" s="9">
        <f t="shared" si="98"/>
        <v>-0.15279538390548111</v>
      </c>
      <c r="U511" s="11">
        <f t="shared" si="99"/>
        <v>100</v>
      </c>
      <c r="AX511">
        <v>5.1459113883647323E-2</v>
      </c>
      <c r="AY511">
        <v>1</v>
      </c>
      <c r="AZ511">
        <v>0</v>
      </c>
      <c r="BA511">
        <f t="shared" si="103"/>
        <v>489</v>
      </c>
      <c r="BB511">
        <f t="shared" si="104"/>
        <v>18</v>
      </c>
      <c r="BC511">
        <f t="shared" si="100"/>
        <v>0.62384615384615383</v>
      </c>
      <c r="BD511">
        <f t="shared" si="101"/>
        <v>0.98499999999999999</v>
      </c>
      <c r="BE511">
        <f t="shared" si="102"/>
        <v>7.5769230769228313E-4</v>
      </c>
    </row>
    <row r="512" spans="1:57" x14ac:dyDescent="0.3">
      <c r="A512">
        <f>Pumpkin_Seeds_Dataset!A510</f>
        <v>103124</v>
      </c>
      <c r="B512">
        <f>Pumpkin_Seeds_Dataset!B510</f>
        <v>1266.6020000000001</v>
      </c>
      <c r="C512">
        <f>Pumpkin_Seeds_Dataset!C510</f>
        <v>512.65859999999998</v>
      </c>
      <c r="D512">
        <f>Pumpkin_Seeds_Dataset!D510</f>
        <v>257.32350000000002</v>
      </c>
      <c r="E512">
        <f>Pumpkin_Seeds_Dataset!E510</f>
        <v>104002</v>
      </c>
      <c r="F512">
        <f>Pumpkin_Seeds_Dataset!F510</f>
        <v>362.35559999999998</v>
      </c>
      <c r="G512">
        <f>Pumpkin_Seeds_Dataset!G510</f>
        <v>0.8649</v>
      </c>
      <c r="H512">
        <f>Pumpkin_Seeds_Dataset!H510</f>
        <v>0.99160000000000004</v>
      </c>
      <c r="I512">
        <f>Pumpkin_Seeds_Dataset!I510</f>
        <v>0.64570000000000005</v>
      </c>
      <c r="J512">
        <f>Pumpkin_Seeds_Dataset!J510</f>
        <v>0.80779999999999996</v>
      </c>
      <c r="K512">
        <f>Pumpkin_Seeds_Dataset!K510</f>
        <v>1.9923</v>
      </c>
      <c r="L512">
        <f>Pumpkin_Seeds_Dataset!L510</f>
        <v>0.70679999999999998</v>
      </c>
      <c r="M512" s="9">
        <f>Pumpkin_Seeds_Dataset!M510</f>
        <v>0</v>
      </c>
      <c r="N512" s="10">
        <f t="shared" si="92"/>
        <v>1</v>
      </c>
      <c r="O512" s="11">
        <f t="shared" si="93"/>
        <v>1</v>
      </c>
      <c r="P512">
        <f t="shared" si="94"/>
        <v>0</v>
      </c>
      <c r="Q512">
        <f t="shared" si="95"/>
        <v>0.77555458872782357</v>
      </c>
      <c r="R512" s="9">
        <f t="shared" si="96"/>
        <v>0.77555458872782357</v>
      </c>
      <c r="S512" s="11">
        <f t="shared" si="97"/>
        <v>0.22444541127217643</v>
      </c>
      <c r="T512" s="9">
        <f t="shared" si="98"/>
        <v>-1.494122758284073</v>
      </c>
      <c r="U512" s="11">
        <f t="shared" si="99"/>
        <v>0</v>
      </c>
      <c r="AX512">
        <v>5.149140171815865E-2</v>
      </c>
      <c r="AY512">
        <v>1</v>
      </c>
      <c r="AZ512">
        <v>0</v>
      </c>
      <c r="BA512">
        <f t="shared" si="103"/>
        <v>490</v>
      </c>
      <c r="BB512">
        <f t="shared" si="104"/>
        <v>18</v>
      </c>
      <c r="BC512">
        <f t="shared" si="100"/>
        <v>0.62307692307692308</v>
      </c>
      <c r="BD512">
        <f t="shared" si="101"/>
        <v>0.98499999999999999</v>
      </c>
      <c r="BE512">
        <f t="shared" si="102"/>
        <v>7.5769230769239253E-4</v>
      </c>
    </row>
    <row r="513" spans="1:57" x14ac:dyDescent="0.3">
      <c r="A513">
        <f>Pumpkin_Seeds_Dataset!A511</f>
        <v>82804</v>
      </c>
      <c r="B513">
        <f>Pumpkin_Seeds_Dataset!B511</f>
        <v>1112.3920000000001</v>
      </c>
      <c r="C513">
        <f>Pumpkin_Seeds_Dataset!C511</f>
        <v>434.96269999999998</v>
      </c>
      <c r="D513">
        <f>Pumpkin_Seeds_Dataset!D511</f>
        <v>243.26429999999999</v>
      </c>
      <c r="E513">
        <f>Pumpkin_Seeds_Dataset!E511</f>
        <v>83603</v>
      </c>
      <c r="F513">
        <f>Pumpkin_Seeds_Dataset!F511</f>
        <v>324.69880000000001</v>
      </c>
      <c r="G513">
        <f>Pumpkin_Seeds_Dataset!G511</f>
        <v>0.82899999999999996</v>
      </c>
      <c r="H513">
        <f>Pumpkin_Seeds_Dataset!H511</f>
        <v>0.99039999999999995</v>
      </c>
      <c r="I513">
        <f>Pumpkin_Seeds_Dataset!I511</f>
        <v>0.69440000000000002</v>
      </c>
      <c r="J513">
        <f>Pumpkin_Seeds_Dataset!J511</f>
        <v>0.84089999999999998</v>
      </c>
      <c r="K513">
        <f>Pumpkin_Seeds_Dataset!K511</f>
        <v>1.788</v>
      </c>
      <c r="L513">
        <f>Pumpkin_Seeds_Dataset!L511</f>
        <v>0.74650000000000005</v>
      </c>
      <c r="M513" s="9">
        <f>Pumpkin_Seeds_Dataset!M511</f>
        <v>0</v>
      </c>
      <c r="N513" s="10">
        <f t="shared" si="92"/>
        <v>1</v>
      </c>
      <c r="O513" s="11">
        <f t="shared" si="93"/>
        <v>1</v>
      </c>
      <c r="P513">
        <f t="shared" si="94"/>
        <v>0</v>
      </c>
      <c r="Q513">
        <f t="shared" si="95"/>
        <v>4.3561977776152852E-2</v>
      </c>
      <c r="R513" s="9">
        <f t="shared" si="96"/>
        <v>4.3561977776152852E-2</v>
      </c>
      <c r="S513" s="11">
        <f t="shared" si="97"/>
        <v>0.95643802222384711</v>
      </c>
      <c r="T513" s="9">
        <f t="shared" si="98"/>
        <v>-4.4539288621650353E-2</v>
      </c>
      <c r="U513" s="11">
        <f t="shared" si="99"/>
        <v>100</v>
      </c>
      <c r="AX513">
        <v>5.1629706800122153E-2</v>
      </c>
      <c r="AY513">
        <v>1</v>
      </c>
      <c r="AZ513">
        <v>0</v>
      </c>
      <c r="BA513">
        <f t="shared" si="103"/>
        <v>491</v>
      </c>
      <c r="BB513">
        <f t="shared" si="104"/>
        <v>18</v>
      </c>
      <c r="BC513">
        <f t="shared" si="100"/>
        <v>0.62230769230769223</v>
      </c>
      <c r="BD513">
        <f t="shared" si="101"/>
        <v>0.98499999999999999</v>
      </c>
      <c r="BE513">
        <f t="shared" si="102"/>
        <v>7.5769230769217374E-4</v>
      </c>
    </row>
    <row r="514" spans="1:57" x14ac:dyDescent="0.3">
      <c r="A514">
        <f>Pumpkin_Seeds_Dataset!A512</f>
        <v>102947</v>
      </c>
      <c r="B514">
        <f>Pumpkin_Seeds_Dataset!B512</f>
        <v>1272.4179999999999</v>
      </c>
      <c r="C514">
        <f>Pumpkin_Seeds_Dataset!C512</f>
        <v>485.87720000000002</v>
      </c>
      <c r="D514">
        <f>Pumpkin_Seeds_Dataset!D512</f>
        <v>271.26350000000002</v>
      </c>
      <c r="E514">
        <f>Pumpkin_Seeds_Dataset!E512</f>
        <v>104560</v>
      </c>
      <c r="F514">
        <f>Pumpkin_Seeds_Dataset!F512</f>
        <v>362.04450000000003</v>
      </c>
      <c r="G514">
        <f>Pumpkin_Seeds_Dataset!G512</f>
        <v>0.8296</v>
      </c>
      <c r="H514">
        <f>Pumpkin_Seeds_Dataset!H512</f>
        <v>0.98460000000000003</v>
      </c>
      <c r="I514">
        <f>Pumpkin_Seeds_Dataset!I512</f>
        <v>0.66679999999999995</v>
      </c>
      <c r="J514">
        <f>Pumpkin_Seeds_Dataset!J512</f>
        <v>0.79900000000000004</v>
      </c>
      <c r="K514">
        <f>Pumpkin_Seeds_Dataset!K512</f>
        <v>1.7911999999999999</v>
      </c>
      <c r="L514">
        <f>Pumpkin_Seeds_Dataset!L512</f>
        <v>0.74509999999999998</v>
      </c>
      <c r="M514" s="9">
        <f>Pumpkin_Seeds_Dataset!M512</f>
        <v>0</v>
      </c>
      <c r="N514" s="10">
        <f t="shared" si="92"/>
        <v>1</v>
      </c>
      <c r="O514" s="11">
        <f t="shared" si="93"/>
        <v>1</v>
      </c>
      <c r="P514">
        <f t="shared" si="94"/>
        <v>0</v>
      </c>
      <c r="Q514">
        <f t="shared" si="95"/>
        <v>2.9762902332048927E-2</v>
      </c>
      <c r="R514" s="9">
        <f t="shared" si="96"/>
        <v>2.9762902332048927E-2</v>
      </c>
      <c r="S514" s="11">
        <f t="shared" si="97"/>
        <v>0.97023709766795108</v>
      </c>
      <c r="T514" s="9">
        <f t="shared" si="98"/>
        <v>-3.0214806767480489E-2</v>
      </c>
      <c r="U514" s="11">
        <f t="shared" si="99"/>
        <v>100</v>
      </c>
      <c r="AX514">
        <v>5.1642552217838457E-2</v>
      </c>
      <c r="AY514">
        <v>1</v>
      </c>
      <c r="AZ514">
        <v>0</v>
      </c>
      <c r="BA514">
        <f t="shared" si="103"/>
        <v>492</v>
      </c>
      <c r="BB514">
        <f t="shared" si="104"/>
        <v>18</v>
      </c>
      <c r="BC514">
        <f t="shared" si="100"/>
        <v>0.6215384615384616</v>
      </c>
      <c r="BD514">
        <f t="shared" si="101"/>
        <v>0.98499999999999999</v>
      </c>
      <c r="BE514">
        <f t="shared" si="102"/>
        <v>7.5769230769239253E-4</v>
      </c>
    </row>
    <row r="515" spans="1:57" x14ac:dyDescent="0.3">
      <c r="A515">
        <f>Pumpkin_Seeds_Dataset!A513</f>
        <v>72519</v>
      </c>
      <c r="B515">
        <f>Pumpkin_Seeds_Dataset!B513</f>
        <v>1041.2270000000001</v>
      </c>
      <c r="C515">
        <f>Pumpkin_Seeds_Dataset!C513</f>
        <v>413.27420000000001</v>
      </c>
      <c r="D515">
        <f>Pumpkin_Seeds_Dataset!D513</f>
        <v>224.0976</v>
      </c>
      <c r="E515">
        <f>Pumpkin_Seeds_Dataset!E513</f>
        <v>73130</v>
      </c>
      <c r="F515">
        <f>Pumpkin_Seeds_Dataset!F513</f>
        <v>303.86520000000002</v>
      </c>
      <c r="G515">
        <f>Pumpkin_Seeds_Dataset!G513</f>
        <v>0.84019999999999995</v>
      </c>
      <c r="H515">
        <f>Pumpkin_Seeds_Dataset!H513</f>
        <v>0.99160000000000004</v>
      </c>
      <c r="I515">
        <f>Pumpkin_Seeds_Dataset!I513</f>
        <v>0.69030000000000002</v>
      </c>
      <c r="J515">
        <f>Pumpkin_Seeds_Dataset!J513</f>
        <v>0.84060000000000001</v>
      </c>
      <c r="K515">
        <f>Pumpkin_Seeds_Dataset!K513</f>
        <v>1.8442000000000001</v>
      </c>
      <c r="L515">
        <f>Pumpkin_Seeds_Dataset!L513</f>
        <v>0.73529999999999995</v>
      </c>
      <c r="M515" s="9">
        <f>Pumpkin_Seeds_Dataset!M513</f>
        <v>0</v>
      </c>
      <c r="N515" s="10">
        <f t="shared" si="92"/>
        <v>1</v>
      </c>
      <c r="O515" s="11">
        <f t="shared" si="93"/>
        <v>1</v>
      </c>
      <c r="P515">
        <f t="shared" si="94"/>
        <v>0</v>
      </c>
      <c r="Q515">
        <f t="shared" si="95"/>
        <v>9.4230837739622569E-2</v>
      </c>
      <c r="R515" s="9">
        <f t="shared" si="96"/>
        <v>9.4230837739622569E-2</v>
      </c>
      <c r="S515" s="11">
        <f t="shared" si="97"/>
        <v>0.9057691622603774</v>
      </c>
      <c r="T515" s="9">
        <f t="shared" si="98"/>
        <v>-9.8970793195159529E-2</v>
      </c>
      <c r="U515" s="11">
        <f t="shared" si="99"/>
        <v>100</v>
      </c>
      <c r="AX515">
        <v>5.1800487376066968E-2</v>
      </c>
      <c r="AY515">
        <v>1</v>
      </c>
      <c r="AZ515">
        <v>0</v>
      </c>
      <c r="BA515">
        <f t="shared" si="103"/>
        <v>493</v>
      </c>
      <c r="BB515">
        <f t="shared" si="104"/>
        <v>18</v>
      </c>
      <c r="BC515">
        <f t="shared" si="100"/>
        <v>0.62076923076923074</v>
      </c>
      <c r="BD515">
        <f t="shared" si="101"/>
        <v>0.98499999999999999</v>
      </c>
      <c r="BE515">
        <f t="shared" si="102"/>
        <v>7.5769230769228313E-4</v>
      </c>
    </row>
    <row r="516" spans="1:57" x14ac:dyDescent="0.3">
      <c r="A516">
        <f>Pumpkin_Seeds_Dataset!A514</f>
        <v>90535</v>
      </c>
      <c r="B516">
        <f>Pumpkin_Seeds_Dataset!B514</f>
        <v>1163.806</v>
      </c>
      <c r="C516">
        <f>Pumpkin_Seeds_Dataset!C514</f>
        <v>450.50740000000002</v>
      </c>
      <c r="D516">
        <f>Pumpkin_Seeds_Dataset!D514</f>
        <v>258.12049999999999</v>
      </c>
      <c r="E516">
        <f>Pumpkin_Seeds_Dataset!E514</f>
        <v>91927</v>
      </c>
      <c r="F516">
        <f>Pumpkin_Seeds_Dataset!F514</f>
        <v>339.51839999999999</v>
      </c>
      <c r="G516">
        <f>Pumpkin_Seeds_Dataset!G514</f>
        <v>0.8196</v>
      </c>
      <c r="H516">
        <f>Pumpkin_Seeds_Dataset!H514</f>
        <v>0.9849</v>
      </c>
      <c r="I516">
        <f>Pumpkin_Seeds_Dataset!I514</f>
        <v>0.74919999999999998</v>
      </c>
      <c r="J516">
        <f>Pumpkin_Seeds_Dataset!J514</f>
        <v>0.84</v>
      </c>
      <c r="K516">
        <f>Pumpkin_Seeds_Dataset!K514</f>
        <v>1.7453000000000001</v>
      </c>
      <c r="L516">
        <f>Pumpkin_Seeds_Dataset!L514</f>
        <v>0.75360000000000005</v>
      </c>
      <c r="M516" s="9">
        <f>Pumpkin_Seeds_Dataset!M514</f>
        <v>0</v>
      </c>
      <c r="N516" s="10">
        <f t="shared" si="92"/>
        <v>1</v>
      </c>
      <c r="O516" s="11">
        <f t="shared" si="93"/>
        <v>1</v>
      </c>
      <c r="P516">
        <f t="shared" si="94"/>
        <v>0</v>
      </c>
      <c r="Q516">
        <f t="shared" si="95"/>
        <v>1.3958019520736071E-2</v>
      </c>
      <c r="R516" s="9">
        <f t="shared" si="96"/>
        <v>1.3958019520736071E-2</v>
      </c>
      <c r="S516" s="11">
        <f t="shared" si="97"/>
        <v>0.98604198047926395</v>
      </c>
      <c r="T516" s="9">
        <f t="shared" si="98"/>
        <v>-1.4056348734879622E-2</v>
      </c>
      <c r="U516" s="11">
        <f t="shared" si="99"/>
        <v>100</v>
      </c>
      <c r="AX516">
        <v>5.1886490733755938E-2</v>
      </c>
      <c r="AY516">
        <v>1</v>
      </c>
      <c r="AZ516">
        <v>0</v>
      </c>
      <c r="BA516">
        <f t="shared" si="103"/>
        <v>494</v>
      </c>
      <c r="BB516">
        <f t="shared" si="104"/>
        <v>18</v>
      </c>
      <c r="BC516">
        <f t="shared" si="100"/>
        <v>0.62</v>
      </c>
      <c r="BD516">
        <f t="shared" si="101"/>
        <v>0.98499999999999999</v>
      </c>
      <c r="BE516">
        <f t="shared" si="102"/>
        <v>7.5769230769228313E-4</v>
      </c>
    </row>
    <row r="517" spans="1:57" x14ac:dyDescent="0.3">
      <c r="A517">
        <f>Pumpkin_Seeds_Dataset!A515</f>
        <v>83512</v>
      </c>
      <c r="B517">
        <f>Pumpkin_Seeds_Dataset!B515</f>
        <v>1077.152</v>
      </c>
      <c r="C517">
        <f>Pumpkin_Seeds_Dataset!C515</f>
        <v>405.14679999999998</v>
      </c>
      <c r="D517">
        <f>Pumpkin_Seeds_Dataset!D515</f>
        <v>262.80799999999999</v>
      </c>
      <c r="E517">
        <f>Pumpkin_Seeds_Dataset!E515</f>
        <v>84085</v>
      </c>
      <c r="F517">
        <f>Pumpkin_Seeds_Dataset!F515</f>
        <v>326.084</v>
      </c>
      <c r="G517">
        <f>Pumpkin_Seeds_Dataset!G515</f>
        <v>0.7611</v>
      </c>
      <c r="H517">
        <f>Pumpkin_Seeds_Dataset!H515</f>
        <v>0.99319999999999997</v>
      </c>
      <c r="I517">
        <f>Pumpkin_Seeds_Dataset!I515</f>
        <v>0.76100000000000001</v>
      </c>
      <c r="J517">
        <f>Pumpkin_Seeds_Dataset!J515</f>
        <v>0.90449999999999997</v>
      </c>
      <c r="K517">
        <f>Pumpkin_Seeds_Dataset!K515</f>
        <v>1.5416000000000001</v>
      </c>
      <c r="L517">
        <f>Pumpkin_Seeds_Dataset!L515</f>
        <v>0.80489999999999995</v>
      </c>
      <c r="M517" s="9">
        <f>Pumpkin_Seeds_Dataset!M515</f>
        <v>0</v>
      </c>
      <c r="N517" s="10">
        <f t="shared" ref="N517:N580" si="105">1-M517</f>
        <v>1</v>
      </c>
      <c r="O517" s="11">
        <f t="shared" ref="O517:O580" si="106">M517+N517</f>
        <v>1</v>
      </c>
      <c r="P517">
        <f t="shared" ref="P517:P580" si="107">IF(O517=0,"",M517/O517)</f>
        <v>0</v>
      </c>
      <c r="Q517">
        <f t="shared" ref="Q517:Q580" si="108">1/(1+EXP(-$X$5-MMULT(A517:L517,$X$6:$X$17)))</f>
        <v>8.0573667541357953E-3</v>
      </c>
      <c r="R517" s="9">
        <f t="shared" ref="R517:R580" si="109">O517*Q517</f>
        <v>8.0573667541357953E-3</v>
      </c>
      <c r="S517" s="11">
        <f t="shared" ref="S517:S580" si="110">O517-R517</f>
        <v>0.99194263324586418</v>
      </c>
      <c r="T517" s="9">
        <f t="shared" ref="T517:T580" si="111">IFERROR(O517*(P517*LN(Q517)+(1-P517)*LN(1-Q517)),0)</f>
        <v>-8.0900027586976748E-3</v>
      </c>
      <c r="U517" s="11">
        <f t="shared" ref="U517:U580" si="112">100*IF(Q517&gt;=$AT$10,M517/O517,N517/O517)</f>
        <v>100</v>
      </c>
      <c r="AX517">
        <v>5.2306314492859191E-2</v>
      </c>
      <c r="AY517">
        <v>1</v>
      </c>
      <c r="AZ517">
        <v>0</v>
      </c>
      <c r="BA517">
        <f t="shared" si="103"/>
        <v>495</v>
      </c>
      <c r="BB517">
        <f t="shared" si="104"/>
        <v>18</v>
      </c>
      <c r="BC517">
        <f t="shared" ref="BC517:BC580" si="113">1-BA517/BA$2504</f>
        <v>0.61923076923076925</v>
      </c>
      <c r="BD517">
        <f t="shared" ref="BD517:BD580" si="114">1-BB517/BB$2504</f>
        <v>0.98499999999999999</v>
      </c>
      <c r="BE517">
        <f t="shared" ref="BE517:BE580" si="115">(BC517-BC518)*BD517</f>
        <v>7.5769230769239253E-4</v>
      </c>
    </row>
    <row r="518" spans="1:57" x14ac:dyDescent="0.3">
      <c r="A518">
        <f>Pumpkin_Seeds_Dataset!A516</f>
        <v>87169</v>
      </c>
      <c r="B518">
        <f>Pumpkin_Seeds_Dataset!B516</f>
        <v>1142.4860000000001</v>
      </c>
      <c r="C518">
        <f>Pumpkin_Seeds_Dataset!C516</f>
        <v>438.47730000000001</v>
      </c>
      <c r="D518">
        <f>Pumpkin_Seeds_Dataset!D516</f>
        <v>254.63210000000001</v>
      </c>
      <c r="E518">
        <f>Pumpkin_Seeds_Dataset!E516</f>
        <v>87929</v>
      </c>
      <c r="F518">
        <f>Pumpkin_Seeds_Dataset!F516</f>
        <v>333.14710000000002</v>
      </c>
      <c r="G518">
        <f>Pumpkin_Seeds_Dataset!G516</f>
        <v>0.81410000000000005</v>
      </c>
      <c r="H518">
        <f>Pumpkin_Seeds_Dataset!H516</f>
        <v>0.99139999999999995</v>
      </c>
      <c r="I518">
        <f>Pumpkin_Seeds_Dataset!I516</f>
        <v>0.73170000000000002</v>
      </c>
      <c r="J518">
        <f>Pumpkin_Seeds_Dataset!J516</f>
        <v>0.83919999999999995</v>
      </c>
      <c r="K518">
        <f>Pumpkin_Seeds_Dataset!K516</f>
        <v>1.722</v>
      </c>
      <c r="L518">
        <f>Pumpkin_Seeds_Dataset!L516</f>
        <v>0.75980000000000003</v>
      </c>
      <c r="M518" s="9">
        <f>Pumpkin_Seeds_Dataset!M516</f>
        <v>0</v>
      </c>
      <c r="N518" s="10">
        <f t="shared" si="105"/>
        <v>1</v>
      </c>
      <c r="O518" s="11">
        <f t="shared" si="106"/>
        <v>1</v>
      </c>
      <c r="P518">
        <f t="shared" si="107"/>
        <v>0</v>
      </c>
      <c r="Q518">
        <f t="shared" si="108"/>
        <v>6.0570955287904682E-2</v>
      </c>
      <c r="R518" s="9">
        <f t="shared" si="109"/>
        <v>6.0570955287904682E-2</v>
      </c>
      <c r="S518" s="11">
        <f t="shared" si="110"/>
        <v>0.93942904471209532</v>
      </c>
      <c r="T518" s="9">
        <f t="shared" si="111"/>
        <v>-6.2482987502189884E-2</v>
      </c>
      <c r="U518" s="11">
        <f t="shared" si="112"/>
        <v>100</v>
      </c>
      <c r="AX518">
        <v>5.2328613769176684E-2</v>
      </c>
      <c r="AY518">
        <v>1</v>
      </c>
      <c r="AZ518">
        <v>0</v>
      </c>
      <c r="BA518">
        <f t="shared" ref="BA518:BA581" si="116">BA517+AY518</f>
        <v>496</v>
      </c>
      <c r="BB518">
        <f t="shared" ref="BB518:BB581" si="117">BB517+AZ518</f>
        <v>18</v>
      </c>
      <c r="BC518">
        <f t="shared" si="113"/>
        <v>0.6184615384615384</v>
      </c>
      <c r="BD518">
        <f t="shared" si="114"/>
        <v>0.98499999999999999</v>
      </c>
      <c r="BE518">
        <f t="shared" si="115"/>
        <v>7.5769230769217374E-4</v>
      </c>
    </row>
    <row r="519" spans="1:57" x14ac:dyDescent="0.3">
      <c r="A519">
        <f>Pumpkin_Seeds_Dataset!A517</f>
        <v>75885</v>
      </c>
      <c r="B519">
        <f>Pumpkin_Seeds_Dataset!B517</f>
        <v>1061.518</v>
      </c>
      <c r="C519">
        <f>Pumpkin_Seeds_Dataset!C517</f>
        <v>410.03570000000002</v>
      </c>
      <c r="D519">
        <f>Pumpkin_Seeds_Dataset!D517</f>
        <v>236.92509999999999</v>
      </c>
      <c r="E519">
        <f>Pumpkin_Seeds_Dataset!E517</f>
        <v>76562</v>
      </c>
      <c r="F519">
        <f>Pumpkin_Seeds_Dataset!F517</f>
        <v>310.8372</v>
      </c>
      <c r="G519">
        <f>Pumpkin_Seeds_Dataset!G517</f>
        <v>0.81620000000000004</v>
      </c>
      <c r="H519">
        <f>Pumpkin_Seeds_Dataset!H517</f>
        <v>0.99119999999999997</v>
      </c>
      <c r="I519">
        <f>Pumpkin_Seeds_Dataset!I517</f>
        <v>0.75070000000000003</v>
      </c>
      <c r="J519">
        <f>Pumpkin_Seeds_Dataset!J517</f>
        <v>0.84630000000000005</v>
      </c>
      <c r="K519">
        <f>Pumpkin_Seeds_Dataset!K517</f>
        <v>1.7306999999999999</v>
      </c>
      <c r="L519">
        <f>Pumpkin_Seeds_Dataset!L517</f>
        <v>0.7581</v>
      </c>
      <c r="M519" s="9">
        <f>Pumpkin_Seeds_Dataset!M517</f>
        <v>0</v>
      </c>
      <c r="N519" s="10">
        <f t="shared" si="105"/>
        <v>1</v>
      </c>
      <c r="O519" s="11">
        <f t="shared" si="106"/>
        <v>1</v>
      </c>
      <c r="P519">
        <f t="shared" si="107"/>
        <v>0</v>
      </c>
      <c r="Q519">
        <f t="shared" si="108"/>
        <v>4.3312635627064187E-2</v>
      </c>
      <c r="R519" s="9">
        <f t="shared" si="109"/>
        <v>4.3312635627064187E-2</v>
      </c>
      <c r="S519" s="11">
        <f t="shared" si="110"/>
        <v>0.95668736437293578</v>
      </c>
      <c r="T519" s="9">
        <f t="shared" si="111"/>
        <v>-4.4278623897584315E-2</v>
      </c>
      <c r="U519" s="11">
        <f t="shared" si="112"/>
        <v>100</v>
      </c>
      <c r="AX519">
        <v>5.2355555445471103E-2</v>
      </c>
      <c r="AY519">
        <v>1</v>
      </c>
      <c r="AZ519">
        <v>0</v>
      </c>
      <c r="BA519">
        <f t="shared" si="116"/>
        <v>497</v>
      </c>
      <c r="BB519">
        <f t="shared" si="117"/>
        <v>18</v>
      </c>
      <c r="BC519">
        <f t="shared" si="113"/>
        <v>0.61769230769230776</v>
      </c>
      <c r="BD519">
        <f t="shared" si="114"/>
        <v>0.98499999999999999</v>
      </c>
      <c r="BE519">
        <f t="shared" si="115"/>
        <v>7.5769230769239253E-4</v>
      </c>
    </row>
    <row r="520" spans="1:57" x14ac:dyDescent="0.3">
      <c r="A520">
        <f>Pumpkin_Seeds_Dataset!A518</f>
        <v>86861</v>
      </c>
      <c r="B520">
        <f>Pumpkin_Seeds_Dataset!B518</f>
        <v>1111.0350000000001</v>
      </c>
      <c r="C520">
        <f>Pumpkin_Seeds_Dataset!C518</f>
        <v>416.78710000000001</v>
      </c>
      <c r="D520">
        <f>Pumpkin_Seeds_Dataset!D518</f>
        <v>266.87869999999998</v>
      </c>
      <c r="E520">
        <f>Pumpkin_Seeds_Dataset!E518</f>
        <v>87868</v>
      </c>
      <c r="F520">
        <f>Pumpkin_Seeds_Dataset!F518</f>
        <v>332.55810000000002</v>
      </c>
      <c r="G520">
        <f>Pumpkin_Seeds_Dataset!G518</f>
        <v>0.7681</v>
      </c>
      <c r="H520">
        <f>Pumpkin_Seeds_Dataset!H518</f>
        <v>0.98850000000000005</v>
      </c>
      <c r="I520">
        <f>Pumpkin_Seeds_Dataset!I518</f>
        <v>0.71479999999999999</v>
      </c>
      <c r="J520">
        <f>Pumpkin_Seeds_Dataset!J518</f>
        <v>0.88429999999999997</v>
      </c>
      <c r="K520">
        <f>Pumpkin_Seeds_Dataset!K518</f>
        <v>1.5617000000000001</v>
      </c>
      <c r="L520">
        <f>Pumpkin_Seeds_Dataset!L518</f>
        <v>0.79790000000000005</v>
      </c>
      <c r="M520" s="9">
        <f>Pumpkin_Seeds_Dataset!M518</f>
        <v>0</v>
      </c>
      <c r="N520" s="10">
        <f t="shared" si="105"/>
        <v>1</v>
      </c>
      <c r="O520" s="11">
        <f t="shared" si="106"/>
        <v>1</v>
      </c>
      <c r="P520">
        <f t="shared" si="107"/>
        <v>0</v>
      </c>
      <c r="Q520">
        <f t="shared" si="108"/>
        <v>5.2592383490876783E-3</v>
      </c>
      <c r="R520" s="9">
        <f t="shared" si="109"/>
        <v>5.2592383490876783E-3</v>
      </c>
      <c r="S520" s="11">
        <f t="shared" si="110"/>
        <v>0.9947407616509123</v>
      </c>
      <c r="T520" s="9">
        <f t="shared" si="111"/>
        <v>-5.2731168246207558E-3</v>
      </c>
      <c r="U520" s="11">
        <f t="shared" si="112"/>
        <v>100</v>
      </c>
      <c r="AX520">
        <v>5.3119697294272482E-2</v>
      </c>
      <c r="AY520">
        <v>1</v>
      </c>
      <c r="AZ520">
        <v>0</v>
      </c>
      <c r="BA520">
        <f t="shared" si="116"/>
        <v>498</v>
      </c>
      <c r="BB520">
        <f t="shared" si="117"/>
        <v>18</v>
      </c>
      <c r="BC520">
        <f t="shared" si="113"/>
        <v>0.61692307692307691</v>
      </c>
      <c r="BD520">
        <f t="shared" si="114"/>
        <v>0.98499999999999999</v>
      </c>
      <c r="BE520">
        <f t="shared" si="115"/>
        <v>7.5769230769228313E-4</v>
      </c>
    </row>
    <row r="521" spans="1:57" x14ac:dyDescent="0.3">
      <c r="A521">
        <f>Pumpkin_Seeds_Dataset!A519</f>
        <v>95914</v>
      </c>
      <c r="B521">
        <f>Pumpkin_Seeds_Dataset!B519</f>
        <v>1203.4770000000001</v>
      </c>
      <c r="C521">
        <f>Pumpkin_Seeds_Dataset!C519</f>
        <v>468.41</v>
      </c>
      <c r="D521">
        <f>Pumpkin_Seeds_Dataset!D519</f>
        <v>269.25760000000002</v>
      </c>
      <c r="E521">
        <f>Pumpkin_Seeds_Dataset!E519</f>
        <v>98178</v>
      </c>
      <c r="F521">
        <f>Pumpkin_Seeds_Dataset!F519</f>
        <v>349.45890000000003</v>
      </c>
      <c r="G521">
        <f>Pumpkin_Seeds_Dataset!G519</f>
        <v>0.81830000000000003</v>
      </c>
      <c r="H521">
        <f>Pumpkin_Seeds_Dataset!H519</f>
        <v>0.97689999999999999</v>
      </c>
      <c r="I521">
        <f>Pumpkin_Seeds_Dataset!I519</f>
        <v>0.7389</v>
      </c>
      <c r="J521">
        <f>Pumpkin_Seeds_Dataset!J519</f>
        <v>0.83220000000000005</v>
      </c>
      <c r="K521">
        <f>Pumpkin_Seeds_Dataset!K519</f>
        <v>1.7396</v>
      </c>
      <c r="L521">
        <f>Pumpkin_Seeds_Dataset!L519</f>
        <v>0.74609999999999999</v>
      </c>
      <c r="M521" s="9">
        <f>Pumpkin_Seeds_Dataset!M519</f>
        <v>0</v>
      </c>
      <c r="N521" s="10">
        <f t="shared" si="105"/>
        <v>1</v>
      </c>
      <c r="O521" s="11">
        <f t="shared" si="106"/>
        <v>1</v>
      </c>
      <c r="P521">
        <f t="shared" si="107"/>
        <v>0</v>
      </c>
      <c r="Q521">
        <f t="shared" si="108"/>
        <v>3.4215482896199759E-2</v>
      </c>
      <c r="R521" s="9">
        <f t="shared" si="109"/>
        <v>3.4215482896199759E-2</v>
      </c>
      <c r="S521" s="11">
        <f t="shared" si="110"/>
        <v>0.9657845171038002</v>
      </c>
      <c r="T521" s="9">
        <f t="shared" si="111"/>
        <v>-3.4814536833134062E-2</v>
      </c>
      <c r="U521" s="11">
        <f t="shared" si="112"/>
        <v>100</v>
      </c>
      <c r="AX521">
        <v>5.3196989671950037E-2</v>
      </c>
      <c r="AY521">
        <v>1</v>
      </c>
      <c r="AZ521">
        <v>0</v>
      </c>
      <c r="BA521">
        <f t="shared" si="116"/>
        <v>499</v>
      </c>
      <c r="BB521">
        <f t="shared" si="117"/>
        <v>18</v>
      </c>
      <c r="BC521">
        <f t="shared" si="113"/>
        <v>0.61615384615384616</v>
      </c>
      <c r="BD521">
        <f t="shared" si="114"/>
        <v>0.98499999999999999</v>
      </c>
      <c r="BE521">
        <f t="shared" si="115"/>
        <v>7.5769230769228313E-4</v>
      </c>
    </row>
    <row r="522" spans="1:57" x14ac:dyDescent="0.3">
      <c r="A522">
        <f>Pumpkin_Seeds_Dataset!A520</f>
        <v>73662</v>
      </c>
      <c r="B522">
        <f>Pumpkin_Seeds_Dataset!B520</f>
        <v>1050.0830000000001</v>
      </c>
      <c r="C522">
        <f>Pumpkin_Seeds_Dataset!C520</f>
        <v>407.46499999999997</v>
      </c>
      <c r="D522">
        <f>Pumpkin_Seeds_Dataset!D520</f>
        <v>231.41050000000001</v>
      </c>
      <c r="E522">
        <f>Pumpkin_Seeds_Dataset!E520</f>
        <v>74267</v>
      </c>
      <c r="F522">
        <f>Pumpkin_Seeds_Dataset!F520</f>
        <v>306.25049999999999</v>
      </c>
      <c r="G522">
        <f>Pumpkin_Seeds_Dataset!G520</f>
        <v>0.82310000000000005</v>
      </c>
      <c r="H522">
        <f>Pumpkin_Seeds_Dataset!H520</f>
        <v>0.9919</v>
      </c>
      <c r="I522">
        <f>Pumpkin_Seeds_Dataset!I520</f>
        <v>0.68340000000000001</v>
      </c>
      <c r="J522">
        <f>Pumpkin_Seeds_Dataset!J520</f>
        <v>0.83950000000000002</v>
      </c>
      <c r="K522">
        <f>Pumpkin_Seeds_Dataset!K520</f>
        <v>1.7607999999999999</v>
      </c>
      <c r="L522">
        <f>Pumpkin_Seeds_Dataset!L520</f>
        <v>0.75160000000000005</v>
      </c>
      <c r="M522" s="9">
        <f>Pumpkin_Seeds_Dataset!M520</f>
        <v>0</v>
      </c>
      <c r="N522" s="10">
        <f t="shared" si="105"/>
        <v>1</v>
      </c>
      <c r="O522" s="11">
        <f t="shared" si="106"/>
        <v>1</v>
      </c>
      <c r="P522">
        <f t="shared" si="107"/>
        <v>0</v>
      </c>
      <c r="Q522">
        <f t="shared" si="108"/>
        <v>6.6417051948616218E-2</v>
      </c>
      <c r="R522" s="9">
        <f t="shared" si="109"/>
        <v>6.6417051948616218E-2</v>
      </c>
      <c r="S522" s="11">
        <f t="shared" si="110"/>
        <v>0.93358294805138375</v>
      </c>
      <c r="T522" s="9">
        <f t="shared" si="111"/>
        <v>-6.8725462903045681E-2</v>
      </c>
      <c r="U522" s="11">
        <f t="shared" si="112"/>
        <v>100</v>
      </c>
      <c r="AX522">
        <v>5.3202703382705344E-2</v>
      </c>
      <c r="AY522">
        <v>1</v>
      </c>
      <c r="AZ522">
        <v>0</v>
      </c>
      <c r="BA522">
        <f t="shared" si="116"/>
        <v>500</v>
      </c>
      <c r="BB522">
        <f t="shared" si="117"/>
        <v>18</v>
      </c>
      <c r="BC522">
        <f t="shared" si="113"/>
        <v>0.61538461538461542</v>
      </c>
      <c r="BD522">
        <f t="shared" si="114"/>
        <v>0.98499999999999999</v>
      </c>
      <c r="BE522">
        <f t="shared" si="115"/>
        <v>7.5769230769239253E-4</v>
      </c>
    </row>
    <row r="523" spans="1:57" x14ac:dyDescent="0.3">
      <c r="A523">
        <f>Pumpkin_Seeds_Dataset!A521</f>
        <v>75340</v>
      </c>
      <c r="B523">
        <f>Pumpkin_Seeds_Dataset!B521</f>
        <v>1051.106</v>
      </c>
      <c r="C523">
        <f>Pumpkin_Seeds_Dataset!C521</f>
        <v>396.56650000000002</v>
      </c>
      <c r="D523">
        <f>Pumpkin_Seeds_Dataset!D521</f>
        <v>242.821</v>
      </c>
      <c r="E523">
        <f>Pumpkin_Seeds_Dataset!E521</f>
        <v>76130</v>
      </c>
      <c r="F523">
        <f>Pumpkin_Seeds_Dataset!F521</f>
        <v>309.71899999999999</v>
      </c>
      <c r="G523">
        <f>Pumpkin_Seeds_Dataset!G521</f>
        <v>0.79059999999999997</v>
      </c>
      <c r="H523">
        <f>Pumpkin_Seeds_Dataset!H521</f>
        <v>0.98960000000000004</v>
      </c>
      <c r="I523">
        <f>Pumpkin_Seeds_Dataset!I521</f>
        <v>0.74229999999999996</v>
      </c>
      <c r="J523">
        <f>Pumpkin_Seeds_Dataset!J521</f>
        <v>0.8569</v>
      </c>
      <c r="K523">
        <f>Pumpkin_Seeds_Dataset!K521</f>
        <v>1.6332</v>
      </c>
      <c r="L523">
        <f>Pumpkin_Seeds_Dataset!L521</f>
        <v>0.78100000000000003</v>
      </c>
      <c r="M523" s="9">
        <f>Pumpkin_Seeds_Dataset!M521</f>
        <v>0</v>
      </c>
      <c r="N523" s="10">
        <f t="shared" si="105"/>
        <v>1</v>
      </c>
      <c r="O523" s="11">
        <f t="shared" si="106"/>
        <v>1</v>
      </c>
      <c r="P523">
        <f t="shared" si="107"/>
        <v>0</v>
      </c>
      <c r="Q523">
        <f t="shared" si="108"/>
        <v>1.026871733536234E-2</v>
      </c>
      <c r="R523" s="9">
        <f t="shared" si="109"/>
        <v>1.026871733536234E-2</v>
      </c>
      <c r="S523" s="11">
        <f t="shared" si="110"/>
        <v>0.98973128266463761</v>
      </c>
      <c r="T523" s="9">
        <f t="shared" si="111"/>
        <v>-1.0321804349620741E-2</v>
      </c>
      <c r="U523" s="11">
        <f t="shared" si="112"/>
        <v>100</v>
      </c>
      <c r="AX523">
        <v>5.3307872470702275E-2</v>
      </c>
      <c r="AY523">
        <v>1</v>
      </c>
      <c r="AZ523">
        <v>0</v>
      </c>
      <c r="BA523">
        <f t="shared" si="116"/>
        <v>501</v>
      </c>
      <c r="BB523">
        <f t="shared" si="117"/>
        <v>18</v>
      </c>
      <c r="BC523">
        <f t="shared" si="113"/>
        <v>0.61461538461538456</v>
      </c>
      <c r="BD523">
        <f t="shared" si="114"/>
        <v>0.98499999999999999</v>
      </c>
      <c r="BE523">
        <f t="shared" si="115"/>
        <v>0</v>
      </c>
    </row>
    <row r="524" spans="1:57" x14ac:dyDescent="0.3">
      <c r="A524">
        <f>Pumpkin_Seeds_Dataset!A522</f>
        <v>71306</v>
      </c>
      <c r="B524">
        <f>Pumpkin_Seeds_Dataset!B522</f>
        <v>1059.4760000000001</v>
      </c>
      <c r="C524">
        <f>Pumpkin_Seeds_Dataset!C522</f>
        <v>416.14159999999998</v>
      </c>
      <c r="D524">
        <f>Pumpkin_Seeds_Dataset!D522</f>
        <v>219.51310000000001</v>
      </c>
      <c r="E524">
        <f>Pumpkin_Seeds_Dataset!E522</f>
        <v>72049</v>
      </c>
      <c r="F524">
        <f>Pumpkin_Seeds_Dataset!F522</f>
        <v>301.31319999999999</v>
      </c>
      <c r="G524">
        <f>Pumpkin_Seeds_Dataset!G522</f>
        <v>0.84960000000000002</v>
      </c>
      <c r="H524">
        <f>Pumpkin_Seeds_Dataset!H522</f>
        <v>0.98970000000000002</v>
      </c>
      <c r="I524">
        <f>Pumpkin_Seeds_Dataset!I522</f>
        <v>0.7258</v>
      </c>
      <c r="J524">
        <f>Pumpkin_Seeds_Dataset!J522</f>
        <v>0.79830000000000001</v>
      </c>
      <c r="K524">
        <f>Pumpkin_Seeds_Dataset!K522</f>
        <v>1.8956999999999999</v>
      </c>
      <c r="L524">
        <f>Pumpkin_Seeds_Dataset!L522</f>
        <v>0.72409999999999997</v>
      </c>
      <c r="M524" s="9">
        <f>Pumpkin_Seeds_Dataset!M522</f>
        <v>0</v>
      </c>
      <c r="N524" s="10">
        <f t="shared" si="105"/>
        <v>1</v>
      </c>
      <c r="O524" s="11">
        <f t="shared" si="106"/>
        <v>1</v>
      </c>
      <c r="P524">
        <f t="shared" si="107"/>
        <v>0</v>
      </c>
      <c r="Q524">
        <f t="shared" si="108"/>
        <v>0.19904767600396553</v>
      </c>
      <c r="R524" s="9">
        <f t="shared" si="109"/>
        <v>0.19904767600396553</v>
      </c>
      <c r="S524" s="11">
        <f t="shared" si="110"/>
        <v>0.80095232399603444</v>
      </c>
      <c r="T524" s="9">
        <f t="shared" si="111"/>
        <v>-0.22195385428940098</v>
      </c>
      <c r="U524" s="11">
        <f t="shared" si="112"/>
        <v>100</v>
      </c>
      <c r="AX524">
        <v>5.3445488921665285E-2</v>
      </c>
      <c r="AY524">
        <v>0</v>
      </c>
      <c r="AZ524">
        <v>1</v>
      </c>
      <c r="BA524">
        <f t="shared" si="116"/>
        <v>501</v>
      </c>
      <c r="BB524">
        <f t="shared" si="117"/>
        <v>19</v>
      </c>
      <c r="BC524">
        <f t="shared" si="113"/>
        <v>0.61461538461538456</v>
      </c>
      <c r="BD524">
        <f t="shared" si="114"/>
        <v>0.98416666666666663</v>
      </c>
      <c r="BE524">
        <f t="shared" si="115"/>
        <v>7.5705128205125747E-4</v>
      </c>
    </row>
    <row r="525" spans="1:57" x14ac:dyDescent="0.3">
      <c r="A525">
        <f>Pumpkin_Seeds_Dataset!A523</f>
        <v>78249</v>
      </c>
      <c r="B525">
        <f>Pumpkin_Seeds_Dataset!B523</f>
        <v>1094.307</v>
      </c>
      <c r="C525">
        <f>Pumpkin_Seeds_Dataset!C523</f>
        <v>422.06529999999998</v>
      </c>
      <c r="D525">
        <f>Pumpkin_Seeds_Dataset!D523</f>
        <v>239.79669999999999</v>
      </c>
      <c r="E525">
        <f>Pumpkin_Seeds_Dataset!E523</f>
        <v>79377</v>
      </c>
      <c r="F525">
        <f>Pumpkin_Seeds_Dataset!F523</f>
        <v>315.64179999999999</v>
      </c>
      <c r="G525">
        <f>Pumpkin_Seeds_Dataset!G523</f>
        <v>0.82289999999999996</v>
      </c>
      <c r="H525">
        <f>Pumpkin_Seeds_Dataset!H523</f>
        <v>0.98580000000000001</v>
      </c>
      <c r="I525">
        <f>Pumpkin_Seeds_Dataset!I523</f>
        <v>0.66890000000000005</v>
      </c>
      <c r="J525">
        <f>Pumpkin_Seeds_Dataset!J523</f>
        <v>0.82110000000000005</v>
      </c>
      <c r="K525">
        <f>Pumpkin_Seeds_Dataset!K523</f>
        <v>1.7601</v>
      </c>
      <c r="L525">
        <f>Pumpkin_Seeds_Dataset!L523</f>
        <v>0.74790000000000001</v>
      </c>
      <c r="M525" s="9">
        <f>Pumpkin_Seeds_Dataset!M523</f>
        <v>0</v>
      </c>
      <c r="N525" s="10">
        <f t="shared" si="105"/>
        <v>1</v>
      </c>
      <c r="O525" s="11">
        <f t="shared" si="106"/>
        <v>1</v>
      </c>
      <c r="P525">
        <f t="shared" si="107"/>
        <v>0</v>
      </c>
      <c r="Q525">
        <f t="shared" si="108"/>
        <v>5.7516499415083341E-2</v>
      </c>
      <c r="R525" s="9">
        <f t="shared" si="109"/>
        <v>5.7516499415083341E-2</v>
      </c>
      <c r="S525" s="11">
        <f t="shared" si="110"/>
        <v>0.9424835005849167</v>
      </c>
      <c r="T525" s="9">
        <f t="shared" si="111"/>
        <v>-5.9236865823901676E-2</v>
      </c>
      <c r="U525" s="11">
        <f t="shared" si="112"/>
        <v>100</v>
      </c>
      <c r="AX525">
        <v>5.3520962609324041E-2</v>
      </c>
      <c r="AY525">
        <v>1</v>
      </c>
      <c r="AZ525">
        <v>0</v>
      </c>
      <c r="BA525">
        <f t="shared" si="116"/>
        <v>502</v>
      </c>
      <c r="BB525">
        <f t="shared" si="117"/>
        <v>19</v>
      </c>
      <c r="BC525">
        <f t="shared" si="113"/>
        <v>0.61384615384615382</v>
      </c>
      <c r="BD525">
        <f t="shared" si="114"/>
        <v>0.98416666666666663</v>
      </c>
      <c r="BE525">
        <f t="shared" si="115"/>
        <v>7.5705128205125747E-4</v>
      </c>
    </row>
    <row r="526" spans="1:57" x14ac:dyDescent="0.3">
      <c r="A526">
        <f>Pumpkin_Seeds_Dataset!A524</f>
        <v>85386</v>
      </c>
      <c r="B526">
        <f>Pumpkin_Seeds_Dataset!B524</f>
        <v>1138.193</v>
      </c>
      <c r="C526">
        <f>Pumpkin_Seeds_Dataset!C524</f>
        <v>438.26979999999998</v>
      </c>
      <c r="D526">
        <f>Pumpkin_Seeds_Dataset!D524</f>
        <v>248.84530000000001</v>
      </c>
      <c r="E526">
        <f>Pumpkin_Seeds_Dataset!E524</f>
        <v>86282</v>
      </c>
      <c r="F526">
        <f>Pumpkin_Seeds_Dataset!F524</f>
        <v>329.72239999999999</v>
      </c>
      <c r="G526">
        <f>Pumpkin_Seeds_Dataset!G524</f>
        <v>0.82320000000000004</v>
      </c>
      <c r="H526">
        <f>Pumpkin_Seeds_Dataset!H524</f>
        <v>0.98960000000000004</v>
      </c>
      <c r="I526">
        <f>Pumpkin_Seeds_Dataset!I524</f>
        <v>0.70930000000000004</v>
      </c>
      <c r="J526">
        <f>Pumpkin_Seeds_Dataset!J524</f>
        <v>0.82830000000000004</v>
      </c>
      <c r="K526">
        <f>Pumpkin_Seeds_Dataset!K524</f>
        <v>1.7612000000000001</v>
      </c>
      <c r="L526">
        <f>Pumpkin_Seeds_Dataset!L524</f>
        <v>0.75229999999999997</v>
      </c>
      <c r="M526" s="9">
        <f>Pumpkin_Seeds_Dataset!M524</f>
        <v>0</v>
      </c>
      <c r="N526" s="10">
        <f t="shared" si="105"/>
        <v>1</v>
      </c>
      <c r="O526" s="11">
        <f t="shared" si="106"/>
        <v>1</v>
      </c>
      <c r="P526">
        <f t="shared" si="107"/>
        <v>0</v>
      </c>
      <c r="Q526">
        <f t="shared" si="108"/>
        <v>3.0512862984541905E-2</v>
      </c>
      <c r="R526" s="9">
        <f t="shared" si="109"/>
        <v>3.0512862984541905E-2</v>
      </c>
      <c r="S526" s="11">
        <f t="shared" si="110"/>
        <v>0.96948713701545808</v>
      </c>
      <c r="T526" s="9">
        <f t="shared" si="111"/>
        <v>-3.0988072035246391E-2</v>
      </c>
      <c r="U526" s="11">
        <f t="shared" si="112"/>
        <v>100</v>
      </c>
      <c r="AX526">
        <v>5.3747349708250493E-2</v>
      </c>
      <c r="AY526">
        <v>1</v>
      </c>
      <c r="AZ526">
        <v>0</v>
      </c>
      <c r="BA526">
        <f t="shared" si="116"/>
        <v>503</v>
      </c>
      <c r="BB526">
        <f t="shared" si="117"/>
        <v>19</v>
      </c>
      <c r="BC526">
        <f t="shared" si="113"/>
        <v>0.61307692307692307</v>
      </c>
      <c r="BD526">
        <f t="shared" si="114"/>
        <v>0.98416666666666663</v>
      </c>
      <c r="BE526">
        <f t="shared" si="115"/>
        <v>7.5705128205125747E-4</v>
      </c>
    </row>
    <row r="527" spans="1:57" x14ac:dyDescent="0.3">
      <c r="A527">
        <f>Pumpkin_Seeds_Dataset!A525</f>
        <v>81531</v>
      </c>
      <c r="B527">
        <f>Pumpkin_Seeds_Dataset!B525</f>
        <v>1145.799</v>
      </c>
      <c r="C527">
        <f>Pumpkin_Seeds_Dataset!C525</f>
        <v>458.47149999999999</v>
      </c>
      <c r="D527">
        <f>Pumpkin_Seeds_Dataset!D525</f>
        <v>227.78270000000001</v>
      </c>
      <c r="E527">
        <f>Pumpkin_Seeds_Dataset!E525</f>
        <v>82479</v>
      </c>
      <c r="F527">
        <f>Pumpkin_Seeds_Dataset!F525</f>
        <v>322.19330000000002</v>
      </c>
      <c r="G527">
        <f>Pumpkin_Seeds_Dataset!G525</f>
        <v>0.86780000000000002</v>
      </c>
      <c r="H527">
        <f>Pumpkin_Seeds_Dataset!H525</f>
        <v>0.98850000000000005</v>
      </c>
      <c r="I527">
        <f>Pumpkin_Seeds_Dataset!I525</f>
        <v>0.76900000000000002</v>
      </c>
      <c r="J527">
        <f>Pumpkin_Seeds_Dataset!J525</f>
        <v>0.78039999999999998</v>
      </c>
      <c r="K527">
        <f>Pumpkin_Seeds_Dataset!K525</f>
        <v>2.0127999999999999</v>
      </c>
      <c r="L527">
        <f>Pumpkin_Seeds_Dataset!L525</f>
        <v>0.70279999999999998</v>
      </c>
      <c r="M527" s="9">
        <f>Pumpkin_Seeds_Dataset!M525</f>
        <v>0</v>
      </c>
      <c r="N527" s="10">
        <f t="shared" si="105"/>
        <v>1</v>
      </c>
      <c r="O527" s="11">
        <f t="shared" si="106"/>
        <v>1</v>
      </c>
      <c r="P527">
        <f t="shared" si="107"/>
        <v>0</v>
      </c>
      <c r="Q527">
        <f t="shared" si="108"/>
        <v>0.32250681771076978</v>
      </c>
      <c r="R527" s="9">
        <f t="shared" si="109"/>
        <v>0.32250681771076978</v>
      </c>
      <c r="S527" s="11">
        <f t="shared" si="110"/>
        <v>0.67749318228923028</v>
      </c>
      <c r="T527" s="9">
        <f t="shared" si="111"/>
        <v>-0.38935578932064036</v>
      </c>
      <c r="U527" s="11">
        <f t="shared" si="112"/>
        <v>100</v>
      </c>
      <c r="AX527">
        <v>5.3835525258235505E-2</v>
      </c>
      <c r="AY527">
        <v>1</v>
      </c>
      <c r="AZ527">
        <v>0</v>
      </c>
      <c r="BA527">
        <f t="shared" si="116"/>
        <v>504</v>
      </c>
      <c r="BB527">
        <f t="shared" si="117"/>
        <v>19</v>
      </c>
      <c r="BC527">
        <f t="shared" si="113"/>
        <v>0.61230769230769233</v>
      </c>
      <c r="BD527">
        <f t="shared" si="114"/>
        <v>0.98416666666666663</v>
      </c>
      <c r="BE527">
        <f t="shared" si="115"/>
        <v>7.5705128205125747E-4</v>
      </c>
    </row>
    <row r="528" spans="1:57" x14ac:dyDescent="0.3">
      <c r="A528">
        <f>Pumpkin_Seeds_Dataset!A526</f>
        <v>80105</v>
      </c>
      <c r="B528">
        <f>Pumpkin_Seeds_Dataset!B526</f>
        <v>1128.587</v>
      </c>
      <c r="C528">
        <f>Pumpkin_Seeds_Dataset!C526</f>
        <v>452.38310000000001</v>
      </c>
      <c r="D528">
        <f>Pumpkin_Seeds_Dataset!D526</f>
        <v>225.92609999999999</v>
      </c>
      <c r="E528">
        <f>Pumpkin_Seeds_Dataset!E526</f>
        <v>80976</v>
      </c>
      <c r="F528">
        <f>Pumpkin_Seeds_Dataset!F526</f>
        <v>319.36320000000001</v>
      </c>
      <c r="G528">
        <f>Pumpkin_Seeds_Dataset!G526</f>
        <v>0.86639999999999995</v>
      </c>
      <c r="H528">
        <f>Pumpkin_Seeds_Dataset!H526</f>
        <v>0.98919999999999997</v>
      </c>
      <c r="I528">
        <f>Pumpkin_Seeds_Dataset!I526</f>
        <v>0.61180000000000001</v>
      </c>
      <c r="J528">
        <f>Pumpkin_Seeds_Dataset!J526</f>
        <v>0.7903</v>
      </c>
      <c r="K528">
        <f>Pumpkin_Seeds_Dataset!K526</f>
        <v>2.0023</v>
      </c>
      <c r="L528">
        <f>Pumpkin_Seeds_Dataset!L526</f>
        <v>0.70599999999999996</v>
      </c>
      <c r="M528" s="9">
        <f>Pumpkin_Seeds_Dataset!M526</f>
        <v>0</v>
      </c>
      <c r="N528" s="10">
        <f t="shared" si="105"/>
        <v>1</v>
      </c>
      <c r="O528" s="11">
        <f t="shared" si="106"/>
        <v>1</v>
      </c>
      <c r="P528">
        <f t="shared" si="107"/>
        <v>0</v>
      </c>
      <c r="Q528">
        <f t="shared" si="108"/>
        <v>0.19194476677830177</v>
      </c>
      <c r="R528" s="9">
        <f t="shared" si="109"/>
        <v>0.19194476677830177</v>
      </c>
      <c r="S528" s="11">
        <f t="shared" si="110"/>
        <v>0.80805523322169825</v>
      </c>
      <c r="T528" s="9">
        <f t="shared" si="111"/>
        <v>-0.21312486484969334</v>
      </c>
      <c r="U528" s="11">
        <f t="shared" si="112"/>
        <v>100</v>
      </c>
      <c r="AX528">
        <v>5.390698277489249E-2</v>
      </c>
      <c r="AY528">
        <v>1</v>
      </c>
      <c r="AZ528">
        <v>0</v>
      </c>
      <c r="BA528">
        <f t="shared" si="116"/>
        <v>505</v>
      </c>
      <c r="BB528">
        <f t="shared" si="117"/>
        <v>19</v>
      </c>
      <c r="BC528">
        <f t="shared" si="113"/>
        <v>0.61153846153846159</v>
      </c>
      <c r="BD528">
        <f t="shared" si="114"/>
        <v>0.98416666666666663</v>
      </c>
      <c r="BE528">
        <f t="shared" si="115"/>
        <v>7.5705128205136676E-4</v>
      </c>
    </row>
    <row r="529" spans="1:57" x14ac:dyDescent="0.3">
      <c r="A529">
        <f>Pumpkin_Seeds_Dataset!A527</f>
        <v>63117</v>
      </c>
      <c r="B529">
        <f>Pumpkin_Seeds_Dataset!B527</f>
        <v>991.85299999999995</v>
      </c>
      <c r="C529">
        <f>Pumpkin_Seeds_Dataset!C527</f>
        <v>398.9717</v>
      </c>
      <c r="D529">
        <f>Pumpkin_Seeds_Dataset!D527</f>
        <v>202.2415</v>
      </c>
      <c r="E529">
        <f>Pumpkin_Seeds_Dataset!E527</f>
        <v>63647</v>
      </c>
      <c r="F529">
        <f>Pumpkin_Seeds_Dataset!F527</f>
        <v>283.48379999999997</v>
      </c>
      <c r="G529">
        <f>Pumpkin_Seeds_Dataset!G527</f>
        <v>0.86199999999999999</v>
      </c>
      <c r="H529">
        <f>Pumpkin_Seeds_Dataset!H527</f>
        <v>0.99170000000000003</v>
      </c>
      <c r="I529">
        <f>Pumpkin_Seeds_Dataset!I527</f>
        <v>0.69820000000000004</v>
      </c>
      <c r="J529">
        <f>Pumpkin_Seeds_Dataset!J527</f>
        <v>0.80620000000000003</v>
      </c>
      <c r="K529">
        <f>Pumpkin_Seeds_Dataset!K527</f>
        <v>1.9726999999999999</v>
      </c>
      <c r="L529">
        <f>Pumpkin_Seeds_Dataset!L527</f>
        <v>0.71050000000000002</v>
      </c>
      <c r="M529" s="9">
        <f>Pumpkin_Seeds_Dataset!M527</f>
        <v>0</v>
      </c>
      <c r="N529" s="10">
        <f t="shared" si="105"/>
        <v>1</v>
      </c>
      <c r="O529" s="11">
        <f t="shared" si="106"/>
        <v>1</v>
      </c>
      <c r="P529">
        <f t="shared" si="107"/>
        <v>0</v>
      </c>
      <c r="Q529">
        <f t="shared" si="108"/>
        <v>0.53612730902677752</v>
      </c>
      <c r="R529" s="9">
        <f t="shared" si="109"/>
        <v>0.53612730902677752</v>
      </c>
      <c r="S529" s="11">
        <f t="shared" si="110"/>
        <v>0.46387269097322248</v>
      </c>
      <c r="T529" s="9">
        <f t="shared" si="111"/>
        <v>-0.76814513730555078</v>
      </c>
      <c r="U529" s="11">
        <f t="shared" si="112"/>
        <v>0</v>
      </c>
      <c r="AX529">
        <v>5.4093330390710376E-2</v>
      </c>
      <c r="AY529">
        <v>1</v>
      </c>
      <c r="AZ529">
        <v>0</v>
      </c>
      <c r="BA529">
        <f t="shared" si="116"/>
        <v>506</v>
      </c>
      <c r="BB529">
        <f t="shared" si="117"/>
        <v>19</v>
      </c>
      <c r="BC529">
        <f t="shared" si="113"/>
        <v>0.61076923076923073</v>
      </c>
      <c r="BD529">
        <f t="shared" si="114"/>
        <v>0.98416666666666663</v>
      </c>
      <c r="BE529">
        <f t="shared" si="115"/>
        <v>7.5705128205125747E-4</v>
      </c>
    </row>
    <row r="530" spans="1:57" x14ac:dyDescent="0.3">
      <c r="A530">
        <f>Pumpkin_Seeds_Dataset!A528</f>
        <v>75824</v>
      </c>
      <c r="B530">
        <f>Pumpkin_Seeds_Dataset!B528</f>
        <v>1079.873</v>
      </c>
      <c r="C530">
        <f>Pumpkin_Seeds_Dataset!C528</f>
        <v>424.33449999999999</v>
      </c>
      <c r="D530">
        <f>Pumpkin_Seeds_Dataset!D528</f>
        <v>228.52959999999999</v>
      </c>
      <c r="E530">
        <f>Pumpkin_Seeds_Dataset!E528</f>
        <v>76700</v>
      </c>
      <c r="F530">
        <f>Pumpkin_Seeds_Dataset!F528</f>
        <v>310.71230000000003</v>
      </c>
      <c r="G530">
        <f>Pumpkin_Seeds_Dataset!G528</f>
        <v>0.84260000000000002</v>
      </c>
      <c r="H530">
        <f>Pumpkin_Seeds_Dataset!H528</f>
        <v>0.98860000000000003</v>
      </c>
      <c r="I530">
        <f>Pumpkin_Seeds_Dataset!I528</f>
        <v>0.64449999999999996</v>
      </c>
      <c r="J530">
        <f>Pumpkin_Seeds_Dataset!J528</f>
        <v>0.81710000000000005</v>
      </c>
      <c r="K530">
        <f>Pumpkin_Seeds_Dataset!K528</f>
        <v>1.8568</v>
      </c>
      <c r="L530">
        <f>Pumpkin_Seeds_Dataset!L528</f>
        <v>0.73219999999999996</v>
      </c>
      <c r="M530" s="9">
        <f>Pumpkin_Seeds_Dataset!M528</f>
        <v>0</v>
      </c>
      <c r="N530" s="10">
        <f t="shared" si="105"/>
        <v>1</v>
      </c>
      <c r="O530" s="11">
        <f t="shared" si="106"/>
        <v>1</v>
      </c>
      <c r="P530">
        <f t="shared" si="107"/>
        <v>0</v>
      </c>
      <c r="Q530">
        <f t="shared" si="108"/>
        <v>6.0226200775787803E-2</v>
      </c>
      <c r="R530" s="9">
        <f t="shared" si="109"/>
        <v>6.0226200775787803E-2</v>
      </c>
      <c r="S530" s="11">
        <f t="shared" si="110"/>
        <v>0.93977379922421223</v>
      </c>
      <c r="T530" s="9">
        <f t="shared" si="111"/>
        <v>-6.2116071799505505E-2</v>
      </c>
      <c r="U530" s="11">
        <f t="shared" si="112"/>
        <v>100</v>
      </c>
      <c r="AX530">
        <v>5.425314391774666E-2</v>
      </c>
      <c r="AY530">
        <v>1</v>
      </c>
      <c r="AZ530">
        <v>0</v>
      </c>
      <c r="BA530">
        <f t="shared" si="116"/>
        <v>507</v>
      </c>
      <c r="BB530">
        <f t="shared" si="117"/>
        <v>19</v>
      </c>
      <c r="BC530">
        <f t="shared" si="113"/>
        <v>0.61</v>
      </c>
      <c r="BD530">
        <f t="shared" si="114"/>
        <v>0.98416666666666663</v>
      </c>
      <c r="BE530">
        <f t="shared" si="115"/>
        <v>7.5705128205125747E-4</v>
      </c>
    </row>
    <row r="531" spans="1:57" x14ac:dyDescent="0.3">
      <c r="A531">
        <f>Pumpkin_Seeds_Dataset!A529</f>
        <v>82959</v>
      </c>
      <c r="B531">
        <f>Pumpkin_Seeds_Dataset!B529</f>
        <v>1137.98</v>
      </c>
      <c r="C531">
        <f>Pumpkin_Seeds_Dataset!C529</f>
        <v>454.33049999999997</v>
      </c>
      <c r="D531">
        <f>Pumpkin_Seeds_Dataset!D529</f>
        <v>234.77160000000001</v>
      </c>
      <c r="E531">
        <f>Pumpkin_Seeds_Dataset!E529</f>
        <v>83835</v>
      </c>
      <c r="F531">
        <f>Pumpkin_Seeds_Dataset!F529</f>
        <v>325.00259999999997</v>
      </c>
      <c r="G531">
        <f>Pumpkin_Seeds_Dataset!G529</f>
        <v>0.85609999999999997</v>
      </c>
      <c r="H531">
        <f>Pumpkin_Seeds_Dataset!H529</f>
        <v>0.98960000000000004</v>
      </c>
      <c r="I531">
        <f>Pumpkin_Seeds_Dataset!I529</f>
        <v>0.68969999999999998</v>
      </c>
      <c r="J531">
        <f>Pumpkin_Seeds_Dataset!J529</f>
        <v>0.80500000000000005</v>
      </c>
      <c r="K531">
        <f>Pumpkin_Seeds_Dataset!K529</f>
        <v>1.9352</v>
      </c>
      <c r="L531">
        <f>Pumpkin_Seeds_Dataset!L529</f>
        <v>0.71530000000000005</v>
      </c>
      <c r="M531" s="9">
        <f>Pumpkin_Seeds_Dataset!M529</f>
        <v>0</v>
      </c>
      <c r="N531" s="10">
        <f t="shared" si="105"/>
        <v>1</v>
      </c>
      <c r="O531" s="11">
        <f t="shared" si="106"/>
        <v>1</v>
      </c>
      <c r="P531">
        <f t="shared" si="107"/>
        <v>0</v>
      </c>
      <c r="Q531">
        <f t="shared" si="108"/>
        <v>0.29689694933311767</v>
      </c>
      <c r="R531" s="9">
        <f t="shared" si="109"/>
        <v>0.29689694933311767</v>
      </c>
      <c r="S531" s="11">
        <f t="shared" si="110"/>
        <v>0.70310305066688228</v>
      </c>
      <c r="T531" s="9">
        <f t="shared" si="111"/>
        <v>-0.35225181090593044</v>
      </c>
      <c r="U531" s="11">
        <f t="shared" si="112"/>
        <v>100</v>
      </c>
      <c r="AX531">
        <v>5.4331893806899748E-2</v>
      </c>
      <c r="AY531">
        <v>1</v>
      </c>
      <c r="AZ531">
        <v>0</v>
      </c>
      <c r="BA531">
        <f t="shared" si="116"/>
        <v>508</v>
      </c>
      <c r="BB531">
        <f t="shared" si="117"/>
        <v>19</v>
      </c>
      <c r="BC531">
        <f t="shared" si="113"/>
        <v>0.60923076923076924</v>
      </c>
      <c r="BD531">
        <f t="shared" si="114"/>
        <v>0.98416666666666663</v>
      </c>
      <c r="BE531">
        <f t="shared" si="115"/>
        <v>7.5705128205136676E-4</v>
      </c>
    </row>
    <row r="532" spans="1:57" x14ac:dyDescent="0.3">
      <c r="A532">
        <f>Pumpkin_Seeds_Dataset!A530</f>
        <v>70952</v>
      </c>
      <c r="B532">
        <f>Pumpkin_Seeds_Dataset!B530</f>
        <v>1060.1489999999999</v>
      </c>
      <c r="C532">
        <f>Pumpkin_Seeds_Dataset!C530</f>
        <v>422.91320000000002</v>
      </c>
      <c r="D532">
        <f>Pumpkin_Seeds_Dataset!D530</f>
        <v>214.17230000000001</v>
      </c>
      <c r="E532">
        <f>Pumpkin_Seeds_Dataset!E530</f>
        <v>71667</v>
      </c>
      <c r="F532">
        <f>Pumpkin_Seeds_Dataset!F530</f>
        <v>300.5643</v>
      </c>
      <c r="G532">
        <f>Pumpkin_Seeds_Dataset!G530</f>
        <v>0.86229999999999996</v>
      </c>
      <c r="H532">
        <f>Pumpkin_Seeds_Dataset!H530</f>
        <v>0.99</v>
      </c>
      <c r="I532">
        <f>Pumpkin_Seeds_Dataset!I530</f>
        <v>0.63039999999999996</v>
      </c>
      <c r="J532">
        <f>Pumpkin_Seeds_Dataset!J530</f>
        <v>0.79330000000000001</v>
      </c>
      <c r="K532">
        <f>Pumpkin_Seeds_Dataset!K530</f>
        <v>1.9745999999999999</v>
      </c>
      <c r="L532">
        <f>Pumpkin_Seeds_Dataset!L530</f>
        <v>0.7107</v>
      </c>
      <c r="M532" s="9">
        <f>Pumpkin_Seeds_Dataset!M530</f>
        <v>0</v>
      </c>
      <c r="N532" s="10">
        <f t="shared" si="105"/>
        <v>1</v>
      </c>
      <c r="O532" s="11">
        <f t="shared" si="106"/>
        <v>1</v>
      </c>
      <c r="P532">
        <f t="shared" si="107"/>
        <v>0</v>
      </c>
      <c r="Q532">
        <f t="shared" si="108"/>
        <v>0.25056369288139629</v>
      </c>
      <c r="R532" s="9">
        <f t="shared" si="109"/>
        <v>0.25056369288139629</v>
      </c>
      <c r="S532" s="11">
        <f t="shared" si="110"/>
        <v>0.74943630711860365</v>
      </c>
      <c r="T532" s="9">
        <f t="shared" si="111"/>
        <v>-0.28843394554605706</v>
      </c>
      <c r="U532" s="11">
        <f t="shared" si="112"/>
        <v>100</v>
      </c>
      <c r="AX532">
        <v>5.4444320893365705E-2</v>
      </c>
      <c r="AY532">
        <v>1</v>
      </c>
      <c r="AZ532">
        <v>0</v>
      </c>
      <c r="BA532">
        <f t="shared" si="116"/>
        <v>509</v>
      </c>
      <c r="BB532">
        <f t="shared" si="117"/>
        <v>19</v>
      </c>
      <c r="BC532">
        <f t="shared" si="113"/>
        <v>0.60846153846153839</v>
      </c>
      <c r="BD532">
        <f t="shared" si="114"/>
        <v>0.98416666666666663</v>
      </c>
      <c r="BE532">
        <f t="shared" si="115"/>
        <v>7.5705128205114818E-4</v>
      </c>
    </row>
    <row r="533" spans="1:57" x14ac:dyDescent="0.3">
      <c r="A533">
        <f>Pumpkin_Seeds_Dataset!A531</f>
        <v>71503</v>
      </c>
      <c r="B533">
        <f>Pumpkin_Seeds_Dataset!B531</f>
        <v>1050.588</v>
      </c>
      <c r="C533">
        <f>Pumpkin_Seeds_Dataset!C531</f>
        <v>416.37799999999999</v>
      </c>
      <c r="D533">
        <f>Pumpkin_Seeds_Dataset!D531</f>
        <v>220.42509999999999</v>
      </c>
      <c r="E533">
        <f>Pumpkin_Seeds_Dataset!E531</f>
        <v>72468</v>
      </c>
      <c r="F533">
        <f>Pumpkin_Seeds_Dataset!F531</f>
        <v>301.72910000000002</v>
      </c>
      <c r="G533">
        <f>Pumpkin_Seeds_Dataset!G531</f>
        <v>0.84840000000000004</v>
      </c>
      <c r="H533">
        <f>Pumpkin_Seeds_Dataset!H531</f>
        <v>0.98670000000000002</v>
      </c>
      <c r="I533">
        <f>Pumpkin_Seeds_Dataset!I531</f>
        <v>0.71389999999999998</v>
      </c>
      <c r="J533">
        <f>Pumpkin_Seeds_Dataset!J531</f>
        <v>0.81410000000000005</v>
      </c>
      <c r="K533">
        <f>Pumpkin_Seeds_Dataset!K531</f>
        <v>1.889</v>
      </c>
      <c r="L533">
        <f>Pumpkin_Seeds_Dataset!L531</f>
        <v>0.72470000000000001</v>
      </c>
      <c r="M533" s="9">
        <f>Pumpkin_Seeds_Dataset!M531</f>
        <v>0</v>
      </c>
      <c r="N533" s="10">
        <f t="shared" si="105"/>
        <v>1</v>
      </c>
      <c r="O533" s="11">
        <f t="shared" si="106"/>
        <v>1</v>
      </c>
      <c r="P533">
        <f t="shared" si="107"/>
        <v>0</v>
      </c>
      <c r="Q533">
        <f t="shared" si="108"/>
        <v>0.10980362287525842</v>
      </c>
      <c r="R533" s="9">
        <f t="shared" si="109"/>
        <v>0.10980362287525842</v>
      </c>
      <c r="S533" s="11">
        <f t="shared" si="110"/>
        <v>0.89019637712474153</v>
      </c>
      <c r="T533" s="9">
        <f t="shared" si="111"/>
        <v>-0.11631319214047584</v>
      </c>
      <c r="U533" s="11">
        <f t="shared" si="112"/>
        <v>100</v>
      </c>
      <c r="AX533">
        <v>5.4613443261898639E-2</v>
      </c>
      <c r="AY533">
        <v>1</v>
      </c>
      <c r="AZ533">
        <v>0</v>
      </c>
      <c r="BA533">
        <f t="shared" si="116"/>
        <v>510</v>
      </c>
      <c r="BB533">
        <f t="shared" si="117"/>
        <v>19</v>
      </c>
      <c r="BC533">
        <f t="shared" si="113"/>
        <v>0.60769230769230775</v>
      </c>
      <c r="BD533">
        <f t="shared" si="114"/>
        <v>0.98416666666666663</v>
      </c>
      <c r="BE533">
        <f t="shared" si="115"/>
        <v>0</v>
      </c>
    </row>
    <row r="534" spans="1:57" x14ac:dyDescent="0.3">
      <c r="A534">
        <f>Pumpkin_Seeds_Dataset!A532</f>
        <v>98177</v>
      </c>
      <c r="B534">
        <f>Pumpkin_Seeds_Dataset!B532</f>
        <v>1266.068</v>
      </c>
      <c r="C534">
        <f>Pumpkin_Seeds_Dataset!C532</f>
        <v>510.23989999999998</v>
      </c>
      <c r="D534">
        <f>Pumpkin_Seeds_Dataset!D532</f>
        <v>246.4307</v>
      </c>
      <c r="E534">
        <f>Pumpkin_Seeds_Dataset!E532</f>
        <v>99550</v>
      </c>
      <c r="F534">
        <f>Pumpkin_Seeds_Dataset!F532</f>
        <v>353.55739999999997</v>
      </c>
      <c r="G534">
        <f>Pumpkin_Seeds_Dataset!G532</f>
        <v>0.87560000000000004</v>
      </c>
      <c r="H534">
        <f>Pumpkin_Seeds_Dataset!H532</f>
        <v>0.98619999999999997</v>
      </c>
      <c r="I534">
        <f>Pumpkin_Seeds_Dataset!I532</f>
        <v>0.62409999999999999</v>
      </c>
      <c r="J534">
        <f>Pumpkin_Seeds_Dataset!J532</f>
        <v>0.76970000000000005</v>
      </c>
      <c r="K534">
        <f>Pumpkin_Seeds_Dataset!K532</f>
        <v>2.0705</v>
      </c>
      <c r="L534">
        <f>Pumpkin_Seeds_Dataset!L532</f>
        <v>0.69289999999999996</v>
      </c>
      <c r="M534" s="9">
        <f>Pumpkin_Seeds_Dataset!M532</f>
        <v>0</v>
      </c>
      <c r="N534" s="10">
        <f t="shared" si="105"/>
        <v>1</v>
      </c>
      <c r="O534" s="11">
        <f t="shared" si="106"/>
        <v>1</v>
      </c>
      <c r="P534">
        <f t="shared" si="107"/>
        <v>0</v>
      </c>
      <c r="Q534">
        <f t="shared" si="108"/>
        <v>0.41460781653507695</v>
      </c>
      <c r="R534" s="9">
        <f t="shared" si="109"/>
        <v>0.41460781653507695</v>
      </c>
      <c r="S534" s="11">
        <f t="shared" si="110"/>
        <v>0.58539218346492305</v>
      </c>
      <c r="T534" s="9">
        <f t="shared" si="111"/>
        <v>-0.53547325728202566</v>
      </c>
      <c r="U534" s="11">
        <f t="shared" si="112"/>
        <v>100</v>
      </c>
      <c r="AX534">
        <v>5.4857651495298532E-2</v>
      </c>
      <c r="AY534">
        <v>0</v>
      </c>
      <c r="AZ534">
        <v>1</v>
      </c>
      <c r="BA534">
        <f t="shared" si="116"/>
        <v>510</v>
      </c>
      <c r="BB534">
        <f t="shared" si="117"/>
        <v>20</v>
      </c>
      <c r="BC534">
        <f t="shared" si="113"/>
        <v>0.60769230769230775</v>
      </c>
      <c r="BD534">
        <f t="shared" si="114"/>
        <v>0.98333333333333328</v>
      </c>
      <c r="BE534">
        <f t="shared" si="115"/>
        <v>7.5641025641034099E-4</v>
      </c>
    </row>
    <row r="535" spans="1:57" x14ac:dyDescent="0.3">
      <c r="A535">
        <f>Pumpkin_Seeds_Dataset!A533</f>
        <v>89393</v>
      </c>
      <c r="B535">
        <f>Pumpkin_Seeds_Dataset!B533</f>
        <v>1161.557</v>
      </c>
      <c r="C535">
        <f>Pumpkin_Seeds_Dataset!C533</f>
        <v>445.71249999999998</v>
      </c>
      <c r="D535">
        <f>Pumpkin_Seeds_Dataset!D533</f>
        <v>258.27170000000001</v>
      </c>
      <c r="E535">
        <f>Pumpkin_Seeds_Dataset!E533</f>
        <v>90729</v>
      </c>
      <c r="F535">
        <f>Pumpkin_Seeds_Dataset!F533</f>
        <v>337.37029999999999</v>
      </c>
      <c r="G535">
        <f>Pumpkin_Seeds_Dataset!G533</f>
        <v>0.81499999999999995</v>
      </c>
      <c r="H535">
        <f>Pumpkin_Seeds_Dataset!H533</f>
        <v>0.98529999999999995</v>
      </c>
      <c r="I535">
        <f>Pumpkin_Seeds_Dataset!I533</f>
        <v>0.67949999999999999</v>
      </c>
      <c r="J535">
        <f>Pumpkin_Seeds_Dataset!J533</f>
        <v>0.83260000000000001</v>
      </c>
      <c r="K535">
        <f>Pumpkin_Seeds_Dataset!K533</f>
        <v>1.7258</v>
      </c>
      <c r="L535">
        <f>Pumpkin_Seeds_Dataset!L533</f>
        <v>0.75690000000000002</v>
      </c>
      <c r="M535" s="9">
        <f>Pumpkin_Seeds_Dataset!M533</f>
        <v>0</v>
      </c>
      <c r="N535" s="10">
        <f t="shared" si="105"/>
        <v>1</v>
      </c>
      <c r="O535" s="11">
        <f t="shared" si="106"/>
        <v>1</v>
      </c>
      <c r="P535">
        <f t="shared" si="107"/>
        <v>0</v>
      </c>
      <c r="Q535">
        <f t="shared" si="108"/>
        <v>1.9648001085814212E-2</v>
      </c>
      <c r="R535" s="9">
        <f t="shared" si="109"/>
        <v>1.9648001085814212E-2</v>
      </c>
      <c r="S535" s="11">
        <f t="shared" si="110"/>
        <v>0.98035199891418578</v>
      </c>
      <c r="T535" s="9">
        <f t="shared" si="111"/>
        <v>-1.9843589242639285E-2</v>
      </c>
      <c r="U535" s="11">
        <f t="shared" si="112"/>
        <v>100</v>
      </c>
      <c r="AX535">
        <v>5.4899214584132085E-2</v>
      </c>
      <c r="AY535">
        <v>1</v>
      </c>
      <c r="AZ535">
        <v>0</v>
      </c>
      <c r="BA535">
        <f t="shared" si="116"/>
        <v>511</v>
      </c>
      <c r="BB535">
        <f t="shared" si="117"/>
        <v>20</v>
      </c>
      <c r="BC535">
        <f t="shared" si="113"/>
        <v>0.6069230769230769</v>
      </c>
      <c r="BD535">
        <f t="shared" si="114"/>
        <v>0.98333333333333328</v>
      </c>
      <c r="BE535">
        <f t="shared" si="115"/>
        <v>7.5641025641023181E-4</v>
      </c>
    </row>
    <row r="536" spans="1:57" x14ac:dyDescent="0.3">
      <c r="A536">
        <f>Pumpkin_Seeds_Dataset!A534</f>
        <v>99852</v>
      </c>
      <c r="B536">
        <f>Pumpkin_Seeds_Dataset!B534</f>
        <v>1253.105</v>
      </c>
      <c r="C536">
        <f>Pumpkin_Seeds_Dataset!C534</f>
        <v>505.2826</v>
      </c>
      <c r="D536">
        <f>Pumpkin_Seeds_Dataset!D534</f>
        <v>252.78219999999999</v>
      </c>
      <c r="E536">
        <f>Pumpkin_Seeds_Dataset!E534</f>
        <v>100725</v>
      </c>
      <c r="F536">
        <f>Pumpkin_Seeds_Dataset!F534</f>
        <v>356.5607</v>
      </c>
      <c r="G536">
        <f>Pumpkin_Seeds_Dataset!G534</f>
        <v>0.8659</v>
      </c>
      <c r="H536">
        <f>Pumpkin_Seeds_Dataset!H534</f>
        <v>0.99129999999999996</v>
      </c>
      <c r="I536">
        <f>Pumpkin_Seeds_Dataset!I534</f>
        <v>0.73170000000000002</v>
      </c>
      <c r="J536">
        <f>Pumpkin_Seeds_Dataset!J534</f>
        <v>0.79910000000000003</v>
      </c>
      <c r="K536">
        <f>Pumpkin_Seeds_Dataset!K534</f>
        <v>1.9988999999999999</v>
      </c>
      <c r="L536">
        <f>Pumpkin_Seeds_Dataset!L534</f>
        <v>0.70569999999999999</v>
      </c>
      <c r="M536" s="9">
        <f>Pumpkin_Seeds_Dataset!M534</f>
        <v>0</v>
      </c>
      <c r="N536" s="10">
        <f t="shared" si="105"/>
        <v>1</v>
      </c>
      <c r="O536" s="11">
        <f t="shared" si="106"/>
        <v>1</v>
      </c>
      <c r="P536">
        <f t="shared" si="107"/>
        <v>0</v>
      </c>
      <c r="Q536">
        <f t="shared" si="108"/>
        <v>0.71992392630670221</v>
      </c>
      <c r="R536" s="9">
        <f t="shared" si="109"/>
        <v>0.71992392630670221</v>
      </c>
      <c r="S536" s="11">
        <f t="shared" si="110"/>
        <v>0.28007607369329779</v>
      </c>
      <c r="T536" s="9">
        <f t="shared" si="111"/>
        <v>-1.2726940209526325</v>
      </c>
      <c r="U536" s="11">
        <f t="shared" si="112"/>
        <v>0</v>
      </c>
      <c r="AX536">
        <v>5.5024846149533908E-2</v>
      </c>
      <c r="AY536">
        <v>1</v>
      </c>
      <c r="AZ536">
        <v>0</v>
      </c>
      <c r="BA536">
        <f t="shared" si="116"/>
        <v>512</v>
      </c>
      <c r="BB536">
        <f t="shared" si="117"/>
        <v>20</v>
      </c>
      <c r="BC536">
        <f t="shared" si="113"/>
        <v>0.60615384615384615</v>
      </c>
      <c r="BD536">
        <f t="shared" si="114"/>
        <v>0.98333333333333328</v>
      </c>
      <c r="BE536">
        <f t="shared" si="115"/>
        <v>7.5641025641023181E-4</v>
      </c>
    </row>
    <row r="537" spans="1:57" x14ac:dyDescent="0.3">
      <c r="A537">
        <f>Pumpkin_Seeds_Dataset!A535</f>
        <v>92541</v>
      </c>
      <c r="B537">
        <f>Pumpkin_Seeds_Dataset!B535</f>
        <v>1171.761</v>
      </c>
      <c r="C537">
        <f>Pumpkin_Seeds_Dataset!C535</f>
        <v>464.06990000000002</v>
      </c>
      <c r="D537">
        <f>Pumpkin_Seeds_Dataset!D535</f>
        <v>254.92939999999999</v>
      </c>
      <c r="E537">
        <f>Pumpkin_Seeds_Dataset!E535</f>
        <v>93348</v>
      </c>
      <c r="F537">
        <f>Pumpkin_Seeds_Dataset!F535</f>
        <v>343.25920000000002</v>
      </c>
      <c r="G537">
        <f>Pumpkin_Seeds_Dataset!G535</f>
        <v>0.83560000000000001</v>
      </c>
      <c r="H537">
        <f>Pumpkin_Seeds_Dataset!H535</f>
        <v>0.99139999999999995</v>
      </c>
      <c r="I537">
        <f>Pumpkin_Seeds_Dataset!I535</f>
        <v>0.73250000000000004</v>
      </c>
      <c r="J537">
        <f>Pumpkin_Seeds_Dataset!J535</f>
        <v>0.84699999999999998</v>
      </c>
      <c r="K537">
        <f>Pumpkin_Seeds_Dataset!K535</f>
        <v>1.8204</v>
      </c>
      <c r="L537">
        <f>Pumpkin_Seeds_Dataset!L535</f>
        <v>0.73970000000000002</v>
      </c>
      <c r="M537" s="9">
        <f>Pumpkin_Seeds_Dataset!M535</f>
        <v>0</v>
      </c>
      <c r="N537" s="10">
        <f t="shared" si="105"/>
        <v>1</v>
      </c>
      <c r="O537" s="11">
        <f t="shared" si="106"/>
        <v>1</v>
      </c>
      <c r="P537">
        <f t="shared" si="107"/>
        <v>0</v>
      </c>
      <c r="Q537">
        <f t="shared" si="108"/>
        <v>0.12728209530521736</v>
      </c>
      <c r="R537" s="9">
        <f t="shared" si="109"/>
        <v>0.12728209530521736</v>
      </c>
      <c r="S537" s="11">
        <f t="shared" si="110"/>
        <v>0.87271790469478261</v>
      </c>
      <c r="T537" s="9">
        <f t="shared" si="111"/>
        <v>-0.13614290858608691</v>
      </c>
      <c r="U537" s="11">
        <f t="shared" si="112"/>
        <v>100</v>
      </c>
      <c r="AX537">
        <v>5.5561808747808965E-2</v>
      </c>
      <c r="AY537">
        <v>1</v>
      </c>
      <c r="AZ537">
        <v>0</v>
      </c>
      <c r="BA537">
        <f t="shared" si="116"/>
        <v>513</v>
      </c>
      <c r="BB537">
        <f t="shared" si="117"/>
        <v>20</v>
      </c>
      <c r="BC537">
        <f t="shared" si="113"/>
        <v>0.60538461538461541</v>
      </c>
      <c r="BD537">
        <f t="shared" si="114"/>
        <v>0.98333333333333328</v>
      </c>
      <c r="BE537">
        <f t="shared" si="115"/>
        <v>7.5641025641034099E-4</v>
      </c>
    </row>
    <row r="538" spans="1:57" x14ac:dyDescent="0.3">
      <c r="A538">
        <f>Pumpkin_Seeds_Dataset!A536</f>
        <v>71747</v>
      </c>
      <c r="B538">
        <f>Pumpkin_Seeds_Dataset!B536</f>
        <v>1039.348</v>
      </c>
      <c r="C538">
        <f>Pumpkin_Seeds_Dataset!C536</f>
        <v>410.19170000000003</v>
      </c>
      <c r="D538">
        <f>Pumpkin_Seeds_Dataset!D536</f>
        <v>223.386</v>
      </c>
      <c r="E538">
        <f>Pumpkin_Seeds_Dataset!E536</f>
        <v>72431</v>
      </c>
      <c r="F538">
        <f>Pumpkin_Seeds_Dataset!F536</f>
        <v>302.24349999999998</v>
      </c>
      <c r="G538">
        <f>Pumpkin_Seeds_Dataset!G536</f>
        <v>0.8387</v>
      </c>
      <c r="H538">
        <f>Pumpkin_Seeds_Dataset!H536</f>
        <v>0.99060000000000004</v>
      </c>
      <c r="I538">
        <f>Pumpkin_Seeds_Dataset!I536</f>
        <v>0.74450000000000005</v>
      </c>
      <c r="J538">
        <f>Pumpkin_Seeds_Dataset!J536</f>
        <v>0.83460000000000001</v>
      </c>
      <c r="K538">
        <f>Pumpkin_Seeds_Dataset!K536</f>
        <v>1.8362000000000001</v>
      </c>
      <c r="L538">
        <f>Pumpkin_Seeds_Dataset!L536</f>
        <v>0.73680000000000001</v>
      </c>
      <c r="M538" s="9">
        <f>Pumpkin_Seeds_Dataset!M536</f>
        <v>0</v>
      </c>
      <c r="N538" s="10">
        <f t="shared" si="105"/>
        <v>1</v>
      </c>
      <c r="O538" s="11">
        <f t="shared" si="106"/>
        <v>1</v>
      </c>
      <c r="P538">
        <f t="shared" si="107"/>
        <v>0</v>
      </c>
      <c r="Q538">
        <f t="shared" si="108"/>
        <v>7.8444656764829396E-2</v>
      </c>
      <c r="R538" s="9">
        <f t="shared" si="109"/>
        <v>7.8444656764829396E-2</v>
      </c>
      <c r="S538" s="11">
        <f t="shared" si="110"/>
        <v>0.92155534323517063</v>
      </c>
      <c r="T538" s="9">
        <f t="shared" si="111"/>
        <v>-8.1692445905529265E-2</v>
      </c>
      <c r="U538" s="11">
        <f t="shared" si="112"/>
        <v>100</v>
      </c>
      <c r="AX538">
        <v>5.5686267421596887E-2</v>
      </c>
      <c r="AY538">
        <v>1</v>
      </c>
      <c r="AZ538">
        <v>0</v>
      </c>
      <c r="BA538">
        <f t="shared" si="116"/>
        <v>514</v>
      </c>
      <c r="BB538">
        <f t="shared" si="117"/>
        <v>20</v>
      </c>
      <c r="BC538">
        <f t="shared" si="113"/>
        <v>0.60461538461538455</v>
      </c>
      <c r="BD538">
        <f t="shared" si="114"/>
        <v>0.98333333333333328</v>
      </c>
      <c r="BE538">
        <f t="shared" si="115"/>
        <v>7.5641025641012263E-4</v>
      </c>
    </row>
    <row r="539" spans="1:57" x14ac:dyDescent="0.3">
      <c r="A539">
        <f>Pumpkin_Seeds_Dataset!A537</f>
        <v>66407</v>
      </c>
      <c r="B539">
        <f>Pumpkin_Seeds_Dataset!B537</f>
        <v>981.3</v>
      </c>
      <c r="C539">
        <f>Pumpkin_Seeds_Dataset!C537</f>
        <v>371.46890000000002</v>
      </c>
      <c r="D539">
        <f>Pumpkin_Seeds_Dataset!D537</f>
        <v>228.87270000000001</v>
      </c>
      <c r="E539">
        <f>Pumpkin_Seeds_Dataset!E537</f>
        <v>67132</v>
      </c>
      <c r="F539">
        <f>Pumpkin_Seeds_Dataset!F537</f>
        <v>290.7783</v>
      </c>
      <c r="G539">
        <f>Pumpkin_Seeds_Dataset!G537</f>
        <v>0.78759999999999997</v>
      </c>
      <c r="H539">
        <f>Pumpkin_Seeds_Dataset!H537</f>
        <v>0.98919999999999997</v>
      </c>
      <c r="I539">
        <f>Pumpkin_Seeds_Dataset!I537</f>
        <v>0.71560000000000001</v>
      </c>
      <c r="J539">
        <f>Pumpkin_Seeds_Dataset!J537</f>
        <v>0.86660000000000004</v>
      </c>
      <c r="K539">
        <f>Pumpkin_Seeds_Dataset!K537</f>
        <v>1.623</v>
      </c>
      <c r="L539">
        <f>Pumpkin_Seeds_Dataset!L537</f>
        <v>0.78280000000000005</v>
      </c>
      <c r="M539" s="9">
        <f>Pumpkin_Seeds_Dataset!M537</f>
        <v>0</v>
      </c>
      <c r="N539" s="10">
        <f t="shared" si="105"/>
        <v>1</v>
      </c>
      <c r="O539" s="11">
        <f t="shared" si="106"/>
        <v>1</v>
      </c>
      <c r="P539">
        <f t="shared" si="107"/>
        <v>0</v>
      </c>
      <c r="Q539">
        <f t="shared" si="108"/>
        <v>1.6678998083603246E-2</v>
      </c>
      <c r="R539" s="9">
        <f t="shared" si="109"/>
        <v>1.6678998083603246E-2</v>
      </c>
      <c r="S539" s="11">
        <f t="shared" si="110"/>
        <v>0.98332100191639671</v>
      </c>
      <c r="T539" s="9">
        <f t="shared" si="111"/>
        <v>-1.6819658819016356E-2</v>
      </c>
      <c r="U539" s="11">
        <f t="shared" si="112"/>
        <v>100</v>
      </c>
      <c r="AX539">
        <v>5.5939277333141746E-2</v>
      </c>
      <c r="AY539">
        <v>1</v>
      </c>
      <c r="AZ539">
        <v>0</v>
      </c>
      <c r="BA539">
        <f t="shared" si="116"/>
        <v>515</v>
      </c>
      <c r="BB539">
        <f t="shared" si="117"/>
        <v>20</v>
      </c>
      <c r="BC539">
        <f t="shared" si="113"/>
        <v>0.60384615384615392</v>
      </c>
      <c r="BD539">
        <f t="shared" si="114"/>
        <v>0.98333333333333328</v>
      </c>
      <c r="BE539">
        <f t="shared" si="115"/>
        <v>7.5641025641034099E-4</v>
      </c>
    </row>
    <row r="540" spans="1:57" x14ac:dyDescent="0.3">
      <c r="A540">
        <f>Pumpkin_Seeds_Dataset!A538</f>
        <v>76030</v>
      </c>
      <c r="B540">
        <f>Pumpkin_Seeds_Dataset!B538</f>
        <v>1092.9390000000001</v>
      </c>
      <c r="C540">
        <f>Pumpkin_Seeds_Dataset!C538</f>
        <v>436.15800000000002</v>
      </c>
      <c r="D540">
        <f>Pumpkin_Seeds_Dataset!D538</f>
        <v>222.76689999999999</v>
      </c>
      <c r="E540">
        <f>Pumpkin_Seeds_Dataset!E538</f>
        <v>77151</v>
      </c>
      <c r="F540">
        <f>Pumpkin_Seeds_Dataset!F538</f>
        <v>311.13409999999999</v>
      </c>
      <c r="G540">
        <f>Pumpkin_Seeds_Dataset!G538</f>
        <v>0.85970000000000002</v>
      </c>
      <c r="H540">
        <f>Pumpkin_Seeds_Dataset!H538</f>
        <v>0.98550000000000004</v>
      </c>
      <c r="I540">
        <f>Pumpkin_Seeds_Dataset!I538</f>
        <v>0.70679999999999998</v>
      </c>
      <c r="J540">
        <f>Pumpkin_Seeds_Dataset!J538</f>
        <v>0.79979999999999996</v>
      </c>
      <c r="K540">
        <f>Pumpkin_Seeds_Dataset!K538</f>
        <v>1.9579</v>
      </c>
      <c r="L540">
        <f>Pumpkin_Seeds_Dataset!L538</f>
        <v>0.71340000000000003</v>
      </c>
      <c r="M540" s="9">
        <f>Pumpkin_Seeds_Dataset!M538</f>
        <v>0</v>
      </c>
      <c r="N540" s="10">
        <f t="shared" si="105"/>
        <v>1</v>
      </c>
      <c r="O540" s="11">
        <f t="shared" si="106"/>
        <v>1</v>
      </c>
      <c r="P540">
        <f t="shared" si="107"/>
        <v>0</v>
      </c>
      <c r="Q540">
        <f t="shared" si="108"/>
        <v>6.9422155503290561E-2</v>
      </c>
      <c r="R540" s="9">
        <f t="shared" si="109"/>
        <v>6.9422155503290561E-2</v>
      </c>
      <c r="S540" s="11">
        <f t="shared" si="110"/>
        <v>0.93057784449670944</v>
      </c>
      <c r="T540" s="9">
        <f t="shared" si="111"/>
        <v>-7.1949547616969547E-2</v>
      </c>
      <c r="U540" s="11">
        <f t="shared" si="112"/>
        <v>100</v>
      </c>
      <c r="AX540">
        <v>5.6583892688157403E-2</v>
      </c>
      <c r="AY540">
        <v>1</v>
      </c>
      <c r="AZ540">
        <v>0</v>
      </c>
      <c r="BA540">
        <f t="shared" si="116"/>
        <v>516</v>
      </c>
      <c r="BB540">
        <f t="shared" si="117"/>
        <v>20</v>
      </c>
      <c r="BC540">
        <f t="shared" si="113"/>
        <v>0.60307692307692307</v>
      </c>
      <c r="BD540">
        <f t="shared" si="114"/>
        <v>0.98333333333333328</v>
      </c>
      <c r="BE540">
        <f t="shared" si="115"/>
        <v>7.5641025641023181E-4</v>
      </c>
    </row>
    <row r="541" spans="1:57" x14ac:dyDescent="0.3">
      <c r="A541">
        <f>Pumpkin_Seeds_Dataset!A539</f>
        <v>75106</v>
      </c>
      <c r="B541">
        <f>Pumpkin_Seeds_Dataset!B539</f>
        <v>1102.1489999999999</v>
      </c>
      <c r="C541">
        <f>Pumpkin_Seeds_Dataset!C539</f>
        <v>454.70310000000001</v>
      </c>
      <c r="D541">
        <f>Pumpkin_Seeds_Dataset!D539</f>
        <v>211.17949999999999</v>
      </c>
      <c r="E541">
        <f>Pumpkin_Seeds_Dataset!E539</f>
        <v>75851</v>
      </c>
      <c r="F541">
        <f>Pumpkin_Seeds_Dataset!F539</f>
        <v>309.23770000000002</v>
      </c>
      <c r="G541">
        <f>Pumpkin_Seeds_Dataset!G539</f>
        <v>0.88560000000000005</v>
      </c>
      <c r="H541">
        <f>Pumpkin_Seeds_Dataset!H539</f>
        <v>0.99019999999999997</v>
      </c>
      <c r="I541">
        <f>Pumpkin_Seeds_Dataset!I539</f>
        <v>0.75860000000000005</v>
      </c>
      <c r="J541">
        <f>Pumpkin_Seeds_Dataset!J539</f>
        <v>0.77700000000000002</v>
      </c>
      <c r="K541">
        <f>Pumpkin_Seeds_Dataset!K539</f>
        <v>2.1532</v>
      </c>
      <c r="L541">
        <f>Pumpkin_Seeds_Dataset!L539</f>
        <v>0.68010000000000004</v>
      </c>
      <c r="M541" s="9">
        <f>Pumpkin_Seeds_Dataset!M539</f>
        <v>0</v>
      </c>
      <c r="N541" s="10">
        <f t="shared" si="105"/>
        <v>1</v>
      </c>
      <c r="O541" s="11">
        <f t="shared" si="106"/>
        <v>1</v>
      </c>
      <c r="P541">
        <f t="shared" si="107"/>
        <v>0</v>
      </c>
      <c r="Q541">
        <f t="shared" si="108"/>
        <v>0.73670505010230058</v>
      </c>
      <c r="R541" s="9">
        <f t="shared" si="109"/>
        <v>0.73670505010230058</v>
      </c>
      <c r="S541" s="11">
        <f t="shared" si="110"/>
        <v>0.26329494989769942</v>
      </c>
      <c r="T541" s="9">
        <f t="shared" si="111"/>
        <v>-1.3344803926953377</v>
      </c>
      <c r="U541" s="11">
        <f t="shared" si="112"/>
        <v>0</v>
      </c>
      <c r="AX541">
        <v>5.6722621221085213E-2</v>
      </c>
      <c r="AY541">
        <v>1</v>
      </c>
      <c r="AZ541">
        <v>0</v>
      </c>
      <c r="BA541">
        <f t="shared" si="116"/>
        <v>517</v>
      </c>
      <c r="BB541">
        <f t="shared" si="117"/>
        <v>20</v>
      </c>
      <c r="BC541">
        <f t="shared" si="113"/>
        <v>0.60230769230769232</v>
      </c>
      <c r="BD541">
        <f t="shared" si="114"/>
        <v>0.98333333333333328</v>
      </c>
      <c r="BE541">
        <f t="shared" si="115"/>
        <v>7.5641025641023181E-4</v>
      </c>
    </row>
    <row r="542" spans="1:57" x14ac:dyDescent="0.3">
      <c r="A542">
        <f>Pumpkin_Seeds_Dataset!A540</f>
        <v>66709</v>
      </c>
      <c r="B542">
        <f>Pumpkin_Seeds_Dataset!B540</f>
        <v>1015.323</v>
      </c>
      <c r="C542">
        <f>Pumpkin_Seeds_Dataset!C540</f>
        <v>405.16129999999998</v>
      </c>
      <c r="D542">
        <f>Pumpkin_Seeds_Dataset!D540</f>
        <v>211.1542</v>
      </c>
      <c r="E542">
        <f>Pumpkin_Seeds_Dataset!E540</f>
        <v>67431</v>
      </c>
      <c r="F542">
        <f>Pumpkin_Seeds_Dataset!F540</f>
        <v>291.43869999999998</v>
      </c>
      <c r="G542">
        <f>Pumpkin_Seeds_Dataset!G540</f>
        <v>0.85350000000000004</v>
      </c>
      <c r="H542">
        <f>Pumpkin_Seeds_Dataset!H540</f>
        <v>0.98929999999999996</v>
      </c>
      <c r="I542">
        <f>Pumpkin_Seeds_Dataset!I540</f>
        <v>0.71789999999999998</v>
      </c>
      <c r="J542">
        <f>Pumpkin_Seeds_Dataset!J540</f>
        <v>0.81320000000000003</v>
      </c>
      <c r="K542">
        <f>Pumpkin_Seeds_Dataset!K540</f>
        <v>1.9188000000000001</v>
      </c>
      <c r="L542">
        <f>Pumpkin_Seeds_Dataset!L540</f>
        <v>0.71930000000000005</v>
      </c>
      <c r="M542" s="9">
        <f>Pumpkin_Seeds_Dataset!M540</f>
        <v>0</v>
      </c>
      <c r="N542" s="10">
        <f t="shared" si="105"/>
        <v>1</v>
      </c>
      <c r="O542" s="11">
        <f t="shared" si="106"/>
        <v>1</v>
      </c>
      <c r="P542">
        <f t="shared" si="107"/>
        <v>0</v>
      </c>
      <c r="Q542">
        <f t="shared" si="108"/>
        <v>0.29387619836520945</v>
      </c>
      <c r="R542" s="9">
        <f t="shared" si="109"/>
        <v>0.29387619836520945</v>
      </c>
      <c r="S542" s="11">
        <f t="shared" si="110"/>
        <v>0.7061238016347906</v>
      </c>
      <c r="T542" s="9">
        <f t="shared" si="111"/>
        <v>-0.34796470043881922</v>
      </c>
      <c r="U542" s="11">
        <f t="shared" si="112"/>
        <v>100</v>
      </c>
      <c r="AX542">
        <v>5.6946651877730188E-2</v>
      </c>
      <c r="AY542">
        <v>1</v>
      </c>
      <c r="AZ542">
        <v>0</v>
      </c>
      <c r="BA542">
        <f t="shared" si="116"/>
        <v>518</v>
      </c>
      <c r="BB542">
        <f t="shared" si="117"/>
        <v>20</v>
      </c>
      <c r="BC542">
        <f t="shared" si="113"/>
        <v>0.60153846153846158</v>
      </c>
      <c r="BD542">
        <f t="shared" si="114"/>
        <v>0.98333333333333328</v>
      </c>
      <c r="BE542">
        <f t="shared" si="115"/>
        <v>7.5641025641034099E-4</v>
      </c>
    </row>
    <row r="543" spans="1:57" x14ac:dyDescent="0.3">
      <c r="A543">
        <f>Pumpkin_Seeds_Dataset!A541</f>
        <v>67568</v>
      </c>
      <c r="B543">
        <f>Pumpkin_Seeds_Dataset!B541</f>
        <v>987.23099999999999</v>
      </c>
      <c r="C543">
        <f>Pumpkin_Seeds_Dataset!C541</f>
        <v>381.75599999999997</v>
      </c>
      <c r="D543">
        <f>Pumpkin_Seeds_Dataset!D541</f>
        <v>226.3355</v>
      </c>
      <c r="E543">
        <f>Pumpkin_Seeds_Dataset!E541</f>
        <v>68124</v>
      </c>
      <c r="F543">
        <f>Pumpkin_Seeds_Dataset!F541</f>
        <v>293.3091</v>
      </c>
      <c r="G543">
        <f>Pumpkin_Seeds_Dataset!G541</f>
        <v>0.80530000000000002</v>
      </c>
      <c r="H543">
        <f>Pumpkin_Seeds_Dataset!H541</f>
        <v>0.99180000000000001</v>
      </c>
      <c r="I543">
        <f>Pumpkin_Seeds_Dataset!I541</f>
        <v>0.73850000000000005</v>
      </c>
      <c r="J543">
        <f>Pumpkin_Seeds_Dataset!J541</f>
        <v>0.87119999999999997</v>
      </c>
      <c r="K543">
        <f>Pumpkin_Seeds_Dataset!K541</f>
        <v>1.6867000000000001</v>
      </c>
      <c r="L543">
        <f>Pumpkin_Seeds_Dataset!L541</f>
        <v>0.76829999999999998</v>
      </c>
      <c r="M543" s="9">
        <f>Pumpkin_Seeds_Dataset!M541</f>
        <v>0</v>
      </c>
      <c r="N543" s="10">
        <f t="shared" si="105"/>
        <v>1</v>
      </c>
      <c r="O543" s="11">
        <f t="shared" si="106"/>
        <v>1</v>
      </c>
      <c r="P543">
        <f t="shared" si="107"/>
        <v>0</v>
      </c>
      <c r="Q543">
        <f t="shared" si="108"/>
        <v>3.6408258831074958E-2</v>
      </c>
      <c r="R543" s="9">
        <f t="shared" si="109"/>
        <v>3.6408258831074958E-2</v>
      </c>
      <c r="S543" s="11">
        <f t="shared" si="110"/>
        <v>0.96359174116892499</v>
      </c>
      <c r="T543" s="9">
        <f t="shared" si="111"/>
        <v>-3.7087579086654922E-2</v>
      </c>
      <c r="U543" s="11">
        <f t="shared" si="112"/>
        <v>100</v>
      </c>
      <c r="AX543">
        <v>5.6967532820771286E-2</v>
      </c>
      <c r="AY543">
        <v>1</v>
      </c>
      <c r="AZ543">
        <v>0</v>
      </c>
      <c r="BA543">
        <f t="shared" si="116"/>
        <v>519</v>
      </c>
      <c r="BB543">
        <f t="shared" si="117"/>
        <v>20</v>
      </c>
      <c r="BC543">
        <f t="shared" si="113"/>
        <v>0.60076923076923072</v>
      </c>
      <c r="BD543">
        <f t="shared" si="114"/>
        <v>0.98333333333333328</v>
      </c>
      <c r="BE543">
        <f t="shared" si="115"/>
        <v>7.5641025641023181E-4</v>
      </c>
    </row>
    <row r="544" spans="1:57" x14ac:dyDescent="0.3">
      <c r="A544">
        <f>Pumpkin_Seeds_Dataset!A542</f>
        <v>66198</v>
      </c>
      <c r="B544">
        <f>Pumpkin_Seeds_Dataset!B542</f>
        <v>1011.865</v>
      </c>
      <c r="C544">
        <f>Pumpkin_Seeds_Dataset!C542</f>
        <v>415.459</v>
      </c>
      <c r="D544">
        <f>Pumpkin_Seeds_Dataset!D542</f>
        <v>203.51130000000001</v>
      </c>
      <c r="E544">
        <f>Pumpkin_Seeds_Dataset!E542</f>
        <v>66773</v>
      </c>
      <c r="F544">
        <f>Pumpkin_Seeds_Dataset!F542</f>
        <v>290.32040000000001</v>
      </c>
      <c r="G544">
        <f>Pumpkin_Seeds_Dataset!G542</f>
        <v>0.87180000000000002</v>
      </c>
      <c r="H544">
        <f>Pumpkin_Seeds_Dataset!H542</f>
        <v>0.99139999999999995</v>
      </c>
      <c r="I544">
        <f>Pumpkin_Seeds_Dataset!I542</f>
        <v>0.63749999999999996</v>
      </c>
      <c r="J544">
        <f>Pumpkin_Seeds_Dataset!J542</f>
        <v>0.8125</v>
      </c>
      <c r="K544">
        <f>Pumpkin_Seeds_Dataset!K542</f>
        <v>2.0415000000000001</v>
      </c>
      <c r="L544">
        <f>Pumpkin_Seeds_Dataset!L542</f>
        <v>0.69879999999999998</v>
      </c>
      <c r="M544" s="9">
        <f>Pumpkin_Seeds_Dataset!M542</f>
        <v>0</v>
      </c>
      <c r="N544" s="10">
        <f t="shared" si="105"/>
        <v>1</v>
      </c>
      <c r="O544" s="11">
        <f t="shared" si="106"/>
        <v>1</v>
      </c>
      <c r="P544">
        <f t="shared" si="107"/>
        <v>0</v>
      </c>
      <c r="Q544">
        <f t="shared" si="108"/>
        <v>0.54210984763631109</v>
      </c>
      <c r="R544" s="9">
        <f t="shared" si="109"/>
        <v>0.54210984763631109</v>
      </c>
      <c r="S544" s="11">
        <f t="shared" si="110"/>
        <v>0.45789015236368891</v>
      </c>
      <c r="T544" s="9">
        <f t="shared" si="111"/>
        <v>-0.78112596563532366</v>
      </c>
      <c r="U544" s="11">
        <f t="shared" si="112"/>
        <v>0</v>
      </c>
      <c r="AX544">
        <v>5.699744656914231E-2</v>
      </c>
      <c r="AY544">
        <v>1</v>
      </c>
      <c r="AZ544">
        <v>0</v>
      </c>
      <c r="BA544">
        <f t="shared" si="116"/>
        <v>520</v>
      </c>
      <c r="BB544">
        <f t="shared" si="117"/>
        <v>20</v>
      </c>
      <c r="BC544">
        <f t="shared" si="113"/>
        <v>0.6</v>
      </c>
      <c r="BD544">
        <f t="shared" si="114"/>
        <v>0.98333333333333328</v>
      </c>
      <c r="BE544">
        <f t="shared" si="115"/>
        <v>7.5641025641023181E-4</v>
      </c>
    </row>
    <row r="545" spans="1:57" x14ac:dyDescent="0.3">
      <c r="A545">
        <f>Pumpkin_Seeds_Dataset!A543</f>
        <v>65804</v>
      </c>
      <c r="B545">
        <f>Pumpkin_Seeds_Dataset!B543</f>
        <v>992.98900000000003</v>
      </c>
      <c r="C545">
        <f>Pumpkin_Seeds_Dataset!C543</f>
        <v>387.20089999999999</v>
      </c>
      <c r="D545">
        <f>Pumpkin_Seeds_Dataset!D543</f>
        <v>218.35210000000001</v>
      </c>
      <c r="E545">
        <f>Pumpkin_Seeds_Dataset!E543</f>
        <v>66911</v>
      </c>
      <c r="F545">
        <f>Pumpkin_Seeds_Dataset!F543</f>
        <v>289.45510000000002</v>
      </c>
      <c r="G545">
        <f>Pumpkin_Seeds_Dataset!G543</f>
        <v>0.82579999999999998</v>
      </c>
      <c r="H545">
        <f>Pumpkin_Seeds_Dataset!H543</f>
        <v>0.98350000000000004</v>
      </c>
      <c r="I545">
        <f>Pumpkin_Seeds_Dataset!I543</f>
        <v>0.65480000000000005</v>
      </c>
      <c r="J545">
        <f>Pumpkin_Seeds_Dataset!J543</f>
        <v>0.83860000000000001</v>
      </c>
      <c r="K545">
        <f>Pumpkin_Seeds_Dataset!K543</f>
        <v>1.7733000000000001</v>
      </c>
      <c r="L545">
        <f>Pumpkin_Seeds_Dataset!L543</f>
        <v>0.74760000000000004</v>
      </c>
      <c r="M545" s="9">
        <f>Pumpkin_Seeds_Dataset!M543</f>
        <v>0</v>
      </c>
      <c r="N545" s="10">
        <f t="shared" si="105"/>
        <v>1</v>
      </c>
      <c r="O545" s="11">
        <f t="shared" si="106"/>
        <v>1</v>
      </c>
      <c r="P545">
        <f t="shared" si="107"/>
        <v>0</v>
      </c>
      <c r="Q545">
        <f t="shared" si="108"/>
        <v>3.2292323224832005E-2</v>
      </c>
      <c r="R545" s="9">
        <f t="shared" si="109"/>
        <v>3.2292323224832005E-2</v>
      </c>
      <c r="S545" s="11">
        <f t="shared" si="110"/>
        <v>0.967707676775168</v>
      </c>
      <c r="T545" s="9">
        <f t="shared" si="111"/>
        <v>-3.2825224115268954E-2</v>
      </c>
      <c r="U545" s="11">
        <f t="shared" si="112"/>
        <v>100</v>
      </c>
      <c r="AX545">
        <v>5.7030893833704903E-2</v>
      </c>
      <c r="AY545">
        <v>1</v>
      </c>
      <c r="AZ545">
        <v>0</v>
      </c>
      <c r="BA545">
        <f t="shared" si="116"/>
        <v>521</v>
      </c>
      <c r="BB545">
        <f t="shared" si="117"/>
        <v>20</v>
      </c>
      <c r="BC545">
        <f t="shared" si="113"/>
        <v>0.59923076923076923</v>
      </c>
      <c r="BD545">
        <f t="shared" si="114"/>
        <v>0.98333333333333328</v>
      </c>
      <c r="BE545">
        <f t="shared" si="115"/>
        <v>0</v>
      </c>
    </row>
    <row r="546" spans="1:57" x14ac:dyDescent="0.3">
      <c r="A546">
        <f>Pumpkin_Seeds_Dataset!A544</f>
        <v>70573</v>
      </c>
      <c r="B546">
        <f>Pumpkin_Seeds_Dataset!B544</f>
        <v>1014.861</v>
      </c>
      <c r="C546">
        <f>Pumpkin_Seeds_Dataset!C544</f>
        <v>392.78620000000001</v>
      </c>
      <c r="D546">
        <f>Pumpkin_Seeds_Dataset!D544</f>
        <v>229.9605</v>
      </c>
      <c r="E546">
        <f>Pumpkin_Seeds_Dataset!E544</f>
        <v>71377</v>
      </c>
      <c r="F546">
        <f>Pumpkin_Seeds_Dataset!F544</f>
        <v>299.76049999999998</v>
      </c>
      <c r="G546">
        <f>Pumpkin_Seeds_Dataset!G544</f>
        <v>0.81069999999999998</v>
      </c>
      <c r="H546">
        <f>Pumpkin_Seeds_Dataset!H544</f>
        <v>0.98870000000000002</v>
      </c>
      <c r="I546">
        <f>Pumpkin_Seeds_Dataset!I544</f>
        <v>0.67930000000000001</v>
      </c>
      <c r="J546">
        <f>Pumpkin_Seeds_Dataset!J544</f>
        <v>0.86109999999999998</v>
      </c>
      <c r="K546">
        <f>Pumpkin_Seeds_Dataset!K544</f>
        <v>1.7081</v>
      </c>
      <c r="L546">
        <f>Pumpkin_Seeds_Dataset!L544</f>
        <v>0.76319999999999999</v>
      </c>
      <c r="M546" s="9">
        <f>Pumpkin_Seeds_Dataset!M544</f>
        <v>0</v>
      </c>
      <c r="N546" s="10">
        <f t="shared" si="105"/>
        <v>1</v>
      </c>
      <c r="O546" s="11">
        <f t="shared" si="106"/>
        <v>1</v>
      </c>
      <c r="P546">
        <f t="shared" si="107"/>
        <v>0</v>
      </c>
      <c r="Q546">
        <f t="shared" si="108"/>
        <v>1.9674278460318811E-2</v>
      </c>
      <c r="R546" s="9">
        <f t="shared" si="109"/>
        <v>1.9674278460318811E-2</v>
      </c>
      <c r="S546" s="11">
        <f t="shared" si="110"/>
        <v>0.98032572153968123</v>
      </c>
      <c r="T546" s="9">
        <f t="shared" si="111"/>
        <v>-1.9870393621790439E-2</v>
      </c>
      <c r="U546" s="11">
        <f t="shared" si="112"/>
        <v>100</v>
      </c>
      <c r="AX546">
        <v>5.7185119712266475E-2</v>
      </c>
      <c r="AY546">
        <v>0</v>
      </c>
      <c r="AZ546">
        <v>1</v>
      </c>
      <c r="BA546">
        <f t="shared" si="116"/>
        <v>521</v>
      </c>
      <c r="BB546">
        <f t="shared" si="117"/>
        <v>21</v>
      </c>
      <c r="BC546">
        <f t="shared" si="113"/>
        <v>0.59923076923076923</v>
      </c>
      <c r="BD546">
        <f t="shared" si="114"/>
        <v>0.98250000000000004</v>
      </c>
      <c r="BE546">
        <f t="shared" si="115"/>
        <v>7.5576923076920626E-4</v>
      </c>
    </row>
    <row r="547" spans="1:57" x14ac:dyDescent="0.3">
      <c r="A547">
        <f>Pumpkin_Seeds_Dataset!A545</f>
        <v>74431</v>
      </c>
      <c r="B547">
        <f>Pumpkin_Seeds_Dataset!B545</f>
        <v>1046.008</v>
      </c>
      <c r="C547">
        <f>Pumpkin_Seeds_Dataset!C545</f>
        <v>408.08699999999999</v>
      </c>
      <c r="D547">
        <f>Pumpkin_Seeds_Dataset!D545</f>
        <v>232.71850000000001</v>
      </c>
      <c r="E547">
        <f>Pumpkin_Seeds_Dataset!E545</f>
        <v>75075</v>
      </c>
      <c r="F547">
        <f>Pumpkin_Seeds_Dataset!F545</f>
        <v>307.8449</v>
      </c>
      <c r="G547">
        <f>Pumpkin_Seeds_Dataset!G545</f>
        <v>0.82150000000000001</v>
      </c>
      <c r="H547">
        <f>Pumpkin_Seeds_Dataset!H545</f>
        <v>0.99139999999999995</v>
      </c>
      <c r="I547">
        <f>Pumpkin_Seeds_Dataset!I545</f>
        <v>0.67330000000000001</v>
      </c>
      <c r="J547">
        <f>Pumpkin_Seeds_Dataset!J545</f>
        <v>0.85489999999999999</v>
      </c>
      <c r="K547">
        <f>Pumpkin_Seeds_Dataset!K545</f>
        <v>1.7536</v>
      </c>
      <c r="L547">
        <f>Pumpkin_Seeds_Dataset!L545</f>
        <v>0.75439999999999996</v>
      </c>
      <c r="M547" s="9">
        <f>Pumpkin_Seeds_Dataset!M545</f>
        <v>0</v>
      </c>
      <c r="N547" s="10">
        <f t="shared" si="105"/>
        <v>1</v>
      </c>
      <c r="O547" s="11">
        <f t="shared" si="106"/>
        <v>1</v>
      </c>
      <c r="P547">
        <f t="shared" si="107"/>
        <v>0</v>
      </c>
      <c r="Q547">
        <f t="shared" si="108"/>
        <v>3.1093467879637654E-2</v>
      </c>
      <c r="R547" s="9">
        <f t="shared" si="109"/>
        <v>3.1093467879637654E-2</v>
      </c>
      <c r="S547" s="11">
        <f t="shared" si="110"/>
        <v>0.96890653212036237</v>
      </c>
      <c r="T547" s="9">
        <f t="shared" si="111"/>
        <v>-3.1587129823871997E-2</v>
      </c>
      <c r="U547" s="11">
        <f t="shared" si="112"/>
        <v>100</v>
      </c>
      <c r="AX547">
        <v>5.7206695138002493E-2</v>
      </c>
      <c r="AY547">
        <v>1</v>
      </c>
      <c r="AZ547">
        <v>0</v>
      </c>
      <c r="BA547">
        <f t="shared" si="116"/>
        <v>522</v>
      </c>
      <c r="BB547">
        <f t="shared" si="117"/>
        <v>21</v>
      </c>
      <c r="BC547">
        <f t="shared" si="113"/>
        <v>0.59846153846153849</v>
      </c>
      <c r="BD547">
        <f t="shared" si="114"/>
        <v>0.98250000000000004</v>
      </c>
      <c r="BE547">
        <f t="shared" si="115"/>
        <v>7.5576923076920626E-4</v>
      </c>
    </row>
    <row r="548" spans="1:57" x14ac:dyDescent="0.3">
      <c r="A548">
        <f>Pumpkin_Seeds_Dataset!A546</f>
        <v>94983</v>
      </c>
      <c r="B548">
        <f>Pumpkin_Seeds_Dataset!B546</f>
        <v>1198.26</v>
      </c>
      <c r="C548">
        <f>Pumpkin_Seeds_Dataset!C546</f>
        <v>477.50880000000001</v>
      </c>
      <c r="D548">
        <f>Pumpkin_Seeds_Dataset!D546</f>
        <v>253.8058</v>
      </c>
      <c r="E548">
        <f>Pumpkin_Seeds_Dataset!E546</f>
        <v>95906</v>
      </c>
      <c r="F548">
        <f>Pumpkin_Seeds_Dataset!F546</f>
        <v>347.75869999999998</v>
      </c>
      <c r="G548">
        <f>Pumpkin_Seeds_Dataset!G546</f>
        <v>0.84699999999999998</v>
      </c>
      <c r="H548">
        <f>Pumpkin_Seeds_Dataset!H546</f>
        <v>0.99039999999999995</v>
      </c>
      <c r="I548">
        <f>Pumpkin_Seeds_Dataset!I546</f>
        <v>0.73019999999999996</v>
      </c>
      <c r="J548">
        <f>Pumpkin_Seeds_Dataset!J546</f>
        <v>0.83130000000000004</v>
      </c>
      <c r="K548">
        <f>Pumpkin_Seeds_Dataset!K546</f>
        <v>1.8814</v>
      </c>
      <c r="L548">
        <f>Pumpkin_Seeds_Dataset!L546</f>
        <v>0.72829999999999995</v>
      </c>
      <c r="M548" s="9">
        <f>Pumpkin_Seeds_Dataset!M546</f>
        <v>0</v>
      </c>
      <c r="N548" s="10">
        <f t="shared" si="105"/>
        <v>1</v>
      </c>
      <c r="O548" s="11">
        <f t="shared" si="106"/>
        <v>1</v>
      </c>
      <c r="P548">
        <f t="shared" si="107"/>
        <v>0</v>
      </c>
      <c r="Q548">
        <f t="shared" si="108"/>
        <v>0.15029434491645857</v>
      </c>
      <c r="R548" s="9">
        <f t="shared" si="109"/>
        <v>0.15029434491645857</v>
      </c>
      <c r="S548" s="11">
        <f t="shared" si="110"/>
        <v>0.84970565508354146</v>
      </c>
      <c r="T548" s="9">
        <f t="shared" si="111"/>
        <v>-0.16286527760636724</v>
      </c>
      <c r="U548" s="11">
        <f t="shared" si="112"/>
        <v>100</v>
      </c>
      <c r="AX548">
        <v>5.7516499415083341E-2</v>
      </c>
      <c r="AY548">
        <v>1</v>
      </c>
      <c r="AZ548">
        <v>0</v>
      </c>
      <c r="BA548">
        <f t="shared" si="116"/>
        <v>523</v>
      </c>
      <c r="BB548">
        <f t="shared" si="117"/>
        <v>21</v>
      </c>
      <c r="BC548">
        <f t="shared" si="113"/>
        <v>0.59769230769230774</v>
      </c>
      <c r="BD548">
        <f t="shared" si="114"/>
        <v>0.98250000000000004</v>
      </c>
      <c r="BE548">
        <f t="shared" si="115"/>
        <v>7.5576923076931533E-4</v>
      </c>
    </row>
    <row r="549" spans="1:57" x14ac:dyDescent="0.3">
      <c r="A549">
        <f>Pumpkin_Seeds_Dataset!A547</f>
        <v>85899</v>
      </c>
      <c r="B549">
        <f>Pumpkin_Seeds_Dataset!B547</f>
        <v>1126.5329999999999</v>
      </c>
      <c r="C549">
        <f>Pumpkin_Seeds_Dataset!C547</f>
        <v>442.45069999999998</v>
      </c>
      <c r="D549">
        <f>Pumpkin_Seeds_Dataset!D547</f>
        <v>247.9813</v>
      </c>
      <c r="E549">
        <f>Pumpkin_Seeds_Dataset!E547</f>
        <v>86772</v>
      </c>
      <c r="F549">
        <f>Pumpkin_Seeds_Dataset!F547</f>
        <v>330.71140000000003</v>
      </c>
      <c r="G549">
        <f>Pumpkin_Seeds_Dataset!G547</f>
        <v>0.82820000000000005</v>
      </c>
      <c r="H549">
        <f>Pumpkin_Seeds_Dataset!H547</f>
        <v>0.9899</v>
      </c>
      <c r="I549">
        <f>Pumpkin_Seeds_Dataset!I547</f>
        <v>0.72529999999999994</v>
      </c>
      <c r="J549">
        <f>Pumpkin_Seeds_Dataset!J547</f>
        <v>0.85060000000000002</v>
      </c>
      <c r="K549">
        <f>Pumpkin_Seeds_Dataset!K547</f>
        <v>1.7842</v>
      </c>
      <c r="L549">
        <f>Pumpkin_Seeds_Dataset!L547</f>
        <v>0.74750000000000005</v>
      </c>
      <c r="M549" s="9">
        <f>Pumpkin_Seeds_Dataset!M547</f>
        <v>0</v>
      </c>
      <c r="N549" s="10">
        <f t="shared" si="105"/>
        <v>1</v>
      </c>
      <c r="O549" s="11">
        <f t="shared" si="106"/>
        <v>1</v>
      </c>
      <c r="P549">
        <f t="shared" si="107"/>
        <v>0</v>
      </c>
      <c r="Q549">
        <f t="shared" si="108"/>
        <v>3.5486560530090992E-2</v>
      </c>
      <c r="R549" s="9">
        <f t="shared" si="109"/>
        <v>3.5486560530090992E-2</v>
      </c>
      <c r="S549" s="11">
        <f t="shared" si="110"/>
        <v>0.96451343946990897</v>
      </c>
      <c r="T549" s="9">
        <f t="shared" si="111"/>
        <v>-3.6131512601852329E-2</v>
      </c>
      <c r="U549" s="11">
        <f t="shared" si="112"/>
        <v>100</v>
      </c>
      <c r="AX549">
        <v>5.7639849122512563E-2</v>
      </c>
      <c r="AY549">
        <v>1</v>
      </c>
      <c r="AZ549">
        <v>0</v>
      </c>
      <c r="BA549">
        <f t="shared" si="116"/>
        <v>524</v>
      </c>
      <c r="BB549">
        <f t="shared" si="117"/>
        <v>21</v>
      </c>
      <c r="BC549">
        <f t="shared" si="113"/>
        <v>0.59692307692307689</v>
      </c>
      <c r="BD549">
        <f t="shared" si="114"/>
        <v>0.98250000000000004</v>
      </c>
      <c r="BE549">
        <f t="shared" si="115"/>
        <v>7.5576923076920626E-4</v>
      </c>
    </row>
    <row r="550" spans="1:57" x14ac:dyDescent="0.3">
      <c r="A550">
        <f>Pumpkin_Seeds_Dataset!A548</f>
        <v>75537</v>
      </c>
      <c r="B550">
        <f>Pumpkin_Seeds_Dataset!B548</f>
        <v>1045.7750000000001</v>
      </c>
      <c r="C550">
        <f>Pumpkin_Seeds_Dataset!C548</f>
        <v>400.85640000000001</v>
      </c>
      <c r="D550">
        <f>Pumpkin_Seeds_Dataset!D548</f>
        <v>240.35480000000001</v>
      </c>
      <c r="E550">
        <f>Pumpkin_Seeds_Dataset!E548</f>
        <v>76235</v>
      </c>
      <c r="F550">
        <f>Pumpkin_Seeds_Dataset!F548</f>
        <v>310.12369999999999</v>
      </c>
      <c r="G550">
        <f>Pumpkin_Seeds_Dataset!G548</f>
        <v>0.80030000000000001</v>
      </c>
      <c r="H550">
        <f>Pumpkin_Seeds_Dataset!H548</f>
        <v>0.99080000000000001</v>
      </c>
      <c r="I550">
        <f>Pumpkin_Seeds_Dataset!I548</f>
        <v>0.70540000000000003</v>
      </c>
      <c r="J550">
        <f>Pumpkin_Seeds_Dataset!J548</f>
        <v>0.8679</v>
      </c>
      <c r="K550">
        <f>Pumpkin_Seeds_Dataset!K548</f>
        <v>1.6677999999999999</v>
      </c>
      <c r="L550">
        <f>Pumpkin_Seeds_Dataset!L548</f>
        <v>0.77370000000000005</v>
      </c>
      <c r="M550" s="9">
        <f>Pumpkin_Seeds_Dataset!M548</f>
        <v>0</v>
      </c>
      <c r="N550" s="10">
        <f t="shared" si="105"/>
        <v>1</v>
      </c>
      <c r="O550" s="11">
        <f t="shared" si="106"/>
        <v>1</v>
      </c>
      <c r="P550">
        <f t="shared" si="107"/>
        <v>0</v>
      </c>
      <c r="Q550">
        <f t="shared" si="108"/>
        <v>1.1856071270019626E-2</v>
      </c>
      <c r="R550" s="9">
        <f t="shared" si="109"/>
        <v>1.1856071270019626E-2</v>
      </c>
      <c r="S550" s="11">
        <f t="shared" si="110"/>
        <v>0.98814392872998036</v>
      </c>
      <c r="T550" s="9">
        <f t="shared" si="111"/>
        <v>-1.1926914991904639E-2</v>
      </c>
      <c r="U550" s="11">
        <f t="shared" si="112"/>
        <v>100</v>
      </c>
      <c r="AX550">
        <v>5.7668344668253234E-2</v>
      </c>
      <c r="AY550">
        <v>1</v>
      </c>
      <c r="AZ550">
        <v>0</v>
      </c>
      <c r="BA550">
        <f t="shared" si="116"/>
        <v>525</v>
      </c>
      <c r="BB550">
        <f t="shared" si="117"/>
        <v>21</v>
      </c>
      <c r="BC550">
        <f t="shared" si="113"/>
        <v>0.59615384615384615</v>
      </c>
      <c r="BD550">
        <f t="shared" si="114"/>
        <v>0.98250000000000004</v>
      </c>
      <c r="BE550">
        <f t="shared" si="115"/>
        <v>7.5576923076920626E-4</v>
      </c>
    </row>
    <row r="551" spans="1:57" x14ac:dyDescent="0.3">
      <c r="A551">
        <f>Pumpkin_Seeds_Dataset!A549</f>
        <v>67164</v>
      </c>
      <c r="B551">
        <f>Pumpkin_Seeds_Dataset!B549</f>
        <v>1004.562</v>
      </c>
      <c r="C551">
        <f>Pumpkin_Seeds_Dataset!C549</f>
        <v>396.56900000000002</v>
      </c>
      <c r="D551">
        <f>Pumpkin_Seeds_Dataset!D549</f>
        <v>217.00649999999999</v>
      </c>
      <c r="E551">
        <f>Pumpkin_Seeds_Dataset!E549</f>
        <v>68319</v>
      </c>
      <c r="F551">
        <f>Pumpkin_Seeds_Dataset!F549</f>
        <v>292.43099999999998</v>
      </c>
      <c r="G551">
        <f>Pumpkin_Seeds_Dataset!G549</f>
        <v>0.83699999999999997</v>
      </c>
      <c r="H551">
        <f>Pumpkin_Seeds_Dataset!H549</f>
        <v>0.98309999999999997</v>
      </c>
      <c r="I551">
        <f>Pumpkin_Seeds_Dataset!I549</f>
        <v>0.74590000000000001</v>
      </c>
      <c r="J551">
        <f>Pumpkin_Seeds_Dataset!J549</f>
        <v>0.83640000000000003</v>
      </c>
      <c r="K551">
        <f>Pumpkin_Seeds_Dataset!K549</f>
        <v>1.8274999999999999</v>
      </c>
      <c r="L551">
        <f>Pumpkin_Seeds_Dataset!L549</f>
        <v>0.73740000000000006</v>
      </c>
      <c r="M551" s="9">
        <f>Pumpkin_Seeds_Dataset!M549</f>
        <v>0</v>
      </c>
      <c r="N551" s="10">
        <f t="shared" si="105"/>
        <v>1</v>
      </c>
      <c r="O551" s="11">
        <f t="shared" si="106"/>
        <v>1</v>
      </c>
      <c r="P551">
        <f t="shared" si="107"/>
        <v>0</v>
      </c>
      <c r="Q551">
        <f t="shared" si="108"/>
        <v>3.0748537834101242E-2</v>
      </c>
      <c r="R551" s="9">
        <f t="shared" si="109"/>
        <v>3.0748537834101242E-2</v>
      </c>
      <c r="S551" s="11">
        <f t="shared" si="110"/>
        <v>0.96925146216589875</v>
      </c>
      <c r="T551" s="9">
        <f t="shared" si="111"/>
        <v>-3.123119387830425E-2</v>
      </c>
      <c r="U551" s="11">
        <f t="shared" si="112"/>
        <v>100</v>
      </c>
      <c r="AX551">
        <v>5.767148967682692E-2</v>
      </c>
      <c r="AY551">
        <v>1</v>
      </c>
      <c r="AZ551">
        <v>0</v>
      </c>
      <c r="BA551">
        <f t="shared" si="116"/>
        <v>526</v>
      </c>
      <c r="BB551">
        <f t="shared" si="117"/>
        <v>21</v>
      </c>
      <c r="BC551">
        <f t="shared" si="113"/>
        <v>0.5953846153846154</v>
      </c>
      <c r="BD551">
        <f t="shared" si="114"/>
        <v>0.98250000000000004</v>
      </c>
      <c r="BE551">
        <f t="shared" si="115"/>
        <v>7.5576923076931533E-4</v>
      </c>
    </row>
    <row r="552" spans="1:57" x14ac:dyDescent="0.3">
      <c r="A552">
        <f>Pumpkin_Seeds_Dataset!A550</f>
        <v>79843</v>
      </c>
      <c r="B552">
        <f>Pumpkin_Seeds_Dataset!B550</f>
        <v>1096.6759999999999</v>
      </c>
      <c r="C552">
        <f>Pumpkin_Seeds_Dataset!C550</f>
        <v>432.0034</v>
      </c>
      <c r="D552">
        <f>Pumpkin_Seeds_Dataset!D550</f>
        <v>237.46129999999999</v>
      </c>
      <c r="E552">
        <f>Pumpkin_Seeds_Dataset!E550</f>
        <v>80638</v>
      </c>
      <c r="F552">
        <f>Pumpkin_Seeds_Dataset!F550</f>
        <v>318.84050000000002</v>
      </c>
      <c r="G552">
        <f>Pumpkin_Seeds_Dataset!G550</f>
        <v>0.83540000000000003</v>
      </c>
      <c r="H552">
        <f>Pumpkin_Seeds_Dataset!H550</f>
        <v>0.99009999999999998</v>
      </c>
      <c r="I552">
        <f>Pumpkin_Seeds_Dataset!I550</f>
        <v>0.74399999999999999</v>
      </c>
      <c r="J552">
        <f>Pumpkin_Seeds_Dataset!J550</f>
        <v>0.83420000000000005</v>
      </c>
      <c r="K552">
        <f>Pumpkin_Seeds_Dataset!K550</f>
        <v>1.8192999999999999</v>
      </c>
      <c r="L552">
        <f>Pumpkin_Seeds_Dataset!L550</f>
        <v>0.73809999999999998</v>
      </c>
      <c r="M552" s="9">
        <f>Pumpkin_Seeds_Dataset!M550</f>
        <v>0</v>
      </c>
      <c r="N552" s="10">
        <f t="shared" si="105"/>
        <v>1</v>
      </c>
      <c r="O552" s="11">
        <f t="shared" si="106"/>
        <v>1</v>
      </c>
      <c r="P552">
        <f t="shared" si="107"/>
        <v>0</v>
      </c>
      <c r="Q552">
        <f t="shared" si="108"/>
        <v>0.11555556650927386</v>
      </c>
      <c r="R552" s="9">
        <f t="shared" si="109"/>
        <v>0.11555556650927386</v>
      </c>
      <c r="S552" s="11">
        <f t="shared" si="110"/>
        <v>0.8844444334907261</v>
      </c>
      <c r="T552" s="9">
        <f t="shared" si="111"/>
        <v>-0.12279558986478524</v>
      </c>
      <c r="U552" s="11">
        <f t="shared" si="112"/>
        <v>100</v>
      </c>
      <c r="AX552">
        <v>5.7737820573861322E-2</v>
      </c>
      <c r="AY552">
        <v>1</v>
      </c>
      <c r="AZ552">
        <v>0</v>
      </c>
      <c r="BA552">
        <f t="shared" si="116"/>
        <v>527</v>
      </c>
      <c r="BB552">
        <f t="shared" si="117"/>
        <v>21</v>
      </c>
      <c r="BC552">
        <f t="shared" si="113"/>
        <v>0.59461538461538455</v>
      </c>
      <c r="BD552">
        <f t="shared" si="114"/>
        <v>0.98250000000000004</v>
      </c>
      <c r="BE552">
        <f t="shared" si="115"/>
        <v>7.5576923076909718E-4</v>
      </c>
    </row>
    <row r="553" spans="1:57" x14ac:dyDescent="0.3">
      <c r="A553">
        <f>Pumpkin_Seeds_Dataset!A551</f>
        <v>70636</v>
      </c>
      <c r="B553">
        <f>Pumpkin_Seeds_Dataset!B551</f>
        <v>1008.081</v>
      </c>
      <c r="C553">
        <f>Pumpkin_Seeds_Dataset!C551</f>
        <v>392.49880000000002</v>
      </c>
      <c r="D553">
        <f>Pumpkin_Seeds_Dataset!D551</f>
        <v>230.01499999999999</v>
      </c>
      <c r="E553">
        <f>Pumpkin_Seeds_Dataset!E551</f>
        <v>71177</v>
      </c>
      <c r="F553">
        <f>Pumpkin_Seeds_Dataset!F551</f>
        <v>299.89420000000001</v>
      </c>
      <c r="G553">
        <f>Pumpkin_Seeds_Dataset!G551</f>
        <v>0.81030000000000002</v>
      </c>
      <c r="H553">
        <f>Pumpkin_Seeds_Dataset!H551</f>
        <v>0.99239999999999995</v>
      </c>
      <c r="I553">
        <f>Pumpkin_Seeds_Dataset!I551</f>
        <v>0.73219999999999996</v>
      </c>
      <c r="J553">
        <f>Pumpkin_Seeds_Dataset!J551</f>
        <v>0.87350000000000005</v>
      </c>
      <c r="K553">
        <f>Pumpkin_Seeds_Dataset!K551</f>
        <v>1.7063999999999999</v>
      </c>
      <c r="L553">
        <f>Pumpkin_Seeds_Dataset!L551</f>
        <v>0.7641</v>
      </c>
      <c r="M553" s="9">
        <f>Pumpkin_Seeds_Dataset!M551</f>
        <v>0</v>
      </c>
      <c r="N553" s="10">
        <f t="shared" si="105"/>
        <v>1</v>
      </c>
      <c r="O553" s="11">
        <f t="shared" si="106"/>
        <v>1</v>
      </c>
      <c r="P553">
        <f t="shared" si="107"/>
        <v>0</v>
      </c>
      <c r="Q553">
        <f t="shared" si="108"/>
        <v>3.5819833864291592E-2</v>
      </c>
      <c r="R553" s="9">
        <f t="shared" si="109"/>
        <v>3.5819833864291592E-2</v>
      </c>
      <c r="S553" s="11">
        <f t="shared" si="110"/>
        <v>0.96418016613570845</v>
      </c>
      <c r="T553" s="9">
        <f t="shared" si="111"/>
        <v>-3.6477107502513532E-2</v>
      </c>
      <c r="U553" s="11">
        <f t="shared" si="112"/>
        <v>100</v>
      </c>
      <c r="AX553">
        <v>5.7833049572259806E-2</v>
      </c>
      <c r="AY553">
        <v>1</v>
      </c>
      <c r="AZ553">
        <v>0</v>
      </c>
      <c r="BA553">
        <f t="shared" si="116"/>
        <v>528</v>
      </c>
      <c r="BB553">
        <f t="shared" si="117"/>
        <v>21</v>
      </c>
      <c r="BC553">
        <f t="shared" si="113"/>
        <v>0.59384615384615391</v>
      </c>
      <c r="BD553">
        <f t="shared" si="114"/>
        <v>0.98250000000000004</v>
      </c>
      <c r="BE553">
        <f t="shared" si="115"/>
        <v>7.5576923076931533E-4</v>
      </c>
    </row>
    <row r="554" spans="1:57" x14ac:dyDescent="0.3">
      <c r="A554">
        <f>Pumpkin_Seeds_Dataset!A552</f>
        <v>71039</v>
      </c>
      <c r="B554">
        <f>Pumpkin_Seeds_Dataset!B552</f>
        <v>1035.8699999999999</v>
      </c>
      <c r="C554">
        <f>Pumpkin_Seeds_Dataset!C552</f>
        <v>409.6003</v>
      </c>
      <c r="D554">
        <f>Pumpkin_Seeds_Dataset!D552</f>
        <v>221.56819999999999</v>
      </c>
      <c r="E554">
        <f>Pumpkin_Seeds_Dataset!E552</f>
        <v>71766</v>
      </c>
      <c r="F554">
        <f>Pumpkin_Seeds_Dataset!F552</f>
        <v>300.74849999999998</v>
      </c>
      <c r="G554">
        <f>Pumpkin_Seeds_Dataset!G552</f>
        <v>0.84109999999999996</v>
      </c>
      <c r="H554">
        <f>Pumpkin_Seeds_Dataset!H552</f>
        <v>0.9899</v>
      </c>
      <c r="I554">
        <f>Pumpkin_Seeds_Dataset!I552</f>
        <v>0.71079999999999999</v>
      </c>
      <c r="J554">
        <f>Pumpkin_Seeds_Dataset!J552</f>
        <v>0.83189999999999997</v>
      </c>
      <c r="K554">
        <f>Pumpkin_Seeds_Dataset!K552</f>
        <v>1.8486</v>
      </c>
      <c r="L554">
        <f>Pumpkin_Seeds_Dataset!L552</f>
        <v>0.73419999999999996</v>
      </c>
      <c r="M554" s="9">
        <f>Pumpkin_Seeds_Dataset!M552</f>
        <v>0</v>
      </c>
      <c r="N554" s="10">
        <f t="shared" si="105"/>
        <v>1</v>
      </c>
      <c r="O554" s="11">
        <f t="shared" si="106"/>
        <v>1</v>
      </c>
      <c r="P554">
        <f t="shared" si="107"/>
        <v>0</v>
      </c>
      <c r="Q554">
        <f t="shared" si="108"/>
        <v>7.9507567512811086E-2</v>
      </c>
      <c r="R554" s="9">
        <f t="shared" si="109"/>
        <v>7.9507567512811086E-2</v>
      </c>
      <c r="S554" s="11">
        <f t="shared" si="110"/>
        <v>0.92049243248718893</v>
      </c>
      <c r="T554" s="9">
        <f t="shared" si="111"/>
        <v>-8.2846499432217807E-2</v>
      </c>
      <c r="U554" s="11">
        <f t="shared" si="112"/>
        <v>100</v>
      </c>
      <c r="AX554">
        <v>5.7877987781515983E-2</v>
      </c>
      <c r="AY554">
        <v>1</v>
      </c>
      <c r="AZ554">
        <v>0</v>
      </c>
      <c r="BA554">
        <f t="shared" si="116"/>
        <v>529</v>
      </c>
      <c r="BB554">
        <f t="shared" si="117"/>
        <v>21</v>
      </c>
      <c r="BC554">
        <f t="shared" si="113"/>
        <v>0.59307692307692306</v>
      </c>
      <c r="BD554">
        <f t="shared" si="114"/>
        <v>0.98250000000000004</v>
      </c>
      <c r="BE554">
        <f t="shared" si="115"/>
        <v>7.5576923076920626E-4</v>
      </c>
    </row>
    <row r="555" spans="1:57" x14ac:dyDescent="0.3">
      <c r="A555">
        <f>Pumpkin_Seeds_Dataset!A553</f>
        <v>93623</v>
      </c>
      <c r="B555">
        <f>Pumpkin_Seeds_Dataset!B553</f>
        <v>1185.8499999999999</v>
      </c>
      <c r="C555">
        <f>Pumpkin_Seeds_Dataset!C553</f>
        <v>466.53629999999998</v>
      </c>
      <c r="D555">
        <f>Pumpkin_Seeds_Dataset!D553</f>
        <v>256.68270000000001</v>
      </c>
      <c r="E555">
        <f>Pumpkin_Seeds_Dataset!E553</f>
        <v>94492</v>
      </c>
      <c r="F555">
        <f>Pumpkin_Seeds_Dataset!F553</f>
        <v>345.26010000000002</v>
      </c>
      <c r="G555">
        <f>Pumpkin_Seeds_Dataset!G553</f>
        <v>0.83499999999999996</v>
      </c>
      <c r="H555">
        <f>Pumpkin_Seeds_Dataset!H553</f>
        <v>0.99080000000000001</v>
      </c>
      <c r="I555">
        <f>Pumpkin_Seeds_Dataset!I553</f>
        <v>0.67230000000000001</v>
      </c>
      <c r="J555">
        <f>Pumpkin_Seeds_Dataset!J553</f>
        <v>0.83660000000000001</v>
      </c>
      <c r="K555">
        <f>Pumpkin_Seeds_Dataset!K553</f>
        <v>1.8176000000000001</v>
      </c>
      <c r="L555">
        <f>Pumpkin_Seeds_Dataset!L553</f>
        <v>0.74</v>
      </c>
      <c r="M555" s="9">
        <f>Pumpkin_Seeds_Dataset!M553</f>
        <v>0</v>
      </c>
      <c r="N555" s="10">
        <f t="shared" si="105"/>
        <v>1</v>
      </c>
      <c r="O555" s="11">
        <f t="shared" si="106"/>
        <v>1</v>
      </c>
      <c r="P555">
        <f t="shared" si="107"/>
        <v>0</v>
      </c>
      <c r="Q555">
        <f t="shared" si="108"/>
        <v>0.12412363427501771</v>
      </c>
      <c r="R555" s="9">
        <f t="shared" si="109"/>
        <v>0.12412363427501771</v>
      </c>
      <c r="S555" s="11">
        <f t="shared" si="110"/>
        <v>0.87587636572498229</v>
      </c>
      <c r="T555" s="9">
        <f t="shared" si="111"/>
        <v>-0.13253033302337286</v>
      </c>
      <c r="U555" s="11">
        <f t="shared" si="112"/>
        <v>100</v>
      </c>
      <c r="AX555">
        <v>5.7905655648892287E-2</v>
      </c>
      <c r="AY555">
        <v>1</v>
      </c>
      <c r="AZ555">
        <v>0</v>
      </c>
      <c r="BA555">
        <f t="shared" si="116"/>
        <v>530</v>
      </c>
      <c r="BB555">
        <f t="shared" si="117"/>
        <v>21</v>
      </c>
      <c r="BC555">
        <f t="shared" si="113"/>
        <v>0.59230769230769231</v>
      </c>
      <c r="BD555">
        <f t="shared" si="114"/>
        <v>0.98250000000000004</v>
      </c>
      <c r="BE555">
        <f t="shared" si="115"/>
        <v>7.5576923076920626E-4</v>
      </c>
    </row>
    <row r="556" spans="1:57" x14ac:dyDescent="0.3">
      <c r="A556">
        <f>Pumpkin_Seeds_Dataset!A554</f>
        <v>78407</v>
      </c>
      <c r="B556">
        <f>Pumpkin_Seeds_Dataset!B554</f>
        <v>1107.222</v>
      </c>
      <c r="C556">
        <f>Pumpkin_Seeds_Dataset!C554</f>
        <v>444.54309999999998</v>
      </c>
      <c r="D556">
        <f>Pumpkin_Seeds_Dataset!D554</f>
        <v>226.32310000000001</v>
      </c>
      <c r="E556">
        <f>Pumpkin_Seeds_Dataset!E554</f>
        <v>79262</v>
      </c>
      <c r="F556">
        <f>Pumpkin_Seeds_Dataset!F554</f>
        <v>315.96030000000002</v>
      </c>
      <c r="G556">
        <f>Pumpkin_Seeds_Dataset!G554</f>
        <v>0.86070000000000002</v>
      </c>
      <c r="H556">
        <f>Pumpkin_Seeds_Dataset!H554</f>
        <v>0.98919999999999997</v>
      </c>
      <c r="I556">
        <f>Pumpkin_Seeds_Dataset!I554</f>
        <v>0.71699999999999997</v>
      </c>
      <c r="J556">
        <f>Pumpkin_Seeds_Dataset!J554</f>
        <v>0.80369999999999997</v>
      </c>
      <c r="K556">
        <f>Pumpkin_Seeds_Dataset!K554</f>
        <v>1.9641999999999999</v>
      </c>
      <c r="L556">
        <f>Pumpkin_Seeds_Dataset!L554</f>
        <v>0.71079999999999999</v>
      </c>
      <c r="M556" s="9">
        <f>Pumpkin_Seeds_Dataset!M554</f>
        <v>0</v>
      </c>
      <c r="N556" s="10">
        <f t="shared" si="105"/>
        <v>1</v>
      </c>
      <c r="O556" s="11">
        <f t="shared" si="106"/>
        <v>1</v>
      </c>
      <c r="P556">
        <f t="shared" si="107"/>
        <v>0</v>
      </c>
      <c r="Q556">
        <f t="shared" si="108"/>
        <v>0.27725824986931003</v>
      </c>
      <c r="R556" s="9">
        <f t="shared" si="109"/>
        <v>0.27725824986931003</v>
      </c>
      <c r="S556" s="11">
        <f t="shared" si="110"/>
        <v>0.72274175013068997</v>
      </c>
      <c r="T556" s="9">
        <f t="shared" si="111"/>
        <v>-0.3247033127053906</v>
      </c>
      <c r="U556" s="11">
        <f t="shared" si="112"/>
        <v>100</v>
      </c>
      <c r="AX556">
        <v>5.7957595618972166E-2</v>
      </c>
      <c r="AY556">
        <v>1</v>
      </c>
      <c r="AZ556">
        <v>0</v>
      </c>
      <c r="BA556">
        <f t="shared" si="116"/>
        <v>531</v>
      </c>
      <c r="BB556">
        <f t="shared" si="117"/>
        <v>21</v>
      </c>
      <c r="BC556">
        <f t="shared" si="113"/>
        <v>0.59153846153846157</v>
      </c>
      <c r="BD556">
        <f t="shared" si="114"/>
        <v>0.98250000000000004</v>
      </c>
      <c r="BE556">
        <f t="shared" si="115"/>
        <v>7.5576923076931533E-4</v>
      </c>
    </row>
    <row r="557" spans="1:57" x14ac:dyDescent="0.3">
      <c r="A557">
        <f>Pumpkin_Seeds_Dataset!A555</f>
        <v>67146</v>
      </c>
      <c r="B557">
        <f>Pumpkin_Seeds_Dataset!B555</f>
        <v>1022.85</v>
      </c>
      <c r="C557">
        <f>Pumpkin_Seeds_Dataset!C555</f>
        <v>409.74149999999997</v>
      </c>
      <c r="D557">
        <f>Pumpkin_Seeds_Dataset!D555</f>
        <v>209.59889999999999</v>
      </c>
      <c r="E557">
        <f>Pumpkin_Seeds_Dataset!E555</f>
        <v>67903</v>
      </c>
      <c r="F557">
        <f>Pumpkin_Seeds_Dataset!F555</f>
        <v>292.39179999999999</v>
      </c>
      <c r="G557">
        <f>Pumpkin_Seeds_Dataset!G555</f>
        <v>0.85929999999999995</v>
      </c>
      <c r="H557">
        <f>Pumpkin_Seeds_Dataset!H555</f>
        <v>0.9889</v>
      </c>
      <c r="I557">
        <f>Pumpkin_Seeds_Dataset!I555</f>
        <v>0.67700000000000005</v>
      </c>
      <c r="J557">
        <f>Pumpkin_Seeds_Dataset!J555</f>
        <v>0.80649999999999999</v>
      </c>
      <c r="K557">
        <f>Pumpkin_Seeds_Dataset!K555</f>
        <v>1.9549000000000001</v>
      </c>
      <c r="L557">
        <f>Pumpkin_Seeds_Dataset!L555</f>
        <v>0.71360000000000001</v>
      </c>
      <c r="M557" s="9">
        <f>Pumpkin_Seeds_Dataset!M555</f>
        <v>0</v>
      </c>
      <c r="N557" s="10">
        <f t="shared" si="105"/>
        <v>1</v>
      </c>
      <c r="O557" s="11">
        <f t="shared" si="106"/>
        <v>1</v>
      </c>
      <c r="P557">
        <f t="shared" si="107"/>
        <v>0</v>
      </c>
      <c r="Q557">
        <f t="shared" si="108"/>
        <v>0.26061883401875546</v>
      </c>
      <c r="R557" s="9">
        <f t="shared" si="109"/>
        <v>0.26061883401875546</v>
      </c>
      <c r="S557" s="11">
        <f t="shared" si="110"/>
        <v>0.73938116598124459</v>
      </c>
      <c r="T557" s="9">
        <f t="shared" si="111"/>
        <v>-0.30194170483371674</v>
      </c>
      <c r="U557" s="11">
        <f t="shared" si="112"/>
        <v>100</v>
      </c>
      <c r="AX557">
        <v>5.8044430121117867E-2</v>
      </c>
      <c r="AY557">
        <v>1</v>
      </c>
      <c r="AZ557">
        <v>0</v>
      </c>
      <c r="BA557">
        <f t="shared" si="116"/>
        <v>532</v>
      </c>
      <c r="BB557">
        <f t="shared" si="117"/>
        <v>21</v>
      </c>
      <c r="BC557">
        <f t="shared" si="113"/>
        <v>0.59076923076923071</v>
      </c>
      <c r="BD557">
        <f t="shared" si="114"/>
        <v>0.98250000000000004</v>
      </c>
      <c r="BE557">
        <f t="shared" si="115"/>
        <v>7.5576923076909718E-4</v>
      </c>
    </row>
    <row r="558" spans="1:57" x14ac:dyDescent="0.3">
      <c r="A558">
        <f>Pumpkin_Seeds_Dataset!A556</f>
        <v>69843</v>
      </c>
      <c r="B558">
        <f>Pumpkin_Seeds_Dataset!B556</f>
        <v>1026.683</v>
      </c>
      <c r="C558">
        <f>Pumpkin_Seeds_Dataset!C556</f>
        <v>408.7731</v>
      </c>
      <c r="D558">
        <f>Pumpkin_Seeds_Dataset!D556</f>
        <v>218.36500000000001</v>
      </c>
      <c r="E558">
        <f>Pumpkin_Seeds_Dataset!E556</f>
        <v>70810</v>
      </c>
      <c r="F558">
        <f>Pumpkin_Seeds_Dataset!F556</f>
        <v>298.20609999999999</v>
      </c>
      <c r="G558">
        <f>Pumpkin_Seeds_Dataset!G556</f>
        <v>0.84540000000000004</v>
      </c>
      <c r="H558">
        <f>Pumpkin_Seeds_Dataset!H556</f>
        <v>0.98629999999999995</v>
      </c>
      <c r="I558">
        <f>Pumpkin_Seeds_Dataset!I556</f>
        <v>0.64</v>
      </c>
      <c r="J558">
        <f>Pumpkin_Seeds_Dataset!J556</f>
        <v>0.83260000000000001</v>
      </c>
      <c r="K558">
        <f>Pumpkin_Seeds_Dataset!K556</f>
        <v>1.8720000000000001</v>
      </c>
      <c r="L558">
        <f>Pumpkin_Seeds_Dataset!L556</f>
        <v>0.72950000000000004</v>
      </c>
      <c r="M558" s="9">
        <f>Pumpkin_Seeds_Dataset!M556</f>
        <v>0</v>
      </c>
      <c r="N558" s="10">
        <f t="shared" si="105"/>
        <v>1</v>
      </c>
      <c r="O558" s="11">
        <f t="shared" si="106"/>
        <v>1</v>
      </c>
      <c r="P558">
        <f t="shared" si="107"/>
        <v>0</v>
      </c>
      <c r="Q558">
        <f t="shared" si="108"/>
        <v>4.6314905834190241E-2</v>
      </c>
      <c r="R558" s="9">
        <f t="shared" si="109"/>
        <v>4.6314905834190241E-2</v>
      </c>
      <c r="S558" s="11">
        <f t="shared" si="110"/>
        <v>0.95368509416580971</v>
      </c>
      <c r="T558" s="9">
        <f t="shared" si="111"/>
        <v>-4.7421751998483211E-2</v>
      </c>
      <c r="U558" s="11">
        <f t="shared" si="112"/>
        <v>100</v>
      </c>
      <c r="AX558">
        <v>5.8387280418258108E-2</v>
      </c>
      <c r="AY558">
        <v>1</v>
      </c>
      <c r="AZ558">
        <v>0</v>
      </c>
      <c r="BA558">
        <f t="shared" si="116"/>
        <v>533</v>
      </c>
      <c r="BB558">
        <f t="shared" si="117"/>
        <v>21</v>
      </c>
      <c r="BC558">
        <f t="shared" si="113"/>
        <v>0.59000000000000008</v>
      </c>
      <c r="BD558">
        <f t="shared" si="114"/>
        <v>0.98250000000000004</v>
      </c>
      <c r="BE558">
        <f t="shared" si="115"/>
        <v>7.5576923076931533E-4</v>
      </c>
    </row>
    <row r="559" spans="1:57" x14ac:dyDescent="0.3">
      <c r="A559">
        <f>Pumpkin_Seeds_Dataset!A557</f>
        <v>69874</v>
      </c>
      <c r="B559">
        <f>Pumpkin_Seeds_Dataset!B557</f>
        <v>1030.884</v>
      </c>
      <c r="C559">
        <f>Pumpkin_Seeds_Dataset!C557</f>
        <v>414.51190000000003</v>
      </c>
      <c r="D559">
        <f>Pumpkin_Seeds_Dataset!D557</f>
        <v>215.20240000000001</v>
      </c>
      <c r="E559">
        <f>Pumpkin_Seeds_Dataset!E557</f>
        <v>70445</v>
      </c>
      <c r="F559">
        <f>Pumpkin_Seeds_Dataset!F557</f>
        <v>298.27229999999997</v>
      </c>
      <c r="G559">
        <f>Pumpkin_Seeds_Dataset!G557</f>
        <v>0.85470000000000002</v>
      </c>
      <c r="H559">
        <f>Pumpkin_Seeds_Dataset!H557</f>
        <v>0.9919</v>
      </c>
      <c r="I559">
        <f>Pumpkin_Seeds_Dataset!I557</f>
        <v>0.63339999999999996</v>
      </c>
      <c r="J559">
        <f>Pumpkin_Seeds_Dataset!J557</f>
        <v>0.82620000000000005</v>
      </c>
      <c r="K559">
        <f>Pumpkin_Seeds_Dataset!K557</f>
        <v>1.9260999999999999</v>
      </c>
      <c r="L559">
        <f>Pumpkin_Seeds_Dataset!L557</f>
        <v>0.71960000000000002</v>
      </c>
      <c r="M559" s="9">
        <f>Pumpkin_Seeds_Dataset!M557</f>
        <v>0</v>
      </c>
      <c r="N559" s="10">
        <f t="shared" si="105"/>
        <v>1</v>
      </c>
      <c r="O559" s="11">
        <f t="shared" si="106"/>
        <v>1</v>
      </c>
      <c r="P559">
        <f t="shared" si="107"/>
        <v>0</v>
      </c>
      <c r="Q559">
        <f t="shared" si="108"/>
        <v>0.21267070951181777</v>
      </c>
      <c r="R559" s="9">
        <f t="shared" si="109"/>
        <v>0.21267070951181777</v>
      </c>
      <c r="S559" s="11">
        <f t="shared" si="110"/>
        <v>0.78732929048818223</v>
      </c>
      <c r="T559" s="9">
        <f t="shared" si="111"/>
        <v>-0.23910870576448551</v>
      </c>
      <c r="U559" s="11">
        <f t="shared" si="112"/>
        <v>100</v>
      </c>
      <c r="AX559">
        <v>5.8439580310347156E-2</v>
      </c>
      <c r="AY559">
        <v>1</v>
      </c>
      <c r="AZ559">
        <v>0</v>
      </c>
      <c r="BA559">
        <f t="shared" si="116"/>
        <v>534</v>
      </c>
      <c r="BB559">
        <f t="shared" si="117"/>
        <v>21</v>
      </c>
      <c r="BC559">
        <f t="shared" si="113"/>
        <v>0.58923076923076922</v>
      </c>
      <c r="BD559">
        <f t="shared" si="114"/>
        <v>0.98250000000000004</v>
      </c>
      <c r="BE559">
        <f t="shared" si="115"/>
        <v>7.5576923076920626E-4</v>
      </c>
    </row>
    <row r="560" spans="1:57" x14ac:dyDescent="0.3">
      <c r="A560">
        <f>Pumpkin_Seeds_Dataset!A558</f>
        <v>88968</v>
      </c>
      <c r="B560">
        <f>Pumpkin_Seeds_Dataset!B558</f>
        <v>1147.059</v>
      </c>
      <c r="C560">
        <f>Pumpkin_Seeds_Dataset!C558</f>
        <v>455.47179999999997</v>
      </c>
      <c r="D560">
        <f>Pumpkin_Seeds_Dataset!D558</f>
        <v>249.3383</v>
      </c>
      <c r="E560">
        <f>Pumpkin_Seeds_Dataset!E558</f>
        <v>89671</v>
      </c>
      <c r="F560">
        <f>Pumpkin_Seeds_Dataset!F558</f>
        <v>336.56729999999999</v>
      </c>
      <c r="G560">
        <f>Pumpkin_Seeds_Dataset!G558</f>
        <v>0.83689999999999998</v>
      </c>
      <c r="H560">
        <f>Pumpkin_Seeds_Dataset!H558</f>
        <v>0.99219999999999997</v>
      </c>
      <c r="I560">
        <f>Pumpkin_Seeds_Dataset!I558</f>
        <v>0.74390000000000001</v>
      </c>
      <c r="J560">
        <f>Pumpkin_Seeds_Dataset!J558</f>
        <v>0.84970000000000001</v>
      </c>
      <c r="K560">
        <f>Pumpkin_Seeds_Dataset!K558</f>
        <v>1.8267</v>
      </c>
      <c r="L560">
        <f>Pumpkin_Seeds_Dataset!L558</f>
        <v>0.7389</v>
      </c>
      <c r="M560" s="9">
        <f>Pumpkin_Seeds_Dataset!M558</f>
        <v>0</v>
      </c>
      <c r="N560" s="10">
        <f t="shared" si="105"/>
        <v>1</v>
      </c>
      <c r="O560" s="11">
        <f t="shared" si="106"/>
        <v>1</v>
      </c>
      <c r="P560">
        <f t="shared" si="107"/>
        <v>0</v>
      </c>
      <c r="Q560">
        <f t="shared" si="108"/>
        <v>0.10951408530100804</v>
      </c>
      <c r="R560" s="9">
        <f t="shared" si="109"/>
        <v>0.10951408530100804</v>
      </c>
      <c r="S560" s="11">
        <f t="shared" si="110"/>
        <v>0.89048591469899196</v>
      </c>
      <c r="T560" s="9">
        <f t="shared" si="111"/>
        <v>-0.11598799367230267</v>
      </c>
      <c r="U560" s="11">
        <f t="shared" si="112"/>
        <v>100</v>
      </c>
      <c r="AX560">
        <v>5.8691124671179089E-2</v>
      </c>
      <c r="AY560">
        <v>1</v>
      </c>
      <c r="AZ560">
        <v>0</v>
      </c>
      <c r="BA560">
        <f t="shared" si="116"/>
        <v>535</v>
      </c>
      <c r="BB560">
        <f t="shared" si="117"/>
        <v>21</v>
      </c>
      <c r="BC560">
        <f t="shared" si="113"/>
        <v>0.58846153846153848</v>
      </c>
      <c r="BD560">
        <f t="shared" si="114"/>
        <v>0.98250000000000004</v>
      </c>
      <c r="BE560">
        <f t="shared" si="115"/>
        <v>7.5576923076920626E-4</v>
      </c>
    </row>
    <row r="561" spans="1:57" x14ac:dyDescent="0.3">
      <c r="A561">
        <f>Pumpkin_Seeds_Dataset!A559</f>
        <v>70074</v>
      </c>
      <c r="B561">
        <f>Pumpkin_Seeds_Dataset!B559</f>
        <v>1049.7380000000001</v>
      </c>
      <c r="C561">
        <f>Pumpkin_Seeds_Dataset!C559</f>
        <v>417.46449999999999</v>
      </c>
      <c r="D561">
        <f>Pumpkin_Seeds_Dataset!D559</f>
        <v>215.16929999999999</v>
      </c>
      <c r="E561">
        <f>Pumpkin_Seeds_Dataset!E559</f>
        <v>70814</v>
      </c>
      <c r="F561">
        <f>Pumpkin_Seeds_Dataset!F559</f>
        <v>298.69880000000001</v>
      </c>
      <c r="G561">
        <f>Pumpkin_Seeds_Dataset!G559</f>
        <v>0.8569</v>
      </c>
      <c r="H561">
        <f>Pumpkin_Seeds_Dataset!H559</f>
        <v>0.98960000000000004</v>
      </c>
      <c r="I561">
        <f>Pumpkin_Seeds_Dataset!I559</f>
        <v>0.63249999999999995</v>
      </c>
      <c r="J561">
        <f>Pumpkin_Seeds_Dataset!J559</f>
        <v>0.79910000000000003</v>
      </c>
      <c r="K561">
        <f>Pumpkin_Seeds_Dataset!K559</f>
        <v>1.9401999999999999</v>
      </c>
      <c r="L561">
        <f>Pumpkin_Seeds_Dataset!L559</f>
        <v>0.71550000000000002</v>
      </c>
      <c r="M561" s="9">
        <f>Pumpkin_Seeds_Dataset!M559</f>
        <v>0</v>
      </c>
      <c r="N561" s="10">
        <f t="shared" si="105"/>
        <v>1</v>
      </c>
      <c r="O561" s="11">
        <f t="shared" si="106"/>
        <v>1</v>
      </c>
      <c r="P561">
        <f t="shared" si="107"/>
        <v>0</v>
      </c>
      <c r="Q561">
        <f t="shared" si="108"/>
        <v>0.27700530991361777</v>
      </c>
      <c r="R561" s="9">
        <f t="shared" si="109"/>
        <v>0.27700530991361777</v>
      </c>
      <c r="S561" s="11">
        <f t="shared" si="110"/>
        <v>0.72299469008638217</v>
      </c>
      <c r="T561" s="9">
        <f t="shared" si="111"/>
        <v>-0.32435340112920452</v>
      </c>
      <c r="U561" s="11">
        <f t="shared" si="112"/>
        <v>100</v>
      </c>
      <c r="AX561">
        <v>5.8730625527612407E-2</v>
      </c>
      <c r="AY561">
        <v>1</v>
      </c>
      <c r="AZ561">
        <v>0</v>
      </c>
      <c r="BA561">
        <f t="shared" si="116"/>
        <v>536</v>
      </c>
      <c r="BB561">
        <f t="shared" si="117"/>
        <v>21</v>
      </c>
      <c r="BC561">
        <f t="shared" si="113"/>
        <v>0.58769230769230774</v>
      </c>
      <c r="BD561">
        <f t="shared" si="114"/>
        <v>0.98250000000000004</v>
      </c>
      <c r="BE561">
        <f t="shared" si="115"/>
        <v>7.5576923076931533E-4</v>
      </c>
    </row>
    <row r="562" spans="1:57" x14ac:dyDescent="0.3">
      <c r="A562">
        <f>Pumpkin_Seeds_Dataset!A560</f>
        <v>72007</v>
      </c>
      <c r="B562">
        <f>Pumpkin_Seeds_Dataset!B560</f>
        <v>1067.7260000000001</v>
      </c>
      <c r="C562">
        <f>Pumpkin_Seeds_Dataset!C560</f>
        <v>429.36610000000002</v>
      </c>
      <c r="D562">
        <f>Pumpkin_Seeds_Dataset!D560</f>
        <v>214.5378</v>
      </c>
      <c r="E562">
        <f>Pumpkin_Seeds_Dataset!E560</f>
        <v>72908</v>
      </c>
      <c r="F562">
        <f>Pumpkin_Seeds_Dataset!F560</f>
        <v>302.79059999999998</v>
      </c>
      <c r="G562">
        <f>Pumpkin_Seeds_Dataset!G560</f>
        <v>0.86619999999999997</v>
      </c>
      <c r="H562">
        <f>Pumpkin_Seeds_Dataset!H560</f>
        <v>0.98760000000000003</v>
      </c>
      <c r="I562">
        <f>Pumpkin_Seeds_Dataset!I560</f>
        <v>0.63829999999999998</v>
      </c>
      <c r="J562">
        <f>Pumpkin_Seeds_Dataset!J560</f>
        <v>0.79369999999999996</v>
      </c>
      <c r="K562">
        <f>Pumpkin_Seeds_Dataset!K560</f>
        <v>2.0013999999999998</v>
      </c>
      <c r="L562">
        <f>Pumpkin_Seeds_Dataset!L560</f>
        <v>0.70520000000000005</v>
      </c>
      <c r="M562" s="9">
        <f>Pumpkin_Seeds_Dataset!M560</f>
        <v>0</v>
      </c>
      <c r="N562" s="10">
        <f t="shared" si="105"/>
        <v>1</v>
      </c>
      <c r="O562" s="11">
        <f t="shared" si="106"/>
        <v>1</v>
      </c>
      <c r="P562">
        <f t="shared" si="107"/>
        <v>0</v>
      </c>
      <c r="Q562">
        <f t="shared" si="108"/>
        <v>0.23076283638943867</v>
      </c>
      <c r="R562" s="9">
        <f t="shared" si="109"/>
        <v>0.23076283638943867</v>
      </c>
      <c r="S562" s="11">
        <f t="shared" si="110"/>
        <v>0.76923716361056127</v>
      </c>
      <c r="T562" s="9">
        <f t="shared" si="111"/>
        <v>-0.26235595180831167</v>
      </c>
      <c r="U562" s="11">
        <f t="shared" si="112"/>
        <v>100</v>
      </c>
      <c r="AX562">
        <v>5.8929939134746506E-2</v>
      </c>
      <c r="AY562">
        <v>1</v>
      </c>
      <c r="AZ562">
        <v>0</v>
      </c>
      <c r="BA562">
        <f t="shared" si="116"/>
        <v>537</v>
      </c>
      <c r="BB562">
        <f t="shared" si="117"/>
        <v>21</v>
      </c>
      <c r="BC562">
        <f t="shared" si="113"/>
        <v>0.58692307692307688</v>
      </c>
      <c r="BD562">
        <f t="shared" si="114"/>
        <v>0.98250000000000004</v>
      </c>
      <c r="BE562">
        <f t="shared" si="115"/>
        <v>7.5576923076920626E-4</v>
      </c>
    </row>
    <row r="563" spans="1:57" x14ac:dyDescent="0.3">
      <c r="A563">
        <f>Pumpkin_Seeds_Dataset!A561</f>
        <v>76663</v>
      </c>
      <c r="B563">
        <f>Pumpkin_Seeds_Dataset!B561</f>
        <v>1072.6600000000001</v>
      </c>
      <c r="C563">
        <f>Pumpkin_Seeds_Dataset!C561</f>
        <v>417.32209999999998</v>
      </c>
      <c r="D563">
        <f>Pumpkin_Seeds_Dataset!D561</f>
        <v>235.3982</v>
      </c>
      <c r="E563">
        <f>Pumpkin_Seeds_Dataset!E561</f>
        <v>77341</v>
      </c>
      <c r="F563">
        <f>Pumpkin_Seeds_Dataset!F561</f>
        <v>312.42660000000001</v>
      </c>
      <c r="G563">
        <f>Pumpkin_Seeds_Dataset!G561</f>
        <v>0.82569999999999999</v>
      </c>
      <c r="H563">
        <f>Pumpkin_Seeds_Dataset!H561</f>
        <v>0.99119999999999997</v>
      </c>
      <c r="I563">
        <f>Pumpkin_Seeds_Dataset!I561</f>
        <v>0.73419999999999996</v>
      </c>
      <c r="J563">
        <f>Pumpkin_Seeds_Dataset!J561</f>
        <v>0.83730000000000004</v>
      </c>
      <c r="K563">
        <f>Pumpkin_Seeds_Dataset!K561</f>
        <v>1.7727999999999999</v>
      </c>
      <c r="L563">
        <f>Pumpkin_Seeds_Dataset!L561</f>
        <v>0.74860000000000004</v>
      </c>
      <c r="M563" s="9">
        <f>Pumpkin_Seeds_Dataset!M561</f>
        <v>0</v>
      </c>
      <c r="N563" s="10">
        <f t="shared" si="105"/>
        <v>1</v>
      </c>
      <c r="O563" s="11">
        <f t="shared" si="106"/>
        <v>1</v>
      </c>
      <c r="P563">
        <f t="shared" si="107"/>
        <v>0</v>
      </c>
      <c r="Q563">
        <f t="shared" si="108"/>
        <v>7.3790367176874455E-2</v>
      </c>
      <c r="R563" s="9">
        <f t="shared" si="109"/>
        <v>7.3790367176874455E-2</v>
      </c>
      <c r="S563" s="11">
        <f t="shared" si="110"/>
        <v>0.92620963282312552</v>
      </c>
      <c r="T563" s="9">
        <f t="shared" si="111"/>
        <v>-7.6654684619103047E-2</v>
      </c>
      <c r="U563" s="11">
        <f t="shared" si="112"/>
        <v>100</v>
      </c>
      <c r="AX563">
        <v>5.9115333158781237E-2</v>
      </c>
      <c r="AY563">
        <v>1</v>
      </c>
      <c r="AZ563">
        <v>0</v>
      </c>
      <c r="BA563">
        <f t="shared" si="116"/>
        <v>538</v>
      </c>
      <c r="BB563">
        <f t="shared" si="117"/>
        <v>21</v>
      </c>
      <c r="BC563">
        <f t="shared" si="113"/>
        <v>0.58615384615384614</v>
      </c>
      <c r="BD563">
        <f t="shared" si="114"/>
        <v>0.98250000000000004</v>
      </c>
      <c r="BE563">
        <f t="shared" si="115"/>
        <v>7.5576923076920626E-4</v>
      </c>
    </row>
    <row r="564" spans="1:57" x14ac:dyDescent="0.3">
      <c r="A564">
        <f>Pumpkin_Seeds_Dataset!A562</f>
        <v>72119</v>
      </c>
      <c r="B564">
        <f>Pumpkin_Seeds_Dataset!B562</f>
        <v>1027.9280000000001</v>
      </c>
      <c r="C564">
        <f>Pumpkin_Seeds_Dataset!C562</f>
        <v>403.83730000000003</v>
      </c>
      <c r="D564">
        <f>Pumpkin_Seeds_Dataset!D562</f>
        <v>227.9709</v>
      </c>
      <c r="E564">
        <f>Pumpkin_Seeds_Dataset!E562</f>
        <v>72707</v>
      </c>
      <c r="F564">
        <f>Pumpkin_Seeds_Dataset!F562</f>
        <v>303.02600000000001</v>
      </c>
      <c r="G564">
        <f>Pumpkin_Seeds_Dataset!G562</f>
        <v>0.82540000000000002</v>
      </c>
      <c r="H564">
        <f>Pumpkin_Seeds_Dataset!H562</f>
        <v>0.9919</v>
      </c>
      <c r="I564">
        <f>Pumpkin_Seeds_Dataset!I562</f>
        <v>0.74450000000000005</v>
      </c>
      <c r="J564">
        <f>Pumpkin_Seeds_Dataset!J562</f>
        <v>0.85770000000000002</v>
      </c>
      <c r="K564">
        <f>Pumpkin_Seeds_Dataset!K562</f>
        <v>1.7714000000000001</v>
      </c>
      <c r="L564">
        <f>Pumpkin_Seeds_Dataset!L562</f>
        <v>0.75039999999999996</v>
      </c>
      <c r="M564" s="9">
        <f>Pumpkin_Seeds_Dataset!M562</f>
        <v>0</v>
      </c>
      <c r="N564" s="10">
        <f t="shared" si="105"/>
        <v>1</v>
      </c>
      <c r="O564" s="11">
        <f t="shared" si="106"/>
        <v>1</v>
      </c>
      <c r="P564">
        <f t="shared" si="107"/>
        <v>0</v>
      </c>
      <c r="Q564">
        <f t="shared" si="108"/>
        <v>4.9113455739964541E-2</v>
      </c>
      <c r="R564" s="9">
        <f t="shared" si="109"/>
        <v>4.9113455739964541E-2</v>
      </c>
      <c r="S564" s="11">
        <f t="shared" si="110"/>
        <v>0.95088654426003549</v>
      </c>
      <c r="T564" s="9">
        <f t="shared" si="111"/>
        <v>-5.0360525067896698E-2</v>
      </c>
      <c r="U564" s="11">
        <f t="shared" si="112"/>
        <v>100</v>
      </c>
      <c r="AX564">
        <v>5.9252456734411089E-2</v>
      </c>
      <c r="AY564">
        <v>1</v>
      </c>
      <c r="AZ564">
        <v>0</v>
      </c>
      <c r="BA564">
        <f t="shared" si="116"/>
        <v>539</v>
      </c>
      <c r="BB564">
        <f t="shared" si="117"/>
        <v>21</v>
      </c>
      <c r="BC564">
        <f t="shared" si="113"/>
        <v>0.58538461538461539</v>
      </c>
      <c r="BD564">
        <f t="shared" si="114"/>
        <v>0.98250000000000004</v>
      </c>
      <c r="BE564">
        <f t="shared" si="115"/>
        <v>7.5576923076931533E-4</v>
      </c>
    </row>
    <row r="565" spans="1:57" x14ac:dyDescent="0.3">
      <c r="A565">
        <f>Pumpkin_Seeds_Dataset!A563</f>
        <v>75967</v>
      </c>
      <c r="B565">
        <f>Pumpkin_Seeds_Dataset!B563</f>
        <v>1118.8779999999999</v>
      </c>
      <c r="C565">
        <f>Pumpkin_Seeds_Dataset!C563</f>
        <v>424.7328</v>
      </c>
      <c r="D565">
        <f>Pumpkin_Seeds_Dataset!D563</f>
        <v>232.81530000000001</v>
      </c>
      <c r="E565">
        <f>Pumpkin_Seeds_Dataset!E563</f>
        <v>78044</v>
      </c>
      <c r="F565">
        <f>Pumpkin_Seeds_Dataset!F563</f>
        <v>311.00510000000003</v>
      </c>
      <c r="G565">
        <f>Pumpkin_Seeds_Dataset!G563</f>
        <v>0.83640000000000003</v>
      </c>
      <c r="H565">
        <f>Pumpkin_Seeds_Dataset!H563</f>
        <v>0.97340000000000004</v>
      </c>
      <c r="I565">
        <f>Pumpkin_Seeds_Dataset!I563</f>
        <v>0.7621</v>
      </c>
      <c r="J565">
        <f>Pumpkin_Seeds_Dataset!J563</f>
        <v>0.76259999999999994</v>
      </c>
      <c r="K565">
        <f>Pumpkin_Seeds_Dataset!K563</f>
        <v>1.8243</v>
      </c>
      <c r="L565">
        <f>Pumpkin_Seeds_Dataset!L563</f>
        <v>0.73219999999999996</v>
      </c>
      <c r="M565" s="9">
        <f>Pumpkin_Seeds_Dataset!M563</f>
        <v>0</v>
      </c>
      <c r="N565" s="10">
        <f t="shared" si="105"/>
        <v>1</v>
      </c>
      <c r="O565" s="11">
        <f t="shared" si="106"/>
        <v>1</v>
      </c>
      <c r="P565">
        <f t="shared" si="107"/>
        <v>0</v>
      </c>
      <c r="Q565">
        <f t="shared" si="108"/>
        <v>1.425523092887598E-2</v>
      </c>
      <c r="R565" s="9">
        <f t="shared" si="109"/>
        <v>1.425523092887598E-2</v>
      </c>
      <c r="S565" s="11">
        <f t="shared" si="110"/>
        <v>0.98574476907112407</v>
      </c>
      <c r="T565" s="9">
        <f t="shared" si="111"/>
        <v>-1.435781278565341E-2</v>
      </c>
      <c r="U565" s="11">
        <f t="shared" si="112"/>
        <v>100</v>
      </c>
      <c r="AX565">
        <v>5.9451753566798521E-2</v>
      </c>
      <c r="AY565">
        <v>1</v>
      </c>
      <c r="AZ565">
        <v>0</v>
      </c>
      <c r="BA565">
        <f t="shared" si="116"/>
        <v>540</v>
      </c>
      <c r="BB565">
        <f t="shared" si="117"/>
        <v>21</v>
      </c>
      <c r="BC565">
        <f t="shared" si="113"/>
        <v>0.58461538461538454</v>
      </c>
      <c r="BD565">
        <f t="shared" si="114"/>
        <v>0.98250000000000004</v>
      </c>
      <c r="BE565">
        <f t="shared" si="115"/>
        <v>7.5576923076909718E-4</v>
      </c>
    </row>
    <row r="566" spans="1:57" x14ac:dyDescent="0.3">
      <c r="A566">
        <f>Pumpkin_Seeds_Dataset!A564</f>
        <v>61873</v>
      </c>
      <c r="B566">
        <f>Pumpkin_Seeds_Dataset!B564</f>
        <v>973.25400000000002</v>
      </c>
      <c r="C566">
        <f>Pumpkin_Seeds_Dataset!C564</f>
        <v>387.64019999999999</v>
      </c>
      <c r="D566">
        <f>Pumpkin_Seeds_Dataset!D564</f>
        <v>204.92189999999999</v>
      </c>
      <c r="E566">
        <f>Pumpkin_Seeds_Dataset!E564</f>
        <v>62570</v>
      </c>
      <c r="F566">
        <f>Pumpkin_Seeds_Dataset!F564</f>
        <v>280.67619999999999</v>
      </c>
      <c r="G566">
        <f>Pumpkin_Seeds_Dataset!G564</f>
        <v>0.8488</v>
      </c>
      <c r="H566">
        <f>Pumpkin_Seeds_Dataset!H564</f>
        <v>0.9889</v>
      </c>
      <c r="I566">
        <f>Pumpkin_Seeds_Dataset!I564</f>
        <v>0.72889999999999999</v>
      </c>
      <c r="J566">
        <f>Pumpkin_Seeds_Dataset!J564</f>
        <v>0.82079999999999997</v>
      </c>
      <c r="K566">
        <f>Pumpkin_Seeds_Dataset!K564</f>
        <v>1.8915999999999999</v>
      </c>
      <c r="L566">
        <f>Pumpkin_Seeds_Dataset!L564</f>
        <v>0.72409999999999997</v>
      </c>
      <c r="M566" s="9">
        <f>Pumpkin_Seeds_Dataset!M564</f>
        <v>0</v>
      </c>
      <c r="N566" s="10">
        <f t="shared" si="105"/>
        <v>1</v>
      </c>
      <c r="O566" s="11">
        <f t="shared" si="106"/>
        <v>1</v>
      </c>
      <c r="P566">
        <f t="shared" si="107"/>
        <v>0</v>
      </c>
      <c r="Q566">
        <f t="shared" si="108"/>
        <v>0.37052534442368573</v>
      </c>
      <c r="R566" s="9">
        <f t="shared" si="109"/>
        <v>0.37052534442368573</v>
      </c>
      <c r="S566" s="11">
        <f t="shared" si="110"/>
        <v>0.62947465557631421</v>
      </c>
      <c r="T566" s="9">
        <f t="shared" si="111"/>
        <v>-0.46286968750551583</v>
      </c>
      <c r="U566" s="11">
        <f t="shared" si="112"/>
        <v>100</v>
      </c>
      <c r="AX566">
        <v>5.9825403963445122E-2</v>
      </c>
      <c r="AY566">
        <v>1</v>
      </c>
      <c r="AZ566">
        <v>0</v>
      </c>
      <c r="BA566">
        <f t="shared" si="116"/>
        <v>541</v>
      </c>
      <c r="BB566">
        <f t="shared" si="117"/>
        <v>21</v>
      </c>
      <c r="BC566">
        <f t="shared" si="113"/>
        <v>0.5838461538461539</v>
      </c>
      <c r="BD566">
        <f t="shared" si="114"/>
        <v>0.98250000000000004</v>
      </c>
      <c r="BE566">
        <f t="shared" si="115"/>
        <v>7.5576923076931533E-4</v>
      </c>
    </row>
    <row r="567" spans="1:57" x14ac:dyDescent="0.3">
      <c r="A567">
        <f>Pumpkin_Seeds_Dataset!A565</f>
        <v>69992</v>
      </c>
      <c r="B567">
        <f>Pumpkin_Seeds_Dataset!B565</f>
        <v>1057.088</v>
      </c>
      <c r="C567">
        <f>Pumpkin_Seeds_Dataset!C565</f>
        <v>434.25940000000003</v>
      </c>
      <c r="D567">
        <f>Pumpkin_Seeds_Dataset!D565</f>
        <v>205.96449999999999</v>
      </c>
      <c r="E567">
        <f>Pumpkin_Seeds_Dataset!E565</f>
        <v>70637</v>
      </c>
      <c r="F567">
        <f>Pumpkin_Seeds_Dataset!F565</f>
        <v>298.524</v>
      </c>
      <c r="G567">
        <f>Pumpkin_Seeds_Dataset!G565</f>
        <v>0.88039999999999996</v>
      </c>
      <c r="H567">
        <f>Pumpkin_Seeds_Dataset!H565</f>
        <v>0.9909</v>
      </c>
      <c r="I567">
        <f>Pumpkin_Seeds_Dataset!I565</f>
        <v>0.69120000000000004</v>
      </c>
      <c r="J567">
        <f>Pumpkin_Seeds_Dataset!J565</f>
        <v>0.78710000000000002</v>
      </c>
      <c r="K567">
        <f>Pumpkin_Seeds_Dataset!K565</f>
        <v>2.1084000000000001</v>
      </c>
      <c r="L567">
        <f>Pumpkin_Seeds_Dataset!L565</f>
        <v>0.68740000000000001</v>
      </c>
      <c r="M567" s="9">
        <f>Pumpkin_Seeds_Dataset!M565</f>
        <v>0</v>
      </c>
      <c r="N567" s="10">
        <f t="shared" si="105"/>
        <v>1</v>
      </c>
      <c r="O567" s="11">
        <f t="shared" si="106"/>
        <v>1</v>
      </c>
      <c r="P567">
        <f t="shared" si="107"/>
        <v>0</v>
      </c>
      <c r="Q567">
        <f t="shared" si="108"/>
        <v>0.6818447982743836</v>
      </c>
      <c r="R567" s="9">
        <f t="shared" si="109"/>
        <v>0.6818447982743836</v>
      </c>
      <c r="S567" s="11">
        <f t="shared" si="110"/>
        <v>0.3181552017256164</v>
      </c>
      <c r="T567" s="9">
        <f t="shared" si="111"/>
        <v>-1.1452159595214941</v>
      </c>
      <c r="U567" s="11">
        <f t="shared" si="112"/>
        <v>0</v>
      </c>
      <c r="AX567">
        <v>5.9865897360255035E-2</v>
      </c>
      <c r="AY567">
        <v>1</v>
      </c>
      <c r="AZ567">
        <v>0</v>
      </c>
      <c r="BA567">
        <f t="shared" si="116"/>
        <v>542</v>
      </c>
      <c r="BB567">
        <f t="shared" si="117"/>
        <v>21</v>
      </c>
      <c r="BC567">
        <f t="shared" si="113"/>
        <v>0.58307692307692305</v>
      </c>
      <c r="BD567">
        <f t="shared" si="114"/>
        <v>0.98250000000000004</v>
      </c>
      <c r="BE567">
        <f t="shared" si="115"/>
        <v>7.5576923076920626E-4</v>
      </c>
    </row>
    <row r="568" spans="1:57" x14ac:dyDescent="0.3">
      <c r="A568">
        <f>Pumpkin_Seeds_Dataset!A566</f>
        <v>89971</v>
      </c>
      <c r="B568">
        <f>Pumpkin_Seeds_Dataset!B566</f>
        <v>1200.44</v>
      </c>
      <c r="C568">
        <f>Pumpkin_Seeds_Dataset!C566</f>
        <v>484.50630000000001</v>
      </c>
      <c r="D568">
        <f>Pumpkin_Seeds_Dataset!D566</f>
        <v>237.94589999999999</v>
      </c>
      <c r="E568">
        <f>Pumpkin_Seeds_Dataset!E566</f>
        <v>91511</v>
      </c>
      <c r="F568">
        <f>Pumpkin_Seeds_Dataset!F566</f>
        <v>338.45920000000001</v>
      </c>
      <c r="G568">
        <f>Pumpkin_Seeds_Dataset!G566</f>
        <v>0.87109999999999999</v>
      </c>
      <c r="H568">
        <f>Pumpkin_Seeds_Dataset!H566</f>
        <v>0.98319999999999996</v>
      </c>
      <c r="I568">
        <f>Pumpkin_Seeds_Dataset!I566</f>
        <v>0.60709999999999997</v>
      </c>
      <c r="J568">
        <f>Pumpkin_Seeds_Dataset!J566</f>
        <v>0.78459999999999996</v>
      </c>
      <c r="K568">
        <f>Pumpkin_Seeds_Dataset!K566</f>
        <v>2.0362</v>
      </c>
      <c r="L568">
        <f>Pumpkin_Seeds_Dataset!L566</f>
        <v>0.6986</v>
      </c>
      <c r="M568" s="9">
        <f>Pumpkin_Seeds_Dataset!M566</f>
        <v>0</v>
      </c>
      <c r="N568" s="10">
        <f t="shared" si="105"/>
        <v>1</v>
      </c>
      <c r="O568" s="11">
        <f t="shared" si="106"/>
        <v>1</v>
      </c>
      <c r="P568">
        <f t="shared" si="107"/>
        <v>0</v>
      </c>
      <c r="Q568">
        <f t="shared" si="108"/>
        <v>8.5854557706498538E-2</v>
      </c>
      <c r="R568" s="9">
        <f t="shared" si="109"/>
        <v>8.5854557706498538E-2</v>
      </c>
      <c r="S568" s="11">
        <f t="shared" si="110"/>
        <v>0.91414544229350148</v>
      </c>
      <c r="T568" s="9">
        <f t="shared" si="111"/>
        <v>-8.9765592951604259E-2</v>
      </c>
      <c r="U568" s="11">
        <f t="shared" si="112"/>
        <v>100</v>
      </c>
      <c r="AX568">
        <v>6.0125672479951153E-2</v>
      </c>
      <c r="AY568">
        <v>1</v>
      </c>
      <c r="AZ568">
        <v>0</v>
      </c>
      <c r="BA568">
        <f t="shared" si="116"/>
        <v>543</v>
      </c>
      <c r="BB568">
        <f t="shared" si="117"/>
        <v>21</v>
      </c>
      <c r="BC568">
        <f t="shared" si="113"/>
        <v>0.5823076923076923</v>
      </c>
      <c r="BD568">
        <f t="shared" si="114"/>
        <v>0.98250000000000004</v>
      </c>
      <c r="BE568">
        <f t="shared" si="115"/>
        <v>7.5576923076920626E-4</v>
      </c>
    </row>
    <row r="569" spans="1:57" x14ac:dyDescent="0.3">
      <c r="A569">
        <f>Pumpkin_Seeds_Dataset!A567</f>
        <v>70452</v>
      </c>
      <c r="B569">
        <f>Pumpkin_Seeds_Dataset!B567</f>
        <v>1030.873</v>
      </c>
      <c r="C569">
        <f>Pumpkin_Seeds_Dataset!C567</f>
        <v>406.27960000000002</v>
      </c>
      <c r="D569">
        <f>Pumpkin_Seeds_Dataset!D567</f>
        <v>222.24449999999999</v>
      </c>
      <c r="E569">
        <f>Pumpkin_Seeds_Dataset!E567</f>
        <v>71301</v>
      </c>
      <c r="F569">
        <f>Pumpkin_Seeds_Dataset!F567</f>
        <v>299.5034</v>
      </c>
      <c r="G569">
        <f>Pumpkin_Seeds_Dataset!G567</f>
        <v>0.83709999999999996</v>
      </c>
      <c r="H569">
        <f>Pumpkin_Seeds_Dataset!H567</f>
        <v>0.98809999999999998</v>
      </c>
      <c r="I569">
        <f>Pumpkin_Seeds_Dataset!I567</f>
        <v>0.69720000000000004</v>
      </c>
      <c r="J569">
        <f>Pumpkin_Seeds_Dataset!J567</f>
        <v>0.83309999999999995</v>
      </c>
      <c r="K569">
        <f>Pumpkin_Seeds_Dataset!K567</f>
        <v>1.8281000000000001</v>
      </c>
      <c r="L569">
        <f>Pumpkin_Seeds_Dataset!L567</f>
        <v>0.73719999999999997</v>
      </c>
      <c r="M569" s="9">
        <f>Pumpkin_Seeds_Dataset!M567</f>
        <v>0</v>
      </c>
      <c r="N569" s="10">
        <f t="shared" si="105"/>
        <v>1</v>
      </c>
      <c r="O569" s="11">
        <f t="shared" si="106"/>
        <v>1</v>
      </c>
      <c r="P569">
        <f t="shared" si="107"/>
        <v>0</v>
      </c>
      <c r="Q569">
        <f t="shared" si="108"/>
        <v>6.9140294958800391E-2</v>
      </c>
      <c r="R569" s="9">
        <f t="shared" si="109"/>
        <v>6.9140294958800391E-2</v>
      </c>
      <c r="S569" s="11">
        <f t="shared" si="110"/>
        <v>0.93085970504119964</v>
      </c>
      <c r="T569" s="9">
        <f t="shared" si="111"/>
        <v>-7.164670581954867E-2</v>
      </c>
      <c r="U569" s="11">
        <f t="shared" si="112"/>
        <v>100</v>
      </c>
      <c r="AX569">
        <v>6.0214628812662034E-2</v>
      </c>
      <c r="AY569">
        <v>1</v>
      </c>
      <c r="AZ569">
        <v>0</v>
      </c>
      <c r="BA569">
        <f t="shared" si="116"/>
        <v>544</v>
      </c>
      <c r="BB569">
        <f t="shared" si="117"/>
        <v>21</v>
      </c>
      <c r="BC569">
        <f t="shared" si="113"/>
        <v>0.58153846153846156</v>
      </c>
      <c r="BD569">
        <f t="shared" si="114"/>
        <v>0.98250000000000004</v>
      </c>
      <c r="BE569">
        <f t="shared" si="115"/>
        <v>7.5576923076931533E-4</v>
      </c>
    </row>
    <row r="570" spans="1:57" x14ac:dyDescent="0.3">
      <c r="A570">
        <f>Pumpkin_Seeds_Dataset!A568</f>
        <v>83848</v>
      </c>
      <c r="B570">
        <f>Pumpkin_Seeds_Dataset!B568</f>
        <v>1108.646</v>
      </c>
      <c r="C570">
        <f>Pumpkin_Seeds_Dataset!C568</f>
        <v>431.24619999999999</v>
      </c>
      <c r="D570">
        <f>Pumpkin_Seeds_Dataset!D568</f>
        <v>248.81180000000001</v>
      </c>
      <c r="E570">
        <f>Pumpkin_Seeds_Dataset!E568</f>
        <v>84456</v>
      </c>
      <c r="F570">
        <f>Pumpkin_Seeds_Dataset!F568</f>
        <v>326.73930000000001</v>
      </c>
      <c r="G570">
        <f>Pumpkin_Seeds_Dataset!G568</f>
        <v>0.81679999999999997</v>
      </c>
      <c r="H570">
        <f>Pumpkin_Seeds_Dataset!H568</f>
        <v>0.99280000000000002</v>
      </c>
      <c r="I570">
        <f>Pumpkin_Seeds_Dataset!I568</f>
        <v>0.7117</v>
      </c>
      <c r="J570">
        <f>Pumpkin_Seeds_Dataset!J568</f>
        <v>0.85729999999999995</v>
      </c>
      <c r="K570">
        <f>Pumpkin_Seeds_Dataset!K568</f>
        <v>1.7332000000000001</v>
      </c>
      <c r="L570">
        <f>Pumpkin_Seeds_Dataset!L568</f>
        <v>0.75770000000000004</v>
      </c>
      <c r="M570" s="9">
        <f>Pumpkin_Seeds_Dataset!M568</f>
        <v>0</v>
      </c>
      <c r="N570" s="10">
        <f t="shared" si="105"/>
        <v>1</v>
      </c>
      <c r="O570" s="11">
        <f t="shared" si="106"/>
        <v>1</v>
      </c>
      <c r="P570">
        <f t="shared" si="107"/>
        <v>0</v>
      </c>
      <c r="Q570">
        <f t="shared" si="108"/>
        <v>6.5774243404089522E-2</v>
      </c>
      <c r="R570" s="9">
        <f t="shared" si="109"/>
        <v>6.5774243404089522E-2</v>
      </c>
      <c r="S570" s="11">
        <f t="shared" si="110"/>
        <v>0.93422575659591045</v>
      </c>
      <c r="T570" s="9">
        <f t="shared" si="111"/>
        <v>-6.8037160542846351E-2</v>
      </c>
      <c r="U570" s="11">
        <f t="shared" si="112"/>
        <v>100</v>
      </c>
      <c r="AX570">
        <v>6.0226200775787803E-2</v>
      </c>
      <c r="AY570">
        <v>1</v>
      </c>
      <c r="AZ570">
        <v>0</v>
      </c>
      <c r="BA570">
        <f t="shared" si="116"/>
        <v>545</v>
      </c>
      <c r="BB570">
        <f t="shared" si="117"/>
        <v>21</v>
      </c>
      <c r="BC570">
        <f t="shared" si="113"/>
        <v>0.5807692307692307</v>
      </c>
      <c r="BD570">
        <f t="shared" si="114"/>
        <v>0.98250000000000004</v>
      </c>
      <c r="BE570">
        <f t="shared" si="115"/>
        <v>7.5576923076909718E-4</v>
      </c>
    </row>
    <row r="571" spans="1:57" x14ac:dyDescent="0.3">
      <c r="A571">
        <f>Pumpkin_Seeds_Dataset!A569</f>
        <v>61726</v>
      </c>
      <c r="B571">
        <f>Pumpkin_Seeds_Dataset!B569</f>
        <v>975.93</v>
      </c>
      <c r="C571">
        <f>Pumpkin_Seeds_Dataset!C569</f>
        <v>387.53649999999999</v>
      </c>
      <c r="D571">
        <f>Pumpkin_Seeds_Dataset!D569</f>
        <v>203.77199999999999</v>
      </c>
      <c r="E571">
        <f>Pumpkin_Seeds_Dataset!E569</f>
        <v>62541</v>
      </c>
      <c r="F571">
        <f>Pumpkin_Seeds_Dataset!F569</f>
        <v>280.3426</v>
      </c>
      <c r="G571">
        <f>Pumpkin_Seeds_Dataset!G569</f>
        <v>0.85060000000000002</v>
      </c>
      <c r="H571">
        <f>Pumpkin_Seeds_Dataset!H569</f>
        <v>0.98699999999999999</v>
      </c>
      <c r="I571">
        <f>Pumpkin_Seeds_Dataset!I569</f>
        <v>0.75529999999999997</v>
      </c>
      <c r="J571">
        <f>Pumpkin_Seeds_Dataset!J569</f>
        <v>0.81440000000000001</v>
      </c>
      <c r="K571">
        <f>Pumpkin_Seeds_Dataset!K569</f>
        <v>1.9017999999999999</v>
      </c>
      <c r="L571">
        <f>Pumpkin_Seeds_Dataset!L569</f>
        <v>0.72340000000000004</v>
      </c>
      <c r="M571" s="9">
        <f>Pumpkin_Seeds_Dataset!M569</f>
        <v>0</v>
      </c>
      <c r="N571" s="10">
        <f t="shared" si="105"/>
        <v>1</v>
      </c>
      <c r="O571" s="11">
        <f t="shared" si="106"/>
        <v>1</v>
      </c>
      <c r="P571">
        <f t="shared" si="107"/>
        <v>0</v>
      </c>
      <c r="Q571">
        <f t="shared" si="108"/>
        <v>0.24017508607033283</v>
      </c>
      <c r="R571" s="9">
        <f t="shared" si="109"/>
        <v>0.24017508607033283</v>
      </c>
      <c r="S571" s="11">
        <f t="shared" si="110"/>
        <v>0.75982491392966711</v>
      </c>
      <c r="T571" s="9">
        <f t="shared" si="111"/>
        <v>-0.2746672486508141</v>
      </c>
      <c r="U571" s="11">
        <f t="shared" si="112"/>
        <v>100</v>
      </c>
      <c r="AX571">
        <v>6.0501522632992459E-2</v>
      </c>
      <c r="AY571">
        <v>1</v>
      </c>
      <c r="AZ571">
        <v>0</v>
      </c>
      <c r="BA571">
        <f t="shared" si="116"/>
        <v>546</v>
      </c>
      <c r="BB571">
        <f t="shared" si="117"/>
        <v>21</v>
      </c>
      <c r="BC571">
        <f t="shared" si="113"/>
        <v>0.58000000000000007</v>
      </c>
      <c r="BD571">
        <f t="shared" si="114"/>
        <v>0.98250000000000004</v>
      </c>
      <c r="BE571">
        <f t="shared" si="115"/>
        <v>7.5576923076931533E-4</v>
      </c>
    </row>
    <row r="572" spans="1:57" x14ac:dyDescent="0.3">
      <c r="A572">
        <f>Pumpkin_Seeds_Dataset!A570</f>
        <v>90393</v>
      </c>
      <c r="B572">
        <f>Pumpkin_Seeds_Dataset!B570</f>
        <v>1191.5640000000001</v>
      </c>
      <c r="C572">
        <f>Pumpkin_Seeds_Dataset!C570</f>
        <v>476.42430000000002</v>
      </c>
      <c r="D572">
        <f>Pumpkin_Seeds_Dataset!D570</f>
        <v>242.59100000000001</v>
      </c>
      <c r="E572">
        <f>Pumpkin_Seeds_Dataset!E570</f>
        <v>91357</v>
      </c>
      <c r="F572">
        <f>Pumpkin_Seeds_Dataset!F570</f>
        <v>339.25200000000001</v>
      </c>
      <c r="G572">
        <f>Pumpkin_Seeds_Dataset!G570</f>
        <v>0.86070000000000002</v>
      </c>
      <c r="H572">
        <f>Pumpkin_Seeds_Dataset!H570</f>
        <v>0.98939999999999995</v>
      </c>
      <c r="I572">
        <f>Pumpkin_Seeds_Dataset!I570</f>
        <v>0.62480000000000002</v>
      </c>
      <c r="J572">
        <f>Pumpkin_Seeds_Dataset!J570</f>
        <v>0.8</v>
      </c>
      <c r="K572">
        <f>Pumpkin_Seeds_Dataset!K570</f>
        <v>1.9639</v>
      </c>
      <c r="L572">
        <f>Pumpkin_Seeds_Dataset!L570</f>
        <v>0.71209999999999996</v>
      </c>
      <c r="M572" s="9">
        <f>Pumpkin_Seeds_Dataset!M570</f>
        <v>0</v>
      </c>
      <c r="N572" s="10">
        <f t="shared" si="105"/>
        <v>1</v>
      </c>
      <c r="O572" s="11">
        <f t="shared" si="106"/>
        <v>1</v>
      </c>
      <c r="P572">
        <f t="shared" si="107"/>
        <v>0</v>
      </c>
      <c r="Q572">
        <f t="shared" si="108"/>
        <v>0.23303194348442355</v>
      </c>
      <c r="R572" s="9">
        <f t="shared" si="109"/>
        <v>0.23303194348442355</v>
      </c>
      <c r="S572" s="11">
        <f t="shared" si="110"/>
        <v>0.76696805651557642</v>
      </c>
      <c r="T572" s="9">
        <f t="shared" si="111"/>
        <v>-0.2653101257890948</v>
      </c>
      <c r="U572" s="11">
        <f t="shared" si="112"/>
        <v>100</v>
      </c>
      <c r="AX572">
        <v>6.0560825858813845E-2</v>
      </c>
      <c r="AY572">
        <v>1</v>
      </c>
      <c r="AZ572">
        <v>0</v>
      </c>
      <c r="BA572">
        <f t="shared" si="116"/>
        <v>547</v>
      </c>
      <c r="BB572">
        <f t="shared" si="117"/>
        <v>21</v>
      </c>
      <c r="BC572">
        <f t="shared" si="113"/>
        <v>0.57923076923076922</v>
      </c>
      <c r="BD572">
        <f t="shared" si="114"/>
        <v>0.98250000000000004</v>
      </c>
      <c r="BE572">
        <f t="shared" si="115"/>
        <v>7.5576923076920626E-4</v>
      </c>
    </row>
    <row r="573" spans="1:57" x14ac:dyDescent="0.3">
      <c r="A573">
        <f>Pumpkin_Seeds_Dataset!A571</f>
        <v>86521</v>
      </c>
      <c r="B573">
        <f>Pumpkin_Seeds_Dataset!B571</f>
        <v>1192.182</v>
      </c>
      <c r="C573">
        <f>Pumpkin_Seeds_Dataset!C571</f>
        <v>485.03089999999997</v>
      </c>
      <c r="D573">
        <f>Pumpkin_Seeds_Dataset!D571</f>
        <v>229.31899999999999</v>
      </c>
      <c r="E573">
        <f>Pumpkin_Seeds_Dataset!E571</f>
        <v>87686</v>
      </c>
      <c r="F573">
        <f>Pumpkin_Seeds_Dataset!F571</f>
        <v>331.90660000000003</v>
      </c>
      <c r="G573">
        <f>Pumpkin_Seeds_Dataset!G571</f>
        <v>0.88119999999999998</v>
      </c>
      <c r="H573">
        <f>Pumpkin_Seeds_Dataset!H571</f>
        <v>0.98670000000000002</v>
      </c>
      <c r="I573">
        <f>Pumpkin_Seeds_Dataset!I571</f>
        <v>0.69640000000000002</v>
      </c>
      <c r="J573">
        <f>Pumpkin_Seeds_Dataset!J571</f>
        <v>0.76500000000000001</v>
      </c>
      <c r="K573">
        <f>Pumpkin_Seeds_Dataset!K571</f>
        <v>2.1151</v>
      </c>
      <c r="L573">
        <f>Pumpkin_Seeds_Dataset!L571</f>
        <v>0.68430000000000002</v>
      </c>
      <c r="M573" s="9">
        <f>Pumpkin_Seeds_Dataset!M571</f>
        <v>0</v>
      </c>
      <c r="N573" s="10">
        <f t="shared" si="105"/>
        <v>1</v>
      </c>
      <c r="O573" s="11">
        <f t="shared" si="106"/>
        <v>1</v>
      </c>
      <c r="P573">
        <f t="shared" si="107"/>
        <v>0</v>
      </c>
      <c r="Q573">
        <f t="shared" si="108"/>
        <v>0.59572417283109491</v>
      </c>
      <c r="R573" s="9">
        <f t="shared" si="109"/>
        <v>0.59572417283109491</v>
      </c>
      <c r="S573" s="11">
        <f t="shared" si="110"/>
        <v>0.40427582716890509</v>
      </c>
      <c r="T573" s="9">
        <f t="shared" si="111"/>
        <v>-0.90565789346517334</v>
      </c>
      <c r="U573" s="11">
        <f t="shared" si="112"/>
        <v>0</v>
      </c>
      <c r="AX573">
        <v>6.0570955287904682E-2</v>
      </c>
      <c r="AY573">
        <v>1</v>
      </c>
      <c r="AZ573">
        <v>0</v>
      </c>
      <c r="BA573">
        <f t="shared" si="116"/>
        <v>548</v>
      </c>
      <c r="BB573">
        <f t="shared" si="117"/>
        <v>21</v>
      </c>
      <c r="BC573">
        <f t="shared" si="113"/>
        <v>0.57846153846153847</v>
      </c>
      <c r="BD573">
        <f t="shared" si="114"/>
        <v>0.98250000000000004</v>
      </c>
      <c r="BE573">
        <f t="shared" si="115"/>
        <v>7.5576923076920626E-4</v>
      </c>
    </row>
    <row r="574" spans="1:57" x14ac:dyDescent="0.3">
      <c r="A574">
        <f>Pumpkin_Seeds_Dataset!A572</f>
        <v>86271</v>
      </c>
      <c r="B574">
        <f>Pumpkin_Seeds_Dataset!B572</f>
        <v>1103.9000000000001</v>
      </c>
      <c r="C574">
        <f>Pumpkin_Seeds_Dataset!C572</f>
        <v>413.24149999999997</v>
      </c>
      <c r="D574">
        <f>Pumpkin_Seeds_Dataset!D572</f>
        <v>266.70609999999999</v>
      </c>
      <c r="E574">
        <f>Pumpkin_Seeds_Dataset!E572</f>
        <v>87011</v>
      </c>
      <c r="F574">
        <f>Pumpkin_Seeds_Dataset!F572</f>
        <v>331.42669999999998</v>
      </c>
      <c r="G574">
        <f>Pumpkin_Seeds_Dataset!G572</f>
        <v>0.76380000000000003</v>
      </c>
      <c r="H574">
        <f>Pumpkin_Seeds_Dataset!H572</f>
        <v>0.99150000000000005</v>
      </c>
      <c r="I574">
        <f>Pumpkin_Seeds_Dataset!I572</f>
        <v>0.74070000000000003</v>
      </c>
      <c r="J574">
        <f>Pumpkin_Seeds_Dataset!J572</f>
        <v>0.88959999999999995</v>
      </c>
      <c r="K574">
        <f>Pumpkin_Seeds_Dataset!K572</f>
        <v>1.5494000000000001</v>
      </c>
      <c r="L574">
        <f>Pumpkin_Seeds_Dataset!L572</f>
        <v>0.80200000000000005</v>
      </c>
      <c r="M574" s="9">
        <f>Pumpkin_Seeds_Dataset!M572</f>
        <v>0</v>
      </c>
      <c r="N574" s="10">
        <f t="shared" si="105"/>
        <v>1</v>
      </c>
      <c r="O574" s="11">
        <f t="shared" si="106"/>
        <v>1</v>
      </c>
      <c r="P574">
        <f t="shared" si="107"/>
        <v>0</v>
      </c>
      <c r="Q574">
        <f t="shared" si="108"/>
        <v>8.666298781326515E-3</v>
      </c>
      <c r="R574" s="9">
        <f t="shared" si="109"/>
        <v>8.666298781326515E-3</v>
      </c>
      <c r="S574" s="11">
        <f t="shared" si="110"/>
        <v>0.99133370121867348</v>
      </c>
      <c r="T574" s="9">
        <f t="shared" si="111"/>
        <v>-8.7040695286616076E-3</v>
      </c>
      <c r="U574" s="11">
        <f t="shared" si="112"/>
        <v>100</v>
      </c>
      <c r="AX574">
        <v>6.106935428191948E-2</v>
      </c>
      <c r="AY574">
        <v>1</v>
      </c>
      <c r="AZ574">
        <v>0</v>
      </c>
      <c r="BA574">
        <f t="shared" si="116"/>
        <v>549</v>
      </c>
      <c r="BB574">
        <f t="shared" si="117"/>
        <v>21</v>
      </c>
      <c r="BC574">
        <f t="shared" si="113"/>
        <v>0.57769230769230773</v>
      </c>
      <c r="BD574">
        <f t="shared" si="114"/>
        <v>0.98250000000000004</v>
      </c>
      <c r="BE574">
        <f t="shared" si="115"/>
        <v>7.5576923076931533E-4</v>
      </c>
    </row>
    <row r="575" spans="1:57" x14ac:dyDescent="0.3">
      <c r="A575">
        <f>Pumpkin_Seeds_Dataset!A573</f>
        <v>71362</v>
      </c>
      <c r="B575">
        <f>Pumpkin_Seeds_Dataset!B573</f>
        <v>1049.7550000000001</v>
      </c>
      <c r="C575">
        <f>Pumpkin_Seeds_Dataset!C573</f>
        <v>414.96039999999999</v>
      </c>
      <c r="D575">
        <f>Pumpkin_Seeds_Dataset!D573</f>
        <v>219.8383</v>
      </c>
      <c r="E575">
        <f>Pumpkin_Seeds_Dataset!E573</f>
        <v>72526</v>
      </c>
      <c r="F575">
        <f>Pumpkin_Seeds_Dataset!F573</f>
        <v>301.43150000000003</v>
      </c>
      <c r="G575">
        <f>Pumpkin_Seeds_Dataset!G573</f>
        <v>0.84809999999999997</v>
      </c>
      <c r="H575">
        <f>Pumpkin_Seeds_Dataset!H573</f>
        <v>0.98399999999999999</v>
      </c>
      <c r="I575">
        <f>Pumpkin_Seeds_Dataset!I573</f>
        <v>0.65290000000000004</v>
      </c>
      <c r="J575">
        <f>Pumpkin_Seeds_Dataset!J573</f>
        <v>0.81379999999999997</v>
      </c>
      <c r="K575">
        <f>Pumpkin_Seeds_Dataset!K573</f>
        <v>1.8875999999999999</v>
      </c>
      <c r="L575">
        <f>Pumpkin_Seeds_Dataset!L573</f>
        <v>0.72640000000000005</v>
      </c>
      <c r="M575" s="9">
        <f>Pumpkin_Seeds_Dataset!M573</f>
        <v>0</v>
      </c>
      <c r="N575" s="10">
        <f t="shared" si="105"/>
        <v>1</v>
      </c>
      <c r="O575" s="11">
        <f t="shared" si="106"/>
        <v>1</v>
      </c>
      <c r="P575">
        <f t="shared" si="107"/>
        <v>0</v>
      </c>
      <c r="Q575">
        <f t="shared" si="108"/>
        <v>3.1261737772256555E-2</v>
      </c>
      <c r="R575" s="9">
        <f t="shared" si="109"/>
        <v>3.1261737772256555E-2</v>
      </c>
      <c r="S575" s="11">
        <f t="shared" si="110"/>
        <v>0.9687382622277434</v>
      </c>
      <c r="T575" s="9">
        <f t="shared" si="111"/>
        <v>-3.1760814798055925E-2</v>
      </c>
      <c r="U575" s="11">
        <f t="shared" si="112"/>
        <v>100</v>
      </c>
      <c r="AX575">
        <v>6.1192562999650486E-2</v>
      </c>
      <c r="AY575">
        <v>1</v>
      </c>
      <c r="AZ575">
        <v>0</v>
      </c>
      <c r="BA575">
        <f t="shared" si="116"/>
        <v>550</v>
      </c>
      <c r="BB575">
        <f t="shared" si="117"/>
        <v>21</v>
      </c>
      <c r="BC575">
        <f t="shared" si="113"/>
        <v>0.57692307692307687</v>
      </c>
      <c r="BD575">
        <f t="shared" si="114"/>
        <v>0.98250000000000004</v>
      </c>
      <c r="BE575">
        <f t="shared" si="115"/>
        <v>7.5576923076920626E-4</v>
      </c>
    </row>
    <row r="576" spans="1:57" x14ac:dyDescent="0.3">
      <c r="A576">
        <f>Pumpkin_Seeds_Dataset!A574</f>
        <v>79564</v>
      </c>
      <c r="B576">
        <f>Pumpkin_Seeds_Dataset!B574</f>
        <v>1111.0740000000001</v>
      </c>
      <c r="C576">
        <f>Pumpkin_Seeds_Dataset!C574</f>
        <v>433.52449999999999</v>
      </c>
      <c r="D576">
        <f>Pumpkin_Seeds_Dataset!D574</f>
        <v>234.7559</v>
      </c>
      <c r="E576">
        <f>Pumpkin_Seeds_Dataset!E574</f>
        <v>80291</v>
      </c>
      <c r="F576">
        <f>Pumpkin_Seeds_Dataset!F574</f>
        <v>318.28289999999998</v>
      </c>
      <c r="G576">
        <f>Pumpkin_Seeds_Dataset!G574</f>
        <v>0.8407</v>
      </c>
      <c r="H576">
        <f>Pumpkin_Seeds_Dataset!H574</f>
        <v>0.9909</v>
      </c>
      <c r="I576">
        <f>Pumpkin_Seeds_Dataset!I574</f>
        <v>0.72740000000000005</v>
      </c>
      <c r="J576">
        <f>Pumpkin_Seeds_Dataset!J574</f>
        <v>0.80989999999999995</v>
      </c>
      <c r="K576">
        <f>Pumpkin_Seeds_Dataset!K574</f>
        <v>1.8467</v>
      </c>
      <c r="L576">
        <f>Pumpkin_Seeds_Dataset!L574</f>
        <v>0.73419999999999996</v>
      </c>
      <c r="M576" s="9">
        <f>Pumpkin_Seeds_Dataset!M574</f>
        <v>0</v>
      </c>
      <c r="N576" s="10">
        <f t="shared" si="105"/>
        <v>1</v>
      </c>
      <c r="O576" s="11">
        <f t="shared" si="106"/>
        <v>1</v>
      </c>
      <c r="P576">
        <f t="shared" si="107"/>
        <v>0</v>
      </c>
      <c r="Q576">
        <f t="shared" si="108"/>
        <v>0.11548416316193563</v>
      </c>
      <c r="R576" s="9">
        <f t="shared" si="109"/>
        <v>0.11548416316193563</v>
      </c>
      <c r="S576" s="11">
        <f t="shared" si="110"/>
        <v>0.88451583683806434</v>
      </c>
      <c r="T576" s="9">
        <f t="shared" si="111"/>
        <v>-0.12271486069457753</v>
      </c>
      <c r="U576" s="11">
        <f t="shared" si="112"/>
        <v>100</v>
      </c>
      <c r="AX576">
        <v>6.1420263572360322E-2</v>
      </c>
      <c r="AY576">
        <v>1</v>
      </c>
      <c r="AZ576">
        <v>0</v>
      </c>
      <c r="BA576">
        <f t="shared" si="116"/>
        <v>551</v>
      </c>
      <c r="BB576">
        <f t="shared" si="117"/>
        <v>21</v>
      </c>
      <c r="BC576">
        <f t="shared" si="113"/>
        <v>0.57615384615384613</v>
      </c>
      <c r="BD576">
        <f t="shared" si="114"/>
        <v>0.98250000000000004</v>
      </c>
      <c r="BE576">
        <f t="shared" si="115"/>
        <v>7.5576923076920626E-4</v>
      </c>
    </row>
    <row r="577" spans="1:57" x14ac:dyDescent="0.3">
      <c r="A577">
        <f>Pumpkin_Seeds_Dataset!A575</f>
        <v>79558</v>
      </c>
      <c r="B577">
        <f>Pumpkin_Seeds_Dataset!B575</f>
        <v>1134.31</v>
      </c>
      <c r="C577">
        <f>Pumpkin_Seeds_Dataset!C575</f>
        <v>452.87889999999999</v>
      </c>
      <c r="D577">
        <f>Pumpkin_Seeds_Dataset!D575</f>
        <v>224.1003</v>
      </c>
      <c r="E577">
        <f>Pumpkin_Seeds_Dataset!E575</f>
        <v>80460</v>
      </c>
      <c r="F577">
        <f>Pumpkin_Seeds_Dataset!F575</f>
        <v>318.27089999999998</v>
      </c>
      <c r="G577">
        <f>Pumpkin_Seeds_Dataset!G575</f>
        <v>0.86899999999999999</v>
      </c>
      <c r="H577">
        <f>Pumpkin_Seeds_Dataset!H575</f>
        <v>0.98880000000000001</v>
      </c>
      <c r="I577">
        <f>Pumpkin_Seeds_Dataset!I575</f>
        <v>0.73760000000000003</v>
      </c>
      <c r="J577">
        <f>Pumpkin_Seeds_Dataset!J575</f>
        <v>0.77700000000000002</v>
      </c>
      <c r="K577">
        <f>Pumpkin_Seeds_Dataset!K575</f>
        <v>2.0209000000000001</v>
      </c>
      <c r="L577">
        <f>Pumpkin_Seeds_Dataset!L575</f>
        <v>0.70279999999999998</v>
      </c>
      <c r="M577" s="9">
        <f>Pumpkin_Seeds_Dataset!M575</f>
        <v>0</v>
      </c>
      <c r="N577" s="10">
        <f t="shared" si="105"/>
        <v>1</v>
      </c>
      <c r="O577" s="11">
        <f t="shared" si="106"/>
        <v>1</v>
      </c>
      <c r="P577">
        <f t="shared" si="107"/>
        <v>0</v>
      </c>
      <c r="Q577">
        <f t="shared" si="108"/>
        <v>0.23509185648408099</v>
      </c>
      <c r="R577" s="9">
        <f t="shared" si="109"/>
        <v>0.23509185648408099</v>
      </c>
      <c r="S577" s="11">
        <f t="shared" si="110"/>
        <v>0.76490814351591907</v>
      </c>
      <c r="T577" s="9">
        <f t="shared" si="111"/>
        <v>-0.26799952620044121</v>
      </c>
      <c r="U577" s="11">
        <f t="shared" si="112"/>
        <v>100</v>
      </c>
      <c r="AX577">
        <v>6.2058297447212446E-2</v>
      </c>
      <c r="AY577">
        <v>1</v>
      </c>
      <c r="AZ577">
        <v>0</v>
      </c>
      <c r="BA577">
        <f t="shared" si="116"/>
        <v>552</v>
      </c>
      <c r="BB577">
        <f t="shared" si="117"/>
        <v>21</v>
      </c>
      <c r="BC577">
        <f t="shared" si="113"/>
        <v>0.57538461538461538</v>
      </c>
      <c r="BD577">
        <f t="shared" si="114"/>
        <v>0.98250000000000004</v>
      </c>
      <c r="BE577">
        <f t="shared" si="115"/>
        <v>7.5576923076920626E-4</v>
      </c>
    </row>
    <row r="578" spans="1:57" x14ac:dyDescent="0.3">
      <c r="A578">
        <f>Pumpkin_Seeds_Dataset!A576</f>
        <v>66922</v>
      </c>
      <c r="B578">
        <f>Pumpkin_Seeds_Dataset!B576</f>
        <v>988.42</v>
      </c>
      <c r="C578">
        <f>Pumpkin_Seeds_Dataset!C576</f>
        <v>376.41359999999997</v>
      </c>
      <c r="D578">
        <f>Pumpkin_Seeds_Dataset!D576</f>
        <v>227.99870000000001</v>
      </c>
      <c r="E578">
        <f>Pumpkin_Seeds_Dataset!E576</f>
        <v>67537</v>
      </c>
      <c r="F578">
        <f>Pumpkin_Seeds_Dataset!F576</f>
        <v>291.90359999999998</v>
      </c>
      <c r="G578">
        <f>Pumpkin_Seeds_Dataset!G576</f>
        <v>0.79569999999999996</v>
      </c>
      <c r="H578">
        <f>Pumpkin_Seeds_Dataset!H576</f>
        <v>0.9909</v>
      </c>
      <c r="I578">
        <f>Pumpkin_Seeds_Dataset!I576</f>
        <v>0.71209999999999996</v>
      </c>
      <c r="J578">
        <f>Pumpkin_Seeds_Dataset!J576</f>
        <v>0.86080000000000001</v>
      </c>
      <c r="K578">
        <f>Pumpkin_Seeds_Dataset!K576</f>
        <v>1.6509</v>
      </c>
      <c r="L578">
        <f>Pumpkin_Seeds_Dataset!L576</f>
        <v>0.77549999999999997</v>
      </c>
      <c r="M578" s="9">
        <f>Pumpkin_Seeds_Dataset!M576</f>
        <v>0</v>
      </c>
      <c r="N578" s="10">
        <f t="shared" si="105"/>
        <v>1</v>
      </c>
      <c r="O578" s="11">
        <f t="shared" si="106"/>
        <v>1</v>
      </c>
      <c r="P578">
        <f t="shared" si="107"/>
        <v>0</v>
      </c>
      <c r="Q578">
        <f t="shared" si="108"/>
        <v>3.7063680118043542E-2</v>
      </c>
      <c r="R578" s="9">
        <f t="shared" si="109"/>
        <v>3.7063680118043542E-2</v>
      </c>
      <c r="S578" s="11">
        <f t="shared" si="110"/>
        <v>0.96293631988195649</v>
      </c>
      <c r="T578" s="9">
        <f t="shared" si="111"/>
        <v>-3.7767996180499412E-2</v>
      </c>
      <c r="U578" s="11">
        <f t="shared" si="112"/>
        <v>100</v>
      </c>
      <c r="AX578">
        <v>6.2083976136417141E-2</v>
      </c>
      <c r="AY578">
        <v>1</v>
      </c>
      <c r="AZ578">
        <v>0</v>
      </c>
      <c r="BA578">
        <f t="shared" si="116"/>
        <v>553</v>
      </c>
      <c r="BB578">
        <f t="shared" si="117"/>
        <v>21</v>
      </c>
      <c r="BC578">
        <f t="shared" si="113"/>
        <v>0.57461538461538464</v>
      </c>
      <c r="BD578">
        <f t="shared" si="114"/>
        <v>0.98250000000000004</v>
      </c>
      <c r="BE578">
        <f t="shared" si="115"/>
        <v>7.5576923076920626E-4</v>
      </c>
    </row>
    <row r="579" spans="1:57" x14ac:dyDescent="0.3">
      <c r="A579">
        <f>Pumpkin_Seeds_Dataset!A577</f>
        <v>64970</v>
      </c>
      <c r="B579">
        <f>Pumpkin_Seeds_Dataset!B577</f>
        <v>1003.365</v>
      </c>
      <c r="C579">
        <f>Pumpkin_Seeds_Dataset!C577</f>
        <v>395.64249999999998</v>
      </c>
      <c r="D579">
        <f>Pumpkin_Seeds_Dataset!D577</f>
        <v>211.42869999999999</v>
      </c>
      <c r="E579">
        <f>Pumpkin_Seeds_Dataset!E577</f>
        <v>65720</v>
      </c>
      <c r="F579">
        <f>Pumpkin_Seeds_Dataset!F577</f>
        <v>287.61500000000001</v>
      </c>
      <c r="G579">
        <f>Pumpkin_Seeds_Dataset!G577</f>
        <v>0.84519999999999995</v>
      </c>
      <c r="H579">
        <f>Pumpkin_Seeds_Dataset!H577</f>
        <v>0.98860000000000003</v>
      </c>
      <c r="I579">
        <f>Pumpkin_Seeds_Dataset!I577</f>
        <v>0.71530000000000005</v>
      </c>
      <c r="J579">
        <f>Pumpkin_Seeds_Dataset!J577</f>
        <v>0.81100000000000005</v>
      </c>
      <c r="K579">
        <f>Pumpkin_Seeds_Dataset!K577</f>
        <v>1.8713</v>
      </c>
      <c r="L579">
        <f>Pumpkin_Seeds_Dataset!L577</f>
        <v>0.72699999999999998</v>
      </c>
      <c r="M579" s="9">
        <f>Pumpkin_Seeds_Dataset!M577</f>
        <v>0</v>
      </c>
      <c r="N579" s="10">
        <f t="shared" si="105"/>
        <v>1</v>
      </c>
      <c r="O579" s="11">
        <f t="shared" si="106"/>
        <v>1</v>
      </c>
      <c r="P579">
        <f t="shared" si="107"/>
        <v>0</v>
      </c>
      <c r="Q579">
        <f t="shared" si="108"/>
        <v>0.32690617875445616</v>
      </c>
      <c r="R579" s="9">
        <f t="shared" si="109"/>
        <v>0.32690617875445616</v>
      </c>
      <c r="S579" s="11">
        <f t="shared" si="110"/>
        <v>0.67309382124554384</v>
      </c>
      <c r="T579" s="9">
        <f t="shared" si="111"/>
        <v>-0.39587055155663797</v>
      </c>
      <c r="U579" s="11">
        <f t="shared" si="112"/>
        <v>100</v>
      </c>
      <c r="AX579">
        <v>6.2110108057027845E-2</v>
      </c>
      <c r="AY579">
        <v>1</v>
      </c>
      <c r="AZ579">
        <v>0</v>
      </c>
      <c r="BA579">
        <f t="shared" si="116"/>
        <v>554</v>
      </c>
      <c r="BB579">
        <f t="shared" si="117"/>
        <v>21</v>
      </c>
      <c r="BC579">
        <f t="shared" si="113"/>
        <v>0.57384615384615389</v>
      </c>
      <c r="BD579">
        <f t="shared" si="114"/>
        <v>0.98250000000000004</v>
      </c>
      <c r="BE579">
        <f t="shared" si="115"/>
        <v>0</v>
      </c>
    </row>
    <row r="580" spans="1:57" x14ac:dyDescent="0.3">
      <c r="A580">
        <f>Pumpkin_Seeds_Dataset!A578</f>
        <v>58234</v>
      </c>
      <c r="B580">
        <f>Pumpkin_Seeds_Dataset!B578</f>
        <v>928.79499999999996</v>
      </c>
      <c r="C580">
        <f>Pumpkin_Seeds_Dataset!C578</f>
        <v>361.45510000000002</v>
      </c>
      <c r="D580">
        <f>Pumpkin_Seeds_Dataset!D578</f>
        <v>206.00839999999999</v>
      </c>
      <c r="E580">
        <f>Pumpkin_Seeds_Dataset!E578</f>
        <v>58772</v>
      </c>
      <c r="F580">
        <f>Pumpkin_Seeds_Dataset!F578</f>
        <v>272.29730000000001</v>
      </c>
      <c r="G580">
        <f>Pumpkin_Seeds_Dataset!G578</f>
        <v>0.82169999999999999</v>
      </c>
      <c r="H580">
        <f>Pumpkin_Seeds_Dataset!H578</f>
        <v>0.99080000000000001</v>
      </c>
      <c r="I580">
        <f>Pumpkin_Seeds_Dataset!I578</f>
        <v>0.68840000000000001</v>
      </c>
      <c r="J580">
        <f>Pumpkin_Seeds_Dataset!J578</f>
        <v>0.84830000000000005</v>
      </c>
      <c r="K580">
        <f>Pumpkin_Seeds_Dataset!K578</f>
        <v>1.7545999999999999</v>
      </c>
      <c r="L580">
        <f>Pumpkin_Seeds_Dataset!L578</f>
        <v>0.75329999999999997</v>
      </c>
      <c r="M580" s="9">
        <f>Pumpkin_Seeds_Dataset!M578</f>
        <v>0</v>
      </c>
      <c r="N580" s="10">
        <f t="shared" si="105"/>
        <v>1</v>
      </c>
      <c r="O580" s="11">
        <f t="shared" si="106"/>
        <v>1</v>
      </c>
      <c r="P580">
        <f t="shared" si="107"/>
        <v>0</v>
      </c>
      <c r="Q580">
        <f t="shared" si="108"/>
        <v>0.16795723446767452</v>
      </c>
      <c r="R580" s="9">
        <f t="shared" si="109"/>
        <v>0.16795723446767452</v>
      </c>
      <c r="S580" s="11">
        <f t="shared" si="110"/>
        <v>0.83204276553232548</v>
      </c>
      <c r="T580" s="9">
        <f t="shared" si="111"/>
        <v>-0.18387143860170954</v>
      </c>
      <c r="U580" s="11">
        <f t="shared" si="112"/>
        <v>100</v>
      </c>
      <c r="AX580">
        <v>6.2472693341448171E-2</v>
      </c>
      <c r="AY580">
        <v>0</v>
      </c>
      <c r="AZ580">
        <v>1</v>
      </c>
      <c r="BA580">
        <f t="shared" si="116"/>
        <v>554</v>
      </c>
      <c r="BB580">
        <f t="shared" si="117"/>
        <v>22</v>
      </c>
      <c r="BC580">
        <f t="shared" si="113"/>
        <v>0.57384615384615389</v>
      </c>
      <c r="BD580">
        <f t="shared" si="114"/>
        <v>0.98166666666666669</v>
      </c>
      <c r="BE580">
        <f t="shared" si="115"/>
        <v>7.5512820512828966E-4</v>
      </c>
    </row>
    <row r="581" spans="1:57" x14ac:dyDescent="0.3">
      <c r="A581">
        <f>Pumpkin_Seeds_Dataset!A579</f>
        <v>65694</v>
      </c>
      <c r="B581">
        <f>Pumpkin_Seeds_Dataset!B579</f>
        <v>1039.5060000000001</v>
      </c>
      <c r="C581">
        <f>Pumpkin_Seeds_Dataset!C579</f>
        <v>348.06450000000001</v>
      </c>
      <c r="D581">
        <f>Pumpkin_Seeds_Dataset!D579</f>
        <v>243.97800000000001</v>
      </c>
      <c r="E581">
        <f>Pumpkin_Seeds_Dataset!E579</f>
        <v>67364</v>
      </c>
      <c r="F581">
        <f>Pumpkin_Seeds_Dataset!F579</f>
        <v>289.2131</v>
      </c>
      <c r="G581">
        <f>Pumpkin_Seeds_Dataset!G579</f>
        <v>0.71319999999999995</v>
      </c>
      <c r="H581">
        <f>Pumpkin_Seeds_Dataset!H579</f>
        <v>0.97519999999999996</v>
      </c>
      <c r="I581">
        <f>Pumpkin_Seeds_Dataset!I579</f>
        <v>0.69299999999999995</v>
      </c>
      <c r="J581">
        <f>Pumpkin_Seeds_Dataset!J579</f>
        <v>0.76400000000000001</v>
      </c>
      <c r="K581">
        <f>Pumpkin_Seeds_Dataset!K579</f>
        <v>1.4266000000000001</v>
      </c>
      <c r="L581">
        <f>Pumpkin_Seeds_Dataset!L579</f>
        <v>0.83089999999999997</v>
      </c>
      <c r="M581" s="9">
        <f>Pumpkin_Seeds_Dataset!M579</f>
        <v>0</v>
      </c>
      <c r="N581" s="10">
        <f t="shared" ref="N581:N644" si="118">1-M581</f>
        <v>1</v>
      </c>
      <c r="O581" s="11">
        <f t="shared" ref="O581:O644" si="119">M581+N581</f>
        <v>1</v>
      </c>
      <c r="P581">
        <f t="shared" ref="P581:P644" si="120">IF(O581=0,"",M581/O581)</f>
        <v>0</v>
      </c>
      <c r="Q581">
        <f t="shared" ref="Q581:Q644" si="121">1/(1+EXP(-$X$5-MMULT(A581:L581,$X$6:$X$17)))</f>
        <v>1.9312256392844337E-3</v>
      </c>
      <c r="R581" s="9">
        <f t="shared" ref="R581:R644" si="122">O581*Q581</f>
        <v>1.9312256392844337E-3</v>
      </c>
      <c r="S581" s="11">
        <f t="shared" ref="S581:S644" si="123">O581-R581</f>
        <v>0.99806877436071562</v>
      </c>
      <c r="T581" s="9">
        <f t="shared" ref="T581:T644" si="124">IFERROR(O581*(P581*LN(Q581)+(1-P581)*LN(1-Q581)),0)</f>
        <v>-1.9330928599228367E-3</v>
      </c>
      <c r="U581" s="11">
        <f t="shared" ref="U581:U644" si="125">100*IF(Q581&gt;=$AT$10,M581/O581,N581/O581)</f>
        <v>100</v>
      </c>
      <c r="AX581">
        <v>6.2662200805024146E-2</v>
      </c>
      <c r="AY581">
        <v>1</v>
      </c>
      <c r="AZ581">
        <v>0</v>
      </c>
      <c r="BA581">
        <f t="shared" si="116"/>
        <v>555</v>
      </c>
      <c r="BB581">
        <f t="shared" si="117"/>
        <v>22</v>
      </c>
      <c r="BC581">
        <f t="shared" ref="BC581:BC644" si="126">1-BA581/BA$2504</f>
        <v>0.57307692307692304</v>
      </c>
      <c r="BD581">
        <f t="shared" ref="BD581:BD644" si="127">1-BB581/BB$2504</f>
        <v>0.98166666666666669</v>
      </c>
      <c r="BE581">
        <f t="shared" ref="BE581:BE644" si="128">(BC581-BC582)*BD581</f>
        <v>7.551282051281807E-4</v>
      </c>
    </row>
    <row r="582" spans="1:57" x14ac:dyDescent="0.3">
      <c r="A582">
        <f>Pumpkin_Seeds_Dataset!A580</f>
        <v>80760</v>
      </c>
      <c r="B582">
        <f>Pumpkin_Seeds_Dataset!B580</f>
        <v>1110.0250000000001</v>
      </c>
      <c r="C582">
        <f>Pumpkin_Seeds_Dataset!C580</f>
        <v>432.01080000000002</v>
      </c>
      <c r="D582">
        <f>Pumpkin_Seeds_Dataset!D580</f>
        <v>238.30090000000001</v>
      </c>
      <c r="E582">
        <f>Pumpkin_Seeds_Dataset!E580</f>
        <v>81503</v>
      </c>
      <c r="F582">
        <f>Pumpkin_Seeds_Dataset!F580</f>
        <v>320.6662</v>
      </c>
      <c r="G582">
        <f>Pumpkin_Seeds_Dataset!G580</f>
        <v>0.83409999999999995</v>
      </c>
      <c r="H582">
        <f>Pumpkin_Seeds_Dataset!H580</f>
        <v>0.9909</v>
      </c>
      <c r="I582">
        <f>Pumpkin_Seeds_Dataset!I580</f>
        <v>0.66359999999999997</v>
      </c>
      <c r="J582">
        <f>Pumpkin_Seeds_Dataset!J580</f>
        <v>0.8236</v>
      </c>
      <c r="K582">
        <f>Pumpkin_Seeds_Dataset!K580</f>
        <v>1.8129</v>
      </c>
      <c r="L582">
        <f>Pumpkin_Seeds_Dataset!L580</f>
        <v>0.74229999999999996</v>
      </c>
      <c r="M582" s="9">
        <f>Pumpkin_Seeds_Dataset!M580</f>
        <v>0</v>
      </c>
      <c r="N582" s="10">
        <f t="shared" si="118"/>
        <v>1</v>
      </c>
      <c r="O582" s="11">
        <f t="shared" si="119"/>
        <v>1</v>
      </c>
      <c r="P582">
        <f t="shared" si="120"/>
        <v>0</v>
      </c>
      <c r="Q582">
        <f t="shared" si="121"/>
        <v>4.5528007245789613E-2</v>
      </c>
      <c r="R582" s="9">
        <f t="shared" si="122"/>
        <v>4.5528007245789613E-2</v>
      </c>
      <c r="S582" s="11">
        <f t="shared" si="123"/>
        <v>0.95447199275421035</v>
      </c>
      <c r="T582" s="9">
        <f t="shared" si="124"/>
        <v>-4.6596978568243068E-2</v>
      </c>
      <c r="U582" s="11">
        <f t="shared" si="125"/>
        <v>100</v>
      </c>
      <c r="AX582">
        <v>6.2668017480674978E-2</v>
      </c>
      <c r="AY582">
        <v>1</v>
      </c>
      <c r="AZ582">
        <v>0</v>
      </c>
      <c r="BA582">
        <f t="shared" ref="BA582:BA645" si="129">BA581+AY582</f>
        <v>556</v>
      </c>
      <c r="BB582">
        <f t="shared" ref="BB582:BB645" si="130">BB581+AZ582</f>
        <v>22</v>
      </c>
      <c r="BC582">
        <f t="shared" si="126"/>
        <v>0.5723076923076923</v>
      </c>
      <c r="BD582">
        <f t="shared" si="127"/>
        <v>0.98166666666666669</v>
      </c>
      <c r="BE582">
        <f t="shared" si="128"/>
        <v>7.551282051281807E-4</v>
      </c>
    </row>
    <row r="583" spans="1:57" x14ac:dyDescent="0.3">
      <c r="A583">
        <f>Pumpkin_Seeds_Dataset!A581</f>
        <v>66692</v>
      </c>
      <c r="B583">
        <f>Pumpkin_Seeds_Dataset!B581</f>
        <v>988.60400000000004</v>
      </c>
      <c r="C583">
        <f>Pumpkin_Seeds_Dataset!C581</f>
        <v>380.92750000000001</v>
      </c>
      <c r="D583">
        <f>Pumpkin_Seeds_Dataset!D581</f>
        <v>224.1739</v>
      </c>
      <c r="E583">
        <f>Pumpkin_Seeds_Dataset!E581</f>
        <v>67373</v>
      </c>
      <c r="F583">
        <f>Pumpkin_Seeds_Dataset!F581</f>
        <v>291.40159999999997</v>
      </c>
      <c r="G583">
        <f>Pumpkin_Seeds_Dataset!G581</f>
        <v>0.8085</v>
      </c>
      <c r="H583">
        <f>Pumpkin_Seeds_Dataset!H581</f>
        <v>0.9899</v>
      </c>
      <c r="I583">
        <f>Pumpkin_Seeds_Dataset!I581</f>
        <v>0.73019999999999996</v>
      </c>
      <c r="J583">
        <f>Pumpkin_Seeds_Dataset!J581</f>
        <v>0.85750000000000004</v>
      </c>
      <c r="K583">
        <f>Pumpkin_Seeds_Dataset!K581</f>
        <v>1.6993</v>
      </c>
      <c r="L583">
        <f>Pumpkin_Seeds_Dataset!L581</f>
        <v>0.76500000000000001</v>
      </c>
      <c r="M583" s="9">
        <f>Pumpkin_Seeds_Dataset!M581</f>
        <v>0</v>
      </c>
      <c r="N583" s="10">
        <f t="shared" si="118"/>
        <v>1</v>
      </c>
      <c r="O583" s="11">
        <f t="shared" si="119"/>
        <v>1</v>
      </c>
      <c r="P583">
        <f t="shared" si="120"/>
        <v>0</v>
      </c>
      <c r="Q583">
        <f t="shared" si="121"/>
        <v>3.7483985528967159E-2</v>
      </c>
      <c r="R583" s="9">
        <f t="shared" si="122"/>
        <v>3.7483985528967159E-2</v>
      </c>
      <c r="S583" s="11">
        <f t="shared" si="123"/>
        <v>0.96251601447103285</v>
      </c>
      <c r="T583" s="9">
        <f t="shared" si="124"/>
        <v>-3.8204574547151891E-2</v>
      </c>
      <c r="U583" s="11">
        <f t="shared" si="125"/>
        <v>100</v>
      </c>
      <c r="AX583">
        <v>6.2987402796819067E-2</v>
      </c>
      <c r="AY583">
        <v>1</v>
      </c>
      <c r="AZ583">
        <v>0</v>
      </c>
      <c r="BA583">
        <f t="shared" si="129"/>
        <v>557</v>
      </c>
      <c r="BB583">
        <f t="shared" si="130"/>
        <v>22</v>
      </c>
      <c r="BC583">
        <f t="shared" si="126"/>
        <v>0.57153846153846155</v>
      </c>
      <c r="BD583">
        <f t="shared" si="127"/>
        <v>0.98166666666666669</v>
      </c>
      <c r="BE583">
        <f t="shared" si="128"/>
        <v>7.5512820512828966E-4</v>
      </c>
    </row>
    <row r="584" spans="1:57" x14ac:dyDescent="0.3">
      <c r="A584">
        <f>Pumpkin_Seeds_Dataset!A582</f>
        <v>79906</v>
      </c>
      <c r="B584">
        <f>Pumpkin_Seeds_Dataset!B582</f>
        <v>1118.4110000000001</v>
      </c>
      <c r="C584">
        <f>Pumpkin_Seeds_Dataset!C582</f>
        <v>429.45650000000001</v>
      </c>
      <c r="D584">
        <f>Pumpkin_Seeds_Dataset!D582</f>
        <v>237.98859999999999</v>
      </c>
      <c r="E584">
        <f>Pumpkin_Seeds_Dataset!E582</f>
        <v>80912</v>
      </c>
      <c r="F584">
        <f>Pumpkin_Seeds_Dataset!F582</f>
        <v>318.96629999999999</v>
      </c>
      <c r="G584">
        <f>Pumpkin_Seeds_Dataset!G582</f>
        <v>0.83240000000000003</v>
      </c>
      <c r="H584">
        <f>Pumpkin_Seeds_Dataset!H582</f>
        <v>0.98760000000000003</v>
      </c>
      <c r="I584">
        <f>Pumpkin_Seeds_Dataset!I582</f>
        <v>0.68689999999999996</v>
      </c>
      <c r="J584">
        <f>Pumpkin_Seeds_Dataset!J582</f>
        <v>0.80279999999999996</v>
      </c>
      <c r="K584">
        <f>Pumpkin_Seeds_Dataset!K582</f>
        <v>1.8045</v>
      </c>
      <c r="L584">
        <f>Pumpkin_Seeds_Dataset!L582</f>
        <v>0.74270000000000003</v>
      </c>
      <c r="M584" s="9">
        <f>Pumpkin_Seeds_Dataset!M582</f>
        <v>0</v>
      </c>
      <c r="N584" s="10">
        <f t="shared" si="118"/>
        <v>1</v>
      </c>
      <c r="O584" s="11">
        <f t="shared" si="119"/>
        <v>1</v>
      </c>
      <c r="P584">
        <f t="shared" si="120"/>
        <v>0</v>
      </c>
      <c r="Q584">
        <f t="shared" si="121"/>
        <v>3.1594003443708767E-2</v>
      </c>
      <c r="R584" s="9">
        <f t="shared" si="122"/>
        <v>3.1594003443708767E-2</v>
      </c>
      <c r="S584" s="11">
        <f t="shared" si="123"/>
        <v>0.96840599655629123</v>
      </c>
      <c r="T584" s="9">
        <f t="shared" si="124"/>
        <v>-3.2103861706621412E-2</v>
      </c>
      <c r="U584" s="11">
        <f t="shared" si="125"/>
        <v>100</v>
      </c>
      <c r="AX584">
        <v>6.3031834356929786E-2</v>
      </c>
      <c r="AY584">
        <v>1</v>
      </c>
      <c r="AZ584">
        <v>0</v>
      </c>
      <c r="BA584">
        <f t="shared" si="129"/>
        <v>558</v>
      </c>
      <c r="BB584">
        <f t="shared" si="130"/>
        <v>22</v>
      </c>
      <c r="BC584">
        <f t="shared" si="126"/>
        <v>0.5707692307692307</v>
      </c>
      <c r="BD584">
        <f t="shared" si="127"/>
        <v>0.98166666666666669</v>
      </c>
      <c r="BE584">
        <f t="shared" si="128"/>
        <v>7.5512820512807163E-4</v>
      </c>
    </row>
    <row r="585" spans="1:57" x14ac:dyDescent="0.3">
      <c r="A585">
        <f>Pumpkin_Seeds_Dataset!A583</f>
        <v>69701</v>
      </c>
      <c r="B585">
        <f>Pumpkin_Seeds_Dataset!B583</f>
        <v>1011.576</v>
      </c>
      <c r="C585">
        <f>Pumpkin_Seeds_Dataset!C583</f>
        <v>387.5061</v>
      </c>
      <c r="D585">
        <f>Pumpkin_Seeds_Dataset!D583</f>
        <v>230.4676</v>
      </c>
      <c r="E585">
        <f>Pumpkin_Seeds_Dataset!E583</f>
        <v>70533</v>
      </c>
      <c r="F585">
        <f>Pumpkin_Seeds_Dataset!F583</f>
        <v>297.90280000000001</v>
      </c>
      <c r="G585">
        <f>Pumpkin_Seeds_Dataset!G583</f>
        <v>0.80389999999999995</v>
      </c>
      <c r="H585">
        <f>Pumpkin_Seeds_Dataset!H583</f>
        <v>0.98819999999999997</v>
      </c>
      <c r="I585">
        <f>Pumpkin_Seeds_Dataset!I583</f>
        <v>0.76470000000000005</v>
      </c>
      <c r="J585">
        <f>Pumpkin_Seeds_Dataset!J583</f>
        <v>0.85599999999999998</v>
      </c>
      <c r="K585">
        <f>Pumpkin_Seeds_Dataset!K583</f>
        <v>1.6814</v>
      </c>
      <c r="L585">
        <f>Pumpkin_Seeds_Dataset!L583</f>
        <v>0.76880000000000004</v>
      </c>
      <c r="M585" s="9">
        <f>Pumpkin_Seeds_Dataset!M583</f>
        <v>0</v>
      </c>
      <c r="N585" s="10">
        <f t="shared" si="118"/>
        <v>1</v>
      </c>
      <c r="O585" s="11">
        <f t="shared" si="119"/>
        <v>1</v>
      </c>
      <c r="P585">
        <f t="shared" si="120"/>
        <v>0</v>
      </c>
      <c r="Q585">
        <f t="shared" si="121"/>
        <v>2.0042743122426127E-2</v>
      </c>
      <c r="R585" s="9">
        <f t="shared" si="122"/>
        <v>2.0042743122426127E-2</v>
      </c>
      <c r="S585" s="11">
        <f t="shared" si="123"/>
        <v>0.97995725687757385</v>
      </c>
      <c r="T585" s="9">
        <f t="shared" si="124"/>
        <v>-2.0246323699747115E-2</v>
      </c>
      <c r="U585" s="11">
        <f t="shared" si="125"/>
        <v>100</v>
      </c>
      <c r="AX585">
        <v>6.3158413279985393E-2</v>
      </c>
      <c r="AY585">
        <v>1</v>
      </c>
      <c r="AZ585">
        <v>0</v>
      </c>
      <c r="BA585">
        <f t="shared" si="129"/>
        <v>559</v>
      </c>
      <c r="BB585">
        <f t="shared" si="130"/>
        <v>22</v>
      </c>
      <c r="BC585">
        <f t="shared" si="126"/>
        <v>0.57000000000000006</v>
      </c>
      <c r="BD585">
        <f t="shared" si="127"/>
        <v>0.98166666666666669</v>
      </c>
      <c r="BE585">
        <f t="shared" si="128"/>
        <v>7.5512820512828966E-4</v>
      </c>
    </row>
    <row r="586" spans="1:57" x14ac:dyDescent="0.3">
      <c r="A586">
        <f>Pumpkin_Seeds_Dataset!A584</f>
        <v>67155</v>
      </c>
      <c r="B586">
        <f>Pumpkin_Seeds_Dataset!B584</f>
        <v>983.19899999999996</v>
      </c>
      <c r="C586">
        <f>Pumpkin_Seeds_Dataset!C584</f>
        <v>367.02780000000001</v>
      </c>
      <c r="D586">
        <f>Pumpkin_Seeds_Dataset!D584</f>
        <v>233.8553</v>
      </c>
      <c r="E586">
        <f>Pumpkin_Seeds_Dataset!E584</f>
        <v>67762</v>
      </c>
      <c r="F586">
        <f>Pumpkin_Seeds_Dataset!F584</f>
        <v>292.41140000000001</v>
      </c>
      <c r="G586">
        <f>Pumpkin_Seeds_Dataset!G584</f>
        <v>0.77070000000000005</v>
      </c>
      <c r="H586">
        <f>Pumpkin_Seeds_Dataset!H584</f>
        <v>0.99099999999999999</v>
      </c>
      <c r="I586">
        <f>Pumpkin_Seeds_Dataset!I584</f>
        <v>0.77559999999999996</v>
      </c>
      <c r="J586">
        <f>Pumpkin_Seeds_Dataset!J584</f>
        <v>0.873</v>
      </c>
      <c r="K586">
        <f>Pumpkin_Seeds_Dataset!K584</f>
        <v>1.5694999999999999</v>
      </c>
      <c r="L586">
        <f>Pumpkin_Seeds_Dataset!L584</f>
        <v>0.79669999999999996</v>
      </c>
      <c r="M586" s="9">
        <f>Pumpkin_Seeds_Dataset!M584</f>
        <v>0</v>
      </c>
      <c r="N586" s="10">
        <f t="shared" si="118"/>
        <v>1</v>
      </c>
      <c r="O586" s="11">
        <f t="shared" si="119"/>
        <v>1</v>
      </c>
      <c r="P586">
        <f t="shared" si="120"/>
        <v>0</v>
      </c>
      <c r="Q586">
        <f t="shared" si="121"/>
        <v>1.2743114818463963E-2</v>
      </c>
      <c r="R586" s="9">
        <f t="shared" si="122"/>
        <v>1.2743114818463963E-2</v>
      </c>
      <c r="S586" s="11">
        <f t="shared" si="123"/>
        <v>0.98725688518153598</v>
      </c>
      <c r="T586" s="9">
        <f t="shared" si="124"/>
        <v>-1.2825004738369273E-2</v>
      </c>
      <c r="U586" s="11">
        <f t="shared" si="125"/>
        <v>100</v>
      </c>
      <c r="AX586">
        <v>6.3350249689203234E-2</v>
      </c>
      <c r="AY586">
        <v>1</v>
      </c>
      <c r="AZ586">
        <v>0</v>
      </c>
      <c r="BA586">
        <f t="shared" si="129"/>
        <v>560</v>
      </c>
      <c r="BB586">
        <f t="shared" si="130"/>
        <v>22</v>
      </c>
      <c r="BC586">
        <f t="shared" si="126"/>
        <v>0.56923076923076921</v>
      </c>
      <c r="BD586">
        <f t="shared" si="127"/>
        <v>0.98166666666666669</v>
      </c>
      <c r="BE586">
        <f t="shared" si="128"/>
        <v>7.551282051281807E-4</v>
      </c>
    </row>
    <row r="587" spans="1:57" x14ac:dyDescent="0.3">
      <c r="A587">
        <f>Pumpkin_Seeds_Dataset!A585</f>
        <v>85833</v>
      </c>
      <c r="B587">
        <f>Pumpkin_Seeds_Dataset!B585</f>
        <v>1115.847</v>
      </c>
      <c r="C587">
        <f>Pumpkin_Seeds_Dataset!C585</f>
        <v>428.68310000000002</v>
      </c>
      <c r="D587">
        <f>Pumpkin_Seeds_Dataset!D585</f>
        <v>255.5393</v>
      </c>
      <c r="E587">
        <f>Pumpkin_Seeds_Dataset!E585</f>
        <v>86492</v>
      </c>
      <c r="F587">
        <f>Pumpkin_Seeds_Dataset!F585</f>
        <v>330.58429999999998</v>
      </c>
      <c r="G587">
        <f>Pumpkin_Seeds_Dataset!G585</f>
        <v>0.80289999999999995</v>
      </c>
      <c r="H587">
        <f>Pumpkin_Seeds_Dataset!H585</f>
        <v>0.99239999999999995</v>
      </c>
      <c r="I587">
        <f>Pumpkin_Seeds_Dataset!I585</f>
        <v>0.74680000000000002</v>
      </c>
      <c r="J587">
        <f>Pumpkin_Seeds_Dataset!J585</f>
        <v>0.86629999999999996</v>
      </c>
      <c r="K587">
        <f>Pumpkin_Seeds_Dataset!K585</f>
        <v>1.6776</v>
      </c>
      <c r="L587">
        <f>Pumpkin_Seeds_Dataset!L585</f>
        <v>0.7712</v>
      </c>
      <c r="M587" s="9">
        <f>Pumpkin_Seeds_Dataset!M585</f>
        <v>0</v>
      </c>
      <c r="N587" s="10">
        <f t="shared" si="118"/>
        <v>1</v>
      </c>
      <c r="O587" s="11">
        <f t="shared" si="119"/>
        <v>1</v>
      </c>
      <c r="P587">
        <f t="shared" si="120"/>
        <v>0</v>
      </c>
      <c r="Q587">
        <f t="shared" si="121"/>
        <v>2.7562146411476959E-2</v>
      </c>
      <c r="R587" s="9">
        <f t="shared" si="122"/>
        <v>2.7562146411476959E-2</v>
      </c>
      <c r="S587" s="11">
        <f t="shared" si="123"/>
        <v>0.97243785358852308</v>
      </c>
      <c r="T587" s="9">
        <f t="shared" si="124"/>
        <v>-2.7949109296483102E-2</v>
      </c>
      <c r="U587" s="11">
        <f t="shared" si="125"/>
        <v>100</v>
      </c>
      <c r="AX587">
        <v>6.3480775543238097E-2</v>
      </c>
      <c r="AY587">
        <v>1</v>
      </c>
      <c r="AZ587">
        <v>0</v>
      </c>
      <c r="BA587">
        <f t="shared" si="129"/>
        <v>561</v>
      </c>
      <c r="BB587">
        <f t="shared" si="130"/>
        <v>22</v>
      </c>
      <c r="BC587">
        <f t="shared" si="126"/>
        <v>0.56846153846153846</v>
      </c>
      <c r="BD587">
        <f t="shared" si="127"/>
        <v>0.98166666666666669</v>
      </c>
      <c r="BE587">
        <f t="shared" si="128"/>
        <v>7.551282051281807E-4</v>
      </c>
    </row>
    <row r="588" spans="1:57" x14ac:dyDescent="0.3">
      <c r="A588">
        <f>Pumpkin_Seeds_Dataset!A586</f>
        <v>102083</v>
      </c>
      <c r="B588">
        <f>Pumpkin_Seeds_Dataset!B586</f>
        <v>1227.894</v>
      </c>
      <c r="C588">
        <f>Pumpkin_Seeds_Dataset!C586</f>
        <v>470.31479999999999</v>
      </c>
      <c r="D588">
        <f>Pumpkin_Seeds_Dataset!D586</f>
        <v>277.66070000000002</v>
      </c>
      <c r="E588">
        <f>Pumpkin_Seeds_Dataset!E586</f>
        <v>103009</v>
      </c>
      <c r="F588">
        <f>Pumpkin_Seeds_Dataset!F586</f>
        <v>360.52199999999999</v>
      </c>
      <c r="G588">
        <f>Pumpkin_Seeds_Dataset!G586</f>
        <v>0.80710000000000004</v>
      </c>
      <c r="H588">
        <f>Pumpkin_Seeds_Dataset!H586</f>
        <v>0.99099999999999999</v>
      </c>
      <c r="I588">
        <f>Pumpkin_Seeds_Dataset!I586</f>
        <v>0.70050000000000001</v>
      </c>
      <c r="J588">
        <f>Pumpkin_Seeds_Dataset!J586</f>
        <v>0.8508</v>
      </c>
      <c r="K588">
        <f>Pumpkin_Seeds_Dataset!K586</f>
        <v>1.6938</v>
      </c>
      <c r="L588">
        <f>Pumpkin_Seeds_Dataset!L586</f>
        <v>0.76659999999999995</v>
      </c>
      <c r="M588" s="9">
        <f>Pumpkin_Seeds_Dataset!M586</f>
        <v>0</v>
      </c>
      <c r="N588" s="10">
        <f t="shared" si="118"/>
        <v>1</v>
      </c>
      <c r="O588" s="11">
        <f t="shared" si="119"/>
        <v>1</v>
      </c>
      <c r="P588">
        <f t="shared" si="120"/>
        <v>0</v>
      </c>
      <c r="Q588">
        <f t="shared" si="121"/>
        <v>0.12373896432344883</v>
      </c>
      <c r="R588" s="9">
        <f t="shared" si="122"/>
        <v>0.12373896432344883</v>
      </c>
      <c r="S588" s="11">
        <f t="shared" si="123"/>
        <v>0.87626103567655123</v>
      </c>
      <c r="T588" s="9">
        <f t="shared" si="124"/>
        <v>-0.1320912465025994</v>
      </c>
      <c r="U588" s="11">
        <f t="shared" si="125"/>
        <v>100</v>
      </c>
      <c r="AX588">
        <v>6.3510222795519558E-2</v>
      </c>
      <c r="AY588">
        <v>1</v>
      </c>
      <c r="AZ588">
        <v>0</v>
      </c>
      <c r="BA588">
        <f t="shared" si="129"/>
        <v>562</v>
      </c>
      <c r="BB588">
        <f t="shared" si="130"/>
        <v>22</v>
      </c>
      <c r="BC588">
        <f t="shared" si="126"/>
        <v>0.56769230769230772</v>
      </c>
      <c r="BD588">
        <f t="shared" si="127"/>
        <v>0.98166666666666669</v>
      </c>
      <c r="BE588">
        <f t="shared" si="128"/>
        <v>7.5512820512828966E-4</v>
      </c>
    </row>
    <row r="589" spans="1:57" x14ac:dyDescent="0.3">
      <c r="A589">
        <f>Pumpkin_Seeds_Dataset!A587</f>
        <v>66104</v>
      </c>
      <c r="B589">
        <f>Pumpkin_Seeds_Dataset!B587</f>
        <v>1040.25</v>
      </c>
      <c r="C589">
        <f>Pumpkin_Seeds_Dataset!C587</f>
        <v>425.5992</v>
      </c>
      <c r="D589">
        <f>Pumpkin_Seeds_Dataset!D587</f>
        <v>199.0564</v>
      </c>
      <c r="E589">
        <f>Pumpkin_Seeds_Dataset!E587</f>
        <v>66778</v>
      </c>
      <c r="F589">
        <f>Pumpkin_Seeds_Dataset!F587</f>
        <v>290.11419999999998</v>
      </c>
      <c r="G589">
        <f>Pumpkin_Seeds_Dataset!G587</f>
        <v>0.88390000000000002</v>
      </c>
      <c r="H589">
        <f>Pumpkin_Seeds_Dataset!H587</f>
        <v>0.9899</v>
      </c>
      <c r="I589">
        <f>Pumpkin_Seeds_Dataset!I587</f>
        <v>0.69220000000000004</v>
      </c>
      <c r="J589">
        <f>Pumpkin_Seeds_Dataset!J587</f>
        <v>0.76759999999999995</v>
      </c>
      <c r="K589">
        <f>Pumpkin_Seeds_Dataset!K587</f>
        <v>2.1381000000000001</v>
      </c>
      <c r="L589">
        <f>Pumpkin_Seeds_Dataset!L587</f>
        <v>0.68169999999999997</v>
      </c>
      <c r="M589" s="9">
        <f>Pumpkin_Seeds_Dataset!M587</f>
        <v>0</v>
      </c>
      <c r="N589" s="10">
        <f t="shared" si="118"/>
        <v>1</v>
      </c>
      <c r="O589" s="11">
        <f t="shared" si="119"/>
        <v>1</v>
      </c>
      <c r="P589">
        <f t="shared" si="120"/>
        <v>0</v>
      </c>
      <c r="Q589">
        <f t="shared" si="121"/>
        <v>0.85098412205064033</v>
      </c>
      <c r="R589" s="9">
        <f t="shared" si="122"/>
        <v>0.85098412205064033</v>
      </c>
      <c r="S589" s="11">
        <f t="shared" si="123"/>
        <v>0.14901587794935967</v>
      </c>
      <c r="T589" s="9">
        <f t="shared" si="124"/>
        <v>-1.9037024152956343</v>
      </c>
      <c r="U589" s="11">
        <f t="shared" si="125"/>
        <v>0</v>
      </c>
      <c r="AX589">
        <v>6.3766250699270957E-2</v>
      </c>
      <c r="AY589">
        <v>1</v>
      </c>
      <c r="AZ589">
        <v>0</v>
      </c>
      <c r="BA589">
        <f t="shared" si="129"/>
        <v>563</v>
      </c>
      <c r="BB589">
        <f t="shared" si="130"/>
        <v>22</v>
      </c>
      <c r="BC589">
        <f t="shared" si="126"/>
        <v>0.56692307692307686</v>
      </c>
      <c r="BD589">
        <f t="shared" si="127"/>
        <v>0.98166666666666669</v>
      </c>
      <c r="BE589">
        <f t="shared" si="128"/>
        <v>7.5512820512807163E-4</v>
      </c>
    </row>
    <row r="590" spans="1:57" x14ac:dyDescent="0.3">
      <c r="A590">
        <f>Pumpkin_Seeds_Dataset!A588</f>
        <v>58555</v>
      </c>
      <c r="B590">
        <f>Pumpkin_Seeds_Dataset!B588</f>
        <v>928.77800000000002</v>
      </c>
      <c r="C590">
        <f>Pumpkin_Seeds_Dataset!C588</f>
        <v>357.5607</v>
      </c>
      <c r="D590">
        <f>Pumpkin_Seeds_Dataset!D588</f>
        <v>210.18780000000001</v>
      </c>
      <c r="E590">
        <f>Pumpkin_Seeds_Dataset!E588</f>
        <v>59384</v>
      </c>
      <c r="F590">
        <f>Pumpkin_Seeds_Dataset!F588</f>
        <v>273.04680000000002</v>
      </c>
      <c r="G590">
        <f>Pumpkin_Seeds_Dataset!G588</f>
        <v>0.80900000000000005</v>
      </c>
      <c r="H590">
        <f>Pumpkin_Seeds_Dataset!H588</f>
        <v>0.98599999999999999</v>
      </c>
      <c r="I590">
        <f>Pumpkin_Seeds_Dataset!I588</f>
        <v>0.68389999999999995</v>
      </c>
      <c r="J590">
        <f>Pumpkin_Seeds_Dataset!J588</f>
        <v>0.85299999999999998</v>
      </c>
      <c r="K590">
        <f>Pumpkin_Seeds_Dataset!K588</f>
        <v>1.7011000000000001</v>
      </c>
      <c r="L590">
        <f>Pumpkin_Seeds_Dataset!L588</f>
        <v>0.76359999999999995</v>
      </c>
      <c r="M590" s="9">
        <f>Pumpkin_Seeds_Dataset!M588</f>
        <v>0</v>
      </c>
      <c r="N590" s="10">
        <f t="shared" si="118"/>
        <v>1</v>
      </c>
      <c r="O590" s="11">
        <f t="shared" si="119"/>
        <v>1</v>
      </c>
      <c r="P590">
        <f t="shared" si="120"/>
        <v>0</v>
      </c>
      <c r="Q590">
        <f t="shared" si="121"/>
        <v>7.605003636483286E-2</v>
      </c>
      <c r="R590" s="9">
        <f t="shared" si="122"/>
        <v>7.605003636483286E-2</v>
      </c>
      <c r="S590" s="11">
        <f t="shared" si="123"/>
        <v>0.92394996363516713</v>
      </c>
      <c r="T590" s="9">
        <f t="shared" si="124"/>
        <v>-7.9097360716712792E-2</v>
      </c>
      <c r="U590" s="11">
        <f t="shared" si="125"/>
        <v>100</v>
      </c>
      <c r="AX590">
        <v>6.377478237447852E-2</v>
      </c>
      <c r="AY590">
        <v>1</v>
      </c>
      <c r="AZ590">
        <v>0</v>
      </c>
      <c r="BA590">
        <f t="shared" si="129"/>
        <v>564</v>
      </c>
      <c r="BB590">
        <f t="shared" si="130"/>
        <v>22</v>
      </c>
      <c r="BC590">
        <f t="shared" si="126"/>
        <v>0.56615384615384623</v>
      </c>
      <c r="BD590">
        <f t="shared" si="127"/>
        <v>0.98166666666666669</v>
      </c>
      <c r="BE590">
        <f t="shared" si="128"/>
        <v>7.5512820512828966E-4</v>
      </c>
    </row>
    <row r="591" spans="1:57" x14ac:dyDescent="0.3">
      <c r="A591">
        <f>Pumpkin_Seeds_Dataset!A589</f>
        <v>81583</v>
      </c>
      <c r="B591">
        <f>Pumpkin_Seeds_Dataset!B589</f>
        <v>1115.162</v>
      </c>
      <c r="C591">
        <f>Pumpkin_Seeds_Dataset!C589</f>
        <v>447.63510000000002</v>
      </c>
      <c r="D591">
        <f>Pumpkin_Seeds_Dataset!D589</f>
        <v>232.65950000000001</v>
      </c>
      <c r="E591">
        <f>Pumpkin_Seeds_Dataset!E589</f>
        <v>82271</v>
      </c>
      <c r="F591">
        <f>Pumpkin_Seeds_Dataset!F589</f>
        <v>322.29599999999999</v>
      </c>
      <c r="G591">
        <f>Pumpkin_Seeds_Dataset!G589</f>
        <v>0.85429999999999995</v>
      </c>
      <c r="H591">
        <f>Pumpkin_Seeds_Dataset!H589</f>
        <v>0.99160000000000004</v>
      </c>
      <c r="I591">
        <f>Pumpkin_Seeds_Dataset!I589</f>
        <v>0.74280000000000002</v>
      </c>
      <c r="J591">
        <f>Pumpkin_Seeds_Dataset!J589</f>
        <v>0.82440000000000002</v>
      </c>
      <c r="K591">
        <f>Pumpkin_Seeds_Dataset!K589</f>
        <v>1.9239999999999999</v>
      </c>
      <c r="L591">
        <f>Pumpkin_Seeds_Dataset!L589</f>
        <v>0.72</v>
      </c>
      <c r="M591" s="9">
        <f>Pumpkin_Seeds_Dataset!M589</f>
        <v>0</v>
      </c>
      <c r="N591" s="10">
        <f t="shared" si="118"/>
        <v>1</v>
      </c>
      <c r="O591" s="11">
        <f t="shared" si="119"/>
        <v>1</v>
      </c>
      <c r="P591">
        <f t="shared" si="120"/>
        <v>0</v>
      </c>
      <c r="Q591">
        <f t="shared" si="121"/>
        <v>0.18263314222785165</v>
      </c>
      <c r="R591" s="9">
        <f t="shared" si="122"/>
        <v>0.18263314222785165</v>
      </c>
      <c r="S591" s="11">
        <f t="shared" si="123"/>
        <v>0.81736685777214835</v>
      </c>
      <c r="T591" s="9">
        <f t="shared" si="124"/>
        <v>-0.20166725458521279</v>
      </c>
      <c r="U591" s="11">
        <f t="shared" si="125"/>
        <v>100</v>
      </c>
      <c r="AX591">
        <v>6.3780402930788488E-2</v>
      </c>
      <c r="AY591">
        <v>1</v>
      </c>
      <c r="AZ591">
        <v>0</v>
      </c>
      <c r="BA591">
        <f t="shared" si="129"/>
        <v>565</v>
      </c>
      <c r="BB591">
        <f t="shared" si="130"/>
        <v>22</v>
      </c>
      <c r="BC591">
        <f t="shared" si="126"/>
        <v>0.56538461538461537</v>
      </c>
      <c r="BD591">
        <f t="shared" si="127"/>
        <v>0.98166666666666669</v>
      </c>
      <c r="BE591">
        <f t="shared" si="128"/>
        <v>7.551282051281807E-4</v>
      </c>
    </row>
    <row r="592" spans="1:57" x14ac:dyDescent="0.3">
      <c r="A592">
        <f>Pumpkin_Seeds_Dataset!A590</f>
        <v>78665</v>
      </c>
      <c r="B592">
        <f>Pumpkin_Seeds_Dataset!B590</f>
        <v>1062.7449999999999</v>
      </c>
      <c r="C592">
        <f>Pumpkin_Seeds_Dataset!C590</f>
        <v>403.32839999999999</v>
      </c>
      <c r="D592">
        <f>Pumpkin_Seeds_Dataset!D590</f>
        <v>249.64169999999999</v>
      </c>
      <c r="E592">
        <f>Pumpkin_Seeds_Dataset!E590</f>
        <v>79463</v>
      </c>
      <c r="F592">
        <f>Pumpkin_Seeds_Dataset!F590</f>
        <v>316.47969999999998</v>
      </c>
      <c r="G592">
        <f>Pumpkin_Seeds_Dataset!G590</f>
        <v>0.78539999999999999</v>
      </c>
      <c r="H592">
        <f>Pumpkin_Seeds_Dataset!H590</f>
        <v>0.99</v>
      </c>
      <c r="I592">
        <f>Pumpkin_Seeds_Dataset!I590</f>
        <v>0.74770000000000003</v>
      </c>
      <c r="J592">
        <f>Pumpkin_Seeds_Dataset!J590</f>
        <v>0.87529999999999997</v>
      </c>
      <c r="K592">
        <f>Pumpkin_Seeds_Dataset!K590</f>
        <v>1.6155999999999999</v>
      </c>
      <c r="L592">
        <f>Pumpkin_Seeds_Dataset!L590</f>
        <v>0.78469999999999995</v>
      </c>
      <c r="M592" s="9">
        <f>Pumpkin_Seeds_Dataset!M590</f>
        <v>0</v>
      </c>
      <c r="N592" s="10">
        <f t="shared" si="118"/>
        <v>1</v>
      </c>
      <c r="O592" s="11">
        <f t="shared" si="119"/>
        <v>1</v>
      </c>
      <c r="P592">
        <f t="shared" si="120"/>
        <v>0</v>
      </c>
      <c r="Q592">
        <f t="shared" si="121"/>
        <v>9.8672683682832947E-3</v>
      </c>
      <c r="R592" s="9">
        <f t="shared" si="122"/>
        <v>9.8672683682832947E-3</v>
      </c>
      <c r="S592" s="11">
        <f t="shared" si="123"/>
        <v>0.99013273163171667</v>
      </c>
      <c r="T592" s="9">
        <f t="shared" si="124"/>
        <v>-9.9162724851270499E-3</v>
      </c>
      <c r="U592" s="11">
        <f t="shared" si="125"/>
        <v>100</v>
      </c>
      <c r="AX592">
        <v>6.3852163332999298E-2</v>
      </c>
      <c r="AY592">
        <v>1</v>
      </c>
      <c r="AZ592">
        <v>0</v>
      </c>
      <c r="BA592">
        <f t="shared" si="129"/>
        <v>566</v>
      </c>
      <c r="BB592">
        <f t="shared" si="130"/>
        <v>22</v>
      </c>
      <c r="BC592">
        <f t="shared" si="126"/>
        <v>0.56461538461538463</v>
      </c>
      <c r="BD592">
        <f t="shared" si="127"/>
        <v>0.98166666666666669</v>
      </c>
      <c r="BE592">
        <f t="shared" si="128"/>
        <v>0</v>
      </c>
    </row>
    <row r="593" spans="1:57" x14ac:dyDescent="0.3">
      <c r="A593">
        <f>Pumpkin_Seeds_Dataset!A591</f>
        <v>88078</v>
      </c>
      <c r="B593">
        <f>Pumpkin_Seeds_Dataset!B591</f>
        <v>1120.597</v>
      </c>
      <c r="C593">
        <f>Pumpkin_Seeds_Dataset!C591</f>
        <v>425.86279999999999</v>
      </c>
      <c r="D593">
        <f>Pumpkin_Seeds_Dataset!D591</f>
        <v>264.24959999999999</v>
      </c>
      <c r="E593">
        <f>Pumpkin_Seeds_Dataset!E591</f>
        <v>88802</v>
      </c>
      <c r="F593">
        <f>Pumpkin_Seeds_Dataset!F591</f>
        <v>334.87970000000001</v>
      </c>
      <c r="G593">
        <f>Pumpkin_Seeds_Dataset!G591</f>
        <v>0.78420000000000001</v>
      </c>
      <c r="H593">
        <f>Pumpkin_Seeds_Dataset!H591</f>
        <v>0.99180000000000001</v>
      </c>
      <c r="I593">
        <f>Pumpkin_Seeds_Dataset!I591</f>
        <v>0.74409999999999998</v>
      </c>
      <c r="J593">
        <f>Pumpkin_Seeds_Dataset!J591</f>
        <v>0.88139999999999996</v>
      </c>
      <c r="K593">
        <f>Pumpkin_Seeds_Dataset!K591</f>
        <v>1.6115999999999999</v>
      </c>
      <c r="L593">
        <f>Pumpkin_Seeds_Dataset!L591</f>
        <v>0.78639999999999999</v>
      </c>
      <c r="M593" s="9">
        <f>Pumpkin_Seeds_Dataset!M591</f>
        <v>0</v>
      </c>
      <c r="N593" s="10">
        <f t="shared" si="118"/>
        <v>1</v>
      </c>
      <c r="O593" s="11">
        <f t="shared" si="119"/>
        <v>1</v>
      </c>
      <c r="P593">
        <f t="shared" si="120"/>
        <v>0</v>
      </c>
      <c r="Q593">
        <f t="shared" si="121"/>
        <v>1.7767321829995544E-2</v>
      </c>
      <c r="R593" s="9">
        <f t="shared" si="122"/>
        <v>1.7767321829995544E-2</v>
      </c>
      <c r="S593" s="11">
        <f t="shared" si="123"/>
        <v>0.98223267817000448</v>
      </c>
      <c r="T593" s="9">
        <f t="shared" si="124"/>
        <v>-1.7927055547621092E-2</v>
      </c>
      <c r="U593" s="11">
        <f t="shared" si="125"/>
        <v>100</v>
      </c>
      <c r="AX593">
        <v>6.3920338211542929E-2</v>
      </c>
      <c r="AY593">
        <v>0</v>
      </c>
      <c r="AZ593">
        <v>1</v>
      </c>
      <c r="BA593">
        <f t="shared" si="129"/>
        <v>566</v>
      </c>
      <c r="BB593">
        <f t="shared" si="130"/>
        <v>23</v>
      </c>
      <c r="BC593">
        <f t="shared" si="126"/>
        <v>0.56461538461538463</v>
      </c>
      <c r="BD593">
        <f t="shared" si="127"/>
        <v>0.98083333333333333</v>
      </c>
      <c r="BE593">
        <f t="shared" si="128"/>
        <v>7.5448717948715504E-4</v>
      </c>
    </row>
    <row r="594" spans="1:57" x14ac:dyDescent="0.3">
      <c r="A594">
        <f>Pumpkin_Seeds_Dataset!A592</f>
        <v>69230</v>
      </c>
      <c r="B594">
        <f>Pumpkin_Seeds_Dataset!B592</f>
        <v>1034.1310000000001</v>
      </c>
      <c r="C594">
        <f>Pumpkin_Seeds_Dataset!C592</f>
        <v>409.92270000000002</v>
      </c>
      <c r="D594">
        <f>Pumpkin_Seeds_Dataset!D592</f>
        <v>217.92779999999999</v>
      </c>
      <c r="E594">
        <f>Pumpkin_Seeds_Dataset!E592</f>
        <v>70017</v>
      </c>
      <c r="F594">
        <f>Pumpkin_Seeds_Dataset!F592</f>
        <v>296.89449999999999</v>
      </c>
      <c r="G594">
        <f>Pumpkin_Seeds_Dataset!G592</f>
        <v>0.84699999999999998</v>
      </c>
      <c r="H594">
        <f>Pumpkin_Seeds_Dataset!H592</f>
        <v>0.98880000000000001</v>
      </c>
      <c r="I594">
        <f>Pumpkin_Seeds_Dataset!I592</f>
        <v>0.72760000000000002</v>
      </c>
      <c r="J594">
        <f>Pumpkin_Seeds_Dataset!J592</f>
        <v>0.8135</v>
      </c>
      <c r="K594">
        <f>Pumpkin_Seeds_Dataset!K592</f>
        <v>1.881</v>
      </c>
      <c r="L594">
        <f>Pumpkin_Seeds_Dataset!L592</f>
        <v>0.72430000000000005</v>
      </c>
      <c r="M594" s="9">
        <f>Pumpkin_Seeds_Dataset!M592</f>
        <v>0</v>
      </c>
      <c r="N594" s="10">
        <f t="shared" si="118"/>
        <v>1</v>
      </c>
      <c r="O594" s="11">
        <f t="shared" si="119"/>
        <v>1</v>
      </c>
      <c r="P594">
        <f t="shared" si="120"/>
        <v>0</v>
      </c>
      <c r="Q594">
        <f t="shared" si="121"/>
        <v>0.32714242457010384</v>
      </c>
      <c r="R594" s="9">
        <f t="shared" si="122"/>
        <v>0.32714242457010384</v>
      </c>
      <c r="S594" s="11">
        <f t="shared" si="123"/>
        <v>0.67285757542989622</v>
      </c>
      <c r="T594" s="9">
        <f t="shared" si="124"/>
        <v>-0.39622159813775121</v>
      </c>
      <c r="U594" s="11">
        <f t="shared" si="125"/>
        <v>100</v>
      </c>
      <c r="AX594">
        <v>6.3973682439189605E-2</v>
      </c>
      <c r="AY594">
        <v>1</v>
      </c>
      <c r="AZ594">
        <v>0</v>
      </c>
      <c r="BA594">
        <f t="shared" si="129"/>
        <v>567</v>
      </c>
      <c r="BB594">
        <f t="shared" si="130"/>
        <v>23</v>
      </c>
      <c r="BC594">
        <f t="shared" si="126"/>
        <v>0.56384615384615389</v>
      </c>
      <c r="BD594">
        <f t="shared" si="127"/>
        <v>0.98083333333333333</v>
      </c>
      <c r="BE594">
        <f t="shared" si="128"/>
        <v>7.5448717948726389E-4</v>
      </c>
    </row>
    <row r="595" spans="1:57" x14ac:dyDescent="0.3">
      <c r="A595">
        <f>Pumpkin_Seeds_Dataset!A593</f>
        <v>83307</v>
      </c>
      <c r="B595">
        <f>Pumpkin_Seeds_Dataset!B593</f>
        <v>1174.366</v>
      </c>
      <c r="C595">
        <f>Pumpkin_Seeds_Dataset!C593</f>
        <v>482.54230000000001</v>
      </c>
      <c r="D595">
        <f>Pumpkin_Seeds_Dataset!D593</f>
        <v>221.96039999999999</v>
      </c>
      <c r="E595">
        <f>Pumpkin_Seeds_Dataset!E593</f>
        <v>84446</v>
      </c>
      <c r="F595">
        <f>Pumpkin_Seeds_Dataset!F593</f>
        <v>325.68349999999998</v>
      </c>
      <c r="G595">
        <f>Pumpkin_Seeds_Dataset!G593</f>
        <v>0.88790000000000002</v>
      </c>
      <c r="H595">
        <f>Pumpkin_Seeds_Dataset!H593</f>
        <v>0.98650000000000004</v>
      </c>
      <c r="I595">
        <f>Pumpkin_Seeds_Dataset!I593</f>
        <v>0.72170000000000001</v>
      </c>
      <c r="J595">
        <f>Pumpkin_Seeds_Dataset!J593</f>
        <v>0.7591</v>
      </c>
      <c r="K595">
        <f>Pumpkin_Seeds_Dataset!K593</f>
        <v>2.1739999999999999</v>
      </c>
      <c r="L595">
        <f>Pumpkin_Seeds_Dataset!L593</f>
        <v>0.67490000000000006</v>
      </c>
      <c r="M595" s="9">
        <f>Pumpkin_Seeds_Dataset!M593</f>
        <v>0</v>
      </c>
      <c r="N595" s="10">
        <f t="shared" si="118"/>
        <v>1</v>
      </c>
      <c r="O595" s="11">
        <f t="shared" si="119"/>
        <v>1</v>
      </c>
      <c r="P595">
        <f t="shared" si="120"/>
        <v>0</v>
      </c>
      <c r="Q595">
        <f t="shared" si="121"/>
        <v>0.72929650853052574</v>
      </c>
      <c r="R595" s="9">
        <f t="shared" si="122"/>
        <v>0.72929650853052574</v>
      </c>
      <c r="S595" s="11">
        <f t="shared" si="123"/>
        <v>0.27070349146947426</v>
      </c>
      <c r="T595" s="9">
        <f t="shared" si="124"/>
        <v>-1.3067311845157121</v>
      </c>
      <c r="U595" s="11">
        <f t="shared" si="125"/>
        <v>0</v>
      </c>
      <c r="AX595">
        <v>6.4156906798047184E-2</v>
      </c>
      <c r="AY595">
        <v>1</v>
      </c>
      <c r="AZ595">
        <v>0</v>
      </c>
      <c r="BA595">
        <f t="shared" si="129"/>
        <v>568</v>
      </c>
      <c r="BB595">
        <f t="shared" si="130"/>
        <v>23</v>
      </c>
      <c r="BC595">
        <f t="shared" si="126"/>
        <v>0.56307692307692303</v>
      </c>
      <c r="BD595">
        <f t="shared" si="127"/>
        <v>0.98083333333333333</v>
      </c>
      <c r="BE595">
        <f t="shared" si="128"/>
        <v>7.5448717948715504E-4</v>
      </c>
    </row>
    <row r="596" spans="1:57" x14ac:dyDescent="0.3">
      <c r="A596">
        <f>Pumpkin_Seeds_Dataset!A594</f>
        <v>83831</v>
      </c>
      <c r="B596">
        <f>Pumpkin_Seeds_Dataset!B594</f>
        <v>1129.098</v>
      </c>
      <c r="C596">
        <f>Pumpkin_Seeds_Dataset!C594</f>
        <v>440.24119999999999</v>
      </c>
      <c r="D596">
        <f>Pumpkin_Seeds_Dataset!D594</f>
        <v>243.5967</v>
      </c>
      <c r="E596">
        <f>Pumpkin_Seeds_Dataset!E594</f>
        <v>84587</v>
      </c>
      <c r="F596">
        <f>Pumpkin_Seeds_Dataset!F594</f>
        <v>326.70620000000002</v>
      </c>
      <c r="G596">
        <f>Pumpkin_Seeds_Dataset!G594</f>
        <v>0.83299999999999996</v>
      </c>
      <c r="H596">
        <f>Pumpkin_Seeds_Dataset!H594</f>
        <v>0.99109999999999998</v>
      </c>
      <c r="I596">
        <f>Pumpkin_Seeds_Dataset!I594</f>
        <v>0.66369999999999996</v>
      </c>
      <c r="J596">
        <f>Pumpkin_Seeds_Dataset!J594</f>
        <v>0.82630000000000003</v>
      </c>
      <c r="K596">
        <f>Pumpkin_Seeds_Dataset!K594</f>
        <v>1.8072999999999999</v>
      </c>
      <c r="L596">
        <f>Pumpkin_Seeds_Dataset!L594</f>
        <v>0.74209999999999998</v>
      </c>
      <c r="M596" s="9">
        <f>Pumpkin_Seeds_Dataset!M594</f>
        <v>0</v>
      </c>
      <c r="N596" s="10">
        <f t="shared" si="118"/>
        <v>1</v>
      </c>
      <c r="O596" s="11">
        <f t="shared" si="119"/>
        <v>1</v>
      </c>
      <c r="P596">
        <f t="shared" si="120"/>
        <v>0</v>
      </c>
      <c r="Q596">
        <f t="shared" si="121"/>
        <v>7.8535016002466831E-2</v>
      </c>
      <c r="R596" s="9">
        <f t="shared" si="122"/>
        <v>7.8535016002466831E-2</v>
      </c>
      <c r="S596" s="11">
        <f t="shared" si="123"/>
        <v>0.92146498399753318</v>
      </c>
      <c r="T596" s="9">
        <f t="shared" si="124"/>
        <v>-8.1790501511725996E-2</v>
      </c>
      <c r="U596" s="11">
        <f t="shared" si="125"/>
        <v>100</v>
      </c>
      <c r="AX596">
        <v>6.4361036703803776E-2</v>
      </c>
      <c r="AY596">
        <v>1</v>
      </c>
      <c r="AZ596">
        <v>0</v>
      </c>
      <c r="BA596">
        <f t="shared" si="129"/>
        <v>569</v>
      </c>
      <c r="BB596">
        <f t="shared" si="130"/>
        <v>23</v>
      </c>
      <c r="BC596">
        <f t="shared" si="126"/>
        <v>0.56230769230769229</v>
      </c>
      <c r="BD596">
        <f t="shared" si="127"/>
        <v>0.98083333333333333</v>
      </c>
      <c r="BE596">
        <f t="shared" si="128"/>
        <v>7.5448717948715504E-4</v>
      </c>
    </row>
    <row r="597" spans="1:57" x14ac:dyDescent="0.3">
      <c r="A597">
        <f>Pumpkin_Seeds_Dataset!A595</f>
        <v>104098</v>
      </c>
      <c r="B597">
        <f>Pumpkin_Seeds_Dataset!B595</f>
        <v>1232.895</v>
      </c>
      <c r="C597">
        <f>Pumpkin_Seeds_Dataset!C595</f>
        <v>468.9325</v>
      </c>
      <c r="D597">
        <f>Pumpkin_Seeds_Dataset!D595</f>
        <v>283.68279999999999</v>
      </c>
      <c r="E597">
        <f>Pumpkin_Seeds_Dataset!E595</f>
        <v>105200</v>
      </c>
      <c r="F597">
        <f>Pumpkin_Seeds_Dataset!F595</f>
        <v>364.06279999999998</v>
      </c>
      <c r="G597">
        <f>Pumpkin_Seeds_Dataset!G595</f>
        <v>0.79630000000000001</v>
      </c>
      <c r="H597">
        <f>Pumpkin_Seeds_Dataset!H595</f>
        <v>0.98950000000000005</v>
      </c>
      <c r="I597">
        <f>Pumpkin_Seeds_Dataset!I595</f>
        <v>0.70499999999999996</v>
      </c>
      <c r="J597">
        <f>Pumpkin_Seeds_Dataset!J595</f>
        <v>0.86060000000000003</v>
      </c>
      <c r="K597">
        <f>Pumpkin_Seeds_Dataset!K595</f>
        <v>1.653</v>
      </c>
      <c r="L597">
        <f>Pumpkin_Seeds_Dataset!L595</f>
        <v>0.77639999999999998</v>
      </c>
      <c r="M597" s="9">
        <f>Pumpkin_Seeds_Dataset!M595</f>
        <v>0</v>
      </c>
      <c r="N597" s="10">
        <f t="shared" si="118"/>
        <v>1</v>
      </c>
      <c r="O597" s="11">
        <f t="shared" si="119"/>
        <v>1</v>
      </c>
      <c r="P597">
        <f t="shared" si="120"/>
        <v>0</v>
      </c>
      <c r="Q597">
        <f t="shared" si="121"/>
        <v>5.4444320893365705E-2</v>
      </c>
      <c r="R597" s="9">
        <f t="shared" si="122"/>
        <v>5.4444320893365705E-2</v>
      </c>
      <c r="S597" s="11">
        <f t="shared" si="123"/>
        <v>0.94555567910663429</v>
      </c>
      <c r="T597" s="9">
        <f t="shared" si="124"/>
        <v>-5.5982504085879507E-2</v>
      </c>
      <c r="U597" s="11">
        <f t="shared" si="125"/>
        <v>100</v>
      </c>
      <c r="AX597">
        <v>6.4557903460027835E-2</v>
      </c>
      <c r="AY597">
        <v>1</v>
      </c>
      <c r="AZ597">
        <v>0</v>
      </c>
      <c r="BA597">
        <f t="shared" si="129"/>
        <v>570</v>
      </c>
      <c r="BB597">
        <f t="shared" si="130"/>
        <v>23</v>
      </c>
      <c r="BC597">
        <f t="shared" si="126"/>
        <v>0.56153846153846154</v>
      </c>
      <c r="BD597">
        <f t="shared" si="127"/>
        <v>0.98083333333333333</v>
      </c>
      <c r="BE597">
        <f t="shared" si="128"/>
        <v>7.5448717948726389E-4</v>
      </c>
    </row>
    <row r="598" spans="1:57" x14ac:dyDescent="0.3">
      <c r="A598">
        <f>Pumpkin_Seeds_Dataset!A596</f>
        <v>73241</v>
      </c>
      <c r="B598">
        <f>Pumpkin_Seeds_Dataset!B596</f>
        <v>1016.409</v>
      </c>
      <c r="C598">
        <f>Pumpkin_Seeds_Dataset!C596</f>
        <v>384.3956</v>
      </c>
      <c r="D598">
        <f>Pumpkin_Seeds_Dataset!D596</f>
        <v>244.0753</v>
      </c>
      <c r="E598">
        <f>Pumpkin_Seeds_Dataset!E596</f>
        <v>73821</v>
      </c>
      <c r="F598">
        <f>Pumpkin_Seeds_Dataset!F596</f>
        <v>305.3741</v>
      </c>
      <c r="G598">
        <f>Pumpkin_Seeds_Dataset!G596</f>
        <v>0.77249999999999996</v>
      </c>
      <c r="H598">
        <f>Pumpkin_Seeds_Dataset!H596</f>
        <v>0.99209999999999998</v>
      </c>
      <c r="I598">
        <f>Pumpkin_Seeds_Dataset!I596</f>
        <v>0.71409999999999996</v>
      </c>
      <c r="J598">
        <f>Pumpkin_Seeds_Dataset!J596</f>
        <v>0.89090000000000003</v>
      </c>
      <c r="K598">
        <f>Pumpkin_Seeds_Dataset!K596</f>
        <v>1.5749</v>
      </c>
      <c r="L598">
        <f>Pumpkin_Seeds_Dataset!L596</f>
        <v>0.7944</v>
      </c>
      <c r="M598" s="9">
        <f>Pumpkin_Seeds_Dataset!M596</f>
        <v>0</v>
      </c>
      <c r="N598" s="10">
        <f t="shared" si="118"/>
        <v>1</v>
      </c>
      <c r="O598" s="11">
        <f t="shared" si="119"/>
        <v>1</v>
      </c>
      <c r="P598">
        <f t="shared" si="120"/>
        <v>0</v>
      </c>
      <c r="Q598">
        <f t="shared" si="121"/>
        <v>1.3699116870274261E-2</v>
      </c>
      <c r="R598" s="9">
        <f t="shared" si="122"/>
        <v>1.3699116870274261E-2</v>
      </c>
      <c r="S598" s="11">
        <f t="shared" si="123"/>
        <v>0.98630088312972575</v>
      </c>
      <c r="T598" s="9">
        <f t="shared" si="124"/>
        <v>-1.3793815625930092E-2</v>
      </c>
      <c r="U598" s="11">
        <f t="shared" si="125"/>
        <v>100</v>
      </c>
      <c r="AX598">
        <v>6.472699110353923E-2</v>
      </c>
      <c r="AY598">
        <v>1</v>
      </c>
      <c r="AZ598">
        <v>0</v>
      </c>
      <c r="BA598">
        <f t="shared" si="129"/>
        <v>571</v>
      </c>
      <c r="BB598">
        <f t="shared" si="130"/>
        <v>23</v>
      </c>
      <c r="BC598">
        <f t="shared" si="126"/>
        <v>0.56076923076923069</v>
      </c>
      <c r="BD598">
        <f t="shared" si="127"/>
        <v>0.98083333333333333</v>
      </c>
      <c r="BE598">
        <f t="shared" si="128"/>
        <v>7.5448717948704619E-4</v>
      </c>
    </row>
    <row r="599" spans="1:57" x14ac:dyDescent="0.3">
      <c r="A599">
        <f>Pumpkin_Seeds_Dataset!A597</f>
        <v>71533</v>
      </c>
      <c r="B599">
        <f>Pumpkin_Seeds_Dataset!B597</f>
        <v>1014.49</v>
      </c>
      <c r="C599">
        <f>Pumpkin_Seeds_Dataset!C597</f>
        <v>389.4194</v>
      </c>
      <c r="D599">
        <f>Pumpkin_Seeds_Dataset!D597</f>
        <v>234.4829</v>
      </c>
      <c r="E599">
        <f>Pumpkin_Seeds_Dataset!E597</f>
        <v>72053</v>
      </c>
      <c r="F599">
        <f>Pumpkin_Seeds_Dataset!F597</f>
        <v>301.79239999999999</v>
      </c>
      <c r="G599">
        <f>Pumpkin_Seeds_Dataset!G597</f>
        <v>0.7984</v>
      </c>
      <c r="H599">
        <f>Pumpkin_Seeds_Dataset!H597</f>
        <v>0.99280000000000002</v>
      </c>
      <c r="I599">
        <f>Pumpkin_Seeds_Dataset!I597</f>
        <v>0.72489999999999999</v>
      </c>
      <c r="J599">
        <f>Pumpkin_Seeds_Dataset!J597</f>
        <v>0.87339999999999995</v>
      </c>
      <c r="K599">
        <f>Pumpkin_Seeds_Dataset!K597</f>
        <v>1.6608000000000001</v>
      </c>
      <c r="L599">
        <f>Pumpkin_Seeds_Dataset!L597</f>
        <v>0.77500000000000002</v>
      </c>
      <c r="M599" s="9">
        <f>Pumpkin_Seeds_Dataset!M597</f>
        <v>0</v>
      </c>
      <c r="N599" s="10">
        <f t="shared" si="118"/>
        <v>1</v>
      </c>
      <c r="O599" s="11">
        <f t="shared" si="119"/>
        <v>1</v>
      </c>
      <c r="P599">
        <f t="shared" si="120"/>
        <v>0</v>
      </c>
      <c r="Q599">
        <f t="shared" si="121"/>
        <v>2.2358645580205727E-2</v>
      </c>
      <c r="R599" s="9">
        <f t="shared" si="122"/>
        <v>2.2358645580205727E-2</v>
      </c>
      <c r="S599" s="11">
        <f t="shared" si="123"/>
        <v>0.97764135441979427</v>
      </c>
      <c r="T599" s="9">
        <f t="shared" si="124"/>
        <v>-2.2612389475268602E-2</v>
      </c>
      <c r="U599" s="11">
        <f t="shared" si="125"/>
        <v>100</v>
      </c>
      <c r="AX599">
        <v>6.5024314693876678E-2</v>
      </c>
      <c r="AY599">
        <v>1</v>
      </c>
      <c r="AZ599">
        <v>0</v>
      </c>
      <c r="BA599">
        <f t="shared" si="129"/>
        <v>572</v>
      </c>
      <c r="BB599">
        <f t="shared" si="130"/>
        <v>23</v>
      </c>
      <c r="BC599">
        <f t="shared" si="126"/>
        <v>0.56000000000000005</v>
      </c>
      <c r="BD599">
        <f t="shared" si="127"/>
        <v>0.98083333333333333</v>
      </c>
      <c r="BE599">
        <f t="shared" si="128"/>
        <v>7.5448717948726389E-4</v>
      </c>
    </row>
    <row r="600" spans="1:57" x14ac:dyDescent="0.3">
      <c r="A600">
        <f>Pumpkin_Seeds_Dataset!A598</f>
        <v>76809</v>
      </c>
      <c r="B600">
        <f>Pumpkin_Seeds_Dataset!B598</f>
        <v>1106.8150000000001</v>
      </c>
      <c r="C600">
        <f>Pumpkin_Seeds_Dataset!C598</f>
        <v>450.01620000000003</v>
      </c>
      <c r="D600">
        <f>Pumpkin_Seeds_Dataset!D598</f>
        <v>218.35820000000001</v>
      </c>
      <c r="E600">
        <f>Pumpkin_Seeds_Dataset!E598</f>
        <v>78095</v>
      </c>
      <c r="F600">
        <f>Pumpkin_Seeds_Dataset!F598</f>
        <v>312.72390000000001</v>
      </c>
      <c r="G600">
        <f>Pumpkin_Seeds_Dataset!G598</f>
        <v>0.87439999999999996</v>
      </c>
      <c r="H600">
        <f>Pumpkin_Seeds_Dataset!H598</f>
        <v>0.98350000000000004</v>
      </c>
      <c r="I600">
        <f>Pumpkin_Seeds_Dataset!I598</f>
        <v>0.747</v>
      </c>
      <c r="J600">
        <f>Pumpkin_Seeds_Dataset!J598</f>
        <v>0.78790000000000004</v>
      </c>
      <c r="K600">
        <f>Pumpkin_Seeds_Dataset!K598</f>
        <v>2.0609000000000002</v>
      </c>
      <c r="L600">
        <f>Pumpkin_Seeds_Dataset!L598</f>
        <v>0.69489999999999996</v>
      </c>
      <c r="M600" s="9">
        <f>Pumpkin_Seeds_Dataset!M598</f>
        <v>0</v>
      </c>
      <c r="N600" s="10">
        <f t="shared" si="118"/>
        <v>1</v>
      </c>
      <c r="O600" s="11">
        <f t="shared" si="119"/>
        <v>1</v>
      </c>
      <c r="P600">
        <f t="shared" si="120"/>
        <v>0</v>
      </c>
      <c r="Q600">
        <f t="shared" si="121"/>
        <v>0.13472545719319776</v>
      </c>
      <c r="R600" s="9">
        <f t="shared" si="122"/>
        <v>0.13472545719319776</v>
      </c>
      <c r="S600" s="11">
        <f t="shared" si="123"/>
        <v>0.86527454280680227</v>
      </c>
      <c r="T600" s="9">
        <f t="shared" si="124"/>
        <v>-0.14470843187988119</v>
      </c>
      <c r="U600" s="11">
        <f t="shared" si="125"/>
        <v>100</v>
      </c>
      <c r="AX600">
        <v>6.5305950342351066E-2</v>
      </c>
      <c r="AY600">
        <v>1</v>
      </c>
      <c r="AZ600">
        <v>0</v>
      </c>
      <c r="BA600">
        <f t="shared" si="129"/>
        <v>573</v>
      </c>
      <c r="BB600">
        <f t="shared" si="130"/>
        <v>23</v>
      </c>
      <c r="BC600">
        <f t="shared" si="126"/>
        <v>0.5592307692307692</v>
      </c>
      <c r="BD600">
        <f t="shared" si="127"/>
        <v>0.98083333333333333</v>
      </c>
      <c r="BE600">
        <f t="shared" si="128"/>
        <v>7.5448717948715504E-4</v>
      </c>
    </row>
    <row r="601" spans="1:57" x14ac:dyDescent="0.3">
      <c r="A601">
        <f>Pumpkin_Seeds_Dataset!A599</f>
        <v>71193</v>
      </c>
      <c r="B601">
        <f>Pumpkin_Seeds_Dataset!B599</f>
        <v>1015.746</v>
      </c>
      <c r="C601">
        <f>Pumpkin_Seeds_Dataset!C599</f>
        <v>390.92750000000001</v>
      </c>
      <c r="D601">
        <f>Pumpkin_Seeds_Dataset!D599</f>
        <v>233.2664</v>
      </c>
      <c r="E601">
        <f>Pumpkin_Seeds_Dataset!E599</f>
        <v>71765</v>
      </c>
      <c r="F601">
        <f>Pumpkin_Seeds_Dataset!F599</f>
        <v>301.07429999999999</v>
      </c>
      <c r="G601">
        <f>Pumpkin_Seeds_Dataset!G599</f>
        <v>0.80249999999999999</v>
      </c>
      <c r="H601">
        <f>Pumpkin_Seeds_Dataset!H599</f>
        <v>0.99199999999999999</v>
      </c>
      <c r="I601">
        <f>Pumpkin_Seeds_Dataset!I599</f>
        <v>0.69389999999999996</v>
      </c>
      <c r="J601">
        <f>Pumpkin_Seeds_Dataset!J599</f>
        <v>0.86709999999999998</v>
      </c>
      <c r="K601">
        <f>Pumpkin_Seeds_Dataset!K599</f>
        <v>1.6758999999999999</v>
      </c>
      <c r="L601">
        <f>Pumpkin_Seeds_Dataset!L599</f>
        <v>0.7702</v>
      </c>
      <c r="M601" s="9">
        <f>Pumpkin_Seeds_Dataset!M599</f>
        <v>0</v>
      </c>
      <c r="N601" s="10">
        <f t="shared" si="118"/>
        <v>1</v>
      </c>
      <c r="O601" s="11">
        <f t="shared" si="119"/>
        <v>1</v>
      </c>
      <c r="P601">
        <f t="shared" si="120"/>
        <v>0</v>
      </c>
      <c r="Q601">
        <f t="shared" si="121"/>
        <v>3.5048708225278995E-2</v>
      </c>
      <c r="R601" s="9">
        <f t="shared" si="122"/>
        <v>3.5048708225278995E-2</v>
      </c>
      <c r="S601" s="11">
        <f t="shared" si="123"/>
        <v>0.96495129177472105</v>
      </c>
      <c r="T601" s="9">
        <f t="shared" si="124"/>
        <v>-3.5677653761897625E-2</v>
      </c>
      <c r="U601" s="11">
        <f t="shared" si="125"/>
        <v>100</v>
      </c>
      <c r="AX601">
        <v>6.5452413240944946E-2</v>
      </c>
      <c r="AY601">
        <v>1</v>
      </c>
      <c r="AZ601">
        <v>0</v>
      </c>
      <c r="BA601">
        <f t="shared" si="129"/>
        <v>574</v>
      </c>
      <c r="BB601">
        <f t="shared" si="130"/>
        <v>23</v>
      </c>
      <c r="BC601">
        <f t="shared" si="126"/>
        <v>0.55846153846153845</v>
      </c>
      <c r="BD601">
        <f t="shared" si="127"/>
        <v>0.98083333333333333</v>
      </c>
      <c r="BE601">
        <f t="shared" si="128"/>
        <v>7.5448717948715504E-4</v>
      </c>
    </row>
    <row r="602" spans="1:57" x14ac:dyDescent="0.3">
      <c r="A602">
        <f>Pumpkin_Seeds_Dataset!A600</f>
        <v>93586</v>
      </c>
      <c r="B602">
        <f>Pumpkin_Seeds_Dataset!B600</f>
        <v>1195.422</v>
      </c>
      <c r="C602">
        <f>Pumpkin_Seeds_Dataset!C600</f>
        <v>467.25409999999999</v>
      </c>
      <c r="D602">
        <f>Pumpkin_Seeds_Dataset!D600</f>
        <v>255.8339</v>
      </c>
      <c r="E602">
        <f>Pumpkin_Seeds_Dataset!E600</f>
        <v>94683</v>
      </c>
      <c r="F602">
        <f>Pumpkin_Seeds_Dataset!F600</f>
        <v>345.1918</v>
      </c>
      <c r="G602">
        <f>Pumpkin_Seeds_Dataset!G600</f>
        <v>0.83679999999999999</v>
      </c>
      <c r="H602">
        <f>Pumpkin_Seeds_Dataset!H600</f>
        <v>0.98839999999999995</v>
      </c>
      <c r="I602">
        <f>Pumpkin_Seeds_Dataset!I600</f>
        <v>0.72350000000000003</v>
      </c>
      <c r="J602">
        <f>Pumpkin_Seeds_Dataset!J600</f>
        <v>0.82299999999999995</v>
      </c>
      <c r="K602">
        <f>Pumpkin_Seeds_Dataset!K600</f>
        <v>1.8264</v>
      </c>
      <c r="L602">
        <f>Pumpkin_Seeds_Dataset!L600</f>
        <v>0.73880000000000001</v>
      </c>
      <c r="M602" s="9">
        <f>Pumpkin_Seeds_Dataset!M600</f>
        <v>0</v>
      </c>
      <c r="N602" s="10">
        <f t="shared" si="118"/>
        <v>1</v>
      </c>
      <c r="O602" s="11">
        <f t="shared" si="119"/>
        <v>1</v>
      </c>
      <c r="P602">
        <f t="shared" si="120"/>
        <v>0</v>
      </c>
      <c r="Q602">
        <f t="shared" si="121"/>
        <v>5.4331893806899748E-2</v>
      </c>
      <c r="R602" s="9">
        <f t="shared" si="122"/>
        <v>5.4331893806899748E-2</v>
      </c>
      <c r="S602" s="11">
        <f t="shared" si="123"/>
        <v>0.94566810619310027</v>
      </c>
      <c r="T602" s="9">
        <f t="shared" si="124"/>
        <v>-5.5863610608045428E-2</v>
      </c>
      <c r="U602" s="11">
        <f t="shared" si="125"/>
        <v>100</v>
      </c>
      <c r="AX602">
        <v>6.5547475260030783E-2</v>
      </c>
      <c r="AY602">
        <v>1</v>
      </c>
      <c r="AZ602">
        <v>0</v>
      </c>
      <c r="BA602">
        <f t="shared" si="129"/>
        <v>575</v>
      </c>
      <c r="BB602">
        <f t="shared" si="130"/>
        <v>23</v>
      </c>
      <c r="BC602">
        <f t="shared" si="126"/>
        <v>0.55769230769230771</v>
      </c>
      <c r="BD602">
        <f t="shared" si="127"/>
        <v>0.98083333333333333</v>
      </c>
      <c r="BE602">
        <f t="shared" si="128"/>
        <v>7.5448717948726389E-4</v>
      </c>
    </row>
    <row r="603" spans="1:57" x14ac:dyDescent="0.3">
      <c r="A603">
        <f>Pumpkin_Seeds_Dataset!A601</f>
        <v>74735</v>
      </c>
      <c r="B603">
        <f>Pumpkin_Seeds_Dataset!B601</f>
        <v>1088.097</v>
      </c>
      <c r="C603">
        <f>Pumpkin_Seeds_Dataset!C601</f>
        <v>450.2176</v>
      </c>
      <c r="D603">
        <f>Pumpkin_Seeds_Dataset!D601</f>
        <v>212.0164</v>
      </c>
      <c r="E603">
        <f>Pumpkin_Seeds_Dataset!E601</f>
        <v>75369</v>
      </c>
      <c r="F603">
        <f>Pumpkin_Seeds_Dataset!F601</f>
        <v>308.47289999999998</v>
      </c>
      <c r="G603">
        <f>Pumpkin_Seeds_Dataset!G601</f>
        <v>0.88219999999999998</v>
      </c>
      <c r="H603">
        <f>Pumpkin_Seeds_Dataset!H601</f>
        <v>0.99160000000000004</v>
      </c>
      <c r="I603">
        <f>Pumpkin_Seeds_Dataset!I601</f>
        <v>0.7742</v>
      </c>
      <c r="J603">
        <f>Pumpkin_Seeds_Dataset!J601</f>
        <v>0.79320000000000002</v>
      </c>
      <c r="K603">
        <f>Pumpkin_Seeds_Dataset!K601</f>
        <v>2.1234999999999999</v>
      </c>
      <c r="L603">
        <f>Pumpkin_Seeds_Dataset!L601</f>
        <v>0.68520000000000003</v>
      </c>
      <c r="M603" s="9">
        <f>Pumpkin_Seeds_Dataset!M601</f>
        <v>0</v>
      </c>
      <c r="N603" s="10">
        <f t="shared" si="118"/>
        <v>1</v>
      </c>
      <c r="O603" s="11">
        <f t="shared" si="119"/>
        <v>1</v>
      </c>
      <c r="P603">
        <f t="shared" si="120"/>
        <v>0</v>
      </c>
      <c r="Q603">
        <f t="shared" si="121"/>
        <v>0.70121998612129655</v>
      </c>
      <c r="R603" s="9">
        <f t="shared" si="122"/>
        <v>0.70121998612129655</v>
      </c>
      <c r="S603" s="11">
        <f t="shared" si="123"/>
        <v>0.29878001387870345</v>
      </c>
      <c r="T603" s="9">
        <f t="shared" si="124"/>
        <v>-1.2080477159167202</v>
      </c>
      <c r="U603" s="11">
        <f t="shared" si="125"/>
        <v>0</v>
      </c>
      <c r="AX603">
        <v>6.5641289519244223E-2</v>
      </c>
      <c r="AY603">
        <v>1</v>
      </c>
      <c r="AZ603">
        <v>0</v>
      </c>
      <c r="BA603">
        <f t="shared" si="129"/>
        <v>576</v>
      </c>
      <c r="BB603">
        <f t="shared" si="130"/>
        <v>23</v>
      </c>
      <c r="BC603">
        <f t="shared" si="126"/>
        <v>0.55692307692307685</v>
      </c>
      <c r="BD603">
        <f t="shared" si="127"/>
        <v>0.98083333333333333</v>
      </c>
      <c r="BE603">
        <f t="shared" si="128"/>
        <v>7.5448717948704619E-4</v>
      </c>
    </row>
    <row r="604" spans="1:57" x14ac:dyDescent="0.3">
      <c r="A604">
        <f>Pumpkin_Seeds_Dataset!A602</f>
        <v>75519</v>
      </c>
      <c r="B604">
        <f>Pumpkin_Seeds_Dataset!B602</f>
        <v>1091.4960000000001</v>
      </c>
      <c r="C604">
        <f>Pumpkin_Seeds_Dataset!C602</f>
        <v>439.44060000000002</v>
      </c>
      <c r="D604">
        <f>Pumpkin_Seeds_Dataset!D602</f>
        <v>219.84209999999999</v>
      </c>
      <c r="E604">
        <f>Pumpkin_Seeds_Dataset!E602</f>
        <v>76357</v>
      </c>
      <c r="F604">
        <f>Pumpkin_Seeds_Dataset!F602</f>
        <v>310.08670000000001</v>
      </c>
      <c r="G604">
        <f>Pumpkin_Seeds_Dataset!G602</f>
        <v>0.8659</v>
      </c>
      <c r="H604">
        <f>Pumpkin_Seeds_Dataset!H602</f>
        <v>0.98899999999999999</v>
      </c>
      <c r="I604">
        <f>Pumpkin_Seeds_Dataset!I602</f>
        <v>0.63639999999999997</v>
      </c>
      <c r="J604">
        <f>Pumpkin_Seeds_Dataset!J602</f>
        <v>0.79659999999999997</v>
      </c>
      <c r="K604">
        <f>Pumpkin_Seeds_Dataset!K602</f>
        <v>1.9988999999999999</v>
      </c>
      <c r="L604">
        <f>Pumpkin_Seeds_Dataset!L602</f>
        <v>0.7056</v>
      </c>
      <c r="M604" s="9">
        <f>Pumpkin_Seeds_Dataset!M602</f>
        <v>0</v>
      </c>
      <c r="N604" s="10">
        <f t="shared" si="118"/>
        <v>1</v>
      </c>
      <c r="O604" s="11">
        <f t="shared" si="119"/>
        <v>1</v>
      </c>
      <c r="P604">
        <f t="shared" si="120"/>
        <v>0</v>
      </c>
      <c r="Q604">
        <f t="shared" si="121"/>
        <v>0.25389980314070676</v>
      </c>
      <c r="R604" s="9">
        <f t="shared" si="122"/>
        <v>0.25389980314070676</v>
      </c>
      <c r="S604" s="11">
        <f t="shared" si="123"/>
        <v>0.7461001968592933</v>
      </c>
      <c r="T604" s="9">
        <f t="shared" si="124"/>
        <v>-0.29289537565361984</v>
      </c>
      <c r="U604" s="11">
        <f t="shared" si="125"/>
        <v>100</v>
      </c>
      <c r="AX604">
        <v>6.5774243404089522E-2</v>
      </c>
      <c r="AY604">
        <v>1</v>
      </c>
      <c r="AZ604">
        <v>0</v>
      </c>
      <c r="BA604">
        <f t="shared" si="129"/>
        <v>577</v>
      </c>
      <c r="BB604">
        <f t="shared" si="130"/>
        <v>23</v>
      </c>
      <c r="BC604">
        <f t="shared" si="126"/>
        <v>0.55615384615384622</v>
      </c>
      <c r="BD604">
        <f t="shared" si="127"/>
        <v>0.98083333333333333</v>
      </c>
      <c r="BE604">
        <f t="shared" si="128"/>
        <v>7.5448717948726389E-4</v>
      </c>
    </row>
    <row r="605" spans="1:57" x14ac:dyDescent="0.3">
      <c r="A605">
        <f>Pumpkin_Seeds_Dataset!A603</f>
        <v>65627</v>
      </c>
      <c r="B605">
        <f>Pumpkin_Seeds_Dataset!B603</f>
        <v>974.98099999999999</v>
      </c>
      <c r="C605">
        <f>Pumpkin_Seeds_Dataset!C603</f>
        <v>378.41640000000001</v>
      </c>
      <c r="D605">
        <f>Pumpkin_Seeds_Dataset!D603</f>
        <v>221.50800000000001</v>
      </c>
      <c r="E605">
        <f>Pumpkin_Seeds_Dataset!E603</f>
        <v>66278</v>
      </c>
      <c r="F605">
        <f>Pumpkin_Seeds_Dataset!F603</f>
        <v>289.06549999999999</v>
      </c>
      <c r="G605">
        <f>Pumpkin_Seeds_Dataset!G603</f>
        <v>0.81079999999999997</v>
      </c>
      <c r="H605">
        <f>Pumpkin_Seeds_Dataset!H603</f>
        <v>0.99019999999999997</v>
      </c>
      <c r="I605">
        <f>Pumpkin_Seeds_Dataset!I603</f>
        <v>0.74760000000000004</v>
      </c>
      <c r="J605">
        <f>Pumpkin_Seeds_Dataset!J603</f>
        <v>0.86760000000000004</v>
      </c>
      <c r="K605">
        <f>Pumpkin_Seeds_Dataset!K603</f>
        <v>1.7083999999999999</v>
      </c>
      <c r="L605">
        <f>Pumpkin_Seeds_Dataset!L603</f>
        <v>0.76390000000000002</v>
      </c>
      <c r="M605" s="9">
        <f>Pumpkin_Seeds_Dataset!M603</f>
        <v>0</v>
      </c>
      <c r="N605" s="10">
        <f t="shared" si="118"/>
        <v>1</v>
      </c>
      <c r="O605" s="11">
        <f t="shared" si="119"/>
        <v>1</v>
      </c>
      <c r="P605">
        <f t="shared" si="120"/>
        <v>0</v>
      </c>
      <c r="Q605">
        <f t="shared" si="121"/>
        <v>3.158181085905809E-2</v>
      </c>
      <c r="R605" s="9">
        <f t="shared" si="122"/>
        <v>3.158181085905809E-2</v>
      </c>
      <c r="S605" s="11">
        <f t="shared" si="123"/>
        <v>0.96841818914094191</v>
      </c>
      <c r="T605" s="9">
        <f t="shared" si="124"/>
        <v>-3.2091271421203785E-2</v>
      </c>
      <c r="U605" s="11">
        <f t="shared" si="125"/>
        <v>100</v>
      </c>
      <c r="AX605">
        <v>6.5929612594741324E-2</v>
      </c>
      <c r="AY605">
        <v>1</v>
      </c>
      <c r="AZ605">
        <v>0</v>
      </c>
      <c r="BA605">
        <f t="shared" si="129"/>
        <v>578</v>
      </c>
      <c r="BB605">
        <f t="shared" si="130"/>
        <v>23</v>
      </c>
      <c r="BC605">
        <f t="shared" si="126"/>
        <v>0.55538461538461537</v>
      </c>
      <c r="BD605">
        <f t="shared" si="127"/>
        <v>0.98083333333333333</v>
      </c>
      <c r="BE605">
        <f t="shared" si="128"/>
        <v>0</v>
      </c>
    </row>
    <row r="606" spans="1:57" x14ac:dyDescent="0.3">
      <c r="A606">
        <f>Pumpkin_Seeds_Dataset!A604</f>
        <v>80397</v>
      </c>
      <c r="B606">
        <f>Pumpkin_Seeds_Dataset!B604</f>
        <v>1136.232</v>
      </c>
      <c r="C606">
        <f>Pumpkin_Seeds_Dataset!C604</f>
        <v>438.64830000000001</v>
      </c>
      <c r="D606">
        <f>Pumpkin_Seeds_Dataset!D604</f>
        <v>234.15950000000001</v>
      </c>
      <c r="E606">
        <f>Pumpkin_Seeds_Dataset!E604</f>
        <v>81828</v>
      </c>
      <c r="F606">
        <f>Pumpkin_Seeds_Dataset!F604</f>
        <v>319.94470000000001</v>
      </c>
      <c r="G606">
        <f>Pumpkin_Seeds_Dataset!G604</f>
        <v>0.84560000000000002</v>
      </c>
      <c r="H606">
        <f>Pumpkin_Seeds_Dataset!H604</f>
        <v>0.98250000000000004</v>
      </c>
      <c r="I606">
        <f>Pumpkin_Seeds_Dataset!I604</f>
        <v>0.6895</v>
      </c>
      <c r="J606">
        <f>Pumpkin_Seeds_Dataset!J604</f>
        <v>0.78259999999999996</v>
      </c>
      <c r="K606">
        <f>Pumpkin_Seeds_Dataset!K604</f>
        <v>1.8733</v>
      </c>
      <c r="L606">
        <f>Pumpkin_Seeds_Dataset!L604</f>
        <v>0.72940000000000005</v>
      </c>
      <c r="M606" s="9">
        <f>Pumpkin_Seeds_Dataset!M604</f>
        <v>0</v>
      </c>
      <c r="N606" s="10">
        <f t="shared" si="118"/>
        <v>1</v>
      </c>
      <c r="O606" s="11">
        <f t="shared" si="119"/>
        <v>1</v>
      </c>
      <c r="P606">
        <f t="shared" si="120"/>
        <v>0</v>
      </c>
      <c r="Q606">
        <f t="shared" si="121"/>
        <v>1.2209075393139045E-2</v>
      </c>
      <c r="R606" s="9">
        <f t="shared" si="122"/>
        <v>1.2209075393139045E-2</v>
      </c>
      <c r="S606" s="11">
        <f t="shared" si="123"/>
        <v>0.98779092460686091</v>
      </c>
      <c r="T606" s="9">
        <f t="shared" si="124"/>
        <v>-1.2284218398217715E-2</v>
      </c>
      <c r="U606" s="11">
        <f t="shared" si="125"/>
        <v>100</v>
      </c>
      <c r="AX606">
        <v>6.594237009391464E-2</v>
      </c>
      <c r="AY606">
        <v>0</v>
      </c>
      <c r="AZ606">
        <v>1</v>
      </c>
      <c r="BA606">
        <f t="shared" si="129"/>
        <v>578</v>
      </c>
      <c r="BB606">
        <f t="shared" si="130"/>
        <v>24</v>
      </c>
      <c r="BC606">
        <f t="shared" si="126"/>
        <v>0.55538461538461537</v>
      </c>
      <c r="BD606">
        <f t="shared" si="127"/>
        <v>0.98</v>
      </c>
      <c r="BE606">
        <f t="shared" si="128"/>
        <v>7.5384615384612938E-4</v>
      </c>
    </row>
    <row r="607" spans="1:57" x14ac:dyDescent="0.3">
      <c r="A607">
        <f>Pumpkin_Seeds_Dataset!A605</f>
        <v>88901</v>
      </c>
      <c r="B607">
        <f>Pumpkin_Seeds_Dataset!B605</f>
        <v>1130.1479999999999</v>
      </c>
      <c r="C607">
        <f>Pumpkin_Seeds_Dataset!C605</f>
        <v>435.91879999999998</v>
      </c>
      <c r="D607">
        <f>Pumpkin_Seeds_Dataset!D605</f>
        <v>260.48880000000003</v>
      </c>
      <c r="E607">
        <f>Pumpkin_Seeds_Dataset!E605</f>
        <v>89632</v>
      </c>
      <c r="F607">
        <f>Pumpkin_Seeds_Dataset!F605</f>
        <v>336.44060000000002</v>
      </c>
      <c r="G607">
        <f>Pumpkin_Seeds_Dataset!G605</f>
        <v>0.80179999999999996</v>
      </c>
      <c r="H607">
        <f>Pumpkin_Seeds_Dataset!H605</f>
        <v>0.99180000000000001</v>
      </c>
      <c r="I607">
        <f>Pumpkin_Seeds_Dataset!I605</f>
        <v>0.72719999999999996</v>
      </c>
      <c r="J607">
        <f>Pumpkin_Seeds_Dataset!J605</f>
        <v>0.87470000000000003</v>
      </c>
      <c r="K607">
        <f>Pumpkin_Seeds_Dataset!K605</f>
        <v>1.6735</v>
      </c>
      <c r="L607">
        <f>Pumpkin_Seeds_Dataset!L605</f>
        <v>0.77180000000000004</v>
      </c>
      <c r="M607" s="9">
        <f>Pumpkin_Seeds_Dataset!M605</f>
        <v>0</v>
      </c>
      <c r="N607" s="10">
        <f t="shared" si="118"/>
        <v>1</v>
      </c>
      <c r="O607" s="11">
        <f t="shared" si="119"/>
        <v>1</v>
      </c>
      <c r="P607">
        <f t="shared" si="120"/>
        <v>0</v>
      </c>
      <c r="Q607">
        <f t="shared" si="121"/>
        <v>2.822626679051202E-2</v>
      </c>
      <c r="R607" s="9">
        <f t="shared" si="122"/>
        <v>2.822626679051202E-2</v>
      </c>
      <c r="S607" s="11">
        <f t="shared" si="123"/>
        <v>0.97177373320948801</v>
      </c>
      <c r="T607" s="9">
        <f t="shared" si="124"/>
        <v>-2.8632286384177856E-2</v>
      </c>
      <c r="U607" s="11">
        <f t="shared" si="125"/>
        <v>100</v>
      </c>
      <c r="AX607">
        <v>6.5946748327252211E-2</v>
      </c>
      <c r="AY607">
        <v>1</v>
      </c>
      <c r="AZ607">
        <v>0</v>
      </c>
      <c r="BA607">
        <f t="shared" si="129"/>
        <v>579</v>
      </c>
      <c r="BB607">
        <f t="shared" si="130"/>
        <v>24</v>
      </c>
      <c r="BC607">
        <f t="shared" si="126"/>
        <v>0.55461538461538462</v>
      </c>
      <c r="BD607">
        <f t="shared" si="127"/>
        <v>0.98</v>
      </c>
      <c r="BE607">
        <f t="shared" si="128"/>
        <v>7.5384615384612938E-4</v>
      </c>
    </row>
    <row r="608" spans="1:57" x14ac:dyDescent="0.3">
      <c r="A608">
        <f>Pumpkin_Seeds_Dataset!A606</f>
        <v>96992</v>
      </c>
      <c r="B608">
        <f>Pumpkin_Seeds_Dataset!B606</f>
        <v>1232.2239999999999</v>
      </c>
      <c r="C608">
        <f>Pumpkin_Seeds_Dataset!C606</f>
        <v>485.88690000000003</v>
      </c>
      <c r="D608">
        <f>Pumpkin_Seeds_Dataset!D606</f>
        <v>255.29339999999999</v>
      </c>
      <c r="E608">
        <f>Pumpkin_Seeds_Dataset!E606</f>
        <v>98214</v>
      </c>
      <c r="F608">
        <f>Pumpkin_Seeds_Dataset!F606</f>
        <v>351.41719999999998</v>
      </c>
      <c r="G608">
        <f>Pumpkin_Seeds_Dataset!G606</f>
        <v>0.8508</v>
      </c>
      <c r="H608">
        <f>Pumpkin_Seeds_Dataset!H606</f>
        <v>0.98760000000000003</v>
      </c>
      <c r="I608">
        <f>Pumpkin_Seeds_Dataset!I606</f>
        <v>0.71379999999999999</v>
      </c>
      <c r="J608">
        <f>Pumpkin_Seeds_Dataset!J606</f>
        <v>0.80269999999999997</v>
      </c>
      <c r="K608">
        <f>Pumpkin_Seeds_Dataset!K606</f>
        <v>1.9032</v>
      </c>
      <c r="L608">
        <f>Pumpkin_Seeds_Dataset!L606</f>
        <v>0.72319999999999995</v>
      </c>
      <c r="M608" s="9">
        <f>Pumpkin_Seeds_Dataset!M606</f>
        <v>0</v>
      </c>
      <c r="N608" s="10">
        <f t="shared" si="118"/>
        <v>1</v>
      </c>
      <c r="O608" s="11">
        <f t="shared" si="119"/>
        <v>1</v>
      </c>
      <c r="P608">
        <f t="shared" si="120"/>
        <v>0</v>
      </c>
      <c r="Q608">
        <f t="shared" si="121"/>
        <v>0.12797915245381866</v>
      </c>
      <c r="R608" s="9">
        <f t="shared" si="122"/>
        <v>0.12797915245381866</v>
      </c>
      <c r="S608" s="11">
        <f t="shared" si="123"/>
        <v>0.87202084754618137</v>
      </c>
      <c r="T608" s="9">
        <f t="shared" si="124"/>
        <v>-0.13694194762249629</v>
      </c>
      <c r="U608" s="11">
        <f t="shared" si="125"/>
        <v>100</v>
      </c>
      <c r="AX608">
        <v>6.597489132186439E-2</v>
      </c>
      <c r="AY608">
        <v>1</v>
      </c>
      <c r="AZ608">
        <v>0</v>
      </c>
      <c r="BA608">
        <f t="shared" si="129"/>
        <v>580</v>
      </c>
      <c r="BB608">
        <f t="shared" si="130"/>
        <v>24</v>
      </c>
      <c r="BC608">
        <f t="shared" si="126"/>
        <v>0.55384615384615388</v>
      </c>
      <c r="BD608">
        <f t="shared" si="127"/>
        <v>0.98</v>
      </c>
      <c r="BE608">
        <f t="shared" si="128"/>
        <v>7.5384615384623823E-4</v>
      </c>
    </row>
    <row r="609" spans="1:57" x14ac:dyDescent="0.3">
      <c r="A609">
        <f>Pumpkin_Seeds_Dataset!A607</f>
        <v>66755</v>
      </c>
      <c r="B609">
        <f>Pumpkin_Seeds_Dataset!B607</f>
        <v>978.90200000000004</v>
      </c>
      <c r="C609">
        <f>Pumpkin_Seeds_Dataset!C607</f>
        <v>372.68310000000002</v>
      </c>
      <c r="D609">
        <f>Pumpkin_Seeds_Dataset!D607</f>
        <v>228.9288</v>
      </c>
      <c r="E609">
        <f>Pumpkin_Seeds_Dataset!E607</f>
        <v>67308</v>
      </c>
      <c r="F609">
        <f>Pumpkin_Seeds_Dataset!F607</f>
        <v>291.53919999999999</v>
      </c>
      <c r="G609">
        <f>Pumpkin_Seeds_Dataset!G607</f>
        <v>0.78910000000000002</v>
      </c>
      <c r="H609">
        <f>Pumpkin_Seeds_Dataset!H607</f>
        <v>0.99180000000000001</v>
      </c>
      <c r="I609">
        <f>Pumpkin_Seeds_Dataset!I607</f>
        <v>0.73260000000000003</v>
      </c>
      <c r="J609">
        <f>Pumpkin_Seeds_Dataset!J607</f>
        <v>0.87539999999999996</v>
      </c>
      <c r="K609">
        <f>Pumpkin_Seeds_Dataset!K607</f>
        <v>1.6278999999999999</v>
      </c>
      <c r="L609">
        <f>Pumpkin_Seeds_Dataset!L607</f>
        <v>0.7823</v>
      </c>
      <c r="M609" s="9">
        <f>Pumpkin_Seeds_Dataset!M607</f>
        <v>0</v>
      </c>
      <c r="N609" s="10">
        <f t="shared" si="118"/>
        <v>1</v>
      </c>
      <c r="O609" s="11">
        <f t="shared" si="119"/>
        <v>1</v>
      </c>
      <c r="P609">
        <f t="shared" si="120"/>
        <v>0</v>
      </c>
      <c r="Q609">
        <f t="shared" si="121"/>
        <v>2.1683383364041676E-2</v>
      </c>
      <c r="R609" s="9">
        <f t="shared" si="122"/>
        <v>2.1683383364041676E-2</v>
      </c>
      <c r="S609" s="11">
        <f t="shared" si="123"/>
        <v>0.97831661663595837</v>
      </c>
      <c r="T609" s="9">
        <f t="shared" si="124"/>
        <v>-2.1921922447874425E-2</v>
      </c>
      <c r="U609" s="11">
        <f t="shared" si="125"/>
        <v>100</v>
      </c>
      <c r="AX609">
        <v>6.6417051948616218E-2</v>
      </c>
      <c r="AY609">
        <v>1</v>
      </c>
      <c r="AZ609">
        <v>0</v>
      </c>
      <c r="BA609">
        <f t="shared" si="129"/>
        <v>581</v>
      </c>
      <c r="BB609">
        <f t="shared" si="130"/>
        <v>24</v>
      </c>
      <c r="BC609">
        <f t="shared" si="126"/>
        <v>0.55307692307692302</v>
      </c>
      <c r="BD609">
        <f t="shared" si="127"/>
        <v>0.98</v>
      </c>
      <c r="BE609">
        <f t="shared" si="128"/>
        <v>7.5384615384602063E-4</v>
      </c>
    </row>
    <row r="610" spans="1:57" x14ac:dyDescent="0.3">
      <c r="A610">
        <f>Pumpkin_Seeds_Dataset!A608</f>
        <v>68916</v>
      </c>
      <c r="B610">
        <f>Pumpkin_Seeds_Dataset!B608</f>
        <v>990.74599999999998</v>
      </c>
      <c r="C610">
        <f>Pumpkin_Seeds_Dataset!C608</f>
        <v>373.5179</v>
      </c>
      <c r="D610">
        <f>Pumpkin_Seeds_Dataset!D608</f>
        <v>236.5496</v>
      </c>
      <c r="E610">
        <f>Pumpkin_Seeds_Dataset!E608</f>
        <v>69497</v>
      </c>
      <c r="F610">
        <f>Pumpkin_Seeds_Dataset!F608</f>
        <v>296.22050000000002</v>
      </c>
      <c r="G610">
        <f>Pumpkin_Seeds_Dataset!G608</f>
        <v>0.77390000000000003</v>
      </c>
      <c r="H610">
        <f>Pumpkin_Seeds_Dataset!H608</f>
        <v>0.99160000000000004</v>
      </c>
      <c r="I610">
        <f>Pumpkin_Seeds_Dataset!I608</f>
        <v>0.73129999999999995</v>
      </c>
      <c r="J610">
        <f>Pumpkin_Seeds_Dataset!J608</f>
        <v>0.88229999999999997</v>
      </c>
      <c r="K610">
        <f>Pumpkin_Seeds_Dataset!K608</f>
        <v>1.579</v>
      </c>
      <c r="L610">
        <f>Pumpkin_Seeds_Dataset!L608</f>
        <v>0.79310000000000003</v>
      </c>
      <c r="M610" s="9">
        <f>Pumpkin_Seeds_Dataset!M608</f>
        <v>0</v>
      </c>
      <c r="N610" s="10">
        <f t="shared" si="118"/>
        <v>1</v>
      </c>
      <c r="O610" s="11">
        <f t="shared" si="119"/>
        <v>1</v>
      </c>
      <c r="P610">
        <f t="shared" si="120"/>
        <v>0</v>
      </c>
      <c r="Q610">
        <f t="shared" si="121"/>
        <v>1.8395562752660789E-2</v>
      </c>
      <c r="R610" s="9">
        <f t="shared" si="122"/>
        <v>1.8395562752660789E-2</v>
      </c>
      <c r="S610" s="11">
        <f t="shared" si="123"/>
        <v>0.98160443724733926</v>
      </c>
      <c r="T610" s="9">
        <f t="shared" si="124"/>
        <v>-1.8566865172527702E-2</v>
      </c>
      <c r="U610" s="11">
        <f t="shared" si="125"/>
        <v>100</v>
      </c>
      <c r="AX610">
        <v>6.6446881943248284E-2</v>
      </c>
      <c r="AY610">
        <v>1</v>
      </c>
      <c r="AZ610">
        <v>0</v>
      </c>
      <c r="BA610">
        <f t="shared" si="129"/>
        <v>582</v>
      </c>
      <c r="BB610">
        <f t="shared" si="130"/>
        <v>24</v>
      </c>
      <c r="BC610">
        <f t="shared" si="126"/>
        <v>0.55230769230769239</v>
      </c>
      <c r="BD610">
        <f t="shared" si="127"/>
        <v>0.98</v>
      </c>
      <c r="BE610">
        <f t="shared" si="128"/>
        <v>7.5384615384623823E-4</v>
      </c>
    </row>
    <row r="611" spans="1:57" x14ac:dyDescent="0.3">
      <c r="A611">
        <f>Pumpkin_Seeds_Dataset!A609</f>
        <v>81094</v>
      </c>
      <c r="B611">
        <f>Pumpkin_Seeds_Dataset!B609</f>
        <v>1145.03</v>
      </c>
      <c r="C611">
        <f>Pumpkin_Seeds_Dataset!C609</f>
        <v>475.35329999999999</v>
      </c>
      <c r="D611">
        <f>Pumpkin_Seeds_Dataset!D609</f>
        <v>218.0615</v>
      </c>
      <c r="E611">
        <f>Pumpkin_Seeds_Dataset!E609</f>
        <v>81833</v>
      </c>
      <c r="F611">
        <f>Pumpkin_Seeds_Dataset!F609</f>
        <v>321.32859999999999</v>
      </c>
      <c r="G611">
        <f>Pumpkin_Seeds_Dataset!G609</f>
        <v>0.88859999999999995</v>
      </c>
      <c r="H611">
        <f>Pumpkin_Seeds_Dataset!H609</f>
        <v>0.99099999999999999</v>
      </c>
      <c r="I611">
        <f>Pumpkin_Seeds_Dataset!I609</f>
        <v>0.58809999999999996</v>
      </c>
      <c r="J611">
        <f>Pumpkin_Seeds_Dataset!J609</f>
        <v>0.77729999999999999</v>
      </c>
      <c r="K611">
        <f>Pumpkin_Seeds_Dataset!K609</f>
        <v>2.1798999999999999</v>
      </c>
      <c r="L611">
        <f>Pumpkin_Seeds_Dataset!L609</f>
        <v>0.67600000000000005</v>
      </c>
      <c r="M611" s="9">
        <f>Pumpkin_Seeds_Dataset!M609</f>
        <v>0</v>
      </c>
      <c r="N611" s="10">
        <f t="shared" si="118"/>
        <v>1</v>
      </c>
      <c r="O611" s="11">
        <f t="shared" si="119"/>
        <v>1</v>
      </c>
      <c r="P611">
        <f t="shared" si="120"/>
        <v>0</v>
      </c>
      <c r="Q611">
        <f t="shared" si="121"/>
        <v>0.78237275373349879</v>
      </c>
      <c r="R611" s="9">
        <f t="shared" si="122"/>
        <v>0.78237275373349879</v>
      </c>
      <c r="S611" s="11">
        <f t="shared" si="123"/>
        <v>0.21762724626650121</v>
      </c>
      <c r="T611" s="9">
        <f t="shared" si="124"/>
        <v>-1.5249715592170068</v>
      </c>
      <c r="U611" s="11">
        <f t="shared" si="125"/>
        <v>0</v>
      </c>
      <c r="AX611">
        <v>6.6518108794217268E-2</v>
      </c>
      <c r="AY611">
        <v>1</v>
      </c>
      <c r="AZ611">
        <v>0</v>
      </c>
      <c r="BA611">
        <f t="shared" si="129"/>
        <v>583</v>
      </c>
      <c r="BB611">
        <f t="shared" si="130"/>
        <v>24</v>
      </c>
      <c r="BC611">
        <f t="shared" si="126"/>
        <v>0.55153846153846153</v>
      </c>
      <c r="BD611">
        <f t="shared" si="127"/>
        <v>0.98</v>
      </c>
      <c r="BE611">
        <f t="shared" si="128"/>
        <v>7.5384615384612938E-4</v>
      </c>
    </row>
    <row r="612" spans="1:57" x14ac:dyDescent="0.3">
      <c r="A612">
        <f>Pumpkin_Seeds_Dataset!A610</f>
        <v>62146</v>
      </c>
      <c r="B612">
        <f>Pumpkin_Seeds_Dataset!B610</f>
        <v>953.70899999999995</v>
      </c>
      <c r="C612">
        <f>Pumpkin_Seeds_Dataset!C610</f>
        <v>373.09989999999999</v>
      </c>
      <c r="D612">
        <f>Pumpkin_Seeds_Dataset!D610</f>
        <v>212.94579999999999</v>
      </c>
      <c r="E612">
        <f>Pumpkin_Seeds_Dataset!E610</f>
        <v>62810</v>
      </c>
      <c r="F612">
        <f>Pumpkin_Seeds_Dataset!F610</f>
        <v>281.29480000000001</v>
      </c>
      <c r="G612">
        <f>Pumpkin_Seeds_Dataset!G610</f>
        <v>0.82110000000000005</v>
      </c>
      <c r="H612">
        <f>Pumpkin_Seeds_Dataset!H610</f>
        <v>0.98939999999999995</v>
      </c>
      <c r="I612">
        <f>Pumpkin_Seeds_Dataset!I610</f>
        <v>0.74729999999999996</v>
      </c>
      <c r="J612">
        <f>Pumpkin_Seeds_Dataset!J610</f>
        <v>0.85860000000000003</v>
      </c>
      <c r="K612">
        <f>Pumpkin_Seeds_Dataset!K610</f>
        <v>1.7521</v>
      </c>
      <c r="L612">
        <f>Pumpkin_Seeds_Dataset!L610</f>
        <v>0.75390000000000001</v>
      </c>
      <c r="M612" s="9">
        <f>Pumpkin_Seeds_Dataset!M610</f>
        <v>0</v>
      </c>
      <c r="N612" s="10">
        <f t="shared" si="118"/>
        <v>1</v>
      </c>
      <c r="O612" s="11">
        <f t="shared" si="119"/>
        <v>1</v>
      </c>
      <c r="P612">
        <f t="shared" si="120"/>
        <v>0</v>
      </c>
      <c r="Q612">
        <f t="shared" si="121"/>
        <v>7.1534467536057716E-2</v>
      </c>
      <c r="R612" s="9">
        <f t="shared" si="122"/>
        <v>7.1534467536057716E-2</v>
      </c>
      <c r="S612" s="11">
        <f t="shared" si="123"/>
        <v>0.92846553246394226</v>
      </c>
      <c r="T612" s="9">
        <f t="shared" si="124"/>
        <v>-7.4222020618909187E-2</v>
      </c>
      <c r="U612" s="11">
        <f t="shared" si="125"/>
        <v>100</v>
      </c>
      <c r="AX612">
        <v>6.681146207042836E-2</v>
      </c>
      <c r="AY612">
        <v>1</v>
      </c>
      <c r="AZ612">
        <v>0</v>
      </c>
      <c r="BA612">
        <f t="shared" si="129"/>
        <v>584</v>
      </c>
      <c r="BB612">
        <f t="shared" si="130"/>
        <v>24</v>
      </c>
      <c r="BC612">
        <f t="shared" si="126"/>
        <v>0.55076923076923079</v>
      </c>
      <c r="BD612">
        <f t="shared" si="127"/>
        <v>0.98</v>
      </c>
      <c r="BE612">
        <f t="shared" si="128"/>
        <v>7.5384615384612938E-4</v>
      </c>
    </row>
    <row r="613" spans="1:57" x14ac:dyDescent="0.3">
      <c r="A613">
        <f>Pumpkin_Seeds_Dataset!A611</f>
        <v>71614</v>
      </c>
      <c r="B613">
        <f>Pumpkin_Seeds_Dataset!B611</f>
        <v>1054.809</v>
      </c>
      <c r="C613">
        <f>Pumpkin_Seeds_Dataset!C611</f>
        <v>424.39769999999999</v>
      </c>
      <c r="D613">
        <f>Pumpkin_Seeds_Dataset!D611</f>
        <v>215.7107</v>
      </c>
      <c r="E613">
        <f>Pumpkin_Seeds_Dataset!E611</f>
        <v>72302</v>
      </c>
      <c r="F613">
        <f>Pumpkin_Seeds_Dataset!F611</f>
        <v>301.96319999999997</v>
      </c>
      <c r="G613">
        <f>Pumpkin_Seeds_Dataset!G611</f>
        <v>0.86119999999999997</v>
      </c>
      <c r="H613">
        <f>Pumpkin_Seeds_Dataset!H611</f>
        <v>0.99050000000000005</v>
      </c>
      <c r="I613">
        <f>Pumpkin_Seeds_Dataset!I611</f>
        <v>0.61829999999999996</v>
      </c>
      <c r="J613">
        <f>Pumpkin_Seeds_Dataset!J611</f>
        <v>0.80879999999999996</v>
      </c>
      <c r="K613">
        <f>Pumpkin_Seeds_Dataset!K611</f>
        <v>1.9674</v>
      </c>
      <c r="L613">
        <f>Pumpkin_Seeds_Dataset!L611</f>
        <v>0.71150000000000002</v>
      </c>
      <c r="M613" s="9">
        <f>Pumpkin_Seeds_Dataset!M611</f>
        <v>0</v>
      </c>
      <c r="N613" s="10">
        <f t="shared" si="118"/>
        <v>1</v>
      </c>
      <c r="O613" s="11">
        <f t="shared" si="119"/>
        <v>1</v>
      </c>
      <c r="P613">
        <f t="shared" si="120"/>
        <v>0</v>
      </c>
      <c r="Q613">
        <f t="shared" si="121"/>
        <v>0.259584587017268</v>
      </c>
      <c r="R613" s="9">
        <f t="shared" si="122"/>
        <v>0.259584587017268</v>
      </c>
      <c r="S613" s="11">
        <f t="shared" si="123"/>
        <v>0.74041541298273206</v>
      </c>
      <c r="T613" s="9">
        <f t="shared" si="124"/>
        <v>-0.30054388139691202</v>
      </c>
      <c r="U613" s="11">
        <f t="shared" si="125"/>
        <v>100</v>
      </c>
      <c r="AX613">
        <v>6.6829238160002233E-2</v>
      </c>
      <c r="AY613">
        <v>1</v>
      </c>
      <c r="AZ613">
        <v>0</v>
      </c>
      <c r="BA613">
        <f t="shared" si="129"/>
        <v>585</v>
      </c>
      <c r="BB613">
        <f t="shared" si="130"/>
        <v>24</v>
      </c>
      <c r="BC613">
        <f t="shared" si="126"/>
        <v>0.55000000000000004</v>
      </c>
      <c r="BD613">
        <f t="shared" si="127"/>
        <v>0.98</v>
      </c>
      <c r="BE613">
        <f t="shared" si="128"/>
        <v>7.5384615384623823E-4</v>
      </c>
    </row>
    <row r="614" spans="1:57" x14ac:dyDescent="0.3">
      <c r="A614">
        <f>Pumpkin_Seeds_Dataset!A612</f>
        <v>67437</v>
      </c>
      <c r="B614">
        <f>Pumpkin_Seeds_Dataset!B612</f>
        <v>1014.144</v>
      </c>
      <c r="C614">
        <f>Pumpkin_Seeds_Dataset!C612</f>
        <v>405.01780000000002</v>
      </c>
      <c r="D614">
        <f>Pumpkin_Seeds_Dataset!D612</f>
        <v>213.65989999999999</v>
      </c>
      <c r="E614">
        <f>Pumpkin_Seeds_Dataset!E612</f>
        <v>68094</v>
      </c>
      <c r="F614">
        <f>Pumpkin_Seeds_Dataset!F612</f>
        <v>293.0247</v>
      </c>
      <c r="G614">
        <f>Pumpkin_Seeds_Dataset!G612</f>
        <v>0.84950000000000003</v>
      </c>
      <c r="H614">
        <f>Pumpkin_Seeds_Dataset!H612</f>
        <v>0.99039999999999995</v>
      </c>
      <c r="I614">
        <f>Pumpkin_Seeds_Dataset!I612</f>
        <v>0.6643</v>
      </c>
      <c r="J614">
        <f>Pumpkin_Seeds_Dataset!J612</f>
        <v>0.82399999999999995</v>
      </c>
      <c r="K614">
        <f>Pumpkin_Seeds_Dataset!K612</f>
        <v>1.8956</v>
      </c>
      <c r="L614">
        <f>Pumpkin_Seeds_Dataset!L612</f>
        <v>0.72350000000000003</v>
      </c>
      <c r="M614" s="9">
        <f>Pumpkin_Seeds_Dataset!M612</f>
        <v>0</v>
      </c>
      <c r="N614" s="10">
        <f t="shared" si="118"/>
        <v>1</v>
      </c>
      <c r="O614" s="11">
        <f t="shared" si="119"/>
        <v>1</v>
      </c>
      <c r="P614">
        <f t="shared" si="120"/>
        <v>0</v>
      </c>
      <c r="Q614">
        <f t="shared" si="121"/>
        <v>0.26738842034802596</v>
      </c>
      <c r="R614" s="9">
        <f t="shared" si="122"/>
        <v>0.26738842034802596</v>
      </c>
      <c r="S614" s="11">
        <f t="shared" si="123"/>
        <v>0.7326115796519741</v>
      </c>
      <c r="T614" s="9">
        <f t="shared" si="124"/>
        <v>-0.3111396225215895</v>
      </c>
      <c r="U614" s="11">
        <f t="shared" si="125"/>
        <v>100</v>
      </c>
      <c r="AX614">
        <v>6.6871107913431413E-2</v>
      </c>
      <c r="AY614">
        <v>1</v>
      </c>
      <c r="AZ614">
        <v>0</v>
      </c>
      <c r="BA614">
        <f t="shared" si="129"/>
        <v>586</v>
      </c>
      <c r="BB614">
        <f t="shared" si="130"/>
        <v>24</v>
      </c>
      <c r="BC614">
        <f t="shared" si="126"/>
        <v>0.54923076923076919</v>
      </c>
      <c r="BD614">
        <f t="shared" si="127"/>
        <v>0.98</v>
      </c>
      <c r="BE614">
        <f t="shared" si="128"/>
        <v>7.5384615384612938E-4</v>
      </c>
    </row>
    <row r="615" spans="1:57" x14ac:dyDescent="0.3">
      <c r="A615">
        <f>Pumpkin_Seeds_Dataset!A613</f>
        <v>77240</v>
      </c>
      <c r="B615">
        <f>Pumpkin_Seeds_Dataset!B613</f>
        <v>1050.2329999999999</v>
      </c>
      <c r="C615">
        <f>Pumpkin_Seeds_Dataset!C613</f>
        <v>395.13490000000002</v>
      </c>
      <c r="D615">
        <f>Pumpkin_Seeds_Dataset!D613</f>
        <v>250.36500000000001</v>
      </c>
      <c r="E615">
        <f>Pumpkin_Seeds_Dataset!E613</f>
        <v>77916</v>
      </c>
      <c r="F615">
        <f>Pumpkin_Seeds_Dataset!F613</f>
        <v>313.6001</v>
      </c>
      <c r="G615">
        <f>Pumpkin_Seeds_Dataset!G613</f>
        <v>0.77359999999999995</v>
      </c>
      <c r="H615">
        <f>Pumpkin_Seeds_Dataset!H613</f>
        <v>0.99129999999999996</v>
      </c>
      <c r="I615">
        <f>Pumpkin_Seeds_Dataset!I613</f>
        <v>0.73429999999999995</v>
      </c>
      <c r="J615">
        <f>Pumpkin_Seeds_Dataset!J613</f>
        <v>0.88</v>
      </c>
      <c r="K615">
        <f>Pumpkin_Seeds_Dataset!K613</f>
        <v>1.5782</v>
      </c>
      <c r="L615">
        <f>Pumpkin_Seeds_Dataset!L613</f>
        <v>0.79369999999999996</v>
      </c>
      <c r="M615" s="9">
        <f>Pumpkin_Seeds_Dataset!M613</f>
        <v>0</v>
      </c>
      <c r="N615" s="10">
        <f t="shared" si="118"/>
        <v>1</v>
      </c>
      <c r="O615" s="11">
        <f t="shared" si="119"/>
        <v>1</v>
      </c>
      <c r="P615">
        <f t="shared" si="120"/>
        <v>0</v>
      </c>
      <c r="Q615">
        <f t="shared" si="121"/>
        <v>1.1871710832073857E-2</v>
      </c>
      <c r="R615" s="9">
        <f t="shared" si="122"/>
        <v>1.1871710832073857E-2</v>
      </c>
      <c r="S615" s="11">
        <f t="shared" si="123"/>
        <v>0.98812828916792617</v>
      </c>
      <c r="T615" s="9">
        <f t="shared" si="124"/>
        <v>-1.1942742327747221E-2</v>
      </c>
      <c r="U615" s="11">
        <f t="shared" si="125"/>
        <v>100</v>
      </c>
      <c r="AX615">
        <v>6.8027600799307003E-2</v>
      </c>
      <c r="AY615">
        <v>1</v>
      </c>
      <c r="AZ615">
        <v>0</v>
      </c>
      <c r="BA615">
        <f t="shared" si="129"/>
        <v>587</v>
      </c>
      <c r="BB615">
        <f t="shared" si="130"/>
        <v>24</v>
      </c>
      <c r="BC615">
        <f t="shared" si="126"/>
        <v>0.54846153846153844</v>
      </c>
      <c r="BD615">
        <f t="shared" si="127"/>
        <v>0.98</v>
      </c>
      <c r="BE615">
        <f t="shared" si="128"/>
        <v>0</v>
      </c>
    </row>
    <row r="616" spans="1:57" x14ac:dyDescent="0.3">
      <c r="A616">
        <f>Pumpkin_Seeds_Dataset!A614</f>
        <v>64346</v>
      </c>
      <c r="B616">
        <f>Pumpkin_Seeds_Dataset!B614</f>
        <v>982.12800000000004</v>
      </c>
      <c r="C616">
        <f>Pumpkin_Seeds_Dataset!C614</f>
        <v>385.72309999999999</v>
      </c>
      <c r="D616">
        <f>Pumpkin_Seeds_Dataset!D614</f>
        <v>213.62880000000001</v>
      </c>
      <c r="E616">
        <f>Pumpkin_Seeds_Dataset!E614</f>
        <v>65000</v>
      </c>
      <c r="F616">
        <f>Pumpkin_Seeds_Dataset!F614</f>
        <v>286.23050000000001</v>
      </c>
      <c r="G616">
        <f>Pumpkin_Seeds_Dataset!G614</f>
        <v>0.83260000000000001</v>
      </c>
      <c r="H616">
        <f>Pumpkin_Seeds_Dataset!H614</f>
        <v>0.9899</v>
      </c>
      <c r="I616">
        <f>Pumpkin_Seeds_Dataset!I614</f>
        <v>0.72719999999999996</v>
      </c>
      <c r="J616">
        <f>Pumpkin_Seeds_Dataset!J614</f>
        <v>0.83830000000000005</v>
      </c>
      <c r="K616">
        <f>Pumpkin_Seeds_Dataset!K614</f>
        <v>1.8056000000000001</v>
      </c>
      <c r="L616">
        <f>Pumpkin_Seeds_Dataset!L614</f>
        <v>0.74209999999999998</v>
      </c>
      <c r="M616" s="9">
        <f>Pumpkin_Seeds_Dataset!M614</f>
        <v>0</v>
      </c>
      <c r="N616" s="10">
        <f t="shared" si="118"/>
        <v>1</v>
      </c>
      <c r="O616" s="11">
        <f t="shared" si="119"/>
        <v>1</v>
      </c>
      <c r="P616">
        <f t="shared" si="120"/>
        <v>0</v>
      </c>
      <c r="Q616">
        <f t="shared" si="121"/>
        <v>0.13032500275698775</v>
      </c>
      <c r="R616" s="9">
        <f t="shared" si="122"/>
        <v>0.13032500275698775</v>
      </c>
      <c r="S616" s="11">
        <f t="shared" si="123"/>
        <v>0.86967499724301223</v>
      </c>
      <c r="T616" s="9">
        <f t="shared" si="124"/>
        <v>-0.13963570351415497</v>
      </c>
      <c r="U616" s="11">
        <f t="shared" si="125"/>
        <v>100</v>
      </c>
      <c r="AX616">
        <v>6.8060770475259158E-2</v>
      </c>
      <c r="AY616">
        <v>0</v>
      </c>
      <c r="AZ616">
        <v>1</v>
      </c>
      <c r="BA616">
        <f t="shared" si="129"/>
        <v>587</v>
      </c>
      <c r="BB616">
        <f t="shared" si="130"/>
        <v>25</v>
      </c>
      <c r="BC616">
        <f t="shared" si="126"/>
        <v>0.54846153846153844</v>
      </c>
      <c r="BD616">
        <f t="shared" si="127"/>
        <v>0.97916666666666663</v>
      </c>
      <c r="BE616">
        <f t="shared" si="128"/>
        <v>7.5320512820510372E-4</v>
      </c>
    </row>
    <row r="617" spans="1:57" x14ac:dyDescent="0.3">
      <c r="A617">
        <f>Pumpkin_Seeds_Dataset!A615</f>
        <v>73864</v>
      </c>
      <c r="B617">
        <f>Pumpkin_Seeds_Dataset!B615</f>
        <v>1047.1379999999999</v>
      </c>
      <c r="C617">
        <f>Pumpkin_Seeds_Dataset!C615</f>
        <v>411.16559999999998</v>
      </c>
      <c r="D617">
        <f>Pumpkin_Seeds_Dataset!D615</f>
        <v>229.4863</v>
      </c>
      <c r="E617">
        <f>Pumpkin_Seeds_Dataset!E615</f>
        <v>74691</v>
      </c>
      <c r="F617">
        <f>Pumpkin_Seeds_Dataset!F615</f>
        <v>306.67009999999999</v>
      </c>
      <c r="G617">
        <f>Pumpkin_Seeds_Dataset!G615</f>
        <v>0.82969999999999999</v>
      </c>
      <c r="H617">
        <f>Pumpkin_Seeds_Dataset!H615</f>
        <v>0.9889</v>
      </c>
      <c r="I617">
        <f>Pumpkin_Seeds_Dataset!I615</f>
        <v>0.75060000000000004</v>
      </c>
      <c r="J617">
        <f>Pumpkin_Seeds_Dataset!J615</f>
        <v>0.84650000000000003</v>
      </c>
      <c r="K617">
        <f>Pumpkin_Seeds_Dataset!K615</f>
        <v>1.7917000000000001</v>
      </c>
      <c r="L617">
        <f>Pumpkin_Seeds_Dataset!L615</f>
        <v>0.74590000000000001</v>
      </c>
      <c r="M617" s="9">
        <f>Pumpkin_Seeds_Dataset!M615</f>
        <v>0</v>
      </c>
      <c r="N617" s="10">
        <f t="shared" si="118"/>
        <v>1</v>
      </c>
      <c r="O617" s="11">
        <f t="shared" si="119"/>
        <v>1</v>
      </c>
      <c r="P617">
        <f t="shared" si="120"/>
        <v>0</v>
      </c>
      <c r="Q617">
        <f t="shared" si="121"/>
        <v>3.1274268225032736E-2</v>
      </c>
      <c r="R617" s="9">
        <f t="shared" si="122"/>
        <v>3.1274268225032736E-2</v>
      </c>
      <c r="S617" s="11">
        <f t="shared" si="123"/>
        <v>0.96872573177496724</v>
      </c>
      <c r="T617" s="9">
        <f t="shared" si="124"/>
        <v>-3.1773749699365181E-2</v>
      </c>
      <c r="U617" s="11">
        <f t="shared" si="125"/>
        <v>100</v>
      </c>
      <c r="AX617">
        <v>6.8254150882450085E-2</v>
      </c>
      <c r="AY617">
        <v>1</v>
      </c>
      <c r="AZ617">
        <v>0</v>
      </c>
      <c r="BA617">
        <f t="shared" si="129"/>
        <v>588</v>
      </c>
      <c r="BB617">
        <f t="shared" si="130"/>
        <v>25</v>
      </c>
      <c r="BC617">
        <f t="shared" si="126"/>
        <v>0.5476923076923077</v>
      </c>
      <c r="BD617">
        <f t="shared" si="127"/>
        <v>0.97916666666666663</v>
      </c>
      <c r="BE617">
        <f t="shared" si="128"/>
        <v>7.5320512820521246E-4</v>
      </c>
    </row>
    <row r="618" spans="1:57" x14ac:dyDescent="0.3">
      <c r="A618">
        <f>Pumpkin_Seeds_Dataset!A616</f>
        <v>72540</v>
      </c>
      <c r="B618">
        <f>Pumpkin_Seeds_Dataset!B616</f>
        <v>1058.48</v>
      </c>
      <c r="C618">
        <f>Pumpkin_Seeds_Dataset!C616</f>
        <v>418.12529999999998</v>
      </c>
      <c r="D618">
        <f>Pumpkin_Seeds_Dataset!D616</f>
        <v>222.11840000000001</v>
      </c>
      <c r="E618">
        <f>Pumpkin_Seeds_Dataset!E616</f>
        <v>73637</v>
      </c>
      <c r="F618">
        <f>Pumpkin_Seeds_Dataset!F616</f>
        <v>303.9092</v>
      </c>
      <c r="G618">
        <f>Pumpkin_Seeds_Dataset!G616</f>
        <v>0.84719999999999995</v>
      </c>
      <c r="H618">
        <f>Pumpkin_Seeds_Dataset!H616</f>
        <v>0.98509999999999998</v>
      </c>
      <c r="I618">
        <f>Pumpkin_Seeds_Dataset!I616</f>
        <v>0.63939999999999997</v>
      </c>
      <c r="J618">
        <f>Pumpkin_Seeds_Dataset!J616</f>
        <v>0.81359999999999999</v>
      </c>
      <c r="K618">
        <f>Pumpkin_Seeds_Dataset!K616</f>
        <v>1.8824000000000001</v>
      </c>
      <c r="L618">
        <f>Pumpkin_Seeds_Dataset!L616</f>
        <v>0.7268</v>
      </c>
      <c r="M618" s="9">
        <f>Pumpkin_Seeds_Dataset!M616</f>
        <v>0</v>
      </c>
      <c r="N618" s="10">
        <f t="shared" si="118"/>
        <v>1</v>
      </c>
      <c r="O618" s="11">
        <f t="shared" si="119"/>
        <v>1</v>
      </c>
      <c r="P618">
        <f t="shared" si="120"/>
        <v>0</v>
      </c>
      <c r="Q618">
        <f t="shared" si="121"/>
        <v>4.4174519540463975E-2</v>
      </c>
      <c r="R618" s="9">
        <f t="shared" si="122"/>
        <v>4.4174519540463975E-2</v>
      </c>
      <c r="S618" s="11">
        <f t="shared" si="123"/>
        <v>0.95582548045953608</v>
      </c>
      <c r="T618" s="9">
        <f t="shared" si="124"/>
        <v>-4.5179934415916452E-2</v>
      </c>
      <c r="U618" s="11">
        <f t="shared" si="125"/>
        <v>100</v>
      </c>
      <c r="AX618">
        <v>6.828099275780386E-2</v>
      </c>
      <c r="AY618">
        <v>1</v>
      </c>
      <c r="AZ618">
        <v>0</v>
      </c>
      <c r="BA618">
        <f t="shared" si="129"/>
        <v>589</v>
      </c>
      <c r="BB618">
        <f t="shared" si="130"/>
        <v>25</v>
      </c>
      <c r="BC618">
        <f t="shared" si="126"/>
        <v>0.54692307692307685</v>
      </c>
      <c r="BD618">
        <f t="shared" si="127"/>
        <v>0.97916666666666663</v>
      </c>
      <c r="BE618">
        <f t="shared" si="128"/>
        <v>7.5320512820499508E-4</v>
      </c>
    </row>
    <row r="619" spans="1:57" x14ac:dyDescent="0.3">
      <c r="A619">
        <f>Pumpkin_Seeds_Dataset!A617</f>
        <v>84484</v>
      </c>
      <c r="B619">
        <f>Pumpkin_Seeds_Dataset!B617</f>
        <v>1144.337</v>
      </c>
      <c r="C619">
        <f>Pumpkin_Seeds_Dataset!C617</f>
        <v>448.23739999999998</v>
      </c>
      <c r="D619">
        <f>Pumpkin_Seeds_Dataset!D617</f>
        <v>242.67509999999999</v>
      </c>
      <c r="E619">
        <f>Pumpkin_Seeds_Dataset!E617</f>
        <v>86046</v>
      </c>
      <c r="F619">
        <f>Pumpkin_Seeds_Dataset!F617</f>
        <v>327.97620000000001</v>
      </c>
      <c r="G619">
        <f>Pumpkin_Seeds_Dataset!G617</f>
        <v>0.84079999999999999</v>
      </c>
      <c r="H619">
        <f>Pumpkin_Seeds_Dataset!H617</f>
        <v>0.98180000000000001</v>
      </c>
      <c r="I619">
        <f>Pumpkin_Seeds_Dataset!I617</f>
        <v>0.72719999999999996</v>
      </c>
      <c r="J619">
        <f>Pumpkin_Seeds_Dataset!J617</f>
        <v>0.81069999999999998</v>
      </c>
      <c r="K619">
        <f>Pumpkin_Seeds_Dataset!K617</f>
        <v>1.8471</v>
      </c>
      <c r="L619">
        <f>Pumpkin_Seeds_Dataset!L617</f>
        <v>0.73170000000000002</v>
      </c>
      <c r="M619" s="9">
        <f>Pumpkin_Seeds_Dataset!M617</f>
        <v>0</v>
      </c>
      <c r="N619" s="10">
        <f t="shared" si="118"/>
        <v>1</v>
      </c>
      <c r="O619" s="11">
        <f t="shared" si="119"/>
        <v>1</v>
      </c>
      <c r="P619">
        <f t="shared" si="120"/>
        <v>0</v>
      </c>
      <c r="Q619">
        <f t="shared" si="121"/>
        <v>1.8793682303740775E-2</v>
      </c>
      <c r="R619" s="9">
        <f t="shared" si="122"/>
        <v>1.8793682303740775E-2</v>
      </c>
      <c r="S619" s="11">
        <f t="shared" si="123"/>
        <v>0.98120631769625921</v>
      </c>
      <c r="T619" s="9">
        <f t="shared" si="124"/>
        <v>-1.8972527873872644E-2</v>
      </c>
      <c r="U619" s="11">
        <f t="shared" si="125"/>
        <v>100</v>
      </c>
      <c r="AX619">
        <v>6.8661385930595467E-2</v>
      </c>
      <c r="AY619">
        <v>1</v>
      </c>
      <c r="AZ619">
        <v>0</v>
      </c>
      <c r="BA619">
        <f t="shared" si="129"/>
        <v>590</v>
      </c>
      <c r="BB619">
        <f t="shared" si="130"/>
        <v>25</v>
      </c>
      <c r="BC619">
        <f t="shared" si="126"/>
        <v>0.54615384615384621</v>
      </c>
      <c r="BD619">
        <f t="shared" si="127"/>
        <v>0.97916666666666663</v>
      </c>
      <c r="BE619">
        <f t="shared" si="128"/>
        <v>7.5320512820521246E-4</v>
      </c>
    </row>
    <row r="620" spans="1:57" x14ac:dyDescent="0.3">
      <c r="A620">
        <f>Pumpkin_Seeds_Dataset!A618</f>
        <v>84614</v>
      </c>
      <c r="B620">
        <f>Pumpkin_Seeds_Dataset!B618</f>
        <v>1124.7729999999999</v>
      </c>
      <c r="C620">
        <f>Pumpkin_Seeds_Dataset!C618</f>
        <v>442.57859999999999</v>
      </c>
      <c r="D620">
        <f>Pumpkin_Seeds_Dataset!D618</f>
        <v>244.30719999999999</v>
      </c>
      <c r="E620">
        <f>Pumpkin_Seeds_Dataset!E618</f>
        <v>85361</v>
      </c>
      <c r="F620">
        <f>Pumpkin_Seeds_Dataset!F618</f>
        <v>328.22840000000002</v>
      </c>
      <c r="G620">
        <f>Pumpkin_Seeds_Dataset!G618</f>
        <v>0.83379999999999999</v>
      </c>
      <c r="H620">
        <f>Pumpkin_Seeds_Dataset!H618</f>
        <v>0.99119999999999997</v>
      </c>
      <c r="I620">
        <f>Pumpkin_Seeds_Dataset!I618</f>
        <v>0.67069999999999996</v>
      </c>
      <c r="J620">
        <f>Pumpkin_Seeds_Dataset!J618</f>
        <v>0.84050000000000002</v>
      </c>
      <c r="K620">
        <f>Pumpkin_Seeds_Dataset!K618</f>
        <v>1.8116000000000001</v>
      </c>
      <c r="L620">
        <f>Pumpkin_Seeds_Dataset!L618</f>
        <v>0.74160000000000004</v>
      </c>
      <c r="M620" s="9">
        <f>Pumpkin_Seeds_Dataset!M618</f>
        <v>0</v>
      </c>
      <c r="N620" s="10">
        <f t="shared" si="118"/>
        <v>1</v>
      </c>
      <c r="O620" s="11">
        <f t="shared" si="119"/>
        <v>1</v>
      </c>
      <c r="P620">
        <f t="shared" si="120"/>
        <v>0</v>
      </c>
      <c r="Q620">
        <f t="shared" si="121"/>
        <v>6.9353490205449703E-2</v>
      </c>
      <c r="R620" s="9">
        <f t="shared" si="122"/>
        <v>6.9353490205449703E-2</v>
      </c>
      <c r="S620" s="11">
        <f t="shared" si="123"/>
        <v>0.93064650979455033</v>
      </c>
      <c r="T620" s="9">
        <f t="shared" si="124"/>
        <v>-7.187576253274397E-2</v>
      </c>
      <c r="U620" s="11">
        <f t="shared" si="125"/>
        <v>100</v>
      </c>
      <c r="AX620">
        <v>6.8925331882853436E-2</v>
      </c>
      <c r="AY620">
        <v>1</v>
      </c>
      <c r="AZ620">
        <v>0</v>
      </c>
      <c r="BA620">
        <f t="shared" si="129"/>
        <v>591</v>
      </c>
      <c r="BB620">
        <f t="shared" si="130"/>
        <v>25</v>
      </c>
      <c r="BC620">
        <f t="shared" si="126"/>
        <v>0.54538461538461536</v>
      </c>
      <c r="BD620">
        <f t="shared" si="127"/>
        <v>0.97916666666666663</v>
      </c>
      <c r="BE620">
        <f t="shared" si="128"/>
        <v>7.5320512820510372E-4</v>
      </c>
    </row>
    <row r="621" spans="1:57" x14ac:dyDescent="0.3">
      <c r="A621">
        <f>Pumpkin_Seeds_Dataset!A619</f>
        <v>68156</v>
      </c>
      <c r="B621">
        <f>Pumpkin_Seeds_Dataset!B619</f>
        <v>1064.0930000000001</v>
      </c>
      <c r="C621">
        <f>Pumpkin_Seeds_Dataset!C619</f>
        <v>387.24509999999998</v>
      </c>
      <c r="D621">
        <f>Pumpkin_Seeds_Dataset!D619</f>
        <v>225.53280000000001</v>
      </c>
      <c r="E621">
        <f>Pumpkin_Seeds_Dataset!E619</f>
        <v>69811</v>
      </c>
      <c r="F621">
        <f>Pumpkin_Seeds_Dataset!F619</f>
        <v>294.58260000000001</v>
      </c>
      <c r="G621">
        <f>Pumpkin_Seeds_Dataset!G619</f>
        <v>0.81289999999999996</v>
      </c>
      <c r="H621">
        <f>Pumpkin_Seeds_Dataset!H619</f>
        <v>0.97629999999999995</v>
      </c>
      <c r="I621">
        <f>Pumpkin_Seeds_Dataset!I619</f>
        <v>0.65529999999999999</v>
      </c>
      <c r="J621">
        <f>Pumpkin_Seeds_Dataset!J619</f>
        <v>0.75639999999999996</v>
      </c>
      <c r="K621">
        <f>Pumpkin_Seeds_Dataset!K619</f>
        <v>1.7170000000000001</v>
      </c>
      <c r="L621">
        <f>Pumpkin_Seeds_Dataset!L619</f>
        <v>0.76070000000000004</v>
      </c>
      <c r="M621" s="9">
        <f>Pumpkin_Seeds_Dataset!M619</f>
        <v>0</v>
      </c>
      <c r="N621" s="10">
        <f t="shared" si="118"/>
        <v>1</v>
      </c>
      <c r="O621" s="11">
        <f t="shared" si="119"/>
        <v>1</v>
      </c>
      <c r="P621">
        <f t="shared" si="120"/>
        <v>0</v>
      </c>
      <c r="Q621">
        <f t="shared" si="121"/>
        <v>3.9310836298427684E-3</v>
      </c>
      <c r="R621" s="9">
        <f t="shared" si="122"/>
        <v>3.9310836298427684E-3</v>
      </c>
      <c r="S621" s="11">
        <f t="shared" si="123"/>
        <v>0.99606891637015726</v>
      </c>
      <c r="T621" s="9">
        <f t="shared" si="124"/>
        <v>-3.9388306485457223E-3</v>
      </c>
      <c r="U621" s="11">
        <f t="shared" si="125"/>
        <v>100</v>
      </c>
      <c r="AX621">
        <v>6.8998406678940638E-2</v>
      </c>
      <c r="AY621">
        <v>1</v>
      </c>
      <c r="AZ621">
        <v>0</v>
      </c>
      <c r="BA621">
        <f t="shared" si="129"/>
        <v>592</v>
      </c>
      <c r="BB621">
        <f t="shared" si="130"/>
        <v>25</v>
      </c>
      <c r="BC621">
        <f t="shared" si="126"/>
        <v>0.54461538461538461</v>
      </c>
      <c r="BD621">
        <f t="shared" si="127"/>
        <v>0.97916666666666663</v>
      </c>
      <c r="BE621">
        <f t="shared" si="128"/>
        <v>7.5320512820510372E-4</v>
      </c>
    </row>
    <row r="622" spans="1:57" x14ac:dyDescent="0.3">
      <c r="A622">
        <f>Pumpkin_Seeds_Dataset!A620</f>
        <v>66790</v>
      </c>
      <c r="B622">
        <f>Pumpkin_Seeds_Dataset!B620</f>
        <v>1011.4589999999999</v>
      </c>
      <c r="C622">
        <f>Pumpkin_Seeds_Dataset!C620</f>
        <v>401.47059999999999</v>
      </c>
      <c r="D622">
        <f>Pumpkin_Seeds_Dataset!D620</f>
        <v>212.66149999999999</v>
      </c>
      <c r="E622">
        <f>Pumpkin_Seeds_Dataset!E620</f>
        <v>67557</v>
      </c>
      <c r="F622">
        <f>Pumpkin_Seeds_Dataset!F620</f>
        <v>291.61559999999997</v>
      </c>
      <c r="G622">
        <f>Pumpkin_Seeds_Dataset!G620</f>
        <v>0.84819999999999995</v>
      </c>
      <c r="H622">
        <f>Pumpkin_Seeds_Dataset!H620</f>
        <v>0.98860000000000003</v>
      </c>
      <c r="I622">
        <f>Pumpkin_Seeds_Dataset!I620</f>
        <v>0.74650000000000005</v>
      </c>
      <c r="J622">
        <f>Pumpkin_Seeds_Dataset!J620</f>
        <v>0.82040000000000002</v>
      </c>
      <c r="K622">
        <f>Pumpkin_Seeds_Dataset!K620</f>
        <v>1.8877999999999999</v>
      </c>
      <c r="L622">
        <f>Pumpkin_Seeds_Dataset!L620</f>
        <v>0.72640000000000005</v>
      </c>
      <c r="M622" s="9">
        <f>Pumpkin_Seeds_Dataset!M620</f>
        <v>0</v>
      </c>
      <c r="N622" s="10">
        <f t="shared" si="118"/>
        <v>1</v>
      </c>
      <c r="O622" s="11">
        <f t="shared" si="119"/>
        <v>1</v>
      </c>
      <c r="P622">
        <f t="shared" si="120"/>
        <v>0</v>
      </c>
      <c r="Q622">
        <f t="shared" si="121"/>
        <v>0.1441493728199412</v>
      </c>
      <c r="R622" s="9">
        <f t="shared" si="122"/>
        <v>0.1441493728199412</v>
      </c>
      <c r="S622" s="11">
        <f t="shared" si="123"/>
        <v>0.85585062718005878</v>
      </c>
      <c r="T622" s="9">
        <f t="shared" si="124"/>
        <v>-0.15565941902533381</v>
      </c>
      <c r="U622" s="11">
        <f t="shared" si="125"/>
        <v>100</v>
      </c>
      <c r="AX622">
        <v>6.9140294958800391E-2</v>
      </c>
      <c r="AY622">
        <v>1</v>
      </c>
      <c r="AZ622">
        <v>0</v>
      </c>
      <c r="BA622">
        <f t="shared" si="129"/>
        <v>593</v>
      </c>
      <c r="BB622">
        <f t="shared" si="130"/>
        <v>25</v>
      </c>
      <c r="BC622">
        <f t="shared" si="126"/>
        <v>0.54384615384615387</v>
      </c>
      <c r="BD622">
        <f t="shared" si="127"/>
        <v>0.97916666666666663</v>
      </c>
      <c r="BE622">
        <f t="shared" si="128"/>
        <v>7.5320512820521246E-4</v>
      </c>
    </row>
    <row r="623" spans="1:57" x14ac:dyDescent="0.3">
      <c r="A623">
        <f>Pumpkin_Seeds_Dataset!A621</f>
        <v>68076</v>
      </c>
      <c r="B623">
        <f>Pumpkin_Seeds_Dataset!B621</f>
        <v>984.75400000000002</v>
      </c>
      <c r="C623">
        <f>Pumpkin_Seeds_Dataset!C621</f>
        <v>356.61009999999999</v>
      </c>
      <c r="D623">
        <f>Pumpkin_Seeds_Dataset!D621</f>
        <v>244.78129999999999</v>
      </c>
      <c r="E623">
        <f>Pumpkin_Seeds_Dataset!E621</f>
        <v>69002</v>
      </c>
      <c r="F623">
        <f>Pumpkin_Seeds_Dataset!F621</f>
        <v>294.40969999999999</v>
      </c>
      <c r="G623">
        <f>Pumpkin_Seeds_Dataset!G621</f>
        <v>0.72719999999999996</v>
      </c>
      <c r="H623">
        <f>Pumpkin_Seeds_Dataset!H621</f>
        <v>0.98660000000000003</v>
      </c>
      <c r="I623">
        <f>Pumpkin_Seeds_Dataset!I621</f>
        <v>0.73909999999999998</v>
      </c>
      <c r="J623">
        <f>Pumpkin_Seeds_Dataset!J621</f>
        <v>0.88219999999999998</v>
      </c>
      <c r="K623">
        <f>Pumpkin_Seeds_Dataset!K621</f>
        <v>1.4569000000000001</v>
      </c>
      <c r="L623">
        <f>Pumpkin_Seeds_Dataset!L621</f>
        <v>0.8256</v>
      </c>
      <c r="M623" s="9">
        <f>Pumpkin_Seeds_Dataset!M621</f>
        <v>0</v>
      </c>
      <c r="N623" s="10">
        <f t="shared" si="118"/>
        <v>1</v>
      </c>
      <c r="O623" s="11">
        <f t="shared" si="119"/>
        <v>1</v>
      </c>
      <c r="P623">
        <f t="shared" si="120"/>
        <v>0</v>
      </c>
      <c r="Q623">
        <f t="shared" si="121"/>
        <v>2.7303577691132536E-3</v>
      </c>
      <c r="R623" s="9">
        <f t="shared" si="122"/>
        <v>2.7303577691132536E-3</v>
      </c>
      <c r="S623" s="11">
        <f t="shared" si="123"/>
        <v>0.99726964223088677</v>
      </c>
      <c r="T623" s="9">
        <f t="shared" si="124"/>
        <v>-2.734091994616807E-3</v>
      </c>
      <c r="U623" s="11">
        <f t="shared" si="125"/>
        <v>100</v>
      </c>
      <c r="AX623">
        <v>6.9254121711005867E-2</v>
      </c>
      <c r="AY623">
        <v>1</v>
      </c>
      <c r="AZ623">
        <v>0</v>
      </c>
      <c r="BA623">
        <f t="shared" si="129"/>
        <v>594</v>
      </c>
      <c r="BB623">
        <f t="shared" si="130"/>
        <v>25</v>
      </c>
      <c r="BC623">
        <f t="shared" si="126"/>
        <v>0.54307692307692301</v>
      </c>
      <c r="BD623">
        <f t="shared" si="127"/>
        <v>0.97916666666666663</v>
      </c>
      <c r="BE623">
        <f t="shared" si="128"/>
        <v>7.5320512820499508E-4</v>
      </c>
    </row>
    <row r="624" spans="1:57" x14ac:dyDescent="0.3">
      <c r="A624">
        <f>Pumpkin_Seeds_Dataset!A622</f>
        <v>63644</v>
      </c>
      <c r="B624">
        <f>Pumpkin_Seeds_Dataset!B622</f>
        <v>956.97699999999998</v>
      </c>
      <c r="C624">
        <f>Pumpkin_Seeds_Dataset!C622</f>
        <v>368.40300000000002</v>
      </c>
      <c r="D624">
        <f>Pumpkin_Seeds_Dataset!D622</f>
        <v>220.4135</v>
      </c>
      <c r="E624">
        <f>Pumpkin_Seeds_Dataset!E622</f>
        <v>64256</v>
      </c>
      <c r="F624">
        <f>Pumpkin_Seeds_Dataset!F622</f>
        <v>284.66480000000001</v>
      </c>
      <c r="G624">
        <f>Pumpkin_Seeds_Dataset!G622</f>
        <v>0.80130000000000001</v>
      </c>
      <c r="H624">
        <f>Pumpkin_Seeds_Dataset!H622</f>
        <v>0.99050000000000005</v>
      </c>
      <c r="I624">
        <f>Pumpkin_Seeds_Dataset!I622</f>
        <v>0.75039999999999996</v>
      </c>
      <c r="J624">
        <f>Pumpkin_Seeds_Dataset!J622</f>
        <v>0.87329999999999997</v>
      </c>
      <c r="K624">
        <f>Pumpkin_Seeds_Dataset!K622</f>
        <v>1.6714</v>
      </c>
      <c r="L624">
        <f>Pumpkin_Seeds_Dataset!L622</f>
        <v>0.77270000000000005</v>
      </c>
      <c r="M624" s="9">
        <f>Pumpkin_Seeds_Dataset!M622</f>
        <v>0</v>
      </c>
      <c r="N624" s="10">
        <f t="shared" si="118"/>
        <v>1</v>
      </c>
      <c r="O624" s="11">
        <f t="shared" si="119"/>
        <v>1</v>
      </c>
      <c r="P624">
        <f t="shared" si="120"/>
        <v>0</v>
      </c>
      <c r="Q624">
        <f t="shared" si="121"/>
        <v>2.5823170393553564E-2</v>
      </c>
      <c r="R624" s="9">
        <f t="shared" si="122"/>
        <v>2.5823170393553564E-2</v>
      </c>
      <c r="S624" s="11">
        <f t="shared" si="123"/>
        <v>0.97417682960644647</v>
      </c>
      <c r="T624" s="9">
        <f t="shared" si="124"/>
        <v>-2.6162441913842236E-2</v>
      </c>
      <c r="U624" s="11">
        <f t="shared" si="125"/>
        <v>100</v>
      </c>
      <c r="AX624">
        <v>6.9353490205449703E-2</v>
      </c>
      <c r="AY624">
        <v>1</v>
      </c>
      <c r="AZ624">
        <v>0</v>
      </c>
      <c r="BA624">
        <f t="shared" si="129"/>
        <v>595</v>
      </c>
      <c r="BB624">
        <f t="shared" si="130"/>
        <v>25</v>
      </c>
      <c r="BC624">
        <f t="shared" si="126"/>
        <v>0.54230769230769238</v>
      </c>
      <c r="BD624">
        <f t="shared" si="127"/>
        <v>0.97916666666666663</v>
      </c>
      <c r="BE624">
        <f t="shared" si="128"/>
        <v>7.5320512820521246E-4</v>
      </c>
    </row>
    <row r="625" spans="1:57" x14ac:dyDescent="0.3">
      <c r="A625">
        <f>Pumpkin_Seeds_Dataset!A623</f>
        <v>106959</v>
      </c>
      <c r="B625">
        <f>Pumpkin_Seeds_Dataset!B623</f>
        <v>1279.886</v>
      </c>
      <c r="C625">
        <f>Pumpkin_Seeds_Dataset!C623</f>
        <v>499.16989999999998</v>
      </c>
      <c r="D625">
        <f>Pumpkin_Seeds_Dataset!D623</f>
        <v>274.92540000000002</v>
      </c>
      <c r="E625">
        <f>Pumpkin_Seeds_Dataset!E623</f>
        <v>108018</v>
      </c>
      <c r="F625">
        <f>Pumpkin_Seeds_Dataset!F623</f>
        <v>369.0317</v>
      </c>
      <c r="G625">
        <f>Pumpkin_Seeds_Dataset!G623</f>
        <v>0.8347</v>
      </c>
      <c r="H625">
        <f>Pumpkin_Seeds_Dataset!H623</f>
        <v>0.99019999999999997</v>
      </c>
      <c r="I625">
        <f>Pumpkin_Seeds_Dataset!I623</f>
        <v>0.73129999999999995</v>
      </c>
      <c r="J625">
        <f>Pumpkin_Seeds_Dataset!J623</f>
        <v>0.82050000000000001</v>
      </c>
      <c r="K625">
        <f>Pumpkin_Seeds_Dataset!K623</f>
        <v>1.8157000000000001</v>
      </c>
      <c r="L625">
        <f>Pumpkin_Seeds_Dataset!L623</f>
        <v>0.73929999999999996</v>
      </c>
      <c r="M625" s="9">
        <f>Pumpkin_Seeds_Dataset!M623</f>
        <v>0</v>
      </c>
      <c r="N625" s="10">
        <f t="shared" si="118"/>
        <v>1</v>
      </c>
      <c r="O625" s="11">
        <f t="shared" si="119"/>
        <v>1</v>
      </c>
      <c r="P625">
        <f t="shared" si="120"/>
        <v>0</v>
      </c>
      <c r="Q625">
        <f t="shared" si="121"/>
        <v>0.51404909639327334</v>
      </c>
      <c r="R625" s="9">
        <f t="shared" si="122"/>
        <v>0.51404909639327334</v>
      </c>
      <c r="S625" s="11">
        <f t="shared" si="123"/>
        <v>0.48595090360672666</v>
      </c>
      <c r="T625" s="9">
        <f t="shared" si="124"/>
        <v>-0.72164768156998316</v>
      </c>
      <c r="U625" s="11">
        <f t="shared" si="125"/>
        <v>0</v>
      </c>
      <c r="AX625">
        <v>6.9422155503290561E-2</v>
      </c>
      <c r="AY625">
        <v>1</v>
      </c>
      <c r="AZ625">
        <v>0</v>
      </c>
      <c r="BA625">
        <f t="shared" si="129"/>
        <v>596</v>
      </c>
      <c r="BB625">
        <f t="shared" si="130"/>
        <v>25</v>
      </c>
      <c r="BC625">
        <f t="shared" si="126"/>
        <v>0.54153846153846152</v>
      </c>
      <c r="BD625">
        <f t="shared" si="127"/>
        <v>0.97916666666666663</v>
      </c>
      <c r="BE625">
        <f t="shared" si="128"/>
        <v>7.5320512820510372E-4</v>
      </c>
    </row>
    <row r="626" spans="1:57" x14ac:dyDescent="0.3">
      <c r="A626">
        <f>Pumpkin_Seeds_Dataset!A624</f>
        <v>71362</v>
      </c>
      <c r="B626">
        <f>Pumpkin_Seeds_Dataset!B624</f>
        <v>1059.6759999999999</v>
      </c>
      <c r="C626">
        <f>Pumpkin_Seeds_Dataset!C624</f>
        <v>423.9298</v>
      </c>
      <c r="D626">
        <f>Pumpkin_Seeds_Dataset!D624</f>
        <v>215.42160000000001</v>
      </c>
      <c r="E626">
        <f>Pumpkin_Seeds_Dataset!E624</f>
        <v>72505</v>
      </c>
      <c r="F626">
        <f>Pumpkin_Seeds_Dataset!F624</f>
        <v>301.43150000000003</v>
      </c>
      <c r="G626">
        <f>Pumpkin_Seeds_Dataset!G624</f>
        <v>0.86129999999999995</v>
      </c>
      <c r="H626">
        <f>Pumpkin_Seeds_Dataset!H624</f>
        <v>0.98419999999999996</v>
      </c>
      <c r="I626">
        <f>Pumpkin_Seeds_Dataset!I624</f>
        <v>0.71179999999999999</v>
      </c>
      <c r="J626">
        <f>Pumpkin_Seeds_Dataset!J624</f>
        <v>0.79859999999999998</v>
      </c>
      <c r="K626">
        <f>Pumpkin_Seeds_Dataset!K624</f>
        <v>1.9679</v>
      </c>
      <c r="L626">
        <f>Pumpkin_Seeds_Dataset!L624</f>
        <v>0.71099999999999997</v>
      </c>
      <c r="M626" s="9">
        <f>Pumpkin_Seeds_Dataset!M624</f>
        <v>0</v>
      </c>
      <c r="N626" s="10">
        <f t="shared" si="118"/>
        <v>1</v>
      </c>
      <c r="O626" s="11">
        <f t="shared" si="119"/>
        <v>1</v>
      </c>
      <c r="P626">
        <f t="shared" si="120"/>
        <v>0</v>
      </c>
      <c r="Q626">
        <f t="shared" si="121"/>
        <v>9.5693083861151454E-2</v>
      </c>
      <c r="R626" s="9">
        <f t="shared" si="122"/>
        <v>9.5693083861151454E-2</v>
      </c>
      <c r="S626" s="11">
        <f t="shared" si="123"/>
        <v>0.9043069161388485</v>
      </c>
      <c r="T626" s="9">
        <f t="shared" si="124"/>
        <v>-0.10058646720694983</v>
      </c>
      <c r="U626" s="11">
        <f t="shared" si="125"/>
        <v>100</v>
      </c>
      <c r="AX626">
        <v>6.9465759334894822E-2</v>
      </c>
      <c r="AY626">
        <v>1</v>
      </c>
      <c r="AZ626">
        <v>0</v>
      </c>
      <c r="BA626">
        <f t="shared" si="129"/>
        <v>597</v>
      </c>
      <c r="BB626">
        <f t="shared" si="130"/>
        <v>25</v>
      </c>
      <c r="BC626">
        <f t="shared" si="126"/>
        <v>0.54076923076923078</v>
      </c>
      <c r="BD626">
        <f t="shared" si="127"/>
        <v>0.97916666666666663</v>
      </c>
      <c r="BE626">
        <f t="shared" si="128"/>
        <v>7.5320512820510372E-4</v>
      </c>
    </row>
    <row r="627" spans="1:57" x14ac:dyDescent="0.3">
      <c r="A627">
        <f>Pumpkin_Seeds_Dataset!A625</f>
        <v>61771</v>
      </c>
      <c r="B627">
        <f>Pumpkin_Seeds_Dataset!B625</f>
        <v>961.85</v>
      </c>
      <c r="C627">
        <f>Pumpkin_Seeds_Dataset!C625</f>
        <v>378.1497</v>
      </c>
      <c r="D627">
        <f>Pumpkin_Seeds_Dataset!D625</f>
        <v>208.5257</v>
      </c>
      <c r="E627">
        <f>Pumpkin_Seeds_Dataset!E625</f>
        <v>62330</v>
      </c>
      <c r="F627">
        <f>Pumpkin_Seeds_Dataset!F625</f>
        <v>280.44479999999999</v>
      </c>
      <c r="G627">
        <f>Pumpkin_Seeds_Dataset!G625</f>
        <v>0.83420000000000005</v>
      </c>
      <c r="H627">
        <f>Pumpkin_Seeds_Dataset!H625</f>
        <v>0.99099999999999999</v>
      </c>
      <c r="I627">
        <f>Pumpkin_Seeds_Dataset!I625</f>
        <v>0.66869999999999996</v>
      </c>
      <c r="J627">
        <f>Pumpkin_Seeds_Dataset!J625</f>
        <v>0.83899999999999997</v>
      </c>
      <c r="K627">
        <f>Pumpkin_Seeds_Dataset!K625</f>
        <v>1.8133999999999999</v>
      </c>
      <c r="L627">
        <f>Pumpkin_Seeds_Dataset!L625</f>
        <v>0.74160000000000004</v>
      </c>
      <c r="M627" s="9">
        <f>Pumpkin_Seeds_Dataset!M625</f>
        <v>0</v>
      </c>
      <c r="N627" s="10">
        <f t="shared" si="118"/>
        <v>1</v>
      </c>
      <c r="O627" s="11">
        <f t="shared" si="119"/>
        <v>1</v>
      </c>
      <c r="P627">
        <f t="shared" si="120"/>
        <v>0</v>
      </c>
      <c r="Q627">
        <f t="shared" si="121"/>
        <v>0.14542789998419012</v>
      </c>
      <c r="R627" s="9">
        <f t="shared" si="122"/>
        <v>0.14542789998419012</v>
      </c>
      <c r="S627" s="11">
        <f t="shared" si="123"/>
        <v>0.85457210001580985</v>
      </c>
      <c r="T627" s="9">
        <f t="shared" si="124"/>
        <v>-0.15715440313896081</v>
      </c>
      <c r="U627" s="11">
        <f t="shared" si="125"/>
        <v>100</v>
      </c>
      <c r="AX627">
        <v>6.9521382456997793E-2</v>
      </c>
      <c r="AY627">
        <v>1</v>
      </c>
      <c r="AZ627">
        <v>0</v>
      </c>
      <c r="BA627">
        <f t="shared" si="129"/>
        <v>598</v>
      </c>
      <c r="BB627">
        <f t="shared" si="130"/>
        <v>25</v>
      </c>
      <c r="BC627">
        <f t="shared" si="126"/>
        <v>0.54</v>
      </c>
      <c r="BD627">
        <f t="shared" si="127"/>
        <v>0.97916666666666663</v>
      </c>
      <c r="BE627">
        <f t="shared" si="128"/>
        <v>7.5320512820521246E-4</v>
      </c>
    </row>
    <row r="628" spans="1:57" x14ac:dyDescent="0.3">
      <c r="A628">
        <f>Pumpkin_Seeds_Dataset!A626</f>
        <v>93169</v>
      </c>
      <c r="B628">
        <f>Pumpkin_Seeds_Dataset!B626</f>
        <v>1219.999</v>
      </c>
      <c r="C628">
        <f>Pumpkin_Seeds_Dataset!C626</f>
        <v>487.43020000000001</v>
      </c>
      <c r="D628">
        <f>Pumpkin_Seeds_Dataset!D626</f>
        <v>245.1968</v>
      </c>
      <c r="E628">
        <f>Pumpkin_Seeds_Dataset!E626</f>
        <v>94394</v>
      </c>
      <c r="F628">
        <f>Pumpkin_Seeds_Dataset!F626</f>
        <v>344.42189999999999</v>
      </c>
      <c r="G628">
        <f>Pumpkin_Seeds_Dataset!G626</f>
        <v>0.86429999999999996</v>
      </c>
      <c r="H628">
        <f>Pumpkin_Seeds_Dataset!H626</f>
        <v>0.98699999999999999</v>
      </c>
      <c r="I628">
        <f>Pumpkin_Seeds_Dataset!I626</f>
        <v>0.72929999999999995</v>
      </c>
      <c r="J628">
        <f>Pumpkin_Seeds_Dataset!J626</f>
        <v>0.78659999999999997</v>
      </c>
      <c r="K628">
        <f>Pumpkin_Seeds_Dataset!K626</f>
        <v>1.9879</v>
      </c>
      <c r="L628">
        <f>Pumpkin_Seeds_Dataset!L626</f>
        <v>0.70660000000000001</v>
      </c>
      <c r="M628" s="9">
        <f>Pumpkin_Seeds_Dataset!M626</f>
        <v>0</v>
      </c>
      <c r="N628" s="10">
        <f t="shared" si="118"/>
        <v>1</v>
      </c>
      <c r="O628" s="11">
        <f t="shared" si="119"/>
        <v>1</v>
      </c>
      <c r="P628">
        <f t="shared" si="120"/>
        <v>0</v>
      </c>
      <c r="Q628">
        <f t="shared" si="121"/>
        <v>0.27545601097964856</v>
      </c>
      <c r="R628" s="9">
        <f t="shared" si="122"/>
        <v>0.27545601097964856</v>
      </c>
      <c r="S628" s="11">
        <f t="shared" si="123"/>
        <v>0.72454398902035144</v>
      </c>
      <c r="T628" s="9">
        <f t="shared" si="124"/>
        <v>-0.32221280268036706</v>
      </c>
      <c r="U628" s="11">
        <f t="shared" si="125"/>
        <v>100</v>
      </c>
      <c r="AX628">
        <v>6.9993204656300767E-2</v>
      </c>
      <c r="AY628">
        <v>1</v>
      </c>
      <c r="AZ628">
        <v>0</v>
      </c>
      <c r="BA628">
        <f t="shared" si="129"/>
        <v>599</v>
      </c>
      <c r="BB628">
        <f t="shared" si="130"/>
        <v>25</v>
      </c>
      <c r="BC628">
        <f t="shared" si="126"/>
        <v>0.53923076923076918</v>
      </c>
      <c r="BD628">
        <f t="shared" si="127"/>
        <v>0.97916666666666663</v>
      </c>
      <c r="BE628">
        <f t="shared" si="128"/>
        <v>7.5320512820510372E-4</v>
      </c>
    </row>
    <row r="629" spans="1:57" x14ac:dyDescent="0.3">
      <c r="A629">
        <f>Pumpkin_Seeds_Dataset!A627</f>
        <v>105158</v>
      </c>
      <c r="B629">
        <f>Pumpkin_Seeds_Dataset!B627</f>
        <v>1271.152</v>
      </c>
      <c r="C629">
        <f>Pumpkin_Seeds_Dataset!C627</f>
        <v>490.94130000000001</v>
      </c>
      <c r="D629">
        <f>Pumpkin_Seeds_Dataset!D627</f>
        <v>273.83550000000002</v>
      </c>
      <c r="E629">
        <f>Pumpkin_Seeds_Dataset!E627</f>
        <v>106080</v>
      </c>
      <c r="F629">
        <f>Pumpkin_Seeds_Dataset!F627</f>
        <v>365.91160000000002</v>
      </c>
      <c r="G629">
        <f>Pumpkin_Seeds_Dataset!G627</f>
        <v>0.83</v>
      </c>
      <c r="H629">
        <f>Pumpkin_Seeds_Dataset!H627</f>
        <v>0.99129999999999996</v>
      </c>
      <c r="I629">
        <f>Pumpkin_Seeds_Dataset!I627</f>
        <v>0.6976</v>
      </c>
      <c r="J629">
        <f>Pumpkin_Seeds_Dataset!J627</f>
        <v>0.81779999999999997</v>
      </c>
      <c r="K629">
        <f>Pumpkin_Seeds_Dataset!K627</f>
        <v>1.7927999999999999</v>
      </c>
      <c r="L629">
        <f>Pumpkin_Seeds_Dataset!L627</f>
        <v>0.74529999999999996</v>
      </c>
      <c r="M629" s="9">
        <f>Pumpkin_Seeds_Dataset!M627</f>
        <v>0</v>
      </c>
      <c r="N629" s="10">
        <f t="shared" si="118"/>
        <v>1</v>
      </c>
      <c r="O629" s="11">
        <f t="shared" si="119"/>
        <v>1</v>
      </c>
      <c r="P629">
        <f t="shared" si="120"/>
        <v>0</v>
      </c>
      <c r="Q629">
        <f t="shared" si="121"/>
        <v>0.37321949301773405</v>
      </c>
      <c r="R629" s="9">
        <f t="shared" si="122"/>
        <v>0.37321949301773405</v>
      </c>
      <c r="S629" s="11">
        <f t="shared" si="123"/>
        <v>0.62678050698226595</v>
      </c>
      <c r="T629" s="9">
        <f t="shared" si="124"/>
        <v>-0.46715886824636188</v>
      </c>
      <c r="U629" s="11">
        <f t="shared" si="125"/>
        <v>100</v>
      </c>
      <c r="AX629">
        <v>7.001709624883172E-2</v>
      </c>
      <c r="AY629">
        <v>1</v>
      </c>
      <c r="AZ629">
        <v>0</v>
      </c>
      <c r="BA629">
        <f t="shared" si="129"/>
        <v>600</v>
      </c>
      <c r="BB629">
        <f t="shared" si="130"/>
        <v>25</v>
      </c>
      <c r="BC629">
        <f t="shared" si="126"/>
        <v>0.53846153846153844</v>
      </c>
      <c r="BD629">
        <f t="shared" si="127"/>
        <v>0.97916666666666663</v>
      </c>
      <c r="BE629">
        <f t="shared" si="128"/>
        <v>7.5320512820510372E-4</v>
      </c>
    </row>
    <row r="630" spans="1:57" x14ac:dyDescent="0.3">
      <c r="A630">
        <f>Pumpkin_Seeds_Dataset!A628</f>
        <v>88750</v>
      </c>
      <c r="B630">
        <f>Pumpkin_Seeds_Dataset!B628</f>
        <v>1146.01</v>
      </c>
      <c r="C630">
        <f>Pumpkin_Seeds_Dataset!C628</f>
        <v>440.0256</v>
      </c>
      <c r="D630">
        <f>Pumpkin_Seeds_Dataset!D628</f>
        <v>257.70370000000003</v>
      </c>
      <c r="E630">
        <f>Pumpkin_Seeds_Dataset!E628</f>
        <v>89450</v>
      </c>
      <c r="F630">
        <f>Pumpkin_Seeds_Dataset!F628</f>
        <v>336.15469999999999</v>
      </c>
      <c r="G630">
        <f>Pumpkin_Seeds_Dataset!G628</f>
        <v>0.81059999999999999</v>
      </c>
      <c r="H630">
        <f>Pumpkin_Seeds_Dataset!H628</f>
        <v>0.99219999999999997</v>
      </c>
      <c r="I630">
        <f>Pumpkin_Seeds_Dataset!I628</f>
        <v>0.72619999999999996</v>
      </c>
      <c r="J630">
        <f>Pumpkin_Seeds_Dataset!J628</f>
        <v>0.84919999999999995</v>
      </c>
      <c r="K630">
        <f>Pumpkin_Seeds_Dataset!K628</f>
        <v>1.7075</v>
      </c>
      <c r="L630">
        <f>Pumpkin_Seeds_Dataset!L628</f>
        <v>0.76390000000000002</v>
      </c>
      <c r="M630" s="9">
        <f>Pumpkin_Seeds_Dataset!M628</f>
        <v>0</v>
      </c>
      <c r="N630" s="10">
        <f t="shared" si="118"/>
        <v>1</v>
      </c>
      <c r="O630" s="11">
        <f t="shared" si="119"/>
        <v>1</v>
      </c>
      <c r="P630">
        <f t="shared" si="120"/>
        <v>0</v>
      </c>
      <c r="Q630">
        <f t="shared" si="121"/>
        <v>5.0636970029855566E-2</v>
      </c>
      <c r="R630" s="9">
        <f t="shared" si="122"/>
        <v>5.0636970029855566E-2</v>
      </c>
      <c r="S630" s="11">
        <f t="shared" si="123"/>
        <v>0.94936302997014443</v>
      </c>
      <c r="T630" s="9">
        <f t="shared" si="124"/>
        <v>-5.1964014037963843E-2</v>
      </c>
      <c r="U630" s="11">
        <f t="shared" si="125"/>
        <v>100</v>
      </c>
      <c r="AX630">
        <v>7.0036826447974293E-2</v>
      </c>
      <c r="AY630">
        <v>1</v>
      </c>
      <c r="AZ630">
        <v>0</v>
      </c>
      <c r="BA630">
        <f t="shared" si="129"/>
        <v>601</v>
      </c>
      <c r="BB630">
        <f t="shared" si="130"/>
        <v>25</v>
      </c>
      <c r="BC630">
        <f t="shared" si="126"/>
        <v>0.53769230769230769</v>
      </c>
      <c r="BD630">
        <f t="shared" si="127"/>
        <v>0.97916666666666663</v>
      </c>
      <c r="BE630">
        <f t="shared" si="128"/>
        <v>7.5320512820510372E-4</v>
      </c>
    </row>
    <row r="631" spans="1:57" x14ac:dyDescent="0.3">
      <c r="A631">
        <f>Pumpkin_Seeds_Dataset!A629</f>
        <v>61627</v>
      </c>
      <c r="B631">
        <f>Pumpkin_Seeds_Dataset!B629</f>
        <v>953.86599999999999</v>
      </c>
      <c r="C631">
        <f>Pumpkin_Seeds_Dataset!C629</f>
        <v>367.68709999999999</v>
      </c>
      <c r="D631">
        <f>Pumpkin_Seeds_Dataset!D629</f>
        <v>214.42529999999999</v>
      </c>
      <c r="E631">
        <f>Pumpkin_Seeds_Dataset!E629</f>
        <v>62333</v>
      </c>
      <c r="F631">
        <f>Pumpkin_Seeds_Dataset!F629</f>
        <v>280.11770000000001</v>
      </c>
      <c r="G631">
        <f>Pumpkin_Seeds_Dataset!G629</f>
        <v>0.81230000000000002</v>
      </c>
      <c r="H631">
        <f>Pumpkin_Seeds_Dataset!H629</f>
        <v>0.98870000000000002</v>
      </c>
      <c r="I631">
        <f>Pumpkin_Seeds_Dataset!I629</f>
        <v>0.753</v>
      </c>
      <c r="J631">
        <f>Pumpkin_Seeds_Dataset!J629</f>
        <v>0.85119999999999996</v>
      </c>
      <c r="K631">
        <f>Pumpkin_Seeds_Dataset!K629</f>
        <v>1.7148000000000001</v>
      </c>
      <c r="L631">
        <f>Pumpkin_Seeds_Dataset!L629</f>
        <v>0.76180000000000003</v>
      </c>
      <c r="M631" s="9">
        <f>Pumpkin_Seeds_Dataset!M629</f>
        <v>0</v>
      </c>
      <c r="N631" s="10">
        <f t="shared" si="118"/>
        <v>1</v>
      </c>
      <c r="O631" s="11">
        <f t="shared" si="119"/>
        <v>1</v>
      </c>
      <c r="P631">
        <f t="shared" si="120"/>
        <v>0</v>
      </c>
      <c r="Q631">
        <f t="shared" si="121"/>
        <v>5.8387280418258108E-2</v>
      </c>
      <c r="R631" s="9">
        <f t="shared" si="122"/>
        <v>5.8387280418258108E-2</v>
      </c>
      <c r="S631" s="11">
        <f t="shared" si="123"/>
        <v>0.94161271958174186</v>
      </c>
      <c r="T631" s="9">
        <f t="shared" si="124"/>
        <v>-6.0161214650522564E-2</v>
      </c>
      <c r="U631" s="11">
        <f t="shared" si="125"/>
        <v>100</v>
      </c>
      <c r="AX631">
        <v>7.0045412638383486E-2</v>
      </c>
      <c r="AY631">
        <v>1</v>
      </c>
      <c r="AZ631">
        <v>0</v>
      </c>
      <c r="BA631">
        <f t="shared" si="129"/>
        <v>602</v>
      </c>
      <c r="BB631">
        <f t="shared" si="130"/>
        <v>25</v>
      </c>
      <c r="BC631">
        <f t="shared" si="126"/>
        <v>0.53692307692307695</v>
      </c>
      <c r="BD631">
        <f t="shared" si="127"/>
        <v>0.97916666666666663</v>
      </c>
      <c r="BE631">
        <f t="shared" si="128"/>
        <v>7.5320512820510372E-4</v>
      </c>
    </row>
    <row r="632" spans="1:57" x14ac:dyDescent="0.3">
      <c r="A632">
        <f>Pumpkin_Seeds_Dataset!A630</f>
        <v>67306</v>
      </c>
      <c r="B632">
        <f>Pumpkin_Seeds_Dataset!B630</f>
        <v>998.61599999999999</v>
      </c>
      <c r="C632">
        <f>Pumpkin_Seeds_Dataset!C630</f>
        <v>375.01990000000001</v>
      </c>
      <c r="D632">
        <f>Pumpkin_Seeds_Dataset!D630</f>
        <v>229.26140000000001</v>
      </c>
      <c r="E632">
        <f>Pumpkin_Seeds_Dataset!E630</f>
        <v>68240</v>
      </c>
      <c r="F632">
        <f>Pumpkin_Seeds_Dataset!F630</f>
        <v>292.73989999999998</v>
      </c>
      <c r="G632">
        <f>Pumpkin_Seeds_Dataset!G630</f>
        <v>0.79139999999999999</v>
      </c>
      <c r="H632">
        <f>Pumpkin_Seeds_Dataset!H630</f>
        <v>0.98629999999999995</v>
      </c>
      <c r="I632">
        <f>Pumpkin_Seeds_Dataset!I630</f>
        <v>0.68969999999999998</v>
      </c>
      <c r="J632">
        <f>Pumpkin_Seeds_Dataset!J630</f>
        <v>0.84809999999999997</v>
      </c>
      <c r="K632">
        <f>Pumpkin_Seeds_Dataset!K630</f>
        <v>1.6357999999999999</v>
      </c>
      <c r="L632">
        <f>Pumpkin_Seeds_Dataset!L630</f>
        <v>0.78059999999999996</v>
      </c>
      <c r="M632" s="9">
        <f>Pumpkin_Seeds_Dataset!M630</f>
        <v>0</v>
      </c>
      <c r="N632" s="10">
        <f t="shared" si="118"/>
        <v>1</v>
      </c>
      <c r="O632" s="11">
        <f t="shared" si="119"/>
        <v>1</v>
      </c>
      <c r="P632">
        <f t="shared" si="120"/>
        <v>0</v>
      </c>
      <c r="Q632">
        <f t="shared" si="121"/>
        <v>7.5539936772707535E-3</v>
      </c>
      <c r="R632" s="9">
        <f t="shared" si="122"/>
        <v>7.5539936772707535E-3</v>
      </c>
      <c r="S632" s="11">
        <f t="shared" si="123"/>
        <v>0.99244600632272928</v>
      </c>
      <c r="T632" s="9">
        <f t="shared" si="124"/>
        <v>-7.5826695905624889E-3</v>
      </c>
      <c r="U632" s="11">
        <f t="shared" si="125"/>
        <v>100</v>
      </c>
      <c r="AX632">
        <v>7.0220237868128726E-2</v>
      </c>
      <c r="AY632">
        <v>1</v>
      </c>
      <c r="AZ632">
        <v>0</v>
      </c>
      <c r="BA632">
        <f t="shared" si="129"/>
        <v>603</v>
      </c>
      <c r="BB632">
        <f t="shared" si="130"/>
        <v>25</v>
      </c>
      <c r="BC632">
        <f t="shared" si="126"/>
        <v>0.5361538461538462</v>
      </c>
      <c r="BD632">
        <f t="shared" si="127"/>
        <v>0.97916666666666663</v>
      </c>
      <c r="BE632">
        <f t="shared" si="128"/>
        <v>7.5320512820521246E-4</v>
      </c>
    </row>
    <row r="633" spans="1:57" x14ac:dyDescent="0.3">
      <c r="A633">
        <f>Pumpkin_Seeds_Dataset!A631</f>
        <v>73972</v>
      </c>
      <c r="B633">
        <f>Pumpkin_Seeds_Dataset!B631</f>
        <v>1082.5619999999999</v>
      </c>
      <c r="C633">
        <f>Pumpkin_Seeds_Dataset!C631</f>
        <v>431.51799999999997</v>
      </c>
      <c r="D633">
        <f>Pumpkin_Seeds_Dataset!D631</f>
        <v>219.077</v>
      </c>
      <c r="E633">
        <f>Pumpkin_Seeds_Dataset!E631</f>
        <v>75032</v>
      </c>
      <c r="F633">
        <f>Pumpkin_Seeds_Dataset!F631</f>
        <v>306.89420000000001</v>
      </c>
      <c r="G633">
        <f>Pumpkin_Seeds_Dataset!G631</f>
        <v>0.86150000000000004</v>
      </c>
      <c r="H633">
        <f>Pumpkin_Seeds_Dataset!H631</f>
        <v>0.9859</v>
      </c>
      <c r="I633">
        <f>Pumpkin_Seeds_Dataset!I631</f>
        <v>0.61270000000000002</v>
      </c>
      <c r="J633">
        <f>Pumpkin_Seeds_Dataset!J631</f>
        <v>0.79320000000000002</v>
      </c>
      <c r="K633">
        <f>Pumpkin_Seeds_Dataset!K631</f>
        <v>1.9697</v>
      </c>
      <c r="L633">
        <f>Pumpkin_Seeds_Dataset!L631</f>
        <v>0.71120000000000005</v>
      </c>
      <c r="M633" s="9">
        <f>Pumpkin_Seeds_Dataset!M631</f>
        <v>0</v>
      </c>
      <c r="N633" s="10">
        <f t="shared" si="118"/>
        <v>1</v>
      </c>
      <c r="O633" s="11">
        <f t="shared" si="119"/>
        <v>1</v>
      </c>
      <c r="P633">
        <f t="shared" si="120"/>
        <v>0</v>
      </c>
      <c r="Q633">
        <f t="shared" si="121"/>
        <v>9.2097403158645674E-2</v>
      </c>
      <c r="R633" s="9">
        <f t="shared" si="122"/>
        <v>9.2097403158645674E-2</v>
      </c>
      <c r="S633" s="11">
        <f t="shared" si="123"/>
        <v>0.90790259684135433</v>
      </c>
      <c r="T633" s="9">
        <f t="shared" si="124"/>
        <v>-9.6618178336069463E-2</v>
      </c>
      <c r="U633" s="11">
        <f t="shared" si="125"/>
        <v>100</v>
      </c>
      <c r="AX633">
        <v>7.0371060787248918E-2</v>
      </c>
      <c r="AY633">
        <v>1</v>
      </c>
      <c r="AZ633">
        <v>0</v>
      </c>
      <c r="BA633">
        <f t="shared" si="129"/>
        <v>604</v>
      </c>
      <c r="BB633">
        <f t="shared" si="130"/>
        <v>25</v>
      </c>
      <c r="BC633">
        <f t="shared" si="126"/>
        <v>0.53538461538461535</v>
      </c>
      <c r="BD633">
        <f t="shared" si="127"/>
        <v>0.97916666666666663</v>
      </c>
      <c r="BE633">
        <f t="shared" si="128"/>
        <v>7.5320512820510372E-4</v>
      </c>
    </row>
    <row r="634" spans="1:57" x14ac:dyDescent="0.3">
      <c r="A634">
        <f>Pumpkin_Seeds_Dataset!A632</f>
        <v>65388</v>
      </c>
      <c r="B634">
        <f>Pumpkin_Seeds_Dataset!B632</f>
        <v>984.96199999999999</v>
      </c>
      <c r="C634">
        <f>Pumpkin_Seeds_Dataset!C632</f>
        <v>385.8947</v>
      </c>
      <c r="D634">
        <f>Pumpkin_Seeds_Dataset!D632</f>
        <v>216.50110000000001</v>
      </c>
      <c r="E634">
        <f>Pumpkin_Seeds_Dataset!E632</f>
        <v>66018</v>
      </c>
      <c r="F634">
        <f>Pumpkin_Seeds_Dataset!F632</f>
        <v>288.53870000000001</v>
      </c>
      <c r="G634">
        <f>Pumpkin_Seeds_Dataset!G632</f>
        <v>0.82779999999999998</v>
      </c>
      <c r="H634">
        <f>Pumpkin_Seeds_Dataset!H632</f>
        <v>0.99050000000000005</v>
      </c>
      <c r="I634">
        <f>Pumpkin_Seeds_Dataset!I632</f>
        <v>0.74629999999999996</v>
      </c>
      <c r="J634">
        <f>Pumpkin_Seeds_Dataset!J632</f>
        <v>0.84699999999999998</v>
      </c>
      <c r="K634">
        <f>Pumpkin_Seeds_Dataset!K632</f>
        <v>1.7824</v>
      </c>
      <c r="L634">
        <f>Pumpkin_Seeds_Dataset!L632</f>
        <v>0.74770000000000003</v>
      </c>
      <c r="M634" s="9">
        <f>Pumpkin_Seeds_Dataset!M632</f>
        <v>0</v>
      </c>
      <c r="N634" s="10">
        <f t="shared" si="118"/>
        <v>1</v>
      </c>
      <c r="O634" s="11">
        <f t="shared" si="119"/>
        <v>1</v>
      </c>
      <c r="P634">
        <f t="shared" si="120"/>
        <v>0</v>
      </c>
      <c r="Q634">
        <f t="shared" si="121"/>
        <v>7.6925906093656793E-2</v>
      </c>
      <c r="R634" s="9">
        <f t="shared" si="122"/>
        <v>7.6925906093656793E-2</v>
      </c>
      <c r="S634" s="11">
        <f t="shared" si="123"/>
        <v>0.92307409390634321</v>
      </c>
      <c r="T634" s="9">
        <f t="shared" si="124"/>
        <v>-8.0045772613028213E-2</v>
      </c>
      <c r="U634" s="11">
        <f t="shared" si="125"/>
        <v>100</v>
      </c>
      <c r="AX634">
        <v>7.0606326667609895E-2</v>
      </c>
      <c r="AY634">
        <v>1</v>
      </c>
      <c r="AZ634">
        <v>0</v>
      </c>
      <c r="BA634">
        <f t="shared" si="129"/>
        <v>605</v>
      </c>
      <c r="BB634">
        <f t="shared" si="130"/>
        <v>25</v>
      </c>
      <c r="BC634">
        <f t="shared" si="126"/>
        <v>0.5346153846153846</v>
      </c>
      <c r="BD634">
        <f t="shared" si="127"/>
        <v>0.97916666666666663</v>
      </c>
      <c r="BE634">
        <f t="shared" si="128"/>
        <v>0</v>
      </c>
    </row>
    <row r="635" spans="1:57" x14ac:dyDescent="0.3">
      <c r="A635">
        <f>Pumpkin_Seeds_Dataset!A633</f>
        <v>61584</v>
      </c>
      <c r="B635">
        <f>Pumpkin_Seeds_Dataset!B633</f>
        <v>996.6</v>
      </c>
      <c r="C635">
        <f>Pumpkin_Seeds_Dataset!C633</f>
        <v>398.96679999999998</v>
      </c>
      <c r="D635">
        <f>Pumpkin_Seeds_Dataset!D633</f>
        <v>198.1386</v>
      </c>
      <c r="E635">
        <f>Pumpkin_Seeds_Dataset!E633</f>
        <v>62692</v>
      </c>
      <c r="F635">
        <f>Pumpkin_Seeds_Dataset!F633</f>
        <v>280.02</v>
      </c>
      <c r="G635">
        <f>Pumpkin_Seeds_Dataset!G633</f>
        <v>0.86799999999999999</v>
      </c>
      <c r="H635">
        <f>Pumpkin_Seeds_Dataset!H633</f>
        <v>0.98229999999999995</v>
      </c>
      <c r="I635">
        <f>Pumpkin_Seeds_Dataset!I633</f>
        <v>0.64859999999999995</v>
      </c>
      <c r="J635">
        <f>Pumpkin_Seeds_Dataset!J633</f>
        <v>0.7792</v>
      </c>
      <c r="K635">
        <f>Pumpkin_Seeds_Dataset!K633</f>
        <v>2.0135999999999998</v>
      </c>
      <c r="L635">
        <f>Pumpkin_Seeds_Dataset!L633</f>
        <v>0.70189999999999997</v>
      </c>
      <c r="M635" s="9">
        <f>Pumpkin_Seeds_Dataset!M633</f>
        <v>0</v>
      </c>
      <c r="N635" s="10">
        <f t="shared" si="118"/>
        <v>1</v>
      </c>
      <c r="O635" s="11">
        <f t="shared" si="119"/>
        <v>1</v>
      </c>
      <c r="P635">
        <f t="shared" si="120"/>
        <v>0</v>
      </c>
      <c r="Q635">
        <f t="shared" si="121"/>
        <v>0.41772687663808733</v>
      </c>
      <c r="R635" s="9">
        <f t="shared" si="122"/>
        <v>0.41772687663808733</v>
      </c>
      <c r="S635" s="11">
        <f t="shared" si="123"/>
        <v>0.58227312336191273</v>
      </c>
      <c r="T635" s="9">
        <f t="shared" si="124"/>
        <v>-0.54081565720305969</v>
      </c>
      <c r="U635" s="11">
        <f t="shared" si="125"/>
        <v>100</v>
      </c>
      <c r="AX635">
        <v>7.0910651747015011E-2</v>
      </c>
      <c r="AY635">
        <v>0</v>
      </c>
      <c r="AZ635">
        <v>1</v>
      </c>
      <c r="BA635">
        <f t="shared" si="129"/>
        <v>605</v>
      </c>
      <c r="BB635">
        <f t="shared" si="130"/>
        <v>26</v>
      </c>
      <c r="BC635">
        <f t="shared" si="126"/>
        <v>0.5346153846153846</v>
      </c>
      <c r="BD635">
        <f t="shared" si="127"/>
        <v>0.97833333333333328</v>
      </c>
      <c r="BE635">
        <f t="shared" si="128"/>
        <v>7.5256410256407816E-4</v>
      </c>
    </row>
    <row r="636" spans="1:57" x14ac:dyDescent="0.3">
      <c r="A636">
        <f>Pumpkin_Seeds_Dataset!A634</f>
        <v>77905</v>
      </c>
      <c r="B636">
        <f>Pumpkin_Seeds_Dataset!B634</f>
        <v>1038.548</v>
      </c>
      <c r="C636">
        <f>Pumpkin_Seeds_Dataset!C634</f>
        <v>371.92930000000001</v>
      </c>
      <c r="D636">
        <f>Pumpkin_Seeds_Dataset!D634</f>
        <v>267.62849999999997</v>
      </c>
      <c r="E636">
        <f>Pumpkin_Seeds_Dataset!E634</f>
        <v>78770</v>
      </c>
      <c r="F636">
        <f>Pumpkin_Seeds_Dataset!F634</f>
        <v>314.94720000000001</v>
      </c>
      <c r="G636">
        <f>Pumpkin_Seeds_Dataset!G634</f>
        <v>0.69440000000000002</v>
      </c>
      <c r="H636">
        <f>Pumpkin_Seeds_Dataset!H634</f>
        <v>0.98899999999999999</v>
      </c>
      <c r="I636">
        <f>Pumpkin_Seeds_Dataset!I634</f>
        <v>0.74550000000000005</v>
      </c>
      <c r="J636">
        <f>Pumpkin_Seeds_Dataset!J634</f>
        <v>0.90769999999999995</v>
      </c>
      <c r="K636">
        <f>Pumpkin_Seeds_Dataset!K634</f>
        <v>1.3896999999999999</v>
      </c>
      <c r="L636">
        <f>Pumpkin_Seeds_Dataset!L634</f>
        <v>0.8468</v>
      </c>
      <c r="M636" s="9">
        <f>Pumpkin_Seeds_Dataset!M634</f>
        <v>0</v>
      </c>
      <c r="N636" s="10">
        <f t="shared" si="118"/>
        <v>1</v>
      </c>
      <c r="O636" s="11">
        <f t="shared" si="119"/>
        <v>1</v>
      </c>
      <c r="P636">
        <f t="shared" si="120"/>
        <v>0</v>
      </c>
      <c r="Q636">
        <f t="shared" si="121"/>
        <v>1.0820015823437895E-3</v>
      </c>
      <c r="R636" s="9">
        <f t="shared" si="122"/>
        <v>1.0820015823437895E-3</v>
      </c>
      <c r="S636" s="11">
        <f t="shared" si="123"/>
        <v>0.99891799841765616</v>
      </c>
      <c r="T636" s="9">
        <f t="shared" si="124"/>
        <v>-1.0825873686418589E-3</v>
      </c>
      <c r="U636" s="11">
        <f t="shared" si="125"/>
        <v>100</v>
      </c>
      <c r="AX636">
        <v>7.0986628181474914E-2</v>
      </c>
      <c r="AY636">
        <v>1</v>
      </c>
      <c r="AZ636">
        <v>0</v>
      </c>
      <c r="BA636">
        <f t="shared" si="129"/>
        <v>606</v>
      </c>
      <c r="BB636">
        <f t="shared" si="130"/>
        <v>26</v>
      </c>
      <c r="BC636">
        <f t="shared" si="126"/>
        <v>0.53384615384615386</v>
      </c>
      <c r="BD636">
        <f t="shared" si="127"/>
        <v>0.97833333333333328</v>
      </c>
      <c r="BE636">
        <f t="shared" si="128"/>
        <v>7.5256410256418669E-4</v>
      </c>
    </row>
    <row r="637" spans="1:57" x14ac:dyDescent="0.3">
      <c r="A637">
        <f>Pumpkin_Seeds_Dataset!A635</f>
        <v>82133</v>
      </c>
      <c r="B637">
        <f>Pumpkin_Seeds_Dataset!B635</f>
        <v>1153.0609999999999</v>
      </c>
      <c r="C637">
        <f>Pumpkin_Seeds_Dataset!C635</f>
        <v>444.589</v>
      </c>
      <c r="D637">
        <f>Pumpkin_Seeds_Dataset!D635</f>
        <v>235.6439</v>
      </c>
      <c r="E637">
        <f>Pumpkin_Seeds_Dataset!E635</f>
        <v>83220</v>
      </c>
      <c r="F637">
        <f>Pumpkin_Seeds_Dataset!F635</f>
        <v>323.38060000000002</v>
      </c>
      <c r="G637">
        <f>Pumpkin_Seeds_Dataset!G635</f>
        <v>0.84799999999999998</v>
      </c>
      <c r="H637">
        <f>Pumpkin_Seeds_Dataset!H635</f>
        <v>0.9869</v>
      </c>
      <c r="I637">
        <f>Pumpkin_Seeds_Dataset!I635</f>
        <v>0.73240000000000005</v>
      </c>
      <c r="J637">
        <f>Pumpkin_Seeds_Dataset!J635</f>
        <v>0.77629999999999999</v>
      </c>
      <c r="K637">
        <f>Pumpkin_Seeds_Dataset!K635</f>
        <v>1.8867</v>
      </c>
      <c r="L637">
        <f>Pumpkin_Seeds_Dataset!L635</f>
        <v>0.72740000000000005</v>
      </c>
      <c r="M637" s="9">
        <f>Pumpkin_Seeds_Dataset!M635</f>
        <v>0</v>
      </c>
      <c r="N637" s="10">
        <f t="shared" si="118"/>
        <v>1</v>
      </c>
      <c r="O637" s="11">
        <f t="shared" si="119"/>
        <v>1</v>
      </c>
      <c r="P637">
        <f t="shared" si="120"/>
        <v>0</v>
      </c>
      <c r="Q637">
        <f t="shared" si="121"/>
        <v>4.4332001425798892E-2</v>
      </c>
      <c r="R637" s="9">
        <f t="shared" si="122"/>
        <v>4.4332001425798892E-2</v>
      </c>
      <c r="S637" s="11">
        <f t="shared" si="123"/>
        <v>0.95566799857420115</v>
      </c>
      <c r="T637" s="9">
        <f t="shared" si="124"/>
        <v>-4.5344708073183485E-2</v>
      </c>
      <c r="U637" s="11">
        <f t="shared" si="125"/>
        <v>100</v>
      </c>
      <c r="AX637">
        <v>7.1175029584218008E-2</v>
      </c>
      <c r="AY637">
        <v>1</v>
      </c>
      <c r="AZ637">
        <v>0</v>
      </c>
      <c r="BA637">
        <f t="shared" si="129"/>
        <v>607</v>
      </c>
      <c r="BB637">
        <f t="shared" si="130"/>
        <v>26</v>
      </c>
      <c r="BC637">
        <f t="shared" si="126"/>
        <v>0.533076923076923</v>
      </c>
      <c r="BD637">
        <f t="shared" si="127"/>
        <v>0.97833333333333328</v>
      </c>
      <c r="BE637">
        <f t="shared" si="128"/>
        <v>7.5256410256396952E-4</v>
      </c>
    </row>
    <row r="638" spans="1:57" x14ac:dyDescent="0.3">
      <c r="A638">
        <f>Pumpkin_Seeds_Dataset!A636</f>
        <v>95029</v>
      </c>
      <c r="B638">
        <f>Pumpkin_Seeds_Dataset!B636</f>
        <v>1182.327</v>
      </c>
      <c r="C638">
        <f>Pumpkin_Seeds_Dataset!C636</f>
        <v>445.36599999999999</v>
      </c>
      <c r="D638">
        <f>Pumpkin_Seeds_Dataset!D636</f>
        <v>273.9151</v>
      </c>
      <c r="E638">
        <f>Pumpkin_Seeds_Dataset!E636</f>
        <v>95885</v>
      </c>
      <c r="F638">
        <f>Pumpkin_Seeds_Dataset!F636</f>
        <v>347.84289999999999</v>
      </c>
      <c r="G638">
        <f>Pumpkin_Seeds_Dataset!G636</f>
        <v>0.78849999999999998</v>
      </c>
      <c r="H638">
        <f>Pumpkin_Seeds_Dataset!H636</f>
        <v>0.99109999999999998</v>
      </c>
      <c r="I638">
        <f>Pumpkin_Seeds_Dataset!I636</f>
        <v>0.69469999999999998</v>
      </c>
      <c r="J638">
        <f>Pumpkin_Seeds_Dataset!J636</f>
        <v>0.85429999999999995</v>
      </c>
      <c r="K638">
        <f>Pumpkin_Seeds_Dataset!K636</f>
        <v>1.6258999999999999</v>
      </c>
      <c r="L638">
        <f>Pumpkin_Seeds_Dataset!L636</f>
        <v>0.78100000000000003</v>
      </c>
      <c r="M638" s="9">
        <f>Pumpkin_Seeds_Dataset!M636</f>
        <v>0</v>
      </c>
      <c r="N638" s="10">
        <f t="shared" si="118"/>
        <v>1</v>
      </c>
      <c r="O638" s="11">
        <f t="shared" si="119"/>
        <v>1</v>
      </c>
      <c r="P638">
        <f t="shared" si="120"/>
        <v>0</v>
      </c>
      <c r="Q638">
        <f t="shared" si="121"/>
        <v>6.3852163332999298E-2</v>
      </c>
      <c r="R638" s="9">
        <f t="shared" si="122"/>
        <v>6.3852163332999298E-2</v>
      </c>
      <c r="S638" s="11">
        <f t="shared" si="123"/>
        <v>0.93614783666700074</v>
      </c>
      <c r="T638" s="9">
        <f t="shared" si="124"/>
        <v>-6.5981869819515995E-2</v>
      </c>
      <c r="U638" s="11">
        <f t="shared" si="125"/>
        <v>100</v>
      </c>
      <c r="AX638">
        <v>7.1259356924144868E-2</v>
      </c>
      <c r="AY638">
        <v>1</v>
      </c>
      <c r="AZ638">
        <v>0</v>
      </c>
      <c r="BA638">
        <f t="shared" si="129"/>
        <v>608</v>
      </c>
      <c r="BB638">
        <f t="shared" si="130"/>
        <v>26</v>
      </c>
      <c r="BC638">
        <f t="shared" si="126"/>
        <v>0.53230769230769237</v>
      </c>
      <c r="BD638">
        <f t="shared" si="127"/>
        <v>0.97833333333333328</v>
      </c>
      <c r="BE638">
        <f t="shared" si="128"/>
        <v>7.5256410256418669E-4</v>
      </c>
    </row>
    <row r="639" spans="1:57" x14ac:dyDescent="0.3">
      <c r="A639">
        <f>Pumpkin_Seeds_Dataset!A637</f>
        <v>78148</v>
      </c>
      <c r="B639">
        <f>Pumpkin_Seeds_Dataset!B637</f>
        <v>1058.412</v>
      </c>
      <c r="C639">
        <f>Pumpkin_Seeds_Dataset!C637</f>
        <v>399.5385</v>
      </c>
      <c r="D639">
        <f>Pumpkin_Seeds_Dataset!D637</f>
        <v>250.08949999999999</v>
      </c>
      <c r="E639">
        <f>Pumpkin_Seeds_Dataset!E637</f>
        <v>78916</v>
      </c>
      <c r="F639">
        <f>Pumpkin_Seeds_Dataset!F637</f>
        <v>315.43799999999999</v>
      </c>
      <c r="G639">
        <f>Pumpkin_Seeds_Dataset!G637</f>
        <v>0.77990000000000004</v>
      </c>
      <c r="H639">
        <f>Pumpkin_Seeds_Dataset!H637</f>
        <v>0.99029999999999996</v>
      </c>
      <c r="I639">
        <f>Pumpkin_Seeds_Dataset!I637</f>
        <v>0.74170000000000003</v>
      </c>
      <c r="J639">
        <f>Pumpkin_Seeds_Dataset!J637</f>
        <v>0.87660000000000005</v>
      </c>
      <c r="K639">
        <f>Pumpkin_Seeds_Dataset!K637</f>
        <v>1.5975999999999999</v>
      </c>
      <c r="L639">
        <f>Pumpkin_Seeds_Dataset!L637</f>
        <v>0.78949999999999998</v>
      </c>
      <c r="M639" s="9">
        <f>Pumpkin_Seeds_Dataset!M637</f>
        <v>0</v>
      </c>
      <c r="N639" s="10">
        <f t="shared" si="118"/>
        <v>1</v>
      </c>
      <c r="O639" s="11">
        <f t="shared" si="119"/>
        <v>1</v>
      </c>
      <c r="P639">
        <f t="shared" si="120"/>
        <v>0</v>
      </c>
      <c r="Q639">
        <f t="shared" si="121"/>
        <v>8.0639991421253936E-3</v>
      </c>
      <c r="R639" s="9">
        <f t="shared" si="122"/>
        <v>8.0639991421253936E-3</v>
      </c>
      <c r="S639" s="11">
        <f t="shared" si="123"/>
        <v>0.99193600085787459</v>
      </c>
      <c r="T639" s="9">
        <f t="shared" si="124"/>
        <v>-8.0966890427027569E-3</v>
      </c>
      <c r="U639" s="11">
        <f t="shared" si="125"/>
        <v>100</v>
      </c>
      <c r="AX639">
        <v>7.136827952704998E-2</v>
      </c>
      <c r="AY639">
        <v>1</v>
      </c>
      <c r="AZ639">
        <v>0</v>
      </c>
      <c r="BA639">
        <f t="shared" si="129"/>
        <v>609</v>
      </c>
      <c r="BB639">
        <f t="shared" si="130"/>
        <v>26</v>
      </c>
      <c r="BC639">
        <f t="shared" si="126"/>
        <v>0.53153846153846152</v>
      </c>
      <c r="BD639">
        <f t="shared" si="127"/>
        <v>0.97833333333333328</v>
      </c>
      <c r="BE639">
        <f t="shared" si="128"/>
        <v>0</v>
      </c>
    </row>
    <row r="640" spans="1:57" x14ac:dyDescent="0.3">
      <c r="A640">
        <f>Pumpkin_Seeds_Dataset!A638</f>
        <v>103042</v>
      </c>
      <c r="B640">
        <f>Pumpkin_Seeds_Dataset!B638</f>
        <v>1223.2919999999999</v>
      </c>
      <c r="C640">
        <f>Pumpkin_Seeds_Dataset!C638</f>
        <v>455.17489999999998</v>
      </c>
      <c r="D640">
        <f>Pumpkin_Seeds_Dataset!D638</f>
        <v>289.97120000000001</v>
      </c>
      <c r="E640">
        <f>Pumpkin_Seeds_Dataset!E638</f>
        <v>104062</v>
      </c>
      <c r="F640">
        <f>Pumpkin_Seeds_Dataset!F638</f>
        <v>362.2115</v>
      </c>
      <c r="G640">
        <f>Pumpkin_Seeds_Dataset!G638</f>
        <v>0.77080000000000004</v>
      </c>
      <c r="H640">
        <f>Pumpkin_Seeds_Dataset!H638</f>
        <v>0.99019999999999997</v>
      </c>
      <c r="I640">
        <f>Pumpkin_Seeds_Dataset!I638</f>
        <v>0.75660000000000005</v>
      </c>
      <c r="J640">
        <f>Pumpkin_Seeds_Dataset!J638</f>
        <v>0.86529999999999996</v>
      </c>
      <c r="K640">
        <f>Pumpkin_Seeds_Dataset!K638</f>
        <v>1.5697000000000001</v>
      </c>
      <c r="L640">
        <f>Pumpkin_Seeds_Dataset!L638</f>
        <v>0.79579999999999995</v>
      </c>
      <c r="M640" s="9">
        <f>Pumpkin_Seeds_Dataset!M638</f>
        <v>0</v>
      </c>
      <c r="N640" s="10">
        <f t="shared" si="118"/>
        <v>1</v>
      </c>
      <c r="O640" s="11">
        <f t="shared" si="119"/>
        <v>1</v>
      </c>
      <c r="P640">
        <f t="shared" si="120"/>
        <v>0</v>
      </c>
      <c r="Q640">
        <f t="shared" si="121"/>
        <v>5.7957595618972166E-2</v>
      </c>
      <c r="R640" s="9">
        <f t="shared" si="122"/>
        <v>5.7957595618972166E-2</v>
      </c>
      <c r="S640" s="11">
        <f t="shared" si="123"/>
        <v>0.94204240438102782</v>
      </c>
      <c r="T640" s="9">
        <f t="shared" si="124"/>
        <v>-5.9704990152446812E-2</v>
      </c>
      <c r="U640" s="11">
        <f t="shared" si="125"/>
        <v>100</v>
      </c>
      <c r="AX640">
        <v>7.1430872003602375E-2</v>
      </c>
      <c r="AY640">
        <v>0</v>
      </c>
      <c r="AZ640">
        <v>1</v>
      </c>
      <c r="BA640">
        <f t="shared" si="129"/>
        <v>609</v>
      </c>
      <c r="BB640">
        <f t="shared" si="130"/>
        <v>27</v>
      </c>
      <c r="BC640">
        <f t="shared" si="126"/>
        <v>0.53153846153846152</v>
      </c>
      <c r="BD640">
        <f t="shared" si="127"/>
        <v>0.97750000000000004</v>
      </c>
      <c r="BE640">
        <f t="shared" si="128"/>
        <v>7.5192307692305261E-4</v>
      </c>
    </row>
    <row r="641" spans="1:57" x14ac:dyDescent="0.3">
      <c r="A641">
        <f>Pumpkin_Seeds_Dataset!A639</f>
        <v>68506</v>
      </c>
      <c r="B641">
        <f>Pumpkin_Seeds_Dataset!B639</f>
        <v>1003.804</v>
      </c>
      <c r="C641">
        <f>Pumpkin_Seeds_Dataset!C639</f>
        <v>386.34750000000003</v>
      </c>
      <c r="D641">
        <f>Pumpkin_Seeds_Dataset!D639</f>
        <v>226.90649999999999</v>
      </c>
      <c r="E641">
        <f>Pumpkin_Seeds_Dataset!E639</f>
        <v>69259</v>
      </c>
      <c r="F641">
        <f>Pumpkin_Seeds_Dataset!F639</f>
        <v>295.33800000000002</v>
      </c>
      <c r="G641">
        <f>Pumpkin_Seeds_Dataset!G639</f>
        <v>0.80940000000000001</v>
      </c>
      <c r="H641">
        <f>Pumpkin_Seeds_Dataset!H639</f>
        <v>0.98909999999999998</v>
      </c>
      <c r="I641">
        <f>Pumpkin_Seeds_Dataset!I639</f>
        <v>0.7349</v>
      </c>
      <c r="J641">
        <f>Pumpkin_Seeds_Dataset!J639</f>
        <v>0.85440000000000005</v>
      </c>
      <c r="K641">
        <f>Pumpkin_Seeds_Dataset!K639</f>
        <v>1.7027000000000001</v>
      </c>
      <c r="L641">
        <f>Pumpkin_Seeds_Dataset!L639</f>
        <v>0.76439999999999997</v>
      </c>
      <c r="M641" s="9">
        <f>Pumpkin_Seeds_Dataset!M639</f>
        <v>0</v>
      </c>
      <c r="N641" s="10">
        <f t="shared" si="118"/>
        <v>1</v>
      </c>
      <c r="O641" s="11">
        <f t="shared" si="119"/>
        <v>1</v>
      </c>
      <c r="P641">
        <f t="shared" si="120"/>
        <v>0</v>
      </c>
      <c r="Q641">
        <f t="shared" si="121"/>
        <v>2.6739797160127757E-2</v>
      </c>
      <c r="R641" s="9">
        <f t="shared" si="122"/>
        <v>2.6739797160127757E-2</v>
      </c>
      <c r="S641" s="11">
        <f t="shared" si="123"/>
        <v>0.97326020283987225</v>
      </c>
      <c r="T641" s="9">
        <f t="shared" si="124"/>
        <v>-2.7103809279249238E-2</v>
      </c>
      <c r="U641" s="11">
        <f t="shared" si="125"/>
        <v>100</v>
      </c>
      <c r="AX641">
        <v>7.1534467536057716E-2</v>
      </c>
      <c r="AY641">
        <v>1</v>
      </c>
      <c r="AZ641">
        <v>0</v>
      </c>
      <c r="BA641">
        <f t="shared" si="129"/>
        <v>610</v>
      </c>
      <c r="BB641">
        <f t="shared" si="130"/>
        <v>27</v>
      </c>
      <c r="BC641">
        <f t="shared" si="126"/>
        <v>0.53076923076923077</v>
      </c>
      <c r="BD641">
        <f t="shared" si="127"/>
        <v>0.97750000000000004</v>
      </c>
      <c r="BE641">
        <f t="shared" si="128"/>
        <v>7.5192307692305261E-4</v>
      </c>
    </row>
    <row r="642" spans="1:57" x14ac:dyDescent="0.3">
      <c r="A642">
        <f>Pumpkin_Seeds_Dataset!A640</f>
        <v>85592</v>
      </c>
      <c r="B642">
        <f>Pumpkin_Seeds_Dataset!B640</f>
        <v>1149.0440000000001</v>
      </c>
      <c r="C642">
        <f>Pumpkin_Seeds_Dataset!C640</f>
        <v>460.01859999999999</v>
      </c>
      <c r="D642">
        <f>Pumpkin_Seeds_Dataset!D640</f>
        <v>237.84229999999999</v>
      </c>
      <c r="E642">
        <f>Pumpkin_Seeds_Dataset!E640</f>
        <v>86307</v>
      </c>
      <c r="F642">
        <f>Pumpkin_Seeds_Dataset!F640</f>
        <v>330.11989999999997</v>
      </c>
      <c r="G642">
        <f>Pumpkin_Seeds_Dataset!G640</f>
        <v>0.85599999999999998</v>
      </c>
      <c r="H642">
        <f>Pumpkin_Seeds_Dataset!H640</f>
        <v>0.99170000000000003</v>
      </c>
      <c r="I642">
        <f>Pumpkin_Seeds_Dataset!I640</f>
        <v>0.72309999999999997</v>
      </c>
      <c r="J642">
        <f>Pumpkin_Seeds_Dataset!J640</f>
        <v>0.81459999999999999</v>
      </c>
      <c r="K642">
        <f>Pumpkin_Seeds_Dataset!K640</f>
        <v>1.9340999999999999</v>
      </c>
      <c r="L642">
        <f>Pumpkin_Seeds_Dataset!L640</f>
        <v>0.71760000000000002</v>
      </c>
      <c r="M642" s="9">
        <f>Pumpkin_Seeds_Dataset!M640</f>
        <v>0</v>
      </c>
      <c r="N642" s="10">
        <f t="shared" si="118"/>
        <v>1</v>
      </c>
      <c r="O642" s="11">
        <f t="shared" si="119"/>
        <v>1</v>
      </c>
      <c r="P642">
        <f t="shared" si="120"/>
        <v>0</v>
      </c>
      <c r="Q642">
        <f t="shared" si="121"/>
        <v>0.27168897868760949</v>
      </c>
      <c r="R642" s="9">
        <f t="shared" si="122"/>
        <v>0.27168897868760949</v>
      </c>
      <c r="S642" s="11">
        <f t="shared" si="123"/>
        <v>0.72831102131239045</v>
      </c>
      <c r="T642" s="9">
        <f t="shared" si="124"/>
        <v>-0.31702709494349496</v>
      </c>
      <c r="U642" s="11">
        <f t="shared" si="125"/>
        <v>100</v>
      </c>
      <c r="AX642">
        <v>7.1965148635383405E-2</v>
      </c>
      <c r="AY642">
        <v>1</v>
      </c>
      <c r="AZ642">
        <v>0</v>
      </c>
      <c r="BA642">
        <f t="shared" si="129"/>
        <v>611</v>
      </c>
      <c r="BB642">
        <f t="shared" si="130"/>
        <v>27</v>
      </c>
      <c r="BC642">
        <f t="shared" si="126"/>
        <v>0.53</v>
      </c>
      <c r="BD642">
        <f t="shared" si="127"/>
        <v>0.97750000000000004</v>
      </c>
      <c r="BE642">
        <f t="shared" si="128"/>
        <v>7.5192307692316114E-4</v>
      </c>
    </row>
    <row r="643" spans="1:57" x14ac:dyDescent="0.3">
      <c r="A643">
        <f>Pumpkin_Seeds_Dataset!A641</f>
        <v>72637</v>
      </c>
      <c r="B643">
        <f>Pumpkin_Seeds_Dataset!B641</f>
        <v>1021.4450000000001</v>
      </c>
      <c r="C643">
        <f>Pumpkin_Seeds_Dataset!C641</f>
        <v>398.58609999999999</v>
      </c>
      <c r="D643">
        <f>Pumpkin_Seeds_Dataset!D641</f>
        <v>232.61269999999999</v>
      </c>
      <c r="E643">
        <f>Pumpkin_Seeds_Dataset!E641</f>
        <v>73209</v>
      </c>
      <c r="F643">
        <f>Pumpkin_Seeds_Dataset!F641</f>
        <v>304.1123</v>
      </c>
      <c r="G643">
        <f>Pumpkin_Seeds_Dataset!G641</f>
        <v>0.81200000000000006</v>
      </c>
      <c r="H643">
        <f>Pumpkin_Seeds_Dataset!H641</f>
        <v>0.99219999999999997</v>
      </c>
      <c r="I643">
        <f>Pumpkin_Seeds_Dataset!I641</f>
        <v>0.74239999999999995</v>
      </c>
      <c r="J643">
        <f>Pumpkin_Seeds_Dataset!J641</f>
        <v>0.87490000000000001</v>
      </c>
      <c r="K643">
        <f>Pumpkin_Seeds_Dataset!K641</f>
        <v>1.7135</v>
      </c>
      <c r="L643">
        <f>Pumpkin_Seeds_Dataset!L641</f>
        <v>0.76300000000000001</v>
      </c>
      <c r="M643" s="9">
        <f>Pumpkin_Seeds_Dataset!M641</f>
        <v>0</v>
      </c>
      <c r="N643" s="10">
        <f t="shared" si="118"/>
        <v>1</v>
      </c>
      <c r="O643" s="11">
        <f t="shared" si="119"/>
        <v>1</v>
      </c>
      <c r="P643">
        <f t="shared" si="120"/>
        <v>0</v>
      </c>
      <c r="Q643">
        <f t="shared" si="121"/>
        <v>2.7530686252943366E-2</v>
      </c>
      <c r="R643" s="9">
        <f t="shared" si="122"/>
        <v>2.7530686252943366E-2</v>
      </c>
      <c r="S643" s="11">
        <f t="shared" si="123"/>
        <v>0.97246931374705659</v>
      </c>
      <c r="T643" s="9">
        <f t="shared" si="124"/>
        <v>-2.7916757974975715E-2</v>
      </c>
      <c r="U643" s="11">
        <f t="shared" si="125"/>
        <v>100</v>
      </c>
      <c r="AX643">
        <v>7.2072995263754644E-2</v>
      </c>
      <c r="AY643">
        <v>1</v>
      </c>
      <c r="AZ643">
        <v>0</v>
      </c>
      <c r="BA643">
        <f t="shared" si="129"/>
        <v>612</v>
      </c>
      <c r="BB643">
        <f t="shared" si="130"/>
        <v>27</v>
      </c>
      <c r="BC643">
        <f t="shared" si="126"/>
        <v>0.52923076923076917</v>
      </c>
      <c r="BD643">
        <f t="shared" si="127"/>
        <v>0.97750000000000004</v>
      </c>
      <c r="BE643">
        <f t="shared" si="128"/>
        <v>7.5192307692294408E-4</v>
      </c>
    </row>
    <row r="644" spans="1:57" x14ac:dyDescent="0.3">
      <c r="A644">
        <f>Pumpkin_Seeds_Dataset!A642</f>
        <v>76078</v>
      </c>
      <c r="B644">
        <f>Pumpkin_Seeds_Dataset!B642</f>
        <v>1062.6130000000001</v>
      </c>
      <c r="C644">
        <f>Pumpkin_Seeds_Dataset!C642</f>
        <v>417.18630000000002</v>
      </c>
      <c r="D644">
        <f>Pumpkin_Seeds_Dataset!D642</f>
        <v>232.994</v>
      </c>
      <c r="E644">
        <f>Pumpkin_Seeds_Dataset!E642</f>
        <v>76852</v>
      </c>
      <c r="F644">
        <f>Pumpkin_Seeds_Dataset!F642</f>
        <v>311.23230000000001</v>
      </c>
      <c r="G644">
        <f>Pumpkin_Seeds_Dataset!G642</f>
        <v>0.82950000000000002</v>
      </c>
      <c r="H644">
        <f>Pumpkin_Seeds_Dataset!H642</f>
        <v>0.9899</v>
      </c>
      <c r="I644">
        <f>Pumpkin_Seeds_Dataset!I642</f>
        <v>0.71330000000000005</v>
      </c>
      <c r="J644">
        <f>Pumpkin_Seeds_Dataset!J642</f>
        <v>0.84670000000000001</v>
      </c>
      <c r="K644">
        <f>Pumpkin_Seeds_Dataset!K642</f>
        <v>1.7905</v>
      </c>
      <c r="L644">
        <f>Pumpkin_Seeds_Dataset!L642</f>
        <v>0.746</v>
      </c>
      <c r="M644" s="9">
        <f>Pumpkin_Seeds_Dataset!M642</f>
        <v>0</v>
      </c>
      <c r="N644" s="10">
        <f t="shared" si="118"/>
        <v>1</v>
      </c>
      <c r="O644" s="11">
        <f t="shared" si="119"/>
        <v>1</v>
      </c>
      <c r="P644">
        <f t="shared" si="120"/>
        <v>0</v>
      </c>
      <c r="Q644">
        <f t="shared" si="121"/>
        <v>3.6692557933105788E-2</v>
      </c>
      <c r="R644" s="9">
        <f t="shared" si="122"/>
        <v>3.6692557933105788E-2</v>
      </c>
      <c r="S644" s="11">
        <f t="shared" si="123"/>
        <v>0.96330744206689423</v>
      </c>
      <c r="T644" s="9">
        <f t="shared" si="124"/>
        <v>-3.7382663652123761E-2</v>
      </c>
      <c r="U644" s="11">
        <f t="shared" si="125"/>
        <v>100</v>
      </c>
      <c r="AX644">
        <v>7.2269177392917161E-2</v>
      </c>
      <c r="AY644">
        <v>1</v>
      </c>
      <c r="AZ644">
        <v>0</v>
      </c>
      <c r="BA644">
        <f t="shared" si="129"/>
        <v>613</v>
      </c>
      <c r="BB644">
        <f t="shared" si="130"/>
        <v>27</v>
      </c>
      <c r="BC644">
        <f t="shared" si="126"/>
        <v>0.52846153846153854</v>
      </c>
      <c r="BD644">
        <f t="shared" si="127"/>
        <v>0.97750000000000004</v>
      </c>
      <c r="BE644">
        <f t="shared" si="128"/>
        <v>7.5192307692316114E-4</v>
      </c>
    </row>
    <row r="645" spans="1:57" x14ac:dyDescent="0.3">
      <c r="A645">
        <f>Pumpkin_Seeds_Dataset!A643</f>
        <v>86012</v>
      </c>
      <c r="B645">
        <f>Pumpkin_Seeds_Dataset!B643</f>
        <v>1120.9190000000001</v>
      </c>
      <c r="C645">
        <f>Pumpkin_Seeds_Dataset!C643</f>
        <v>436.38529999999997</v>
      </c>
      <c r="D645">
        <f>Pumpkin_Seeds_Dataset!D643</f>
        <v>251.66919999999999</v>
      </c>
      <c r="E645">
        <f>Pumpkin_Seeds_Dataset!E643</f>
        <v>86654</v>
      </c>
      <c r="F645">
        <f>Pumpkin_Seeds_Dataset!F643</f>
        <v>330.92880000000002</v>
      </c>
      <c r="G645">
        <f>Pumpkin_Seeds_Dataset!G643</f>
        <v>0.81689999999999996</v>
      </c>
      <c r="H645">
        <f>Pumpkin_Seeds_Dataset!H643</f>
        <v>0.99260000000000004</v>
      </c>
      <c r="I645">
        <f>Pumpkin_Seeds_Dataset!I643</f>
        <v>0.7278</v>
      </c>
      <c r="J645">
        <f>Pumpkin_Seeds_Dataset!J643</f>
        <v>0.86019999999999996</v>
      </c>
      <c r="K645">
        <f>Pumpkin_Seeds_Dataset!K643</f>
        <v>1.734</v>
      </c>
      <c r="L645">
        <f>Pumpkin_Seeds_Dataset!L643</f>
        <v>0.75829999999999997</v>
      </c>
      <c r="M645" s="9">
        <f>Pumpkin_Seeds_Dataset!M643</f>
        <v>0</v>
      </c>
      <c r="N645" s="10">
        <f t="shared" ref="N645:N708" si="131">1-M645</f>
        <v>1</v>
      </c>
      <c r="O645" s="11">
        <f t="shared" ref="O645:O708" si="132">M645+N645</f>
        <v>1</v>
      </c>
      <c r="P645">
        <f t="shared" ref="P645:P708" si="133">IF(O645=0,"",M645/O645)</f>
        <v>0</v>
      </c>
      <c r="Q645">
        <f t="shared" ref="Q645:Q708" si="134">1/(1+EXP(-$X$5-MMULT(A645:L645,$X$6:$X$17)))</f>
        <v>4.9670853162295109E-2</v>
      </c>
      <c r="R645" s="9">
        <f t="shared" ref="R645:R708" si="135">O645*Q645</f>
        <v>4.9670853162295109E-2</v>
      </c>
      <c r="S645" s="11">
        <f t="shared" ref="S645:S708" si="136">O645-R645</f>
        <v>0.95032914683770486</v>
      </c>
      <c r="T645" s="9">
        <f t="shared" ref="T645:T708" si="137">IFERROR(O645*(P645*LN(Q645)+(1-P645)*LN(1-Q645)),0)</f>
        <v>-5.0946884039065311E-2</v>
      </c>
      <c r="U645" s="11">
        <f t="shared" ref="U645:U708" si="138">100*IF(Q645&gt;=$AT$10,M645/O645,N645/O645)</f>
        <v>100</v>
      </c>
      <c r="AX645">
        <v>7.2426709886565771E-2</v>
      </c>
      <c r="AY645">
        <v>1</v>
      </c>
      <c r="AZ645">
        <v>0</v>
      </c>
      <c r="BA645">
        <f t="shared" si="129"/>
        <v>614</v>
      </c>
      <c r="BB645">
        <f t="shared" si="130"/>
        <v>27</v>
      </c>
      <c r="BC645">
        <f t="shared" ref="BC645:BC708" si="139">1-BA645/BA$2504</f>
        <v>0.52769230769230768</v>
      </c>
      <c r="BD645">
        <f t="shared" ref="BD645:BD708" si="140">1-BB645/BB$2504</f>
        <v>0.97750000000000004</v>
      </c>
      <c r="BE645">
        <f t="shared" ref="BE645:BE708" si="141">(BC645-BC646)*BD645</f>
        <v>7.5192307692305261E-4</v>
      </c>
    </row>
    <row r="646" spans="1:57" x14ac:dyDescent="0.3">
      <c r="A646">
        <f>Pumpkin_Seeds_Dataset!A644</f>
        <v>80481</v>
      </c>
      <c r="B646">
        <f>Pumpkin_Seeds_Dataset!B644</f>
        <v>1105.1590000000001</v>
      </c>
      <c r="C646">
        <f>Pumpkin_Seeds_Dataset!C644</f>
        <v>440.66849999999999</v>
      </c>
      <c r="D646">
        <f>Pumpkin_Seeds_Dataset!D644</f>
        <v>233.37469999999999</v>
      </c>
      <c r="E646">
        <f>Pumpkin_Seeds_Dataset!E644</f>
        <v>81334</v>
      </c>
      <c r="F646">
        <f>Pumpkin_Seeds_Dataset!F644</f>
        <v>320.11180000000002</v>
      </c>
      <c r="G646">
        <f>Pumpkin_Seeds_Dataset!G644</f>
        <v>0.84830000000000005</v>
      </c>
      <c r="H646">
        <f>Pumpkin_Seeds_Dataset!H644</f>
        <v>0.98950000000000005</v>
      </c>
      <c r="I646">
        <f>Pumpkin_Seeds_Dataset!I644</f>
        <v>0.66739999999999999</v>
      </c>
      <c r="J646">
        <f>Pumpkin_Seeds_Dataset!J644</f>
        <v>0.82799999999999996</v>
      </c>
      <c r="K646">
        <f>Pumpkin_Seeds_Dataset!K644</f>
        <v>1.8882000000000001</v>
      </c>
      <c r="L646">
        <f>Pumpkin_Seeds_Dataset!L644</f>
        <v>0.72640000000000005</v>
      </c>
      <c r="M646" s="9">
        <f>Pumpkin_Seeds_Dataset!M644</f>
        <v>0</v>
      </c>
      <c r="N646" s="10">
        <f t="shared" si="131"/>
        <v>1</v>
      </c>
      <c r="O646" s="11">
        <f t="shared" si="132"/>
        <v>1</v>
      </c>
      <c r="P646">
        <f t="shared" si="133"/>
        <v>0</v>
      </c>
      <c r="Q646">
        <f t="shared" si="134"/>
        <v>7.8760956976494614E-2</v>
      </c>
      <c r="R646" s="9">
        <f t="shared" si="135"/>
        <v>7.8760956976494614E-2</v>
      </c>
      <c r="S646" s="11">
        <f t="shared" si="136"/>
        <v>0.92123904302350534</v>
      </c>
      <c r="T646" s="9">
        <f t="shared" si="137"/>
        <v>-8.2035729146600581E-2</v>
      </c>
      <c r="U646" s="11">
        <f t="shared" si="138"/>
        <v>100</v>
      </c>
      <c r="AX646">
        <v>7.2454854285533929E-2</v>
      </c>
      <c r="AY646">
        <v>1</v>
      </c>
      <c r="AZ646">
        <v>0</v>
      </c>
      <c r="BA646">
        <f t="shared" ref="BA646:BA709" si="142">BA645+AY646</f>
        <v>615</v>
      </c>
      <c r="BB646">
        <f t="shared" ref="BB646:BB709" si="143">BB645+AZ646</f>
        <v>27</v>
      </c>
      <c r="BC646">
        <f t="shared" si="139"/>
        <v>0.52692307692307694</v>
      </c>
      <c r="BD646">
        <f t="shared" si="140"/>
        <v>0.97750000000000004</v>
      </c>
      <c r="BE646">
        <f t="shared" si="141"/>
        <v>7.5192307692305261E-4</v>
      </c>
    </row>
    <row r="647" spans="1:57" x14ac:dyDescent="0.3">
      <c r="A647">
        <f>Pumpkin_Seeds_Dataset!A645</f>
        <v>86298</v>
      </c>
      <c r="B647">
        <f>Pumpkin_Seeds_Dataset!B645</f>
        <v>1129.951</v>
      </c>
      <c r="C647">
        <f>Pumpkin_Seeds_Dataset!C645</f>
        <v>433.96039999999999</v>
      </c>
      <c r="D647">
        <f>Pumpkin_Seeds_Dataset!D645</f>
        <v>253.88509999999999</v>
      </c>
      <c r="E647">
        <f>Pumpkin_Seeds_Dataset!E645</f>
        <v>87075</v>
      </c>
      <c r="F647">
        <f>Pumpkin_Seeds_Dataset!F645</f>
        <v>331.4785</v>
      </c>
      <c r="G647">
        <f>Pumpkin_Seeds_Dataset!G645</f>
        <v>0.81100000000000005</v>
      </c>
      <c r="H647">
        <f>Pumpkin_Seeds_Dataset!H645</f>
        <v>0.99109999999999998</v>
      </c>
      <c r="I647">
        <f>Pumpkin_Seeds_Dataset!I645</f>
        <v>0.7248</v>
      </c>
      <c r="J647">
        <f>Pumpkin_Seeds_Dataset!J645</f>
        <v>0.84940000000000004</v>
      </c>
      <c r="K647">
        <f>Pumpkin_Seeds_Dataset!K645</f>
        <v>1.7093</v>
      </c>
      <c r="L647">
        <f>Pumpkin_Seeds_Dataset!L645</f>
        <v>0.76380000000000003</v>
      </c>
      <c r="M647" s="9">
        <f>Pumpkin_Seeds_Dataset!M645</f>
        <v>0</v>
      </c>
      <c r="N647" s="10">
        <f t="shared" si="131"/>
        <v>1</v>
      </c>
      <c r="O647" s="11">
        <f t="shared" si="132"/>
        <v>1</v>
      </c>
      <c r="P647">
        <f t="shared" si="133"/>
        <v>0</v>
      </c>
      <c r="Q647">
        <f t="shared" si="134"/>
        <v>2.7426826025454758E-2</v>
      </c>
      <c r="R647" s="9">
        <f t="shared" si="135"/>
        <v>2.7426826025454758E-2</v>
      </c>
      <c r="S647" s="11">
        <f t="shared" si="136"/>
        <v>0.97257317397454524</v>
      </c>
      <c r="T647" s="9">
        <f t="shared" si="137"/>
        <v>-2.7809963158674275E-2</v>
      </c>
      <c r="U647" s="11">
        <f t="shared" si="138"/>
        <v>100</v>
      </c>
      <c r="AX647">
        <v>7.32772424451755E-2</v>
      </c>
      <c r="AY647">
        <v>1</v>
      </c>
      <c r="AZ647">
        <v>0</v>
      </c>
      <c r="BA647">
        <f t="shared" si="142"/>
        <v>616</v>
      </c>
      <c r="BB647">
        <f t="shared" si="143"/>
        <v>27</v>
      </c>
      <c r="BC647">
        <f t="shared" si="139"/>
        <v>0.52615384615384619</v>
      </c>
      <c r="BD647">
        <f t="shared" si="140"/>
        <v>0.97750000000000004</v>
      </c>
      <c r="BE647">
        <f t="shared" si="141"/>
        <v>7.5192307692316114E-4</v>
      </c>
    </row>
    <row r="648" spans="1:57" x14ac:dyDescent="0.3">
      <c r="A648">
        <f>Pumpkin_Seeds_Dataset!A646</f>
        <v>78819</v>
      </c>
      <c r="B648">
        <f>Pumpkin_Seeds_Dataset!B646</f>
        <v>1074.6289999999999</v>
      </c>
      <c r="C648">
        <f>Pumpkin_Seeds_Dataset!C646</f>
        <v>426.05700000000002</v>
      </c>
      <c r="D648">
        <f>Pumpkin_Seeds_Dataset!D646</f>
        <v>235.91329999999999</v>
      </c>
      <c r="E648">
        <f>Pumpkin_Seeds_Dataset!E646</f>
        <v>79437</v>
      </c>
      <c r="F648">
        <f>Pumpkin_Seeds_Dataset!F646</f>
        <v>316.78930000000003</v>
      </c>
      <c r="G648">
        <f>Pumpkin_Seeds_Dataset!G646</f>
        <v>0.8327</v>
      </c>
      <c r="H648">
        <f>Pumpkin_Seeds_Dataset!H646</f>
        <v>0.99219999999999997</v>
      </c>
      <c r="I648">
        <f>Pumpkin_Seeds_Dataset!I646</f>
        <v>0.75429999999999997</v>
      </c>
      <c r="J648">
        <f>Pumpkin_Seeds_Dataset!J646</f>
        <v>0.85770000000000002</v>
      </c>
      <c r="K648">
        <f>Pumpkin_Seeds_Dataset!K646</f>
        <v>1.806</v>
      </c>
      <c r="L648">
        <f>Pumpkin_Seeds_Dataset!L646</f>
        <v>0.74350000000000005</v>
      </c>
      <c r="M648" s="9">
        <f>Pumpkin_Seeds_Dataset!M646</f>
        <v>0</v>
      </c>
      <c r="N648" s="10">
        <f t="shared" si="131"/>
        <v>1</v>
      </c>
      <c r="O648" s="11">
        <f t="shared" si="132"/>
        <v>1</v>
      </c>
      <c r="P648">
        <f t="shared" si="133"/>
        <v>0</v>
      </c>
      <c r="Q648">
        <f t="shared" si="134"/>
        <v>5.5024846149533908E-2</v>
      </c>
      <c r="R648" s="9">
        <f t="shared" si="135"/>
        <v>5.5024846149533908E-2</v>
      </c>
      <c r="S648" s="11">
        <f t="shared" si="136"/>
        <v>0.94497515385046604</v>
      </c>
      <c r="T648" s="9">
        <f t="shared" si="137"/>
        <v>-5.6596644055769876E-2</v>
      </c>
      <c r="U648" s="11">
        <f t="shared" si="138"/>
        <v>100</v>
      </c>
      <c r="AX648">
        <v>7.3305205396698492E-2</v>
      </c>
      <c r="AY648">
        <v>1</v>
      </c>
      <c r="AZ648">
        <v>0</v>
      </c>
      <c r="BA648">
        <f t="shared" si="142"/>
        <v>617</v>
      </c>
      <c r="BB648">
        <f t="shared" si="143"/>
        <v>27</v>
      </c>
      <c r="BC648">
        <f t="shared" si="139"/>
        <v>0.52538461538461534</v>
      </c>
      <c r="BD648">
        <f t="shared" si="140"/>
        <v>0.97750000000000004</v>
      </c>
      <c r="BE648">
        <f t="shared" si="141"/>
        <v>7.5192307692305261E-4</v>
      </c>
    </row>
    <row r="649" spans="1:57" x14ac:dyDescent="0.3">
      <c r="A649">
        <f>Pumpkin_Seeds_Dataset!A647</f>
        <v>83237</v>
      </c>
      <c r="B649">
        <f>Pumpkin_Seeds_Dataset!B647</f>
        <v>1093.6420000000001</v>
      </c>
      <c r="C649">
        <f>Pumpkin_Seeds_Dataset!C647</f>
        <v>427.69749999999999</v>
      </c>
      <c r="D649">
        <f>Pumpkin_Seeds_Dataset!D647</f>
        <v>248.60749999999999</v>
      </c>
      <c r="E649">
        <f>Pumpkin_Seeds_Dataset!E647</f>
        <v>83744</v>
      </c>
      <c r="F649">
        <f>Pumpkin_Seeds_Dataset!F647</f>
        <v>325.54669999999999</v>
      </c>
      <c r="G649">
        <f>Pumpkin_Seeds_Dataset!G647</f>
        <v>0.81369999999999998</v>
      </c>
      <c r="H649">
        <f>Pumpkin_Seeds_Dataset!H647</f>
        <v>0.99390000000000001</v>
      </c>
      <c r="I649">
        <f>Pumpkin_Seeds_Dataset!I647</f>
        <v>0.75</v>
      </c>
      <c r="J649">
        <f>Pumpkin_Seeds_Dataset!J647</f>
        <v>0.87450000000000006</v>
      </c>
      <c r="K649">
        <f>Pumpkin_Seeds_Dataset!K647</f>
        <v>1.7203999999999999</v>
      </c>
      <c r="L649">
        <f>Pumpkin_Seeds_Dataset!L647</f>
        <v>0.76119999999999999</v>
      </c>
      <c r="M649" s="9">
        <f>Pumpkin_Seeds_Dataset!M647</f>
        <v>0</v>
      </c>
      <c r="N649" s="10">
        <f t="shared" si="131"/>
        <v>1</v>
      </c>
      <c r="O649" s="11">
        <f t="shared" si="132"/>
        <v>1</v>
      </c>
      <c r="P649">
        <f t="shared" si="133"/>
        <v>0</v>
      </c>
      <c r="Q649">
        <f t="shared" si="134"/>
        <v>5.8044430121117867E-2</v>
      </c>
      <c r="R649" s="9">
        <f t="shared" si="135"/>
        <v>5.8044430121117867E-2</v>
      </c>
      <c r="S649" s="11">
        <f t="shared" si="136"/>
        <v>0.94195556987888218</v>
      </c>
      <c r="T649" s="9">
        <f t="shared" si="137"/>
        <v>-5.9797171251782903E-2</v>
      </c>
      <c r="U649" s="11">
        <f t="shared" si="138"/>
        <v>100</v>
      </c>
      <c r="AX649">
        <v>7.3562412984363307E-2</v>
      </c>
      <c r="AY649">
        <v>1</v>
      </c>
      <c r="AZ649">
        <v>0</v>
      </c>
      <c r="BA649">
        <f t="shared" si="142"/>
        <v>618</v>
      </c>
      <c r="BB649">
        <f t="shared" si="143"/>
        <v>27</v>
      </c>
      <c r="BC649">
        <f t="shared" si="139"/>
        <v>0.52461538461538459</v>
      </c>
      <c r="BD649">
        <f t="shared" si="140"/>
        <v>0.97750000000000004</v>
      </c>
      <c r="BE649">
        <f t="shared" si="141"/>
        <v>7.5192307692305261E-4</v>
      </c>
    </row>
    <row r="650" spans="1:57" x14ac:dyDescent="0.3">
      <c r="A650">
        <f>Pumpkin_Seeds_Dataset!A648</f>
        <v>74041</v>
      </c>
      <c r="B650">
        <f>Pumpkin_Seeds_Dataset!B648</f>
        <v>1062.6489999999999</v>
      </c>
      <c r="C650">
        <f>Pumpkin_Seeds_Dataset!C648</f>
        <v>427.90019999999998</v>
      </c>
      <c r="D650">
        <f>Pumpkin_Seeds_Dataset!D648</f>
        <v>221.46619999999999</v>
      </c>
      <c r="E650">
        <f>Pumpkin_Seeds_Dataset!E648</f>
        <v>74848</v>
      </c>
      <c r="F650">
        <f>Pumpkin_Seeds_Dataset!F648</f>
        <v>307.03730000000002</v>
      </c>
      <c r="G650">
        <f>Pumpkin_Seeds_Dataset!G648</f>
        <v>0.85560000000000003</v>
      </c>
      <c r="H650">
        <f>Pumpkin_Seeds_Dataset!H648</f>
        <v>0.98919999999999997</v>
      </c>
      <c r="I650">
        <f>Pumpkin_Seeds_Dataset!I648</f>
        <v>0.66200000000000003</v>
      </c>
      <c r="J650">
        <f>Pumpkin_Seeds_Dataset!J648</f>
        <v>0.82399999999999995</v>
      </c>
      <c r="K650">
        <f>Pumpkin_Seeds_Dataset!K648</f>
        <v>1.9320999999999999</v>
      </c>
      <c r="L650">
        <f>Pumpkin_Seeds_Dataset!L648</f>
        <v>0.71750000000000003</v>
      </c>
      <c r="M650" s="9">
        <f>Pumpkin_Seeds_Dataset!M648</f>
        <v>0</v>
      </c>
      <c r="N650" s="10">
        <f t="shared" si="131"/>
        <v>1</v>
      </c>
      <c r="O650" s="11">
        <f t="shared" si="132"/>
        <v>1</v>
      </c>
      <c r="P650">
        <f t="shared" si="133"/>
        <v>0</v>
      </c>
      <c r="Q650">
        <f t="shared" si="134"/>
        <v>0.14990942230578436</v>
      </c>
      <c r="R650" s="9">
        <f t="shared" si="135"/>
        <v>0.14990942230578436</v>
      </c>
      <c r="S650" s="11">
        <f t="shared" si="136"/>
        <v>0.85009057769421559</v>
      </c>
      <c r="T650" s="9">
        <f t="shared" si="137"/>
        <v>-0.16241237318190599</v>
      </c>
      <c r="U650" s="11">
        <f t="shared" si="138"/>
        <v>100</v>
      </c>
      <c r="AX650">
        <v>7.3790367176874455E-2</v>
      </c>
      <c r="AY650">
        <v>1</v>
      </c>
      <c r="AZ650">
        <v>0</v>
      </c>
      <c r="BA650">
        <f t="shared" si="142"/>
        <v>619</v>
      </c>
      <c r="BB650">
        <f t="shared" si="143"/>
        <v>27</v>
      </c>
      <c r="BC650">
        <f t="shared" si="139"/>
        <v>0.52384615384615385</v>
      </c>
      <c r="BD650">
        <f t="shared" si="140"/>
        <v>0.97750000000000004</v>
      </c>
      <c r="BE650">
        <f t="shared" si="141"/>
        <v>7.5192307692316114E-4</v>
      </c>
    </row>
    <row r="651" spans="1:57" x14ac:dyDescent="0.3">
      <c r="A651">
        <f>Pumpkin_Seeds_Dataset!A649</f>
        <v>73257</v>
      </c>
      <c r="B651">
        <f>Pumpkin_Seeds_Dataset!B649</f>
        <v>1020.328</v>
      </c>
      <c r="C651">
        <f>Pumpkin_Seeds_Dataset!C649</f>
        <v>395.47550000000001</v>
      </c>
      <c r="D651">
        <f>Pumpkin_Seeds_Dataset!D649</f>
        <v>236.63759999999999</v>
      </c>
      <c r="E651">
        <f>Pumpkin_Seeds_Dataset!E649</f>
        <v>73807</v>
      </c>
      <c r="F651">
        <f>Pumpkin_Seeds_Dataset!F649</f>
        <v>305.4074</v>
      </c>
      <c r="G651">
        <f>Pumpkin_Seeds_Dataset!G649</f>
        <v>0.80120000000000002</v>
      </c>
      <c r="H651">
        <f>Pumpkin_Seeds_Dataset!H649</f>
        <v>0.99250000000000005</v>
      </c>
      <c r="I651">
        <f>Pumpkin_Seeds_Dataset!I649</f>
        <v>0.77990000000000004</v>
      </c>
      <c r="J651">
        <f>Pumpkin_Seeds_Dataset!J649</f>
        <v>0.88429999999999997</v>
      </c>
      <c r="K651">
        <f>Pumpkin_Seeds_Dataset!K649</f>
        <v>1.6712</v>
      </c>
      <c r="L651">
        <f>Pumpkin_Seeds_Dataset!L649</f>
        <v>0.77229999999999999</v>
      </c>
      <c r="M651" s="9">
        <f>Pumpkin_Seeds_Dataset!M649</f>
        <v>0</v>
      </c>
      <c r="N651" s="10">
        <f t="shared" si="131"/>
        <v>1</v>
      </c>
      <c r="O651" s="11">
        <f t="shared" si="132"/>
        <v>1</v>
      </c>
      <c r="P651">
        <f t="shared" si="133"/>
        <v>0</v>
      </c>
      <c r="Q651">
        <f t="shared" si="134"/>
        <v>2.324861834390806E-2</v>
      </c>
      <c r="R651" s="9">
        <f t="shared" si="135"/>
        <v>2.324861834390806E-2</v>
      </c>
      <c r="S651" s="11">
        <f t="shared" si="136"/>
        <v>0.97675138165609199</v>
      </c>
      <c r="T651" s="9">
        <f t="shared" si="137"/>
        <v>-2.3523130503711853E-2</v>
      </c>
      <c r="U651" s="11">
        <f t="shared" si="138"/>
        <v>100</v>
      </c>
      <c r="AX651">
        <v>7.3820495735194322E-2</v>
      </c>
      <c r="AY651">
        <v>1</v>
      </c>
      <c r="AZ651">
        <v>0</v>
      </c>
      <c r="BA651">
        <f t="shared" si="142"/>
        <v>620</v>
      </c>
      <c r="BB651">
        <f t="shared" si="143"/>
        <v>27</v>
      </c>
      <c r="BC651">
        <f t="shared" si="139"/>
        <v>0.52307692307692299</v>
      </c>
      <c r="BD651">
        <f t="shared" si="140"/>
        <v>0.97750000000000004</v>
      </c>
      <c r="BE651">
        <f t="shared" si="141"/>
        <v>7.5192307692294408E-4</v>
      </c>
    </row>
    <row r="652" spans="1:57" x14ac:dyDescent="0.3">
      <c r="A652">
        <f>Pumpkin_Seeds_Dataset!A650</f>
        <v>82405</v>
      </c>
      <c r="B652">
        <f>Pumpkin_Seeds_Dataset!B650</f>
        <v>1136.9670000000001</v>
      </c>
      <c r="C652">
        <f>Pumpkin_Seeds_Dataset!C650</f>
        <v>459.93380000000002</v>
      </c>
      <c r="D652">
        <f>Pumpkin_Seeds_Dataset!D650</f>
        <v>228.809</v>
      </c>
      <c r="E652">
        <f>Pumpkin_Seeds_Dataset!E650</f>
        <v>83195</v>
      </c>
      <c r="F652">
        <f>Pumpkin_Seeds_Dataset!F650</f>
        <v>323.91559999999998</v>
      </c>
      <c r="G652">
        <f>Pumpkin_Seeds_Dataset!G650</f>
        <v>0.86750000000000005</v>
      </c>
      <c r="H652">
        <f>Pumpkin_Seeds_Dataset!H650</f>
        <v>0.99050000000000005</v>
      </c>
      <c r="I652">
        <f>Pumpkin_Seeds_Dataset!I650</f>
        <v>0.63439999999999996</v>
      </c>
      <c r="J652">
        <f>Pumpkin_Seeds_Dataset!J650</f>
        <v>0.80110000000000003</v>
      </c>
      <c r="K652">
        <f>Pumpkin_Seeds_Dataset!K650</f>
        <v>2.0101</v>
      </c>
      <c r="L652">
        <f>Pumpkin_Seeds_Dataset!L650</f>
        <v>0.70430000000000004</v>
      </c>
      <c r="M652" s="9">
        <f>Pumpkin_Seeds_Dataset!M650</f>
        <v>0</v>
      </c>
      <c r="N652" s="10">
        <f t="shared" si="131"/>
        <v>1</v>
      </c>
      <c r="O652" s="11">
        <f t="shared" si="132"/>
        <v>1</v>
      </c>
      <c r="P652">
        <f t="shared" si="133"/>
        <v>0</v>
      </c>
      <c r="Q652">
        <f t="shared" si="134"/>
        <v>0.29234549076176131</v>
      </c>
      <c r="R652" s="9">
        <f t="shared" si="135"/>
        <v>0.29234549076176131</v>
      </c>
      <c r="S652" s="11">
        <f t="shared" si="136"/>
        <v>0.70765450923823869</v>
      </c>
      <c r="T652" s="9">
        <f t="shared" si="137"/>
        <v>-0.34579928569196339</v>
      </c>
      <c r="U652" s="11">
        <f t="shared" si="138"/>
        <v>100</v>
      </c>
      <c r="AX652">
        <v>7.4242977592514192E-2</v>
      </c>
      <c r="AY652">
        <v>1</v>
      </c>
      <c r="AZ652">
        <v>0</v>
      </c>
      <c r="BA652">
        <f t="shared" si="142"/>
        <v>621</v>
      </c>
      <c r="BB652">
        <f t="shared" si="143"/>
        <v>27</v>
      </c>
      <c r="BC652">
        <f t="shared" si="139"/>
        <v>0.52230769230769236</v>
      </c>
      <c r="BD652">
        <f t="shared" si="140"/>
        <v>0.97750000000000004</v>
      </c>
      <c r="BE652">
        <f t="shared" si="141"/>
        <v>7.5192307692316114E-4</v>
      </c>
    </row>
    <row r="653" spans="1:57" x14ac:dyDescent="0.3">
      <c r="A653">
        <f>Pumpkin_Seeds_Dataset!A651</f>
        <v>70087</v>
      </c>
      <c r="B653">
        <f>Pumpkin_Seeds_Dataset!B651</f>
        <v>1004.981</v>
      </c>
      <c r="C653">
        <f>Pumpkin_Seeds_Dataset!C651</f>
        <v>389.69740000000002</v>
      </c>
      <c r="D653">
        <f>Pumpkin_Seeds_Dataset!D651</f>
        <v>229.8159</v>
      </c>
      <c r="E653">
        <f>Pumpkin_Seeds_Dataset!E651</f>
        <v>70788</v>
      </c>
      <c r="F653">
        <f>Pumpkin_Seeds_Dataset!F651</f>
        <v>298.72649999999999</v>
      </c>
      <c r="G653">
        <f>Pumpkin_Seeds_Dataset!G651</f>
        <v>0.80759999999999998</v>
      </c>
      <c r="H653">
        <f>Pumpkin_Seeds_Dataset!H651</f>
        <v>0.99009999999999998</v>
      </c>
      <c r="I653">
        <f>Pumpkin_Seeds_Dataset!I651</f>
        <v>0.68689999999999996</v>
      </c>
      <c r="J653">
        <f>Pumpkin_Seeds_Dataset!J651</f>
        <v>0.872</v>
      </c>
      <c r="K653">
        <f>Pumpkin_Seeds_Dataset!K651</f>
        <v>1.6957</v>
      </c>
      <c r="L653">
        <f>Pumpkin_Seeds_Dataset!L651</f>
        <v>0.76659999999999995</v>
      </c>
      <c r="M653" s="9">
        <f>Pumpkin_Seeds_Dataset!M651</f>
        <v>0</v>
      </c>
      <c r="N653" s="10">
        <f t="shared" si="131"/>
        <v>1</v>
      </c>
      <c r="O653" s="11">
        <f t="shared" si="132"/>
        <v>1</v>
      </c>
      <c r="P653">
        <f t="shared" si="133"/>
        <v>0</v>
      </c>
      <c r="Q653">
        <f t="shared" si="134"/>
        <v>1.8534350475014727E-2</v>
      </c>
      <c r="R653" s="9">
        <f t="shared" si="135"/>
        <v>1.8534350475014727E-2</v>
      </c>
      <c r="S653" s="11">
        <f t="shared" si="136"/>
        <v>0.98146564952498527</v>
      </c>
      <c r="T653" s="9">
        <f t="shared" si="137"/>
        <v>-1.8708263814909764E-2</v>
      </c>
      <c r="U653" s="11">
        <f t="shared" si="138"/>
        <v>100</v>
      </c>
      <c r="AX653">
        <v>7.4451554867210001E-2</v>
      </c>
      <c r="AY653">
        <v>1</v>
      </c>
      <c r="AZ653">
        <v>0</v>
      </c>
      <c r="BA653">
        <f t="shared" si="142"/>
        <v>622</v>
      </c>
      <c r="BB653">
        <f t="shared" si="143"/>
        <v>27</v>
      </c>
      <c r="BC653">
        <f t="shared" si="139"/>
        <v>0.52153846153846151</v>
      </c>
      <c r="BD653">
        <f t="shared" si="140"/>
        <v>0.97750000000000004</v>
      </c>
      <c r="BE653">
        <f t="shared" si="141"/>
        <v>7.5192307692305261E-4</v>
      </c>
    </row>
    <row r="654" spans="1:57" x14ac:dyDescent="0.3">
      <c r="A654">
        <f>Pumpkin_Seeds_Dataset!A652</f>
        <v>73959</v>
      </c>
      <c r="B654">
        <f>Pumpkin_Seeds_Dataset!B652</f>
        <v>1040.0530000000001</v>
      </c>
      <c r="C654">
        <f>Pumpkin_Seeds_Dataset!C652</f>
        <v>407.31509999999997</v>
      </c>
      <c r="D654">
        <f>Pumpkin_Seeds_Dataset!D652</f>
        <v>232.37950000000001</v>
      </c>
      <c r="E654">
        <f>Pumpkin_Seeds_Dataset!E652</f>
        <v>74636</v>
      </c>
      <c r="F654">
        <f>Pumpkin_Seeds_Dataset!F652</f>
        <v>306.8673</v>
      </c>
      <c r="G654">
        <f>Pumpkin_Seeds_Dataset!G652</f>
        <v>0.82130000000000003</v>
      </c>
      <c r="H654">
        <f>Pumpkin_Seeds_Dataset!H652</f>
        <v>0.9909</v>
      </c>
      <c r="I654">
        <f>Pumpkin_Seeds_Dataset!I652</f>
        <v>0.72640000000000005</v>
      </c>
      <c r="J654">
        <f>Pumpkin_Seeds_Dataset!J652</f>
        <v>0.85919999999999996</v>
      </c>
      <c r="K654">
        <f>Pumpkin_Seeds_Dataset!K652</f>
        <v>1.7527999999999999</v>
      </c>
      <c r="L654">
        <f>Pumpkin_Seeds_Dataset!L652</f>
        <v>0.75339999999999996</v>
      </c>
      <c r="M654" s="9">
        <f>Pumpkin_Seeds_Dataset!M652</f>
        <v>0</v>
      </c>
      <c r="N654" s="10">
        <f t="shared" si="131"/>
        <v>1</v>
      </c>
      <c r="O654" s="11">
        <f t="shared" si="132"/>
        <v>1</v>
      </c>
      <c r="P654">
        <f t="shared" si="133"/>
        <v>0</v>
      </c>
      <c r="Q654">
        <f t="shared" si="134"/>
        <v>4.283008740555741E-2</v>
      </c>
      <c r="R654" s="9">
        <f t="shared" si="135"/>
        <v>4.283008740555741E-2</v>
      </c>
      <c r="S654" s="11">
        <f t="shared" si="136"/>
        <v>0.95716991259444262</v>
      </c>
      <c r="T654" s="9">
        <f t="shared" si="137"/>
        <v>-4.3774356168177757E-2</v>
      </c>
      <c r="U654" s="11">
        <f t="shared" si="138"/>
        <v>100</v>
      </c>
      <c r="AX654">
        <v>7.4508593224228023E-2</v>
      </c>
      <c r="AY654">
        <v>1</v>
      </c>
      <c r="AZ654">
        <v>0</v>
      </c>
      <c r="BA654">
        <f t="shared" si="142"/>
        <v>623</v>
      </c>
      <c r="BB654">
        <f t="shared" si="143"/>
        <v>27</v>
      </c>
      <c r="BC654">
        <f t="shared" si="139"/>
        <v>0.52076923076923076</v>
      </c>
      <c r="BD654">
        <f t="shared" si="140"/>
        <v>0.97750000000000004</v>
      </c>
      <c r="BE654">
        <f t="shared" si="141"/>
        <v>7.5192307692305261E-4</v>
      </c>
    </row>
    <row r="655" spans="1:57" x14ac:dyDescent="0.3">
      <c r="A655">
        <f>Pumpkin_Seeds_Dataset!A653</f>
        <v>76930</v>
      </c>
      <c r="B655">
        <f>Pumpkin_Seeds_Dataset!B653</f>
        <v>1063.152</v>
      </c>
      <c r="C655">
        <f>Pumpkin_Seeds_Dataset!C653</f>
        <v>417.34710000000001</v>
      </c>
      <c r="D655">
        <f>Pumpkin_Seeds_Dataset!D653</f>
        <v>235.203</v>
      </c>
      <c r="E655">
        <f>Pumpkin_Seeds_Dataset!E653</f>
        <v>77536</v>
      </c>
      <c r="F655">
        <f>Pumpkin_Seeds_Dataset!F653</f>
        <v>312.97019999999998</v>
      </c>
      <c r="G655">
        <f>Pumpkin_Seeds_Dataset!G653</f>
        <v>0.82609999999999995</v>
      </c>
      <c r="H655">
        <f>Pumpkin_Seeds_Dataset!H653</f>
        <v>0.99219999999999997</v>
      </c>
      <c r="I655">
        <f>Pumpkin_Seeds_Dataset!I653</f>
        <v>0.67030000000000001</v>
      </c>
      <c r="J655">
        <f>Pumpkin_Seeds_Dataset!J653</f>
        <v>0.85529999999999995</v>
      </c>
      <c r="K655">
        <f>Pumpkin_Seeds_Dataset!K653</f>
        <v>1.7744</v>
      </c>
      <c r="L655">
        <f>Pumpkin_Seeds_Dataset!L653</f>
        <v>0.74990000000000001</v>
      </c>
      <c r="M655" s="9">
        <f>Pumpkin_Seeds_Dataset!M653</f>
        <v>0</v>
      </c>
      <c r="N655" s="10">
        <f t="shared" si="131"/>
        <v>1</v>
      </c>
      <c r="O655" s="11">
        <f t="shared" si="132"/>
        <v>1</v>
      </c>
      <c r="P655">
        <f t="shared" si="133"/>
        <v>0</v>
      </c>
      <c r="Q655">
        <f t="shared" si="134"/>
        <v>4.2669189684525294E-2</v>
      </c>
      <c r="R655" s="9">
        <f t="shared" si="135"/>
        <v>4.2669189684525294E-2</v>
      </c>
      <c r="S655" s="11">
        <f t="shared" si="136"/>
        <v>0.95733081031547473</v>
      </c>
      <c r="T655" s="9">
        <f t="shared" si="137"/>
        <v>-4.3606272949941759E-2</v>
      </c>
      <c r="U655" s="11">
        <f t="shared" si="138"/>
        <v>100</v>
      </c>
      <c r="AX655">
        <v>7.4882066743806416E-2</v>
      </c>
      <c r="AY655">
        <v>1</v>
      </c>
      <c r="AZ655">
        <v>0</v>
      </c>
      <c r="BA655">
        <f t="shared" si="142"/>
        <v>624</v>
      </c>
      <c r="BB655">
        <f t="shared" si="143"/>
        <v>27</v>
      </c>
      <c r="BC655">
        <f t="shared" si="139"/>
        <v>0.52</v>
      </c>
      <c r="BD655">
        <f t="shared" si="140"/>
        <v>0.97750000000000004</v>
      </c>
      <c r="BE655">
        <f t="shared" si="141"/>
        <v>7.5192307692316114E-4</v>
      </c>
    </row>
    <row r="656" spans="1:57" x14ac:dyDescent="0.3">
      <c r="A656">
        <f>Pumpkin_Seeds_Dataset!A654</f>
        <v>75110</v>
      </c>
      <c r="B656">
        <f>Pumpkin_Seeds_Dataset!B654</f>
        <v>1061.797</v>
      </c>
      <c r="C656">
        <f>Pumpkin_Seeds_Dataset!C654</f>
        <v>417.4273</v>
      </c>
      <c r="D656">
        <f>Pumpkin_Seeds_Dataset!D654</f>
        <v>231.08680000000001</v>
      </c>
      <c r="E656">
        <f>Pumpkin_Seeds_Dataset!E654</f>
        <v>76105</v>
      </c>
      <c r="F656">
        <f>Pumpkin_Seeds_Dataset!F654</f>
        <v>309.24590000000001</v>
      </c>
      <c r="G656">
        <f>Pumpkin_Seeds_Dataset!G654</f>
        <v>0.83279999999999998</v>
      </c>
      <c r="H656">
        <f>Pumpkin_Seeds_Dataset!H654</f>
        <v>0.9869</v>
      </c>
      <c r="I656">
        <f>Pumpkin_Seeds_Dataset!I654</f>
        <v>0.67049999999999998</v>
      </c>
      <c r="J656">
        <f>Pumpkin_Seeds_Dataset!J654</f>
        <v>0.83720000000000006</v>
      </c>
      <c r="K656">
        <f>Pumpkin_Seeds_Dataset!K654</f>
        <v>1.8064</v>
      </c>
      <c r="L656">
        <f>Pumpkin_Seeds_Dataset!L654</f>
        <v>0.74080000000000001</v>
      </c>
      <c r="M656" s="9">
        <f>Pumpkin_Seeds_Dataset!M654</f>
        <v>0</v>
      </c>
      <c r="N656" s="10">
        <f t="shared" si="131"/>
        <v>1</v>
      </c>
      <c r="O656" s="11">
        <f t="shared" si="132"/>
        <v>1</v>
      </c>
      <c r="P656">
        <f t="shared" si="133"/>
        <v>0</v>
      </c>
      <c r="Q656">
        <f t="shared" si="134"/>
        <v>4.1438243103796235E-2</v>
      </c>
      <c r="R656" s="9">
        <f t="shared" si="135"/>
        <v>4.1438243103796235E-2</v>
      </c>
      <c r="S656" s="11">
        <f t="shared" si="136"/>
        <v>0.95856175689620371</v>
      </c>
      <c r="T656" s="9">
        <f t="shared" si="137"/>
        <v>-4.2321287798715516E-2</v>
      </c>
      <c r="U656" s="11">
        <f t="shared" si="138"/>
        <v>100</v>
      </c>
      <c r="AX656">
        <v>7.5128762923624234E-2</v>
      </c>
      <c r="AY656">
        <v>1</v>
      </c>
      <c r="AZ656">
        <v>0</v>
      </c>
      <c r="BA656">
        <f t="shared" si="142"/>
        <v>625</v>
      </c>
      <c r="BB656">
        <f t="shared" si="143"/>
        <v>27</v>
      </c>
      <c r="BC656">
        <f t="shared" si="139"/>
        <v>0.51923076923076916</v>
      </c>
      <c r="BD656">
        <f t="shared" si="140"/>
        <v>0.97750000000000004</v>
      </c>
      <c r="BE656">
        <f t="shared" si="141"/>
        <v>7.5192307692294408E-4</v>
      </c>
    </row>
    <row r="657" spans="1:57" x14ac:dyDescent="0.3">
      <c r="A657">
        <f>Pumpkin_Seeds_Dataset!A655</f>
        <v>69132</v>
      </c>
      <c r="B657">
        <f>Pumpkin_Seeds_Dataset!B655</f>
        <v>961.53099999999995</v>
      </c>
      <c r="C657">
        <f>Pumpkin_Seeds_Dataset!C655</f>
        <v>342.3836</v>
      </c>
      <c r="D657">
        <f>Pumpkin_Seeds_Dataset!D655</f>
        <v>257.62740000000002</v>
      </c>
      <c r="E657">
        <f>Pumpkin_Seeds_Dataset!E655</f>
        <v>69616</v>
      </c>
      <c r="F657">
        <f>Pumpkin_Seeds_Dataset!F655</f>
        <v>296.68430000000001</v>
      </c>
      <c r="G657">
        <f>Pumpkin_Seeds_Dataset!G655</f>
        <v>0.65859999999999996</v>
      </c>
      <c r="H657">
        <f>Pumpkin_Seeds_Dataset!H655</f>
        <v>0.99299999999999999</v>
      </c>
      <c r="I657">
        <f>Pumpkin_Seeds_Dataset!I655</f>
        <v>0.73909999999999998</v>
      </c>
      <c r="J657">
        <f>Pumpkin_Seeds_Dataset!J655</f>
        <v>0.93959999999999999</v>
      </c>
      <c r="K657">
        <f>Pumpkin_Seeds_Dataset!K655</f>
        <v>1.329</v>
      </c>
      <c r="L657">
        <f>Pumpkin_Seeds_Dataset!L655</f>
        <v>0.86650000000000005</v>
      </c>
      <c r="M657" s="9">
        <f>Pumpkin_Seeds_Dataset!M655</f>
        <v>0</v>
      </c>
      <c r="N657" s="10">
        <f t="shared" si="131"/>
        <v>1</v>
      </c>
      <c r="O657" s="11">
        <f t="shared" si="132"/>
        <v>1</v>
      </c>
      <c r="P657">
        <f t="shared" si="133"/>
        <v>0</v>
      </c>
      <c r="Q657">
        <f t="shared" si="134"/>
        <v>1.4114329517948608E-3</v>
      </c>
      <c r="R657" s="9">
        <f t="shared" si="135"/>
        <v>1.4114329517948608E-3</v>
      </c>
      <c r="S657" s="11">
        <f t="shared" si="136"/>
        <v>0.99858856704820509</v>
      </c>
      <c r="T657" s="9">
        <f t="shared" si="137"/>
        <v>-1.4124299615356449E-3</v>
      </c>
      <c r="U657" s="11">
        <f t="shared" si="138"/>
        <v>100</v>
      </c>
      <c r="AX657">
        <v>7.5212055848756995E-2</v>
      </c>
      <c r="AY657">
        <v>1</v>
      </c>
      <c r="AZ657">
        <v>0</v>
      </c>
      <c r="BA657">
        <f t="shared" si="142"/>
        <v>626</v>
      </c>
      <c r="BB657">
        <f t="shared" si="143"/>
        <v>27</v>
      </c>
      <c r="BC657">
        <f t="shared" si="139"/>
        <v>0.51846153846153853</v>
      </c>
      <c r="BD657">
        <f t="shared" si="140"/>
        <v>0.97750000000000004</v>
      </c>
      <c r="BE657">
        <f t="shared" si="141"/>
        <v>7.5192307692316114E-4</v>
      </c>
    </row>
    <row r="658" spans="1:57" x14ac:dyDescent="0.3">
      <c r="A658">
        <f>Pumpkin_Seeds_Dataset!A656</f>
        <v>70905</v>
      </c>
      <c r="B658">
        <f>Pumpkin_Seeds_Dataset!B656</f>
        <v>996.60900000000004</v>
      </c>
      <c r="C658">
        <f>Pumpkin_Seeds_Dataset!C656</f>
        <v>384.2029</v>
      </c>
      <c r="D658">
        <f>Pumpkin_Seeds_Dataset!D656</f>
        <v>235.72800000000001</v>
      </c>
      <c r="E658">
        <f>Pumpkin_Seeds_Dataset!E656</f>
        <v>71369</v>
      </c>
      <c r="F658">
        <f>Pumpkin_Seeds_Dataset!F656</f>
        <v>300.46469999999999</v>
      </c>
      <c r="G658">
        <f>Pumpkin_Seeds_Dataset!G656</f>
        <v>0.78969999999999996</v>
      </c>
      <c r="H658">
        <f>Pumpkin_Seeds_Dataset!H656</f>
        <v>0.99350000000000005</v>
      </c>
      <c r="I658">
        <f>Pumpkin_Seeds_Dataset!I656</f>
        <v>0.71819999999999995</v>
      </c>
      <c r="J658">
        <f>Pumpkin_Seeds_Dataset!J656</f>
        <v>0.89710000000000001</v>
      </c>
      <c r="K658">
        <f>Pumpkin_Seeds_Dataset!K656</f>
        <v>1.6298999999999999</v>
      </c>
      <c r="L658">
        <f>Pumpkin_Seeds_Dataset!L656</f>
        <v>0.78200000000000003</v>
      </c>
      <c r="M658" s="9">
        <f>Pumpkin_Seeds_Dataset!M656</f>
        <v>0</v>
      </c>
      <c r="N658" s="10">
        <f t="shared" si="131"/>
        <v>1</v>
      </c>
      <c r="O658" s="11">
        <f t="shared" si="132"/>
        <v>1</v>
      </c>
      <c r="P658">
        <f t="shared" si="133"/>
        <v>0</v>
      </c>
      <c r="Q658">
        <f t="shared" si="134"/>
        <v>1.8880756567673518E-2</v>
      </c>
      <c r="R658" s="9">
        <f t="shared" si="135"/>
        <v>1.8880756567673518E-2</v>
      </c>
      <c r="S658" s="11">
        <f t="shared" si="136"/>
        <v>0.98111924343232648</v>
      </c>
      <c r="T658" s="9">
        <f t="shared" si="137"/>
        <v>-1.9061273865582398E-2</v>
      </c>
      <c r="U658" s="11">
        <f t="shared" si="138"/>
        <v>100</v>
      </c>
      <c r="AX658">
        <v>7.5343707105169216E-2</v>
      </c>
      <c r="AY658">
        <v>1</v>
      </c>
      <c r="AZ658">
        <v>0</v>
      </c>
      <c r="BA658">
        <f t="shared" si="142"/>
        <v>627</v>
      </c>
      <c r="BB658">
        <f t="shared" si="143"/>
        <v>27</v>
      </c>
      <c r="BC658">
        <f t="shared" si="139"/>
        <v>0.51769230769230767</v>
      </c>
      <c r="BD658">
        <f t="shared" si="140"/>
        <v>0.97750000000000004</v>
      </c>
      <c r="BE658">
        <f t="shared" si="141"/>
        <v>7.5192307692305261E-4</v>
      </c>
    </row>
    <row r="659" spans="1:57" x14ac:dyDescent="0.3">
      <c r="A659">
        <f>Pumpkin_Seeds_Dataset!A657</f>
        <v>95150</v>
      </c>
      <c r="B659">
        <f>Pumpkin_Seeds_Dataset!B657</f>
        <v>1243.634</v>
      </c>
      <c r="C659">
        <f>Pumpkin_Seeds_Dataset!C657</f>
        <v>513.25189999999998</v>
      </c>
      <c r="D659">
        <f>Pumpkin_Seeds_Dataset!D657</f>
        <v>239.3845</v>
      </c>
      <c r="E659">
        <f>Pumpkin_Seeds_Dataset!E657</f>
        <v>96438</v>
      </c>
      <c r="F659">
        <f>Pumpkin_Seeds_Dataset!F657</f>
        <v>348.0643</v>
      </c>
      <c r="G659">
        <f>Pumpkin_Seeds_Dataset!G657</f>
        <v>0.88460000000000005</v>
      </c>
      <c r="H659">
        <f>Pumpkin_Seeds_Dataset!H657</f>
        <v>0.98660000000000003</v>
      </c>
      <c r="I659">
        <f>Pumpkin_Seeds_Dataset!I657</f>
        <v>0.74509999999999998</v>
      </c>
      <c r="J659">
        <f>Pumpkin_Seeds_Dataset!J657</f>
        <v>0.77310000000000001</v>
      </c>
      <c r="K659">
        <f>Pumpkin_Seeds_Dataset!K657</f>
        <v>2.1440000000000001</v>
      </c>
      <c r="L659">
        <f>Pumpkin_Seeds_Dataset!L657</f>
        <v>0.67820000000000003</v>
      </c>
      <c r="M659" s="9">
        <f>Pumpkin_Seeds_Dataset!M657</f>
        <v>0</v>
      </c>
      <c r="N659" s="10">
        <f t="shared" si="131"/>
        <v>1</v>
      </c>
      <c r="O659" s="11">
        <f t="shared" si="132"/>
        <v>1</v>
      </c>
      <c r="P659">
        <f t="shared" si="133"/>
        <v>0</v>
      </c>
      <c r="Q659">
        <f t="shared" si="134"/>
        <v>0.86277162451205558</v>
      </c>
      <c r="R659" s="9">
        <f t="shared" si="135"/>
        <v>0.86277162451205558</v>
      </c>
      <c r="S659" s="11">
        <f t="shared" si="136"/>
        <v>0.13722837548794442</v>
      </c>
      <c r="T659" s="9">
        <f t="shared" si="137"/>
        <v>-1.9861087666490835</v>
      </c>
      <c r="U659" s="11">
        <f t="shared" si="138"/>
        <v>0</v>
      </c>
      <c r="AX659">
        <v>7.5344499986432126E-2</v>
      </c>
      <c r="AY659">
        <v>1</v>
      </c>
      <c r="AZ659">
        <v>0</v>
      </c>
      <c r="BA659">
        <f t="shared" si="142"/>
        <v>628</v>
      </c>
      <c r="BB659">
        <f t="shared" si="143"/>
        <v>27</v>
      </c>
      <c r="BC659">
        <f t="shared" si="139"/>
        <v>0.51692307692307693</v>
      </c>
      <c r="BD659">
        <f t="shared" si="140"/>
        <v>0.97750000000000004</v>
      </c>
      <c r="BE659">
        <f t="shared" si="141"/>
        <v>7.5192307692305261E-4</v>
      </c>
    </row>
    <row r="660" spans="1:57" x14ac:dyDescent="0.3">
      <c r="A660">
        <f>Pumpkin_Seeds_Dataset!A658</f>
        <v>72109</v>
      </c>
      <c r="B660">
        <f>Pumpkin_Seeds_Dataset!B658</f>
        <v>1031.8009999999999</v>
      </c>
      <c r="C660">
        <f>Pumpkin_Seeds_Dataset!C658</f>
        <v>414.91750000000002</v>
      </c>
      <c r="D660">
        <f>Pumpkin_Seeds_Dataset!D658</f>
        <v>221.82849999999999</v>
      </c>
      <c r="E660">
        <f>Pumpkin_Seeds_Dataset!E658</f>
        <v>72725</v>
      </c>
      <c r="F660">
        <f>Pumpkin_Seeds_Dataset!F658</f>
        <v>303.005</v>
      </c>
      <c r="G660">
        <f>Pumpkin_Seeds_Dataset!G658</f>
        <v>0.84509999999999996</v>
      </c>
      <c r="H660">
        <f>Pumpkin_Seeds_Dataset!H658</f>
        <v>0.99150000000000005</v>
      </c>
      <c r="I660">
        <f>Pumpkin_Seeds_Dataset!I658</f>
        <v>0.68189999999999995</v>
      </c>
      <c r="J660">
        <f>Pumpkin_Seeds_Dataset!J658</f>
        <v>0.85119999999999996</v>
      </c>
      <c r="K660">
        <f>Pumpkin_Seeds_Dataset!K658</f>
        <v>1.8704000000000001</v>
      </c>
      <c r="L660">
        <f>Pumpkin_Seeds_Dataset!L658</f>
        <v>0.73029999999999995</v>
      </c>
      <c r="M660" s="9">
        <f>Pumpkin_Seeds_Dataset!M658</f>
        <v>0</v>
      </c>
      <c r="N660" s="10">
        <f t="shared" si="131"/>
        <v>1</v>
      </c>
      <c r="O660" s="11">
        <f t="shared" si="132"/>
        <v>1</v>
      </c>
      <c r="P660">
        <f t="shared" si="133"/>
        <v>0</v>
      </c>
      <c r="Q660">
        <f t="shared" si="134"/>
        <v>9.7733593680944045E-2</v>
      </c>
      <c r="R660" s="9">
        <f t="shared" si="135"/>
        <v>9.7733593680944045E-2</v>
      </c>
      <c r="S660" s="11">
        <f t="shared" si="136"/>
        <v>0.90226640631905597</v>
      </c>
      <c r="T660" s="9">
        <f t="shared" si="137"/>
        <v>-0.10284545184062642</v>
      </c>
      <c r="U660" s="11">
        <f t="shared" si="138"/>
        <v>100</v>
      </c>
      <c r="AX660">
        <v>7.5697882335353864E-2</v>
      </c>
      <c r="AY660">
        <v>1</v>
      </c>
      <c r="AZ660">
        <v>0</v>
      </c>
      <c r="BA660">
        <f t="shared" si="142"/>
        <v>629</v>
      </c>
      <c r="BB660">
        <f t="shared" si="143"/>
        <v>27</v>
      </c>
      <c r="BC660">
        <f t="shared" si="139"/>
        <v>0.51615384615384619</v>
      </c>
      <c r="BD660">
        <f t="shared" si="140"/>
        <v>0.97750000000000004</v>
      </c>
      <c r="BE660">
        <f t="shared" si="141"/>
        <v>7.5192307692316114E-4</v>
      </c>
    </row>
    <row r="661" spans="1:57" x14ac:dyDescent="0.3">
      <c r="A661">
        <f>Pumpkin_Seeds_Dataset!A659</f>
        <v>64916</v>
      </c>
      <c r="B661">
        <f>Pumpkin_Seeds_Dataset!B659</f>
        <v>985.06500000000005</v>
      </c>
      <c r="C661">
        <f>Pumpkin_Seeds_Dataset!C659</f>
        <v>390.79079999999999</v>
      </c>
      <c r="D661">
        <f>Pumpkin_Seeds_Dataset!D659</f>
        <v>212.0772</v>
      </c>
      <c r="E661">
        <f>Pumpkin_Seeds_Dataset!E659</f>
        <v>65486</v>
      </c>
      <c r="F661">
        <f>Pumpkin_Seeds_Dataset!F659</f>
        <v>287.49540000000002</v>
      </c>
      <c r="G661">
        <f>Pumpkin_Seeds_Dataset!G659</f>
        <v>0.83989999999999998</v>
      </c>
      <c r="H661">
        <f>Pumpkin_Seeds_Dataset!H659</f>
        <v>0.99129999999999996</v>
      </c>
      <c r="I661">
        <f>Pumpkin_Seeds_Dataset!I659</f>
        <v>0.64859999999999995</v>
      </c>
      <c r="J661">
        <f>Pumpkin_Seeds_Dataset!J659</f>
        <v>0.8407</v>
      </c>
      <c r="K661">
        <f>Pumpkin_Seeds_Dataset!K659</f>
        <v>1.8427</v>
      </c>
      <c r="L661">
        <f>Pumpkin_Seeds_Dataset!L659</f>
        <v>0.73570000000000002</v>
      </c>
      <c r="M661" s="9">
        <f>Pumpkin_Seeds_Dataset!M659</f>
        <v>0</v>
      </c>
      <c r="N661" s="10">
        <f t="shared" si="131"/>
        <v>1</v>
      </c>
      <c r="O661" s="11">
        <f t="shared" si="132"/>
        <v>1</v>
      </c>
      <c r="P661">
        <f t="shared" si="133"/>
        <v>0</v>
      </c>
      <c r="Q661">
        <f t="shared" si="134"/>
        <v>0.1317155788664969</v>
      </c>
      <c r="R661" s="9">
        <f t="shared" si="135"/>
        <v>0.1317155788664969</v>
      </c>
      <c r="S661" s="11">
        <f t="shared" si="136"/>
        <v>0.86828442113350313</v>
      </c>
      <c r="T661" s="9">
        <f t="shared" si="137"/>
        <v>-0.14123594387828664</v>
      </c>
      <c r="U661" s="11">
        <f t="shared" si="138"/>
        <v>100</v>
      </c>
      <c r="AX661">
        <v>7.5712620322593918E-2</v>
      </c>
      <c r="AY661">
        <v>1</v>
      </c>
      <c r="AZ661">
        <v>0</v>
      </c>
      <c r="BA661">
        <f t="shared" si="142"/>
        <v>630</v>
      </c>
      <c r="BB661">
        <f t="shared" si="143"/>
        <v>27</v>
      </c>
      <c r="BC661">
        <f t="shared" si="139"/>
        <v>0.51538461538461533</v>
      </c>
      <c r="BD661">
        <f t="shared" si="140"/>
        <v>0.97750000000000004</v>
      </c>
      <c r="BE661">
        <f t="shared" si="141"/>
        <v>7.5192307692294408E-4</v>
      </c>
    </row>
    <row r="662" spans="1:57" x14ac:dyDescent="0.3">
      <c r="A662">
        <f>Pumpkin_Seeds_Dataset!A660</f>
        <v>83314</v>
      </c>
      <c r="B662">
        <f>Pumpkin_Seeds_Dataset!B660</f>
        <v>1125.578</v>
      </c>
      <c r="C662">
        <f>Pumpkin_Seeds_Dataset!C660</f>
        <v>446.34629999999999</v>
      </c>
      <c r="D662">
        <f>Pumpkin_Seeds_Dataset!D660</f>
        <v>239.785</v>
      </c>
      <c r="E662">
        <f>Pumpkin_Seeds_Dataset!E660</f>
        <v>84208</v>
      </c>
      <c r="F662">
        <f>Pumpkin_Seeds_Dataset!F660</f>
        <v>325.69720000000001</v>
      </c>
      <c r="G662">
        <f>Pumpkin_Seeds_Dataset!G660</f>
        <v>0.84340000000000004</v>
      </c>
      <c r="H662">
        <f>Pumpkin_Seeds_Dataset!H660</f>
        <v>0.98939999999999995</v>
      </c>
      <c r="I662">
        <f>Pumpkin_Seeds_Dataset!I660</f>
        <v>0.64410000000000001</v>
      </c>
      <c r="J662">
        <f>Pumpkin_Seeds_Dataset!J660</f>
        <v>0.82640000000000002</v>
      </c>
      <c r="K662">
        <f>Pumpkin_Seeds_Dataset!K660</f>
        <v>1.8613999999999999</v>
      </c>
      <c r="L662">
        <f>Pumpkin_Seeds_Dataset!L660</f>
        <v>0.72970000000000002</v>
      </c>
      <c r="M662" s="9">
        <f>Pumpkin_Seeds_Dataset!M660</f>
        <v>0</v>
      </c>
      <c r="N662" s="10">
        <f t="shared" si="131"/>
        <v>1</v>
      </c>
      <c r="O662" s="11">
        <f t="shared" si="132"/>
        <v>1</v>
      </c>
      <c r="P662">
        <f t="shared" si="133"/>
        <v>0</v>
      </c>
      <c r="Q662">
        <f t="shared" si="134"/>
        <v>0.12651287117975346</v>
      </c>
      <c r="R662" s="9">
        <f t="shared" si="135"/>
        <v>0.12651287117975346</v>
      </c>
      <c r="S662" s="11">
        <f t="shared" si="136"/>
        <v>0.87348712882024659</v>
      </c>
      <c r="T662" s="9">
        <f t="shared" si="137"/>
        <v>-0.13526188469661643</v>
      </c>
      <c r="U662" s="11">
        <f t="shared" si="138"/>
        <v>100</v>
      </c>
      <c r="AX662">
        <v>7.5738247025681549E-2</v>
      </c>
      <c r="AY662">
        <v>1</v>
      </c>
      <c r="AZ662">
        <v>0</v>
      </c>
      <c r="BA662">
        <f t="shared" si="142"/>
        <v>631</v>
      </c>
      <c r="BB662">
        <f t="shared" si="143"/>
        <v>27</v>
      </c>
      <c r="BC662">
        <f t="shared" si="139"/>
        <v>0.5146153846153847</v>
      </c>
      <c r="BD662">
        <f t="shared" si="140"/>
        <v>0.97750000000000004</v>
      </c>
      <c r="BE662">
        <f t="shared" si="141"/>
        <v>7.5192307692316114E-4</v>
      </c>
    </row>
    <row r="663" spans="1:57" x14ac:dyDescent="0.3">
      <c r="A663">
        <f>Pumpkin_Seeds_Dataset!A661</f>
        <v>96327</v>
      </c>
      <c r="B663">
        <f>Pumpkin_Seeds_Dataset!B661</f>
        <v>1179.48</v>
      </c>
      <c r="C663">
        <f>Pumpkin_Seeds_Dataset!C661</f>
        <v>453.47449999999998</v>
      </c>
      <c r="D663">
        <f>Pumpkin_Seeds_Dataset!D661</f>
        <v>271.26260000000002</v>
      </c>
      <c r="E663">
        <f>Pumpkin_Seeds_Dataset!E661</f>
        <v>97246</v>
      </c>
      <c r="F663">
        <f>Pumpkin_Seeds_Dataset!F661</f>
        <v>350.21039999999999</v>
      </c>
      <c r="G663">
        <f>Pumpkin_Seeds_Dataset!G661</f>
        <v>0.8014</v>
      </c>
      <c r="H663">
        <f>Pumpkin_Seeds_Dataset!H661</f>
        <v>0.99050000000000005</v>
      </c>
      <c r="I663">
        <f>Pumpkin_Seeds_Dataset!I661</f>
        <v>0.73929999999999996</v>
      </c>
      <c r="J663">
        <f>Pumpkin_Seeds_Dataset!J661</f>
        <v>0.87009999999999998</v>
      </c>
      <c r="K663">
        <f>Pumpkin_Seeds_Dataset!K661</f>
        <v>1.6717</v>
      </c>
      <c r="L663">
        <f>Pumpkin_Seeds_Dataset!L661</f>
        <v>0.77229999999999999</v>
      </c>
      <c r="M663" s="9">
        <f>Pumpkin_Seeds_Dataset!M661</f>
        <v>0</v>
      </c>
      <c r="N663" s="10">
        <f t="shared" si="131"/>
        <v>1</v>
      </c>
      <c r="O663" s="11">
        <f t="shared" si="132"/>
        <v>1</v>
      </c>
      <c r="P663">
        <f t="shared" si="133"/>
        <v>0</v>
      </c>
      <c r="Q663">
        <f t="shared" si="134"/>
        <v>3.3324710402942374E-2</v>
      </c>
      <c r="R663" s="9">
        <f t="shared" si="135"/>
        <v>3.3324710402942374E-2</v>
      </c>
      <c r="S663" s="11">
        <f t="shared" si="136"/>
        <v>0.96667528959705762</v>
      </c>
      <c r="T663" s="9">
        <f t="shared" si="137"/>
        <v>-3.3892631442648521E-2</v>
      </c>
      <c r="U663" s="11">
        <f t="shared" si="138"/>
        <v>100</v>
      </c>
      <c r="AX663">
        <v>7.5739324350695844E-2</v>
      </c>
      <c r="AY663">
        <v>1</v>
      </c>
      <c r="AZ663">
        <v>0</v>
      </c>
      <c r="BA663">
        <f t="shared" si="142"/>
        <v>632</v>
      </c>
      <c r="BB663">
        <f t="shared" si="143"/>
        <v>27</v>
      </c>
      <c r="BC663">
        <f t="shared" si="139"/>
        <v>0.51384615384615384</v>
      </c>
      <c r="BD663">
        <f t="shared" si="140"/>
        <v>0.97750000000000004</v>
      </c>
      <c r="BE663">
        <f t="shared" si="141"/>
        <v>7.5192307692305261E-4</v>
      </c>
    </row>
    <row r="664" spans="1:57" x14ac:dyDescent="0.3">
      <c r="A664">
        <f>Pumpkin_Seeds_Dataset!A662</f>
        <v>67355</v>
      </c>
      <c r="B664">
        <f>Pumpkin_Seeds_Dataset!B662</f>
        <v>986.92600000000004</v>
      </c>
      <c r="C664">
        <f>Pumpkin_Seeds_Dataset!C662</f>
        <v>382.83550000000002</v>
      </c>
      <c r="D664">
        <f>Pumpkin_Seeds_Dataset!D662</f>
        <v>225.58580000000001</v>
      </c>
      <c r="E664">
        <f>Pumpkin_Seeds_Dataset!E662</f>
        <v>67861</v>
      </c>
      <c r="F664">
        <f>Pumpkin_Seeds_Dataset!F662</f>
        <v>292.84649999999999</v>
      </c>
      <c r="G664">
        <f>Pumpkin_Seeds_Dataset!G662</f>
        <v>0.80800000000000005</v>
      </c>
      <c r="H664">
        <f>Pumpkin_Seeds_Dataset!H662</f>
        <v>0.99250000000000005</v>
      </c>
      <c r="I664">
        <f>Pumpkin_Seeds_Dataset!I662</f>
        <v>0.69840000000000002</v>
      </c>
      <c r="J664">
        <f>Pumpkin_Seeds_Dataset!J662</f>
        <v>0.86899999999999999</v>
      </c>
      <c r="K664">
        <f>Pumpkin_Seeds_Dataset!K662</f>
        <v>1.6971000000000001</v>
      </c>
      <c r="L664">
        <f>Pumpkin_Seeds_Dataset!L662</f>
        <v>0.76490000000000002</v>
      </c>
      <c r="M664" s="9">
        <f>Pumpkin_Seeds_Dataset!M662</f>
        <v>0</v>
      </c>
      <c r="N664" s="10">
        <f t="shared" si="131"/>
        <v>1</v>
      </c>
      <c r="O664" s="11">
        <f t="shared" si="132"/>
        <v>1</v>
      </c>
      <c r="P664">
        <f t="shared" si="133"/>
        <v>0</v>
      </c>
      <c r="Q664">
        <f t="shared" si="134"/>
        <v>6.4557903460027835E-2</v>
      </c>
      <c r="R664" s="9">
        <f t="shared" si="135"/>
        <v>6.4557903460027835E-2</v>
      </c>
      <c r="S664" s="11">
        <f t="shared" si="136"/>
        <v>0.93544209653997212</v>
      </c>
      <c r="T664" s="9">
        <f t="shared" si="137"/>
        <v>-6.6736030918543715E-2</v>
      </c>
      <c r="U664" s="11">
        <f t="shared" si="138"/>
        <v>100</v>
      </c>
      <c r="AX664">
        <v>7.592331111156915E-2</v>
      </c>
      <c r="AY664">
        <v>1</v>
      </c>
      <c r="AZ664">
        <v>0</v>
      </c>
      <c r="BA664">
        <f t="shared" si="142"/>
        <v>633</v>
      </c>
      <c r="BB664">
        <f t="shared" si="143"/>
        <v>27</v>
      </c>
      <c r="BC664">
        <f t="shared" si="139"/>
        <v>0.5130769230769231</v>
      </c>
      <c r="BD664">
        <f t="shared" si="140"/>
        <v>0.97750000000000004</v>
      </c>
      <c r="BE664">
        <f t="shared" si="141"/>
        <v>7.5192307692305261E-4</v>
      </c>
    </row>
    <row r="665" spans="1:57" x14ac:dyDescent="0.3">
      <c r="A665">
        <f>Pumpkin_Seeds_Dataset!A663</f>
        <v>69297</v>
      </c>
      <c r="B665">
        <f>Pumpkin_Seeds_Dataset!B663</f>
        <v>1023.18</v>
      </c>
      <c r="C665">
        <f>Pumpkin_Seeds_Dataset!C663</f>
        <v>403.6807</v>
      </c>
      <c r="D665">
        <f>Pumpkin_Seeds_Dataset!D663</f>
        <v>219.3176</v>
      </c>
      <c r="E665">
        <f>Pumpkin_Seeds_Dataset!E663</f>
        <v>70009</v>
      </c>
      <c r="F665">
        <f>Pumpkin_Seeds_Dataset!F663</f>
        <v>297.03820000000002</v>
      </c>
      <c r="G665">
        <f>Pumpkin_Seeds_Dataset!G663</f>
        <v>0.83950000000000002</v>
      </c>
      <c r="H665">
        <f>Pumpkin_Seeds_Dataset!H663</f>
        <v>0.98980000000000001</v>
      </c>
      <c r="I665">
        <f>Pumpkin_Seeds_Dataset!I663</f>
        <v>0.71120000000000005</v>
      </c>
      <c r="J665">
        <f>Pumpkin_Seeds_Dataset!J663</f>
        <v>0.83179999999999998</v>
      </c>
      <c r="K665">
        <f>Pumpkin_Seeds_Dataset!K663</f>
        <v>1.8406</v>
      </c>
      <c r="L665">
        <f>Pumpkin_Seeds_Dataset!L663</f>
        <v>0.73580000000000001</v>
      </c>
      <c r="M665" s="9">
        <f>Pumpkin_Seeds_Dataset!M663</f>
        <v>0</v>
      </c>
      <c r="N665" s="10">
        <f t="shared" si="131"/>
        <v>1</v>
      </c>
      <c r="O665" s="11">
        <f t="shared" si="132"/>
        <v>1</v>
      </c>
      <c r="P665">
        <f t="shared" si="133"/>
        <v>0</v>
      </c>
      <c r="Q665">
        <f t="shared" si="134"/>
        <v>8.426397396812875E-2</v>
      </c>
      <c r="R665" s="9">
        <f t="shared" si="135"/>
        <v>8.426397396812875E-2</v>
      </c>
      <c r="S665" s="11">
        <f t="shared" si="136"/>
        <v>0.91573602603187121</v>
      </c>
      <c r="T665" s="9">
        <f t="shared" si="137"/>
        <v>-8.8027137028098237E-2</v>
      </c>
      <c r="U665" s="11">
        <f t="shared" si="138"/>
        <v>100</v>
      </c>
      <c r="AX665">
        <v>7.605003636483286E-2</v>
      </c>
      <c r="AY665">
        <v>1</v>
      </c>
      <c r="AZ665">
        <v>0</v>
      </c>
      <c r="BA665">
        <f t="shared" si="142"/>
        <v>634</v>
      </c>
      <c r="BB665">
        <f t="shared" si="143"/>
        <v>27</v>
      </c>
      <c r="BC665">
        <f t="shared" si="139"/>
        <v>0.51230769230769235</v>
      </c>
      <c r="BD665">
        <f t="shared" si="140"/>
        <v>0.97750000000000004</v>
      </c>
      <c r="BE665">
        <f t="shared" si="141"/>
        <v>7.5192307692316114E-4</v>
      </c>
    </row>
    <row r="666" spans="1:57" x14ac:dyDescent="0.3">
      <c r="A666">
        <f>Pumpkin_Seeds_Dataset!A664</f>
        <v>104535</v>
      </c>
      <c r="B666">
        <f>Pumpkin_Seeds_Dataset!B664</f>
        <v>1259.3209999999999</v>
      </c>
      <c r="C666">
        <f>Pumpkin_Seeds_Dataset!C664</f>
        <v>501.9452</v>
      </c>
      <c r="D666">
        <f>Pumpkin_Seeds_Dataset!D664</f>
        <v>266.6191</v>
      </c>
      <c r="E666">
        <f>Pumpkin_Seeds_Dataset!E664</f>
        <v>105577</v>
      </c>
      <c r="F666">
        <f>Pumpkin_Seeds_Dataset!F664</f>
        <v>364.8261</v>
      </c>
      <c r="G666">
        <f>Pumpkin_Seeds_Dataset!G664</f>
        <v>0.84730000000000005</v>
      </c>
      <c r="H666">
        <f>Pumpkin_Seeds_Dataset!H664</f>
        <v>0.99009999999999998</v>
      </c>
      <c r="I666">
        <f>Pumpkin_Seeds_Dataset!I664</f>
        <v>0.71889999999999998</v>
      </c>
      <c r="J666">
        <f>Pumpkin_Seeds_Dataset!J664</f>
        <v>0.82830000000000004</v>
      </c>
      <c r="K666">
        <f>Pumpkin_Seeds_Dataset!K664</f>
        <v>1.8826000000000001</v>
      </c>
      <c r="L666">
        <f>Pumpkin_Seeds_Dataset!L664</f>
        <v>0.7268</v>
      </c>
      <c r="M666" s="9">
        <f>Pumpkin_Seeds_Dataset!M664</f>
        <v>0</v>
      </c>
      <c r="N666" s="10">
        <f t="shared" si="131"/>
        <v>1</v>
      </c>
      <c r="O666" s="11">
        <f t="shared" si="132"/>
        <v>1</v>
      </c>
      <c r="P666">
        <f t="shared" si="133"/>
        <v>0</v>
      </c>
      <c r="Q666">
        <f t="shared" si="134"/>
        <v>0.45826887039242098</v>
      </c>
      <c r="R666" s="9">
        <f t="shared" si="135"/>
        <v>0.45826887039242098</v>
      </c>
      <c r="S666" s="11">
        <f t="shared" si="136"/>
        <v>0.54173112960757908</v>
      </c>
      <c r="T666" s="9">
        <f t="shared" si="137"/>
        <v>-0.61298547146105953</v>
      </c>
      <c r="U666" s="11">
        <f t="shared" si="138"/>
        <v>100</v>
      </c>
      <c r="AX666">
        <v>7.6077372324102763E-2</v>
      </c>
      <c r="AY666">
        <v>1</v>
      </c>
      <c r="AZ666">
        <v>0</v>
      </c>
      <c r="BA666">
        <f t="shared" si="142"/>
        <v>635</v>
      </c>
      <c r="BB666">
        <f t="shared" si="143"/>
        <v>27</v>
      </c>
      <c r="BC666">
        <f t="shared" si="139"/>
        <v>0.5115384615384615</v>
      </c>
      <c r="BD666">
        <f t="shared" si="140"/>
        <v>0.97750000000000004</v>
      </c>
      <c r="BE666">
        <f t="shared" si="141"/>
        <v>7.5192307692305261E-4</v>
      </c>
    </row>
    <row r="667" spans="1:57" x14ac:dyDescent="0.3">
      <c r="A667">
        <f>Pumpkin_Seeds_Dataset!A665</f>
        <v>82798</v>
      </c>
      <c r="B667">
        <f>Pumpkin_Seeds_Dataset!B665</f>
        <v>1110.0930000000001</v>
      </c>
      <c r="C667">
        <f>Pumpkin_Seeds_Dataset!C665</f>
        <v>436.55540000000002</v>
      </c>
      <c r="D667">
        <f>Pumpkin_Seeds_Dataset!D665</f>
        <v>242.38140000000001</v>
      </c>
      <c r="E667">
        <f>Pumpkin_Seeds_Dataset!E665</f>
        <v>83578</v>
      </c>
      <c r="F667">
        <f>Pumpkin_Seeds_Dataset!F665</f>
        <v>324.68709999999999</v>
      </c>
      <c r="G667">
        <f>Pumpkin_Seeds_Dataset!G665</f>
        <v>0.83169999999999999</v>
      </c>
      <c r="H667">
        <f>Pumpkin_Seeds_Dataset!H665</f>
        <v>0.99070000000000003</v>
      </c>
      <c r="I667">
        <f>Pumpkin_Seeds_Dataset!I665</f>
        <v>0.69540000000000002</v>
      </c>
      <c r="J667">
        <f>Pumpkin_Seeds_Dataset!J665</f>
        <v>0.84430000000000005</v>
      </c>
      <c r="K667">
        <f>Pumpkin_Seeds_Dataset!K665</f>
        <v>1.8010999999999999</v>
      </c>
      <c r="L667">
        <f>Pumpkin_Seeds_Dataset!L665</f>
        <v>0.74370000000000003</v>
      </c>
      <c r="M667" s="9">
        <f>Pumpkin_Seeds_Dataset!M665</f>
        <v>0</v>
      </c>
      <c r="N667" s="10">
        <f t="shared" si="131"/>
        <v>1</v>
      </c>
      <c r="O667" s="11">
        <f t="shared" si="132"/>
        <v>1</v>
      </c>
      <c r="P667">
        <f t="shared" si="133"/>
        <v>0</v>
      </c>
      <c r="Q667">
        <f t="shared" si="134"/>
        <v>5.0479372953719688E-2</v>
      </c>
      <c r="R667" s="9">
        <f t="shared" si="135"/>
        <v>5.0479372953719688E-2</v>
      </c>
      <c r="S667" s="11">
        <f t="shared" si="136"/>
        <v>0.94952062704628026</v>
      </c>
      <c r="T667" s="9">
        <f t="shared" si="137"/>
        <v>-5.1798024851722385E-2</v>
      </c>
      <c r="U667" s="11">
        <f t="shared" si="138"/>
        <v>100</v>
      </c>
      <c r="AX667">
        <v>7.6138879991846001E-2</v>
      </c>
      <c r="AY667">
        <v>1</v>
      </c>
      <c r="AZ667">
        <v>0</v>
      </c>
      <c r="BA667">
        <f t="shared" si="142"/>
        <v>636</v>
      </c>
      <c r="BB667">
        <f t="shared" si="143"/>
        <v>27</v>
      </c>
      <c r="BC667">
        <f t="shared" si="139"/>
        <v>0.51076923076923075</v>
      </c>
      <c r="BD667">
        <f t="shared" si="140"/>
        <v>0.97750000000000004</v>
      </c>
      <c r="BE667">
        <f t="shared" si="141"/>
        <v>7.5192307692305261E-4</v>
      </c>
    </row>
    <row r="668" spans="1:57" x14ac:dyDescent="0.3">
      <c r="A668">
        <f>Pumpkin_Seeds_Dataset!A666</f>
        <v>76840</v>
      </c>
      <c r="B668">
        <f>Pumpkin_Seeds_Dataset!B666</f>
        <v>1087.252</v>
      </c>
      <c r="C668">
        <f>Pumpkin_Seeds_Dataset!C666</f>
        <v>424.97930000000002</v>
      </c>
      <c r="D668">
        <f>Pumpkin_Seeds_Dataset!D666</f>
        <v>232.02549999999999</v>
      </c>
      <c r="E668">
        <f>Pumpkin_Seeds_Dataset!E666</f>
        <v>77894</v>
      </c>
      <c r="F668">
        <f>Pumpkin_Seeds_Dataset!F666</f>
        <v>312.78699999999998</v>
      </c>
      <c r="G668">
        <f>Pumpkin_Seeds_Dataset!G666</f>
        <v>0.83779999999999999</v>
      </c>
      <c r="H668">
        <f>Pumpkin_Seeds_Dataset!H666</f>
        <v>0.98650000000000004</v>
      </c>
      <c r="I668">
        <f>Pumpkin_Seeds_Dataset!I666</f>
        <v>0.65820000000000001</v>
      </c>
      <c r="J668">
        <f>Pumpkin_Seeds_Dataset!J666</f>
        <v>0.81679999999999997</v>
      </c>
      <c r="K668">
        <f>Pumpkin_Seeds_Dataset!K666</f>
        <v>1.8315999999999999</v>
      </c>
      <c r="L668">
        <f>Pumpkin_Seeds_Dataset!L666</f>
        <v>0.73599999999999999</v>
      </c>
      <c r="M668" s="9">
        <f>Pumpkin_Seeds_Dataset!M666</f>
        <v>0</v>
      </c>
      <c r="N668" s="10">
        <f t="shared" si="131"/>
        <v>1</v>
      </c>
      <c r="O668" s="11">
        <f t="shared" si="132"/>
        <v>1</v>
      </c>
      <c r="P668">
        <f t="shared" si="133"/>
        <v>0</v>
      </c>
      <c r="Q668">
        <f t="shared" si="134"/>
        <v>4.3439162897221412E-2</v>
      </c>
      <c r="R668" s="9">
        <f t="shared" si="135"/>
        <v>4.3439162897221412E-2</v>
      </c>
      <c r="S668" s="11">
        <f t="shared" si="136"/>
        <v>0.95656083710277862</v>
      </c>
      <c r="T668" s="9">
        <f t="shared" si="137"/>
        <v>-4.4410888253295221E-2</v>
      </c>
      <c r="U668" s="11">
        <f t="shared" si="138"/>
        <v>100</v>
      </c>
      <c r="AX668">
        <v>7.6251763627477806E-2</v>
      </c>
      <c r="AY668">
        <v>1</v>
      </c>
      <c r="AZ668">
        <v>0</v>
      </c>
      <c r="BA668">
        <f t="shared" si="142"/>
        <v>637</v>
      </c>
      <c r="BB668">
        <f t="shared" si="143"/>
        <v>27</v>
      </c>
      <c r="BC668">
        <f t="shared" si="139"/>
        <v>0.51</v>
      </c>
      <c r="BD668">
        <f t="shared" si="140"/>
        <v>0.97750000000000004</v>
      </c>
      <c r="BE668">
        <f t="shared" si="141"/>
        <v>7.5192307692316114E-4</v>
      </c>
    </row>
    <row r="669" spans="1:57" x14ac:dyDescent="0.3">
      <c r="A669">
        <f>Pumpkin_Seeds_Dataset!A667</f>
        <v>69924</v>
      </c>
      <c r="B669">
        <f>Pumpkin_Seeds_Dataset!B667</f>
        <v>1006.7569999999999</v>
      </c>
      <c r="C669">
        <f>Pumpkin_Seeds_Dataset!C667</f>
        <v>388.4735</v>
      </c>
      <c r="D669">
        <f>Pumpkin_Seeds_Dataset!D667</f>
        <v>229.6952</v>
      </c>
      <c r="E669">
        <f>Pumpkin_Seeds_Dataset!E667</f>
        <v>70530</v>
      </c>
      <c r="F669">
        <f>Pumpkin_Seeds_Dataset!F667</f>
        <v>298.37900000000002</v>
      </c>
      <c r="G669">
        <f>Pumpkin_Seeds_Dataset!G667</f>
        <v>0.80649999999999999</v>
      </c>
      <c r="H669">
        <f>Pumpkin_Seeds_Dataset!H667</f>
        <v>0.99139999999999995</v>
      </c>
      <c r="I669">
        <f>Pumpkin_Seeds_Dataset!I667</f>
        <v>0.72860000000000003</v>
      </c>
      <c r="J669">
        <f>Pumpkin_Seeds_Dataset!J667</f>
        <v>0.8669</v>
      </c>
      <c r="K669">
        <f>Pumpkin_Seeds_Dataset!K667</f>
        <v>1.6913</v>
      </c>
      <c r="L669">
        <f>Pumpkin_Seeds_Dataset!L667</f>
        <v>0.7681</v>
      </c>
      <c r="M669" s="9">
        <f>Pumpkin_Seeds_Dataset!M667</f>
        <v>0</v>
      </c>
      <c r="N669" s="10">
        <f t="shared" si="131"/>
        <v>1</v>
      </c>
      <c r="O669" s="11">
        <f t="shared" si="132"/>
        <v>1</v>
      </c>
      <c r="P669">
        <f t="shared" si="133"/>
        <v>0</v>
      </c>
      <c r="Q669">
        <f t="shared" si="134"/>
        <v>2.253466323722212E-2</v>
      </c>
      <c r="R669" s="9">
        <f t="shared" si="135"/>
        <v>2.253466323722212E-2</v>
      </c>
      <c r="S669" s="11">
        <f t="shared" si="136"/>
        <v>0.97746533676277791</v>
      </c>
      <c r="T669" s="9">
        <f t="shared" si="137"/>
        <v>-2.2792448863623978E-2</v>
      </c>
      <c r="U669" s="11">
        <f t="shared" si="138"/>
        <v>100</v>
      </c>
      <c r="AX669">
        <v>7.6326828838295308E-2</v>
      </c>
      <c r="AY669">
        <v>1</v>
      </c>
      <c r="AZ669">
        <v>0</v>
      </c>
      <c r="BA669">
        <f t="shared" si="142"/>
        <v>638</v>
      </c>
      <c r="BB669">
        <f t="shared" si="143"/>
        <v>27</v>
      </c>
      <c r="BC669">
        <f t="shared" si="139"/>
        <v>0.50923076923076915</v>
      </c>
      <c r="BD669">
        <f t="shared" si="140"/>
        <v>0.97750000000000004</v>
      </c>
      <c r="BE669">
        <f t="shared" si="141"/>
        <v>7.5192307692294408E-4</v>
      </c>
    </row>
    <row r="670" spans="1:57" x14ac:dyDescent="0.3">
      <c r="A670">
        <f>Pumpkin_Seeds_Dataset!A668</f>
        <v>68275</v>
      </c>
      <c r="B670">
        <f>Pumpkin_Seeds_Dataset!B668</f>
        <v>1023.7190000000001</v>
      </c>
      <c r="C670">
        <f>Pumpkin_Seeds_Dataset!C668</f>
        <v>413.00490000000002</v>
      </c>
      <c r="D670">
        <f>Pumpkin_Seeds_Dataset!D668</f>
        <v>211.0384</v>
      </c>
      <c r="E670">
        <f>Pumpkin_Seeds_Dataset!E668</f>
        <v>68876</v>
      </c>
      <c r="F670">
        <f>Pumpkin_Seeds_Dataset!F668</f>
        <v>294.83969999999999</v>
      </c>
      <c r="G670">
        <f>Pumpkin_Seeds_Dataset!G668</f>
        <v>0.85960000000000003</v>
      </c>
      <c r="H670">
        <f>Pumpkin_Seeds_Dataset!H668</f>
        <v>0.99129999999999996</v>
      </c>
      <c r="I670">
        <f>Pumpkin_Seeds_Dataset!I668</f>
        <v>0.71340000000000003</v>
      </c>
      <c r="J670">
        <f>Pumpkin_Seeds_Dataset!J668</f>
        <v>0.81869999999999998</v>
      </c>
      <c r="K670">
        <f>Pumpkin_Seeds_Dataset!K668</f>
        <v>1.9570000000000001</v>
      </c>
      <c r="L670">
        <f>Pumpkin_Seeds_Dataset!L668</f>
        <v>0.71389999999999998</v>
      </c>
      <c r="M670" s="9">
        <f>Pumpkin_Seeds_Dataset!M668</f>
        <v>0</v>
      </c>
      <c r="N670" s="10">
        <f t="shared" si="131"/>
        <v>1</v>
      </c>
      <c r="O670" s="11">
        <f t="shared" si="132"/>
        <v>1</v>
      </c>
      <c r="P670">
        <f t="shared" si="133"/>
        <v>0</v>
      </c>
      <c r="Q670">
        <f t="shared" si="134"/>
        <v>0.28867119896833965</v>
      </c>
      <c r="R670" s="9">
        <f t="shared" si="135"/>
        <v>0.28867119896833965</v>
      </c>
      <c r="S670" s="11">
        <f t="shared" si="136"/>
        <v>0.7113288010316603</v>
      </c>
      <c r="T670" s="9">
        <f t="shared" si="137"/>
        <v>-0.34062050736696231</v>
      </c>
      <c r="U670" s="11">
        <f t="shared" si="138"/>
        <v>100</v>
      </c>
      <c r="AX670">
        <v>7.6464612465474216E-2</v>
      </c>
      <c r="AY670">
        <v>1</v>
      </c>
      <c r="AZ670">
        <v>0</v>
      </c>
      <c r="BA670">
        <f t="shared" si="142"/>
        <v>639</v>
      </c>
      <c r="BB670">
        <f t="shared" si="143"/>
        <v>27</v>
      </c>
      <c r="BC670">
        <f t="shared" si="139"/>
        <v>0.50846153846153852</v>
      </c>
      <c r="BD670">
        <f t="shared" si="140"/>
        <v>0.97750000000000004</v>
      </c>
      <c r="BE670">
        <f t="shared" si="141"/>
        <v>0</v>
      </c>
    </row>
    <row r="671" spans="1:57" x14ac:dyDescent="0.3">
      <c r="A671">
        <f>Pumpkin_Seeds_Dataset!A669</f>
        <v>63011</v>
      </c>
      <c r="B671">
        <f>Pumpkin_Seeds_Dataset!B669</f>
        <v>961.16300000000001</v>
      </c>
      <c r="C671">
        <f>Pumpkin_Seeds_Dataset!C669</f>
        <v>371.55889999999999</v>
      </c>
      <c r="D671">
        <f>Pumpkin_Seeds_Dataset!D669</f>
        <v>216.59399999999999</v>
      </c>
      <c r="E671">
        <f>Pumpkin_Seeds_Dataset!E669</f>
        <v>63511</v>
      </c>
      <c r="F671">
        <f>Pumpkin_Seeds_Dataset!F669</f>
        <v>283.24560000000002</v>
      </c>
      <c r="G671">
        <f>Pumpkin_Seeds_Dataset!G669</f>
        <v>0.8125</v>
      </c>
      <c r="H671">
        <f>Pumpkin_Seeds_Dataset!H669</f>
        <v>0.99209999999999998</v>
      </c>
      <c r="I671">
        <f>Pumpkin_Seeds_Dataset!I669</f>
        <v>0.73009999999999997</v>
      </c>
      <c r="J671">
        <f>Pumpkin_Seeds_Dataset!J669</f>
        <v>0.85709999999999997</v>
      </c>
      <c r="K671">
        <f>Pumpkin_Seeds_Dataset!K669</f>
        <v>1.7155</v>
      </c>
      <c r="L671">
        <f>Pumpkin_Seeds_Dataset!L669</f>
        <v>0.76229999999999998</v>
      </c>
      <c r="M671" s="9">
        <f>Pumpkin_Seeds_Dataset!M669</f>
        <v>0</v>
      </c>
      <c r="N671" s="10">
        <f t="shared" si="131"/>
        <v>1</v>
      </c>
      <c r="O671" s="11">
        <f t="shared" si="132"/>
        <v>1</v>
      </c>
      <c r="P671">
        <f t="shared" si="133"/>
        <v>0</v>
      </c>
      <c r="Q671">
        <f t="shared" si="134"/>
        <v>7.0045412638383486E-2</v>
      </c>
      <c r="R671" s="9">
        <f t="shared" si="135"/>
        <v>7.0045412638383486E-2</v>
      </c>
      <c r="S671" s="11">
        <f t="shared" si="136"/>
        <v>0.92995458736161651</v>
      </c>
      <c r="T671" s="9">
        <f t="shared" si="137"/>
        <v>-7.2619524821058198E-2</v>
      </c>
      <c r="U671" s="11">
        <f t="shared" si="138"/>
        <v>100</v>
      </c>
      <c r="AX671">
        <v>7.6678550809970727E-2</v>
      </c>
      <c r="AY671">
        <v>0</v>
      </c>
      <c r="AZ671">
        <v>1</v>
      </c>
      <c r="BA671">
        <f t="shared" si="142"/>
        <v>639</v>
      </c>
      <c r="BB671">
        <f t="shared" si="143"/>
        <v>28</v>
      </c>
      <c r="BC671">
        <f t="shared" si="139"/>
        <v>0.50846153846153852</v>
      </c>
      <c r="BD671">
        <f t="shared" si="140"/>
        <v>0.97666666666666668</v>
      </c>
      <c r="BE671">
        <f t="shared" si="141"/>
        <v>0</v>
      </c>
    </row>
    <row r="672" spans="1:57" x14ac:dyDescent="0.3">
      <c r="A672">
        <f>Pumpkin_Seeds_Dataset!A670</f>
        <v>86209</v>
      </c>
      <c r="B672">
        <f>Pumpkin_Seeds_Dataset!B670</f>
        <v>1112.009</v>
      </c>
      <c r="C672">
        <f>Pumpkin_Seeds_Dataset!C670</f>
        <v>415.78489999999999</v>
      </c>
      <c r="D672">
        <f>Pumpkin_Seeds_Dataset!D670</f>
        <v>265.08080000000001</v>
      </c>
      <c r="E672">
        <f>Pumpkin_Seeds_Dataset!E670</f>
        <v>87212</v>
      </c>
      <c r="F672">
        <f>Pumpkin_Seeds_Dataset!F670</f>
        <v>331.30759999999998</v>
      </c>
      <c r="G672">
        <f>Pumpkin_Seeds_Dataset!G670</f>
        <v>0.77039999999999997</v>
      </c>
      <c r="H672">
        <f>Pumpkin_Seeds_Dataset!H670</f>
        <v>0.98850000000000005</v>
      </c>
      <c r="I672">
        <f>Pumpkin_Seeds_Dataset!I670</f>
        <v>0.73050000000000004</v>
      </c>
      <c r="J672">
        <f>Pumpkin_Seeds_Dataset!J670</f>
        <v>0.87609999999999999</v>
      </c>
      <c r="K672">
        <f>Pumpkin_Seeds_Dataset!K670</f>
        <v>1.5685</v>
      </c>
      <c r="L672">
        <f>Pumpkin_Seeds_Dataset!L670</f>
        <v>0.79679999999999995</v>
      </c>
      <c r="M672" s="9">
        <f>Pumpkin_Seeds_Dataset!M670</f>
        <v>0</v>
      </c>
      <c r="N672" s="10">
        <f t="shared" si="131"/>
        <v>1</v>
      </c>
      <c r="O672" s="11">
        <f t="shared" si="132"/>
        <v>1</v>
      </c>
      <c r="P672">
        <f t="shared" si="133"/>
        <v>0</v>
      </c>
      <c r="Q672">
        <f t="shared" si="134"/>
        <v>4.4333318465575077E-3</v>
      </c>
      <c r="R672" s="9">
        <f t="shared" si="135"/>
        <v>4.4333318465575077E-3</v>
      </c>
      <c r="S672" s="11">
        <f t="shared" si="136"/>
        <v>0.99556666815344252</v>
      </c>
      <c r="T672" s="9">
        <f t="shared" si="137"/>
        <v>-4.4431882039782924E-3</v>
      </c>
      <c r="U672" s="11">
        <f t="shared" si="138"/>
        <v>100</v>
      </c>
      <c r="AX672">
        <v>7.6772373154040077E-2</v>
      </c>
      <c r="AY672">
        <v>0</v>
      </c>
      <c r="AZ672">
        <v>1</v>
      </c>
      <c r="BA672">
        <f t="shared" si="142"/>
        <v>639</v>
      </c>
      <c r="BB672">
        <f t="shared" si="143"/>
        <v>29</v>
      </c>
      <c r="BC672">
        <f t="shared" si="139"/>
        <v>0.50846153846153852</v>
      </c>
      <c r="BD672">
        <f t="shared" si="140"/>
        <v>0.97583333333333333</v>
      </c>
      <c r="BE672">
        <f t="shared" si="141"/>
        <v>7.506410256411096E-4</v>
      </c>
    </row>
    <row r="673" spans="1:57" x14ac:dyDescent="0.3">
      <c r="A673">
        <f>Pumpkin_Seeds_Dataset!A671</f>
        <v>75039</v>
      </c>
      <c r="B673">
        <f>Pumpkin_Seeds_Dataset!B671</f>
        <v>1123.4680000000001</v>
      </c>
      <c r="C673">
        <f>Pumpkin_Seeds_Dataset!C671</f>
        <v>453.25279999999998</v>
      </c>
      <c r="D673">
        <f>Pumpkin_Seeds_Dataset!D671</f>
        <v>213.62379999999999</v>
      </c>
      <c r="E673">
        <f>Pumpkin_Seeds_Dataset!E671</f>
        <v>76007</v>
      </c>
      <c r="F673">
        <f>Pumpkin_Seeds_Dataset!F671</f>
        <v>309.09969999999998</v>
      </c>
      <c r="G673">
        <f>Pumpkin_Seeds_Dataset!G671</f>
        <v>0.88200000000000001</v>
      </c>
      <c r="H673">
        <f>Pumpkin_Seeds_Dataset!H671</f>
        <v>0.98729999999999996</v>
      </c>
      <c r="I673">
        <f>Pumpkin_Seeds_Dataset!I671</f>
        <v>0.74639999999999995</v>
      </c>
      <c r="J673">
        <f>Pumpkin_Seeds_Dataset!J671</f>
        <v>0.74709999999999999</v>
      </c>
      <c r="K673">
        <f>Pumpkin_Seeds_Dataset!K671</f>
        <v>2.1217000000000001</v>
      </c>
      <c r="L673">
        <f>Pumpkin_Seeds_Dataset!L671</f>
        <v>0.68200000000000005</v>
      </c>
      <c r="M673" s="9">
        <f>Pumpkin_Seeds_Dataset!M671</f>
        <v>0</v>
      </c>
      <c r="N673" s="10">
        <f t="shared" si="131"/>
        <v>1</v>
      </c>
      <c r="O673" s="11">
        <f t="shared" si="132"/>
        <v>1</v>
      </c>
      <c r="P673">
        <f t="shared" si="133"/>
        <v>0</v>
      </c>
      <c r="Q673">
        <f t="shared" si="134"/>
        <v>0.80776345372206004</v>
      </c>
      <c r="R673" s="9">
        <f t="shared" si="135"/>
        <v>0.80776345372206004</v>
      </c>
      <c r="S673" s="11">
        <f t="shared" si="136"/>
        <v>0.19223654627793996</v>
      </c>
      <c r="T673" s="9">
        <f t="shared" si="137"/>
        <v>-1.6490286533939393</v>
      </c>
      <c r="U673" s="11">
        <f t="shared" si="138"/>
        <v>0</v>
      </c>
      <c r="AX673">
        <v>7.6925906093656793E-2</v>
      </c>
      <c r="AY673">
        <v>1</v>
      </c>
      <c r="AZ673">
        <v>0</v>
      </c>
      <c r="BA673">
        <f t="shared" si="142"/>
        <v>640</v>
      </c>
      <c r="BB673">
        <f t="shared" si="143"/>
        <v>29</v>
      </c>
      <c r="BC673">
        <f t="shared" si="139"/>
        <v>0.50769230769230766</v>
      </c>
      <c r="BD673">
        <f t="shared" si="140"/>
        <v>0.97583333333333333</v>
      </c>
      <c r="BE673">
        <f t="shared" si="141"/>
        <v>7.5064102564100128E-4</v>
      </c>
    </row>
    <row r="674" spans="1:57" x14ac:dyDescent="0.3">
      <c r="A674">
        <f>Pumpkin_Seeds_Dataset!A672</f>
        <v>68249</v>
      </c>
      <c r="B674">
        <f>Pumpkin_Seeds_Dataset!B672</f>
        <v>1031.9680000000001</v>
      </c>
      <c r="C674">
        <f>Pumpkin_Seeds_Dataset!C672</f>
        <v>415.39179999999999</v>
      </c>
      <c r="D674">
        <f>Pumpkin_Seeds_Dataset!D672</f>
        <v>210.5805</v>
      </c>
      <c r="E674">
        <f>Pumpkin_Seeds_Dataset!E672</f>
        <v>68853</v>
      </c>
      <c r="F674">
        <f>Pumpkin_Seeds_Dataset!F672</f>
        <v>294.7835</v>
      </c>
      <c r="G674">
        <f>Pumpkin_Seeds_Dataset!G672</f>
        <v>0.86199999999999999</v>
      </c>
      <c r="H674">
        <f>Pumpkin_Seeds_Dataset!H672</f>
        <v>0.99119999999999997</v>
      </c>
      <c r="I674">
        <f>Pumpkin_Seeds_Dataset!I672</f>
        <v>0.62960000000000005</v>
      </c>
      <c r="J674">
        <f>Pumpkin_Seeds_Dataset!J672</f>
        <v>0.80530000000000002</v>
      </c>
      <c r="K674">
        <f>Pumpkin_Seeds_Dataset!K672</f>
        <v>1.9725999999999999</v>
      </c>
      <c r="L674">
        <f>Pumpkin_Seeds_Dataset!L672</f>
        <v>0.7097</v>
      </c>
      <c r="M674" s="9">
        <f>Pumpkin_Seeds_Dataset!M672</f>
        <v>0</v>
      </c>
      <c r="N674" s="10">
        <f t="shared" si="131"/>
        <v>1</v>
      </c>
      <c r="O674" s="11">
        <f t="shared" si="132"/>
        <v>1</v>
      </c>
      <c r="P674">
        <f t="shared" si="133"/>
        <v>0</v>
      </c>
      <c r="Q674">
        <f t="shared" si="134"/>
        <v>0.45485736321692649</v>
      </c>
      <c r="R674" s="9">
        <f t="shared" si="135"/>
        <v>0.45485736321692649</v>
      </c>
      <c r="S674" s="11">
        <f t="shared" si="136"/>
        <v>0.54514263678307351</v>
      </c>
      <c r="T674" s="9">
        <f t="shared" si="137"/>
        <v>-0.60670779969327671</v>
      </c>
      <c r="U674" s="11">
        <f t="shared" si="138"/>
        <v>100</v>
      </c>
      <c r="AX674">
        <v>7.7122858086624252E-2</v>
      </c>
      <c r="AY674">
        <v>1</v>
      </c>
      <c r="AZ674">
        <v>0</v>
      </c>
      <c r="BA674">
        <f t="shared" si="142"/>
        <v>641</v>
      </c>
      <c r="BB674">
        <f t="shared" si="143"/>
        <v>29</v>
      </c>
      <c r="BC674">
        <f t="shared" si="139"/>
        <v>0.50692307692307692</v>
      </c>
      <c r="BD674">
        <f t="shared" si="140"/>
        <v>0.97583333333333333</v>
      </c>
      <c r="BE674">
        <f t="shared" si="141"/>
        <v>7.5064102564100128E-4</v>
      </c>
    </row>
    <row r="675" spans="1:57" x14ac:dyDescent="0.3">
      <c r="A675">
        <f>Pumpkin_Seeds_Dataset!A673</f>
        <v>75716</v>
      </c>
      <c r="B675">
        <f>Pumpkin_Seeds_Dataset!B673</f>
        <v>1064.6300000000001</v>
      </c>
      <c r="C675">
        <f>Pumpkin_Seeds_Dataset!C673</f>
        <v>427.7998</v>
      </c>
      <c r="D675">
        <f>Pumpkin_Seeds_Dataset!D673</f>
        <v>225.93450000000001</v>
      </c>
      <c r="E675">
        <f>Pumpkin_Seeds_Dataset!E673</f>
        <v>76238</v>
      </c>
      <c r="F675">
        <f>Pumpkin_Seeds_Dataset!F673</f>
        <v>310.49090000000001</v>
      </c>
      <c r="G675">
        <f>Pumpkin_Seeds_Dataset!G673</f>
        <v>0.84919999999999995</v>
      </c>
      <c r="H675">
        <f>Pumpkin_Seeds_Dataset!H673</f>
        <v>0.99319999999999997</v>
      </c>
      <c r="I675">
        <f>Pumpkin_Seeds_Dataset!I673</f>
        <v>0.74409999999999998</v>
      </c>
      <c r="J675">
        <f>Pumpkin_Seeds_Dataset!J673</f>
        <v>0.83950000000000002</v>
      </c>
      <c r="K675">
        <f>Pumpkin_Seeds_Dataset!K673</f>
        <v>1.8935</v>
      </c>
      <c r="L675">
        <f>Pumpkin_Seeds_Dataset!L673</f>
        <v>0.7258</v>
      </c>
      <c r="M675" s="9">
        <f>Pumpkin_Seeds_Dataset!M673</f>
        <v>0</v>
      </c>
      <c r="N675" s="10">
        <f t="shared" si="131"/>
        <v>1</v>
      </c>
      <c r="O675" s="11">
        <f t="shared" si="132"/>
        <v>1</v>
      </c>
      <c r="P675">
        <f t="shared" si="133"/>
        <v>0</v>
      </c>
      <c r="Q675">
        <f t="shared" si="134"/>
        <v>0.18007324041364456</v>
      </c>
      <c r="R675" s="9">
        <f t="shared" si="135"/>
        <v>0.18007324041364456</v>
      </c>
      <c r="S675" s="11">
        <f t="shared" si="136"/>
        <v>0.81992675958635541</v>
      </c>
      <c r="T675" s="9">
        <f t="shared" si="137"/>
        <v>-0.19854026029050598</v>
      </c>
      <c r="U675" s="11">
        <f t="shared" si="138"/>
        <v>100</v>
      </c>
      <c r="AX675">
        <v>7.7337035908840307E-2</v>
      </c>
      <c r="AY675">
        <v>1</v>
      </c>
      <c r="AZ675">
        <v>0</v>
      </c>
      <c r="BA675">
        <f t="shared" si="142"/>
        <v>642</v>
      </c>
      <c r="BB675">
        <f t="shared" si="143"/>
        <v>29</v>
      </c>
      <c r="BC675">
        <f t="shared" si="139"/>
        <v>0.50615384615384618</v>
      </c>
      <c r="BD675">
        <f t="shared" si="140"/>
        <v>0.97583333333333333</v>
      </c>
      <c r="BE675">
        <f t="shared" si="141"/>
        <v>7.506410256411096E-4</v>
      </c>
    </row>
    <row r="676" spans="1:57" x14ac:dyDescent="0.3">
      <c r="A676">
        <f>Pumpkin_Seeds_Dataset!A674</f>
        <v>83911</v>
      </c>
      <c r="B676">
        <f>Pumpkin_Seeds_Dataset!B674</f>
        <v>1124.3579999999999</v>
      </c>
      <c r="C676">
        <f>Pumpkin_Seeds_Dataset!C674</f>
        <v>438.47620000000001</v>
      </c>
      <c r="D676">
        <f>Pumpkin_Seeds_Dataset!D674</f>
        <v>244.99619999999999</v>
      </c>
      <c r="E676">
        <f>Pumpkin_Seeds_Dataset!E674</f>
        <v>84745</v>
      </c>
      <c r="F676">
        <f>Pumpkin_Seeds_Dataset!F674</f>
        <v>326.8621</v>
      </c>
      <c r="G676">
        <f>Pumpkin_Seeds_Dataset!G674</f>
        <v>0.82930000000000004</v>
      </c>
      <c r="H676">
        <f>Pumpkin_Seeds_Dataset!H674</f>
        <v>0.99019999999999997</v>
      </c>
      <c r="I676">
        <f>Pumpkin_Seeds_Dataset!I674</f>
        <v>0.68359999999999999</v>
      </c>
      <c r="J676">
        <f>Pumpkin_Seeds_Dataset!J674</f>
        <v>0.83409999999999995</v>
      </c>
      <c r="K676">
        <f>Pumpkin_Seeds_Dataset!K674</f>
        <v>1.7897000000000001</v>
      </c>
      <c r="L676">
        <f>Pumpkin_Seeds_Dataset!L674</f>
        <v>0.74539999999999995</v>
      </c>
      <c r="M676" s="9">
        <f>Pumpkin_Seeds_Dataset!M674</f>
        <v>0</v>
      </c>
      <c r="N676" s="10">
        <f t="shared" si="131"/>
        <v>1</v>
      </c>
      <c r="O676" s="11">
        <f t="shared" si="132"/>
        <v>1</v>
      </c>
      <c r="P676">
        <f t="shared" si="133"/>
        <v>0</v>
      </c>
      <c r="Q676">
        <f t="shared" si="134"/>
        <v>5.5939277333141746E-2</v>
      </c>
      <c r="R676" s="9">
        <f t="shared" si="135"/>
        <v>5.5939277333141746E-2</v>
      </c>
      <c r="S676" s="11">
        <f t="shared" si="136"/>
        <v>0.94406072266685825</v>
      </c>
      <c r="T676" s="9">
        <f t="shared" si="137"/>
        <v>-5.7564790046431377E-2</v>
      </c>
      <c r="U676" s="11">
        <f t="shared" si="138"/>
        <v>100</v>
      </c>
      <c r="AX676">
        <v>7.7382252610413191E-2</v>
      </c>
      <c r="AY676">
        <v>1</v>
      </c>
      <c r="AZ676">
        <v>0</v>
      </c>
      <c r="BA676">
        <f t="shared" si="142"/>
        <v>643</v>
      </c>
      <c r="BB676">
        <f t="shared" si="143"/>
        <v>29</v>
      </c>
      <c r="BC676">
        <f t="shared" si="139"/>
        <v>0.50538461538461532</v>
      </c>
      <c r="BD676">
        <f t="shared" si="140"/>
        <v>0.97583333333333333</v>
      </c>
      <c r="BE676">
        <f t="shared" si="141"/>
        <v>7.5064102564089297E-4</v>
      </c>
    </row>
    <row r="677" spans="1:57" x14ac:dyDescent="0.3">
      <c r="A677">
        <f>Pumpkin_Seeds_Dataset!A675</f>
        <v>65317</v>
      </c>
      <c r="B677">
        <f>Pumpkin_Seeds_Dataset!B675</f>
        <v>968.89499999999998</v>
      </c>
      <c r="C677">
        <f>Pumpkin_Seeds_Dataset!C675</f>
        <v>371.16059999999999</v>
      </c>
      <c r="D677">
        <f>Pumpkin_Seeds_Dataset!D675</f>
        <v>224.47790000000001</v>
      </c>
      <c r="E677">
        <f>Pumpkin_Seeds_Dataset!E675</f>
        <v>65905</v>
      </c>
      <c r="F677">
        <f>Pumpkin_Seeds_Dataset!F675</f>
        <v>288.38200000000001</v>
      </c>
      <c r="G677">
        <f>Pumpkin_Seeds_Dataset!G675</f>
        <v>0.7964</v>
      </c>
      <c r="H677">
        <f>Pumpkin_Seeds_Dataset!H675</f>
        <v>0.99109999999999998</v>
      </c>
      <c r="I677">
        <f>Pumpkin_Seeds_Dataset!I675</f>
        <v>0.76139999999999997</v>
      </c>
      <c r="J677">
        <f>Pumpkin_Seeds_Dataset!J675</f>
        <v>0.87429999999999997</v>
      </c>
      <c r="K677">
        <f>Pumpkin_Seeds_Dataset!K675</f>
        <v>1.6534</v>
      </c>
      <c r="L677">
        <f>Pumpkin_Seeds_Dataset!L675</f>
        <v>0.77700000000000002</v>
      </c>
      <c r="M677" s="9">
        <f>Pumpkin_Seeds_Dataset!M675</f>
        <v>0</v>
      </c>
      <c r="N677" s="10">
        <f t="shared" si="131"/>
        <v>1</v>
      </c>
      <c r="O677" s="11">
        <f t="shared" si="132"/>
        <v>1</v>
      </c>
      <c r="P677">
        <f t="shared" si="133"/>
        <v>0</v>
      </c>
      <c r="Q677">
        <f t="shared" si="134"/>
        <v>2.0634930788503526E-2</v>
      </c>
      <c r="R677" s="9">
        <f t="shared" si="135"/>
        <v>2.0634930788503526E-2</v>
      </c>
      <c r="S677" s="11">
        <f t="shared" si="136"/>
        <v>0.97936506921149646</v>
      </c>
      <c r="T677" s="9">
        <f t="shared" si="137"/>
        <v>-2.0850805847706377E-2</v>
      </c>
      <c r="U677" s="11">
        <f t="shared" si="138"/>
        <v>100</v>
      </c>
      <c r="AX677">
        <v>7.8042441411601035E-2</v>
      </c>
      <c r="AY677">
        <v>1</v>
      </c>
      <c r="AZ677">
        <v>0</v>
      </c>
      <c r="BA677">
        <f t="shared" si="142"/>
        <v>644</v>
      </c>
      <c r="BB677">
        <f t="shared" si="143"/>
        <v>29</v>
      </c>
      <c r="BC677">
        <f t="shared" si="139"/>
        <v>0.50461538461538469</v>
      </c>
      <c r="BD677">
        <f t="shared" si="140"/>
        <v>0.97583333333333333</v>
      </c>
      <c r="BE677">
        <f t="shared" si="141"/>
        <v>7.506410256411096E-4</v>
      </c>
    </row>
    <row r="678" spans="1:57" x14ac:dyDescent="0.3">
      <c r="A678">
        <f>Pumpkin_Seeds_Dataset!A676</f>
        <v>60409</v>
      </c>
      <c r="B678">
        <f>Pumpkin_Seeds_Dataset!B676</f>
        <v>988.18600000000004</v>
      </c>
      <c r="C678">
        <f>Pumpkin_Seeds_Dataset!C676</f>
        <v>406.46730000000002</v>
      </c>
      <c r="D678">
        <f>Pumpkin_Seeds_Dataset!D676</f>
        <v>190.2431</v>
      </c>
      <c r="E678">
        <f>Pumpkin_Seeds_Dataset!E676</f>
        <v>61098</v>
      </c>
      <c r="F678">
        <f>Pumpkin_Seeds_Dataset!F676</f>
        <v>277.33580000000001</v>
      </c>
      <c r="G678">
        <f>Pumpkin_Seeds_Dataset!G676</f>
        <v>0.88370000000000004</v>
      </c>
      <c r="H678">
        <f>Pumpkin_Seeds_Dataset!H676</f>
        <v>0.98870000000000002</v>
      </c>
      <c r="I678">
        <f>Pumpkin_Seeds_Dataset!I676</f>
        <v>0.73299999999999998</v>
      </c>
      <c r="J678">
        <f>Pumpkin_Seeds_Dataset!J676</f>
        <v>0.77739999999999998</v>
      </c>
      <c r="K678">
        <f>Pumpkin_Seeds_Dataset!K676</f>
        <v>2.1366000000000001</v>
      </c>
      <c r="L678">
        <f>Pumpkin_Seeds_Dataset!L676</f>
        <v>0.68230000000000002</v>
      </c>
      <c r="M678" s="9">
        <f>Pumpkin_Seeds_Dataset!M676</f>
        <v>0</v>
      </c>
      <c r="N678" s="10">
        <f t="shared" si="131"/>
        <v>1</v>
      </c>
      <c r="O678" s="11">
        <f t="shared" si="132"/>
        <v>1</v>
      </c>
      <c r="P678">
        <f t="shared" si="133"/>
        <v>0</v>
      </c>
      <c r="Q678">
        <f t="shared" si="134"/>
        <v>0.88699716543369389</v>
      </c>
      <c r="R678" s="9">
        <f t="shared" si="135"/>
        <v>0.88699716543369389</v>
      </c>
      <c r="S678" s="11">
        <f t="shared" si="136"/>
        <v>0.11300283456630611</v>
      </c>
      <c r="T678" s="9">
        <f t="shared" si="137"/>
        <v>-2.180342375926835</v>
      </c>
      <c r="U678" s="11">
        <f t="shared" si="138"/>
        <v>0</v>
      </c>
      <c r="AX678">
        <v>7.8210702363519222E-2</v>
      </c>
      <c r="AY678">
        <v>1</v>
      </c>
      <c r="AZ678">
        <v>0</v>
      </c>
      <c r="BA678">
        <f t="shared" si="142"/>
        <v>645</v>
      </c>
      <c r="BB678">
        <f t="shared" si="143"/>
        <v>29</v>
      </c>
      <c r="BC678">
        <f t="shared" si="139"/>
        <v>0.50384615384615383</v>
      </c>
      <c r="BD678">
        <f t="shared" si="140"/>
        <v>0.97583333333333333</v>
      </c>
      <c r="BE678">
        <f t="shared" si="141"/>
        <v>7.5064102564100128E-4</v>
      </c>
    </row>
    <row r="679" spans="1:57" x14ac:dyDescent="0.3">
      <c r="A679">
        <f>Pumpkin_Seeds_Dataset!A677</f>
        <v>65102</v>
      </c>
      <c r="B679">
        <f>Pumpkin_Seeds_Dataset!B677</f>
        <v>997.98</v>
      </c>
      <c r="C679">
        <f>Pumpkin_Seeds_Dataset!C677</f>
        <v>393.17790000000002</v>
      </c>
      <c r="D679">
        <f>Pumpkin_Seeds_Dataset!D677</f>
        <v>211.91</v>
      </c>
      <c r="E679">
        <f>Pumpkin_Seeds_Dataset!E677</f>
        <v>65791</v>
      </c>
      <c r="F679">
        <f>Pumpkin_Seeds_Dataset!F677</f>
        <v>287.90699999999998</v>
      </c>
      <c r="G679">
        <f>Pumpkin_Seeds_Dataset!G677</f>
        <v>0.84230000000000005</v>
      </c>
      <c r="H679">
        <f>Pumpkin_Seeds_Dataset!H677</f>
        <v>0.98950000000000005</v>
      </c>
      <c r="I679">
        <f>Pumpkin_Seeds_Dataset!I677</f>
        <v>0.73250000000000004</v>
      </c>
      <c r="J679">
        <f>Pumpkin_Seeds_Dataset!J677</f>
        <v>0.82140000000000002</v>
      </c>
      <c r="K679">
        <f>Pumpkin_Seeds_Dataset!K677</f>
        <v>1.8553999999999999</v>
      </c>
      <c r="L679">
        <f>Pumpkin_Seeds_Dataset!L677</f>
        <v>0.73229999999999995</v>
      </c>
      <c r="M679" s="9">
        <f>Pumpkin_Seeds_Dataset!M677</f>
        <v>0</v>
      </c>
      <c r="N679" s="10">
        <f t="shared" si="131"/>
        <v>1</v>
      </c>
      <c r="O679" s="11">
        <f t="shared" si="132"/>
        <v>1</v>
      </c>
      <c r="P679">
        <f t="shared" si="133"/>
        <v>0</v>
      </c>
      <c r="Q679">
        <f t="shared" si="134"/>
        <v>0.17364201394428574</v>
      </c>
      <c r="R679" s="9">
        <f t="shared" si="135"/>
        <v>0.17364201394428574</v>
      </c>
      <c r="S679" s="11">
        <f t="shared" si="136"/>
        <v>0.8263579860557142</v>
      </c>
      <c r="T679" s="9">
        <f t="shared" si="137"/>
        <v>-0.19072720218870073</v>
      </c>
      <c r="U679" s="11">
        <f t="shared" si="138"/>
        <v>100</v>
      </c>
      <c r="AX679">
        <v>7.8383206993067583E-2</v>
      </c>
      <c r="AY679">
        <v>1</v>
      </c>
      <c r="AZ679">
        <v>0</v>
      </c>
      <c r="BA679">
        <f t="shared" si="142"/>
        <v>646</v>
      </c>
      <c r="BB679">
        <f t="shared" si="143"/>
        <v>29</v>
      </c>
      <c r="BC679">
        <f t="shared" si="139"/>
        <v>0.50307692307692309</v>
      </c>
      <c r="BD679">
        <f t="shared" si="140"/>
        <v>0.97583333333333333</v>
      </c>
      <c r="BE679">
        <f t="shared" si="141"/>
        <v>7.5064102564100128E-4</v>
      </c>
    </row>
    <row r="680" spans="1:57" x14ac:dyDescent="0.3">
      <c r="A680">
        <f>Pumpkin_Seeds_Dataset!A678</f>
        <v>75648</v>
      </c>
      <c r="B680">
        <f>Pumpkin_Seeds_Dataset!B678</f>
        <v>1105.0709999999999</v>
      </c>
      <c r="C680">
        <f>Pumpkin_Seeds_Dataset!C678</f>
        <v>383.84199999999998</v>
      </c>
      <c r="D680">
        <f>Pumpkin_Seeds_Dataset!D678</f>
        <v>251.52199999999999</v>
      </c>
      <c r="E680">
        <f>Pumpkin_Seeds_Dataset!E678</f>
        <v>76498</v>
      </c>
      <c r="F680">
        <f>Pumpkin_Seeds_Dataset!F678</f>
        <v>310.35149999999999</v>
      </c>
      <c r="G680">
        <f>Pumpkin_Seeds_Dataset!G678</f>
        <v>0.75539999999999996</v>
      </c>
      <c r="H680">
        <f>Pumpkin_Seeds_Dataset!H678</f>
        <v>0.9889</v>
      </c>
      <c r="I680">
        <f>Pumpkin_Seeds_Dataset!I678</f>
        <v>0.75180000000000002</v>
      </c>
      <c r="J680">
        <f>Pumpkin_Seeds_Dataset!J678</f>
        <v>0.77839999999999998</v>
      </c>
      <c r="K680">
        <f>Pumpkin_Seeds_Dataset!K678</f>
        <v>1.5261</v>
      </c>
      <c r="L680">
        <f>Pumpkin_Seeds_Dataset!L678</f>
        <v>0.8085</v>
      </c>
      <c r="M680" s="9">
        <f>Pumpkin_Seeds_Dataset!M678</f>
        <v>0</v>
      </c>
      <c r="N680" s="10">
        <f t="shared" si="131"/>
        <v>1</v>
      </c>
      <c r="O680" s="11">
        <f t="shared" si="132"/>
        <v>1</v>
      </c>
      <c r="P680">
        <f t="shared" si="133"/>
        <v>0</v>
      </c>
      <c r="Q680">
        <f t="shared" si="134"/>
        <v>6.2838844752817367E-3</v>
      </c>
      <c r="R680" s="9">
        <f t="shared" si="135"/>
        <v>6.2838844752817367E-3</v>
      </c>
      <c r="S680" s="11">
        <f t="shared" si="136"/>
        <v>0.99371611552471828</v>
      </c>
      <c r="T680" s="9">
        <f t="shared" si="137"/>
        <v>-6.3037111801204212E-3</v>
      </c>
      <c r="U680" s="11">
        <f t="shared" si="138"/>
        <v>100</v>
      </c>
      <c r="AX680">
        <v>7.8443448186190326E-2</v>
      </c>
      <c r="AY680">
        <v>1</v>
      </c>
      <c r="AZ680">
        <v>0</v>
      </c>
      <c r="BA680">
        <f t="shared" si="142"/>
        <v>647</v>
      </c>
      <c r="BB680">
        <f t="shared" si="143"/>
        <v>29</v>
      </c>
      <c r="BC680">
        <f t="shared" si="139"/>
        <v>0.50230769230769234</v>
      </c>
      <c r="BD680">
        <f t="shared" si="140"/>
        <v>0.97583333333333333</v>
      </c>
      <c r="BE680">
        <f t="shared" si="141"/>
        <v>7.506410256411096E-4</v>
      </c>
    </row>
    <row r="681" spans="1:57" x14ac:dyDescent="0.3">
      <c r="A681">
        <f>Pumpkin_Seeds_Dataset!A679</f>
        <v>58889</v>
      </c>
      <c r="B681">
        <f>Pumpkin_Seeds_Dataset!B679</f>
        <v>952.72699999999998</v>
      </c>
      <c r="C681">
        <f>Pumpkin_Seeds_Dataset!C679</f>
        <v>372.017</v>
      </c>
      <c r="D681">
        <f>Pumpkin_Seeds_Dataset!D679</f>
        <v>203.4572</v>
      </c>
      <c r="E681">
        <f>Pumpkin_Seeds_Dataset!E679</f>
        <v>59534</v>
      </c>
      <c r="F681">
        <f>Pumpkin_Seeds_Dataset!F679</f>
        <v>273.82440000000003</v>
      </c>
      <c r="G681">
        <f>Pumpkin_Seeds_Dataset!G679</f>
        <v>0.83720000000000006</v>
      </c>
      <c r="H681">
        <f>Pumpkin_Seeds_Dataset!H679</f>
        <v>0.98919999999999997</v>
      </c>
      <c r="I681">
        <f>Pumpkin_Seeds_Dataset!I679</f>
        <v>0.67789999999999995</v>
      </c>
      <c r="J681">
        <f>Pumpkin_Seeds_Dataset!J679</f>
        <v>0.81530000000000002</v>
      </c>
      <c r="K681">
        <f>Pumpkin_Seeds_Dataset!K679</f>
        <v>1.8285</v>
      </c>
      <c r="L681">
        <f>Pumpkin_Seeds_Dataset!L679</f>
        <v>0.73609999999999998</v>
      </c>
      <c r="M681" s="9">
        <f>Pumpkin_Seeds_Dataset!M679</f>
        <v>0</v>
      </c>
      <c r="N681" s="10">
        <f t="shared" si="131"/>
        <v>1</v>
      </c>
      <c r="O681" s="11">
        <f t="shared" si="132"/>
        <v>1</v>
      </c>
      <c r="P681">
        <f t="shared" si="133"/>
        <v>0</v>
      </c>
      <c r="Q681">
        <f t="shared" si="134"/>
        <v>0.39841747119749643</v>
      </c>
      <c r="R681" s="9">
        <f t="shared" si="135"/>
        <v>0.39841747119749643</v>
      </c>
      <c r="S681" s="11">
        <f t="shared" si="136"/>
        <v>0.60158252880250362</v>
      </c>
      <c r="T681" s="9">
        <f t="shared" si="137"/>
        <v>-0.50819154798745403</v>
      </c>
      <c r="U681" s="11">
        <f t="shared" si="138"/>
        <v>100</v>
      </c>
      <c r="AX681">
        <v>7.8444656764829396E-2</v>
      </c>
      <c r="AY681">
        <v>1</v>
      </c>
      <c r="AZ681">
        <v>0</v>
      </c>
      <c r="BA681">
        <f t="shared" si="142"/>
        <v>648</v>
      </c>
      <c r="BB681">
        <f t="shared" si="143"/>
        <v>29</v>
      </c>
      <c r="BC681">
        <f t="shared" si="139"/>
        <v>0.50153846153846149</v>
      </c>
      <c r="BD681">
        <f t="shared" si="140"/>
        <v>0.97583333333333333</v>
      </c>
      <c r="BE681">
        <f t="shared" si="141"/>
        <v>7.5064102564100128E-4</v>
      </c>
    </row>
    <row r="682" spans="1:57" x14ac:dyDescent="0.3">
      <c r="A682">
        <f>Pumpkin_Seeds_Dataset!A680</f>
        <v>101872</v>
      </c>
      <c r="B682">
        <f>Pumpkin_Seeds_Dataset!B680</f>
        <v>1235.2529999999999</v>
      </c>
      <c r="C682">
        <f>Pumpkin_Seeds_Dataset!C680</f>
        <v>480.95639999999997</v>
      </c>
      <c r="D682">
        <f>Pumpkin_Seeds_Dataset!D680</f>
        <v>270.7833</v>
      </c>
      <c r="E682">
        <f>Pumpkin_Seeds_Dataset!E680</f>
        <v>102668</v>
      </c>
      <c r="F682">
        <f>Pumpkin_Seeds_Dataset!F680</f>
        <v>360.14920000000001</v>
      </c>
      <c r="G682">
        <f>Pumpkin_Seeds_Dataset!G680</f>
        <v>0.82640000000000002</v>
      </c>
      <c r="H682">
        <f>Pumpkin_Seeds_Dataset!H680</f>
        <v>0.99219999999999997</v>
      </c>
      <c r="I682">
        <f>Pumpkin_Seeds_Dataset!I680</f>
        <v>0.68</v>
      </c>
      <c r="J682">
        <f>Pumpkin_Seeds_Dataset!J680</f>
        <v>0.83899999999999997</v>
      </c>
      <c r="K682">
        <f>Pumpkin_Seeds_Dataset!K680</f>
        <v>1.7762</v>
      </c>
      <c r="L682">
        <f>Pumpkin_Seeds_Dataset!L680</f>
        <v>0.74880000000000002</v>
      </c>
      <c r="M682" s="9">
        <f>Pumpkin_Seeds_Dataset!M680</f>
        <v>0</v>
      </c>
      <c r="N682" s="10">
        <f t="shared" si="131"/>
        <v>1</v>
      </c>
      <c r="O682" s="11">
        <f t="shared" si="132"/>
        <v>1</v>
      </c>
      <c r="P682">
        <f t="shared" si="133"/>
        <v>0</v>
      </c>
      <c r="Q682">
        <f t="shared" si="134"/>
        <v>0.29545191304352791</v>
      </c>
      <c r="R682" s="9">
        <f t="shared" si="135"/>
        <v>0.29545191304352791</v>
      </c>
      <c r="S682" s="11">
        <f t="shared" si="136"/>
        <v>0.70454808695647209</v>
      </c>
      <c r="T682" s="9">
        <f t="shared" si="137"/>
        <v>-0.35019869311477975</v>
      </c>
      <c r="U682" s="11">
        <f t="shared" si="138"/>
        <v>100</v>
      </c>
      <c r="AX682">
        <v>7.8535016002466831E-2</v>
      </c>
      <c r="AY682">
        <v>1</v>
      </c>
      <c r="AZ682">
        <v>0</v>
      </c>
      <c r="BA682">
        <f t="shared" si="142"/>
        <v>649</v>
      </c>
      <c r="BB682">
        <f t="shared" si="143"/>
        <v>29</v>
      </c>
      <c r="BC682">
        <f t="shared" si="139"/>
        <v>0.50076923076923074</v>
      </c>
      <c r="BD682">
        <f t="shared" si="140"/>
        <v>0.97583333333333333</v>
      </c>
      <c r="BE682">
        <f t="shared" si="141"/>
        <v>7.5064102564100128E-4</v>
      </c>
    </row>
    <row r="683" spans="1:57" x14ac:dyDescent="0.3">
      <c r="A683">
        <f>Pumpkin_Seeds_Dataset!A681</f>
        <v>71905</v>
      </c>
      <c r="B683">
        <f>Pumpkin_Seeds_Dataset!B681</f>
        <v>1055.3599999999999</v>
      </c>
      <c r="C683">
        <f>Pumpkin_Seeds_Dataset!C681</f>
        <v>411.1628</v>
      </c>
      <c r="D683">
        <f>Pumpkin_Seeds_Dataset!D681</f>
        <v>224.58779999999999</v>
      </c>
      <c r="E683">
        <f>Pumpkin_Seeds_Dataset!E681</f>
        <v>72726</v>
      </c>
      <c r="F683">
        <f>Pumpkin_Seeds_Dataset!F681</f>
        <v>302.5761</v>
      </c>
      <c r="G683">
        <f>Pumpkin_Seeds_Dataset!G681</f>
        <v>0.83760000000000001</v>
      </c>
      <c r="H683">
        <f>Pumpkin_Seeds_Dataset!H681</f>
        <v>0.98870000000000002</v>
      </c>
      <c r="I683">
        <f>Pumpkin_Seeds_Dataset!I681</f>
        <v>0.64790000000000003</v>
      </c>
      <c r="J683">
        <f>Pumpkin_Seeds_Dataset!J681</f>
        <v>0.81130000000000002</v>
      </c>
      <c r="K683">
        <f>Pumpkin_Seeds_Dataset!K681</f>
        <v>1.8307</v>
      </c>
      <c r="L683">
        <f>Pumpkin_Seeds_Dataset!L681</f>
        <v>0.7359</v>
      </c>
      <c r="M683" s="9">
        <f>Pumpkin_Seeds_Dataset!M681</f>
        <v>0</v>
      </c>
      <c r="N683" s="10">
        <f t="shared" si="131"/>
        <v>1</v>
      </c>
      <c r="O683" s="11">
        <f t="shared" si="132"/>
        <v>1</v>
      </c>
      <c r="P683">
        <f t="shared" si="133"/>
        <v>0</v>
      </c>
      <c r="Q683">
        <f t="shared" si="134"/>
        <v>0.10908067723668902</v>
      </c>
      <c r="R683" s="9">
        <f t="shared" si="135"/>
        <v>0.10908067723668902</v>
      </c>
      <c r="S683" s="11">
        <f t="shared" si="136"/>
        <v>0.89091932276331098</v>
      </c>
      <c r="T683" s="9">
        <f t="shared" si="137"/>
        <v>-0.11550140245346471</v>
      </c>
      <c r="U683" s="11">
        <f t="shared" si="138"/>
        <v>100</v>
      </c>
      <c r="AX683">
        <v>7.8569201758999924E-2</v>
      </c>
      <c r="AY683">
        <v>1</v>
      </c>
      <c r="AZ683">
        <v>0</v>
      </c>
      <c r="BA683">
        <f t="shared" si="142"/>
        <v>650</v>
      </c>
      <c r="BB683">
        <f t="shared" si="143"/>
        <v>29</v>
      </c>
      <c r="BC683">
        <f t="shared" si="139"/>
        <v>0.5</v>
      </c>
      <c r="BD683">
        <f t="shared" si="140"/>
        <v>0.97583333333333333</v>
      </c>
      <c r="BE683">
        <f t="shared" si="141"/>
        <v>7.5064102564100128E-4</v>
      </c>
    </row>
    <row r="684" spans="1:57" x14ac:dyDescent="0.3">
      <c r="A684">
        <f>Pumpkin_Seeds_Dataset!A682</f>
        <v>88424</v>
      </c>
      <c r="B684">
        <f>Pumpkin_Seeds_Dataset!B682</f>
        <v>1180.575</v>
      </c>
      <c r="C684">
        <f>Pumpkin_Seeds_Dataset!C682</f>
        <v>471.69060000000002</v>
      </c>
      <c r="D684">
        <f>Pumpkin_Seeds_Dataset!D682</f>
        <v>240.00989999999999</v>
      </c>
      <c r="E684">
        <f>Pumpkin_Seeds_Dataset!E682</f>
        <v>89586</v>
      </c>
      <c r="F684">
        <f>Pumpkin_Seeds_Dataset!F682</f>
        <v>335.53680000000003</v>
      </c>
      <c r="G684">
        <f>Pumpkin_Seeds_Dataset!G682</f>
        <v>0.8609</v>
      </c>
      <c r="H684">
        <f>Pumpkin_Seeds_Dataset!H682</f>
        <v>0.98699999999999999</v>
      </c>
      <c r="I684">
        <f>Pumpkin_Seeds_Dataset!I682</f>
        <v>0.73939999999999995</v>
      </c>
      <c r="J684">
        <f>Pumpkin_Seeds_Dataset!J682</f>
        <v>0.79720000000000002</v>
      </c>
      <c r="K684">
        <f>Pumpkin_Seeds_Dataset!K682</f>
        <v>1.9653</v>
      </c>
      <c r="L684">
        <f>Pumpkin_Seeds_Dataset!L682</f>
        <v>0.71130000000000004</v>
      </c>
      <c r="M684" s="9">
        <f>Pumpkin_Seeds_Dataset!M682</f>
        <v>0</v>
      </c>
      <c r="N684" s="10">
        <f t="shared" si="131"/>
        <v>1</v>
      </c>
      <c r="O684" s="11">
        <f t="shared" si="132"/>
        <v>1</v>
      </c>
      <c r="P684">
        <f t="shared" si="133"/>
        <v>0</v>
      </c>
      <c r="Q684">
        <f t="shared" si="134"/>
        <v>0.14374231645525581</v>
      </c>
      <c r="R684" s="9">
        <f t="shared" si="135"/>
        <v>0.14374231645525581</v>
      </c>
      <c r="S684" s="11">
        <f t="shared" si="136"/>
        <v>0.85625768354474419</v>
      </c>
      <c r="T684" s="9">
        <f t="shared" si="137"/>
        <v>-0.15518391596305053</v>
      </c>
      <c r="U684" s="11">
        <f t="shared" si="138"/>
        <v>100</v>
      </c>
      <c r="AX684">
        <v>7.857764163004527E-2</v>
      </c>
      <c r="AY684">
        <v>1</v>
      </c>
      <c r="AZ684">
        <v>0</v>
      </c>
      <c r="BA684">
        <f t="shared" si="142"/>
        <v>651</v>
      </c>
      <c r="BB684">
        <f t="shared" si="143"/>
        <v>29</v>
      </c>
      <c r="BC684">
        <f t="shared" si="139"/>
        <v>0.49923076923076926</v>
      </c>
      <c r="BD684">
        <f t="shared" si="140"/>
        <v>0.97583333333333333</v>
      </c>
      <c r="BE684">
        <f t="shared" si="141"/>
        <v>7.5064102564100128E-4</v>
      </c>
    </row>
    <row r="685" spans="1:57" x14ac:dyDescent="0.3">
      <c r="A685">
        <f>Pumpkin_Seeds_Dataset!A683</f>
        <v>102978</v>
      </c>
      <c r="B685">
        <f>Pumpkin_Seeds_Dataset!B683</f>
        <v>1247.1980000000001</v>
      </c>
      <c r="C685">
        <f>Pumpkin_Seeds_Dataset!C683</f>
        <v>487.19099999999997</v>
      </c>
      <c r="D685">
        <f>Pumpkin_Seeds_Dataset!D683</f>
        <v>270.43599999999998</v>
      </c>
      <c r="E685">
        <f>Pumpkin_Seeds_Dataset!E683</f>
        <v>104151</v>
      </c>
      <c r="F685">
        <f>Pumpkin_Seeds_Dataset!F683</f>
        <v>362.09899999999999</v>
      </c>
      <c r="G685">
        <f>Pumpkin_Seeds_Dataset!G683</f>
        <v>0.83179999999999998</v>
      </c>
      <c r="H685">
        <f>Pumpkin_Seeds_Dataset!H683</f>
        <v>0.98870000000000002</v>
      </c>
      <c r="I685">
        <f>Pumpkin_Seeds_Dataset!I683</f>
        <v>0.66800000000000004</v>
      </c>
      <c r="J685">
        <f>Pumpkin_Seeds_Dataset!J683</f>
        <v>0.83189999999999997</v>
      </c>
      <c r="K685">
        <f>Pumpkin_Seeds_Dataset!K683</f>
        <v>1.8015000000000001</v>
      </c>
      <c r="L685">
        <f>Pumpkin_Seeds_Dataset!L683</f>
        <v>0.74319999999999997</v>
      </c>
      <c r="M685" s="9">
        <f>Pumpkin_Seeds_Dataset!M683</f>
        <v>0</v>
      </c>
      <c r="N685" s="10">
        <f t="shared" si="131"/>
        <v>1</v>
      </c>
      <c r="O685" s="11">
        <f t="shared" si="132"/>
        <v>1</v>
      </c>
      <c r="P685">
        <f t="shared" si="133"/>
        <v>0</v>
      </c>
      <c r="Q685">
        <f t="shared" si="134"/>
        <v>0.13317687713716533</v>
      </c>
      <c r="R685" s="9">
        <f t="shared" si="135"/>
        <v>0.13317687713716533</v>
      </c>
      <c r="S685" s="11">
        <f t="shared" si="136"/>
        <v>0.86682312286283469</v>
      </c>
      <c r="T685" s="9">
        <f t="shared" si="137"/>
        <v>-0.14292033355340558</v>
      </c>
      <c r="U685" s="11">
        <f t="shared" si="138"/>
        <v>100</v>
      </c>
      <c r="AX685">
        <v>7.8760956976494614E-2</v>
      </c>
      <c r="AY685">
        <v>1</v>
      </c>
      <c r="AZ685">
        <v>0</v>
      </c>
      <c r="BA685">
        <f t="shared" si="142"/>
        <v>652</v>
      </c>
      <c r="BB685">
        <f t="shared" si="143"/>
        <v>29</v>
      </c>
      <c r="BC685">
        <f t="shared" si="139"/>
        <v>0.49846153846153851</v>
      </c>
      <c r="BD685">
        <f t="shared" si="140"/>
        <v>0.97583333333333333</v>
      </c>
      <c r="BE685">
        <f t="shared" si="141"/>
        <v>7.506410256411096E-4</v>
      </c>
    </row>
    <row r="686" spans="1:57" x14ac:dyDescent="0.3">
      <c r="A686">
        <f>Pumpkin_Seeds_Dataset!A684</f>
        <v>70464</v>
      </c>
      <c r="B686">
        <f>Pumpkin_Seeds_Dataset!B684</f>
        <v>1028.7049999999999</v>
      </c>
      <c r="C686">
        <f>Pumpkin_Seeds_Dataset!C684</f>
        <v>406.3263</v>
      </c>
      <c r="D686">
        <f>Pumpkin_Seeds_Dataset!D684</f>
        <v>222.33459999999999</v>
      </c>
      <c r="E686">
        <f>Pumpkin_Seeds_Dataset!E684</f>
        <v>71028</v>
      </c>
      <c r="F686">
        <f>Pumpkin_Seeds_Dataset!F684</f>
        <v>299.52890000000002</v>
      </c>
      <c r="G686">
        <f>Pumpkin_Seeds_Dataset!G684</f>
        <v>0.83699999999999997</v>
      </c>
      <c r="H686">
        <f>Pumpkin_Seeds_Dataset!H684</f>
        <v>0.99209999999999998</v>
      </c>
      <c r="I686">
        <f>Pumpkin_Seeds_Dataset!I684</f>
        <v>0.71540000000000004</v>
      </c>
      <c r="J686">
        <f>Pumpkin_Seeds_Dataset!J684</f>
        <v>0.8367</v>
      </c>
      <c r="K686">
        <f>Pumpkin_Seeds_Dataset!K684</f>
        <v>1.8274999999999999</v>
      </c>
      <c r="L686">
        <f>Pumpkin_Seeds_Dataset!L684</f>
        <v>0.73719999999999997</v>
      </c>
      <c r="M686" s="9">
        <f>Pumpkin_Seeds_Dataset!M684</f>
        <v>0</v>
      </c>
      <c r="N686" s="10">
        <f t="shared" si="131"/>
        <v>1</v>
      </c>
      <c r="O686" s="11">
        <f t="shared" si="132"/>
        <v>1</v>
      </c>
      <c r="P686">
        <f t="shared" si="133"/>
        <v>0</v>
      </c>
      <c r="Q686">
        <f t="shared" si="134"/>
        <v>0.16663939431503907</v>
      </c>
      <c r="R686" s="9">
        <f t="shared" si="135"/>
        <v>0.16663939431503907</v>
      </c>
      <c r="S686" s="11">
        <f t="shared" si="136"/>
        <v>0.83336060568496095</v>
      </c>
      <c r="T686" s="9">
        <f t="shared" si="137"/>
        <v>-0.18228883050751224</v>
      </c>
      <c r="U686" s="11">
        <f t="shared" si="138"/>
        <v>100</v>
      </c>
      <c r="AX686">
        <v>7.9354684071033021E-2</v>
      </c>
      <c r="AY686">
        <v>1</v>
      </c>
      <c r="AZ686">
        <v>0</v>
      </c>
      <c r="BA686">
        <f t="shared" si="142"/>
        <v>653</v>
      </c>
      <c r="BB686">
        <f t="shared" si="143"/>
        <v>29</v>
      </c>
      <c r="BC686">
        <f t="shared" si="139"/>
        <v>0.49769230769230766</v>
      </c>
      <c r="BD686">
        <f t="shared" si="140"/>
        <v>0.97583333333333333</v>
      </c>
      <c r="BE686">
        <f t="shared" si="141"/>
        <v>7.5064102564100128E-4</v>
      </c>
    </row>
    <row r="687" spans="1:57" x14ac:dyDescent="0.3">
      <c r="A687">
        <f>Pumpkin_Seeds_Dataset!A685</f>
        <v>99386</v>
      </c>
      <c r="B687">
        <f>Pumpkin_Seeds_Dataset!B685</f>
        <v>1228.03</v>
      </c>
      <c r="C687">
        <f>Pumpkin_Seeds_Dataset!C685</f>
        <v>485.84890000000001</v>
      </c>
      <c r="D687">
        <f>Pumpkin_Seeds_Dataset!D685</f>
        <v>261.20150000000001</v>
      </c>
      <c r="E687">
        <f>Pumpkin_Seeds_Dataset!E685</f>
        <v>100357</v>
      </c>
      <c r="F687">
        <f>Pumpkin_Seeds_Dataset!F685</f>
        <v>355.72770000000003</v>
      </c>
      <c r="G687">
        <f>Pumpkin_Seeds_Dataset!G685</f>
        <v>0.84319999999999995</v>
      </c>
      <c r="H687">
        <f>Pumpkin_Seeds_Dataset!H685</f>
        <v>0.99029999999999996</v>
      </c>
      <c r="I687">
        <f>Pumpkin_Seeds_Dataset!I685</f>
        <v>0.63939999999999997</v>
      </c>
      <c r="J687">
        <f>Pumpkin_Seeds_Dataset!J685</f>
        <v>0.82820000000000005</v>
      </c>
      <c r="K687">
        <f>Pumpkin_Seeds_Dataset!K685</f>
        <v>1.8601000000000001</v>
      </c>
      <c r="L687">
        <f>Pumpkin_Seeds_Dataset!L685</f>
        <v>0.73219999999999996</v>
      </c>
      <c r="M687" s="9">
        <f>Pumpkin_Seeds_Dataset!M685</f>
        <v>0</v>
      </c>
      <c r="N687" s="10">
        <f t="shared" si="131"/>
        <v>1</v>
      </c>
      <c r="O687" s="11">
        <f t="shared" si="132"/>
        <v>1</v>
      </c>
      <c r="P687">
        <f t="shared" si="133"/>
        <v>0</v>
      </c>
      <c r="Q687">
        <f t="shared" si="134"/>
        <v>0.18984860340193713</v>
      </c>
      <c r="R687" s="9">
        <f t="shared" si="135"/>
        <v>0.18984860340193713</v>
      </c>
      <c r="S687" s="11">
        <f t="shared" si="136"/>
        <v>0.8101513965980629</v>
      </c>
      <c r="T687" s="9">
        <f t="shared" si="137"/>
        <v>-0.21053413940071</v>
      </c>
      <c r="U687" s="11">
        <f t="shared" si="138"/>
        <v>100</v>
      </c>
      <c r="AX687">
        <v>7.9392271642834369E-2</v>
      </c>
      <c r="AY687">
        <v>1</v>
      </c>
      <c r="AZ687">
        <v>0</v>
      </c>
      <c r="BA687">
        <f t="shared" si="142"/>
        <v>654</v>
      </c>
      <c r="BB687">
        <f t="shared" si="143"/>
        <v>29</v>
      </c>
      <c r="BC687">
        <f t="shared" si="139"/>
        <v>0.49692307692307691</v>
      </c>
      <c r="BD687">
        <f t="shared" si="140"/>
        <v>0.97583333333333333</v>
      </c>
      <c r="BE687">
        <f t="shared" si="141"/>
        <v>7.5064102564100128E-4</v>
      </c>
    </row>
    <row r="688" spans="1:57" x14ac:dyDescent="0.3">
      <c r="A688">
        <f>Pumpkin_Seeds_Dataset!A686</f>
        <v>74353</v>
      </c>
      <c r="B688">
        <f>Pumpkin_Seeds_Dataset!B686</f>
        <v>1046.3879999999999</v>
      </c>
      <c r="C688">
        <f>Pumpkin_Seeds_Dataset!C686</f>
        <v>409.59140000000002</v>
      </c>
      <c r="D688">
        <f>Pumpkin_Seeds_Dataset!D686</f>
        <v>231.92240000000001</v>
      </c>
      <c r="E688">
        <f>Pumpkin_Seeds_Dataset!E686</f>
        <v>75034</v>
      </c>
      <c r="F688">
        <f>Pumpkin_Seeds_Dataset!F686</f>
        <v>307.68360000000001</v>
      </c>
      <c r="G688">
        <f>Pumpkin_Seeds_Dataset!G686</f>
        <v>0.82420000000000004</v>
      </c>
      <c r="H688">
        <f>Pumpkin_Seeds_Dataset!H686</f>
        <v>0.9909</v>
      </c>
      <c r="I688">
        <f>Pumpkin_Seeds_Dataset!I686</f>
        <v>0.70709999999999995</v>
      </c>
      <c r="J688">
        <f>Pumpkin_Seeds_Dataset!J686</f>
        <v>0.85329999999999995</v>
      </c>
      <c r="K688">
        <f>Pumpkin_Seeds_Dataset!K686</f>
        <v>1.7661</v>
      </c>
      <c r="L688">
        <f>Pumpkin_Seeds_Dataset!L686</f>
        <v>0.75119999999999998</v>
      </c>
      <c r="M688" s="9">
        <f>Pumpkin_Seeds_Dataset!M686</f>
        <v>0</v>
      </c>
      <c r="N688" s="10">
        <f t="shared" si="131"/>
        <v>1</v>
      </c>
      <c r="O688" s="11">
        <f t="shared" si="132"/>
        <v>1</v>
      </c>
      <c r="P688">
        <f t="shared" si="133"/>
        <v>0</v>
      </c>
      <c r="Q688">
        <f t="shared" si="134"/>
        <v>3.8159212307486264E-2</v>
      </c>
      <c r="R688" s="9">
        <f t="shared" si="135"/>
        <v>3.8159212307486264E-2</v>
      </c>
      <c r="S688" s="11">
        <f t="shared" si="136"/>
        <v>0.96184078769251369</v>
      </c>
      <c r="T688" s="9">
        <f t="shared" si="137"/>
        <v>-3.8906343372425135E-2</v>
      </c>
      <c r="U688" s="11">
        <f t="shared" si="138"/>
        <v>100</v>
      </c>
      <c r="AX688">
        <v>7.9507567512811086E-2</v>
      </c>
      <c r="AY688">
        <v>1</v>
      </c>
      <c r="AZ688">
        <v>0</v>
      </c>
      <c r="BA688">
        <f t="shared" si="142"/>
        <v>655</v>
      </c>
      <c r="BB688">
        <f t="shared" si="143"/>
        <v>29</v>
      </c>
      <c r="BC688">
        <f t="shared" si="139"/>
        <v>0.49615384615384617</v>
      </c>
      <c r="BD688">
        <f t="shared" si="140"/>
        <v>0.97583333333333333</v>
      </c>
      <c r="BE688">
        <f t="shared" si="141"/>
        <v>7.5064102564100128E-4</v>
      </c>
    </row>
    <row r="689" spans="1:57" x14ac:dyDescent="0.3">
      <c r="A689">
        <f>Pumpkin_Seeds_Dataset!A687</f>
        <v>72566</v>
      </c>
      <c r="B689">
        <f>Pumpkin_Seeds_Dataset!B687</f>
        <v>1030.8219999999999</v>
      </c>
      <c r="C689">
        <f>Pumpkin_Seeds_Dataset!C687</f>
        <v>401.72519999999997</v>
      </c>
      <c r="D689">
        <f>Pumpkin_Seeds_Dataset!D687</f>
        <v>230.44929999999999</v>
      </c>
      <c r="E689">
        <f>Pumpkin_Seeds_Dataset!E687</f>
        <v>73117</v>
      </c>
      <c r="F689">
        <f>Pumpkin_Seeds_Dataset!F687</f>
        <v>303.96370000000002</v>
      </c>
      <c r="G689">
        <f>Pumpkin_Seeds_Dataset!G687</f>
        <v>0.81910000000000005</v>
      </c>
      <c r="H689">
        <f>Pumpkin_Seeds_Dataset!H687</f>
        <v>0.99250000000000005</v>
      </c>
      <c r="I689">
        <f>Pumpkin_Seeds_Dataset!I687</f>
        <v>0.73929999999999996</v>
      </c>
      <c r="J689">
        <f>Pumpkin_Seeds_Dataset!J687</f>
        <v>0.85819999999999996</v>
      </c>
      <c r="K689">
        <f>Pumpkin_Seeds_Dataset!K687</f>
        <v>1.7432000000000001</v>
      </c>
      <c r="L689">
        <f>Pumpkin_Seeds_Dataset!L687</f>
        <v>0.75660000000000005</v>
      </c>
      <c r="M689" s="9">
        <f>Pumpkin_Seeds_Dataset!M687</f>
        <v>0</v>
      </c>
      <c r="N689" s="10">
        <f t="shared" si="131"/>
        <v>1</v>
      </c>
      <c r="O689" s="11">
        <f t="shared" si="132"/>
        <v>1</v>
      </c>
      <c r="P689">
        <f t="shared" si="133"/>
        <v>0</v>
      </c>
      <c r="Q689">
        <f t="shared" si="134"/>
        <v>4.0054820777754623E-2</v>
      </c>
      <c r="R689" s="9">
        <f t="shared" si="135"/>
        <v>4.0054820777754623E-2</v>
      </c>
      <c r="S689" s="11">
        <f t="shared" si="136"/>
        <v>0.95994517922224543</v>
      </c>
      <c r="T689" s="9">
        <f t="shared" si="137"/>
        <v>-4.0879101127634078E-2</v>
      </c>
      <c r="U689" s="11">
        <f t="shared" si="138"/>
        <v>100</v>
      </c>
      <c r="AX689">
        <v>7.981959511612835E-2</v>
      </c>
      <c r="AY689">
        <v>1</v>
      </c>
      <c r="AZ689">
        <v>0</v>
      </c>
      <c r="BA689">
        <f t="shared" si="142"/>
        <v>656</v>
      </c>
      <c r="BB689">
        <f t="shared" si="143"/>
        <v>29</v>
      </c>
      <c r="BC689">
        <f t="shared" si="139"/>
        <v>0.49538461538461542</v>
      </c>
      <c r="BD689">
        <f t="shared" si="140"/>
        <v>0.97583333333333333</v>
      </c>
      <c r="BE689">
        <f t="shared" si="141"/>
        <v>7.506410256411096E-4</v>
      </c>
    </row>
    <row r="690" spans="1:57" x14ac:dyDescent="0.3">
      <c r="A690">
        <f>Pumpkin_Seeds_Dataset!A688</f>
        <v>66174</v>
      </c>
      <c r="B690">
        <f>Pumpkin_Seeds_Dataset!B688</f>
        <v>985.08900000000006</v>
      </c>
      <c r="C690">
        <f>Pumpkin_Seeds_Dataset!C688</f>
        <v>366.49610000000001</v>
      </c>
      <c r="D690">
        <f>Pumpkin_Seeds_Dataset!D688</f>
        <v>231.7714</v>
      </c>
      <c r="E690">
        <f>Pumpkin_Seeds_Dataset!E688</f>
        <v>66931</v>
      </c>
      <c r="F690">
        <f>Pumpkin_Seeds_Dataset!F688</f>
        <v>290.26769999999999</v>
      </c>
      <c r="G690">
        <f>Pumpkin_Seeds_Dataset!G688</f>
        <v>0.77459999999999996</v>
      </c>
      <c r="H690">
        <f>Pumpkin_Seeds_Dataset!H688</f>
        <v>0.98870000000000002</v>
      </c>
      <c r="I690">
        <f>Pumpkin_Seeds_Dataset!I688</f>
        <v>0.68920000000000003</v>
      </c>
      <c r="J690">
        <f>Pumpkin_Seeds_Dataset!J688</f>
        <v>0.8569</v>
      </c>
      <c r="K690">
        <f>Pumpkin_Seeds_Dataset!K688</f>
        <v>1.5812999999999999</v>
      </c>
      <c r="L690">
        <f>Pumpkin_Seeds_Dataset!L688</f>
        <v>0.79200000000000004</v>
      </c>
      <c r="M690" s="9">
        <f>Pumpkin_Seeds_Dataset!M688</f>
        <v>0</v>
      </c>
      <c r="N690" s="10">
        <f t="shared" si="131"/>
        <v>1</v>
      </c>
      <c r="O690" s="11">
        <f t="shared" si="132"/>
        <v>1</v>
      </c>
      <c r="P690">
        <f t="shared" si="133"/>
        <v>0</v>
      </c>
      <c r="Q690">
        <f t="shared" si="134"/>
        <v>1.7151229854665894E-2</v>
      </c>
      <c r="R690" s="9">
        <f t="shared" si="135"/>
        <v>1.7151229854665894E-2</v>
      </c>
      <c r="S690" s="11">
        <f t="shared" si="136"/>
        <v>0.98284877014533412</v>
      </c>
      <c r="T690" s="9">
        <f t="shared" si="137"/>
        <v>-1.7300015893825571E-2</v>
      </c>
      <c r="U690" s="11">
        <f t="shared" si="138"/>
        <v>100</v>
      </c>
      <c r="AX690">
        <v>8.0128354061958382E-2</v>
      </c>
      <c r="AY690">
        <v>1</v>
      </c>
      <c r="AZ690">
        <v>0</v>
      </c>
      <c r="BA690">
        <f t="shared" si="142"/>
        <v>657</v>
      </c>
      <c r="BB690">
        <f t="shared" si="143"/>
        <v>29</v>
      </c>
      <c r="BC690">
        <f t="shared" si="139"/>
        <v>0.49461538461538457</v>
      </c>
      <c r="BD690">
        <f t="shared" si="140"/>
        <v>0.97583333333333333</v>
      </c>
      <c r="BE690">
        <f t="shared" si="141"/>
        <v>0</v>
      </c>
    </row>
    <row r="691" spans="1:57" x14ac:dyDescent="0.3">
      <c r="A691">
        <f>Pumpkin_Seeds_Dataset!A689</f>
        <v>78483</v>
      </c>
      <c r="B691">
        <f>Pumpkin_Seeds_Dataset!B689</f>
        <v>1129.9380000000001</v>
      </c>
      <c r="C691">
        <f>Pumpkin_Seeds_Dataset!C689</f>
        <v>462.3931</v>
      </c>
      <c r="D691">
        <f>Pumpkin_Seeds_Dataset!D689</f>
        <v>217.19380000000001</v>
      </c>
      <c r="E691">
        <f>Pumpkin_Seeds_Dataset!E689</f>
        <v>79325</v>
      </c>
      <c r="F691">
        <f>Pumpkin_Seeds_Dataset!F689</f>
        <v>316.11340000000001</v>
      </c>
      <c r="G691">
        <f>Pumpkin_Seeds_Dataset!G689</f>
        <v>0.88280000000000003</v>
      </c>
      <c r="H691">
        <f>Pumpkin_Seeds_Dataset!H689</f>
        <v>0.98939999999999995</v>
      </c>
      <c r="I691">
        <f>Pumpkin_Seeds_Dataset!I689</f>
        <v>0.59299999999999997</v>
      </c>
      <c r="J691">
        <f>Pumpkin_Seeds_Dataset!J689</f>
        <v>0.77249999999999996</v>
      </c>
      <c r="K691">
        <f>Pumpkin_Seeds_Dataset!K689</f>
        <v>2.1288999999999998</v>
      </c>
      <c r="L691">
        <f>Pumpkin_Seeds_Dataset!L689</f>
        <v>0.68359999999999999</v>
      </c>
      <c r="M691" s="9">
        <f>Pumpkin_Seeds_Dataset!M689</f>
        <v>0</v>
      </c>
      <c r="N691" s="10">
        <f t="shared" si="131"/>
        <v>1</v>
      </c>
      <c r="O691" s="11">
        <f t="shared" si="132"/>
        <v>1</v>
      </c>
      <c r="P691">
        <f t="shared" si="133"/>
        <v>0</v>
      </c>
      <c r="Q691">
        <f t="shared" si="134"/>
        <v>0.61207518038041919</v>
      </c>
      <c r="R691" s="9">
        <f t="shared" si="135"/>
        <v>0.61207518038041919</v>
      </c>
      <c r="S691" s="11">
        <f t="shared" si="136"/>
        <v>0.38792481961958081</v>
      </c>
      <c r="T691" s="9">
        <f t="shared" si="137"/>
        <v>-0.94694372200056676</v>
      </c>
      <c r="U691" s="11">
        <f t="shared" si="138"/>
        <v>0</v>
      </c>
      <c r="AX691">
        <v>8.0242407880546179E-2</v>
      </c>
      <c r="AY691">
        <v>0</v>
      </c>
      <c r="AZ691">
        <v>1</v>
      </c>
      <c r="BA691">
        <f t="shared" si="142"/>
        <v>657</v>
      </c>
      <c r="BB691">
        <f t="shared" si="143"/>
        <v>30</v>
      </c>
      <c r="BC691">
        <f t="shared" si="139"/>
        <v>0.49461538461538457</v>
      </c>
      <c r="BD691">
        <f t="shared" si="140"/>
        <v>0.97499999999999998</v>
      </c>
      <c r="BE691">
        <f t="shared" si="141"/>
        <v>7.4999999999997562E-4</v>
      </c>
    </row>
    <row r="692" spans="1:57" x14ac:dyDescent="0.3">
      <c r="A692">
        <f>Pumpkin_Seeds_Dataset!A690</f>
        <v>78888</v>
      </c>
      <c r="B692">
        <f>Pumpkin_Seeds_Dataset!B690</f>
        <v>1198.9459999999999</v>
      </c>
      <c r="C692">
        <f>Pumpkin_Seeds_Dataset!C690</f>
        <v>393.62670000000003</v>
      </c>
      <c r="D692">
        <f>Pumpkin_Seeds_Dataset!D690</f>
        <v>258.01859999999999</v>
      </c>
      <c r="E692">
        <f>Pumpkin_Seeds_Dataset!E690</f>
        <v>80294</v>
      </c>
      <c r="F692">
        <f>Pumpkin_Seeds_Dataset!F690</f>
        <v>316.92790000000002</v>
      </c>
      <c r="G692">
        <f>Pumpkin_Seeds_Dataset!G690</f>
        <v>0.75519999999999998</v>
      </c>
      <c r="H692">
        <f>Pumpkin_Seeds_Dataset!H690</f>
        <v>0.98250000000000004</v>
      </c>
      <c r="I692">
        <f>Pumpkin_Seeds_Dataset!I690</f>
        <v>0.73680000000000001</v>
      </c>
      <c r="J692">
        <f>Pumpkin_Seeds_Dataset!J690</f>
        <v>0.68959999999999999</v>
      </c>
      <c r="K692">
        <f>Pumpkin_Seeds_Dataset!K690</f>
        <v>1.5256000000000001</v>
      </c>
      <c r="L692">
        <f>Pumpkin_Seeds_Dataset!L690</f>
        <v>0.80510000000000004</v>
      </c>
      <c r="M692" s="9">
        <f>Pumpkin_Seeds_Dataset!M690</f>
        <v>0</v>
      </c>
      <c r="N692" s="10">
        <f t="shared" si="131"/>
        <v>1</v>
      </c>
      <c r="O692" s="11">
        <f t="shared" si="132"/>
        <v>1</v>
      </c>
      <c r="P692">
        <f t="shared" si="133"/>
        <v>0</v>
      </c>
      <c r="Q692">
        <f t="shared" si="134"/>
        <v>5.6487705016729445E-3</v>
      </c>
      <c r="R692" s="9">
        <f t="shared" si="135"/>
        <v>5.6487705016729445E-3</v>
      </c>
      <c r="S692" s="11">
        <f t="shared" si="136"/>
        <v>0.9943512294983271</v>
      </c>
      <c r="T692" s="9">
        <f t="shared" si="137"/>
        <v>-5.6647851429269232E-3</v>
      </c>
      <c r="U692" s="11">
        <f t="shared" si="138"/>
        <v>100</v>
      </c>
      <c r="AX692">
        <v>8.0253119051990937E-2</v>
      </c>
      <c r="AY692">
        <v>1</v>
      </c>
      <c r="AZ692">
        <v>0</v>
      </c>
      <c r="BA692">
        <f t="shared" si="142"/>
        <v>658</v>
      </c>
      <c r="BB692">
        <f t="shared" si="143"/>
        <v>30</v>
      </c>
      <c r="BC692">
        <f t="shared" si="139"/>
        <v>0.49384615384615382</v>
      </c>
      <c r="BD692">
        <f t="shared" si="140"/>
        <v>0.97499999999999998</v>
      </c>
      <c r="BE692">
        <f t="shared" si="141"/>
        <v>7.4999999999997562E-4</v>
      </c>
    </row>
    <row r="693" spans="1:57" x14ac:dyDescent="0.3">
      <c r="A693">
        <f>Pumpkin_Seeds_Dataset!A691</f>
        <v>69453</v>
      </c>
      <c r="B693">
        <f>Pumpkin_Seeds_Dataset!B691</f>
        <v>1010.8819999999999</v>
      </c>
      <c r="C693">
        <f>Pumpkin_Seeds_Dataset!C691</f>
        <v>399.32889999999998</v>
      </c>
      <c r="D693">
        <f>Pumpkin_Seeds_Dataset!D691</f>
        <v>221.7379</v>
      </c>
      <c r="E693">
        <f>Pumpkin_Seeds_Dataset!E691</f>
        <v>70048</v>
      </c>
      <c r="F693">
        <f>Pumpkin_Seeds_Dataset!F691</f>
        <v>297.3723</v>
      </c>
      <c r="G693">
        <f>Pumpkin_Seeds_Dataset!G691</f>
        <v>0.83169999999999999</v>
      </c>
      <c r="H693">
        <f>Pumpkin_Seeds_Dataset!H691</f>
        <v>0.99150000000000005</v>
      </c>
      <c r="I693">
        <f>Pumpkin_Seeds_Dataset!I691</f>
        <v>0.76070000000000004</v>
      </c>
      <c r="J693">
        <f>Pumpkin_Seeds_Dataset!J691</f>
        <v>0.85409999999999997</v>
      </c>
      <c r="K693">
        <f>Pumpkin_Seeds_Dataset!K691</f>
        <v>1.8008999999999999</v>
      </c>
      <c r="L693">
        <f>Pumpkin_Seeds_Dataset!L691</f>
        <v>0.74470000000000003</v>
      </c>
      <c r="M693" s="9">
        <f>Pumpkin_Seeds_Dataset!M691</f>
        <v>0</v>
      </c>
      <c r="N693" s="10">
        <f t="shared" si="131"/>
        <v>1</v>
      </c>
      <c r="O693" s="11">
        <f t="shared" si="132"/>
        <v>1</v>
      </c>
      <c r="P693">
        <f t="shared" si="133"/>
        <v>0</v>
      </c>
      <c r="Q693">
        <f t="shared" si="134"/>
        <v>5.767148967682692E-2</v>
      </c>
      <c r="R693" s="9">
        <f t="shared" si="135"/>
        <v>5.767148967682692E-2</v>
      </c>
      <c r="S693" s="11">
        <f t="shared" si="136"/>
        <v>0.94232851032317311</v>
      </c>
      <c r="T693" s="9">
        <f t="shared" si="137"/>
        <v>-5.9401328126981193E-2</v>
      </c>
      <c r="U693" s="11">
        <f t="shared" si="138"/>
        <v>100</v>
      </c>
      <c r="AX693">
        <v>8.1211758510831997E-2</v>
      </c>
      <c r="AY693">
        <v>1</v>
      </c>
      <c r="AZ693">
        <v>0</v>
      </c>
      <c r="BA693">
        <f t="shared" si="142"/>
        <v>659</v>
      </c>
      <c r="BB693">
        <f t="shared" si="143"/>
        <v>30</v>
      </c>
      <c r="BC693">
        <f t="shared" si="139"/>
        <v>0.49307692307692308</v>
      </c>
      <c r="BD693">
        <f t="shared" si="140"/>
        <v>0.97499999999999998</v>
      </c>
      <c r="BE693">
        <f t="shared" si="141"/>
        <v>7.4999999999997562E-4</v>
      </c>
    </row>
    <row r="694" spans="1:57" x14ac:dyDescent="0.3">
      <c r="A694">
        <f>Pumpkin_Seeds_Dataset!A692</f>
        <v>67969</v>
      </c>
      <c r="B694">
        <f>Pumpkin_Seeds_Dataset!B692</f>
        <v>1007.37</v>
      </c>
      <c r="C694">
        <f>Pumpkin_Seeds_Dataset!C692</f>
        <v>395.9871</v>
      </c>
      <c r="D694">
        <f>Pumpkin_Seeds_Dataset!D692</f>
        <v>221.2116</v>
      </c>
      <c r="E694">
        <f>Pumpkin_Seeds_Dataset!E692</f>
        <v>68463</v>
      </c>
      <c r="F694">
        <f>Pumpkin_Seeds_Dataset!F692</f>
        <v>294.1782</v>
      </c>
      <c r="G694">
        <f>Pumpkin_Seeds_Dataset!G692</f>
        <v>0.82940000000000003</v>
      </c>
      <c r="H694">
        <f>Pumpkin_Seeds_Dataset!H692</f>
        <v>0.99280000000000002</v>
      </c>
      <c r="I694">
        <f>Pumpkin_Seeds_Dataset!I692</f>
        <v>0.74039999999999995</v>
      </c>
      <c r="J694">
        <f>Pumpkin_Seeds_Dataset!J692</f>
        <v>0.8417</v>
      </c>
      <c r="K694">
        <f>Pumpkin_Seeds_Dataset!K692</f>
        <v>1.7901</v>
      </c>
      <c r="L694">
        <f>Pumpkin_Seeds_Dataset!L692</f>
        <v>0.7429</v>
      </c>
      <c r="M694" s="9">
        <f>Pumpkin_Seeds_Dataset!M692</f>
        <v>0</v>
      </c>
      <c r="N694" s="10">
        <f t="shared" si="131"/>
        <v>1</v>
      </c>
      <c r="O694" s="11">
        <f t="shared" si="132"/>
        <v>1</v>
      </c>
      <c r="P694">
        <f t="shared" si="133"/>
        <v>0</v>
      </c>
      <c r="Q694">
        <f t="shared" si="134"/>
        <v>0.28866213522005424</v>
      </c>
      <c r="R694" s="9">
        <f t="shared" si="135"/>
        <v>0.28866213522005424</v>
      </c>
      <c r="S694" s="11">
        <f t="shared" si="136"/>
        <v>0.71133786477994576</v>
      </c>
      <c r="T694" s="9">
        <f t="shared" si="137"/>
        <v>-0.34060776545277627</v>
      </c>
      <c r="U694" s="11">
        <f t="shared" si="138"/>
        <v>100</v>
      </c>
      <c r="AX694">
        <v>8.1670266521657611E-2</v>
      </c>
      <c r="AY694">
        <v>1</v>
      </c>
      <c r="AZ694">
        <v>0</v>
      </c>
      <c r="BA694">
        <f t="shared" si="142"/>
        <v>660</v>
      </c>
      <c r="BB694">
        <f t="shared" si="143"/>
        <v>30</v>
      </c>
      <c r="BC694">
        <f t="shared" si="139"/>
        <v>0.49230769230769234</v>
      </c>
      <c r="BD694">
        <f t="shared" si="140"/>
        <v>0.97499999999999998</v>
      </c>
      <c r="BE694">
        <f t="shared" si="141"/>
        <v>7.4999999999997562E-4</v>
      </c>
    </row>
    <row r="695" spans="1:57" x14ac:dyDescent="0.3">
      <c r="A695">
        <f>Pumpkin_Seeds_Dataset!A693</f>
        <v>81893</v>
      </c>
      <c r="B695">
        <f>Pumpkin_Seeds_Dataset!B693</f>
        <v>1127.3009999999999</v>
      </c>
      <c r="C695">
        <f>Pumpkin_Seeds_Dataset!C693</f>
        <v>441.5179</v>
      </c>
      <c r="D695">
        <f>Pumpkin_Seeds_Dataset!D693</f>
        <v>237.52549999999999</v>
      </c>
      <c r="E695">
        <f>Pumpkin_Seeds_Dataset!E693</f>
        <v>83087</v>
      </c>
      <c r="F695">
        <f>Pumpkin_Seeds_Dataset!F693</f>
        <v>322.90769999999998</v>
      </c>
      <c r="G695">
        <f>Pumpkin_Seeds_Dataset!G693</f>
        <v>0.84299999999999997</v>
      </c>
      <c r="H695">
        <f>Pumpkin_Seeds_Dataset!H693</f>
        <v>0.98560000000000003</v>
      </c>
      <c r="I695">
        <f>Pumpkin_Seeds_Dataset!I693</f>
        <v>0.71809999999999996</v>
      </c>
      <c r="J695">
        <f>Pumpkin_Seeds_Dataset!J693</f>
        <v>0.80979999999999996</v>
      </c>
      <c r="K695">
        <f>Pumpkin_Seeds_Dataset!K693</f>
        <v>1.8588</v>
      </c>
      <c r="L695">
        <f>Pumpkin_Seeds_Dataset!L693</f>
        <v>0.73140000000000005</v>
      </c>
      <c r="M695" s="9">
        <f>Pumpkin_Seeds_Dataset!M693</f>
        <v>0</v>
      </c>
      <c r="N695" s="10">
        <f t="shared" si="131"/>
        <v>1</v>
      </c>
      <c r="O695" s="11">
        <f t="shared" si="132"/>
        <v>1</v>
      </c>
      <c r="P695">
        <f t="shared" si="133"/>
        <v>0</v>
      </c>
      <c r="Q695">
        <f t="shared" si="134"/>
        <v>3.1989010724788311E-2</v>
      </c>
      <c r="R695" s="9">
        <f t="shared" si="135"/>
        <v>3.1989010724788311E-2</v>
      </c>
      <c r="S695" s="11">
        <f t="shared" si="136"/>
        <v>0.96801098927521168</v>
      </c>
      <c r="T695" s="9">
        <f t="shared" si="137"/>
        <v>-3.2511839212962967E-2</v>
      </c>
      <c r="U695" s="11">
        <f t="shared" si="138"/>
        <v>100</v>
      </c>
      <c r="AX695">
        <v>8.1846038653338379E-2</v>
      </c>
      <c r="AY695">
        <v>1</v>
      </c>
      <c r="AZ695">
        <v>0</v>
      </c>
      <c r="BA695">
        <f t="shared" si="142"/>
        <v>661</v>
      </c>
      <c r="BB695">
        <f t="shared" si="143"/>
        <v>30</v>
      </c>
      <c r="BC695">
        <f t="shared" si="139"/>
        <v>0.49153846153846159</v>
      </c>
      <c r="BD695">
        <f t="shared" si="140"/>
        <v>0.97499999999999998</v>
      </c>
      <c r="BE695">
        <f t="shared" si="141"/>
        <v>7.5000000000008393E-4</v>
      </c>
    </row>
    <row r="696" spans="1:57" x14ac:dyDescent="0.3">
      <c r="A696">
        <f>Pumpkin_Seeds_Dataset!A694</f>
        <v>77054</v>
      </c>
      <c r="B696">
        <f>Pumpkin_Seeds_Dataset!B694</f>
        <v>1096.298</v>
      </c>
      <c r="C696">
        <f>Pumpkin_Seeds_Dataset!C694</f>
        <v>439.67439999999999</v>
      </c>
      <c r="D696">
        <f>Pumpkin_Seeds_Dataset!D694</f>
        <v>224.2773</v>
      </c>
      <c r="E696">
        <f>Pumpkin_Seeds_Dataset!E694</f>
        <v>77705</v>
      </c>
      <c r="F696">
        <f>Pumpkin_Seeds_Dataset!F694</f>
        <v>313.22230000000002</v>
      </c>
      <c r="G696">
        <f>Pumpkin_Seeds_Dataset!G694</f>
        <v>0.86009999999999998</v>
      </c>
      <c r="H696">
        <f>Pumpkin_Seeds_Dataset!H694</f>
        <v>0.99160000000000004</v>
      </c>
      <c r="I696">
        <f>Pumpkin_Seeds_Dataset!I694</f>
        <v>0.62829999999999997</v>
      </c>
      <c r="J696">
        <f>Pumpkin_Seeds_Dataset!J694</f>
        <v>0.80569999999999997</v>
      </c>
      <c r="K696">
        <f>Pumpkin_Seeds_Dataset!K694</f>
        <v>1.9603999999999999</v>
      </c>
      <c r="L696">
        <f>Pumpkin_Seeds_Dataset!L694</f>
        <v>0.71240000000000003</v>
      </c>
      <c r="M696" s="9">
        <f>Pumpkin_Seeds_Dataset!M694</f>
        <v>0</v>
      </c>
      <c r="N696" s="10">
        <f t="shared" si="131"/>
        <v>1</v>
      </c>
      <c r="O696" s="11">
        <f t="shared" si="132"/>
        <v>1</v>
      </c>
      <c r="P696">
        <f t="shared" si="133"/>
        <v>0</v>
      </c>
      <c r="Q696">
        <f t="shared" si="134"/>
        <v>0.31113534125479325</v>
      </c>
      <c r="R696" s="9">
        <f t="shared" si="135"/>
        <v>0.31113534125479325</v>
      </c>
      <c r="S696" s="11">
        <f t="shared" si="136"/>
        <v>0.68886465874520675</v>
      </c>
      <c r="T696" s="9">
        <f t="shared" si="137"/>
        <v>-0.3727104586929666</v>
      </c>
      <c r="U696" s="11">
        <f t="shared" si="138"/>
        <v>100</v>
      </c>
      <c r="AX696">
        <v>8.1864293768784305E-2</v>
      </c>
      <c r="AY696">
        <v>1</v>
      </c>
      <c r="AZ696">
        <v>0</v>
      </c>
      <c r="BA696">
        <f t="shared" si="142"/>
        <v>662</v>
      </c>
      <c r="BB696">
        <f t="shared" si="143"/>
        <v>30</v>
      </c>
      <c r="BC696">
        <f t="shared" si="139"/>
        <v>0.49076923076923074</v>
      </c>
      <c r="BD696">
        <f t="shared" si="140"/>
        <v>0.97499999999999998</v>
      </c>
      <c r="BE696">
        <f t="shared" si="141"/>
        <v>7.4999999999997562E-4</v>
      </c>
    </row>
    <row r="697" spans="1:57" x14ac:dyDescent="0.3">
      <c r="A697">
        <f>Pumpkin_Seeds_Dataset!A695</f>
        <v>96178</v>
      </c>
      <c r="B697">
        <f>Pumpkin_Seeds_Dataset!B695</f>
        <v>1247.704</v>
      </c>
      <c r="C697">
        <f>Pumpkin_Seeds_Dataset!C695</f>
        <v>511.90809999999999</v>
      </c>
      <c r="D697">
        <f>Pumpkin_Seeds_Dataset!D695</f>
        <v>240.0257</v>
      </c>
      <c r="E697">
        <f>Pumpkin_Seeds_Dataset!E695</f>
        <v>97043</v>
      </c>
      <c r="F697">
        <f>Pumpkin_Seeds_Dataset!F695</f>
        <v>349.93950000000001</v>
      </c>
      <c r="G697">
        <f>Pumpkin_Seeds_Dataset!G695</f>
        <v>0.88329999999999997</v>
      </c>
      <c r="H697">
        <f>Pumpkin_Seeds_Dataset!H695</f>
        <v>0.99109999999999998</v>
      </c>
      <c r="I697">
        <f>Pumpkin_Seeds_Dataset!I695</f>
        <v>0.74609999999999999</v>
      </c>
      <c r="J697">
        <f>Pumpkin_Seeds_Dataset!J695</f>
        <v>0.77639999999999998</v>
      </c>
      <c r="K697">
        <f>Pumpkin_Seeds_Dataset!K695</f>
        <v>2.1326999999999998</v>
      </c>
      <c r="L697">
        <f>Pumpkin_Seeds_Dataset!L695</f>
        <v>0.68359999999999999</v>
      </c>
      <c r="M697" s="9">
        <f>Pumpkin_Seeds_Dataset!M695</f>
        <v>0</v>
      </c>
      <c r="N697" s="10">
        <f t="shared" si="131"/>
        <v>1</v>
      </c>
      <c r="O697" s="11">
        <f t="shared" si="132"/>
        <v>1</v>
      </c>
      <c r="P697">
        <f t="shared" si="133"/>
        <v>0</v>
      </c>
      <c r="Q697">
        <f t="shared" si="134"/>
        <v>0.85950406487866771</v>
      </c>
      <c r="R697" s="9">
        <f t="shared" si="135"/>
        <v>0.85950406487866771</v>
      </c>
      <c r="S697" s="11">
        <f t="shared" si="136"/>
        <v>0.14049593512133229</v>
      </c>
      <c r="T697" s="9">
        <f t="shared" si="137"/>
        <v>-1.9625767221476278</v>
      </c>
      <c r="U697" s="11">
        <f t="shared" si="138"/>
        <v>0</v>
      </c>
      <c r="AX697">
        <v>8.2267028149196009E-2</v>
      </c>
      <c r="AY697">
        <v>1</v>
      </c>
      <c r="AZ697">
        <v>0</v>
      </c>
      <c r="BA697">
        <f t="shared" si="142"/>
        <v>663</v>
      </c>
      <c r="BB697">
        <f t="shared" si="143"/>
        <v>30</v>
      </c>
      <c r="BC697">
        <f t="shared" si="139"/>
        <v>0.49</v>
      </c>
      <c r="BD697">
        <f t="shared" si="140"/>
        <v>0.97499999999999998</v>
      </c>
      <c r="BE697">
        <f t="shared" si="141"/>
        <v>7.4999999999997562E-4</v>
      </c>
    </row>
    <row r="698" spans="1:57" x14ac:dyDescent="0.3">
      <c r="A698">
        <f>Pumpkin_Seeds_Dataset!A696</f>
        <v>71768</v>
      </c>
      <c r="B698">
        <f>Pumpkin_Seeds_Dataset!B696</f>
        <v>1025.5309999999999</v>
      </c>
      <c r="C698">
        <f>Pumpkin_Seeds_Dataset!C696</f>
        <v>406.57339999999999</v>
      </c>
      <c r="D698">
        <f>Pumpkin_Seeds_Dataset!D696</f>
        <v>225.30760000000001</v>
      </c>
      <c r="E698">
        <f>Pumpkin_Seeds_Dataset!E696</f>
        <v>72315</v>
      </c>
      <c r="F698">
        <f>Pumpkin_Seeds_Dataset!F696</f>
        <v>302.28769999999997</v>
      </c>
      <c r="G698">
        <f>Pumpkin_Seeds_Dataset!G696</f>
        <v>0.83240000000000003</v>
      </c>
      <c r="H698">
        <f>Pumpkin_Seeds_Dataset!H696</f>
        <v>0.99239999999999995</v>
      </c>
      <c r="I698">
        <f>Pumpkin_Seeds_Dataset!I696</f>
        <v>0.71730000000000005</v>
      </c>
      <c r="J698">
        <f>Pumpkin_Seeds_Dataset!J696</f>
        <v>0.85750000000000004</v>
      </c>
      <c r="K698">
        <f>Pumpkin_Seeds_Dataset!K696</f>
        <v>1.8045</v>
      </c>
      <c r="L698">
        <f>Pumpkin_Seeds_Dataset!L696</f>
        <v>0.74350000000000005</v>
      </c>
      <c r="M698" s="9">
        <f>Pumpkin_Seeds_Dataset!M696</f>
        <v>0</v>
      </c>
      <c r="N698" s="10">
        <f t="shared" si="131"/>
        <v>1</v>
      </c>
      <c r="O698" s="11">
        <f t="shared" si="132"/>
        <v>1</v>
      </c>
      <c r="P698">
        <f t="shared" si="133"/>
        <v>0</v>
      </c>
      <c r="Q698">
        <f t="shared" si="134"/>
        <v>7.0606326667609895E-2</v>
      </c>
      <c r="R698" s="9">
        <f t="shared" si="135"/>
        <v>7.0606326667609895E-2</v>
      </c>
      <c r="S698" s="11">
        <f t="shared" si="136"/>
        <v>0.92939367333239009</v>
      </c>
      <c r="T698" s="9">
        <f t="shared" si="137"/>
        <v>-7.3222869614607111E-2</v>
      </c>
      <c r="U698" s="11">
        <f t="shared" si="138"/>
        <v>100</v>
      </c>
      <c r="AX698">
        <v>8.2282102133670418E-2</v>
      </c>
      <c r="AY698">
        <v>1</v>
      </c>
      <c r="AZ698">
        <v>0</v>
      </c>
      <c r="BA698">
        <f t="shared" si="142"/>
        <v>664</v>
      </c>
      <c r="BB698">
        <f t="shared" si="143"/>
        <v>30</v>
      </c>
      <c r="BC698">
        <f t="shared" si="139"/>
        <v>0.48923076923076925</v>
      </c>
      <c r="BD698">
        <f t="shared" si="140"/>
        <v>0.97499999999999998</v>
      </c>
      <c r="BE698">
        <f t="shared" si="141"/>
        <v>7.4999999999997562E-4</v>
      </c>
    </row>
    <row r="699" spans="1:57" x14ac:dyDescent="0.3">
      <c r="A699">
        <f>Pumpkin_Seeds_Dataset!A697</f>
        <v>81013</v>
      </c>
      <c r="B699">
        <f>Pumpkin_Seeds_Dataset!B697</f>
        <v>1109.7270000000001</v>
      </c>
      <c r="C699">
        <f>Pumpkin_Seeds_Dataset!C697</f>
        <v>425.09780000000001</v>
      </c>
      <c r="D699">
        <f>Pumpkin_Seeds_Dataset!D697</f>
        <v>244.32910000000001</v>
      </c>
      <c r="E699">
        <f>Pumpkin_Seeds_Dataset!E697</f>
        <v>82136</v>
      </c>
      <c r="F699">
        <f>Pumpkin_Seeds_Dataset!F697</f>
        <v>321.16809999999998</v>
      </c>
      <c r="G699">
        <f>Pumpkin_Seeds_Dataset!G697</f>
        <v>0.81830000000000003</v>
      </c>
      <c r="H699">
        <f>Pumpkin_Seeds_Dataset!H697</f>
        <v>0.98629999999999995</v>
      </c>
      <c r="I699">
        <f>Pumpkin_Seeds_Dataset!I697</f>
        <v>0.69169999999999998</v>
      </c>
      <c r="J699">
        <f>Pumpkin_Seeds_Dataset!J697</f>
        <v>0.82669999999999999</v>
      </c>
      <c r="K699">
        <f>Pumpkin_Seeds_Dataset!K697</f>
        <v>1.7399</v>
      </c>
      <c r="L699">
        <f>Pumpkin_Seeds_Dataset!L697</f>
        <v>0.75549999999999995</v>
      </c>
      <c r="M699" s="9">
        <f>Pumpkin_Seeds_Dataset!M697</f>
        <v>0</v>
      </c>
      <c r="N699" s="10">
        <f t="shared" si="131"/>
        <v>1</v>
      </c>
      <c r="O699" s="11">
        <f t="shared" si="132"/>
        <v>1</v>
      </c>
      <c r="P699">
        <f t="shared" si="133"/>
        <v>0</v>
      </c>
      <c r="Q699">
        <f t="shared" si="134"/>
        <v>1.5153113152997957E-2</v>
      </c>
      <c r="R699" s="9">
        <f t="shared" si="135"/>
        <v>1.5153113152997957E-2</v>
      </c>
      <c r="S699" s="11">
        <f t="shared" si="136"/>
        <v>0.98484688684700206</v>
      </c>
      <c r="T699" s="9">
        <f t="shared" si="137"/>
        <v>-1.5269094718225818E-2</v>
      </c>
      <c r="U699" s="11">
        <f t="shared" si="138"/>
        <v>100</v>
      </c>
      <c r="AX699">
        <v>8.2368955068440081E-2</v>
      </c>
      <c r="AY699">
        <v>1</v>
      </c>
      <c r="AZ699">
        <v>0</v>
      </c>
      <c r="BA699">
        <f t="shared" si="142"/>
        <v>665</v>
      </c>
      <c r="BB699">
        <f t="shared" si="143"/>
        <v>30</v>
      </c>
      <c r="BC699">
        <f t="shared" si="139"/>
        <v>0.4884615384615385</v>
      </c>
      <c r="BD699">
        <f t="shared" si="140"/>
        <v>0.97499999999999998</v>
      </c>
      <c r="BE699">
        <f t="shared" si="141"/>
        <v>7.5000000000008393E-4</v>
      </c>
    </row>
    <row r="700" spans="1:57" x14ac:dyDescent="0.3">
      <c r="A700">
        <f>Pumpkin_Seeds_Dataset!A698</f>
        <v>93313</v>
      </c>
      <c r="B700">
        <f>Pumpkin_Seeds_Dataset!B698</f>
        <v>1189.412</v>
      </c>
      <c r="C700">
        <f>Pumpkin_Seeds_Dataset!C698</f>
        <v>463.7824</v>
      </c>
      <c r="D700">
        <f>Pumpkin_Seeds_Dataset!D698</f>
        <v>257.2217</v>
      </c>
      <c r="E700">
        <f>Pumpkin_Seeds_Dataset!E698</f>
        <v>94188</v>
      </c>
      <c r="F700">
        <f>Pumpkin_Seeds_Dataset!F698</f>
        <v>344.68799999999999</v>
      </c>
      <c r="G700">
        <f>Pumpkin_Seeds_Dataset!G698</f>
        <v>0.83209999999999995</v>
      </c>
      <c r="H700">
        <f>Pumpkin_Seeds_Dataset!H698</f>
        <v>0.99070000000000003</v>
      </c>
      <c r="I700">
        <f>Pumpkin_Seeds_Dataset!I698</f>
        <v>0.72489999999999999</v>
      </c>
      <c r="J700">
        <f>Pumpkin_Seeds_Dataset!J698</f>
        <v>0.82889999999999997</v>
      </c>
      <c r="K700">
        <f>Pumpkin_Seeds_Dataset!K698</f>
        <v>1.8029999999999999</v>
      </c>
      <c r="L700">
        <f>Pumpkin_Seeds_Dataset!L698</f>
        <v>0.74319999999999997</v>
      </c>
      <c r="M700" s="9">
        <f>Pumpkin_Seeds_Dataset!M698</f>
        <v>0</v>
      </c>
      <c r="N700" s="10">
        <f t="shared" si="131"/>
        <v>1</v>
      </c>
      <c r="O700" s="11">
        <f t="shared" si="132"/>
        <v>1</v>
      </c>
      <c r="P700">
        <f t="shared" si="133"/>
        <v>0</v>
      </c>
      <c r="Q700">
        <f t="shared" si="134"/>
        <v>0.10888076874905954</v>
      </c>
      <c r="R700" s="9">
        <f t="shared" si="135"/>
        <v>0.10888076874905954</v>
      </c>
      <c r="S700" s="11">
        <f t="shared" si="136"/>
        <v>0.8911192312509405</v>
      </c>
      <c r="T700" s="9">
        <f t="shared" si="137"/>
        <v>-0.11527704312294655</v>
      </c>
      <c r="U700" s="11">
        <f t="shared" si="138"/>
        <v>100</v>
      </c>
      <c r="AX700">
        <v>8.2372630182672046E-2</v>
      </c>
      <c r="AY700">
        <v>1</v>
      </c>
      <c r="AZ700">
        <v>0</v>
      </c>
      <c r="BA700">
        <f t="shared" si="142"/>
        <v>666</v>
      </c>
      <c r="BB700">
        <f t="shared" si="143"/>
        <v>30</v>
      </c>
      <c r="BC700">
        <f t="shared" si="139"/>
        <v>0.48769230769230765</v>
      </c>
      <c r="BD700">
        <f t="shared" si="140"/>
        <v>0.97499999999999998</v>
      </c>
      <c r="BE700">
        <f t="shared" si="141"/>
        <v>7.4999999999997562E-4</v>
      </c>
    </row>
    <row r="701" spans="1:57" x14ac:dyDescent="0.3">
      <c r="A701">
        <f>Pumpkin_Seeds_Dataset!A699</f>
        <v>75795</v>
      </c>
      <c r="B701">
        <f>Pumpkin_Seeds_Dataset!B699</f>
        <v>1052.0930000000001</v>
      </c>
      <c r="C701">
        <f>Pumpkin_Seeds_Dataset!C699</f>
        <v>404.6336</v>
      </c>
      <c r="D701">
        <f>Pumpkin_Seeds_Dataset!D699</f>
        <v>238.95410000000001</v>
      </c>
      <c r="E701">
        <f>Pumpkin_Seeds_Dataset!E699</f>
        <v>76547</v>
      </c>
      <c r="F701">
        <f>Pumpkin_Seeds_Dataset!F699</f>
        <v>310.65280000000001</v>
      </c>
      <c r="G701">
        <f>Pumpkin_Seeds_Dataset!G699</f>
        <v>0.80700000000000005</v>
      </c>
      <c r="H701">
        <f>Pumpkin_Seeds_Dataset!H699</f>
        <v>0.99019999999999997</v>
      </c>
      <c r="I701">
        <f>Pumpkin_Seeds_Dataset!I699</f>
        <v>0.73060000000000003</v>
      </c>
      <c r="J701">
        <f>Pumpkin_Seeds_Dataset!J699</f>
        <v>0.86050000000000004</v>
      </c>
      <c r="K701">
        <f>Pumpkin_Seeds_Dataset!K699</f>
        <v>1.6934</v>
      </c>
      <c r="L701">
        <f>Pumpkin_Seeds_Dataset!L699</f>
        <v>0.76770000000000005</v>
      </c>
      <c r="M701" s="9">
        <f>Pumpkin_Seeds_Dataset!M699</f>
        <v>0</v>
      </c>
      <c r="N701" s="10">
        <f t="shared" si="131"/>
        <v>1</v>
      </c>
      <c r="O701" s="11">
        <f t="shared" si="132"/>
        <v>1</v>
      </c>
      <c r="P701">
        <f t="shared" si="133"/>
        <v>0</v>
      </c>
      <c r="Q701">
        <f t="shared" si="134"/>
        <v>1.3192774974581923E-2</v>
      </c>
      <c r="R701" s="9">
        <f t="shared" si="135"/>
        <v>1.3192774974581923E-2</v>
      </c>
      <c r="S701" s="11">
        <f t="shared" si="136"/>
        <v>0.98680722502541807</v>
      </c>
      <c r="T701" s="9">
        <f t="shared" si="137"/>
        <v>-1.3280572682257101E-2</v>
      </c>
      <c r="U701" s="11">
        <f t="shared" si="138"/>
        <v>100</v>
      </c>
      <c r="AX701">
        <v>8.2452357868386242E-2</v>
      </c>
      <c r="AY701">
        <v>1</v>
      </c>
      <c r="AZ701">
        <v>0</v>
      </c>
      <c r="BA701">
        <f t="shared" si="142"/>
        <v>667</v>
      </c>
      <c r="BB701">
        <f t="shared" si="143"/>
        <v>30</v>
      </c>
      <c r="BC701">
        <f t="shared" si="139"/>
        <v>0.4869230769230769</v>
      </c>
      <c r="BD701">
        <f t="shared" si="140"/>
        <v>0.97499999999999998</v>
      </c>
      <c r="BE701">
        <f t="shared" si="141"/>
        <v>7.4999999999997562E-4</v>
      </c>
    </row>
    <row r="702" spans="1:57" x14ac:dyDescent="0.3">
      <c r="A702">
        <f>Pumpkin_Seeds_Dataset!A700</f>
        <v>73412</v>
      </c>
      <c r="B702">
        <f>Pumpkin_Seeds_Dataset!B700</f>
        <v>1053.6369999999999</v>
      </c>
      <c r="C702">
        <f>Pumpkin_Seeds_Dataset!C700</f>
        <v>419.7002</v>
      </c>
      <c r="D702">
        <f>Pumpkin_Seeds_Dataset!D700</f>
        <v>224.04239999999999</v>
      </c>
      <c r="E702">
        <f>Pumpkin_Seeds_Dataset!E700</f>
        <v>74165</v>
      </c>
      <c r="F702">
        <f>Pumpkin_Seeds_Dataset!F700</f>
        <v>305.73039999999997</v>
      </c>
      <c r="G702">
        <f>Pumpkin_Seeds_Dataset!G700</f>
        <v>0.84560000000000002</v>
      </c>
      <c r="H702">
        <f>Pumpkin_Seeds_Dataset!H700</f>
        <v>0.98980000000000001</v>
      </c>
      <c r="I702">
        <f>Pumpkin_Seeds_Dataset!I700</f>
        <v>0.6482</v>
      </c>
      <c r="J702">
        <f>Pumpkin_Seeds_Dataset!J700</f>
        <v>0.83099999999999996</v>
      </c>
      <c r="K702">
        <f>Pumpkin_Seeds_Dataset!K700</f>
        <v>1.8733</v>
      </c>
      <c r="L702">
        <f>Pumpkin_Seeds_Dataset!L700</f>
        <v>0.72840000000000005</v>
      </c>
      <c r="M702" s="9">
        <f>Pumpkin_Seeds_Dataset!M700</f>
        <v>0</v>
      </c>
      <c r="N702" s="10">
        <f t="shared" si="131"/>
        <v>1</v>
      </c>
      <c r="O702" s="11">
        <f t="shared" si="132"/>
        <v>1</v>
      </c>
      <c r="P702">
        <f t="shared" si="133"/>
        <v>0</v>
      </c>
      <c r="Q702">
        <f t="shared" si="134"/>
        <v>0.11456644217845016</v>
      </c>
      <c r="R702" s="9">
        <f t="shared" si="135"/>
        <v>0.11456644217845016</v>
      </c>
      <c r="S702" s="11">
        <f t="shared" si="136"/>
        <v>0.88543355782154987</v>
      </c>
      <c r="T702" s="9">
        <f t="shared" si="137"/>
        <v>-0.1216778580904402</v>
      </c>
      <c r="U702" s="11">
        <f t="shared" si="138"/>
        <v>100</v>
      </c>
      <c r="AX702">
        <v>8.2644588337466615E-2</v>
      </c>
      <c r="AY702">
        <v>1</v>
      </c>
      <c r="AZ702">
        <v>0</v>
      </c>
      <c r="BA702">
        <f t="shared" si="142"/>
        <v>668</v>
      </c>
      <c r="BB702">
        <f t="shared" si="143"/>
        <v>30</v>
      </c>
      <c r="BC702">
        <f t="shared" si="139"/>
        <v>0.48615384615384616</v>
      </c>
      <c r="BD702">
        <f t="shared" si="140"/>
        <v>0.97499999999999998</v>
      </c>
      <c r="BE702">
        <f t="shared" si="141"/>
        <v>7.4999999999997562E-4</v>
      </c>
    </row>
    <row r="703" spans="1:57" x14ac:dyDescent="0.3">
      <c r="A703">
        <f>Pumpkin_Seeds_Dataset!A701</f>
        <v>69144</v>
      </c>
      <c r="B703">
        <f>Pumpkin_Seeds_Dataset!B701</f>
        <v>1037.539</v>
      </c>
      <c r="C703">
        <f>Pumpkin_Seeds_Dataset!C701</f>
        <v>414.10289999999998</v>
      </c>
      <c r="D703">
        <f>Pumpkin_Seeds_Dataset!D701</f>
        <v>214.22049999999999</v>
      </c>
      <c r="E703">
        <f>Pumpkin_Seeds_Dataset!E701</f>
        <v>70111</v>
      </c>
      <c r="F703">
        <f>Pumpkin_Seeds_Dataset!F701</f>
        <v>296.71010000000001</v>
      </c>
      <c r="G703">
        <f>Pumpkin_Seeds_Dataset!G701</f>
        <v>0.85580000000000001</v>
      </c>
      <c r="H703">
        <f>Pumpkin_Seeds_Dataset!H701</f>
        <v>0.98619999999999997</v>
      </c>
      <c r="I703">
        <f>Pumpkin_Seeds_Dataset!I701</f>
        <v>0.69689999999999996</v>
      </c>
      <c r="J703">
        <f>Pumpkin_Seeds_Dataset!J701</f>
        <v>0.80720000000000003</v>
      </c>
      <c r="K703">
        <f>Pumpkin_Seeds_Dataset!K701</f>
        <v>1.9331</v>
      </c>
      <c r="L703">
        <f>Pumpkin_Seeds_Dataset!L701</f>
        <v>0.71650000000000003</v>
      </c>
      <c r="M703" s="9">
        <f>Pumpkin_Seeds_Dataset!M701</f>
        <v>0</v>
      </c>
      <c r="N703" s="10">
        <f t="shared" si="131"/>
        <v>1</v>
      </c>
      <c r="O703" s="11">
        <f t="shared" si="132"/>
        <v>1</v>
      </c>
      <c r="P703">
        <f t="shared" si="133"/>
        <v>0</v>
      </c>
      <c r="Q703">
        <f t="shared" si="134"/>
        <v>0.16591858653120053</v>
      </c>
      <c r="R703" s="9">
        <f t="shared" si="135"/>
        <v>0.16591858653120053</v>
      </c>
      <c r="S703" s="11">
        <f t="shared" si="136"/>
        <v>0.83408141346879949</v>
      </c>
      <c r="T703" s="9">
        <f t="shared" si="137"/>
        <v>-0.18142426331961894</v>
      </c>
      <c r="U703" s="11">
        <f t="shared" si="138"/>
        <v>100</v>
      </c>
      <c r="AX703">
        <v>8.3017092044230412E-2</v>
      </c>
      <c r="AY703">
        <v>1</v>
      </c>
      <c r="AZ703">
        <v>0</v>
      </c>
      <c r="BA703">
        <f t="shared" si="142"/>
        <v>669</v>
      </c>
      <c r="BB703">
        <f t="shared" si="143"/>
        <v>30</v>
      </c>
      <c r="BC703">
        <f t="shared" si="139"/>
        <v>0.48538461538461541</v>
      </c>
      <c r="BD703">
        <f t="shared" si="140"/>
        <v>0.97499999999999998</v>
      </c>
      <c r="BE703">
        <f t="shared" si="141"/>
        <v>7.4999999999997562E-4</v>
      </c>
    </row>
    <row r="704" spans="1:57" x14ac:dyDescent="0.3">
      <c r="A704">
        <f>Pumpkin_Seeds_Dataset!A702</f>
        <v>69573</v>
      </c>
      <c r="B704">
        <f>Pumpkin_Seeds_Dataset!B702</f>
        <v>1005.835</v>
      </c>
      <c r="C704">
        <f>Pumpkin_Seeds_Dataset!C702</f>
        <v>390.96</v>
      </c>
      <c r="D704">
        <f>Pumpkin_Seeds_Dataset!D702</f>
        <v>227.7105</v>
      </c>
      <c r="E704">
        <f>Pumpkin_Seeds_Dataset!E702</f>
        <v>70068</v>
      </c>
      <c r="F704">
        <f>Pumpkin_Seeds_Dataset!F702</f>
        <v>297.62909999999999</v>
      </c>
      <c r="G704">
        <f>Pumpkin_Seeds_Dataset!G702</f>
        <v>0.81289999999999996</v>
      </c>
      <c r="H704">
        <f>Pumpkin_Seeds_Dataset!H702</f>
        <v>0.9929</v>
      </c>
      <c r="I704">
        <f>Pumpkin_Seeds_Dataset!I702</f>
        <v>0.67520000000000002</v>
      </c>
      <c r="J704">
        <f>Pumpkin_Seeds_Dataset!J702</f>
        <v>0.86419999999999997</v>
      </c>
      <c r="K704">
        <f>Pumpkin_Seeds_Dataset!K702</f>
        <v>1.7169000000000001</v>
      </c>
      <c r="L704">
        <f>Pumpkin_Seeds_Dataset!L702</f>
        <v>0.76129999999999998</v>
      </c>
      <c r="M704" s="9">
        <f>Pumpkin_Seeds_Dataset!M702</f>
        <v>0</v>
      </c>
      <c r="N704" s="10">
        <f t="shared" si="131"/>
        <v>1</v>
      </c>
      <c r="O704" s="11">
        <f t="shared" si="132"/>
        <v>1</v>
      </c>
      <c r="P704">
        <f t="shared" si="133"/>
        <v>0</v>
      </c>
      <c r="Q704">
        <f t="shared" si="134"/>
        <v>5.5686267421596887E-2</v>
      </c>
      <c r="R704" s="9">
        <f t="shared" si="135"/>
        <v>5.5686267421596887E-2</v>
      </c>
      <c r="S704" s="11">
        <f t="shared" si="136"/>
        <v>0.94431373257840312</v>
      </c>
      <c r="T704" s="9">
        <f t="shared" si="137"/>
        <v>-5.7296824217560882E-2</v>
      </c>
      <c r="U704" s="11">
        <f t="shared" si="138"/>
        <v>100</v>
      </c>
      <c r="AX704">
        <v>8.3142953148094126E-2</v>
      </c>
      <c r="AY704">
        <v>1</v>
      </c>
      <c r="AZ704">
        <v>0</v>
      </c>
      <c r="BA704">
        <f t="shared" si="142"/>
        <v>670</v>
      </c>
      <c r="BB704">
        <f t="shared" si="143"/>
        <v>30</v>
      </c>
      <c r="BC704">
        <f t="shared" si="139"/>
        <v>0.48461538461538467</v>
      </c>
      <c r="BD704">
        <f t="shared" si="140"/>
        <v>0.97499999999999998</v>
      </c>
      <c r="BE704">
        <f t="shared" si="141"/>
        <v>7.5000000000008393E-4</v>
      </c>
    </row>
    <row r="705" spans="1:57" x14ac:dyDescent="0.3">
      <c r="A705">
        <f>Pumpkin_Seeds_Dataset!A703</f>
        <v>65375</v>
      </c>
      <c r="B705">
        <f>Pumpkin_Seeds_Dataset!B703</f>
        <v>953.05899999999997</v>
      </c>
      <c r="C705">
        <f>Pumpkin_Seeds_Dataset!C703</f>
        <v>355.06029999999998</v>
      </c>
      <c r="D705">
        <f>Pumpkin_Seeds_Dataset!D703</f>
        <v>235.07210000000001</v>
      </c>
      <c r="E705">
        <f>Pumpkin_Seeds_Dataset!E703</f>
        <v>65995</v>
      </c>
      <c r="F705">
        <f>Pumpkin_Seeds_Dataset!F703</f>
        <v>288.51</v>
      </c>
      <c r="G705">
        <f>Pumpkin_Seeds_Dataset!G703</f>
        <v>0.74939999999999996</v>
      </c>
      <c r="H705">
        <f>Pumpkin_Seeds_Dataset!H703</f>
        <v>0.99060000000000004</v>
      </c>
      <c r="I705">
        <f>Pumpkin_Seeds_Dataset!I703</f>
        <v>0.74429999999999996</v>
      </c>
      <c r="J705">
        <f>Pumpkin_Seeds_Dataset!J703</f>
        <v>0.90439999999999998</v>
      </c>
      <c r="K705">
        <f>Pumpkin_Seeds_Dataset!K703</f>
        <v>1.5104</v>
      </c>
      <c r="L705">
        <f>Pumpkin_Seeds_Dataset!L703</f>
        <v>0.81259999999999999</v>
      </c>
      <c r="M705" s="9">
        <f>Pumpkin_Seeds_Dataset!M703</f>
        <v>0</v>
      </c>
      <c r="N705" s="10">
        <f t="shared" si="131"/>
        <v>1</v>
      </c>
      <c r="O705" s="11">
        <f t="shared" si="132"/>
        <v>1</v>
      </c>
      <c r="P705">
        <f t="shared" si="133"/>
        <v>0</v>
      </c>
      <c r="Q705">
        <f t="shared" si="134"/>
        <v>5.418600963617866E-3</v>
      </c>
      <c r="R705" s="9">
        <f t="shared" si="135"/>
        <v>5.418600963617866E-3</v>
      </c>
      <c r="S705" s="11">
        <f t="shared" si="136"/>
        <v>0.9945813990363821</v>
      </c>
      <c r="T705" s="9">
        <f t="shared" si="137"/>
        <v>-5.4333348305530306E-3</v>
      </c>
      <c r="U705" s="11">
        <f t="shared" si="138"/>
        <v>100</v>
      </c>
      <c r="AX705">
        <v>8.3255231127275051E-2</v>
      </c>
      <c r="AY705">
        <v>1</v>
      </c>
      <c r="AZ705">
        <v>0</v>
      </c>
      <c r="BA705">
        <f t="shared" si="142"/>
        <v>671</v>
      </c>
      <c r="BB705">
        <f t="shared" si="143"/>
        <v>30</v>
      </c>
      <c r="BC705">
        <f t="shared" si="139"/>
        <v>0.48384615384615381</v>
      </c>
      <c r="BD705">
        <f t="shared" si="140"/>
        <v>0.97499999999999998</v>
      </c>
      <c r="BE705">
        <f t="shared" si="141"/>
        <v>7.4999999999997562E-4</v>
      </c>
    </row>
    <row r="706" spans="1:57" x14ac:dyDescent="0.3">
      <c r="A706">
        <f>Pumpkin_Seeds_Dataset!A704</f>
        <v>65563</v>
      </c>
      <c r="B706">
        <f>Pumpkin_Seeds_Dataset!B704</f>
        <v>984.774</v>
      </c>
      <c r="C706">
        <f>Pumpkin_Seeds_Dataset!C704</f>
        <v>393.31920000000002</v>
      </c>
      <c r="D706">
        <f>Pumpkin_Seeds_Dataset!D704</f>
        <v>212.8785</v>
      </c>
      <c r="E706">
        <f>Pumpkin_Seeds_Dataset!E704</f>
        <v>66035</v>
      </c>
      <c r="F706">
        <f>Pumpkin_Seeds_Dataset!F704</f>
        <v>288.9246</v>
      </c>
      <c r="G706">
        <f>Pumpkin_Seeds_Dataset!G704</f>
        <v>0.84089999999999998</v>
      </c>
      <c r="H706">
        <f>Pumpkin_Seeds_Dataset!H704</f>
        <v>0.9929</v>
      </c>
      <c r="I706">
        <f>Pumpkin_Seeds_Dataset!I704</f>
        <v>0.72960000000000003</v>
      </c>
      <c r="J706">
        <f>Pumpkin_Seeds_Dataset!J704</f>
        <v>0.84960000000000002</v>
      </c>
      <c r="K706">
        <f>Pumpkin_Seeds_Dataset!K704</f>
        <v>1.8475999999999999</v>
      </c>
      <c r="L706">
        <f>Pumpkin_Seeds_Dataset!L704</f>
        <v>0.73460000000000003</v>
      </c>
      <c r="M706" s="9">
        <f>Pumpkin_Seeds_Dataset!M704</f>
        <v>0</v>
      </c>
      <c r="N706" s="10">
        <f t="shared" si="131"/>
        <v>1</v>
      </c>
      <c r="O706" s="11">
        <f t="shared" si="132"/>
        <v>1</v>
      </c>
      <c r="P706">
        <f t="shared" si="133"/>
        <v>0</v>
      </c>
      <c r="Q706">
        <f t="shared" si="134"/>
        <v>0.17653013766507855</v>
      </c>
      <c r="R706" s="9">
        <f t="shared" si="135"/>
        <v>0.17653013766507855</v>
      </c>
      <c r="S706" s="11">
        <f t="shared" si="136"/>
        <v>0.82346986233492148</v>
      </c>
      <c r="T706" s="9">
        <f t="shared" si="137"/>
        <v>-0.1942283270773342</v>
      </c>
      <c r="U706" s="11">
        <f t="shared" si="138"/>
        <v>100</v>
      </c>
      <c r="AX706">
        <v>8.3381536911046911E-2</v>
      </c>
      <c r="AY706">
        <v>1</v>
      </c>
      <c r="AZ706">
        <v>0</v>
      </c>
      <c r="BA706">
        <f t="shared" si="142"/>
        <v>672</v>
      </c>
      <c r="BB706">
        <f t="shared" si="143"/>
        <v>30</v>
      </c>
      <c r="BC706">
        <f t="shared" si="139"/>
        <v>0.48307692307692307</v>
      </c>
      <c r="BD706">
        <f t="shared" si="140"/>
        <v>0.97499999999999998</v>
      </c>
      <c r="BE706">
        <f t="shared" si="141"/>
        <v>7.4999999999997562E-4</v>
      </c>
    </row>
    <row r="707" spans="1:57" x14ac:dyDescent="0.3">
      <c r="A707">
        <f>Pumpkin_Seeds_Dataset!A705</f>
        <v>86505</v>
      </c>
      <c r="B707">
        <f>Pumpkin_Seeds_Dataset!B705</f>
        <v>1144.6279999999999</v>
      </c>
      <c r="C707">
        <f>Pumpkin_Seeds_Dataset!C705</f>
        <v>452.93400000000003</v>
      </c>
      <c r="D707">
        <f>Pumpkin_Seeds_Dataset!D705</f>
        <v>244.3227</v>
      </c>
      <c r="E707">
        <f>Pumpkin_Seeds_Dataset!E705</f>
        <v>87227</v>
      </c>
      <c r="F707">
        <f>Pumpkin_Seeds_Dataset!F705</f>
        <v>331.8759</v>
      </c>
      <c r="G707">
        <f>Pumpkin_Seeds_Dataset!G705</f>
        <v>0.84199999999999997</v>
      </c>
      <c r="H707">
        <f>Pumpkin_Seeds_Dataset!H705</f>
        <v>0.99170000000000003</v>
      </c>
      <c r="I707">
        <f>Pumpkin_Seeds_Dataset!I705</f>
        <v>0.72430000000000005</v>
      </c>
      <c r="J707">
        <f>Pumpkin_Seeds_Dataset!J705</f>
        <v>0.82969999999999999</v>
      </c>
      <c r="K707">
        <f>Pumpkin_Seeds_Dataset!K705</f>
        <v>1.8537999999999999</v>
      </c>
      <c r="L707">
        <f>Pumpkin_Seeds_Dataset!L705</f>
        <v>0.73270000000000002</v>
      </c>
      <c r="M707" s="9">
        <f>Pumpkin_Seeds_Dataset!M705</f>
        <v>0</v>
      </c>
      <c r="N707" s="10">
        <f t="shared" si="131"/>
        <v>1</v>
      </c>
      <c r="O707" s="11">
        <f t="shared" si="132"/>
        <v>1</v>
      </c>
      <c r="P707">
        <f t="shared" si="133"/>
        <v>0</v>
      </c>
      <c r="Q707">
        <f t="shared" si="134"/>
        <v>0.15747936203994736</v>
      </c>
      <c r="R707" s="9">
        <f t="shared" si="135"/>
        <v>0.15747936203994736</v>
      </c>
      <c r="S707" s="11">
        <f t="shared" si="136"/>
        <v>0.84252063796005261</v>
      </c>
      <c r="T707" s="9">
        <f t="shared" si="137"/>
        <v>-0.17135712096062677</v>
      </c>
      <c r="U707" s="11">
        <f t="shared" si="138"/>
        <v>100</v>
      </c>
      <c r="AX707">
        <v>8.352122645235209E-2</v>
      </c>
      <c r="AY707">
        <v>1</v>
      </c>
      <c r="AZ707">
        <v>0</v>
      </c>
      <c r="BA707">
        <f t="shared" si="142"/>
        <v>673</v>
      </c>
      <c r="BB707">
        <f t="shared" si="143"/>
        <v>30</v>
      </c>
      <c r="BC707">
        <f t="shared" si="139"/>
        <v>0.48230769230769233</v>
      </c>
      <c r="BD707">
        <f t="shared" si="140"/>
        <v>0.97499999999999998</v>
      </c>
      <c r="BE707">
        <f t="shared" si="141"/>
        <v>7.4999999999997562E-4</v>
      </c>
    </row>
    <row r="708" spans="1:57" x14ac:dyDescent="0.3">
      <c r="A708">
        <f>Pumpkin_Seeds_Dataset!A706</f>
        <v>74948</v>
      </c>
      <c r="B708">
        <f>Pumpkin_Seeds_Dataset!B706</f>
        <v>1068.902</v>
      </c>
      <c r="C708">
        <f>Pumpkin_Seeds_Dataset!C706</f>
        <v>426.05200000000002</v>
      </c>
      <c r="D708">
        <f>Pumpkin_Seeds_Dataset!D706</f>
        <v>224.78809999999999</v>
      </c>
      <c r="E708">
        <f>Pumpkin_Seeds_Dataset!E706</f>
        <v>75700</v>
      </c>
      <c r="F708">
        <f>Pumpkin_Seeds_Dataset!F706</f>
        <v>308.91219999999998</v>
      </c>
      <c r="G708">
        <f>Pumpkin_Seeds_Dataset!G706</f>
        <v>0.84950000000000003</v>
      </c>
      <c r="H708">
        <f>Pumpkin_Seeds_Dataset!H706</f>
        <v>0.99009999999999998</v>
      </c>
      <c r="I708">
        <f>Pumpkin_Seeds_Dataset!I706</f>
        <v>0.67800000000000005</v>
      </c>
      <c r="J708">
        <f>Pumpkin_Seeds_Dataset!J706</f>
        <v>0.82430000000000003</v>
      </c>
      <c r="K708">
        <f>Pumpkin_Seeds_Dataset!K706</f>
        <v>1.8953</v>
      </c>
      <c r="L708">
        <f>Pumpkin_Seeds_Dataset!L706</f>
        <v>0.72509999999999997</v>
      </c>
      <c r="M708" s="9">
        <f>Pumpkin_Seeds_Dataset!M706</f>
        <v>0</v>
      </c>
      <c r="N708" s="10">
        <f t="shared" si="131"/>
        <v>1</v>
      </c>
      <c r="O708" s="11">
        <f t="shared" si="132"/>
        <v>1</v>
      </c>
      <c r="P708">
        <f t="shared" si="133"/>
        <v>0</v>
      </c>
      <c r="Q708">
        <f t="shared" si="134"/>
        <v>0.10789350985449056</v>
      </c>
      <c r="R708" s="9">
        <f t="shared" si="135"/>
        <v>0.10789350985449056</v>
      </c>
      <c r="S708" s="11">
        <f t="shared" si="136"/>
        <v>0.89210649014550947</v>
      </c>
      <c r="T708" s="9">
        <f t="shared" si="137"/>
        <v>-0.11416976995658014</v>
      </c>
      <c r="U708" s="11">
        <f t="shared" si="138"/>
        <v>100</v>
      </c>
      <c r="AX708">
        <v>8.411619727253454E-2</v>
      </c>
      <c r="AY708">
        <v>1</v>
      </c>
      <c r="AZ708">
        <v>0</v>
      </c>
      <c r="BA708">
        <f t="shared" si="142"/>
        <v>674</v>
      </c>
      <c r="BB708">
        <f t="shared" si="143"/>
        <v>30</v>
      </c>
      <c r="BC708">
        <f t="shared" si="139"/>
        <v>0.48153846153846158</v>
      </c>
      <c r="BD708">
        <f t="shared" si="140"/>
        <v>0.97499999999999998</v>
      </c>
      <c r="BE708">
        <f t="shared" si="141"/>
        <v>7.5000000000008393E-4</v>
      </c>
    </row>
    <row r="709" spans="1:57" x14ac:dyDescent="0.3">
      <c r="A709">
        <f>Pumpkin_Seeds_Dataset!A707</f>
        <v>92547</v>
      </c>
      <c r="B709">
        <f>Pumpkin_Seeds_Dataset!B707</f>
        <v>1214.375</v>
      </c>
      <c r="C709">
        <f>Pumpkin_Seeds_Dataset!C707</f>
        <v>493.49090000000001</v>
      </c>
      <c r="D709">
        <f>Pumpkin_Seeds_Dataset!D707</f>
        <v>239.82810000000001</v>
      </c>
      <c r="E709">
        <f>Pumpkin_Seeds_Dataset!E707</f>
        <v>93424</v>
      </c>
      <c r="F709">
        <f>Pumpkin_Seeds_Dataset!F707</f>
        <v>343.27030000000002</v>
      </c>
      <c r="G709">
        <f>Pumpkin_Seeds_Dataset!G707</f>
        <v>0.874</v>
      </c>
      <c r="H709">
        <f>Pumpkin_Seeds_Dataset!H707</f>
        <v>0.99060000000000004</v>
      </c>
      <c r="I709">
        <f>Pumpkin_Seeds_Dataset!I707</f>
        <v>0.61140000000000005</v>
      </c>
      <c r="J709">
        <f>Pumpkin_Seeds_Dataset!J707</f>
        <v>0.78859999999999997</v>
      </c>
      <c r="K709">
        <f>Pumpkin_Seeds_Dataset!K707</f>
        <v>2.0577000000000001</v>
      </c>
      <c r="L709">
        <f>Pumpkin_Seeds_Dataset!L707</f>
        <v>0.6956</v>
      </c>
      <c r="M709" s="9">
        <f>Pumpkin_Seeds_Dataset!M707</f>
        <v>0</v>
      </c>
      <c r="N709" s="10">
        <f t="shared" ref="N709:N772" si="144">1-M709</f>
        <v>1</v>
      </c>
      <c r="O709" s="11">
        <f t="shared" ref="O709:O772" si="145">M709+N709</f>
        <v>1</v>
      </c>
      <c r="P709">
        <f t="shared" ref="P709:P772" si="146">IF(O709=0,"",M709/O709)</f>
        <v>0</v>
      </c>
      <c r="Q709">
        <f t="shared" ref="Q709:Q772" si="147">1/(1+EXP(-$X$5-MMULT(A709:L709,$X$6:$X$17)))</f>
        <v>0.60539380451180624</v>
      </c>
      <c r="R709" s="9">
        <f t="shared" ref="R709:R772" si="148">O709*Q709</f>
        <v>0.60539380451180624</v>
      </c>
      <c r="S709" s="11">
        <f t="shared" ref="S709:S772" si="149">O709-R709</f>
        <v>0.39460619548819376</v>
      </c>
      <c r="T709" s="9">
        <f t="shared" ref="T709:T772" si="150">IFERROR(O709*(P709*LN(Q709)+(1-P709)*LN(1-Q709)),0)</f>
        <v>-0.92986698483721664</v>
      </c>
      <c r="U709" s="11">
        <f t="shared" ref="U709:U772" si="151">100*IF(Q709&gt;=$AT$10,M709/O709,N709/O709)</f>
        <v>0</v>
      </c>
      <c r="AX709">
        <v>8.426397396812875E-2</v>
      </c>
      <c r="AY709">
        <v>1</v>
      </c>
      <c r="AZ709">
        <v>0</v>
      </c>
      <c r="BA709">
        <f t="shared" si="142"/>
        <v>675</v>
      </c>
      <c r="BB709">
        <f t="shared" si="143"/>
        <v>30</v>
      </c>
      <c r="BC709">
        <f t="shared" ref="BC709:BC772" si="152">1-BA709/BA$2504</f>
        <v>0.48076923076923073</v>
      </c>
      <c r="BD709">
        <f t="shared" ref="BD709:BD772" si="153">1-BB709/BB$2504</f>
        <v>0.97499999999999998</v>
      </c>
      <c r="BE709">
        <f t="shared" ref="BE709:BE772" si="154">(BC709-BC710)*BD709</f>
        <v>7.4999999999997562E-4</v>
      </c>
    </row>
    <row r="710" spans="1:57" x14ac:dyDescent="0.3">
      <c r="A710">
        <f>Pumpkin_Seeds_Dataset!A708</f>
        <v>73326</v>
      </c>
      <c r="B710">
        <f>Pumpkin_Seeds_Dataset!B708</f>
        <v>1048.6469999999999</v>
      </c>
      <c r="C710">
        <f>Pumpkin_Seeds_Dataset!C708</f>
        <v>408.78899999999999</v>
      </c>
      <c r="D710">
        <f>Pumpkin_Seeds_Dataset!D708</f>
        <v>229.636</v>
      </c>
      <c r="E710">
        <f>Pumpkin_Seeds_Dataset!E708</f>
        <v>74342</v>
      </c>
      <c r="F710">
        <f>Pumpkin_Seeds_Dataset!F708</f>
        <v>305.55119999999999</v>
      </c>
      <c r="G710">
        <f>Pumpkin_Seeds_Dataset!G708</f>
        <v>0.82730000000000004</v>
      </c>
      <c r="H710">
        <f>Pumpkin_Seeds_Dataset!H708</f>
        <v>0.98629999999999995</v>
      </c>
      <c r="I710">
        <f>Pumpkin_Seeds_Dataset!I708</f>
        <v>0.71650000000000003</v>
      </c>
      <c r="J710">
        <f>Pumpkin_Seeds_Dataset!J708</f>
        <v>0.83789999999999998</v>
      </c>
      <c r="K710">
        <f>Pumpkin_Seeds_Dataset!K708</f>
        <v>1.7802</v>
      </c>
      <c r="L710">
        <f>Pumpkin_Seeds_Dataset!L708</f>
        <v>0.74750000000000005</v>
      </c>
      <c r="M710" s="9">
        <f>Pumpkin_Seeds_Dataset!M708</f>
        <v>0</v>
      </c>
      <c r="N710" s="10">
        <f t="shared" si="144"/>
        <v>1</v>
      </c>
      <c r="O710" s="11">
        <f t="shared" si="145"/>
        <v>1</v>
      </c>
      <c r="P710">
        <f t="shared" si="146"/>
        <v>0</v>
      </c>
      <c r="Q710">
        <f t="shared" si="147"/>
        <v>2.1165848956999269E-2</v>
      </c>
      <c r="R710" s="9">
        <f t="shared" si="148"/>
        <v>2.1165848956999269E-2</v>
      </c>
      <c r="S710" s="11">
        <f t="shared" si="149"/>
        <v>0.97883415104300076</v>
      </c>
      <c r="T710" s="9">
        <f t="shared" si="150"/>
        <v>-2.1393057295887245E-2</v>
      </c>
      <c r="U710" s="11">
        <f t="shared" si="151"/>
        <v>100</v>
      </c>
      <c r="AX710">
        <v>8.4765745498635151E-2</v>
      </c>
      <c r="AY710">
        <v>1</v>
      </c>
      <c r="AZ710">
        <v>0</v>
      </c>
      <c r="BA710">
        <f t="shared" ref="BA710:BA773" si="155">BA709+AY710</f>
        <v>676</v>
      </c>
      <c r="BB710">
        <f t="shared" ref="BB710:BB773" si="156">BB709+AZ710</f>
        <v>30</v>
      </c>
      <c r="BC710">
        <f t="shared" si="152"/>
        <v>0.48</v>
      </c>
      <c r="BD710">
        <f t="shared" si="153"/>
        <v>0.97499999999999998</v>
      </c>
      <c r="BE710">
        <f t="shared" si="154"/>
        <v>7.4999999999997562E-4</v>
      </c>
    </row>
    <row r="711" spans="1:57" x14ac:dyDescent="0.3">
      <c r="A711">
        <f>Pumpkin_Seeds_Dataset!A709</f>
        <v>93586</v>
      </c>
      <c r="B711">
        <f>Pumpkin_Seeds_Dataset!B709</f>
        <v>1162.973</v>
      </c>
      <c r="C711">
        <f>Pumpkin_Seeds_Dataset!C709</f>
        <v>448.7731</v>
      </c>
      <c r="D711">
        <f>Pumpkin_Seeds_Dataset!D709</f>
        <v>266.0874</v>
      </c>
      <c r="E711">
        <f>Pumpkin_Seeds_Dataset!E709</f>
        <v>94454</v>
      </c>
      <c r="F711">
        <f>Pumpkin_Seeds_Dataset!F709</f>
        <v>345.1918</v>
      </c>
      <c r="G711">
        <f>Pumpkin_Seeds_Dataset!G709</f>
        <v>0.80530000000000002</v>
      </c>
      <c r="H711">
        <f>Pumpkin_Seeds_Dataset!H709</f>
        <v>0.99080000000000001</v>
      </c>
      <c r="I711">
        <f>Pumpkin_Seeds_Dataset!I709</f>
        <v>0.73529999999999995</v>
      </c>
      <c r="J711">
        <f>Pumpkin_Seeds_Dataset!J709</f>
        <v>0.86950000000000005</v>
      </c>
      <c r="K711">
        <f>Pumpkin_Seeds_Dataset!K709</f>
        <v>1.6866000000000001</v>
      </c>
      <c r="L711">
        <f>Pumpkin_Seeds_Dataset!L709</f>
        <v>0.76919999999999999</v>
      </c>
      <c r="M711" s="9">
        <f>Pumpkin_Seeds_Dataset!M709</f>
        <v>0</v>
      </c>
      <c r="N711" s="10">
        <f t="shared" si="144"/>
        <v>1</v>
      </c>
      <c r="O711" s="11">
        <f t="shared" si="145"/>
        <v>1</v>
      </c>
      <c r="P711">
        <f t="shared" si="146"/>
        <v>0</v>
      </c>
      <c r="Q711">
        <f t="shared" si="147"/>
        <v>2.7578194238771246E-2</v>
      </c>
      <c r="R711" s="9">
        <f t="shared" si="148"/>
        <v>2.7578194238771246E-2</v>
      </c>
      <c r="S711" s="11">
        <f t="shared" si="149"/>
        <v>0.97242180576122872</v>
      </c>
      <c r="T711" s="9">
        <f t="shared" si="150"/>
        <v>-2.7965612109133443E-2</v>
      </c>
      <c r="U711" s="11">
        <f t="shared" si="151"/>
        <v>100</v>
      </c>
      <c r="AX711">
        <v>8.4891479118410496E-2</v>
      </c>
      <c r="AY711">
        <v>1</v>
      </c>
      <c r="AZ711">
        <v>0</v>
      </c>
      <c r="BA711">
        <f t="shared" si="155"/>
        <v>677</v>
      </c>
      <c r="BB711">
        <f t="shared" si="156"/>
        <v>30</v>
      </c>
      <c r="BC711">
        <f t="shared" si="152"/>
        <v>0.47923076923076924</v>
      </c>
      <c r="BD711">
        <f t="shared" si="153"/>
        <v>0.97499999999999998</v>
      </c>
      <c r="BE711">
        <f t="shared" si="154"/>
        <v>7.4999999999997562E-4</v>
      </c>
    </row>
    <row r="712" spans="1:57" x14ac:dyDescent="0.3">
      <c r="A712">
        <f>Pumpkin_Seeds_Dataset!A710</f>
        <v>73586</v>
      </c>
      <c r="B712">
        <f>Pumpkin_Seeds_Dataset!B710</f>
        <v>1020.9160000000001</v>
      </c>
      <c r="C712">
        <f>Pumpkin_Seeds_Dataset!C710</f>
        <v>394.89179999999999</v>
      </c>
      <c r="D712">
        <f>Pumpkin_Seeds_Dataset!D710</f>
        <v>238.01740000000001</v>
      </c>
      <c r="E712">
        <f>Pumpkin_Seeds_Dataset!E710</f>
        <v>74109</v>
      </c>
      <c r="F712">
        <f>Pumpkin_Seeds_Dataset!F710</f>
        <v>306.09249999999997</v>
      </c>
      <c r="G712">
        <f>Pumpkin_Seeds_Dataset!G710</f>
        <v>0.79790000000000005</v>
      </c>
      <c r="H712">
        <f>Pumpkin_Seeds_Dataset!H710</f>
        <v>0.9929</v>
      </c>
      <c r="I712">
        <f>Pumpkin_Seeds_Dataset!I710</f>
        <v>0.74850000000000005</v>
      </c>
      <c r="J712">
        <f>Pumpkin_Seeds_Dataset!J710</f>
        <v>0.88719999999999999</v>
      </c>
      <c r="K712">
        <f>Pumpkin_Seeds_Dataset!K710</f>
        <v>1.6591</v>
      </c>
      <c r="L712">
        <f>Pumpkin_Seeds_Dataset!L710</f>
        <v>0.77510000000000001</v>
      </c>
      <c r="M712" s="9">
        <f>Pumpkin_Seeds_Dataset!M710</f>
        <v>0</v>
      </c>
      <c r="N712" s="10">
        <f t="shared" si="144"/>
        <v>1</v>
      </c>
      <c r="O712" s="11">
        <f t="shared" si="145"/>
        <v>1</v>
      </c>
      <c r="P712">
        <f t="shared" si="146"/>
        <v>0</v>
      </c>
      <c r="Q712">
        <f t="shared" si="147"/>
        <v>2.1530601616790587E-2</v>
      </c>
      <c r="R712" s="9">
        <f t="shared" si="148"/>
        <v>2.1530601616790587E-2</v>
      </c>
      <c r="S712" s="11">
        <f t="shared" si="149"/>
        <v>0.97846939838320945</v>
      </c>
      <c r="T712" s="9">
        <f t="shared" si="150"/>
        <v>-2.1765766643009835E-2</v>
      </c>
      <c r="U712" s="11">
        <f t="shared" si="151"/>
        <v>100</v>
      </c>
      <c r="AX712">
        <v>8.4996570515148945E-2</v>
      </c>
      <c r="AY712">
        <v>1</v>
      </c>
      <c r="AZ712">
        <v>0</v>
      </c>
      <c r="BA712">
        <f t="shared" si="155"/>
        <v>678</v>
      </c>
      <c r="BB712">
        <f t="shared" si="156"/>
        <v>30</v>
      </c>
      <c r="BC712">
        <f t="shared" si="152"/>
        <v>0.47846153846153849</v>
      </c>
      <c r="BD712">
        <f t="shared" si="153"/>
        <v>0.97499999999999998</v>
      </c>
      <c r="BE712">
        <f t="shared" si="154"/>
        <v>7.5000000000008393E-4</v>
      </c>
    </row>
    <row r="713" spans="1:57" x14ac:dyDescent="0.3">
      <c r="A713">
        <f>Pumpkin_Seeds_Dataset!A711</f>
        <v>76753</v>
      </c>
      <c r="B713">
        <f>Pumpkin_Seeds_Dataset!B711</f>
        <v>1039.69</v>
      </c>
      <c r="C713">
        <f>Pumpkin_Seeds_Dataset!C711</f>
        <v>385.12150000000003</v>
      </c>
      <c r="D713">
        <f>Pumpkin_Seeds_Dataset!D711</f>
        <v>255.1327</v>
      </c>
      <c r="E713">
        <f>Pumpkin_Seeds_Dataset!E711</f>
        <v>77503</v>
      </c>
      <c r="F713">
        <f>Pumpkin_Seeds_Dataset!F711</f>
        <v>312.60989999999998</v>
      </c>
      <c r="G713">
        <f>Pumpkin_Seeds_Dataset!G711</f>
        <v>0.74909999999999999</v>
      </c>
      <c r="H713">
        <f>Pumpkin_Seeds_Dataset!H711</f>
        <v>0.99029999999999996</v>
      </c>
      <c r="I713">
        <f>Pumpkin_Seeds_Dataset!I711</f>
        <v>0.72729999999999995</v>
      </c>
      <c r="J713">
        <f>Pumpkin_Seeds_Dataset!J711</f>
        <v>0.89229999999999998</v>
      </c>
      <c r="K713">
        <f>Pumpkin_Seeds_Dataset!K711</f>
        <v>1.5095000000000001</v>
      </c>
      <c r="L713">
        <f>Pumpkin_Seeds_Dataset!L711</f>
        <v>0.81169999999999998</v>
      </c>
      <c r="M713" s="9">
        <f>Pumpkin_Seeds_Dataset!M711</f>
        <v>0</v>
      </c>
      <c r="N713" s="10">
        <f t="shared" si="144"/>
        <v>1</v>
      </c>
      <c r="O713" s="11">
        <f t="shared" si="145"/>
        <v>1</v>
      </c>
      <c r="P713">
        <f t="shared" si="146"/>
        <v>0</v>
      </c>
      <c r="Q713">
        <f t="shared" si="147"/>
        <v>4.7871824669300485E-3</v>
      </c>
      <c r="R713" s="9">
        <f t="shared" si="148"/>
        <v>4.7871824669300485E-3</v>
      </c>
      <c r="S713" s="11">
        <f t="shared" si="149"/>
        <v>0.99521281753307</v>
      </c>
      <c r="T713" s="9">
        <f t="shared" si="150"/>
        <v>-4.7986777261911666E-3</v>
      </c>
      <c r="U713" s="11">
        <f t="shared" si="151"/>
        <v>100</v>
      </c>
      <c r="AX713">
        <v>8.5000096085223534E-2</v>
      </c>
      <c r="AY713">
        <v>1</v>
      </c>
      <c r="AZ713">
        <v>0</v>
      </c>
      <c r="BA713">
        <f t="shared" si="155"/>
        <v>679</v>
      </c>
      <c r="BB713">
        <f t="shared" si="156"/>
        <v>30</v>
      </c>
      <c r="BC713">
        <f t="shared" si="152"/>
        <v>0.47769230769230764</v>
      </c>
      <c r="BD713">
        <f t="shared" si="153"/>
        <v>0.97499999999999998</v>
      </c>
      <c r="BE713">
        <f t="shared" si="154"/>
        <v>7.4999999999997562E-4</v>
      </c>
    </row>
    <row r="714" spans="1:57" x14ac:dyDescent="0.3">
      <c r="A714">
        <f>Pumpkin_Seeds_Dataset!A712</f>
        <v>65594</v>
      </c>
      <c r="B714">
        <f>Pumpkin_Seeds_Dataset!B712</f>
        <v>976.81700000000001</v>
      </c>
      <c r="C714">
        <f>Pumpkin_Seeds_Dataset!C712</f>
        <v>384.7373</v>
      </c>
      <c r="D714">
        <f>Pumpkin_Seeds_Dataset!D712</f>
        <v>218.00620000000001</v>
      </c>
      <c r="E714">
        <f>Pumpkin_Seeds_Dataset!E712</f>
        <v>66003</v>
      </c>
      <c r="F714">
        <f>Pumpkin_Seeds_Dataset!F712</f>
        <v>288.99290000000002</v>
      </c>
      <c r="G714">
        <f>Pumpkin_Seeds_Dataset!G712</f>
        <v>0.82399999999999995</v>
      </c>
      <c r="H714">
        <f>Pumpkin_Seeds_Dataset!H712</f>
        <v>0.99380000000000002</v>
      </c>
      <c r="I714">
        <f>Pumpkin_Seeds_Dataset!I712</f>
        <v>0.74039999999999995</v>
      </c>
      <c r="J714">
        <f>Pumpkin_Seeds_Dataset!J712</f>
        <v>0.8639</v>
      </c>
      <c r="K714">
        <f>Pumpkin_Seeds_Dataset!K712</f>
        <v>1.7647999999999999</v>
      </c>
      <c r="L714">
        <f>Pumpkin_Seeds_Dataset!L712</f>
        <v>0.75109999999999999</v>
      </c>
      <c r="M714" s="9">
        <f>Pumpkin_Seeds_Dataset!M712</f>
        <v>0</v>
      </c>
      <c r="N714" s="10">
        <f t="shared" si="144"/>
        <v>1</v>
      </c>
      <c r="O714" s="11">
        <f t="shared" si="145"/>
        <v>1</v>
      </c>
      <c r="P714">
        <f t="shared" si="146"/>
        <v>0</v>
      </c>
      <c r="Q714">
        <f t="shared" si="147"/>
        <v>0.11950593451428743</v>
      </c>
      <c r="R714" s="9">
        <f t="shared" si="148"/>
        <v>0.11950593451428743</v>
      </c>
      <c r="S714" s="11">
        <f t="shared" si="149"/>
        <v>0.88049406548571252</v>
      </c>
      <c r="T714" s="9">
        <f t="shared" si="150"/>
        <v>-0.12727209100531597</v>
      </c>
      <c r="U714" s="11">
        <f t="shared" si="151"/>
        <v>100</v>
      </c>
      <c r="AX714">
        <v>8.5329817549916046E-2</v>
      </c>
      <c r="AY714">
        <v>1</v>
      </c>
      <c r="AZ714">
        <v>0</v>
      </c>
      <c r="BA714">
        <f t="shared" si="155"/>
        <v>680</v>
      </c>
      <c r="BB714">
        <f t="shared" si="156"/>
        <v>30</v>
      </c>
      <c r="BC714">
        <f t="shared" si="152"/>
        <v>0.47692307692307689</v>
      </c>
      <c r="BD714">
        <f t="shared" si="153"/>
        <v>0.97499999999999998</v>
      </c>
      <c r="BE714">
        <f t="shared" si="154"/>
        <v>7.4999999999997562E-4</v>
      </c>
    </row>
    <row r="715" spans="1:57" x14ac:dyDescent="0.3">
      <c r="A715">
        <f>Pumpkin_Seeds_Dataset!A713</f>
        <v>77658</v>
      </c>
      <c r="B715">
        <f>Pumpkin_Seeds_Dataset!B713</f>
        <v>1060.7619999999999</v>
      </c>
      <c r="C715">
        <f>Pumpkin_Seeds_Dataset!C713</f>
        <v>406.27300000000002</v>
      </c>
      <c r="D715">
        <f>Pumpkin_Seeds_Dataset!D713</f>
        <v>244.95179999999999</v>
      </c>
      <c r="E715">
        <f>Pumpkin_Seeds_Dataset!E713</f>
        <v>78446</v>
      </c>
      <c r="F715">
        <f>Pumpkin_Seeds_Dataset!F713</f>
        <v>314.44749999999999</v>
      </c>
      <c r="G715">
        <f>Pumpkin_Seeds_Dataset!G713</f>
        <v>0.79779999999999995</v>
      </c>
      <c r="H715">
        <f>Pumpkin_Seeds_Dataset!H713</f>
        <v>0.99</v>
      </c>
      <c r="I715">
        <f>Pumpkin_Seeds_Dataset!I713</f>
        <v>0.73380000000000001</v>
      </c>
      <c r="J715">
        <f>Pumpkin_Seeds_Dataset!J713</f>
        <v>0.86729999999999996</v>
      </c>
      <c r="K715">
        <f>Pumpkin_Seeds_Dataset!K713</f>
        <v>1.6586000000000001</v>
      </c>
      <c r="L715">
        <f>Pumpkin_Seeds_Dataset!L713</f>
        <v>0.77400000000000002</v>
      </c>
      <c r="M715" s="9">
        <f>Pumpkin_Seeds_Dataset!M713</f>
        <v>0</v>
      </c>
      <c r="N715" s="10">
        <f t="shared" si="144"/>
        <v>1</v>
      </c>
      <c r="O715" s="11">
        <f t="shared" si="145"/>
        <v>1</v>
      </c>
      <c r="P715">
        <f t="shared" si="146"/>
        <v>0</v>
      </c>
      <c r="Q715">
        <f t="shared" si="147"/>
        <v>1.6877088651355794E-2</v>
      </c>
      <c r="R715" s="9">
        <f t="shared" si="148"/>
        <v>1.6877088651355794E-2</v>
      </c>
      <c r="S715" s="11">
        <f t="shared" si="149"/>
        <v>0.98312291134864416</v>
      </c>
      <c r="T715" s="9">
        <f t="shared" si="150"/>
        <v>-1.7021129674184246E-2</v>
      </c>
      <c r="U715" s="11">
        <f t="shared" si="151"/>
        <v>100</v>
      </c>
      <c r="AX715">
        <v>8.5634720190296998E-2</v>
      </c>
      <c r="AY715">
        <v>1</v>
      </c>
      <c r="AZ715">
        <v>0</v>
      </c>
      <c r="BA715">
        <f t="shared" si="155"/>
        <v>681</v>
      </c>
      <c r="BB715">
        <f t="shared" si="156"/>
        <v>30</v>
      </c>
      <c r="BC715">
        <f t="shared" si="152"/>
        <v>0.47615384615384615</v>
      </c>
      <c r="BD715">
        <f t="shared" si="153"/>
        <v>0.97499999999999998</v>
      </c>
      <c r="BE715">
        <f t="shared" si="154"/>
        <v>7.4999999999997562E-4</v>
      </c>
    </row>
    <row r="716" spans="1:57" x14ac:dyDescent="0.3">
      <c r="A716">
        <f>Pumpkin_Seeds_Dataset!A714</f>
        <v>91455</v>
      </c>
      <c r="B716">
        <f>Pumpkin_Seeds_Dataset!B714</f>
        <v>1203.49</v>
      </c>
      <c r="C716">
        <f>Pumpkin_Seeds_Dataset!C714</f>
        <v>491.3347</v>
      </c>
      <c r="D716">
        <f>Pumpkin_Seeds_Dataset!D714</f>
        <v>237.4701</v>
      </c>
      <c r="E716">
        <f>Pumpkin_Seeds_Dataset!E714</f>
        <v>92255</v>
      </c>
      <c r="F716">
        <f>Pumpkin_Seeds_Dataset!F714</f>
        <v>341.23910000000001</v>
      </c>
      <c r="G716">
        <f>Pumpkin_Seeds_Dataset!G714</f>
        <v>0.87539999999999996</v>
      </c>
      <c r="H716">
        <f>Pumpkin_Seeds_Dataset!H714</f>
        <v>0.99129999999999996</v>
      </c>
      <c r="I716">
        <f>Pumpkin_Seeds_Dataset!I714</f>
        <v>0.67910000000000004</v>
      </c>
      <c r="J716">
        <f>Pumpkin_Seeds_Dataset!J714</f>
        <v>0.79349999999999998</v>
      </c>
      <c r="K716">
        <f>Pumpkin_Seeds_Dataset!K714</f>
        <v>2.069</v>
      </c>
      <c r="L716">
        <f>Pumpkin_Seeds_Dataset!L714</f>
        <v>0.69450000000000001</v>
      </c>
      <c r="M716" s="9">
        <f>Pumpkin_Seeds_Dataset!M714</f>
        <v>0</v>
      </c>
      <c r="N716" s="10">
        <f t="shared" si="144"/>
        <v>1</v>
      </c>
      <c r="O716" s="11">
        <f t="shared" si="145"/>
        <v>1</v>
      </c>
      <c r="P716">
        <f t="shared" si="146"/>
        <v>0</v>
      </c>
      <c r="Q716">
        <f t="shared" si="147"/>
        <v>0.59707679902376221</v>
      </c>
      <c r="R716" s="9">
        <f t="shared" si="148"/>
        <v>0.59707679902376221</v>
      </c>
      <c r="S716" s="11">
        <f t="shared" si="149"/>
        <v>0.40292320097623779</v>
      </c>
      <c r="T716" s="9">
        <f t="shared" si="150"/>
        <v>-0.90900930349307596</v>
      </c>
      <c r="U716" s="11">
        <f t="shared" si="151"/>
        <v>0</v>
      </c>
      <c r="AX716">
        <v>8.5651002640583326E-2</v>
      </c>
      <c r="AY716">
        <v>1</v>
      </c>
      <c r="AZ716">
        <v>0</v>
      </c>
      <c r="BA716">
        <f t="shared" si="155"/>
        <v>682</v>
      </c>
      <c r="BB716">
        <f t="shared" si="156"/>
        <v>30</v>
      </c>
      <c r="BC716">
        <f t="shared" si="152"/>
        <v>0.47538461538461541</v>
      </c>
      <c r="BD716">
        <f t="shared" si="153"/>
        <v>0.97499999999999998</v>
      </c>
      <c r="BE716">
        <f t="shared" si="154"/>
        <v>7.4999999999997562E-4</v>
      </c>
    </row>
    <row r="717" spans="1:57" x14ac:dyDescent="0.3">
      <c r="A717">
        <f>Pumpkin_Seeds_Dataset!A715</f>
        <v>82425</v>
      </c>
      <c r="B717">
        <f>Pumpkin_Seeds_Dataset!B715</f>
        <v>1104.453</v>
      </c>
      <c r="C717">
        <f>Pumpkin_Seeds_Dataset!C715</f>
        <v>433.28769999999997</v>
      </c>
      <c r="D717">
        <f>Pumpkin_Seeds_Dataset!D715</f>
        <v>243.2176</v>
      </c>
      <c r="E717">
        <f>Pumpkin_Seeds_Dataset!E715</f>
        <v>83167</v>
      </c>
      <c r="F717">
        <f>Pumpkin_Seeds_Dataset!F715</f>
        <v>323.95490000000001</v>
      </c>
      <c r="G717">
        <f>Pumpkin_Seeds_Dataset!G715</f>
        <v>0.8276</v>
      </c>
      <c r="H717">
        <f>Pumpkin_Seeds_Dataset!H715</f>
        <v>0.99109999999999998</v>
      </c>
      <c r="I717">
        <f>Pumpkin_Seeds_Dataset!I715</f>
        <v>0.72540000000000004</v>
      </c>
      <c r="J717">
        <f>Pumpkin_Seeds_Dataset!J715</f>
        <v>0.84909999999999997</v>
      </c>
      <c r="K717">
        <f>Pumpkin_Seeds_Dataset!K715</f>
        <v>1.7815000000000001</v>
      </c>
      <c r="L717">
        <f>Pumpkin_Seeds_Dataset!L715</f>
        <v>0.74770000000000003</v>
      </c>
      <c r="M717" s="9">
        <f>Pumpkin_Seeds_Dataset!M715</f>
        <v>0</v>
      </c>
      <c r="N717" s="10">
        <f t="shared" si="144"/>
        <v>1</v>
      </c>
      <c r="O717" s="11">
        <f t="shared" si="145"/>
        <v>1</v>
      </c>
      <c r="P717">
        <f t="shared" si="146"/>
        <v>0</v>
      </c>
      <c r="Q717">
        <f t="shared" si="147"/>
        <v>5.1257236636946119E-2</v>
      </c>
      <c r="R717" s="9">
        <f t="shared" si="148"/>
        <v>5.1257236636946119E-2</v>
      </c>
      <c r="S717" s="11">
        <f t="shared" si="149"/>
        <v>0.94874276336305385</v>
      </c>
      <c r="T717" s="9">
        <f t="shared" si="150"/>
        <v>-5.2617577850210609E-2</v>
      </c>
      <c r="U717" s="11">
        <f t="shared" si="151"/>
        <v>100</v>
      </c>
      <c r="AX717">
        <v>8.5739200433682217E-2</v>
      </c>
      <c r="AY717">
        <v>1</v>
      </c>
      <c r="AZ717">
        <v>0</v>
      </c>
      <c r="BA717">
        <f t="shared" si="155"/>
        <v>683</v>
      </c>
      <c r="BB717">
        <f t="shared" si="156"/>
        <v>30</v>
      </c>
      <c r="BC717">
        <f t="shared" si="152"/>
        <v>0.47461538461538466</v>
      </c>
      <c r="BD717">
        <f t="shared" si="153"/>
        <v>0.97499999999999998</v>
      </c>
      <c r="BE717">
        <f t="shared" si="154"/>
        <v>7.5000000000008393E-4</v>
      </c>
    </row>
    <row r="718" spans="1:57" x14ac:dyDescent="0.3">
      <c r="A718">
        <f>Pumpkin_Seeds_Dataset!A716</f>
        <v>65422</v>
      </c>
      <c r="B718">
        <f>Pumpkin_Seeds_Dataset!B716</f>
        <v>1008.42</v>
      </c>
      <c r="C718">
        <f>Pumpkin_Seeds_Dataset!C716</f>
        <v>395.39580000000001</v>
      </c>
      <c r="D718">
        <f>Pumpkin_Seeds_Dataset!D716</f>
        <v>211.4682</v>
      </c>
      <c r="E718">
        <f>Pumpkin_Seeds_Dataset!E716</f>
        <v>66261</v>
      </c>
      <c r="F718">
        <f>Pumpkin_Seeds_Dataset!F716</f>
        <v>288.61369999999999</v>
      </c>
      <c r="G718">
        <f>Pumpkin_Seeds_Dataset!G716</f>
        <v>0.84499999999999997</v>
      </c>
      <c r="H718">
        <f>Pumpkin_Seeds_Dataset!H716</f>
        <v>0.98729999999999996</v>
      </c>
      <c r="I718">
        <f>Pumpkin_Seeds_Dataset!I716</f>
        <v>0.6673</v>
      </c>
      <c r="J718">
        <f>Pumpkin_Seeds_Dataset!J716</f>
        <v>0.80840000000000001</v>
      </c>
      <c r="K718">
        <f>Pumpkin_Seeds_Dataset!K716</f>
        <v>1.8697999999999999</v>
      </c>
      <c r="L718">
        <f>Pumpkin_Seeds_Dataset!L716</f>
        <v>0.72989999999999999</v>
      </c>
      <c r="M718" s="9">
        <f>Pumpkin_Seeds_Dataset!M716</f>
        <v>0</v>
      </c>
      <c r="N718" s="10">
        <f t="shared" si="144"/>
        <v>1</v>
      </c>
      <c r="O718" s="11">
        <f t="shared" si="145"/>
        <v>1</v>
      </c>
      <c r="P718">
        <f t="shared" si="146"/>
        <v>0</v>
      </c>
      <c r="Q718">
        <f t="shared" si="147"/>
        <v>0.11184271344036996</v>
      </c>
      <c r="R718" s="9">
        <f t="shared" si="148"/>
        <v>0.11184271344036996</v>
      </c>
      <c r="S718" s="11">
        <f t="shared" si="149"/>
        <v>0.88815728655963</v>
      </c>
      <c r="T718" s="9">
        <f t="shared" si="150"/>
        <v>-0.11860642717057206</v>
      </c>
      <c r="U718" s="11">
        <f t="shared" si="151"/>
        <v>100</v>
      </c>
      <c r="AX718">
        <v>8.5798509324216676E-2</v>
      </c>
      <c r="AY718">
        <v>1</v>
      </c>
      <c r="AZ718">
        <v>0</v>
      </c>
      <c r="BA718">
        <f t="shared" si="155"/>
        <v>684</v>
      </c>
      <c r="BB718">
        <f t="shared" si="156"/>
        <v>30</v>
      </c>
      <c r="BC718">
        <f t="shared" si="152"/>
        <v>0.47384615384615381</v>
      </c>
      <c r="BD718">
        <f t="shared" si="153"/>
        <v>0.97499999999999998</v>
      </c>
      <c r="BE718">
        <f t="shared" si="154"/>
        <v>7.4999999999997562E-4</v>
      </c>
    </row>
    <row r="719" spans="1:57" x14ac:dyDescent="0.3">
      <c r="A719">
        <f>Pumpkin_Seeds_Dataset!A717</f>
        <v>68663</v>
      </c>
      <c r="B719">
        <f>Pumpkin_Seeds_Dataset!B717</f>
        <v>1001.803</v>
      </c>
      <c r="C719">
        <f>Pumpkin_Seeds_Dataset!C717</f>
        <v>392.36750000000001</v>
      </c>
      <c r="D719">
        <f>Pumpkin_Seeds_Dataset!D717</f>
        <v>223.85659999999999</v>
      </c>
      <c r="E719">
        <f>Pumpkin_Seeds_Dataset!E717</f>
        <v>69265</v>
      </c>
      <c r="F719">
        <f>Pumpkin_Seeds_Dataset!F717</f>
        <v>295.67630000000003</v>
      </c>
      <c r="G719">
        <f>Pumpkin_Seeds_Dataset!G717</f>
        <v>0.82130000000000003</v>
      </c>
      <c r="H719">
        <f>Pumpkin_Seeds_Dataset!H717</f>
        <v>0.99129999999999996</v>
      </c>
      <c r="I719">
        <f>Pumpkin_Seeds_Dataset!I717</f>
        <v>0.73040000000000005</v>
      </c>
      <c r="J719">
        <f>Pumpkin_Seeds_Dataset!J717</f>
        <v>0.85970000000000002</v>
      </c>
      <c r="K719">
        <f>Pumpkin_Seeds_Dataset!K717</f>
        <v>1.7527999999999999</v>
      </c>
      <c r="L719">
        <f>Pumpkin_Seeds_Dataset!L717</f>
        <v>0.75360000000000005</v>
      </c>
      <c r="M719" s="9">
        <f>Pumpkin_Seeds_Dataset!M717</f>
        <v>0</v>
      </c>
      <c r="N719" s="10">
        <f t="shared" si="144"/>
        <v>1</v>
      </c>
      <c r="O719" s="11">
        <f t="shared" si="145"/>
        <v>1</v>
      </c>
      <c r="P719">
        <f t="shared" si="146"/>
        <v>0</v>
      </c>
      <c r="Q719">
        <f t="shared" si="147"/>
        <v>5.6967532820771286E-2</v>
      </c>
      <c r="R719" s="9">
        <f t="shared" si="148"/>
        <v>5.6967532820771286E-2</v>
      </c>
      <c r="S719" s="11">
        <f t="shared" si="149"/>
        <v>0.94303246717922873</v>
      </c>
      <c r="T719" s="9">
        <f t="shared" si="150"/>
        <v>-5.8654567270923018E-2</v>
      </c>
      <c r="U719" s="11">
        <f t="shared" si="151"/>
        <v>100</v>
      </c>
      <c r="AX719">
        <v>8.5854557706498538E-2</v>
      </c>
      <c r="AY719">
        <v>1</v>
      </c>
      <c r="AZ719">
        <v>0</v>
      </c>
      <c r="BA719">
        <f t="shared" si="155"/>
        <v>685</v>
      </c>
      <c r="BB719">
        <f t="shared" si="156"/>
        <v>30</v>
      </c>
      <c r="BC719">
        <f t="shared" si="152"/>
        <v>0.47307692307692306</v>
      </c>
      <c r="BD719">
        <f t="shared" si="153"/>
        <v>0.97499999999999998</v>
      </c>
      <c r="BE719">
        <f t="shared" si="154"/>
        <v>7.4999999999997562E-4</v>
      </c>
    </row>
    <row r="720" spans="1:57" x14ac:dyDescent="0.3">
      <c r="A720">
        <f>Pumpkin_Seeds_Dataset!A718</f>
        <v>79424</v>
      </c>
      <c r="B720">
        <f>Pumpkin_Seeds_Dataset!B718</f>
        <v>1118.5989999999999</v>
      </c>
      <c r="C720">
        <f>Pumpkin_Seeds_Dataset!C718</f>
        <v>456.58519999999999</v>
      </c>
      <c r="D720">
        <f>Pumpkin_Seeds_Dataset!D718</f>
        <v>222.9151</v>
      </c>
      <c r="E720">
        <f>Pumpkin_Seeds_Dataset!E718</f>
        <v>80134</v>
      </c>
      <c r="F720">
        <f>Pumpkin_Seeds_Dataset!F718</f>
        <v>318.00279999999998</v>
      </c>
      <c r="G720">
        <f>Pumpkin_Seeds_Dataset!G718</f>
        <v>0.87270000000000003</v>
      </c>
      <c r="H720">
        <f>Pumpkin_Seeds_Dataset!H718</f>
        <v>0.99109999999999998</v>
      </c>
      <c r="I720">
        <f>Pumpkin_Seeds_Dataset!I718</f>
        <v>0.74590000000000001</v>
      </c>
      <c r="J720">
        <f>Pumpkin_Seeds_Dataset!J718</f>
        <v>0.79769999999999996</v>
      </c>
      <c r="K720">
        <f>Pumpkin_Seeds_Dataset!K718</f>
        <v>2.0482</v>
      </c>
      <c r="L720">
        <f>Pumpkin_Seeds_Dataset!L718</f>
        <v>0.69650000000000001</v>
      </c>
      <c r="M720" s="9">
        <f>Pumpkin_Seeds_Dataset!M718</f>
        <v>0</v>
      </c>
      <c r="N720" s="10">
        <f t="shared" si="144"/>
        <v>1</v>
      </c>
      <c r="O720" s="11">
        <f t="shared" si="145"/>
        <v>1</v>
      </c>
      <c r="P720">
        <f t="shared" si="146"/>
        <v>0</v>
      </c>
      <c r="Q720">
        <f t="shared" si="147"/>
        <v>0.5807844779736131</v>
      </c>
      <c r="R720" s="9">
        <f t="shared" si="148"/>
        <v>0.5807844779736131</v>
      </c>
      <c r="S720" s="11">
        <f t="shared" si="149"/>
        <v>0.4192155220263869</v>
      </c>
      <c r="T720" s="9">
        <f t="shared" si="150"/>
        <v>-0.86937011892611271</v>
      </c>
      <c r="U720" s="11">
        <f t="shared" si="151"/>
        <v>0</v>
      </c>
      <c r="AX720">
        <v>8.6013691590799093E-2</v>
      </c>
      <c r="AY720">
        <v>1</v>
      </c>
      <c r="AZ720">
        <v>0</v>
      </c>
      <c r="BA720">
        <f t="shared" si="155"/>
        <v>686</v>
      </c>
      <c r="BB720">
        <f t="shared" si="156"/>
        <v>30</v>
      </c>
      <c r="BC720">
        <f t="shared" si="152"/>
        <v>0.47230769230769232</v>
      </c>
      <c r="BD720">
        <f t="shared" si="153"/>
        <v>0.97499999999999998</v>
      </c>
      <c r="BE720">
        <f t="shared" si="154"/>
        <v>7.4999999999997562E-4</v>
      </c>
    </row>
    <row r="721" spans="1:57" x14ac:dyDescent="0.3">
      <c r="A721">
        <f>Pumpkin_Seeds_Dataset!A719</f>
        <v>69375</v>
      </c>
      <c r="B721">
        <f>Pumpkin_Seeds_Dataset!B719</f>
        <v>1020.072</v>
      </c>
      <c r="C721">
        <f>Pumpkin_Seeds_Dataset!C719</f>
        <v>400.8691</v>
      </c>
      <c r="D721">
        <f>Pumpkin_Seeds_Dataset!D719</f>
        <v>221.583</v>
      </c>
      <c r="E721">
        <f>Pumpkin_Seeds_Dataset!E719</f>
        <v>69988</v>
      </c>
      <c r="F721">
        <f>Pumpkin_Seeds_Dataset!F719</f>
        <v>297.20530000000002</v>
      </c>
      <c r="G721">
        <f>Pumpkin_Seeds_Dataset!G719</f>
        <v>0.83330000000000004</v>
      </c>
      <c r="H721">
        <f>Pumpkin_Seeds_Dataset!H719</f>
        <v>0.99119999999999997</v>
      </c>
      <c r="I721">
        <f>Pumpkin_Seeds_Dataset!I719</f>
        <v>0.71199999999999997</v>
      </c>
      <c r="J721">
        <f>Pumpkin_Seeds_Dataset!J719</f>
        <v>0.83779999999999999</v>
      </c>
      <c r="K721">
        <f>Pumpkin_Seeds_Dataset!K719</f>
        <v>1.8090999999999999</v>
      </c>
      <c r="L721">
        <f>Pumpkin_Seeds_Dataset!L719</f>
        <v>0.74139999999999995</v>
      </c>
      <c r="M721" s="9">
        <f>Pumpkin_Seeds_Dataset!M719</f>
        <v>0</v>
      </c>
      <c r="N721" s="10">
        <f t="shared" si="144"/>
        <v>1</v>
      </c>
      <c r="O721" s="11">
        <f t="shared" si="145"/>
        <v>1</v>
      </c>
      <c r="P721">
        <f t="shared" si="146"/>
        <v>0</v>
      </c>
      <c r="Q721">
        <f t="shared" si="147"/>
        <v>0.11073502994150687</v>
      </c>
      <c r="R721" s="9">
        <f t="shared" si="148"/>
        <v>0.11073502994150687</v>
      </c>
      <c r="S721" s="11">
        <f t="shared" si="149"/>
        <v>0.88926497005849314</v>
      </c>
      <c r="T721" s="9">
        <f t="shared" si="150"/>
        <v>-0.1173600338184721</v>
      </c>
      <c r="U721" s="11">
        <f t="shared" si="151"/>
        <v>100</v>
      </c>
      <c r="AX721">
        <v>8.6098609635821111E-2</v>
      </c>
      <c r="AY721">
        <v>1</v>
      </c>
      <c r="AZ721">
        <v>0</v>
      </c>
      <c r="BA721">
        <f t="shared" si="155"/>
        <v>687</v>
      </c>
      <c r="BB721">
        <f t="shared" si="156"/>
        <v>30</v>
      </c>
      <c r="BC721">
        <f t="shared" si="152"/>
        <v>0.47153846153846157</v>
      </c>
      <c r="BD721">
        <f t="shared" si="153"/>
        <v>0.97499999999999998</v>
      </c>
      <c r="BE721">
        <f t="shared" si="154"/>
        <v>7.5000000000008393E-4</v>
      </c>
    </row>
    <row r="722" spans="1:57" x14ac:dyDescent="0.3">
      <c r="A722">
        <f>Pumpkin_Seeds_Dataset!A720</f>
        <v>80306</v>
      </c>
      <c r="B722">
        <f>Pumpkin_Seeds_Dataset!B720</f>
        <v>1106.9570000000001</v>
      </c>
      <c r="C722">
        <f>Pumpkin_Seeds_Dataset!C720</f>
        <v>431.70030000000003</v>
      </c>
      <c r="D722">
        <f>Pumpkin_Seeds_Dataset!D720</f>
        <v>237.5067</v>
      </c>
      <c r="E722">
        <f>Pumpkin_Seeds_Dataset!E720</f>
        <v>81047</v>
      </c>
      <c r="F722">
        <f>Pumpkin_Seeds_Dataset!F720</f>
        <v>319.7636</v>
      </c>
      <c r="G722">
        <f>Pumpkin_Seeds_Dataset!G720</f>
        <v>0.83509999999999995</v>
      </c>
      <c r="H722">
        <f>Pumpkin_Seeds_Dataset!H720</f>
        <v>0.9909</v>
      </c>
      <c r="I722">
        <f>Pumpkin_Seeds_Dataset!I720</f>
        <v>0.73260000000000003</v>
      </c>
      <c r="J722">
        <f>Pumpkin_Seeds_Dataset!J720</f>
        <v>0.8236</v>
      </c>
      <c r="K722">
        <f>Pumpkin_Seeds_Dataset!K720</f>
        <v>1.8176000000000001</v>
      </c>
      <c r="L722">
        <f>Pumpkin_Seeds_Dataset!L720</f>
        <v>0.74070000000000003</v>
      </c>
      <c r="M722" s="9">
        <f>Pumpkin_Seeds_Dataset!M720</f>
        <v>0</v>
      </c>
      <c r="N722" s="10">
        <f t="shared" si="144"/>
        <v>1</v>
      </c>
      <c r="O722" s="11">
        <f t="shared" si="145"/>
        <v>1</v>
      </c>
      <c r="P722">
        <f t="shared" si="146"/>
        <v>0</v>
      </c>
      <c r="Q722">
        <f t="shared" si="147"/>
        <v>6.2662200805024146E-2</v>
      </c>
      <c r="R722" s="9">
        <f t="shared" si="148"/>
        <v>6.2662200805024146E-2</v>
      </c>
      <c r="S722" s="11">
        <f t="shared" si="149"/>
        <v>0.93733779919497584</v>
      </c>
      <c r="T722" s="9">
        <f t="shared" si="150"/>
        <v>-6.4711550298278811E-2</v>
      </c>
      <c r="U722" s="11">
        <f t="shared" si="151"/>
        <v>100</v>
      </c>
      <c r="AX722">
        <v>8.6801168209715077E-2</v>
      </c>
      <c r="AY722">
        <v>1</v>
      </c>
      <c r="AZ722">
        <v>0</v>
      </c>
      <c r="BA722">
        <f t="shared" si="155"/>
        <v>688</v>
      </c>
      <c r="BB722">
        <f t="shared" si="156"/>
        <v>30</v>
      </c>
      <c r="BC722">
        <f t="shared" si="152"/>
        <v>0.47076923076923072</v>
      </c>
      <c r="BD722">
        <f t="shared" si="153"/>
        <v>0.97499999999999998</v>
      </c>
      <c r="BE722">
        <f t="shared" si="154"/>
        <v>7.4999999999997562E-4</v>
      </c>
    </row>
    <row r="723" spans="1:57" x14ac:dyDescent="0.3">
      <c r="A723">
        <f>Pumpkin_Seeds_Dataset!A721</f>
        <v>77348</v>
      </c>
      <c r="B723">
        <f>Pumpkin_Seeds_Dataset!B721</f>
        <v>1062.431</v>
      </c>
      <c r="C723">
        <f>Pumpkin_Seeds_Dataset!C721</f>
        <v>402.68279999999999</v>
      </c>
      <c r="D723">
        <f>Pumpkin_Seeds_Dataset!D721</f>
        <v>245.83160000000001</v>
      </c>
      <c r="E723">
        <f>Pumpkin_Seeds_Dataset!E721</f>
        <v>78431</v>
      </c>
      <c r="F723">
        <f>Pumpkin_Seeds_Dataset!F721</f>
        <v>313.8193</v>
      </c>
      <c r="G723">
        <f>Pumpkin_Seeds_Dataset!G721</f>
        <v>0.79200000000000004</v>
      </c>
      <c r="H723">
        <f>Pumpkin_Seeds_Dataset!H721</f>
        <v>0.98619999999999997</v>
      </c>
      <c r="I723">
        <f>Pumpkin_Seeds_Dataset!I721</f>
        <v>0.72</v>
      </c>
      <c r="J723">
        <f>Pumpkin_Seeds_Dataset!J721</f>
        <v>0.86109999999999998</v>
      </c>
      <c r="K723">
        <f>Pumpkin_Seeds_Dataset!K721</f>
        <v>1.6379999999999999</v>
      </c>
      <c r="L723">
        <f>Pumpkin_Seeds_Dataset!L721</f>
        <v>0.77929999999999999</v>
      </c>
      <c r="M723" s="9">
        <f>Pumpkin_Seeds_Dataset!M721</f>
        <v>0</v>
      </c>
      <c r="N723" s="10">
        <f t="shared" si="144"/>
        <v>1</v>
      </c>
      <c r="O723" s="11">
        <f t="shared" si="145"/>
        <v>1</v>
      </c>
      <c r="P723">
        <f t="shared" si="146"/>
        <v>0</v>
      </c>
      <c r="Q723">
        <f t="shared" si="147"/>
        <v>4.3600672725685498E-3</v>
      </c>
      <c r="R723" s="9">
        <f t="shared" si="148"/>
        <v>4.3600672725685498E-3</v>
      </c>
      <c r="S723" s="11">
        <f t="shared" si="149"/>
        <v>0.99563993272743145</v>
      </c>
      <c r="T723" s="9">
        <f t="shared" si="150"/>
        <v>-4.3696000851064683E-3</v>
      </c>
      <c r="U723" s="11">
        <f t="shared" si="151"/>
        <v>100</v>
      </c>
      <c r="AX723">
        <v>8.7445225462668877E-2</v>
      </c>
      <c r="AY723">
        <v>1</v>
      </c>
      <c r="AZ723">
        <v>0</v>
      </c>
      <c r="BA723">
        <f t="shared" si="155"/>
        <v>689</v>
      </c>
      <c r="BB723">
        <f t="shared" si="156"/>
        <v>30</v>
      </c>
      <c r="BC723">
        <f t="shared" si="152"/>
        <v>0.47</v>
      </c>
      <c r="BD723">
        <f t="shared" si="153"/>
        <v>0.97499999999999998</v>
      </c>
      <c r="BE723">
        <f t="shared" si="154"/>
        <v>7.4999999999997562E-4</v>
      </c>
    </row>
    <row r="724" spans="1:57" x14ac:dyDescent="0.3">
      <c r="A724">
        <f>Pumpkin_Seeds_Dataset!A722</f>
        <v>78607</v>
      </c>
      <c r="B724">
        <f>Pumpkin_Seeds_Dataset!B722</f>
        <v>1104.8579999999999</v>
      </c>
      <c r="C724">
        <f>Pumpkin_Seeds_Dataset!C722</f>
        <v>444.47809999999998</v>
      </c>
      <c r="D724">
        <f>Pumpkin_Seeds_Dataset!D722</f>
        <v>225.7373</v>
      </c>
      <c r="E724">
        <f>Pumpkin_Seeds_Dataset!E722</f>
        <v>79242</v>
      </c>
      <c r="F724">
        <f>Pumpkin_Seeds_Dataset!F722</f>
        <v>316.363</v>
      </c>
      <c r="G724">
        <f>Pumpkin_Seeds_Dataset!G722</f>
        <v>0.86140000000000005</v>
      </c>
      <c r="H724">
        <f>Pumpkin_Seeds_Dataset!H722</f>
        <v>0.99199999999999999</v>
      </c>
      <c r="I724">
        <f>Pumpkin_Seeds_Dataset!I722</f>
        <v>0.69450000000000001</v>
      </c>
      <c r="J724">
        <f>Pumpkin_Seeds_Dataset!J722</f>
        <v>0.80920000000000003</v>
      </c>
      <c r="K724">
        <f>Pumpkin_Seeds_Dataset!K722</f>
        <v>1.9690000000000001</v>
      </c>
      <c r="L724">
        <f>Pumpkin_Seeds_Dataset!L722</f>
        <v>0.71179999999999999</v>
      </c>
      <c r="M724" s="9">
        <f>Pumpkin_Seeds_Dataset!M722</f>
        <v>0</v>
      </c>
      <c r="N724" s="10">
        <f t="shared" si="144"/>
        <v>1</v>
      </c>
      <c r="O724" s="11">
        <f t="shared" si="145"/>
        <v>1</v>
      </c>
      <c r="P724">
        <f t="shared" si="146"/>
        <v>0</v>
      </c>
      <c r="Q724">
        <f t="shared" si="147"/>
        <v>0.27762179193758796</v>
      </c>
      <c r="R724" s="9">
        <f t="shared" si="148"/>
        <v>0.27762179193758796</v>
      </c>
      <c r="S724" s="11">
        <f t="shared" si="149"/>
        <v>0.72237820806241204</v>
      </c>
      <c r="T724" s="9">
        <f t="shared" si="150"/>
        <v>-0.32520644336092652</v>
      </c>
      <c r="U724" s="11">
        <f t="shared" si="151"/>
        <v>100</v>
      </c>
      <c r="AX724">
        <v>8.8049770381794804E-2</v>
      </c>
      <c r="AY724">
        <v>1</v>
      </c>
      <c r="AZ724">
        <v>0</v>
      </c>
      <c r="BA724">
        <f t="shared" si="155"/>
        <v>690</v>
      </c>
      <c r="BB724">
        <f t="shared" si="156"/>
        <v>30</v>
      </c>
      <c r="BC724">
        <f t="shared" si="152"/>
        <v>0.46923076923076923</v>
      </c>
      <c r="BD724">
        <f t="shared" si="153"/>
        <v>0.97499999999999998</v>
      </c>
      <c r="BE724">
        <f t="shared" si="154"/>
        <v>7.4999999999997562E-4</v>
      </c>
    </row>
    <row r="725" spans="1:57" x14ac:dyDescent="0.3">
      <c r="A725">
        <f>Pumpkin_Seeds_Dataset!A723</f>
        <v>76249</v>
      </c>
      <c r="B725">
        <f>Pumpkin_Seeds_Dataset!B723</f>
        <v>1064.508</v>
      </c>
      <c r="C725">
        <f>Pumpkin_Seeds_Dataset!C723</f>
        <v>421.71710000000002</v>
      </c>
      <c r="D725">
        <f>Pumpkin_Seeds_Dataset!D723</f>
        <v>230.64789999999999</v>
      </c>
      <c r="E725">
        <f>Pumpkin_Seeds_Dataset!E723</f>
        <v>76789</v>
      </c>
      <c r="F725">
        <f>Pumpkin_Seeds_Dataset!F723</f>
        <v>311.58179999999999</v>
      </c>
      <c r="G725">
        <f>Pumpkin_Seeds_Dataset!G723</f>
        <v>0.83720000000000006</v>
      </c>
      <c r="H725">
        <f>Pumpkin_Seeds_Dataset!H723</f>
        <v>0.99299999999999999</v>
      </c>
      <c r="I725">
        <f>Pumpkin_Seeds_Dataset!I723</f>
        <v>0.72760000000000002</v>
      </c>
      <c r="J725">
        <f>Pumpkin_Seeds_Dataset!J723</f>
        <v>0.84560000000000002</v>
      </c>
      <c r="K725">
        <f>Pumpkin_Seeds_Dataset!K723</f>
        <v>1.8284</v>
      </c>
      <c r="L725">
        <f>Pumpkin_Seeds_Dataset!L723</f>
        <v>0.73880000000000001</v>
      </c>
      <c r="M725" s="9">
        <f>Pumpkin_Seeds_Dataset!M723</f>
        <v>0</v>
      </c>
      <c r="N725" s="10">
        <f t="shared" si="144"/>
        <v>1</v>
      </c>
      <c r="O725" s="11">
        <f t="shared" si="145"/>
        <v>1</v>
      </c>
      <c r="P725">
        <f t="shared" si="146"/>
        <v>0</v>
      </c>
      <c r="Q725">
        <f t="shared" si="147"/>
        <v>8.9545091401906196E-2</v>
      </c>
      <c r="R725" s="9">
        <f t="shared" si="148"/>
        <v>8.9545091401906196E-2</v>
      </c>
      <c r="S725" s="11">
        <f t="shared" si="149"/>
        <v>0.91045490859809375</v>
      </c>
      <c r="T725" s="9">
        <f t="shared" si="150"/>
        <v>-9.3810904821054808E-2</v>
      </c>
      <c r="U725" s="11">
        <f t="shared" si="151"/>
        <v>100</v>
      </c>
      <c r="AX725">
        <v>8.8886829928681743E-2</v>
      </c>
      <c r="AY725">
        <v>1</v>
      </c>
      <c r="AZ725">
        <v>0</v>
      </c>
      <c r="BA725">
        <f t="shared" si="155"/>
        <v>691</v>
      </c>
      <c r="BB725">
        <f t="shared" si="156"/>
        <v>30</v>
      </c>
      <c r="BC725">
        <f t="shared" si="152"/>
        <v>0.46846153846153848</v>
      </c>
      <c r="BD725">
        <f t="shared" si="153"/>
        <v>0.97499999999999998</v>
      </c>
      <c r="BE725">
        <f t="shared" si="154"/>
        <v>7.4999999999997562E-4</v>
      </c>
    </row>
    <row r="726" spans="1:57" x14ac:dyDescent="0.3">
      <c r="A726">
        <f>Pumpkin_Seeds_Dataset!A724</f>
        <v>87599</v>
      </c>
      <c r="B726">
        <f>Pumpkin_Seeds_Dataset!B724</f>
        <v>1148.241</v>
      </c>
      <c r="C726">
        <f>Pumpkin_Seeds_Dataset!C724</f>
        <v>448.25310000000002</v>
      </c>
      <c r="D726">
        <f>Pumpkin_Seeds_Dataset!D724</f>
        <v>249.5575</v>
      </c>
      <c r="E726">
        <f>Pumpkin_Seeds_Dataset!E724</f>
        <v>88453</v>
      </c>
      <c r="F726">
        <f>Pumpkin_Seeds_Dataset!F724</f>
        <v>333.96780000000001</v>
      </c>
      <c r="G726">
        <f>Pumpkin_Seeds_Dataset!G724</f>
        <v>0.83069999999999999</v>
      </c>
      <c r="H726">
        <f>Pumpkin_Seeds_Dataset!H724</f>
        <v>0.99029999999999996</v>
      </c>
      <c r="I726">
        <f>Pumpkin_Seeds_Dataset!I724</f>
        <v>0.74329999999999996</v>
      </c>
      <c r="J726">
        <f>Pumpkin_Seeds_Dataset!J724</f>
        <v>0.83489999999999998</v>
      </c>
      <c r="K726">
        <f>Pumpkin_Seeds_Dataset!K724</f>
        <v>1.7962</v>
      </c>
      <c r="L726">
        <f>Pumpkin_Seeds_Dataset!L724</f>
        <v>0.745</v>
      </c>
      <c r="M726" s="9">
        <f>Pumpkin_Seeds_Dataset!M724</f>
        <v>0</v>
      </c>
      <c r="N726" s="10">
        <f t="shared" si="144"/>
        <v>1</v>
      </c>
      <c r="O726" s="11">
        <f t="shared" si="145"/>
        <v>1</v>
      </c>
      <c r="P726">
        <f t="shared" si="146"/>
        <v>0</v>
      </c>
      <c r="Q726">
        <f t="shared" si="147"/>
        <v>5.3520962609324041E-2</v>
      </c>
      <c r="R726" s="9">
        <f t="shared" si="148"/>
        <v>5.3520962609324041E-2</v>
      </c>
      <c r="S726" s="11">
        <f t="shared" si="149"/>
        <v>0.94647903739067596</v>
      </c>
      <c r="T726" s="9">
        <f t="shared" si="150"/>
        <v>-5.5006456078625511E-2</v>
      </c>
      <c r="U726" s="11">
        <f t="shared" si="151"/>
        <v>100</v>
      </c>
      <c r="AX726">
        <v>8.9307201571611775E-2</v>
      </c>
      <c r="AY726">
        <v>1</v>
      </c>
      <c r="AZ726">
        <v>0</v>
      </c>
      <c r="BA726">
        <f t="shared" si="155"/>
        <v>692</v>
      </c>
      <c r="BB726">
        <f t="shared" si="156"/>
        <v>30</v>
      </c>
      <c r="BC726">
        <f t="shared" si="152"/>
        <v>0.46769230769230774</v>
      </c>
      <c r="BD726">
        <f t="shared" si="153"/>
        <v>0.97499999999999998</v>
      </c>
      <c r="BE726">
        <f t="shared" si="154"/>
        <v>7.5000000000008393E-4</v>
      </c>
    </row>
    <row r="727" spans="1:57" x14ac:dyDescent="0.3">
      <c r="A727">
        <f>Pumpkin_Seeds_Dataset!A725</f>
        <v>94940</v>
      </c>
      <c r="B727">
        <f>Pumpkin_Seeds_Dataset!B725</f>
        <v>1221.537</v>
      </c>
      <c r="C727">
        <f>Pumpkin_Seeds_Dataset!C725</f>
        <v>488.82749999999999</v>
      </c>
      <c r="D727">
        <f>Pumpkin_Seeds_Dataset!D725</f>
        <v>248.79310000000001</v>
      </c>
      <c r="E727">
        <f>Pumpkin_Seeds_Dataset!E725</f>
        <v>96135</v>
      </c>
      <c r="F727">
        <f>Pumpkin_Seeds_Dataset!F725</f>
        <v>347.68</v>
      </c>
      <c r="G727">
        <f>Pumpkin_Seeds_Dataset!G725</f>
        <v>0.86080000000000001</v>
      </c>
      <c r="H727">
        <f>Pumpkin_Seeds_Dataset!H725</f>
        <v>0.98760000000000003</v>
      </c>
      <c r="I727">
        <f>Pumpkin_Seeds_Dataset!I725</f>
        <v>0.74170000000000003</v>
      </c>
      <c r="J727">
        <f>Pumpkin_Seeds_Dataset!J725</f>
        <v>0.79959999999999998</v>
      </c>
      <c r="K727">
        <f>Pumpkin_Seeds_Dataset!K725</f>
        <v>1.9648000000000001</v>
      </c>
      <c r="L727">
        <f>Pumpkin_Seeds_Dataset!L725</f>
        <v>0.71130000000000004</v>
      </c>
      <c r="M727" s="9">
        <f>Pumpkin_Seeds_Dataset!M725</f>
        <v>0</v>
      </c>
      <c r="N727" s="10">
        <f t="shared" si="144"/>
        <v>1</v>
      </c>
      <c r="O727" s="11">
        <f t="shared" si="145"/>
        <v>1</v>
      </c>
      <c r="P727">
        <f t="shared" si="146"/>
        <v>0</v>
      </c>
      <c r="Q727">
        <f t="shared" si="147"/>
        <v>0.23600049990289348</v>
      </c>
      <c r="R727" s="9">
        <f t="shared" si="148"/>
        <v>0.23600049990289348</v>
      </c>
      <c r="S727" s="11">
        <f t="shared" si="149"/>
        <v>0.76399950009710649</v>
      </c>
      <c r="T727" s="9">
        <f t="shared" si="150"/>
        <v>-0.26918814413898967</v>
      </c>
      <c r="U727" s="11">
        <f t="shared" si="151"/>
        <v>100</v>
      </c>
      <c r="AX727">
        <v>8.9352190338339341E-2</v>
      </c>
      <c r="AY727">
        <v>1</v>
      </c>
      <c r="AZ727">
        <v>0</v>
      </c>
      <c r="BA727">
        <f t="shared" si="155"/>
        <v>693</v>
      </c>
      <c r="BB727">
        <f t="shared" si="156"/>
        <v>30</v>
      </c>
      <c r="BC727">
        <f t="shared" si="152"/>
        <v>0.46692307692307689</v>
      </c>
      <c r="BD727">
        <f t="shared" si="153"/>
        <v>0.97499999999999998</v>
      </c>
      <c r="BE727">
        <f t="shared" si="154"/>
        <v>7.4999999999997562E-4</v>
      </c>
    </row>
    <row r="728" spans="1:57" x14ac:dyDescent="0.3">
      <c r="A728">
        <f>Pumpkin_Seeds_Dataset!A726</f>
        <v>67761</v>
      </c>
      <c r="B728">
        <f>Pumpkin_Seeds_Dataset!B726</f>
        <v>1001.306</v>
      </c>
      <c r="C728">
        <f>Pumpkin_Seeds_Dataset!C726</f>
        <v>380.50240000000002</v>
      </c>
      <c r="D728">
        <f>Pumpkin_Seeds_Dataset!D726</f>
        <v>228.12629999999999</v>
      </c>
      <c r="E728">
        <f>Pumpkin_Seeds_Dataset!E726</f>
        <v>68454</v>
      </c>
      <c r="F728">
        <f>Pumpkin_Seeds_Dataset!F726</f>
        <v>293.72770000000003</v>
      </c>
      <c r="G728">
        <f>Pumpkin_Seeds_Dataset!G726</f>
        <v>0.80030000000000001</v>
      </c>
      <c r="H728">
        <f>Pumpkin_Seeds_Dataset!H726</f>
        <v>0.9899</v>
      </c>
      <c r="I728">
        <f>Pumpkin_Seeds_Dataset!I726</f>
        <v>0.73060000000000003</v>
      </c>
      <c r="J728">
        <f>Pumpkin_Seeds_Dataset!J726</f>
        <v>0.84930000000000005</v>
      </c>
      <c r="K728">
        <f>Pumpkin_Seeds_Dataset!K726</f>
        <v>1.6678999999999999</v>
      </c>
      <c r="L728">
        <f>Pumpkin_Seeds_Dataset!L726</f>
        <v>0.77190000000000003</v>
      </c>
      <c r="M728" s="9">
        <f>Pumpkin_Seeds_Dataset!M726</f>
        <v>0</v>
      </c>
      <c r="N728" s="10">
        <f t="shared" si="144"/>
        <v>1</v>
      </c>
      <c r="O728" s="11">
        <f t="shared" si="145"/>
        <v>1</v>
      </c>
      <c r="P728">
        <f t="shared" si="146"/>
        <v>0</v>
      </c>
      <c r="Q728">
        <f t="shared" si="147"/>
        <v>3.072631615633294E-2</v>
      </c>
      <c r="R728" s="9">
        <f t="shared" si="148"/>
        <v>3.072631615633294E-2</v>
      </c>
      <c r="S728" s="11">
        <f t="shared" si="149"/>
        <v>0.96927368384366708</v>
      </c>
      <c r="T728" s="9">
        <f t="shared" si="150"/>
        <v>-3.1208267502739768E-2</v>
      </c>
      <c r="U728" s="11">
        <f t="shared" si="151"/>
        <v>100</v>
      </c>
      <c r="AX728">
        <v>8.9374026286065625E-2</v>
      </c>
      <c r="AY728">
        <v>1</v>
      </c>
      <c r="AZ728">
        <v>0</v>
      </c>
      <c r="BA728">
        <f t="shared" si="155"/>
        <v>694</v>
      </c>
      <c r="BB728">
        <f t="shared" si="156"/>
        <v>30</v>
      </c>
      <c r="BC728">
        <f t="shared" si="152"/>
        <v>0.46615384615384614</v>
      </c>
      <c r="BD728">
        <f t="shared" si="153"/>
        <v>0.97499999999999998</v>
      </c>
      <c r="BE728">
        <f t="shared" si="154"/>
        <v>0</v>
      </c>
    </row>
    <row r="729" spans="1:57" x14ac:dyDescent="0.3">
      <c r="A729">
        <f>Pumpkin_Seeds_Dataset!A727</f>
        <v>67203</v>
      </c>
      <c r="B729">
        <f>Pumpkin_Seeds_Dataset!B727</f>
        <v>997.90800000000002</v>
      </c>
      <c r="C729">
        <f>Pumpkin_Seeds_Dataset!C727</f>
        <v>390.5428</v>
      </c>
      <c r="D729">
        <f>Pumpkin_Seeds_Dataset!D727</f>
        <v>219.79669999999999</v>
      </c>
      <c r="E729">
        <f>Pumpkin_Seeds_Dataset!E727</f>
        <v>67844</v>
      </c>
      <c r="F729">
        <f>Pumpkin_Seeds_Dataset!F727</f>
        <v>292.51580000000001</v>
      </c>
      <c r="G729">
        <f>Pumpkin_Seeds_Dataset!G727</f>
        <v>0.8266</v>
      </c>
      <c r="H729">
        <f>Pumpkin_Seeds_Dataset!H727</f>
        <v>0.99060000000000004</v>
      </c>
      <c r="I729">
        <f>Pumpkin_Seeds_Dataset!I727</f>
        <v>0.70099999999999996</v>
      </c>
      <c r="J729">
        <f>Pumpkin_Seeds_Dataset!J727</f>
        <v>0.84799999999999998</v>
      </c>
      <c r="K729">
        <f>Pumpkin_Seeds_Dataset!K727</f>
        <v>1.7767999999999999</v>
      </c>
      <c r="L729">
        <f>Pumpkin_Seeds_Dataset!L727</f>
        <v>0.749</v>
      </c>
      <c r="M729" s="9">
        <f>Pumpkin_Seeds_Dataset!M727</f>
        <v>0</v>
      </c>
      <c r="N729" s="10">
        <f t="shared" si="144"/>
        <v>1</v>
      </c>
      <c r="O729" s="11">
        <f t="shared" si="145"/>
        <v>1</v>
      </c>
      <c r="P729">
        <f t="shared" si="146"/>
        <v>0</v>
      </c>
      <c r="Q729">
        <f t="shared" si="147"/>
        <v>5.7668344668253234E-2</v>
      </c>
      <c r="R729" s="9">
        <f t="shared" si="148"/>
        <v>5.7668344668253234E-2</v>
      </c>
      <c r="S729" s="11">
        <f t="shared" si="149"/>
        <v>0.94233165533174679</v>
      </c>
      <c r="T729" s="9">
        <f t="shared" si="150"/>
        <v>-5.9397990646165293E-2</v>
      </c>
      <c r="U729" s="11">
        <f t="shared" si="151"/>
        <v>100</v>
      </c>
      <c r="AX729">
        <v>8.9543744477051726E-2</v>
      </c>
      <c r="AY729">
        <v>0</v>
      </c>
      <c r="AZ729">
        <v>1</v>
      </c>
      <c r="BA729">
        <f t="shared" si="155"/>
        <v>694</v>
      </c>
      <c r="BB729">
        <f t="shared" si="156"/>
        <v>31</v>
      </c>
      <c r="BC729">
        <f t="shared" si="152"/>
        <v>0.46615384615384614</v>
      </c>
      <c r="BD729">
        <f t="shared" si="153"/>
        <v>0.97416666666666663</v>
      </c>
      <c r="BE729">
        <f t="shared" si="154"/>
        <v>7.4935897435895007E-4</v>
      </c>
    </row>
    <row r="730" spans="1:57" x14ac:dyDescent="0.3">
      <c r="A730">
        <f>Pumpkin_Seeds_Dataset!A728</f>
        <v>80955</v>
      </c>
      <c r="B730">
        <f>Pumpkin_Seeds_Dataset!B728</f>
        <v>1121.4010000000001</v>
      </c>
      <c r="C730">
        <f>Pumpkin_Seeds_Dataset!C728</f>
        <v>452.05419999999998</v>
      </c>
      <c r="D730">
        <f>Pumpkin_Seeds_Dataset!D728</f>
        <v>228.47319999999999</v>
      </c>
      <c r="E730">
        <f>Pumpkin_Seeds_Dataset!E728</f>
        <v>81700</v>
      </c>
      <c r="F730">
        <f>Pumpkin_Seeds_Dataset!F728</f>
        <v>321.05309999999997</v>
      </c>
      <c r="G730">
        <f>Pumpkin_Seeds_Dataset!G728</f>
        <v>0.8629</v>
      </c>
      <c r="H730">
        <f>Pumpkin_Seeds_Dataset!H728</f>
        <v>0.9909</v>
      </c>
      <c r="I730">
        <f>Pumpkin_Seeds_Dataset!I728</f>
        <v>0.75060000000000004</v>
      </c>
      <c r="J730">
        <f>Pumpkin_Seeds_Dataset!J728</f>
        <v>0.80900000000000005</v>
      </c>
      <c r="K730">
        <f>Pumpkin_Seeds_Dataset!K728</f>
        <v>1.9785999999999999</v>
      </c>
      <c r="L730">
        <f>Pumpkin_Seeds_Dataset!L728</f>
        <v>0.71020000000000005</v>
      </c>
      <c r="M730" s="9">
        <f>Pumpkin_Seeds_Dataset!M728</f>
        <v>0</v>
      </c>
      <c r="N730" s="10">
        <f t="shared" si="144"/>
        <v>1</v>
      </c>
      <c r="O730" s="11">
        <f t="shared" si="145"/>
        <v>1</v>
      </c>
      <c r="P730">
        <f t="shared" si="146"/>
        <v>0</v>
      </c>
      <c r="Q730">
        <f t="shared" si="147"/>
        <v>0.23424753442718477</v>
      </c>
      <c r="R730" s="9">
        <f t="shared" si="148"/>
        <v>0.23424753442718477</v>
      </c>
      <c r="S730" s="11">
        <f t="shared" si="149"/>
        <v>0.76575246557281518</v>
      </c>
      <c r="T730" s="9">
        <f t="shared" si="150"/>
        <v>-0.2668963134601165</v>
      </c>
      <c r="U730" s="11">
        <f t="shared" si="151"/>
        <v>100</v>
      </c>
      <c r="AX730">
        <v>8.9545091401906196E-2</v>
      </c>
      <c r="AY730">
        <v>1</v>
      </c>
      <c r="AZ730">
        <v>0</v>
      </c>
      <c r="BA730">
        <f t="shared" si="155"/>
        <v>695</v>
      </c>
      <c r="BB730">
        <f t="shared" si="156"/>
        <v>31</v>
      </c>
      <c r="BC730">
        <f t="shared" si="152"/>
        <v>0.4653846153846154</v>
      </c>
      <c r="BD730">
        <f t="shared" si="153"/>
        <v>0.97416666666666663</v>
      </c>
      <c r="BE730">
        <f t="shared" si="154"/>
        <v>7.4935897435895007E-4</v>
      </c>
    </row>
    <row r="731" spans="1:57" x14ac:dyDescent="0.3">
      <c r="A731">
        <f>Pumpkin_Seeds_Dataset!A729</f>
        <v>82069</v>
      </c>
      <c r="B731">
        <f>Pumpkin_Seeds_Dataset!B729</f>
        <v>1125.6469999999999</v>
      </c>
      <c r="C731">
        <f>Pumpkin_Seeds_Dataset!C729</f>
        <v>448.90589999999997</v>
      </c>
      <c r="D731">
        <f>Pumpkin_Seeds_Dataset!D729</f>
        <v>233.6011</v>
      </c>
      <c r="E731">
        <f>Pumpkin_Seeds_Dataset!E729</f>
        <v>82876</v>
      </c>
      <c r="F731">
        <f>Pumpkin_Seeds_Dataset!F729</f>
        <v>323.25450000000001</v>
      </c>
      <c r="G731">
        <f>Pumpkin_Seeds_Dataset!G729</f>
        <v>0.85389999999999999</v>
      </c>
      <c r="H731">
        <f>Pumpkin_Seeds_Dataset!H729</f>
        <v>0.99029999999999996</v>
      </c>
      <c r="I731">
        <f>Pumpkin_Seeds_Dataset!I729</f>
        <v>0.71519999999999995</v>
      </c>
      <c r="J731">
        <f>Pumpkin_Seeds_Dataset!J729</f>
        <v>0.81389999999999996</v>
      </c>
      <c r="K731">
        <f>Pumpkin_Seeds_Dataset!K729</f>
        <v>1.9217</v>
      </c>
      <c r="L731">
        <f>Pumpkin_Seeds_Dataset!L729</f>
        <v>0.72009999999999996</v>
      </c>
      <c r="M731" s="9">
        <f>Pumpkin_Seeds_Dataset!M729</f>
        <v>0</v>
      </c>
      <c r="N731" s="10">
        <f t="shared" si="144"/>
        <v>1</v>
      </c>
      <c r="O731" s="11">
        <f t="shared" si="145"/>
        <v>1</v>
      </c>
      <c r="P731">
        <f t="shared" si="146"/>
        <v>0</v>
      </c>
      <c r="Q731">
        <f t="shared" si="147"/>
        <v>0.14697229532312944</v>
      </c>
      <c r="R731" s="9">
        <f t="shared" si="148"/>
        <v>0.14697229532312944</v>
      </c>
      <c r="S731" s="11">
        <f t="shared" si="149"/>
        <v>0.85302770467687061</v>
      </c>
      <c r="T731" s="9">
        <f t="shared" si="150"/>
        <v>-0.15896325291253438</v>
      </c>
      <c r="U731" s="11">
        <f t="shared" si="151"/>
        <v>100</v>
      </c>
      <c r="AX731">
        <v>8.9717545284684203E-2</v>
      </c>
      <c r="AY731">
        <v>1</v>
      </c>
      <c r="AZ731">
        <v>0</v>
      </c>
      <c r="BA731">
        <f t="shared" si="155"/>
        <v>696</v>
      </c>
      <c r="BB731">
        <f t="shared" si="156"/>
        <v>31</v>
      </c>
      <c r="BC731">
        <f t="shared" si="152"/>
        <v>0.46461538461538465</v>
      </c>
      <c r="BD731">
        <f t="shared" si="153"/>
        <v>0.97416666666666663</v>
      </c>
      <c r="BE731">
        <f t="shared" si="154"/>
        <v>7.4935897435905816E-4</v>
      </c>
    </row>
    <row r="732" spans="1:57" x14ac:dyDescent="0.3">
      <c r="A732">
        <f>Pumpkin_Seeds_Dataset!A730</f>
        <v>74986</v>
      </c>
      <c r="B732">
        <f>Pumpkin_Seeds_Dataset!B730</f>
        <v>1077.192</v>
      </c>
      <c r="C732">
        <f>Pumpkin_Seeds_Dataset!C730</f>
        <v>428.89100000000002</v>
      </c>
      <c r="D732">
        <f>Pumpkin_Seeds_Dataset!D730</f>
        <v>223.46770000000001</v>
      </c>
      <c r="E732">
        <f>Pumpkin_Seeds_Dataset!E730</f>
        <v>75741</v>
      </c>
      <c r="F732">
        <f>Pumpkin_Seeds_Dataset!F730</f>
        <v>308.9905</v>
      </c>
      <c r="G732">
        <f>Pumpkin_Seeds_Dataset!G730</f>
        <v>0.85350000000000004</v>
      </c>
      <c r="H732">
        <f>Pumpkin_Seeds_Dataset!H730</f>
        <v>0.99</v>
      </c>
      <c r="I732">
        <f>Pumpkin_Seeds_Dataset!I730</f>
        <v>0.71179999999999999</v>
      </c>
      <c r="J732">
        <f>Pumpkin_Seeds_Dataset!J730</f>
        <v>0.81210000000000004</v>
      </c>
      <c r="K732">
        <f>Pumpkin_Seeds_Dataset!K730</f>
        <v>1.9193</v>
      </c>
      <c r="L732">
        <f>Pumpkin_Seeds_Dataset!L730</f>
        <v>0.72040000000000004</v>
      </c>
      <c r="M732" s="9">
        <f>Pumpkin_Seeds_Dataset!M730</f>
        <v>0</v>
      </c>
      <c r="N732" s="10">
        <f t="shared" si="144"/>
        <v>1</v>
      </c>
      <c r="O732" s="11">
        <f t="shared" si="145"/>
        <v>1</v>
      </c>
      <c r="P732">
        <f t="shared" si="146"/>
        <v>0</v>
      </c>
      <c r="Q732">
        <f t="shared" si="147"/>
        <v>0.15263897716230812</v>
      </c>
      <c r="R732" s="9">
        <f t="shared" si="148"/>
        <v>0.15263897716230812</v>
      </c>
      <c r="S732" s="11">
        <f t="shared" si="149"/>
        <v>0.84736102283769188</v>
      </c>
      <c r="T732" s="9">
        <f t="shared" si="150"/>
        <v>-0.16562843802679866</v>
      </c>
      <c r="U732" s="11">
        <f t="shared" si="151"/>
        <v>100</v>
      </c>
      <c r="AX732">
        <v>8.9726478359558826E-2</v>
      </c>
      <c r="AY732">
        <v>1</v>
      </c>
      <c r="AZ732">
        <v>0</v>
      </c>
      <c r="BA732">
        <f t="shared" si="155"/>
        <v>697</v>
      </c>
      <c r="BB732">
        <f t="shared" si="156"/>
        <v>31</v>
      </c>
      <c r="BC732">
        <f t="shared" si="152"/>
        <v>0.4638461538461538</v>
      </c>
      <c r="BD732">
        <f t="shared" si="153"/>
        <v>0.97416666666666663</v>
      </c>
      <c r="BE732">
        <f t="shared" si="154"/>
        <v>0</v>
      </c>
    </row>
    <row r="733" spans="1:57" x14ac:dyDescent="0.3">
      <c r="A733">
        <f>Pumpkin_Seeds_Dataset!A731</f>
        <v>71563</v>
      </c>
      <c r="B733">
        <f>Pumpkin_Seeds_Dataset!B731</f>
        <v>1010.247</v>
      </c>
      <c r="C733">
        <f>Pumpkin_Seeds_Dataset!C731</f>
        <v>388.07560000000001</v>
      </c>
      <c r="D733">
        <f>Pumpkin_Seeds_Dataset!D731</f>
        <v>235.19450000000001</v>
      </c>
      <c r="E733">
        <f>Pumpkin_Seeds_Dataset!E731</f>
        <v>72103</v>
      </c>
      <c r="F733">
        <f>Pumpkin_Seeds_Dataset!F731</f>
        <v>301.85570000000001</v>
      </c>
      <c r="G733">
        <f>Pumpkin_Seeds_Dataset!G731</f>
        <v>0.7954</v>
      </c>
      <c r="H733">
        <f>Pumpkin_Seeds_Dataset!H731</f>
        <v>0.99250000000000005</v>
      </c>
      <c r="I733">
        <f>Pumpkin_Seeds_Dataset!I731</f>
        <v>0.70269999999999999</v>
      </c>
      <c r="J733">
        <f>Pumpkin_Seeds_Dataset!J731</f>
        <v>0.88109999999999999</v>
      </c>
      <c r="K733">
        <f>Pumpkin_Seeds_Dataset!K731</f>
        <v>1.65</v>
      </c>
      <c r="L733">
        <f>Pumpkin_Seeds_Dataset!L731</f>
        <v>0.77780000000000005</v>
      </c>
      <c r="M733" s="9">
        <f>Pumpkin_Seeds_Dataset!M731</f>
        <v>0</v>
      </c>
      <c r="N733" s="10">
        <f t="shared" si="144"/>
        <v>1</v>
      </c>
      <c r="O733" s="11">
        <f t="shared" si="145"/>
        <v>1</v>
      </c>
      <c r="P733">
        <f t="shared" si="146"/>
        <v>0</v>
      </c>
      <c r="Q733">
        <f t="shared" si="147"/>
        <v>1.5687434728749141E-2</v>
      </c>
      <c r="R733" s="9">
        <f t="shared" si="148"/>
        <v>1.5687434728749141E-2</v>
      </c>
      <c r="S733" s="11">
        <f t="shared" si="149"/>
        <v>0.98431256527125088</v>
      </c>
      <c r="T733" s="9">
        <f t="shared" si="150"/>
        <v>-1.5811784735827075E-2</v>
      </c>
      <c r="U733" s="11">
        <f t="shared" si="151"/>
        <v>100</v>
      </c>
      <c r="AX733">
        <v>9.0517026621410077E-2</v>
      </c>
      <c r="AY733">
        <v>0</v>
      </c>
      <c r="AZ733">
        <v>1</v>
      </c>
      <c r="BA733">
        <f t="shared" si="155"/>
        <v>697</v>
      </c>
      <c r="BB733">
        <f t="shared" si="156"/>
        <v>32</v>
      </c>
      <c r="BC733">
        <f t="shared" si="152"/>
        <v>0.4638461538461538</v>
      </c>
      <c r="BD733">
        <f t="shared" si="153"/>
        <v>0.97333333333333338</v>
      </c>
      <c r="BE733">
        <f t="shared" si="154"/>
        <v>7.4871794871792451E-4</v>
      </c>
    </row>
    <row r="734" spans="1:57" x14ac:dyDescent="0.3">
      <c r="A734">
        <f>Pumpkin_Seeds_Dataset!A732</f>
        <v>85196</v>
      </c>
      <c r="B734">
        <f>Pumpkin_Seeds_Dataset!B732</f>
        <v>1160.2919999999999</v>
      </c>
      <c r="C734">
        <f>Pumpkin_Seeds_Dataset!C732</f>
        <v>460.61989999999997</v>
      </c>
      <c r="D734">
        <f>Pumpkin_Seeds_Dataset!D732</f>
        <v>236.25190000000001</v>
      </c>
      <c r="E734">
        <f>Pumpkin_Seeds_Dataset!E732</f>
        <v>86017</v>
      </c>
      <c r="F734">
        <f>Pumpkin_Seeds_Dataset!F732</f>
        <v>329.3553</v>
      </c>
      <c r="G734">
        <f>Pumpkin_Seeds_Dataset!G732</f>
        <v>0.85840000000000005</v>
      </c>
      <c r="H734">
        <f>Pumpkin_Seeds_Dataset!H732</f>
        <v>0.99050000000000005</v>
      </c>
      <c r="I734">
        <f>Pumpkin_Seeds_Dataset!I732</f>
        <v>0.65080000000000005</v>
      </c>
      <c r="J734">
        <f>Pumpkin_Seeds_Dataset!J732</f>
        <v>0.79520000000000002</v>
      </c>
      <c r="K734">
        <f>Pumpkin_Seeds_Dataset!K732</f>
        <v>1.9497</v>
      </c>
      <c r="L734">
        <f>Pumpkin_Seeds_Dataset!L732</f>
        <v>0.71499999999999997</v>
      </c>
      <c r="M734" s="9">
        <f>Pumpkin_Seeds_Dataset!M732</f>
        <v>0</v>
      </c>
      <c r="N734" s="10">
        <f t="shared" si="144"/>
        <v>1</v>
      </c>
      <c r="O734" s="11">
        <f t="shared" si="145"/>
        <v>1</v>
      </c>
      <c r="P734">
        <f t="shared" si="146"/>
        <v>0</v>
      </c>
      <c r="Q734">
        <f t="shared" si="147"/>
        <v>0.20845747586673063</v>
      </c>
      <c r="R734" s="9">
        <f t="shared" si="148"/>
        <v>0.20845747586673063</v>
      </c>
      <c r="S734" s="11">
        <f t="shared" si="149"/>
        <v>0.79154252413326942</v>
      </c>
      <c r="T734" s="9">
        <f t="shared" si="150"/>
        <v>-0.23377167509886626</v>
      </c>
      <c r="U734" s="11">
        <f t="shared" si="151"/>
        <v>100</v>
      </c>
      <c r="AX734">
        <v>9.0594322016771589E-2</v>
      </c>
      <c r="AY734">
        <v>1</v>
      </c>
      <c r="AZ734">
        <v>0</v>
      </c>
      <c r="BA734">
        <f t="shared" si="155"/>
        <v>698</v>
      </c>
      <c r="BB734">
        <f t="shared" si="156"/>
        <v>32</v>
      </c>
      <c r="BC734">
        <f t="shared" si="152"/>
        <v>0.46307692307692305</v>
      </c>
      <c r="BD734">
        <f t="shared" si="153"/>
        <v>0.97333333333333338</v>
      </c>
      <c r="BE734">
        <f t="shared" si="154"/>
        <v>7.4871794871792451E-4</v>
      </c>
    </row>
    <row r="735" spans="1:57" x14ac:dyDescent="0.3">
      <c r="A735">
        <f>Pumpkin_Seeds_Dataset!A733</f>
        <v>89165</v>
      </c>
      <c r="B735">
        <f>Pumpkin_Seeds_Dataset!B733</f>
        <v>1137.6659999999999</v>
      </c>
      <c r="C735">
        <f>Pumpkin_Seeds_Dataset!C733</f>
        <v>435.43430000000001</v>
      </c>
      <c r="D735">
        <f>Pumpkin_Seeds_Dataset!D733</f>
        <v>261.4076</v>
      </c>
      <c r="E735">
        <f>Pumpkin_Seeds_Dataset!E733</f>
        <v>89981</v>
      </c>
      <c r="F735">
        <f>Pumpkin_Seeds_Dataset!F733</f>
        <v>336.93979999999999</v>
      </c>
      <c r="G735">
        <f>Pumpkin_Seeds_Dataset!G733</f>
        <v>0.79969999999999997</v>
      </c>
      <c r="H735">
        <f>Pumpkin_Seeds_Dataset!H733</f>
        <v>0.9909</v>
      </c>
      <c r="I735">
        <f>Pumpkin_Seeds_Dataset!I733</f>
        <v>0.73019999999999996</v>
      </c>
      <c r="J735">
        <f>Pumpkin_Seeds_Dataset!J733</f>
        <v>0.86570000000000003</v>
      </c>
      <c r="K735">
        <f>Pumpkin_Seeds_Dataset!K733</f>
        <v>1.6657</v>
      </c>
      <c r="L735">
        <f>Pumpkin_Seeds_Dataset!L733</f>
        <v>0.77380000000000004</v>
      </c>
      <c r="M735" s="9">
        <f>Pumpkin_Seeds_Dataset!M733</f>
        <v>0</v>
      </c>
      <c r="N735" s="10">
        <f t="shared" si="144"/>
        <v>1</v>
      </c>
      <c r="O735" s="11">
        <f t="shared" si="145"/>
        <v>1</v>
      </c>
      <c r="P735">
        <f t="shared" si="146"/>
        <v>0</v>
      </c>
      <c r="Q735">
        <f t="shared" si="147"/>
        <v>1.9685789973134745E-2</v>
      </c>
      <c r="R735" s="9">
        <f t="shared" si="148"/>
        <v>1.9685789973134745E-2</v>
      </c>
      <c r="S735" s="11">
        <f t="shared" si="149"/>
        <v>0.98031421002686525</v>
      </c>
      <c r="T735" s="9">
        <f t="shared" si="150"/>
        <v>-1.9882136229528627E-2</v>
      </c>
      <c r="U735" s="11">
        <f t="shared" si="151"/>
        <v>100</v>
      </c>
      <c r="AX735">
        <v>9.075724468390875E-2</v>
      </c>
      <c r="AY735">
        <v>1</v>
      </c>
      <c r="AZ735">
        <v>0</v>
      </c>
      <c r="BA735">
        <f t="shared" si="155"/>
        <v>699</v>
      </c>
      <c r="BB735">
        <f t="shared" si="156"/>
        <v>32</v>
      </c>
      <c r="BC735">
        <f t="shared" si="152"/>
        <v>0.46230769230769231</v>
      </c>
      <c r="BD735">
        <f t="shared" si="153"/>
        <v>0.97333333333333338</v>
      </c>
      <c r="BE735">
        <f t="shared" si="154"/>
        <v>7.4871794871792451E-4</v>
      </c>
    </row>
    <row r="736" spans="1:57" x14ac:dyDescent="0.3">
      <c r="A736">
        <f>Pumpkin_Seeds_Dataset!A734</f>
        <v>77994</v>
      </c>
      <c r="B736">
        <f>Pumpkin_Seeds_Dataset!B734</f>
        <v>1053.6079999999999</v>
      </c>
      <c r="C736">
        <f>Pumpkin_Seeds_Dataset!C734</f>
        <v>388.7629</v>
      </c>
      <c r="D736">
        <f>Pumpkin_Seeds_Dataset!D734</f>
        <v>256.47019999999998</v>
      </c>
      <c r="E736">
        <f>Pumpkin_Seeds_Dataset!E734</f>
        <v>78700</v>
      </c>
      <c r="F736">
        <f>Pumpkin_Seeds_Dataset!F734</f>
        <v>315.12700000000001</v>
      </c>
      <c r="G736">
        <f>Pumpkin_Seeds_Dataset!G734</f>
        <v>0.75149999999999995</v>
      </c>
      <c r="H736">
        <f>Pumpkin_Seeds_Dataset!H734</f>
        <v>0.99099999999999999</v>
      </c>
      <c r="I736">
        <f>Pumpkin_Seeds_Dataset!I734</f>
        <v>0.73399999999999999</v>
      </c>
      <c r="J736">
        <f>Pumpkin_Seeds_Dataset!J734</f>
        <v>0.88290000000000002</v>
      </c>
      <c r="K736">
        <f>Pumpkin_Seeds_Dataset!K734</f>
        <v>1.5158</v>
      </c>
      <c r="L736">
        <f>Pumpkin_Seeds_Dataset!L734</f>
        <v>0.81059999999999999</v>
      </c>
      <c r="M736" s="9">
        <f>Pumpkin_Seeds_Dataset!M734</f>
        <v>0</v>
      </c>
      <c r="N736" s="10">
        <f t="shared" si="144"/>
        <v>1</v>
      </c>
      <c r="O736" s="11">
        <f t="shared" si="145"/>
        <v>1</v>
      </c>
      <c r="P736">
        <f t="shared" si="146"/>
        <v>0</v>
      </c>
      <c r="Q736">
        <f t="shared" si="147"/>
        <v>5.4400688858452541E-3</v>
      </c>
      <c r="R736" s="9">
        <f t="shared" si="148"/>
        <v>5.4400688858452541E-3</v>
      </c>
      <c r="S736" s="11">
        <f t="shared" si="149"/>
        <v>0.99455993111415475</v>
      </c>
      <c r="T736" s="9">
        <f t="shared" si="150"/>
        <v>-5.4549199456001918E-3</v>
      </c>
      <c r="U736" s="11">
        <f t="shared" si="151"/>
        <v>100</v>
      </c>
      <c r="AX736">
        <v>9.0762650326191574E-2</v>
      </c>
      <c r="AY736">
        <v>1</v>
      </c>
      <c r="AZ736">
        <v>0</v>
      </c>
      <c r="BA736">
        <f t="shared" si="155"/>
        <v>700</v>
      </c>
      <c r="BB736">
        <f t="shared" si="156"/>
        <v>32</v>
      </c>
      <c r="BC736">
        <f t="shared" si="152"/>
        <v>0.46153846153846156</v>
      </c>
      <c r="BD736">
        <f t="shared" si="153"/>
        <v>0.97333333333333338</v>
      </c>
      <c r="BE736">
        <f t="shared" si="154"/>
        <v>7.4871794871792451E-4</v>
      </c>
    </row>
    <row r="737" spans="1:57" x14ac:dyDescent="0.3">
      <c r="A737">
        <f>Pumpkin_Seeds_Dataset!A735</f>
        <v>87120</v>
      </c>
      <c r="B737">
        <f>Pumpkin_Seeds_Dataset!B735</f>
        <v>1173.539</v>
      </c>
      <c r="C737">
        <f>Pumpkin_Seeds_Dataset!C735</f>
        <v>472.96780000000001</v>
      </c>
      <c r="D737">
        <f>Pumpkin_Seeds_Dataset!D735</f>
        <v>235.92580000000001</v>
      </c>
      <c r="E737">
        <f>Pumpkin_Seeds_Dataset!E735</f>
        <v>88305</v>
      </c>
      <c r="F737">
        <f>Pumpkin_Seeds_Dataset!F735</f>
        <v>333.05349999999999</v>
      </c>
      <c r="G737">
        <f>Pumpkin_Seeds_Dataset!G735</f>
        <v>0.86670000000000003</v>
      </c>
      <c r="H737">
        <f>Pumpkin_Seeds_Dataset!H735</f>
        <v>0.98660000000000003</v>
      </c>
      <c r="I737">
        <f>Pumpkin_Seeds_Dataset!I735</f>
        <v>0.73770000000000002</v>
      </c>
      <c r="J737">
        <f>Pumpkin_Seeds_Dataset!J735</f>
        <v>0.79490000000000005</v>
      </c>
      <c r="K737">
        <f>Pumpkin_Seeds_Dataset!K735</f>
        <v>2.0047000000000001</v>
      </c>
      <c r="L737">
        <f>Pumpkin_Seeds_Dataset!L735</f>
        <v>0.70420000000000005</v>
      </c>
      <c r="M737" s="9">
        <f>Pumpkin_Seeds_Dataset!M735</f>
        <v>0</v>
      </c>
      <c r="N737" s="10">
        <f t="shared" si="144"/>
        <v>1</v>
      </c>
      <c r="O737" s="11">
        <f t="shared" si="145"/>
        <v>1</v>
      </c>
      <c r="P737">
        <f t="shared" si="146"/>
        <v>0</v>
      </c>
      <c r="Q737">
        <f t="shared" si="147"/>
        <v>0.1784293042651692</v>
      </c>
      <c r="R737" s="9">
        <f t="shared" si="148"/>
        <v>0.1784293042651692</v>
      </c>
      <c r="S737" s="11">
        <f t="shared" si="149"/>
        <v>0.82157069573483077</v>
      </c>
      <c r="T737" s="9">
        <f t="shared" si="150"/>
        <v>-0.19653728831786632</v>
      </c>
      <c r="U737" s="11">
        <f t="shared" si="151"/>
        <v>100</v>
      </c>
      <c r="AX737">
        <v>9.0824235595419092E-2</v>
      </c>
      <c r="AY737">
        <v>1</v>
      </c>
      <c r="AZ737">
        <v>0</v>
      </c>
      <c r="BA737">
        <f t="shared" si="155"/>
        <v>701</v>
      </c>
      <c r="BB737">
        <f t="shared" si="156"/>
        <v>32</v>
      </c>
      <c r="BC737">
        <f t="shared" si="152"/>
        <v>0.46076923076923082</v>
      </c>
      <c r="BD737">
        <f t="shared" si="153"/>
        <v>0.97333333333333338</v>
      </c>
      <c r="BE737">
        <f t="shared" si="154"/>
        <v>7.487179487180325E-4</v>
      </c>
    </row>
    <row r="738" spans="1:57" x14ac:dyDescent="0.3">
      <c r="A738">
        <f>Pumpkin_Seeds_Dataset!A736</f>
        <v>76931</v>
      </c>
      <c r="B738">
        <f>Pumpkin_Seeds_Dataset!B736</f>
        <v>1102.1569999999999</v>
      </c>
      <c r="C738">
        <f>Pumpkin_Seeds_Dataset!C736</f>
        <v>447.63229999999999</v>
      </c>
      <c r="D738">
        <f>Pumpkin_Seeds_Dataset!D736</f>
        <v>219.98939999999999</v>
      </c>
      <c r="E738">
        <f>Pumpkin_Seeds_Dataset!E736</f>
        <v>77912</v>
      </c>
      <c r="F738">
        <f>Pumpkin_Seeds_Dataset!F736</f>
        <v>312.97219999999999</v>
      </c>
      <c r="G738">
        <f>Pumpkin_Seeds_Dataset!G736</f>
        <v>0.87090000000000001</v>
      </c>
      <c r="H738">
        <f>Pumpkin_Seeds_Dataset!H736</f>
        <v>0.98740000000000006</v>
      </c>
      <c r="I738">
        <f>Pumpkin_Seeds_Dataset!I736</f>
        <v>0.76490000000000002</v>
      </c>
      <c r="J738">
        <f>Pumpkin_Seeds_Dataset!J736</f>
        <v>0.79579999999999995</v>
      </c>
      <c r="K738">
        <f>Pumpkin_Seeds_Dataset!K736</f>
        <v>2.0348000000000002</v>
      </c>
      <c r="L738">
        <f>Pumpkin_Seeds_Dataset!L736</f>
        <v>0.69920000000000004</v>
      </c>
      <c r="M738" s="9">
        <f>Pumpkin_Seeds_Dataset!M736</f>
        <v>0</v>
      </c>
      <c r="N738" s="10">
        <f t="shared" si="144"/>
        <v>1</v>
      </c>
      <c r="O738" s="11">
        <f t="shared" si="145"/>
        <v>1</v>
      </c>
      <c r="P738">
        <f t="shared" si="146"/>
        <v>0</v>
      </c>
      <c r="Q738">
        <f t="shared" si="147"/>
        <v>0.27074418663317107</v>
      </c>
      <c r="R738" s="9">
        <f t="shared" si="148"/>
        <v>0.27074418663317107</v>
      </c>
      <c r="S738" s="11">
        <f t="shared" si="149"/>
        <v>0.72925581336682899</v>
      </c>
      <c r="T738" s="9">
        <f t="shared" si="150"/>
        <v>-0.31573069855976682</v>
      </c>
      <c r="U738" s="11">
        <f t="shared" si="151"/>
        <v>100</v>
      </c>
      <c r="AX738">
        <v>9.0945135462859594E-2</v>
      </c>
      <c r="AY738">
        <v>1</v>
      </c>
      <c r="AZ738">
        <v>0</v>
      </c>
      <c r="BA738">
        <f t="shared" si="155"/>
        <v>702</v>
      </c>
      <c r="BB738">
        <f t="shared" si="156"/>
        <v>32</v>
      </c>
      <c r="BC738">
        <f t="shared" si="152"/>
        <v>0.45999999999999996</v>
      </c>
      <c r="BD738">
        <f t="shared" si="153"/>
        <v>0.97333333333333338</v>
      </c>
      <c r="BE738">
        <f t="shared" si="154"/>
        <v>7.4871794871792451E-4</v>
      </c>
    </row>
    <row r="739" spans="1:57" x14ac:dyDescent="0.3">
      <c r="A739">
        <f>Pumpkin_Seeds_Dataset!A737</f>
        <v>84697</v>
      </c>
      <c r="B739">
        <f>Pumpkin_Seeds_Dataset!B737</f>
        <v>1132.2180000000001</v>
      </c>
      <c r="C739">
        <f>Pumpkin_Seeds_Dataset!C737</f>
        <v>443.86169999999998</v>
      </c>
      <c r="D739">
        <f>Pumpkin_Seeds_Dataset!D737</f>
        <v>243.47559999999999</v>
      </c>
      <c r="E739">
        <f>Pumpkin_Seeds_Dataset!E737</f>
        <v>85817</v>
      </c>
      <c r="F739">
        <f>Pumpkin_Seeds_Dataset!F737</f>
        <v>328.38940000000002</v>
      </c>
      <c r="G739">
        <f>Pumpkin_Seeds_Dataset!G737</f>
        <v>0.83609999999999995</v>
      </c>
      <c r="H739">
        <f>Pumpkin_Seeds_Dataset!H737</f>
        <v>0.9869</v>
      </c>
      <c r="I739">
        <f>Pumpkin_Seeds_Dataset!I737</f>
        <v>0.66049999999999998</v>
      </c>
      <c r="J739">
        <f>Pumpkin_Seeds_Dataset!J737</f>
        <v>0.83030000000000004</v>
      </c>
      <c r="K739">
        <f>Pumpkin_Seeds_Dataset!K737</f>
        <v>1.823</v>
      </c>
      <c r="L739">
        <f>Pumpkin_Seeds_Dataset!L737</f>
        <v>0.73980000000000001</v>
      </c>
      <c r="M739" s="9">
        <f>Pumpkin_Seeds_Dataset!M737</f>
        <v>0</v>
      </c>
      <c r="N739" s="10">
        <f t="shared" si="144"/>
        <v>1</v>
      </c>
      <c r="O739" s="11">
        <f t="shared" si="145"/>
        <v>1</v>
      </c>
      <c r="P739">
        <f t="shared" si="146"/>
        <v>0</v>
      </c>
      <c r="Q739">
        <f t="shared" si="147"/>
        <v>1.6823847797629594E-2</v>
      </c>
      <c r="R739" s="9">
        <f t="shared" si="148"/>
        <v>1.6823847797629594E-2</v>
      </c>
      <c r="S739" s="11">
        <f t="shared" si="149"/>
        <v>0.98317615220237042</v>
      </c>
      <c r="T739" s="9">
        <f t="shared" si="150"/>
        <v>-1.6966976310918001E-2</v>
      </c>
      <c r="U739" s="11">
        <f t="shared" si="151"/>
        <v>100</v>
      </c>
      <c r="AX739">
        <v>9.1362034643890061E-2</v>
      </c>
      <c r="AY739">
        <v>1</v>
      </c>
      <c r="AZ739">
        <v>0</v>
      </c>
      <c r="BA739">
        <f t="shared" si="155"/>
        <v>703</v>
      </c>
      <c r="BB739">
        <f t="shared" si="156"/>
        <v>32</v>
      </c>
      <c r="BC739">
        <f t="shared" si="152"/>
        <v>0.45923076923076922</v>
      </c>
      <c r="BD739">
        <f t="shared" si="153"/>
        <v>0.97333333333333338</v>
      </c>
      <c r="BE739">
        <f t="shared" si="154"/>
        <v>7.4871794871792451E-4</v>
      </c>
    </row>
    <row r="740" spans="1:57" x14ac:dyDescent="0.3">
      <c r="A740">
        <f>Pumpkin_Seeds_Dataset!A738</f>
        <v>78088</v>
      </c>
      <c r="B740">
        <f>Pumpkin_Seeds_Dataset!B738</f>
        <v>1124.588</v>
      </c>
      <c r="C740">
        <f>Pumpkin_Seeds_Dataset!C738</f>
        <v>456.0179</v>
      </c>
      <c r="D740">
        <f>Pumpkin_Seeds_Dataset!D738</f>
        <v>218.6686</v>
      </c>
      <c r="E740">
        <f>Pumpkin_Seeds_Dataset!E738</f>
        <v>78855</v>
      </c>
      <c r="F740">
        <f>Pumpkin_Seeds_Dataset!F738</f>
        <v>315.31689999999998</v>
      </c>
      <c r="G740">
        <f>Pumpkin_Seeds_Dataset!G738</f>
        <v>0.87749999999999995</v>
      </c>
      <c r="H740">
        <f>Pumpkin_Seeds_Dataset!H738</f>
        <v>0.99029999999999996</v>
      </c>
      <c r="I740">
        <f>Pumpkin_Seeds_Dataset!I738</f>
        <v>0.66390000000000005</v>
      </c>
      <c r="J740">
        <f>Pumpkin_Seeds_Dataset!J738</f>
        <v>0.77590000000000003</v>
      </c>
      <c r="K740">
        <f>Pumpkin_Seeds_Dataset!K738</f>
        <v>2.0853999999999999</v>
      </c>
      <c r="L740">
        <f>Pumpkin_Seeds_Dataset!L738</f>
        <v>0.6915</v>
      </c>
      <c r="M740" s="9">
        <f>Pumpkin_Seeds_Dataset!M738</f>
        <v>0</v>
      </c>
      <c r="N740" s="10">
        <f t="shared" si="144"/>
        <v>1</v>
      </c>
      <c r="O740" s="11">
        <f t="shared" si="145"/>
        <v>1</v>
      </c>
      <c r="P740">
        <f t="shared" si="146"/>
        <v>0</v>
      </c>
      <c r="Q740">
        <f t="shared" si="147"/>
        <v>0.50146547017719412</v>
      </c>
      <c r="R740" s="9">
        <f t="shared" si="148"/>
        <v>0.50146547017719412</v>
      </c>
      <c r="S740" s="11">
        <f t="shared" si="149"/>
        <v>0.49853452982280588</v>
      </c>
      <c r="T740" s="9">
        <f t="shared" si="150"/>
        <v>-0.69608242453116731</v>
      </c>
      <c r="U740" s="11">
        <f t="shared" si="151"/>
        <v>0</v>
      </c>
      <c r="AX740">
        <v>9.1365918861228801E-2</v>
      </c>
      <c r="AY740">
        <v>1</v>
      </c>
      <c r="AZ740">
        <v>0</v>
      </c>
      <c r="BA740">
        <f t="shared" si="155"/>
        <v>704</v>
      </c>
      <c r="BB740">
        <f t="shared" si="156"/>
        <v>32</v>
      </c>
      <c r="BC740">
        <f t="shared" si="152"/>
        <v>0.45846153846153848</v>
      </c>
      <c r="BD740">
        <f t="shared" si="153"/>
        <v>0.97333333333333338</v>
      </c>
      <c r="BE740">
        <f t="shared" si="154"/>
        <v>7.4871794871792451E-4</v>
      </c>
    </row>
    <row r="741" spans="1:57" x14ac:dyDescent="0.3">
      <c r="A741">
        <f>Pumpkin_Seeds_Dataset!A739</f>
        <v>68012</v>
      </c>
      <c r="B741">
        <f>Pumpkin_Seeds_Dataset!B739</f>
        <v>1037.6189999999999</v>
      </c>
      <c r="C741">
        <f>Pumpkin_Seeds_Dataset!C739</f>
        <v>414.452</v>
      </c>
      <c r="D741">
        <f>Pumpkin_Seeds_Dataset!D739</f>
        <v>209.9692</v>
      </c>
      <c r="E741">
        <f>Pumpkin_Seeds_Dataset!E739</f>
        <v>68847</v>
      </c>
      <c r="F741">
        <f>Pumpkin_Seeds_Dataset!F739</f>
        <v>294.27120000000002</v>
      </c>
      <c r="G741">
        <f>Pumpkin_Seeds_Dataset!G739</f>
        <v>0.86219999999999997</v>
      </c>
      <c r="H741">
        <f>Pumpkin_Seeds_Dataset!H739</f>
        <v>0.9879</v>
      </c>
      <c r="I741">
        <f>Pumpkin_Seeds_Dataset!I739</f>
        <v>0.72899999999999998</v>
      </c>
      <c r="J741">
        <f>Pumpkin_Seeds_Dataset!J739</f>
        <v>0.79379999999999995</v>
      </c>
      <c r="K741">
        <f>Pumpkin_Seeds_Dataset!K739</f>
        <v>1.9739</v>
      </c>
      <c r="L741">
        <f>Pumpkin_Seeds_Dataset!L739</f>
        <v>0.71</v>
      </c>
      <c r="M741" s="9">
        <f>Pumpkin_Seeds_Dataset!M739</f>
        <v>0</v>
      </c>
      <c r="N741" s="10">
        <f t="shared" si="144"/>
        <v>1</v>
      </c>
      <c r="O741" s="11">
        <f t="shared" si="145"/>
        <v>1</v>
      </c>
      <c r="P741">
        <f t="shared" si="146"/>
        <v>0</v>
      </c>
      <c r="Q741">
        <f t="shared" si="147"/>
        <v>0.27864790130534067</v>
      </c>
      <c r="R741" s="9">
        <f t="shared" si="148"/>
        <v>0.27864790130534067</v>
      </c>
      <c r="S741" s="11">
        <f t="shared" si="149"/>
        <v>0.72135209869465933</v>
      </c>
      <c r="T741" s="9">
        <f t="shared" si="150"/>
        <v>-0.32662791319601681</v>
      </c>
      <c r="U741" s="11">
        <f t="shared" si="151"/>
        <v>100</v>
      </c>
      <c r="AX741">
        <v>9.1447446317169195E-2</v>
      </c>
      <c r="AY741">
        <v>1</v>
      </c>
      <c r="AZ741">
        <v>0</v>
      </c>
      <c r="BA741">
        <f t="shared" si="155"/>
        <v>705</v>
      </c>
      <c r="BB741">
        <f t="shared" si="156"/>
        <v>32</v>
      </c>
      <c r="BC741">
        <f t="shared" si="152"/>
        <v>0.45769230769230773</v>
      </c>
      <c r="BD741">
        <f t="shared" si="153"/>
        <v>0.97333333333333338</v>
      </c>
      <c r="BE741">
        <f t="shared" si="154"/>
        <v>7.487179487180325E-4</v>
      </c>
    </row>
    <row r="742" spans="1:57" x14ac:dyDescent="0.3">
      <c r="A742">
        <f>Pumpkin_Seeds_Dataset!A740</f>
        <v>84259</v>
      </c>
      <c r="B742">
        <f>Pumpkin_Seeds_Dataset!B740</f>
        <v>1139.6389999999999</v>
      </c>
      <c r="C742">
        <f>Pumpkin_Seeds_Dataset!C740</f>
        <v>456.02809999999999</v>
      </c>
      <c r="D742">
        <f>Pumpkin_Seeds_Dataset!D740</f>
        <v>235.69900000000001</v>
      </c>
      <c r="E742">
        <f>Pumpkin_Seeds_Dataset!E740</f>
        <v>84990</v>
      </c>
      <c r="F742">
        <f>Pumpkin_Seeds_Dataset!F740</f>
        <v>327.53910000000002</v>
      </c>
      <c r="G742">
        <f>Pumpkin_Seeds_Dataset!G740</f>
        <v>0.85609999999999997</v>
      </c>
      <c r="H742">
        <f>Pumpkin_Seeds_Dataset!H740</f>
        <v>0.99139999999999995</v>
      </c>
      <c r="I742">
        <f>Pumpkin_Seeds_Dataset!I740</f>
        <v>0.752</v>
      </c>
      <c r="J742">
        <f>Pumpkin_Seeds_Dataset!J740</f>
        <v>0.81530000000000002</v>
      </c>
      <c r="K742">
        <f>Pumpkin_Seeds_Dataset!K740</f>
        <v>1.9348000000000001</v>
      </c>
      <c r="L742">
        <f>Pumpkin_Seeds_Dataset!L740</f>
        <v>0.71819999999999995</v>
      </c>
      <c r="M742" s="9">
        <f>Pumpkin_Seeds_Dataset!M740</f>
        <v>0</v>
      </c>
      <c r="N742" s="10">
        <f t="shared" si="144"/>
        <v>1</v>
      </c>
      <c r="O742" s="11">
        <f t="shared" si="145"/>
        <v>1</v>
      </c>
      <c r="P742">
        <f t="shared" si="146"/>
        <v>0</v>
      </c>
      <c r="Q742">
        <f t="shared" si="147"/>
        <v>0.19319212651732931</v>
      </c>
      <c r="R742" s="9">
        <f t="shared" si="148"/>
        <v>0.19319212651732931</v>
      </c>
      <c r="S742" s="11">
        <f t="shared" si="149"/>
        <v>0.80680787348267069</v>
      </c>
      <c r="T742" s="9">
        <f t="shared" si="150"/>
        <v>-0.21466971404703242</v>
      </c>
      <c r="U742" s="11">
        <f t="shared" si="151"/>
        <v>100</v>
      </c>
      <c r="AX742">
        <v>9.1799196787557782E-2</v>
      </c>
      <c r="AY742">
        <v>1</v>
      </c>
      <c r="AZ742">
        <v>0</v>
      </c>
      <c r="BA742">
        <f t="shared" si="155"/>
        <v>706</v>
      </c>
      <c r="BB742">
        <f t="shared" si="156"/>
        <v>32</v>
      </c>
      <c r="BC742">
        <f t="shared" si="152"/>
        <v>0.45692307692307688</v>
      </c>
      <c r="BD742">
        <f t="shared" si="153"/>
        <v>0.97333333333333338</v>
      </c>
      <c r="BE742">
        <f t="shared" si="154"/>
        <v>7.4871794871792451E-4</v>
      </c>
    </row>
    <row r="743" spans="1:57" x14ac:dyDescent="0.3">
      <c r="A743">
        <f>Pumpkin_Seeds_Dataset!A741</f>
        <v>65411</v>
      </c>
      <c r="B743">
        <f>Pumpkin_Seeds_Dataset!B741</f>
        <v>962.03</v>
      </c>
      <c r="C743">
        <f>Pumpkin_Seeds_Dataset!C741</f>
        <v>359.52640000000002</v>
      </c>
      <c r="D743">
        <f>Pumpkin_Seeds_Dataset!D741</f>
        <v>232.52529999999999</v>
      </c>
      <c r="E743">
        <f>Pumpkin_Seeds_Dataset!E741</f>
        <v>66102</v>
      </c>
      <c r="F743">
        <f>Pumpkin_Seeds_Dataset!F741</f>
        <v>288.58949999999999</v>
      </c>
      <c r="G743">
        <f>Pumpkin_Seeds_Dataset!G741</f>
        <v>0.76270000000000004</v>
      </c>
      <c r="H743">
        <f>Pumpkin_Seeds_Dataset!H741</f>
        <v>0.98950000000000005</v>
      </c>
      <c r="I743">
        <f>Pumpkin_Seeds_Dataset!I741</f>
        <v>0.72660000000000002</v>
      </c>
      <c r="J743">
        <f>Pumpkin_Seeds_Dataset!J741</f>
        <v>0.8881</v>
      </c>
      <c r="K743">
        <f>Pumpkin_Seeds_Dataset!K741</f>
        <v>1.5462</v>
      </c>
      <c r="L743">
        <f>Pumpkin_Seeds_Dataset!L741</f>
        <v>0.80269999999999997</v>
      </c>
      <c r="M743" s="9">
        <f>Pumpkin_Seeds_Dataset!M741</f>
        <v>0</v>
      </c>
      <c r="N743" s="10">
        <f t="shared" si="144"/>
        <v>1</v>
      </c>
      <c r="O743" s="11">
        <f t="shared" si="145"/>
        <v>1</v>
      </c>
      <c r="P743">
        <f t="shared" si="146"/>
        <v>0</v>
      </c>
      <c r="Q743">
        <f t="shared" si="147"/>
        <v>7.4671516697601128E-3</v>
      </c>
      <c r="R743" s="9">
        <f t="shared" si="148"/>
        <v>7.4671516697601128E-3</v>
      </c>
      <c r="S743" s="11">
        <f t="shared" si="149"/>
        <v>0.99253284833023991</v>
      </c>
      <c r="T743" s="9">
        <f t="shared" si="150"/>
        <v>-7.4951704140725477E-3</v>
      </c>
      <c r="U743" s="11">
        <f t="shared" si="151"/>
        <v>100</v>
      </c>
      <c r="AX743">
        <v>9.2097403158645674E-2</v>
      </c>
      <c r="AY743">
        <v>1</v>
      </c>
      <c r="AZ743">
        <v>0</v>
      </c>
      <c r="BA743">
        <f t="shared" si="155"/>
        <v>707</v>
      </c>
      <c r="BB743">
        <f t="shared" si="156"/>
        <v>32</v>
      </c>
      <c r="BC743">
        <f t="shared" si="152"/>
        <v>0.45615384615384613</v>
      </c>
      <c r="BD743">
        <f t="shared" si="153"/>
        <v>0.97333333333333338</v>
      </c>
      <c r="BE743">
        <f t="shared" si="154"/>
        <v>7.4871794871792451E-4</v>
      </c>
    </row>
    <row r="744" spans="1:57" x14ac:dyDescent="0.3">
      <c r="A744">
        <f>Pumpkin_Seeds_Dataset!A742</f>
        <v>65765</v>
      </c>
      <c r="B744">
        <f>Pumpkin_Seeds_Dataset!B742</f>
        <v>998.33799999999997</v>
      </c>
      <c r="C744">
        <f>Pumpkin_Seeds_Dataset!C742</f>
        <v>394.60539999999997</v>
      </c>
      <c r="D744">
        <f>Pumpkin_Seeds_Dataset!D742</f>
        <v>213.09289999999999</v>
      </c>
      <c r="E744">
        <f>Pumpkin_Seeds_Dataset!E742</f>
        <v>66690</v>
      </c>
      <c r="F744">
        <f>Pumpkin_Seeds_Dataset!F742</f>
        <v>289.36930000000001</v>
      </c>
      <c r="G744">
        <f>Pumpkin_Seeds_Dataset!G742</f>
        <v>0.8417</v>
      </c>
      <c r="H744">
        <f>Pumpkin_Seeds_Dataset!H742</f>
        <v>0.98609999999999998</v>
      </c>
      <c r="I744">
        <f>Pumpkin_Seeds_Dataset!I742</f>
        <v>0.69930000000000003</v>
      </c>
      <c r="J744">
        <f>Pumpkin_Seeds_Dataset!J742</f>
        <v>0.82920000000000005</v>
      </c>
      <c r="K744">
        <f>Pumpkin_Seeds_Dataset!K742</f>
        <v>1.8517999999999999</v>
      </c>
      <c r="L744">
        <f>Pumpkin_Seeds_Dataset!L742</f>
        <v>0.73329999999999995</v>
      </c>
      <c r="M744" s="9">
        <f>Pumpkin_Seeds_Dataset!M742</f>
        <v>0</v>
      </c>
      <c r="N744" s="10">
        <f t="shared" si="144"/>
        <v>1</v>
      </c>
      <c r="O744" s="11">
        <f t="shared" si="145"/>
        <v>1</v>
      </c>
      <c r="P744">
        <f t="shared" si="146"/>
        <v>0</v>
      </c>
      <c r="Q744">
        <f t="shared" si="147"/>
        <v>6.6829238160002233E-2</v>
      </c>
      <c r="R744" s="9">
        <f t="shared" si="148"/>
        <v>6.6829238160002233E-2</v>
      </c>
      <c r="S744" s="11">
        <f t="shared" si="149"/>
        <v>0.93317076183999781</v>
      </c>
      <c r="T744" s="9">
        <f t="shared" si="150"/>
        <v>-6.9167070401560893E-2</v>
      </c>
      <c r="U744" s="11">
        <f t="shared" si="151"/>
        <v>100</v>
      </c>
      <c r="AX744">
        <v>9.2119751531504632E-2</v>
      </c>
      <c r="AY744">
        <v>1</v>
      </c>
      <c r="AZ744">
        <v>0</v>
      </c>
      <c r="BA744">
        <f t="shared" si="155"/>
        <v>708</v>
      </c>
      <c r="BB744">
        <f t="shared" si="156"/>
        <v>32</v>
      </c>
      <c r="BC744">
        <f t="shared" si="152"/>
        <v>0.45538461538461539</v>
      </c>
      <c r="BD744">
        <f t="shared" si="153"/>
        <v>0.97333333333333338</v>
      </c>
      <c r="BE744">
        <f t="shared" si="154"/>
        <v>7.4871794871792451E-4</v>
      </c>
    </row>
    <row r="745" spans="1:57" x14ac:dyDescent="0.3">
      <c r="A745">
        <f>Pumpkin_Seeds_Dataset!A743</f>
        <v>87681</v>
      </c>
      <c r="B745">
        <f>Pumpkin_Seeds_Dataset!B743</f>
        <v>1125.864</v>
      </c>
      <c r="C745">
        <f>Pumpkin_Seeds_Dataset!C743</f>
        <v>431.1216</v>
      </c>
      <c r="D745">
        <f>Pumpkin_Seeds_Dataset!D743</f>
        <v>260.95600000000002</v>
      </c>
      <c r="E745">
        <f>Pumpkin_Seeds_Dataset!E743</f>
        <v>88512</v>
      </c>
      <c r="F745">
        <f>Pumpkin_Seeds_Dataset!F743</f>
        <v>334.1241</v>
      </c>
      <c r="G745">
        <f>Pumpkin_Seeds_Dataset!G743</f>
        <v>0.79600000000000004</v>
      </c>
      <c r="H745">
        <f>Pumpkin_Seeds_Dataset!H743</f>
        <v>0.99060000000000004</v>
      </c>
      <c r="I745">
        <f>Pumpkin_Seeds_Dataset!I743</f>
        <v>0.72050000000000003</v>
      </c>
      <c r="J745">
        <f>Pumpkin_Seeds_Dataset!J743</f>
        <v>0.86919999999999997</v>
      </c>
      <c r="K745">
        <f>Pumpkin_Seeds_Dataset!K743</f>
        <v>1.6520999999999999</v>
      </c>
      <c r="L745">
        <f>Pumpkin_Seeds_Dataset!L743</f>
        <v>0.77500000000000002</v>
      </c>
      <c r="M745" s="9">
        <f>Pumpkin_Seeds_Dataset!M743</f>
        <v>0</v>
      </c>
      <c r="N745" s="10">
        <f t="shared" si="144"/>
        <v>1</v>
      </c>
      <c r="O745" s="11">
        <f t="shared" si="145"/>
        <v>1</v>
      </c>
      <c r="P745">
        <f t="shared" si="146"/>
        <v>0</v>
      </c>
      <c r="Q745">
        <f t="shared" si="147"/>
        <v>3.0638987441424965E-2</v>
      </c>
      <c r="R745" s="9">
        <f t="shared" si="148"/>
        <v>3.0638987441424965E-2</v>
      </c>
      <c r="S745" s="11">
        <f t="shared" si="149"/>
        <v>0.96936101255857499</v>
      </c>
      <c r="T745" s="9">
        <f t="shared" si="150"/>
        <v>-3.111817449539904E-2</v>
      </c>
      <c r="U745" s="11">
        <f t="shared" si="151"/>
        <v>100</v>
      </c>
      <c r="AX745">
        <v>9.2422348504314217E-2</v>
      </c>
      <c r="AY745">
        <v>1</v>
      </c>
      <c r="AZ745">
        <v>0</v>
      </c>
      <c r="BA745">
        <f t="shared" si="155"/>
        <v>709</v>
      </c>
      <c r="BB745">
        <f t="shared" si="156"/>
        <v>32</v>
      </c>
      <c r="BC745">
        <f t="shared" si="152"/>
        <v>0.45461538461538464</v>
      </c>
      <c r="BD745">
        <f t="shared" si="153"/>
        <v>0.97333333333333338</v>
      </c>
      <c r="BE745">
        <f t="shared" si="154"/>
        <v>7.4871794871792451E-4</v>
      </c>
    </row>
    <row r="746" spans="1:57" x14ac:dyDescent="0.3">
      <c r="A746">
        <f>Pumpkin_Seeds_Dataset!A744</f>
        <v>98296</v>
      </c>
      <c r="B746">
        <f>Pumpkin_Seeds_Dataset!B744</f>
        <v>1181.854</v>
      </c>
      <c r="C746">
        <f>Pumpkin_Seeds_Dataset!C744</f>
        <v>448.30959999999999</v>
      </c>
      <c r="D746">
        <f>Pumpkin_Seeds_Dataset!D744</f>
        <v>281.34800000000001</v>
      </c>
      <c r="E746">
        <f>Pumpkin_Seeds_Dataset!E744</f>
        <v>99065</v>
      </c>
      <c r="F746">
        <f>Pumpkin_Seeds_Dataset!F744</f>
        <v>353.77159999999998</v>
      </c>
      <c r="G746">
        <f>Pumpkin_Seeds_Dataset!G744</f>
        <v>0.77859999999999996</v>
      </c>
      <c r="H746">
        <f>Pumpkin_Seeds_Dataset!H744</f>
        <v>0.99219999999999997</v>
      </c>
      <c r="I746">
        <f>Pumpkin_Seeds_Dataset!I744</f>
        <v>0.73460000000000003</v>
      </c>
      <c r="J746">
        <f>Pumpkin_Seeds_Dataset!J744</f>
        <v>0.88429999999999997</v>
      </c>
      <c r="K746">
        <f>Pumpkin_Seeds_Dataset!K744</f>
        <v>1.5933999999999999</v>
      </c>
      <c r="L746">
        <f>Pumpkin_Seeds_Dataset!L744</f>
        <v>0.78910000000000002</v>
      </c>
      <c r="M746" s="9">
        <f>Pumpkin_Seeds_Dataset!M744</f>
        <v>0</v>
      </c>
      <c r="N746" s="10">
        <f t="shared" si="144"/>
        <v>1</v>
      </c>
      <c r="O746" s="11">
        <f t="shared" si="145"/>
        <v>1</v>
      </c>
      <c r="P746">
        <f t="shared" si="146"/>
        <v>0</v>
      </c>
      <c r="Q746">
        <f t="shared" si="147"/>
        <v>9.1365918861228801E-2</v>
      </c>
      <c r="R746" s="9">
        <f t="shared" si="148"/>
        <v>9.1365918861228801E-2</v>
      </c>
      <c r="S746" s="11">
        <f t="shared" si="149"/>
        <v>0.9086340811387712</v>
      </c>
      <c r="T746" s="9">
        <f t="shared" si="150"/>
        <v>-9.5812816852515595E-2</v>
      </c>
      <c r="U746" s="11">
        <f t="shared" si="151"/>
        <v>100</v>
      </c>
      <c r="AX746">
        <v>9.2782243450089869E-2</v>
      </c>
      <c r="AY746">
        <v>1</v>
      </c>
      <c r="AZ746">
        <v>0</v>
      </c>
      <c r="BA746">
        <f t="shared" si="155"/>
        <v>710</v>
      </c>
      <c r="BB746">
        <f t="shared" si="156"/>
        <v>32</v>
      </c>
      <c r="BC746">
        <f t="shared" si="152"/>
        <v>0.4538461538461539</v>
      </c>
      <c r="BD746">
        <f t="shared" si="153"/>
        <v>0.97333333333333338</v>
      </c>
      <c r="BE746">
        <f t="shared" si="154"/>
        <v>7.487179487180325E-4</v>
      </c>
    </row>
    <row r="747" spans="1:57" x14ac:dyDescent="0.3">
      <c r="A747">
        <f>Pumpkin_Seeds_Dataset!A745</f>
        <v>79754</v>
      </c>
      <c r="B747">
        <f>Pumpkin_Seeds_Dataset!B745</f>
        <v>1132.588</v>
      </c>
      <c r="C747">
        <f>Pumpkin_Seeds_Dataset!C745</f>
        <v>459.80520000000001</v>
      </c>
      <c r="D747">
        <f>Pumpkin_Seeds_Dataset!D745</f>
        <v>222.03319999999999</v>
      </c>
      <c r="E747">
        <f>Pumpkin_Seeds_Dataset!E745</f>
        <v>80858</v>
      </c>
      <c r="F747">
        <f>Pumpkin_Seeds_Dataset!F745</f>
        <v>318.66269999999997</v>
      </c>
      <c r="G747">
        <f>Pumpkin_Seeds_Dataset!G745</f>
        <v>0.87570000000000003</v>
      </c>
      <c r="H747">
        <f>Pumpkin_Seeds_Dataset!H745</f>
        <v>0.98629999999999995</v>
      </c>
      <c r="I747">
        <f>Pumpkin_Seeds_Dataset!I745</f>
        <v>0.67479999999999996</v>
      </c>
      <c r="J747">
        <f>Pumpkin_Seeds_Dataset!J745</f>
        <v>0.78129999999999999</v>
      </c>
      <c r="K747">
        <f>Pumpkin_Seeds_Dataset!K745</f>
        <v>2.0709</v>
      </c>
      <c r="L747">
        <f>Pumpkin_Seeds_Dataset!L745</f>
        <v>0.69299999999999995</v>
      </c>
      <c r="M747" s="9">
        <f>Pumpkin_Seeds_Dataset!M745</f>
        <v>0</v>
      </c>
      <c r="N747" s="10">
        <f t="shared" si="144"/>
        <v>1</v>
      </c>
      <c r="O747" s="11">
        <f t="shared" si="145"/>
        <v>1</v>
      </c>
      <c r="P747">
        <f t="shared" si="146"/>
        <v>0</v>
      </c>
      <c r="Q747">
        <f t="shared" si="147"/>
        <v>0.27130317174127122</v>
      </c>
      <c r="R747" s="9">
        <f t="shared" si="148"/>
        <v>0.27130317174127122</v>
      </c>
      <c r="S747" s="11">
        <f t="shared" si="149"/>
        <v>0.72869682825872872</v>
      </c>
      <c r="T747" s="9">
        <f t="shared" si="150"/>
        <v>-0.31649750691763923</v>
      </c>
      <c r="U747" s="11">
        <f t="shared" si="151"/>
        <v>100</v>
      </c>
      <c r="AX747">
        <v>9.3494839980603484E-2</v>
      </c>
      <c r="AY747">
        <v>1</v>
      </c>
      <c r="AZ747">
        <v>0</v>
      </c>
      <c r="BA747">
        <f t="shared" si="155"/>
        <v>711</v>
      </c>
      <c r="BB747">
        <f t="shared" si="156"/>
        <v>32</v>
      </c>
      <c r="BC747">
        <f t="shared" si="152"/>
        <v>0.45307692307692304</v>
      </c>
      <c r="BD747">
        <f t="shared" si="153"/>
        <v>0.97333333333333338</v>
      </c>
      <c r="BE747">
        <f t="shared" si="154"/>
        <v>7.4871794871792451E-4</v>
      </c>
    </row>
    <row r="748" spans="1:57" x14ac:dyDescent="0.3">
      <c r="A748">
        <f>Pumpkin_Seeds_Dataset!A746</f>
        <v>98457</v>
      </c>
      <c r="B748">
        <f>Pumpkin_Seeds_Dataset!B746</f>
        <v>1218.752</v>
      </c>
      <c r="C748">
        <f>Pumpkin_Seeds_Dataset!C746</f>
        <v>465.89179999999999</v>
      </c>
      <c r="D748">
        <f>Pumpkin_Seeds_Dataset!D746</f>
        <v>270.69150000000002</v>
      </c>
      <c r="E748">
        <f>Pumpkin_Seeds_Dataset!E746</f>
        <v>99556</v>
      </c>
      <c r="F748">
        <f>Pumpkin_Seeds_Dataset!F746</f>
        <v>354.06119999999999</v>
      </c>
      <c r="G748">
        <f>Pumpkin_Seeds_Dataset!G746</f>
        <v>0.81389999999999996</v>
      </c>
      <c r="H748">
        <f>Pumpkin_Seeds_Dataset!H746</f>
        <v>0.98899999999999999</v>
      </c>
      <c r="I748">
        <f>Pumpkin_Seeds_Dataset!I746</f>
        <v>0.72650000000000003</v>
      </c>
      <c r="J748">
        <f>Pumpkin_Seeds_Dataset!J746</f>
        <v>0.83299999999999996</v>
      </c>
      <c r="K748">
        <f>Pumpkin_Seeds_Dataset!K746</f>
        <v>1.7211000000000001</v>
      </c>
      <c r="L748">
        <f>Pumpkin_Seeds_Dataset!L746</f>
        <v>0.76</v>
      </c>
      <c r="M748" s="9">
        <f>Pumpkin_Seeds_Dataset!M746</f>
        <v>0</v>
      </c>
      <c r="N748" s="10">
        <f t="shared" si="144"/>
        <v>1</v>
      </c>
      <c r="O748" s="11">
        <f t="shared" si="145"/>
        <v>1</v>
      </c>
      <c r="P748">
        <f t="shared" si="146"/>
        <v>0</v>
      </c>
      <c r="Q748">
        <f t="shared" si="147"/>
        <v>6.3780402930788488E-2</v>
      </c>
      <c r="R748" s="9">
        <f t="shared" si="148"/>
        <v>6.3780402930788488E-2</v>
      </c>
      <c r="S748" s="11">
        <f t="shared" si="149"/>
        <v>0.93621959706921154</v>
      </c>
      <c r="T748" s="9">
        <f t="shared" si="150"/>
        <v>-6.5905217768264773E-2</v>
      </c>
      <c r="U748" s="11">
        <f t="shared" si="151"/>
        <v>100</v>
      </c>
      <c r="AX748">
        <v>9.4067043847472123E-2</v>
      </c>
      <c r="AY748">
        <v>1</v>
      </c>
      <c r="AZ748">
        <v>0</v>
      </c>
      <c r="BA748">
        <f t="shared" si="155"/>
        <v>712</v>
      </c>
      <c r="BB748">
        <f t="shared" si="156"/>
        <v>32</v>
      </c>
      <c r="BC748">
        <f t="shared" si="152"/>
        <v>0.4523076923076923</v>
      </c>
      <c r="BD748">
        <f t="shared" si="153"/>
        <v>0.97333333333333338</v>
      </c>
      <c r="BE748">
        <f t="shared" si="154"/>
        <v>7.4871794871792451E-4</v>
      </c>
    </row>
    <row r="749" spans="1:57" x14ac:dyDescent="0.3">
      <c r="A749">
        <f>Pumpkin_Seeds_Dataset!A747</f>
        <v>78511</v>
      </c>
      <c r="B749">
        <f>Pumpkin_Seeds_Dataset!B747</f>
        <v>1114.002</v>
      </c>
      <c r="C749">
        <f>Pumpkin_Seeds_Dataset!C747</f>
        <v>454.565</v>
      </c>
      <c r="D749">
        <f>Pumpkin_Seeds_Dataset!D747</f>
        <v>220.9939</v>
      </c>
      <c r="E749">
        <f>Pumpkin_Seeds_Dataset!E747</f>
        <v>79257</v>
      </c>
      <c r="F749">
        <f>Pumpkin_Seeds_Dataset!F747</f>
        <v>316.16969999999998</v>
      </c>
      <c r="G749">
        <f>Pumpkin_Seeds_Dataset!G747</f>
        <v>0.87390000000000001</v>
      </c>
      <c r="H749">
        <f>Pumpkin_Seeds_Dataset!H747</f>
        <v>0.99060000000000004</v>
      </c>
      <c r="I749">
        <f>Pumpkin_Seeds_Dataset!I747</f>
        <v>0.70850000000000002</v>
      </c>
      <c r="J749">
        <f>Pumpkin_Seeds_Dataset!J747</f>
        <v>0.79500000000000004</v>
      </c>
      <c r="K749">
        <f>Pumpkin_Seeds_Dataset!K747</f>
        <v>2.0569000000000002</v>
      </c>
      <c r="L749">
        <f>Pumpkin_Seeds_Dataset!L747</f>
        <v>0.69550000000000001</v>
      </c>
      <c r="M749" s="9">
        <f>Pumpkin_Seeds_Dataset!M747</f>
        <v>0</v>
      </c>
      <c r="N749" s="10">
        <f t="shared" si="144"/>
        <v>1</v>
      </c>
      <c r="O749" s="11">
        <f t="shared" si="145"/>
        <v>1</v>
      </c>
      <c r="P749">
        <f t="shared" si="146"/>
        <v>0</v>
      </c>
      <c r="Q749">
        <f t="shared" si="147"/>
        <v>0.50019935174982322</v>
      </c>
      <c r="R749" s="9">
        <f t="shared" si="148"/>
        <v>0.50019935174982322</v>
      </c>
      <c r="S749" s="11">
        <f t="shared" si="149"/>
        <v>0.49980064825017678</v>
      </c>
      <c r="T749" s="9">
        <f t="shared" si="150"/>
        <v>-0.69354596356296494</v>
      </c>
      <c r="U749" s="11">
        <f t="shared" si="151"/>
        <v>0</v>
      </c>
      <c r="AX749">
        <v>9.4108334453742004E-2</v>
      </c>
      <c r="AY749">
        <v>1</v>
      </c>
      <c r="AZ749">
        <v>0</v>
      </c>
      <c r="BA749">
        <f t="shared" si="155"/>
        <v>713</v>
      </c>
      <c r="BB749">
        <f t="shared" si="156"/>
        <v>32</v>
      </c>
      <c r="BC749">
        <f t="shared" si="152"/>
        <v>0.45153846153846156</v>
      </c>
      <c r="BD749">
        <f t="shared" si="153"/>
        <v>0.97333333333333338</v>
      </c>
      <c r="BE749">
        <f t="shared" si="154"/>
        <v>7.4871794871792451E-4</v>
      </c>
    </row>
    <row r="750" spans="1:57" x14ac:dyDescent="0.3">
      <c r="A750">
        <f>Pumpkin_Seeds_Dataset!A748</f>
        <v>69070</v>
      </c>
      <c r="B750">
        <f>Pumpkin_Seeds_Dataset!B748</f>
        <v>1002.06</v>
      </c>
      <c r="C750">
        <f>Pumpkin_Seeds_Dataset!C748</f>
        <v>384.5763</v>
      </c>
      <c r="D750">
        <f>Pumpkin_Seeds_Dataset!D748</f>
        <v>230.29589999999999</v>
      </c>
      <c r="E750">
        <f>Pumpkin_Seeds_Dataset!E748</f>
        <v>69623</v>
      </c>
      <c r="F750">
        <f>Pumpkin_Seeds_Dataset!F748</f>
        <v>296.55130000000003</v>
      </c>
      <c r="G750">
        <f>Pumpkin_Seeds_Dataset!G748</f>
        <v>0.80089999999999995</v>
      </c>
      <c r="H750">
        <f>Pumpkin_Seeds_Dataset!H748</f>
        <v>0.99209999999999998</v>
      </c>
      <c r="I750">
        <f>Pumpkin_Seeds_Dataset!I748</f>
        <v>0.71889999999999998</v>
      </c>
      <c r="J750">
        <f>Pumpkin_Seeds_Dataset!J748</f>
        <v>0.86439999999999995</v>
      </c>
      <c r="K750">
        <f>Pumpkin_Seeds_Dataset!K748</f>
        <v>1.6698999999999999</v>
      </c>
      <c r="L750">
        <f>Pumpkin_Seeds_Dataset!L748</f>
        <v>0.77110000000000001</v>
      </c>
      <c r="M750" s="9">
        <f>Pumpkin_Seeds_Dataset!M748</f>
        <v>0</v>
      </c>
      <c r="N750" s="10">
        <f t="shared" si="144"/>
        <v>1</v>
      </c>
      <c r="O750" s="11">
        <f t="shared" si="145"/>
        <v>1</v>
      </c>
      <c r="P750">
        <f t="shared" si="146"/>
        <v>0</v>
      </c>
      <c r="Q750">
        <f t="shared" si="147"/>
        <v>4.5176703644227788E-2</v>
      </c>
      <c r="R750" s="9">
        <f t="shared" si="148"/>
        <v>4.5176703644227788E-2</v>
      </c>
      <c r="S750" s="11">
        <f t="shared" si="149"/>
        <v>0.95482329635577223</v>
      </c>
      <c r="T750" s="9">
        <f t="shared" si="150"/>
        <v>-4.6228985615523778E-2</v>
      </c>
      <c r="U750" s="11">
        <f t="shared" si="151"/>
        <v>100</v>
      </c>
      <c r="AX750">
        <v>9.4161718988296256E-2</v>
      </c>
      <c r="AY750">
        <v>1</v>
      </c>
      <c r="AZ750">
        <v>0</v>
      </c>
      <c r="BA750">
        <f t="shared" si="155"/>
        <v>714</v>
      </c>
      <c r="BB750">
        <f t="shared" si="156"/>
        <v>32</v>
      </c>
      <c r="BC750">
        <f t="shared" si="152"/>
        <v>0.45076923076923081</v>
      </c>
      <c r="BD750">
        <f t="shared" si="153"/>
        <v>0.97333333333333338</v>
      </c>
      <c r="BE750">
        <f t="shared" si="154"/>
        <v>7.487179487180325E-4</v>
      </c>
    </row>
    <row r="751" spans="1:57" x14ac:dyDescent="0.3">
      <c r="A751">
        <f>Pumpkin_Seeds_Dataset!A749</f>
        <v>82029</v>
      </c>
      <c r="B751">
        <f>Pumpkin_Seeds_Dataset!B749</f>
        <v>1103.2059999999999</v>
      </c>
      <c r="C751">
        <f>Pumpkin_Seeds_Dataset!C749</f>
        <v>428.69080000000002</v>
      </c>
      <c r="D751">
        <f>Pumpkin_Seeds_Dataset!D749</f>
        <v>244.9967</v>
      </c>
      <c r="E751">
        <f>Pumpkin_Seeds_Dataset!E749</f>
        <v>83039</v>
      </c>
      <c r="F751">
        <f>Pumpkin_Seeds_Dataset!F749</f>
        <v>323.17579999999998</v>
      </c>
      <c r="G751">
        <f>Pumpkin_Seeds_Dataset!G749</f>
        <v>0.8206</v>
      </c>
      <c r="H751">
        <f>Pumpkin_Seeds_Dataset!H749</f>
        <v>0.98780000000000001</v>
      </c>
      <c r="I751">
        <f>Pumpkin_Seeds_Dataset!I749</f>
        <v>0.72760000000000002</v>
      </c>
      <c r="J751">
        <f>Pumpkin_Seeds_Dataset!J749</f>
        <v>0.84699999999999998</v>
      </c>
      <c r="K751">
        <f>Pumpkin_Seeds_Dataset!K749</f>
        <v>1.7498</v>
      </c>
      <c r="L751">
        <f>Pumpkin_Seeds_Dataset!L749</f>
        <v>0.75390000000000001</v>
      </c>
      <c r="M751" s="9">
        <f>Pumpkin_Seeds_Dataset!M749</f>
        <v>0</v>
      </c>
      <c r="N751" s="10">
        <f t="shared" si="144"/>
        <v>1</v>
      </c>
      <c r="O751" s="11">
        <f t="shared" si="145"/>
        <v>1</v>
      </c>
      <c r="P751">
        <f t="shared" si="146"/>
        <v>0</v>
      </c>
      <c r="Q751">
        <f t="shared" si="147"/>
        <v>1.8816118921353975E-2</v>
      </c>
      <c r="R751" s="9">
        <f t="shared" si="148"/>
        <v>1.8816118921353975E-2</v>
      </c>
      <c r="S751" s="11">
        <f t="shared" si="149"/>
        <v>0.98118388107864607</v>
      </c>
      <c r="T751" s="9">
        <f t="shared" si="150"/>
        <v>-1.8995394496044041E-2</v>
      </c>
      <c r="U751" s="11">
        <f t="shared" si="151"/>
        <v>100</v>
      </c>
      <c r="AX751">
        <v>9.4230837739622569E-2</v>
      </c>
      <c r="AY751">
        <v>1</v>
      </c>
      <c r="AZ751">
        <v>0</v>
      </c>
      <c r="BA751">
        <f t="shared" si="155"/>
        <v>715</v>
      </c>
      <c r="BB751">
        <f t="shared" si="156"/>
        <v>32</v>
      </c>
      <c r="BC751">
        <f t="shared" si="152"/>
        <v>0.44999999999999996</v>
      </c>
      <c r="BD751">
        <f t="shared" si="153"/>
        <v>0.97333333333333338</v>
      </c>
      <c r="BE751">
        <f t="shared" si="154"/>
        <v>7.4871794871792451E-4</v>
      </c>
    </row>
    <row r="752" spans="1:57" x14ac:dyDescent="0.3">
      <c r="A752">
        <f>Pumpkin_Seeds_Dataset!A750</f>
        <v>74565</v>
      </c>
      <c r="B752">
        <f>Pumpkin_Seeds_Dataset!B750</f>
        <v>1108.596</v>
      </c>
      <c r="C752">
        <f>Pumpkin_Seeds_Dataset!C750</f>
        <v>447.51459999999997</v>
      </c>
      <c r="D752">
        <f>Pumpkin_Seeds_Dataset!D750</f>
        <v>212.79159999999999</v>
      </c>
      <c r="E752">
        <f>Pumpkin_Seeds_Dataset!E750</f>
        <v>75400</v>
      </c>
      <c r="F752">
        <f>Pumpkin_Seeds_Dataset!F750</f>
        <v>308.12189999999998</v>
      </c>
      <c r="G752">
        <f>Pumpkin_Seeds_Dataset!G750</f>
        <v>0.87970000000000004</v>
      </c>
      <c r="H752">
        <f>Pumpkin_Seeds_Dataset!H750</f>
        <v>0.9889</v>
      </c>
      <c r="I752">
        <f>Pumpkin_Seeds_Dataset!I750</f>
        <v>0.69679999999999997</v>
      </c>
      <c r="J752">
        <f>Pumpkin_Seeds_Dataset!J750</f>
        <v>0.76239999999999997</v>
      </c>
      <c r="K752">
        <f>Pumpkin_Seeds_Dataset!K750</f>
        <v>2.1031</v>
      </c>
      <c r="L752">
        <f>Pumpkin_Seeds_Dataset!L750</f>
        <v>0.6885</v>
      </c>
      <c r="M752" s="9">
        <f>Pumpkin_Seeds_Dataset!M750</f>
        <v>0</v>
      </c>
      <c r="N752" s="10">
        <f t="shared" si="144"/>
        <v>1</v>
      </c>
      <c r="O752" s="11">
        <f t="shared" si="145"/>
        <v>1</v>
      </c>
      <c r="P752">
        <f t="shared" si="146"/>
        <v>0</v>
      </c>
      <c r="Q752">
        <f t="shared" si="147"/>
        <v>0.51929217595285726</v>
      </c>
      <c r="R752" s="9">
        <f t="shared" si="148"/>
        <v>0.51929217595285726</v>
      </c>
      <c r="S752" s="11">
        <f t="shared" si="149"/>
        <v>0.48070782404714274</v>
      </c>
      <c r="T752" s="9">
        <f t="shared" si="150"/>
        <v>-0.73249562785282762</v>
      </c>
      <c r="U752" s="11">
        <f t="shared" si="151"/>
        <v>0</v>
      </c>
      <c r="AX752">
        <v>9.4475412815837115E-2</v>
      </c>
      <c r="AY752">
        <v>1</v>
      </c>
      <c r="AZ752">
        <v>0</v>
      </c>
      <c r="BA752">
        <f t="shared" si="155"/>
        <v>716</v>
      </c>
      <c r="BB752">
        <f t="shared" si="156"/>
        <v>32</v>
      </c>
      <c r="BC752">
        <f t="shared" si="152"/>
        <v>0.44923076923076921</v>
      </c>
      <c r="BD752">
        <f t="shared" si="153"/>
        <v>0.97333333333333338</v>
      </c>
      <c r="BE752">
        <f t="shared" si="154"/>
        <v>7.4871794871792451E-4</v>
      </c>
    </row>
    <row r="753" spans="1:57" x14ac:dyDescent="0.3">
      <c r="A753">
        <f>Pumpkin_Seeds_Dataset!A751</f>
        <v>69452</v>
      </c>
      <c r="B753">
        <f>Pumpkin_Seeds_Dataset!B751</f>
        <v>1015.374</v>
      </c>
      <c r="C753">
        <f>Pumpkin_Seeds_Dataset!C751</f>
        <v>406.6001</v>
      </c>
      <c r="D753">
        <f>Pumpkin_Seeds_Dataset!D751</f>
        <v>217.9744</v>
      </c>
      <c r="E753">
        <f>Pumpkin_Seeds_Dataset!E751</f>
        <v>70038</v>
      </c>
      <c r="F753">
        <f>Pumpkin_Seeds_Dataset!F751</f>
        <v>297.37020000000001</v>
      </c>
      <c r="G753">
        <f>Pumpkin_Seeds_Dataset!G751</f>
        <v>0.84419999999999995</v>
      </c>
      <c r="H753">
        <f>Pumpkin_Seeds_Dataset!H751</f>
        <v>0.99160000000000004</v>
      </c>
      <c r="I753">
        <f>Pumpkin_Seeds_Dataset!I751</f>
        <v>0.74280000000000002</v>
      </c>
      <c r="J753">
        <f>Pumpkin_Seeds_Dataset!J751</f>
        <v>0.84650000000000003</v>
      </c>
      <c r="K753">
        <f>Pumpkin_Seeds_Dataset!K751</f>
        <v>1.8653999999999999</v>
      </c>
      <c r="L753">
        <f>Pumpkin_Seeds_Dataset!L751</f>
        <v>0.73140000000000005</v>
      </c>
      <c r="M753" s="9">
        <f>Pumpkin_Seeds_Dataset!M751</f>
        <v>0</v>
      </c>
      <c r="N753" s="10">
        <f t="shared" si="144"/>
        <v>1</v>
      </c>
      <c r="O753" s="11">
        <f t="shared" si="145"/>
        <v>1</v>
      </c>
      <c r="P753">
        <f t="shared" si="146"/>
        <v>0</v>
      </c>
      <c r="Q753">
        <f t="shared" si="147"/>
        <v>0.11786088137137651</v>
      </c>
      <c r="R753" s="9">
        <f t="shared" si="148"/>
        <v>0.11786088137137651</v>
      </c>
      <c r="S753" s="11">
        <f t="shared" si="149"/>
        <v>0.88213911862862349</v>
      </c>
      <c r="T753" s="9">
        <f t="shared" si="150"/>
        <v>-0.12540550454209654</v>
      </c>
      <c r="U753" s="11">
        <f t="shared" si="151"/>
        <v>100</v>
      </c>
      <c r="AX753">
        <v>9.5625327086687806E-2</v>
      </c>
      <c r="AY753">
        <v>1</v>
      </c>
      <c r="AZ753">
        <v>0</v>
      </c>
      <c r="BA753">
        <f t="shared" si="155"/>
        <v>717</v>
      </c>
      <c r="BB753">
        <f t="shared" si="156"/>
        <v>32</v>
      </c>
      <c r="BC753">
        <f t="shared" si="152"/>
        <v>0.44846153846153847</v>
      </c>
      <c r="BD753">
        <f t="shared" si="153"/>
        <v>0.97333333333333338</v>
      </c>
      <c r="BE753">
        <f t="shared" si="154"/>
        <v>7.4871794871792451E-4</v>
      </c>
    </row>
    <row r="754" spans="1:57" x14ac:dyDescent="0.3">
      <c r="A754">
        <f>Pumpkin_Seeds_Dataset!A752</f>
        <v>70305</v>
      </c>
      <c r="B754">
        <f>Pumpkin_Seeds_Dataset!B752</f>
        <v>1053.9760000000001</v>
      </c>
      <c r="C754">
        <f>Pumpkin_Seeds_Dataset!C752</f>
        <v>429.95979999999997</v>
      </c>
      <c r="D754">
        <f>Pumpkin_Seeds_Dataset!D752</f>
        <v>209.72049999999999</v>
      </c>
      <c r="E754">
        <f>Pumpkin_Seeds_Dataset!E752</f>
        <v>71159</v>
      </c>
      <c r="F754">
        <f>Pumpkin_Seeds_Dataset!F752</f>
        <v>299.19080000000002</v>
      </c>
      <c r="G754">
        <f>Pumpkin_Seeds_Dataset!G752</f>
        <v>0.873</v>
      </c>
      <c r="H754">
        <f>Pumpkin_Seeds_Dataset!H752</f>
        <v>0.98799999999999999</v>
      </c>
      <c r="I754">
        <f>Pumpkin_Seeds_Dataset!I752</f>
        <v>0.73799999999999999</v>
      </c>
      <c r="J754">
        <f>Pumpkin_Seeds_Dataset!J752</f>
        <v>0.79530000000000001</v>
      </c>
      <c r="K754">
        <f>Pumpkin_Seeds_Dataset!K752</f>
        <v>2.0501999999999998</v>
      </c>
      <c r="L754">
        <f>Pumpkin_Seeds_Dataset!L752</f>
        <v>0.69589999999999996</v>
      </c>
      <c r="M754" s="9">
        <f>Pumpkin_Seeds_Dataset!M752</f>
        <v>0</v>
      </c>
      <c r="N754" s="10">
        <f t="shared" si="144"/>
        <v>1</v>
      </c>
      <c r="O754" s="11">
        <f t="shared" si="145"/>
        <v>1</v>
      </c>
      <c r="P754">
        <f t="shared" si="146"/>
        <v>0</v>
      </c>
      <c r="Q754">
        <f t="shared" si="147"/>
        <v>0.48727342840040799</v>
      </c>
      <c r="R754" s="9">
        <f t="shared" si="148"/>
        <v>0.48727342840040799</v>
      </c>
      <c r="S754" s="11">
        <f t="shared" si="149"/>
        <v>0.51272657159959201</v>
      </c>
      <c r="T754" s="9">
        <f t="shared" si="150"/>
        <v>-0.6680125747369422</v>
      </c>
      <c r="U754" s="11">
        <f t="shared" si="151"/>
        <v>100</v>
      </c>
      <c r="AX754">
        <v>9.5685987639316974E-2</v>
      </c>
      <c r="AY754">
        <v>1</v>
      </c>
      <c r="AZ754">
        <v>0</v>
      </c>
      <c r="BA754">
        <f t="shared" si="155"/>
        <v>718</v>
      </c>
      <c r="BB754">
        <f t="shared" si="156"/>
        <v>32</v>
      </c>
      <c r="BC754">
        <f t="shared" si="152"/>
        <v>0.44769230769230772</v>
      </c>
      <c r="BD754">
        <f t="shared" si="153"/>
        <v>0.97333333333333338</v>
      </c>
      <c r="BE754">
        <f t="shared" si="154"/>
        <v>7.4871794871792451E-4</v>
      </c>
    </row>
    <row r="755" spans="1:57" x14ac:dyDescent="0.3">
      <c r="A755">
        <f>Pumpkin_Seeds_Dataset!A753</f>
        <v>95964</v>
      </c>
      <c r="B755">
        <f>Pumpkin_Seeds_Dataset!B753</f>
        <v>1202.7619999999999</v>
      </c>
      <c r="C755">
        <f>Pumpkin_Seeds_Dataset!C753</f>
        <v>479.3655</v>
      </c>
      <c r="D755">
        <f>Pumpkin_Seeds_Dataset!D753</f>
        <v>255.76480000000001</v>
      </c>
      <c r="E755">
        <f>Pumpkin_Seeds_Dataset!E753</f>
        <v>96683</v>
      </c>
      <c r="F755">
        <f>Pumpkin_Seeds_Dataset!F753</f>
        <v>349.54989999999998</v>
      </c>
      <c r="G755">
        <f>Pumpkin_Seeds_Dataset!G753</f>
        <v>0.8458</v>
      </c>
      <c r="H755">
        <f>Pumpkin_Seeds_Dataset!H753</f>
        <v>0.99260000000000004</v>
      </c>
      <c r="I755">
        <f>Pumpkin_Seeds_Dataset!I753</f>
        <v>0.68989999999999996</v>
      </c>
      <c r="J755">
        <f>Pumpkin_Seeds_Dataset!J753</f>
        <v>0.83360000000000001</v>
      </c>
      <c r="K755">
        <f>Pumpkin_Seeds_Dataset!K753</f>
        <v>1.8742000000000001</v>
      </c>
      <c r="L755">
        <f>Pumpkin_Seeds_Dataset!L753</f>
        <v>0.72919999999999996</v>
      </c>
      <c r="M755" s="9">
        <f>Pumpkin_Seeds_Dataset!M753</f>
        <v>0</v>
      </c>
      <c r="N755" s="10">
        <f t="shared" si="144"/>
        <v>1</v>
      </c>
      <c r="O755" s="11">
        <f t="shared" si="145"/>
        <v>1</v>
      </c>
      <c r="P755">
        <f t="shared" si="146"/>
        <v>0</v>
      </c>
      <c r="Q755">
        <f t="shared" si="147"/>
        <v>0.33257156005434857</v>
      </c>
      <c r="R755" s="9">
        <f t="shared" si="148"/>
        <v>0.33257156005434857</v>
      </c>
      <c r="S755" s="11">
        <f t="shared" si="149"/>
        <v>0.66742843994565137</v>
      </c>
      <c r="T755" s="9">
        <f t="shared" si="150"/>
        <v>-0.4043231005286449</v>
      </c>
      <c r="U755" s="11">
        <f t="shared" si="151"/>
        <v>100</v>
      </c>
      <c r="AX755">
        <v>9.5693083861151454E-2</v>
      </c>
      <c r="AY755">
        <v>1</v>
      </c>
      <c r="AZ755">
        <v>0</v>
      </c>
      <c r="BA755">
        <f t="shared" si="155"/>
        <v>719</v>
      </c>
      <c r="BB755">
        <f t="shared" si="156"/>
        <v>32</v>
      </c>
      <c r="BC755">
        <f t="shared" si="152"/>
        <v>0.44692307692307698</v>
      </c>
      <c r="BD755">
        <f t="shared" si="153"/>
        <v>0.97333333333333338</v>
      </c>
      <c r="BE755">
        <f t="shared" si="154"/>
        <v>7.487179487180325E-4</v>
      </c>
    </row>
    <row r="756" spans="1:57" x14ac:dyDescent="0.3">
      <c r="A756">
        <f>Pumpkin_Seeds_Dataset!A754</f>
        <v>82618</v>
      </c>
      <c r="B756">
        <f>Pumpkin_Seeds_Dataset!B754</f>
        <v>1156.895</v>
      </c>
      <c r="C756">
        <f>Pumpkin_Seeds_Dataset!C754</f>
        <v>481.48469999999998</v>
      </c>
      <c r="D756">
        <f>Pumpkin_Seeds_Dataset!D754</f>
        <v>219.65809999999999</v>
      </c>
      <c r="E756">
        <f>Pumpkin_Seeds_Dataset!E754</f>
        <v>83448</v>
      </c>
      <c r="F756">
        <f>Pumpkin_Seeds_Dataset!F754</f>
        <v>324.33390000000003</v>
      </c>
      <c r="G756">
        <f>Pumpkin_Seeds_Dataset!G754</f>
        <v>0.88990000000000002</v>
      </c>
      <c r="H756">
        <f>Pumpkin_Seeds_Dataset!H754</f>
        <v>0.99009999999999998</v>
      </c>
      <c r="I756">
        <f>Pumpkin_Seeds_Dataset!I754</f>
        <v>0.75649999999999995</v>
      </c>
      <c r="J756">
        <f>Pumpkin_Seeds_Dataset!J754</f>
        <v>0.77569999999999995</v>
      </c>
      <c r="K756">
        <f>Pumpkin_Seeds_Dataset!K754</f>
        <v>2.1920000000000002</v>
      </c>
      <c r="L756">
        <f>Pumpkin_Seeds_Dataset!L754</f>
        <v>0.67359999999999998</v>
      </c>
      <c r="M756" s="9">
        <f>Pumpkin_Seeds_Dataset!M754</f>
        <v>0</v>
      </c>
      <c r="N756" s="10">
        <f t="shared" si="144"/>
        <v>1</v>
      </c>
      <c r="O756" s="11">
        <f t="shared" si="145"/>
        <v>1</v>
      </c>
      <c r="P756">
        <f t="shared" si="146"/>
        <v>0</v>
      </c>
      <c r="Q756">
        <f t="shared" si="147"/>
        <v>0.82868296882580716</v>
      </c>
      <c r="R756" s="9">
        <f t="shared" si="148"/>
        <v>0.82868296882580716</v>
      </c>
      <c r="S756" s="11">
        <f t="shared" si="149"/>
        <v>0.17131703117419284</v>
      </c>
      <c r="T756" s="9">
        <f t="shared" si="150"/>
        <v>-1.7642394555107725</v>
      </c>
      <c r="U756" s="11">
        <f t="shared" si="151"/>
        <v>0</v>
      </c>
      <c r="AX756">
        <v>9.6079718707886411E-2</v>
      </c>
      <c r="AY756">
        <v>1</v>
      </c>
      <c r="AZ756">
        <v>0</v>
      </c>
      <c r="BA756">
        <f t="shared" si="155"/>
        <v>720</v>
      </c>
      <c r="BB756">
        <f t="shared" si="156"/>
        <v>32</v>
      </c>
      <c r="BC756">
        <f t="shared" si="152"/>
        <v>0.44615384615384612</v>
      </c>
      <c r="BD756">
        <f t="shared" si="153"/>
        <v>0.97333333333333338</v>
      </c>
      <c r="BE756">
        <f t="shared" si="154"/>
        <v>0</v>
      </c>
    </row>
    <row r="757" spans="1:57" x14ac:dyDescent="0.3">
      <c r="A757">
        <f>Pumpkin_Seeds_Dataset!A755</f>
        <v>62908</v>
      </c>
      <c r="B757">
        <f>Pumpkin_Seeds_Dataset!B755</f>
        <v>984.09900000000005</v>
      </c>
      <c r="C757">
        <f>Pumpkin_Seeds_Dataset!C755</f>
        <v>396.70960000000002</v>
      </c>
      <c r="D757">
        <f>Pumpkin_Seeds_Dataset!D755</f>
        <v>202.56489999999999</v>
      </c>
      <c r="E757">
        <f>Pumpkin_Seeds_Dataset!E755</f>
        <v>63490</v>
      </c>
      <c r="F757">
        <f>Pumpkin_Seeds_Dataset!F755</f>
        <v>283.01409999999998</v>
      </c>
      <c r="G757">
        <f>Pumpkin_Seeds_Dataset!G755</f>
        <v>0.85980000000000001</v>
      </c>
      <c r="H757">
        <f>Pumpkin_Seeds_Dataset!H755</f>
        <v>0.99080000000000001</v>
      </c>
      <c r="I757">
        <f>Pumpkin_Seeds_Dataset!I755</f>
        <v>0.66400000000000003</v>
      </c>
      <c r="J757">
        <f>Pumpkin_Seeds_Dataset!J755</f>
        <v>0.81630000000000003</v>
      </c>
      <c r="K757">
        <f>Pumpkin_Seeds_Dataset!K755</f>
        <v>1.9583999999999999</v>
      </c>
      <c r="L757">
        <f>Pumpkin_Seeds_Dataset!L755</f>
        <v>0.71340000000000003</v>
      </c>
      <c r="M757" s="9">
        <f>Pumpkin_Seeds_Dataset!M755</f>
        <v>0</v>
      </c>
      <c r="N757" s="10">
        <f t="shared" si="144"/>
        <v>1</v>
      </c>
      <c r="O757" s="11">
        <f t="shared" si="145"/>
        <v>1</v>
      </c>
      <c r="P757">
        <f t="shared" si="146"/>
        <v>0</v>
      </c>
      <c r="Q757">
        <f t="shared" si="147"/>
        <v>0.41263582861530446</v>
      </c>
      <c r="R757" s="9">
        <f t="shared" si="148"/>
        <v>0.41263582861530446</v>
      </c>
      <c r="S757" s="11">
        <f t="shared" si="149"/>
        <v>0.58736417138469554</v>
      </c>
      <c r="T757" s="9">
        <f t="shared" si="150"/>
        <v>-0.53211025733718964</v>
      </c>
      <c r="U757" s="11">
        <f t="shared" si="151"/>
        <v>100</v>
      </c>
      <c r="AX757">
        <v>9.6702379188800008E-2</v>
      </c>
      <c r="AY757">
        <v>0</v>
      </c>
      <c r="AZ757">
        <v>1</v>
      </c>
      <c r="BA757">
        <f t="shared" si="155"/>
        <v>720</v>
      </c>
      <c r="BB757">
        <f t="shared" si="156"/>
        <v>33</v>
      </c>
      <c r="BC757">
        <f t="shared" si="152"/>
        <v>0.44615384615384612</v>
      </c>
      <c r="BD757">
        <f t="shared" si="153"/>
        <v>0.97250000000000003</v>
      </c>
      <c r="BE757">
        <f t="shared" si="154"/>
        <v>7.4807692307689885E-4</v>
      </c>
    </row>
    <row r="758" spans="1:57" x14ac:dyDescent="0.3">
      <c r="A758">
        <f>Pumpkin_Seeds_Dataset!A756</f>
        <v>73830</v>
      </c>
      <c r="B758">
        <f>Pumpkin_Seeds_Dataset!B756</f>
        <v>1049.961</v>
      </c>
      <c r="C758">
        <f>Pumpkin_Seeds_Dataset!C756</f>
        <v>408.95870000000002</v>
      </c>
      <c r="D758">
        <f>Pumpkin_Seeds_Dataset!D756</f>
        <v>231.24889999999999</v>
      </c>
      <c r="E758">
        <f>Pumpkin_Seeds_Dataset!E756</f>
        <v>74577</v>
      </c>
      <c r="F758">
        <f>Pumpkin_Seeds_Dataset!F756</f>
        <v>306.59949999999998</v>
      </c>
      <c r="G758">
        <f>Pumpkin_Seeds_Dataset!G756</f>
        <v>0.82479999999999998</v>
      </c>
      <c r="H758">
        <f>Pumpkin_Seeds_Dataset!H756</f>
        <v>0.99</v>
      </c>
      <c r="I758">
        <f>Pumpkin_Seeds_Dataset!I756</f>
        <v>0.6502</v>
      </c>
      <c r="J758">
        <f>Pumpkin_Seeds_Dataset!J756</f>
        <v>0.84160000000000001</v>
      </c>
      <c r="K758">
        <f>Pumpkin_Seeds_Dataset!K756</f>
        <v>1.7685</v>
      </c>
      <c r="L758">
        <f>Pumpkin_Seeds_Dataset!L756</f>
        <v>0.74970000000000003</v>
      </c>
      <c r="M758" s="9">
        <f>Pumpkin_Seeds_Dataset!M756</f>
        <v>0</v>
      </c>
      <c r="N758" s="10">
        <f t="shared" si="144"/>
        <v>1</v>
      </c>
      <c r="O758" s="11">
        <f t="shared" si="145"/>
        <v>1</v>
      </c>
      <c r="P758">
        <f t="shared" si="146"/>
        <v>0</v>
      </c>
      <c r="Q758">
        <f t="shared" si="147"/>
        <v>4.6199906755700321E-2</v>
      </c>
      <c r="R758" s="9">
        <f t="shared" si="148"/>
        <v>4.6199906755700321E-2</v>
      </c>
      <c r="S758" s="11">
        <f t="shared" si="149"/>
        <v>0.95380009324429971</v>
      </c>
      <c r="T758" s="9">
        <f t="shared" si="150"/>
        <v>-4.7301175357166832E-2</v>
      </c>
      <c r="U758" s="11">
        <f t="shared" si="151"/>
        <v>100</v>
      </c>
      <c r="AX758">
        <v>9.6807641048716281E-2</v>
      </c>
      <c r="AY758">
        <v>1</v>
      </c>
      <c r="AZ758">
        <v>0</v>
      </c>
      <c r="BA758">
        <f t="shared" si="155"/>
        <v>721</v>
      </c>
      <c r="BB758">
        <f t="shared" si="156"/>
        <v>33</v>
      </c>
      <c r="BC758">
        <f t="shared" si="152"/>
        <v>0.44538461538461538</v>
      </c>
      <c r="BD758">
        <f t="shared" si="153"/>
        <v>0.97250000000000003</v>
      </c>
      <c r="BE758">
        <f t="shared" si="154"/>
        <v>7.4807692307689885E-4</v>
      </c>
    </row>
    <row r="759" spans="1:57" x14ac:dyDescent="0.3">
      <c r="A759">
        <f>Pumpkin_Seeds_Dataset!A757</f>
        <v>64557</v>
      </c>
      <c r="B759">
        <f>Pumpkin_Seeds_Dataset!B757</f>
        <v>962.80100000000004</v>
      </c>
      <c r="C759">
        <f>Pumpkin_Seeds_Dataset!C757</f>
        <v>371.51940000000002</v>
      </c>
      <c r="D759">
        <f>Pumpkin_Seeds_Dataset!D757</f>
        <v>222.73750000000001</v>
      </c>
      <c r="E759">
        <f>Pumpkin_Seeds_Dataset!E757</f>
        <v>65056</v>
      </c>
      <c r="F759">
        <f>Pumpkin_Seeds_Dataset!F757</f>
        <v>286.69940000000003</v>
      </c>
      <c r="G759">
        <f>Pumpkin_Seeds_Dataset!G757</f>
        <v>0.8004</v>
      </c>
      <c r="H759">
        <f>Pumpkin_Seeds_Dataset!H757</f>
        <v>0.99229999999999996</v>
      </c>
      <c r="I759">
        <f>Pumpkin_Seeds_Dataset!I757</f>
        <v>0.71970000000000001</v>
      </c>
      <c r="J759">
        <f>Pumpkin_Seeds_Dataset!J757</f>
        <v>0.87509999999999999</v>
      </c>
      <c r="K759">
        <f>Pumpkin_Seeds_Dataset!K757</f>
        <v>1.6679999999999999</v>
      </c>
      <c r="L759">
        <f>Pumpkin_Seeds_Dataset!L757</f>
        <v>0.77170000000000005</v>
      </c>
      <c r="M759" s="9">
        <f>Pumpkin_Seeds_Dataset!M757</f>
        <v>0</v>
      </c>
      <c r="N759" s="10">
        <f t="shared" si="144"/>
        <v>1</v>
      </c>
      <c r="O759" s="11">
        <f t="shared" si="145"/>
        <v>1</v>
      </c>
      <c r="P759">
        <f t="shared" si="146"/>
        <v>0</v>
      </c>
      <c r="Q759">
        <f t="shared" si="147"/>
        <v>5.7877987781515983E-2</v>
      </c>
      <c r="R759" s="9">
        <f t="shared" si="148"/>
        <v>5.7877987781515983E-2</v>
      </c>
      <c r="S759" s="11">
        <f t="shared" si="149"/>
        <v>0.94212201221848402</v>
      </c>
      <c r="T759" s="9">
        <f t="shared" si="150"/>
        <v>-5.9620488145294762E-2</v>
      </c>
      <c r="U759" s="11">
        <f t="shared" si="151"/>
        <v>100</v>
      </c>
      <c r="AX759">
        <v>9.7196675624513743E-2</v>
      </c>
      <c r="AY759">
        <v>1</v>
      </c>
      <c r="AZ759">
        <v>0</v>
      </c>
      <c r="BA759">
        <f t="shared" si="155"/>
        <v>722</v>
      </c>
      <c r="BB759">
        <f t="shared" si="156"/>
        <v>33</v>
      </c>
      <c r="BC759">
        <f t="shared" si="152"/>
        <v>0.44461538461538463</v>
      </c>
      <c r="BD759">
        <f t="shared" si="153"/>
        <v>0.97250000000000003</v>
      </c>
      <c r="BE759">
        <f t="shared" si="154"/>
        <v>7.4807692307689885E-4</v>
      </c>
    </row>
    <row r="760" spans="1:57" x14ac:dyDescent="0.3">
      <c r="A760">
        <f>Pumpkin_Seeds_Dataset!A758</f>
        <v>82316</v>
      </c>
      <c r="B760">
        <f>Pumpkin_Seeds_Dataset!B758</f>
        <v>1121.279</v>
      </c>
      <c r="C760">
        <f>Pumpkin_Seeds_Dataset!C758</f>
        <v>437.40980000000002</v>
      </c>
      <c r="D760">
        <f>Pumpkin_Seeds_Dataset!D758</f>
        <v>241.7525</v>
      </c>
      <c r="E760">
        <f>Pumpkin_Seeds_Dataset!E758</f>
        <v>83860</v>
      </c>
      <c r="F760">
        <f>Pumpkin_Seeds_Dataset!F758</f>
        <v>323.74059999999997</v>
      </c>
      <c r="G760">
        <f>Pumpkin_Seeds_Dataset!G758</f>
        <v>0.83340000000000003</v>
      </c>
      <c r="H760">
        <f>Pumpkin_Seeds_Dataset!H758</f>
        <v>0.98160000000000003</v>
      </c>
      <c r="I760">
        <f>Pumpkin_Seeds_Dataset!I758</f>
        <v>0.74619999999999997</v>
      </c>
      <c r="J760">
        <f>Pumpkin_Seeds_Dataset!J758</f>
        <v>0.82269999999999999</v>
      </c>
      <c r="K760">
        <f>Pumpkin_Seeds_Dataset!K758</f>
        <v>1.8092999999999999</v>
      </c>
      <c r="L760">
        <f>Pumpkin_Seeds_Dataset!L758</f>
        <v>0.74009999999999998</v>
      </c>
      <c r="M760" s="9">
        <f>Pumpkin_Seeds_Dataset!M758</f>
        <v>0</v>
      </c>
      <c r="N760" s="10">
        <f t="shared" si="144"/>
        <v>1</v>
      </c>
      <c r="O760" s="11">
        <f t="shared" si="145"/>
        <v>1</v>
      </c>
      <c r="P760">
        <f t="shared" si="146"/>
        <v>0</v>
      </c>
      <c r="Q760">
        <f t="shared" si="147"/>
        <v>8.6285204266103518E-3</v>
      </c>
      <c r="R760" s="9">
        <f t="shared" si="148"/>
        <v>8.6285204266103518E-3</v>
      </c>
      <c r="S760" s="11">
        <f t="shared" si="149"/>
        <v>0.99137147957338967</v>
      </c>
      <c r="T760" s="9">
        <f t="shared" si="150"/>
        <v>-8.6659616394133745E-3</v>
      </c>
      <c r="U760" s="11">
        <f t="shared" si="151"/>
        <v>100</v>
      </c>
      <c r="AX760">
        <v>9.745881211945355E-2</v>
      </c>
      <c r="AY760">
        <v>1</v>
      </c>
      <c r="AZ760">
        <v>0</v>
      </c>
      <c r="BA760">
        <f t="shared" si="155"/>
        <v>723</v>
      </c>
      <c r="BB760">
        <f t="shared" si="156"/>
        <v>33</v>
      </c>
      <c r="BC760">
        <f t="shared" si="152"/>
        <v>0.44384615384615389</v>
      </c>
      <c r="BD760">
        <f t="shared" si="153"/>
        <v>0.97250000000000003</v>
      </c>
      <c r="BE760">
        <f t="shared" si="154"/>
        <v>7.4807692307700684E-4</v>
      </c>
    </row>
    <row r="761" spans="1:57" x14ac:dyDescent="0.3">
      <c r="A761">
        <f>Pumpkin_Seeds_Dataset!A759</f>
        <v>73223</v>
      </c>
      <c r="B761">
        <f>Pumpkin_Seeds_Dataset!B759</f>
        <v>1052.5170000000001</v>
      </c>
      <c r="C761">
        <f>Pumpkin_Seeds_Dataset!C759</f>
        <v>417.81970000000001</v>
      </c>
      <c r="D761">
        <f>Pumpkin_Seeds_Dataset!D759</f>
        <v>224.90940000000001</v>
      </c>
      <c r="E761">
        <f>Pumpkin_Seeds_Dataset!E759</f>
        <v>74367</v>
      </c>
      <c r="F761">
        <f>Pumpkin_Seeds_Dataset!F759</f>
        <v>305.33659999999998</v>
      </c>
      <c r="G761">
        <f>Pumpkin_Seeds_Dataset!G759</f>
        <v>0.84279999999999999</v>
      </c>
      <c r="H761">
        <f>Pumpkin_Seeds_Dataset!H759</f>
        <v>0.98460000000000003</v>
      </c>
      <c r="I761">
        <f>Pumpkin_Seeds_Dataset!I759</f>
        <v>0.66790000000000005</v>
      </c>
      <c r="J761">
        <f>Pumpkin_Seeds_Dataset!J759</f>
        <v>0.8306</v>
      </c>
      <c r="K761">
        <f>Pumpkin_Seeds_Dataset!K759</f>
        <v>1.8576999999999999</v>
      </c>
      <c r="L761">
        <f>Pumpkin_Seeds_Dataset!L759</f>
        <v>0.73080000000000001</v>
      </c>
      <c r="M761" s="9">
        <f>Pumpkin_Seeds_Dataset!M759</f>
        <v>0</v>
      </c>
      <c r="N761" s="10">
        <f t="shared" si="144"/>
        <v>1</v>
      </c>
      <c r="O761" s="11">
        <f t="shared" si="145"/>
        <v>1</v>
      </c>
      <c r="P761">
        <f t="shared" si="146"/>
        <v>0</v>
      </c>
      <c r="Q761">
        <f t="shared" si="147"/>
        <v>3.730582348889426E-2</v>
      </c>
      <c r="R761" s="9">
        <f t="shared" si="148"/>
        <v>3.730582348889426E-2</v>
      </c>
      <c r="S761" s="11">
        <f t="shared" si="149"/>
        <v>0.96269417651110578</v>
      </c>
      <c r="T761" s="9">
        <f t="shared" si="150"/>
        <v>-3.8019491337623869E-2</v>
      </c>
      <c r="U761" s="11">
        <f t="shared" si="151"/>
        <v>100</v>
      </c>
      <c r="AX761">
        <v>9.7733593680944045E-2</v>
      </c>
      <c r="AY761">
        <v>1</v>
      </c>
      <c r="AZ761">
        <v>0</v>
      </c>
      <c r="BA761">
        <f t="shared" si="155"/>
        <v>724</v>
      </c>
      <c r="BB761">
        <f t="shared" si="156"/>
        <v>33</v>
      </c>
      <c r="BC761">
        <f t="shared" si="152"/>
        <v>0.44307692307692303</v>
      </c>
      <c r="BD761">
        <f t="shared" si="153"/>
        <v>0.97250000000000003</v>
      </c>
      <c r="BE761">
        <f t="shared" si="154"/>
        <v>7.4807692307689885E-4</v>
      </c>
    </row>
    <row r="762" spans="1:57" x14ac:dyDescent="0.3">
      <c r="A762">
        <f>Pumpkin_Seeds_Dataset!A760</f>
        <v>61280</v>
      </c>
      <c r="B762">
        <f>Pumpkin_Seeds_Dataset!B760</f>
        <v>973.88900000000001</v>
      </c>
      <c r="C762">
        <f>Pumpkin_Seeds_Dataset!C760</f>
        <v>386.91750000000002</v>
      </c>
      <c r="D762">
        <f>Pumpkin_Seeds_Dataset!D760</f>
        <v>204.30609999999999</v>
      </c>
      <c r="E762">
        <f>Pumpkin_Seeds_Dataset!E760</f>
        <v>62284</v>
      </c>
      <c r="F762">
        <f>Pumpkin_Seeds_Dataset!F760</f>
        <v>279.32799999999997</v>
      </c>
      <c r="G762">
        <f>Pumpkin_Seeds_Dataset!G760</f>
        <v>0.84919999999999995</v>
      </c>
      <c r="H762">
        <f>Pumpkin_Seeds_Dataset!H760</f>
        <v>0.9839</v>
      </c>
      <c r="I762">
        <f>Pumpkin_Seeds_Dataset!I760</f>
        <v>0.72840000000000005</v>
      </c>
      <c r="J762">
        <f>Pumpkin_Seeds_Dataset!J760</f>
        <v>0.81189999999999996</v>
      </c>
      <c r="K762">
        <f>Pumpkin_Seeds_Dataset!K760</f>
        <v>1.8937999999999999</v>
      </c>
      <c r="L762">
        <f>Pumpkin_Seeds_Dataset!L760</f>
        <v>0.72189999999999999</v>
      </c>
      <c r="M762" s="9">
        <f>Pumpkin_Seeds_Dataset!M760</f>
        <v>0</v>
      </c>
      <c r="N762" s="10">
        <f t="shared" si="144"/>
        <v>1</v>
      </c>
      <c r="O762" s="11">
        <f t="shared" si="145"/>
        <v>1</v>
      </c>
      <c r="P762">
        <f t="shared" si="146"/>
        <v>0</v>
      </c>
      <c r="Q762">
        <f t="shared" si="147"/>
        <v>0.34121935352118898</v>
      </c>
      <c r="R762" s="9">
        <f t="shared" si="148"/>
        <v>0.34121935352118898</v>
      </c>
      <c r="S762" s="11">
        <f t="shared" si="149"/>
        <v>0.65878064647881107</v>
      </c>
      <c r="T762" s="9">
        <f t="shared" si="150"/>
        <v>-0.41736465803971434</v>
      </c>
      <c r="U762" s="11">
        <f t="shared" si="151"/>
        <v>100</v>
      </c>
      <c r="AX762">
        <v>9.7794301450378304E-2</v>
      </c>
      <c r="AY762">
        <v>1</v>
      </c>
      <c r="AZ762">
        <v>0</v>
      </c>
      <c r="BA762">
        <f t="shared" si="155"/>
        <v>725</v>
      </c>
      <c r="BB762">
        <f t="shared" si="156"/>
        <v>33</v>
      </c>
      <c r="BC762">
        <f t="shared" si="152"/>
        <v>0.44230769230769229</v>
      </c>
      <c r="BD762">
        <f t="shared" si="153"/>
        <v>0.97250000000000003</v>
      </c>
      <c r="BE762">
        <f t="shared" si="154"/>
        <v>7.4807692307689885E-4</v>
      </c>
    </row>
    <row r="763" spans="1:57" x14ac:dyDescent="0.3">
      <c r="A763">
        <f>Pumpkin_Seeds_Dataset!A761</f>
        <v>66086</v>
      </c>
      <c r="B763">
        <f>Pumpkin_Seeds_Dataset!B761</f>
        <v>992.48299999999995</v>
      </c>
      <c r="C763">
        <f>Pumpkin_Seeds_Dataset!C761</f>
        <v>388.67840000000001</v>
      </c>
      <c r="D763">
        <f>Pumpkin_Seeds_Dataset!D761</f>
        <v>217.6789</v>
      </c>
      <c r="E763">
        <f>Pumpkin_Seeds_Dataset!E761</f>
        <v>66864</v>
      </c>
      <c r="F763">
        <f>Pumpkin_Seeds_Dataset!F761</f>
        <v>290.07470000000001</v>
      </c>
      <c r="G763">
        <f>Pumpkin_Seeds_Dataset!G761</f>
        <v>0.82850000000000001</v>
      </c>
      <c r="H763">
        <f>Pumpkin_Seeds_Dataset!H761</f>
        <v>0.98839999999999995</v>
      </c>
      <c r="I763">
        <f>Pumpkin_Seeds_Dataset!I761</f>
        <v>0.72509999999999997</v>
      </c>
      <c r="J763">
        <f>Pumpkin_Seeds_Dataset!J761</f>
        <v>0.84309999999999996</v>
      </c>
      <c r="K763">
        <f>Pumpkin_Seeds_Dataset!K761</f>
        <v>1.7856000000000001</v>
      </c>
      <c r="L763">
        <f>Pumpkin_Seeds_Dataset!L761</f>
        <v>0.74629999999999996</v>
      </c>
      <c r="M763" s="9">
        <f>Pumpkin_Seeds_Dataset!M761</f>
        <v>0</v>
      </c>
      <c r="N763" s="10">
        <f t="shared" si="144"/>
        <v>1</v>
      </c>
      <c r="O763" s="11">
        <f t="shared" si="145"/>
        <v>1</v>
      </c>
      <c r="P763">
        <f t="shared" si="146"/>
        <v>0</v>
      </c>
      <c r="Q763">
        <f t="shared" si="147"/>
        <v>6.2987402796819067E-2</v>
      </c>
      <c r="R763" s="9">
        <f t="shared" si="148"/>
        <v>6.2987402796819067E-2</v>
      </c>
      <c r="S763" s="11">
        <f t="shared" si="149"/>
        <v>0.93701259720318097</v>
      </c>
      <c r="T763" s="9">
        <f t="shared" si="150"/>
        <v>-6.5058552647127718E-2</v>
      </c>
      <c r="U763" s="11">
        <f t="shared" si="151"/>
        <v>100</v>
      </c>
      <c r="AX763">
        <v>9.8205775340608231E-2</v>
      </c>
      <c r="AY763">
        <v>1</v>
      </c>
      <c r="AZ763">
        <v>0</v>
      </c>
      <c r="BA763">
        <f t="shared" si="155"/>
        <v>726</v>
      </c>
      <c r="BB763">
        <f t="shared" si="156"/>
        <v>33</v>
      </c>
      <c r="BC763">
        <f t="shared" si="152"/>
        <v>0.44153846153846155</v>
      </c>
      <c r="BD763">
        <f t="shared" si="153"/>
        <v>0.97250000000000003</v>
      </c>
      <c r="BE763">
        <f t="shared" si="154"/>
        <v>7.4807692307689885E-4</v>
      </c>
    </row>
    <row r="764" spans="1:57" x14ac:dyDescent="0.3">
      <c r="A764">
        <f>Pumpkin_Seeds_Dataset!A762</f>
        <v>87080</v>
      </c>
      <c r="B764">
        <f>Pumpkin_Seeds_Dataset!B762</f>
        <v>1160.3989999999999</v>
      </c>
      <c r="C764">
        <f>Pumpkin_Seeds_Dataset!C762</f>
        <v>463.6087</v>
      </c>
      <c r="D764">
        <f>Pumpkin_Seeds_Dataset!D762</f>
        <v>241.04419999999999</v>
      </c>
      <c r="E764">
        <f>Pumpkin_Seeds_Dataset!E762</f>
        <v>87925</v>
      </c>
      <c r="F764">
        <f>Pumpkin_Seeds_Dataset!F762</f>
        <v>332.97699999999998</v>
      </c>
      <c r="G764">
        <f>Pumpkin_Seeds_Dataset!G762</f>
        <v>0.85419999999999996</v>
      </c>
      <c r="H764">
        <f>Pumpkin_Seeds_Dataset!H762</f>
        <v>0.99039999999999995</v>
      </c>
      <c r="I764">
        <f>Pumpkin_Seeds_Dataset!I762</f>
        <v>0.72019999999999995</v>
      </c>
      <c r="J764">
        <f>Pumpkin_Seeds_Dataset!J762</f>
        <v>0.81269999999999998</v>
      </c>
      <c r="K764">
        <f>Pumpkin_Seeds_Dataset!K762</f>
        <v>1.9233</v>
      </c>
      <c r="L764">
        <f>Pumpkin_Seeds_Dataset!L762</f>
        <v>0.71819999999999995</v>
      </c>
      <c r="M764" s="9">
        <f>Pumpkin_Seeds_Dataset!M762</f>
        <v>0</v>
      </c>
      <c r="N764" s="10">
        <f t="shared" si="144"/>
        <v>1</v>
      </c>
      <c r="O764" s="11">
        <f t="shared" si="145"/>
        <v>1</v>
      </c>
      <c r="P764">
        <f t="shared" si="146"/>
        <v>0</v>
      </c>
      <c r="Q764">
        <f t="shared" si="147"/>
        <v>0.29787829371890195</v>
      </c>
      <c r="R764" s="9">
        <f t="shared" si="148"/>
        <v>0.29787829371890195</v>
      </c>
      <c r="S764" s="11">
        <f t="shared" si="149"/>
        <v>0.70212170628109805</v>
      </c>
      <c r="T764" s="9">
        <f t="shared" si="150"/>
        <v>-0.35364851921250628</v>
      </c>
      <c r="U764" s="11">
        <f t="shared" si="151"/>
        <v>100</v>
      </c>
      <c r="AX764">
        <v>9.8558436241640471E-2</v>
      </c>
      <c r="AY764">
        <v>1</v>
      </c>
      <c r="AZ764">
        <v>0</v>
      </c>
      <c r="BA764">
        <f t="shared" si="155"/>
        <v>727</v>
      </c>
      <c r="BB764">
        <f t="shared" si="156"/>
        <v>33</v>
      </c>
      <c r="BC764">
        <f t="shared" si="152"/>
        <v>0.4407692307692308</v>
      </c>
      <c r="BD764">
        <f t="shared" si="153"/>
        <v>0.97250000000000003</v>
      </c>
      <c r="BE764">
        <f t="shared" si="154"/>
        <v>7.4807692307700684E-4</v>
      </c>
    </row>
    <row r="765" spans="1:57" x14ac:dyDescent="0.3">
      <c r="A765">
        <f>Pumpkin_Seeds_Dataset!A763</f>
        <v>75985</v>
      </c>
      <c r="B765">
        <f>Pumpkin_Seeds_Dataset!B763</f>
        <v>1094.8979999999999</v>
      </c>
      <c r="C765">
        <f>Pumpkin_Seeds_Dataset!C763</f>
        <v>446.78309999999999</v>
      </c>
      <c r="D765">
        <f>Pumpkin_Seeds_Dataset!D763</f>
        <v>217.7286</v>
      </c>
      <c r="E765">
        <f>Pumpkin_Seeds_Dataset!E763</f>
        <v>76839</v>
      </c>
      <c r="F765">
        <f>Pumpkin_Seeds_Dataset!F763</f>
        <v>311.04199999999997</v>
      </c>
      <c r="G765">
        <f>Pumpkin_Seeds_Dataset!G763</f>
        <v>0.87319999999999998</v>
      </c>
      <c r="H765">
        <f>Pumpkin_Seeds_Dataset!H763</f>
        <v>0.9889</v>
      </c>
      <c r="I765">
        <f>Pumpkin_Seeds_Dataset!I763</f>
        <v>0.71089999999999998</v>
      </c>
      <c r="J765">
        <f>Pumpkin_Seeds_Dataset!J763</f>
        <v>0.79649999999999999</v>
      </c>
      <c r="K765">
        <f>Pumpkin_Seeds_Dataset!K763</f>
        <v>2.052</v>
      </c>
      <c r="L765">
        <f>Pumpkin_Seeds_Dataset!L763</f>
        <v>0.69620000000000004</v>
      </c>
      <c r="M765" s="9">
        <f>Pumpkin_Seeds_Dataset!M763</f>
        <v>0</v>
      </c>
      <c r="N765" s="10">
        <f t="shared" si="144"/>
        <v>1</v>
      </c>
      <c r="O765" s="11">
        <f t="shared" si="145"/>
        <v>1</v>
      </c>
      <c r="P765">
        <f t="shared" si="146"/>
        <v>0</v>
      </c>
      <c r="Q765">
        <f t="shared" si="147"/>
        <v>0.39680901531743884</v>
      </c>
      <c r="R765" s="9">
        <f t="shared" si="148"/>
        <v>0.39680901531743884</v>
      </c>
      <c r="S765" s="11">
        <f t="shared" si="149"/>
        <v>0.60319098468256116</v>
      </c>
      <c r="T765" s="9">
        <f t="shared" si="150"/>
        <v>-0.50552140821811575</v>
      </c>
      <c r="U765" s="11">
        <f t="shared" si="151"/>
        <v>100</v>
      </c>
      <c r="AX765">
        <v>9.8904764682778964E-2</v>
      </c>
      <c r="AY765">
        <v>1</v>
      </c>
      <c r="AZ765">
        <v>0</v>
      </c>
      <c r="BA765">
        <f t="shared" si="155"/>
        <v>728</v>
      </c>
      <c r="BB765">
        <f t="shared" si="156"/>
        <v>33</v>
      </c>
      <c r="BC765">
        <f t="shared" si="152"/>
        <v>0.43999999999999995</v>
      </c>
      <c r="BD765">
        <f t="shared" si="153"/>
        <v>0.97250000000000003</v>
      </c>
      <c r="BE765">
        <f t="shared" si="154"/>
        <v>7.4807692307689885E-4</v>
      </c>
    </row>
    <row r="766" spans="1:57" x14ac:dyDescent="0.3">
      <c r="A766">
        <f>Pumpkin_Seeds_Dataset!A764</f>
        <v>66846</v>
      </c>
      <c r="B766">
        <f>Pumpkin_Seeds_Dataset!B764</f>
        <v>1000.908</v>
      </c>
      <c r="C766">
        <f>Pumpkin_Seeds_Dataset!C764</f>
        <v>399.24700000000001</v>
      </c>
      <c r="D766">
        <f>Pumpkin_Seeds_Dataset!D764</f>
        <v>213.96469999999999</v>
      </c>
      <c r="E766">
        <f>Pumpkin_Seeds_Dataset!E764</f>
        <v>67418</v>
      </c>
      <c r="F766">
        <f>Pumpkin_Seeds_Dataset!F764</f>
        <v>291.73779999999999</v>
      </c>
      <c r="G766">
        <f>Pumpkin_Seeds_Dataset!G764</f>
        <v>0.84430000000000005</v>
      </c>
      <c r="H766">
        <f>Pumpkin_Seeds_Dataset!H764</f>
        <v>0.99150000000000005</v>
      </c>
      <c r="I766">
        <f>Pumpkin_Seeds_Dataset!I764</f>
        <v>0.75</v>
      </c>
      <c r="J766">
        <f>Pumpkin_Seeds_Dataset!J764</f>
        <v>0.83850000000000002</v>
      </c>
      <c r="K766">
        <f>Pumpkin_Seeds_Dataset!K764</f>
        <v>1.8658999999999999</v>
      </c>
      <c r="L766">
        <f>Pumpkin_Seeds_Dataset!L764</f>
        <v>0.73070000000000002</v>
      </c>
      <c r="M766" s="9">
        <f>Pumpkin_Seeds_Dataset!M764</f>
        <v>0</v>
      </c>
      <c r="N766" s="10">
        <f t="shared" si="144"/>
        <v>1</v>
      </c>
      <c r="O766" s="11">
        <f t="shared" si="145"/>
        <v>1</v>
      </c>
      <c r="P766">
        <f t="shared" si="146"/>
        <v>0</v>
      </c>
      <c r="Q766">
        <f t="shared" si="147"/>
        <v>0.17475405897203189</v>
      </c>
      <c r="R766" s="9">
        <f t="shared" si="148"/>
        <v>0.17475405897203189</v>
      </c>
      <c r="S766" s="11">
        <f t="shared" si="149"/>
        <v>0.82524594102796811</v>
      </c>
      <c r="T766" s="9">
        <f t="shared" si="150"/>
        <v>-0.19207382673658249</v>
      </c>
      <c r="U766" s="11">
        <f t="shared" si="151"/>
        <v>100</v>
      </c>
      <c r="AX766">
        <v>9.8925893166802628E-2</v>
      </c>
      <c r="AY766">
        <v>1</v>
      </c>
      <c r="AZ766">
        <v>0</v>
      </c>
      <c r="BA766">
        <f t="shared" si="155"/>
        <v>729</v>
      </c>
      <c r="BB766">
        <f t="shared" si="156"/>
        <v>33</v>
      </c>
      <c r="BC766">
        <f t="shared" si="152"/>
        <v>0.4392307692307692</v>
      </c>
      <c r="BD766">
        <f t="shared" si="153"/>
        <v>0.97250000000000003</v>
      </c>
      <c r="BE766">
        <f t="shared" si="154"/>
        <v>7.4807692307689885E-4</v>
      </c>
    </row>
    <row r="767" spans="1:57" x14ac:dyDescent="0.3">
      <c r="A767">
        <f>Pumpkin_Seeds_Dataset!A765</f>
        <v>88283</v>
      </c>
      <c r="B767">
        <f>Pumpkin_Seeds_Dataset!B765</f>
        <v>1147.212</v>
      </c>
      <c r="C767">
        <f>Pumpkin_Seeds_Dataset!C765</f>
        <v>454.13979999999998</v>
      </c>
      <c r="D767">
        <f>Pumpkin_Seeds_Dataset!D765</f>
        <v>248.5042</v>
      </c>
      <c r="E767">
        <f>Pumpkin_Seeds_Dataset!E765</f>
        <v>88978</v>
      </c>
      <c r="F767">
        <f>Pumpkin_Seeds_Dataset!F765</f>
        <v>335.26920000000001</v>
      </c>
      <c r="G767">
        <f>Pumpkin_Seeds_Dataset!G765</f>
        <v>0.83699999999999997</v>
      </c>
      <c r="H767">
        <f>Pumpkin_Seeds_Dataset!H765</f>
        <v>0.99219999999999997</v>
      </c>
      <c r="I767">
        <f>Pumpkin_Seeds_Dataset!I765</f>
        <v>0.66910000000000003</v>
      </c>
      <c r="J767">
        <f>Pumpkin_Seeds_Dataset!J765</f>
        <v>0.84289999999999998</v>
      </c>
      <c r="K767">
        <f>Pumpkin_Seeds_Dataset!K765</f>
        <v>1.8274999999999999</v>
      </c>
      <c r="L767">
        <f>Pumpkin_Seeds_Dataset!L765</f>
        <v>0.73829999999999996</v>
      </c>
      <c r="M767" s="9">
        <f>Pumpkin_Seeds_Dataset!M765</f>
        <v>0</v>
      </c>
      <c r="N767" s="10">
        <f t="shared" si="144"/>
        <v>1</v>
      </c>
      <c r="O767" s="11">
        <f t="shared" si="145"/>
        <v>1</v>
      </c>
      <c r="P767">
        <f t="shared" si="146"/>
        <v>0</v>
      </c>
      <c r="Q767">
        <f t="shared" si="147"/>
        <v>0.12718725724404983</v>
      </c>
      <c r="R767" s="9">
        <f t="shared" si="148"/>
        <v>0.12718725724404983</v>
      </c>
      <c r="S767" s="11">
        <f t="shared" si="149"/>
        <v>0.87281274275595022</v>
      </c>
      <c r="T767" s="9">
        <f t="shared" si="150"/>
        <v>-0.13603424471198142</v>
      </c>
      <c r="U767" s="11">
        <f t="shared" si="151"/>
        <v>100</v>
      </c>
      <c r="AX767">
        <v>9.9072276015620298E-2</v>
      </c>
      <c r="AY767">
        <v>1</v>
      </c>
      <c r="AZ767">
        <v>0</v>
      </c>
      <c r="BA767">
        <f t="shared" si="155"/>
        <v>730</v>
      </c>
      <c r="BB767">
        <f t="shared" si="156"/>
        <v>33</v>
      </c>
      <c r="BC767">
        <f t="shared" si="152"/>
        <v>0.43846153846153846</v>
      </c>
      <c r="BD767">
        <f t="shared" si="153"/>
        <v>0.97250000000000003</v>
      </c>
      <c r="BE767">
        <f t="shared" si="154"/>
        <v>7.4807692307689885E-4</v>
      </c>
    </row>
    <row r="768" spans="1:57" x14ac:dyDescent="0.3">
      <c r="A768">
        <f>Pumpkin_Seeds_Dataset!A766</f>
        <v>73832</v>
      </c>
      <c r="B768">
        <f>Pumpkin_Seeds_Dataset!B766</f>
        <v>1030.211</v>
      </c>
      <c r="C768">
        <f>Pumpkin_Seeds_Dataset!C766</f>
        <v>393.97800000000001</v>
      </c>
      <c r="D768">
        <f>Pumpkin_Seeds_Dataset!D766</f>
        <v>239.4966</v>
      </c>
      <c r="E768">
        <f>Pumpkin_Seeds_Dataset!E766</f>
        <v>74641</v>
      </c>
      <c r="F768">
        <f>Pumpkin_Seeds_Dataset!F766</f>
        <v>306.6037</v>
      </c>
      <c r="G768">
        <f>Pumpkin_Seeds_Dataset!G766</f>
        <v>0.79400000000000004</v>
      </c>
      <c r="H768">
        <f>Pumpkin_Seeds_Dataset!H766</f>
        <v>0.98919999999999997</v>
      </c>
      <c r="I768">
        <f>Pumpkin_Seeds_Dataset!I766</f>
        <v>0.70620000000000005</v>
      </c>
      <c r="J768">
        <f>Pumpkin_Seeds_Dataset!J766</f>
        <v>0.87419999999999998</v>
      </c>
      <c r="K768">
        <f>Pumpkin_Seeds_Dataset!K766</f>
        <v>1.645</v>
      </c>
      <c r="L768">
        <f>Pumpkin_Seeds_Dataset!L766</f>
        <v>0.7782</v>
      </c>
      <c r="M768" s="9">
        <f>Pumpkin_Seeds_Dataset!M766</f>
        <v>0</v>
      </c>
      <c r="N768" s="10">
        <f t="shared" si="144"/>
        <v>1</v>
      </c>
      <c r="O768" s="11">
        <f t="shared" si="145"/>
        <v>1</v>
      </c>
      <c r="P768">
        <f t="shared" si="146"/>
        <v>0</v>
      </c>
      <c r="Q768">
        <f t="shared" si="147"/>
        <v>8.3322552488005238E-3</v>
      </c>
      <c r="R768" s="9">
        <f t="shared" si="148"/>
        <v>8.3322552488005238E-3</v>
      </c>
      <c r="S768" s="11">
        <f t="shared" si="149"/>
        <v>0.99166774475119945</v>
      </c>
      <c r="T768" s="9">
        <f t="shared" si="150"/>
        <v>-8.3671625270408737E-3</v>
      </c>
      <c r="U768" s="11">
        <f t="shared" si="151"/>
        <v>100</v>
      </c>
      <c r="AX768">
        <v>9.917184688032335E-2</v>
      </c>
      <c r="AY768">
        <v>1</v>
      </c>
      <c r="AZ768">
        <v>0</v>
      </c>
      <c r="BA768">
        <f t="shared" si="155"/>
        <v>731</v>
      </c>
      <c r="BB768">
        <f t="shared" si="156"/>
        <v>33</v>
      </c>
      <c r="BC768">
        <f t="shared" si="152"/>
        <v>0.43769230769230771</v>
      </c>
      <c r="BD768">
        <f t="shared" si="153"/>
        <v>0.97250000000000003</v>
      </c>
      <c r="BE768">
        <f t="shared" si="154"/>
        <v>7.4807692307689885E-4</v>
      </c>
    </row>
    <row r="769" spans="1:57" x14ac:dyDescent="0.3">
      <c r="A769">
        <f>Pumpkin_Seeds_Dataset!A767</f>
        <v>70595</v>
      </c>
      <c r="B769">
        <f>Pumpkin_Seeds_Dataset!B767</f>
        <v>1028.377</v>
      </c>
      <c r="C769">
        <f>Pumpkin_Seeds_Dataset!C767</f>
        <v>406.05950000000001</v>
      </c>
      <c r="D769">
        <f>Pumpkin_Seeds_Dataset!D767</f>
        <v>222.37459999999999</v>
      </c>
      <c r="E769">
        <f>Pumpkin_Seeds_Dataset!E767</f>
        <v>71268</v>
      </c>
      <c r="F769">
        <f>Pumpkin_Seeds_Dataset!F767</f>
        <v>299.80720000000002</v>
      </c>
      <c r="G769">
        <f>Pumpkin_Seeds_Dataset!G767</f>
        <v>0.8367</v>
      </c>
      <c r="H769">
        <f>Pumpkin_Seeds_Dataset!H767</f>
        <v>0.99060000000000004</v>
      </c>
      <c r="I769">
        <f>Pumpkin_Seeds_Dataset!I767</f>
        <v>0.66200000000000003</v>
      </c>
      <c r="J769">
        <f>Pumpkin_Seeds_Dataset!J767</f>
        <v>0.83879999999999999</v>
      </c>
      <c r="K769">
        <f>Pumpkin_Seeds_Dataset!K767</f>
        <v>1.8260000000000001</v>
      </c>
      <c r="L769">
        <f>Pumpkin_Seeds_Dataset!L767</f>
        <v>0.73829999999999996</v>
      </c>
      <c r="M769" s="9">
        <f>Pumpkin_Seeds_Dataset!M767</f>
        <v>0</v>
      </c>
      <c r="N769" s="10">
        <f t="shared" si="144"/>
        <v>1</v>
      </c>
      <c r="O769" s="11">
        <f t="shared" si="145"/>
        <v>1</v>
      </c>
      <c r="P769">
        <f t="shared" si="146"/>
        <v>0</v>
      </c>
      <c r="Q769">
        <f t="shared" si="147"/>
        <v>8.3255231127275051E-2</v>
      </c>
      <c r="R769" s="9">
        <f t="shared" si="148"/>
        <v>8.3255231127275051E-2</v>
      </c>
      <c r="S769" s="11">
        <f t="shared" si="149"/>
        <v>0.91674476887272494</v>
      </c>
      <c r="T769" s="9">
        <f t="shared" si="150"/>
        <v>-8.6926178212539632E-2</v>
      </c>
      <c r="U769" s="11">
        <f t="shared" si="151"/>
        <v>100</v>
      </c>
      <c r="AX769">
        <v>0.10001573659646543</v>
      </c>
      <c r="AY769">
        <v>1</v>
      </c>
      <c r="AZ769">
        <v>0</v>
      </c>
      <c r="BA769">
        <f t="shared" si="155"/>
        <v>732</v>
      </c>
      <c r="BB769">
        <f t="shared" si="156"/>
        <v>33</v>
      </c>
      <c r="BC769">
        <f t="shared" si="152"/>
        <v>0.43692307692307697</v>
      </c>
      <c r="BD769">
        <f t="shared" si="153"/>
        <v>0.97250000000000003</v>
      </c>
      <c r="BE769">
        <f t="shared" si="154"/>
        <v>7.4807692307700684E-4</v>
      </c>
    </row>
    <row r="770" spans="1:57" x14ac:dyDescent="0.3">
      <c r="A770">
        <f>Pumpkin_Seeds_Dataset!A768</f>
        <v>59768</v>
      </c>
      <c r="B770">
        <f>Pumpkin_Seeds_Dataset!B768</f>
        <v>959.72400000000005</v>
      </c>
      <c r="C770">
        <f>Pumpkin_Seeds_Dataset!C768</f>
        <v>388.31110000000001</v>
      </c>
      <c r="D770">
        <f>Pumpkin_Seeds_Dataset!D768</f>
        <v>196.77629999999999</v>
      </c>
      <c r="E770">
        <f>Pumpkin_Seeds_Dataset!E768</f>
        <v>60292</v>
      </c>
      <c r="F770">
        <f>Pumpkin_Seeds_Dataset!F768</f>
        <v>275.86040000000003</v>
      </c>
      <c r="G770">
        <f>Pumpkin_Seeds_Dataset!G768</f>
        <v>0.86209999999999998</v>
      </c>
      <c r="H770">
        <f>Pumpkin_Seeds_Dataset!H768</f>
        <v>0.99129999999999996</v>
      </c>
      <c r="I770">
        <f>Pumpkin_Seeds_Dataset!I768</f>
        <v>0.72209999999999996</v>
      </c>
      <c r="J770">
        <f>Pumpkin_Seeds_Dataset!J768</f>
        <v>0.81540000000000001</v>
      </c>
      <c r="K770">
        <f>Pumpkin_Seeds_Dataset!K768</f>
        <v>1.9734</v>
      </c>
      <c r="L770">
        <f>Pumpkin_Seeds_Dataset!L768</f>
        <v>0.71040000000000003</v>
      </c>
      <c r="M770" s="9">
        <f>Pumpkin_Seeds_Dataset!M768</f>
        <v>0</v>
      </c>
      <c r="N770" s="10">
        <f t="shared" si="144"/>
        <v>1</v>
      </c>
      <c r="O770" s="11">
        <f t="shared" si="145"/>
        <v>1</v>
      </c>
      <c r="P770">
        <f t="shared" si="146"/>
        <v>0</v>
      </c>
      <c r="Q770">
        <f t="shared" si="147"/>
        <v>0.62424480058472254</v>
      </c>
      <c r="R770" s="9">
        <f t="shared" si="148"/>
        <v>0.62424480058472254</v>
      </c>
      <c r="S770" s="11">
        <f t="shared" si="149"/>
        <v>0.37575519941527746</v>
      </c>
      <c r="T770" s="9">
        <f t="shared" si="150"/>
        <v>-0.97881741301224812</v>
      </c>
      <c r="U770" s="11">
        <f t="shared" si="151"/>
        <v>0</v>
      </c>
      <c r="AX770">
        <v>0.10147044882979794</v>
      </c>
      <c r="AY770">
        <v>1</v>
      </c>
      <c r="AZ770">
        <v>0</v>
      </c>
      <c r="BA770">
        <f t="shared" si="155"/>
        <v>733</v>
      </c>
      <c r="BB770">
        <f t="shared" si="156"/>
        <v>33</v>
      </c>
      <c r="BC770">
        <f t="shared" si="152"/>
        <v>0.43615384615384611</v>
      </c>
      <c r="BD770">
        <f t="shared" si="153"/>
        <v>0.97250000000000003</v>
      </c>
      <c r="BE770">
        <f t="shared" si="154"/>
        <v>7.4807692307689885E-4</v>
      </c>
    </row>
    <row r="771" spans="1:57" x14ac:dyDescent="0.3">
      <c r="A771">
        <f>Pumpkin_Seeds_Dataset!A769</f>
        <v>65320</v>
      </c>
      <c r="B771">
        <f>Pumpkin_Seeds_Dataset!B769</f>
        <v>1001.0119999999999</v>
      </c>
      <c r="C771">
        <f>Pumpkin_Seeds_Dataset!C769</f>
        <v>399.91180000000003</v>
      </c>
      <c r="D771">
        <f>Pumpkin_Seeds_Dataset!D769</f>
        <v>210.65119999999999</v>
      </c>
      <c r="E771">
        <f>Pumpkin_Seeds_Dataset!E769</f>
        <v>66404</v>
      </c>
      <c r="F771">
        <f>Pumpkin_Seeds_Dataset!F769</f>
        <v>288.3886</v>
      </c>
      <c r="G771">
        <f>Pumpkin_Seeds_Dataset!G769</f>
        <v>0.85</v>
      </c>
      <c r="H771">
        <f>Pumpkin_Seeds_Dataset!H769</f>
        <v>0.98370000000000002</v>
      </c>
      <c r="I771">
        <f>Pumpkin_Seeds_Dataset!I769</f>
        <v>0.6542</v>
      </c>
      <c r="J771">
        <f>Pumpkin_Seeds_Dataset!J769</f>
        <v>0.81920000000000004</v>
      </c>
      <c r="K771">
        <f>Pumpkin_Seeds_Dataset!K769</f>
        <v>1.8985000000000001</v>
      </c>
      <c r="L771">
        <f>Pumpkin_Seeds_Dataset!L769</f>
        <v>0.72109999999999996</v>
      </c>
      <c r="M771" s="9">
        <f>Pumpkin_Seeds_Dataset!M769</f>
        <v>0</v>
      </c>
      <c r="N771" s="10">
        <f t="shared" si="144"/>
        <v>1</v>
      </c>
      <c r="O771" s="11">
        <f t="shared" si="145"/>
        <v>1</v>
      </c>
      <c r="P771">
        <f t="shared" si="146"/>
        <v>0</v>
      </c>
      <c r="Q771">
        <f t="shared" si="147"/>
        <v>0.18400378106663412</v>
      </c>
      <c r="R771" s="9">
        <f t="shared" si="148"/>
        <v>0.18400378106663412</v>
      </c>
      <c r="S771" s="11">
        <f t="shared" si="149"/>
        <v>0.81599621893336582</v>
      </c>
      <c r="T771" s="9">
        <f t="shared" si="150"/>
        <v>-0.20334555768885637</v>
      </c>
      <c r="U771" s="11">
        <f t="shared" si="151"/>
        <v>100</v>
      </c>
      <c r="AX771">
        <v>0.10180880763677816</v>
      </c>
      <c r="AY771">
        <v>1</v>
      </c>
      <c r="AZ771">
        <v>0</v>
      </c>
      <c r="BA771">
        <f t="shared" si="155"/>
        <v>734</v>
      </c>
      <c r="BB771">
        <f t="shared" si="156"/>
        <v>33</v>
      </c>
      <c r="BC771">
        <f t="shared" si="152"/>
        <v>0.43538461538461537</v>
      </c>
      <c r="BD771">
        <f t="shared" si="153"/>
        <v>0.97250000000000003</v>
      </c>
      <c r="BE771">
        <f t="shared" si="154"/>
        <v>7.4807692307689885E-4</v>
      </c>
    </row>
    <row r="772" spans="1:57" x14ac:dyDescent="0.3">
      <c r="A772">
        <f>Pumpkin_Seeds_Dataset!A770</f>
        <v>84611</v>
      </c>
      <c r="B772">
        <f>Pumpkin_Seeds_Dataset!B770</f>
        <v>1140.2639999999999</v>
      </c>
      <c r="C772">
        <f>Pumpkin_Seeds_Dataset!C770</f>
        <v>462.29309999999998</v>
      </c>
      <c r="D772">
        <f>Pumpkin_Seeds_Dataset!D770</f>
        <v>233.327</v>
      </c>
      <c r="E772">
        <f>Pumpkin_Seeds_Dataset!E770</f>
        <v>85284</v>
      </c>
      <c r="F772">
        <f>Pumpkin_Seeds_Dataset!F770</f>
        <v>328.2226</v>
      </c>
      <c r="G772">
        <f>Pumpkin_Seeds_Dataset!G770</f>
        <v>0.86329999999999996</v>
      </c>
      <c r="H772">
        <f>Pumpkin_Seeds_Dataset!H770</f>
        <v>0.99209999999999998</v>
      </c>
      <c r="I772">
        <f>Pumpkin_Seeds_Dataset!I770</f>
        <v>0.68389999999999995</v>
      </c>
      <c r="J772">
        <f>Pumpkin_Seeds_Dataset!J770</f>
        <v>0.81779999999999997</v>
      </c>
      <c r="K772">
        <f>Pumpkin_Seeds_Dataset!K770</f>
        <v>1.9813000000000001</v>
      </c>
      <c r="L772">
        <f>Pumpkin_Seeds_Dataset!L770</f>
        <v>0.71</v>
      </c>
      <c r="M772" s="9">
        <f>Pumpkin_Seeds_Dataset!M770</f>
        <v>0</v>
      </c>
      <c r="N772" s="10">
        <f t="shared" si="144"/>
        <v>1</v>
      </c>
      <c r="O772" s="11">
        <f t="shared" si="145"/>
        <v>1</v>
      </c>
      <c r="P772">
        <f t="shared" si="146"/>
        <v>0</v>
      </c>
      <c r="Q772">
        <f t="shared" si="147"/>
        <v>0.28337277957688251</v>
      </c>
      <c r="R772" s="9">
        <f t="shared" si="148"/>
        <v>0.28337277957688251</v>
      </c>
      <c r="S772" s="11">
        <f t="shared" si="149"/>
        <v>0.71662722042311744</v>
      </c>
      <c r="T772" s="9">
        <f t="shared" si="150"/>
        <v>-0.33319948931343324</v>
      </c>
      <c r="U772" s="11">
        <f t="shared" si="151"/>
        <v>100</v>
      </c>
      <c r="AX772">
        <v>0.10255734771353026</v>
      </c>
      <c r="AY772">
        <v>1</v>
      </c>
      <c r="AZ772">
        <v>0</v>
      </c>
      <c r="BA772">
        <f t="shared" si="155"/>
        <v>735</v>
      </c>
      <c r="BB772">
        <f t="shared" si="156"/>
        <v>33</v>
      </c>
      <c r="BC772">
        <f t="shared" si="152"/>
        <v>0.43461538461538463</v>
      </c>
      <c r="BD772">
        <f t="shared" si="153"/>
        <v>0.97250000000000003</v>
      </c>
      <c r="BE772">
        <f t="shared" si="154"/>
        <v>0</v>
      </c>
    </row>
    <row r="773" spans="1:57" x14ac:dyDescent="0.3">
      <c r="A773">
        <f>Pumpkin_Seeds_Dataset!A771</f>
        <v>64399</v>
      </c>
      <c r="B773">
        <f>Pumpkin_Seeds_Dataset!B771</f>
        <v>960.61099999999999</v>
      </c>
      <c r="C773">
        <f>Pumpkin_Seeds_Dataset!C771</f>
        <v>354.4452</v>
      </c>
      <c r="D773">
        <f>Pumpkin_Seeds_Dataset!D771</f>
        <v>233.22550000000001</v>
      </c>
      <c r="E773">
        <f>Pumpkin_Seeds_Dataset!E771</f>
        <v>65314</v>
      </c>
      <c r="F773">
        <f>Pumpkin_Seeds_Dataset!F771</f>
        <v>286.34829999999999</v>
      </c>
      <c r="G773">
        <f>Pumpkin_Seeds_Dataset!G771</f>
        <v>0.753</v>
      </c>
      <c r="H773">
        <f>Pumpkin_Seeds_Dataset!H771</f>
        <v>0.98599999999999999</v>
      </c>
      <c r="I773">
        <f>Pumpkin_Seeds_Dataset!I771</f>
        <v>0.71240000000000003</v>
      </c>
      <c r="J773">
        <f>Pumpkin_Seeds_Dataset!J771</f>
        <v>0.877</v>
      </c>
      <c r="K773">
        <f>Pumpkin_Seeds_Dataset!K771</f>
        <v>1.5198</v>
      </c>
      <c r="L773">
        <f>Pumpkin_Seeds_Dataset!L771</f>
        <v>0.80789999999999995</v>
      </c>
      <c r="M773" s="9">
        <f>Pumpkin_Seeds_Dataset!M771</f>
        <v>0</v>
      </c>
      <c r="N773" s="10">
        <f t="shared" ref="N773:N836" si="157">1-M773</f>
        <v>1</v>
      </c>
      <c r="O773" s="11">
        <f t="shared" ref="O773:O836" si="158">M773+N773</f>
        <v>1</v>
      </c>
      <c r="P773">
        <f t="shared" ref="P773:P836" si="159">IF(O773=0,"",M773/O773)</f>
        <v>0</v>
      </c>
      <c r="Q773">
        <f t="shared" ref="Q773:Q836" si="160">1/(1+EXP(-$X$5-MMULT(A773:L773,$X$6:$X$17)))</f>
        <v>6.4807723869593197E-3</v>
      </c>
      <c r="R773" s="9">
        <f t="shared" ref="R773:R836" si="161">O773*Q773</f>
        <v>6.4807723869593197E-3</v>
      </c>
      <c r="S773" s="11">
        <f t="shared" ref="S773:S836" si="162">O773-R773</f>
        <v>0.99351922761304068</v>
      </c>
      <c r="T773" s="9">
        <f t="shared" ref="T773:T836" si="163">IFERROR(O773*(P773*LN(Q773)+(1-P773)*LN(1-Q773)),0)</f>
        <v>-6.5018637673333159E-3</v>
      </c>
      <c r="U773" s="11">
        <f t="shared" ref="U773:U836" si="164">100*IF(Q773&gt;=$AT$10,M773/O773,N773/O773)</f>
        <v>100</v>
      </c>
      <c r="AX773">
        <v>0.10261667331748493</v>
      </c>
      <c r="AY773">
        <v>0</v>
      </c>
      <c r="AZ773">
        <v>1</v>
      </c>
      <c r="BA773">
        <f t="shared" si="155"/>
        <v>735</v>
      </c>
      <c r="BB773">
        <f t="shared" si="156"/>
        <v>34</v>
      </c>
      <c r="BC773">
        <f t="shared" ref="BC773:BC836" si="165">1-BA773/BA$2504</f>
        <v>0.43461538461538463</v>
      </c>
      <c r="BD773">
        <f t="shared" ref="BD773:BD836" si="166">1-BB773/BB$2504</f>
        <v>0.97166666666666668</v>
      </c>
      <c r="BE773">
        <f t="shared" ref="BE773:BE836" si="167">(BC773-BC774)*BD773</f>
        <v>7.4743589743587319E-4</v>
      </c>
    </row>
    <row r="774" spans="1:57" x14ac:dyDescent="0.3">
      <c r="A774">
        <f>Pumpkin_Seeds_Dataset!A772</f>
        <v>61828</v>
      </c>
      <c r="B774">
        <f>Pumpkin_Seeds_Dataset!B772</f>
        <v>952.93200000000002</v>
      </c>
      <c r="C774">
        <f>Pumpkin_Seeds_Dataset!C772</f>
        <v>369.54509999999999</v>
      </c>
      <c r="D774">
        <f>Pumpkin_Seeds_Dataset!D772</f>
        <v>214.62880000000001</v>
      </c>
      <c r="E774">
        <f>Pumpkin_Seeds_Dataset!E772</f>
        <v>62580</v>
      </c>
      <c r="F774">
        <f>Pumpkin_Seeds_Dataset!F772</f>
        <v>280.57420000000002</v>
      </c>
      <c r="G774">
        <f>Pumpkin_Seeds_Dataset!G772</f>
        <v>0.81410000000000005</v>
      </c>
      <c r="H774">
        <f>Pumpkin_Seeds_Dataset!H772</f>
        <v>0.98799999999999999</v>
      </c>
      <c r="I774">
        <f>Pumpkin_Seeds_Dataset!I772</f>
        <v>0.75960000000000005</v>
      </c>
      <c r="J774">
        <f>Pumpkin_Seeds_Dataset!J772</f>
        <v>0.85560000000000003</v>
      </c>
      <c r="K774">
        <f>Pumpkin_Seeds_Dataset!K772</f>
        <v>1.7218</v>
      </c>
      <c r="L774">
        <f>Pumpkin_Seeds_Dataset!L772</f>
        <v>0.75919999999999999</v>
      </c>
      <c r="M774" s="9">
        <f>Pumpkin_Seeds_Dataset!M772</f>
        <v>0</v>
      </c>
      <c r="N774" s="10">
        <f t="shared" si="157"/>
        <v>1</v>
      </c>
      <c r="O774" s="11">
        <f t="shared" si="158"/>
        <v>1</v>
      </c>
      <c r="P774">
        <f t="shared" si="159"/>
        <v>0</v>
      </c>
      <c r="Q774">
        <f t="shared" si="160"/>
        <v>7.2072995263754644E-2</v>
      </c>
      <c r="R774" s="9">
        <f t="shared" si="161"/>
        <v>7.2072995263754644E-2</v>
      </c>
      <c r="S774" s="11">
        <f t="shared" si="162"/>
        <v>0.92792700473624534</v>
      </c>
      <c r="T774" s="9">
        <f t="shared" si="163"/>
        <v>-7.4802207979084212E-2</v>
      </c>
      <c r="U774" s="11">
        <f t="shared" si="164"/>
        <v>100</v>
      </c>
      <c r="AX774">
        <v>0.10266817223705237</v>
      </c>
      <c r="AY774">
        <v>1</v>
      </c>
      <c r="AZ774">
        <v>0</v>
      </c>
      <c r="BA774">
        <f t="shared" ref="BA774:BA837" si="168">BA773+AY774</f>
        <v>736</v>
      </c>
      <c r="BB774">
        <f t="shared" ref="BB774:BB837" si="169">BB773+AZ774</f>
        <v>34</v>
      </c>
      <c r="BC774">
        <f t="shared" si="165"/>
        <v>0.43384615384615388</v>
      </c>
      <c r="BD774">
        <f t="shared" si="166"/>
        <v>0.97166666666666668</v>
      </c>
      <c r="BE774">
        <f t="shared" si="167"/>
        <v>7.4743589743598107E-4</v>
      </c>
    </row>
    <row r="775" spans="1:57" x14ac:dyDescent="0.3">
      <c r="A775">
        <f>Pumpkin_Seeds_Dataset!A773</f>
        <v>64236</v>
      </c>
      <c r="B775">
        <f>Pumpkin_Seeds_Dataset!B773</f>
        <v>963.37699999999995</v>
      </c>
      <c r="C775">
        <f>Pumpkin_Seeds_Dataset!C773</f>
        <v>365.887</v>
      </c>
      <c r="D775">
        <f>Pumpkin_Seeds_Dataset!D773</f>
        <v>225.62289999999999</v>
      </c>
      <c r="E775">
        <f>Pumpkin_Seeds_Dataset!E773</f>
        <v>65186</v>
      </c>
      <c r="F775">
        <f>Pumpkin_Seeds_Dataset!F773</f>
        <v>285.98570000000001</v>
      </c>
      <c r="G775">
        <f>Pumpkin_Seeds_Dataset!G773</f>
        <v>0.78720000000000001</v>
      </c>
      <c r="H775">
        <f>Pumpkin_Seeds_Dataset!H773</f>
        <v>0.98540000000000005</v>
      </c>
      <c r="I775">
        <f>Pumpkin_Seeds_Dataset!I773</f>
        <v>0.73080000000000001</v>
      </c>
      <c r="J775">
        <f>Pumpkin_Seeds_Dataset!J773</f>
        <v>0.86980000000000002</v>
      </c>
      <c r="K775">
        <f>Pumpkin_Seeds_Dataset!K773</f>
        <v>1.6216999999999999</v>
      </c>
      <c r="L775">
        <f>Pumpkin_Seeds_Dataset!L773</f>
        <v>0.78159999999999996</v>
      </c>
      <c r="M775" s="9">
        <f>Pumpkin_Seeds_Dataset!M773</f>
        <v>0</v>
      </c>
      <c r="N775" s="10">
        <f t="shared" si="157"/>
        <v>1</v>
      </c>
      <c r="O775" s="11">
        <f t="shared" si="158"/>
        <v>1</v>
      </c>
      <c r="P775">
        <f t="shared" si="159"/>
        <v>0</v>
      </c>
      <c r="Q775">
        <f t="shared" si="160"/>
        <v>1.5829483140211188E-2</v>
      </c>
      <c r="R775" s="9">
        <f t="shared" si="161"/>
        <v>1.5829483140211188E-2</v>
      </c>
      <c r="S775" s="11">
        <f t="shared" si="162"/>
        <v>0.98417051685978885</v>
      </c>
      <c r="T775" s="9">
        <f t="shared" si="163"/>
        <v>-1.5956107451117897E-2</v>
      </c>
      <c r="U775" s="11">
        <f t="shared" si="164"/>
        <v>100</v>
      </c>
      <c r="AX775">
        <v>0.1028342636918555</v>
      </c>
      <c r="AY775">
        <v>1</v>
      </c>
      <c r="AZ775">
        <v>0</v>
      </c>
      <c r="BA775">
        <f t="shared" si="168"/>
        <v>737</v>
      </c>
      <c r="BB775">
        <f t="shared" si="169"/>
        <v>34</v>
      </c>
      <c r="BC775">
        <f t="shared" si="165"/>
        <v>0.43307692307692303</v>
      </c>
      <c r="BD775">
        <f t="shared" si="166"/>
        <v>0.97166666666666668</v>
      </c>
      <c r="BE775">
        <f t="shared" si="167"/>
        <v>7.4743589743587319E-4</v>
      </c>
    </row>
    <row r="776" spans="1:57" x14ac:dyDescent="0.3">
      <c r="A776">
        <f>Pumpkin_Seeds_Dataset!A774</f>
        <v>69119</v>
      </c>
      <c r="B776">
        <f>Pumpkin_Seeds_Dataset!B774</f>
        <v>1004.552</v>
      </c>
      <c r="C776">
        <f>Pumpkin_Seeds_Dataset!C774</f>
        <v>398.42099999999999</v>
      </c>
      <c r="D776">
        <f>Pumpkin_Seeds_Dataset!D774</f>
        <v>221.48990000000001</v>
      </c>
      <c r="E776">
        <f>Pumpkin_Seeds_Dataset!E774</f>
        <v>69560</v>
      </c>
      <c r="F776">
        <f>Pumpkin_Seeds_Dataset!F774</f>
        <v>296.65640000000002</v>
      </c>
      <c r="G776">
        <f>Pumpkin_Seeds_Dataset!G774</f>
        <v>0.83120000000000005</v>
      </c>
      <c r="H776">
        <f>Pumpkin_Seeds_Dataset!H774</f>
        <v>0.99370000000000003</v>
      </c>
      <c r="I776">
        <f>Pumpkin_Seeds_Dataset!I774</f>
        <v>0.68189999999999995</v>
      </c>
      <c r="J776">
        <f>Pumpkin_Seeds_Dataset!J774</f>
        <v>0.86070000000000002</v>
      </c>
      <c r="K776">
        <f>Pumpkin_Seeds_Dataset!K774</f>
        <v>1.7988</v>
      </c>
      <c r="L776">
        <f>Pumpkin_Seeds_Dataset!L774</f>
        <v>0.74460000000000004</v>
      </c>
      <c r="M776" s="9">
        <f>Pumpkin_Seeds_Dataset!M774</f>
        <v>0</v>
      </c>
      <c r="N776" s="10">
        <f t="shared" si="157"/>
        <v>1</v>
      </c>
      <c r="O776" s="11">
        <f t="shared" si="158"/>
        <v>1</v>
      </c>
      <c r="P776">
        <f t="shared" si="159"/>
        <v>0</v>
      </c>
      <c r="Q776">
        <f t="shared" si="160"/>
        <v>9.5685987639316974E-2</v>
      </c>
      <c r="R776" s="9">
        <f t="shared" si="161"/>
        <v>9.5685987639316974E-2</v>
      </c>
      <c r="S776" s="11">
        <f t="shared" si="162"/>
        <v>0.90431401236068298</v>
      </c>
      <c r="T776" s="9">
        <f t="shared" si="163"/>
        <v>-0.10057862009899847</v>
      </c>
      <c r="U776" s="11">
        <f t="shared" si="164"/>
        <v>100</v>
      </c>
      <c r="AX776">
        <v>0.10306381499028398</v>
      </c>
      <c r="AY776">
        <v>1</v>
      </c>
      <c r="AZ776">
        <v>0</v>
      </c>
      <c r="BA776">
        <f t="shared" si="168"/>
        <v>738</v>
      </c>
      <c r="BB776">
        <f t="shared" si="169"/>
        <v>34</v>
      </c>
      <c r="BC776">
        <f t="shared" si="165"/>
        <v>0.43230769230769228</v>
      </c>
      <c r="BD776">
        <f t="shared" si="166"/>
        <v>0.97166666666666668</v>
      </c>
      <c r="BE776">
        <f t="shared" si="167"/>
        <v>7.4743589743587319E-4</v>
      </c>
    </row>
    <row r="777" spans="1:57" x14ac:dyDescent="0.3">
      <c r="A777">
        <f>Pumpkin_Seeds_Dataset!A775</f>
        <v>67342</v>
      </c>
      <c r="B777">
        <f>Pumpkin_Seeds_Dataset!B775</f>
        <v>995.00199999999995</v>
      </c>
      <c r="C777">
        <f>Pumpkin_Seeds_Dataset!C775</f>
        <v>382.9289</v>
      </c>
      <c r="D777">
        <f>Pumpkin_Seeds_Dataset!D775</f>
        <v>225.38460000000001</v>
      </c>
      <c r="E777">
        <f>Pumpkin_Seeds_Dataset!E775</f>
        <v>68007</v>
      </c>
      <c r="F777">
        <f>Pumpkin_Seeds_Dataset!F775</f>
        <v>292.81819999999999</v>
      </c>
      <c r="G777">
        <f>Pumpkin_Seeds_Dataset!G775</f>
        <v>0.80840000000000001</v>
      </c>
      <c r="H777">
        <f>Pumpkin_Seeds_Dataset!H775</f>
        <v>0.99019999999999997</v>
      </c>
      <c r="I777">
        <f>Pumpkin_Seeds_Dataset!I775</f>
        <v>0.71409999999999996</v>
      </c>
      <c r="J777">
        <f>Pumpkin_Seeds_Dataset!J775</f>
        <v>0.8548</v>
      </c>
      <c r="K777">
        <f>Pumpkin_Seeds_Dataset!K775</f>
        <v>1.6990000000000001</v>
      </c>
      <c r="L777">
        <f>Pumpkin_Seeds_Dataset!L775</f>
        <v>0.76470000000000005</v>
      </c>
      <c r="M777" s="9">
        <f>Pumpkin_Seeds_Dataset!M775</f>
        <v>0</v>
      </c>
      <c r="N777" s="10">
        <f t="shared" si="157"/>
        <v>1</v>
      </c>
      <c r="O777" s="11">
        <f t="shared" si="158"/>
        <v>1</v>
      </c>
      <c r="P777">
        <f t="shared" si="159"/>
        <v>0</v>
      </c>
      <c r="Q777">
        <f t="shared" si="160"/>
        <v>4.3357255354322728E-2</v>
      </c>
      <c r="R777" s="9">
        <f t="shared" si="161"/>
        <v>4.3357255354322728E-2</v>
      </c>
      <c r="S777" s="11">
        <f t="shared" si="162"/>
        <v>0.95664274464567722</v>
      </c>
      <c r="T777" s="9">
        <f t="shared" si="163"/>
        <v>-4.432526480607818E-2</v>
      </c>
      <c r="U777" s="11">
        <f t="shared" si="164"/>
        <v>100</v>
      </c>
      <c r="AX777">
        <v>0.10338537696627481</v>
      </c>
      <c r="AY777">
        <v>1</v>
      </c>
      <c r="AZ777">
        <v>0</v>
      </c>
      <c r="BA777">
        <f t="shared" si="168"/>
        <v>739</v>
      </c>
      <c r="BB777">
        <f t="shared" si="169"/>
        <v>34</v>
      </c>
      <c r="BC777">
        <f t="shared" si="165"/>
        <v>0.43153846153846154</v>
      </c>
      <c r="BD777">
        <f t="shared" si="166"/>
        <v>0.97166666666666668</v>
      </c>
      <c r="BE777">
        <f t="shared" si="167"/>
        <v>7.4743589743587319E-4</v>
      </c>
    </row>
    <row r="778" spans="1:57" x14ac:dyDescent="0.3">
      <c r="A778">
        <f>Pumpkin_Seeds_Dataset!A776</f>
        <v>71531</v>
      </c>
      <c r="B778">
        <f>Pumpkin_Seeds_Dataset!B776</f>
        <v>1006.504</v>
      </c>
      <c r="C778">
        <f>Pumpkin_Seeds_Dataset!C776</f>
        <v>380.70389999999998</v>
      </c>
      <c r="D778">
        <f>Pumpkin_Seeds_Dataset!D776</f>
        <v>240.19669999999999</v>
      </c>
      <c r="E778">
        <f>Pumpkin_Seeds_Dataset!E776</f>
        <v>72073</v>
      </c>
      <c r="F778">
        <f>Pumpkin_Seeds_Dataset!F776</f>
        <v>301.78820000000002</v>
      </c>
      <c r="G778">
        <f>Pumpkin_Seeds_Dataset!G776</f>
        <v>0.77580000000000005</v>
      </c>
      <c r="H778">
        <f>Pumpkin_Seeds_Dataset!H776</f>
        <v>0.99250000000000005</v>
      </c>
      <c r="I778">
        <f>Pumpkin_Seeds_Dataset!I776</f>
        <v>0.71830000000000005</v>
      </c>
      <c r="J778">
        <f>Pumpkin_Seeds_Dataset!J776</f>
        <v>0.88729999999999998</v>
      </c>
      <c r="K778">
        <f>Pumpkin_Seeds_Dataset!K776</f>
        <v>1.585</v>
      </c>
      <c r="L778">
        <f>Pumpkin_Seeds_Dataset!L776</f>
        <v>0.79269999999999996</v>
      </c>
      <c r="M778" s="9">
        <f>Pumpkin_Seeds_Dataset!M776</f>
        <v>0</v>
      </c>
      <c r="N778" s="10">
        <f t="shared" si="157"/>
        <v>1</v>
      </c>
      <c r="O778" s="11">
        <f t="shared" si="158"/>
        <v>1</v>
      </c>
      <c r="P778">
        <f t="shared" si="159"/>
        <v>0</v>
      </c>
      <c r="Q778">
        <f t="shared" si="160"/>
        <v>1.2898119077089437E-2</v>
      </c>
      <c r="R778" s="9">
        <f t="shared" si="161"/>
        <v>1.2898119077089437E-2</v>
      </c>
      <c r="S778" s="11">
        <f t="shared" si="162"/>
        <v>0.98710188092291051</v>
      </c>
      <c r="T778" s="9">
        <f t="shared" si="163"/>
        <v>-1.2982022056199269E-2</v>
      </c>
      <c r="U778" s="11">
        <f t="shared" si="164"/>
        <v>100</v>
      </c>
      <c r="AX778">
        <v>0.10363609094984817</v>
      </c>
      <c r="AY778">
        <v>1</v>
      </c>
      <c r="AZ778">
        <v>0</v>
      </c>
      <c r="BA778">
        <f t="shared" si="168"/>
        <v>740</v>
      </c>
      <c r="BB778">
        <f t="shared" si="169"/>
        <v>34</v>
      </c>
      <c r="BC778">
        <f t="shared" si="165"/>
        <v>0.43076923076923079</v>
      </c>
      <c r="BD778">
        <f t="shared" si="166"/>
        <v>0.97166666666666668</v>
      </c>
      <c r="BE778">
        <f t="shared" si="167"/>
        <v>7.4743589743587319E-4</v>
      </c>
    </row>
    <row r="779" spans="1:57" x14ac:dyDescent="0.3">
      <c r="A779">
        <f>Pumpkin_Seeds_Dataset!A777</f>
        <v>80791</v>
      </c>
      <c r="B779">
        <f>Pumpkin_Seeds_Dataset!B777</f>
        <v>1129.1600000000001</v>
      </c>
      <c r="C779">
        <f>Pumpkin_Seeds_Dataset!C777</f>
        <v>444.15109999999999</v>
      </c>
      <c r="D779">
        <f>Pumpkin_Seeds_Dataset!D777</f>
        <v>234.11869999999999</v>
      </c>
      <c r="E779">
        <f>Pumpkin_Seeds_Dataset!E777</f>
        <v>81752</v>
      </c>
      <c r="F779">
        <f>Pumpkin_Seeds_Dataset!F777</f>
        <v>320.7278</v>
      </c>
      <c r="G779">
        <f>Pumpkin_Seeds_Dataset!G777</f>
        <v>0.8498</v>
      </c>
      <c r="H779">
        <f>Pumpkin_Seeds_Dataset!H777</f>
        <v>0.98819999999999997</v>
      </c>
      <c r="I779">
        <f>Pumpkin_Seeds_Dataset!I777</f>
        <v>0.73519999999999996</v>
      </c>
      <c r="J779">
        <f>Pumpkin_Seeds_Dataset!J777</f>
        <v>0.79630000000000001</v>
      </c>
      <c r="K779">
        <f>Pumpkin_Seeds_Dataset!K777</f>
        <v>1.8971</v>
      </c>
      <c r="L779">
        <f>Pumpkin_Seeds_Dataset!L777</f>
        <v>0.72209999999999996</v>
      </c>
      <c r="M779" s="9">
        <f>Pumpkin_Seeds_Dataset!M777</f>
        <v>0</v>
      </c>
      <c r="N779" s="10">
        <f t="shared" si="157"/>
        <v>1</v>
      </c>
      <c r="O779" s="11">
        <f t="shared" si="158"/>
        <v>1</v>
      </c>
      <c r="P779">
        <f t="shared" si="159"/>
        <v>0</v>
      </c>
      <c r="Q779">
        <f t="shared" si="160"/>
        <v>0.20441304917465766</v>
      </c>
      <c r="R779" s="9">
        <f t="shared" si="161"/>
        <v>0.20441304917465766</v>
      </c>
      <c r="S779" s="11">
        <f t="shared" si="162"/>
        <v>0.79558695082534236</v>
      </c>
      <c r="T779" s="9">
        <f t="shared" si="163"/>
        <v>-0.22867513381437746</v>
      </c>
      <c r="U779" s="11">
        <f t="shared" si="164"/>
        <v>100</v>
      </c>
      <c r="AX779">
        <v>0.10368161709352104</v>
      </c>
      <c r="AY779">
        <v>1</v>
      </c>
      <c r="AZ779">
        <v>0</v>
      </c>
      <c r="BA779">
        <f t="shared" si="168"/>
        <v>741</v>
      </c>
      <c r="BB779">
        <f t="shared" si="169"/>
        <v>34</v>
      </c>
      <c r="BC779">
        <f t="shared" si="165"/>
        <v>0.43000000000000005</v>
      </c>
      <c r="BD779">
        <f t="shared" si="166"/>
        <v>0.97166666666666668</v>
      </c>
      <c r="BE779">
        <f t="shared" si="167"/>
        <v>7.4743589743598107E-4</v>
      </c>
    </row>
    <row r="780" spans="1:57" x14ac:dyDescent="0.3">
      <c r="A780">
        <f>Pumpkin_Seeds_Dataset!A778</f>
        <v>60925</v>
      </c>
      <c r="B780">
        <f>Pumpkin_Seeds_Dataset!B778</f>
        <v>957.31799999999998</v>
      </c>
      <c r="C780">
        <f>Pumpkin_Seeds_Dataset!C778</f>
        <v>375.97609999999997</v>
      </c>
      <c r="D780">
        <f>Pumpkin_Seeds_Dataset!D778</f>
        <v>207.42410000000001</v>
      </c>
      <c r="E780">
        <f>Pumpkin_Seeds_Dataset!E778</f>
        <v>61599</v>
      </c>
      <c r="F780">
        <f>Pumpkin_Seeds_Dataset!F778</f>
        <v>278.51769999999999</v>
      </c>
      <c r="G780">
        <f>Pumpkin_Seeds_Dataset!G778</f>
        <v>0.83399999999999996</v>
      </c>
      <c r="H780">
        <f>Pumpkin_Seeds_Dataset!H778</f>
        <v>0.98909999999999998</v>
      </c>
      <c r="I780">
        <f>Pumpkin_Seeds_Dataset!I778</f>
        <v>0.71220000000000006</v>
      </c>
      <c r="J780">
        <f>Pumpkin_Seeds_Dataset!J778</f>
        <v>0.83540000000000003</v>
      </c>
      <c r="K780">
        <f>Pumpkin_Seeds_Dataset!K778</f>
        <v>1.8126</v>
      </c>
      <c r="L780">
        <f>Pumpkin_Seeds_Dataset!L778</f>
        <v>0.74080000000000001</v>
      </c>
      <c r="M780" s="9">
        <f>Pumpkin_Seeds_Dataset!M778</f>
        <v>0</v>
      </c>
      <c r="N780" s="10">
        <f t="shared" si="157"/>
        <v>1</v>
      </c>
      <c r="O780" s="11">
        <f t="shared" si="158"/>
        <v>1</v>
      </c>
      <c r="P780">
        <f t="shared" si="159"/>
        <v>0</v>
      </c>
      <c r="Q780">
        <f t="shared" si="160"/>
        <v>0.16829205206029066</v>
      </c>
      <c r="R780" s="9">
        <f t="shared" si="161"/>
        <v>0.16829205206029066</v>
      </c>
      <c r="S780" s="11">
        <f t="shared" si="162"/>
        <v>0.83170794793970937</v>
      </c>
      <c r="T780" s="9">
        <f t="shared" si="163"/>
        <v>-0.18427392389523922</v>
      </c>
      <c r="U780" s="11">
        <f t="shared" si="164"/>
        <v>100</v>
      </c>
      <c r="AX780">
        <v>0.10381215438958098</v>
      </c>
      <c r="AY780">
        <v>1</v>
      </c>
      <c r="AZ780">
        <v>0</v>
      </c>
      <c r="BA780">
        <f t="shared" si="168"/>
        <v>742</v>
      </c>
      <c r="BB780">
        <f t="shared" si="169"/>
        <v>34</v>
      </c>
      <c r="BC780">
        <f t="shared" si="165"/>
        <v>0.42923076923076919</v>
      </c>
      <c r="BD780">
        <f t="shared" si="166"/>
        <v>0.97166666666666668</v>
      </c>
      <c r="BE780">
        <f t="shared" si="167"/>
        <v>7.4743589743587319E-4</v>
      </c>
    </row>
    <row r="781" spans="1:57" x14ac:dyDescent="0.3">
      <c r="A781">
        <f>Pumpkin_Seeds_Dataset!A779</f>
        <v>61567</v>
      </c>
      <c r="B781">
        <f>Pumpkin_Seeds_Dataset!B779</f>
        <v>1092.549</v>
      </c>
      <c r="C781">
        <f>Pumpkin_Seeds_Dataset!C779</f>
        <v>383.964</v>
      </c>
      <c r="D781">
        <f>Pumpkin_Seeds_Dataset!D779</f>
        <v>207.74700000000001</v>
      </c>
      <c r="E781">
        <f>Pumpkin_Seeds_Dataset!E779</f>
        <v>64254</v>
      </c>
      <c r="F781">
        <f>Pumpkin_Seeds_Dataset!F779</f>
        <v>279.98129999999998</v>
      </c>
      <c r="G781">
        <f>Pumpkin_Seeds_Dataset!G779</f>
        <v>0.84099999999999997</v>
      </c>
      <c r="H781">
        <f>Pumpkin_Seeds_Dataset!H779</f>
        <v>0.95820000000000005</v>
      </c>
      <c r="I781">
        <f>Pumpkin_Seeds_Dataset!I779</f>
        <v>0.70289999999999997</v>
      </c>
      <c r="J781">
        <f>Pumpkin_Seeds_Dataset!J779</f>
        <v>0.6482</v>
      </c>
      <c r="K781">
        <f>Pumpkin_Seeds_Dataset!K779</f>
        <v>1.8482000000000001</v>
      </c>
      <c r="L781">
        <f>Pumpkin_Seeds_Dataset!L779</f>
        <v>0.72919999999999996</v>
      </c>
      <c r="M781" s="9">
        <f>Pumpkin_Seeds_Dataset!M779</f>
        <v>0</v>
      </c>
      <c r="N781" s="10">
        <f t="shared" si="157"/>
        <v>1</v>
      </c>
      <c r="O781" s="11">
        <f t="shared" si="158"/>
        <v>1</v>
      </c>
      <c r="P781">
        <f t="shared" si="159"/>
        <v>0</v>
      </c>
      <c r="Q781">
        <f t="shared" si="160"/>
        <v>1.0192984246745541E-2</v>
      </c>
      <c r="R781" s="9">
        <f t="shared" si="161"/>
        <v>1.0192984246745541E-2</v>
      </c>
      <c r="S781" s="11">
        <f t="shared" si="162"/>
        <v>0.98980701575325447</v>
      </c>
      <c r="T781" s="9">
        <f t="shared" si="163"/>
        <v>-1.0245288438092951E-2</v>
      </c>
      <c r="U781" s="11">
        <f t="shared" si="164"/>
        <v>100</v>
      </c>
      <c r="AX781">
        <v>0.10384185776099215</v>
      </c>
      <c r="AY781">
        <v>1</v>
      </c>
      <c r="AZ781">
        <v>0</v>
      </c>
      <c r="BA781">
        <f t="shared" si="168"/>
        <v>743</v>
      </c>
      <c r="BB781">
        <f t="shared" si="169"/>
        <v>34</v>
      </c>
      <c r="BC781">
        <f t="shared" si="165"/>
        <v>0.42846153846153845</v>
      </c>
      <c r="BD781">
        <f t="shared" si="166"/>
        <v>0.97166666666666668</v>
      </c>
      <c r="BE781">
        <f t="shared" si="167"/>
        <v>0</v>
      </c>
    </row>
    <row r="782" spans="1:57" x14ac:dyDescent="0.3">
      <c r="A782">
        <f>Pumpkin_Seeds_Dataset!A780</f>
        <v>67658</v>
      </c>
      <c r="B782">
        <f>Pumpkin_Seeds_Dataset!B780</f>
        <v>1000.448</v>
      </c>
      <c r="C782">
        <f>Pumpkin_Seeds_Dataset!C780</f>
        <v>385.50229999999999</v>
      </c>
      <c r="D782">
        <f>Pumpkin_Seeds_Dataset!D780</f>
        <v>225.64400000000001</v>
      </c>
      <c r="E782">
        <f>Pumpkin_Seeds_Dataset!E780</f>
        <v>68313</v>
      </c>
      <c r="F782">
        <f>Pumpkin_Seeds_Dataset!F780</f>
        <v>293.50439999999998</v>
      </c>
      <c r="G782">
        <f>Pumpkin_Seeds_Dataset!G780</f>
        <v>0.81079999999999997</v>
      </c>
      <c r="H782">
        <f>Pumpkin_Seeds_Dataset!H780</f>
        <v>0.99039999999999995</v>
      </c>
      <c r="I782">
        <f>Pumpkin_Seeds_Dataset!I780</f>
        <v>0.69950000000000001</v>
      </c>
      <c r="J782">
        <f>Pumpkin_Seeds_Dataset!J780</f>
        <v>0.84950000000000003</v>
      </c>
      <c r="K782">
        <f>Pumpkin_Seeds_Dataset!K780</f>
        <v>1.7084999999999999</v>
      </c>
      <c r="L782">
        <f>Pumpkin_Seeds_Dataset!L780</f>
        <v>0.76139999999999997</v>
      </c>
      <c r="M782" s="9">
        <f>Pumpkin_Seeds_Dataset!M780</f>
        <v>0</v>
      </c>
      <c r="N782" s="10">
        <f t="shared" si="157"/>
        <v>1</v>
      </c>
      <c r="O782" s="11">
        <f t="shared" si="158"/>
        <v>1</v>
      </c>
      <c r="P782">
        <f t="shared" si="159"/>
        <v>0</v>
      </c>
      <c r="Q782">
        <f t="shared" si="160"/>
        <v>7.3562412984363307E-2</v>
      </c>
      <c r="R782" s="9">
        <f t="shared" si="161"/>
        <v>7.3562412984363307E-2</v>
      </c>
      <c r="S782" s="11">
        <f t="shared" si="162"/>
        <v>0.92643758701563672</v>
      </c>
      <c r="T782" s="9">
        <f t="shared" si="163"/>
        <v>-7.6408599783068895E-2</v>
      </c>
      <c r="U782" s="11">
        <f t="shared" si="164"/>
        <v>100</v>
      </c>
      <c r="AX782">
        <v>0.10393849238451563</v>
      </c>
      <c r="AY782">
        <v>0</v>
      </c>
      <c r="AZ782">
        <v>1</v>
      </c>
      <c r="BA782">
        <f t="shared" si="168"/>
        <v>743</v>
      </c>
      <c r="BB782">
        <f t="shared" si="169"/>
        <v>35</v>
      </c>
      <c r="BC782">
        <f t="shared" si="165"/>
        <v>0.42846153846153845</v>
      </c>
      <c r="BD782">
        <f t="shared" si="166"/>
        <v>0.97083333333333333</v>
      </c>
      <c r="BE782">
        <f t="shared" si="167"/>
        <v>7.4679487179484753E-4</v>
      </c>
    </row>
    <row r="783" spans="1:57" x14ac:dyDescent="0.3">
      <c r="A783">
        <f>Pumpkin_Seeds_Dataset!A781</f>
        <v>71327</v>
      </c>
      <c r="B783">
        <f>Pumpkin_Seeds_Dataset!B781</f>
        <v>1035.4639999999999</v>
      </c>
      <c r="C783">
        <f>Pumpkin_Seeds_Dataset!C781</f>
        <v>415.7296</v>
      </c>
      <c r="D783">
        <f>Pumpkin_Seeds_Dataset!D781</f>
        <v>219.36590000000001</v>
      </c>
      <c r="E783">
        <f>Pumpkin_Seeds_Dataset!E781</f>
        <v>72057</v>
      </c>
      <c r="F783">
        <f>Pumpkin_Seeds_Dataset!F781</f>
        <v>301.35750000000002</v>
      </c>
      <c r="G783">
        <f>Pumpkin_Seeds_Dataset!G781</f>
        <v>0.84950000000000003</v>
      </c>
      <c r="H783">
        <f>Pumpkin_Seeds_Dataset!H781</f>
        <v>0.9899</v>
      </c>
      <c r="I783">
        <f>Pumpkin_Seeds_Dataset!I781</f>
        <v>0.69279999999999997</v>
      </c>
      <c r="J783">
        <f>Pumpkin_Seeds_Dataset!J781</f>
        <v>0.83599999999999997</v>
      </c>
      <c r="K783">
        <f>Pumpkin_Seeds_Dataset!K781</f>
        <v>1.8951</v>
      </c>
      <c r="L783">
        <f>Pumpkin_Seeds_Dataset!L781</f>
        <v>0.72489999999999999</v>
      </c>
      <c r="M783" s="9">
        <f>Pumpkin_Seeds_Dataset!M781</f>
        <v>0</v>
      </c>
      <c r="N783" s="10">
        <f t="shared" si="157"/>
        <v>1</v>
      </c>
      <c r="O783" s="11">
        <f t="shared" si="158"/>
        <v>1</v>
      </c>
      <c r="P783">
        <f t="shared" si="159"/>
        <v>0</v>
      </c>
      <c r="Q783">
        <f t="shared" si="160"/>
        <v>0.11993641235234959</v>
      </c>
      <c r="R783" s="9">
        <f t="shared" si="161"/>
        <v>0.11993641235234959</v>
      </c>
      <c r="S783" s="11">
        <f t="shared" si="162"/>
        <v>0.88006358764765036</v>
      </c>
      <c r="T783" s="9">
        <f t="shared" si="163"/>
        <v>-0.12776111542990654</v>
      </c>
      <c r="U783" s="11">
        <f t="shared" si="164"/>
        <v>100</v>
      </c>
      <c r="AX783">
        <v>0.10420024405670503</v>
      </c>
      <c r="AY783">
        <v>1</v>
      </c>
      <c r="AZ783">
        <v>0</v>
      </c>
      <c r="BA783">
        <f t="shared" si="168"/>
        <v>744</v>
      </c>
      <c r="BB783">
        <f t="shared" si="169"/>
        <v>35</v>
      </c>
      <c r="BC783">
        <f t="shared" si="165"/>
        <v>0.4276923076923077</v>
      </c>
      <c r="BD783">
        <f t="shared" si="166"/>
        <v>0.97083333333333333</v>
      </c>
      <c r="BE783">
        <f t="shared" si="167"/>
        <v>7.4679487179484753E-4</v>
      </c>
    </row>
    <row r="784" spans="1:57" x14ac:dyDescent="0.3">
      <c r="A784">
        <f>Pumpkin_Seeds_Dataset!A782</f>
        <v>80009</v>
      </c>
      <c r="B784">
        <f>Pumpkin_Seeds_Dataset!B782</f>
        <v>1096.173</v>
      </c>
      <c r="C784">
        <f>Pumpkin_Seeds_Dataset!C782</f>
        <v>423.29680000000002</v>
      </c>
      <c r="D784">
        <f>Pumpkin_Seeds_Dataset!D782</f>
        <v>241.34100000000001</v>
      </c>
      <c r="E784">
        <f>Pumpkin_Seeds_Dataset!E782</f>
        <v>80890</v>
      </c>
      <c r="F784">
        <f>Pumpkin_Seeds_Dataset!F782</f>
        <v>319.17180000000002</v>
      </c>
      <c r="G784">
        <f>Pumpkin_Seeds_Dataset!G782</f>
        <v>0.82150000000000001</v>
      </c>
      <c r="H784">
        <f>Pumpkin_Seeds_Dataset!H782</f>
        <v>0.98909999999999998</v>
      </c>
      <c r="I784">
        <f>Pumpkin_Seeds_Dataset!I782</f>
        <v>0.69899999999999995</v>
      </c>
      <c r="J784">
        <f>Pumpkin_Seeds_Dataset!J782</f>
        <v>0.8367</v>
      </c>
      <c r="K784">
        <f>Pumpkin_Seeds_Dataset!K782</f>
        <v>1.7539</v>
      </c>
      <c r="L784">
        <f>Pumpkin_Seeds_Dataset!L782</f>
        <v>0.754</v>
      </c>
      <c r="M784" s="9">
        <f>Pumpkin_Seeds_Dataset!M782</f>
        <v>0</v>
      </c>
      <c r="N784" s="10">
        <f t="shared" si="157"/>
        <v>1</v>
      </c>
      <c r="O784" s="11">
        <f t="shared" si="158"/>
        <v>1</v>
      </c>
      <c r="P784">
        <f t="shared" si="159"/>
        <v>0</v>
      </c>
      <c r="Q784">
        <f t="shared" si="160"/>
        <v>2.0000853046665896E-2</v>
      </c>
      <c r="R784" s="9">
        <f t="shared" si="161"/>
        <v>2.0000853046665896E-2</v>
      </c>
      <c r="S784" s="11">
        <f t="shared" si="162"/>
        <v>0.97999914695333412</v>
      </c>
      <c r="T784" s="9">
        <f t="shared" si="163"/>
        <v>-2.0203577773679805E-2</v>
      </c>
      <c r="U784" s="11">
        <f t="shared" si="164"/>
        <v>100</v>
      </c>
      <c r="AX784">
        <v>0.10529524147278023</v>
      </c>
      <c r="AY784">
        <v>1</v>
      </c>
      <c r="AZ784">
        <v>0</v>
      </c>
      <c r="BA784">
        <f t="shared" si="168"/>
        <v>745</v>
      </c>
      <c r="BB784">
        <f t="shared" si="169"/>
        <v>35</v>
      </c>
      <c r="BC784">
        <f t="shared" si="165"/>
        <v>0.42692307692307696</v>
      </c>
      <c r="BD784">
        <f t="shared" si="166"/>
        <v>0.97083333333333333</v>
      </c>
      <c r="BE784">
        <f t="shared" si="167"/>
        <v>7.4679487179495541E-4</v>
      </c>
    </row>
    <row r="785" spans="1:57" x14ac:dyDescent="0.3">
      <c r="A785">
        <f>Pumpkin_Seeds_Dataset!A783</f>
        <v>79991</v>
      </c>
      <c r="B785">
        <f>Pumpkin_Seeds_Dataset!B783</f>
        <v>1107.4680000000001</v>
      </c>
      <c r="C785">
        <f>Pumpkin_Seeds_Dataset!C783</f>
        <v>437.51650000000001</v>
      </c>
      <c r="D785">
        <f>Pumpkin_Seeds_Dataset!D783</f>
        <v>233.39340000000001</v>
      </c>
      <c r="E785">
        <f>Pumpkin_Seeds_Dataset!E783</f>
        <v>80846</v>
      </c>
      <c r="F785">
        <f>Pumpkin_Seeds_Dataset!F783</f>
        <v>319.13589999999999</v>
      </c>
      <c r="G785">
        <f>Pumpkin_Seeds_Dataset!G783</f>
        <v>0.8458</v>
      </c>
      <c r="H785">
        <f>Pumpkin_Seeds_Dataset!H783</f>
        <v>0.98939999999999995</v>
      </c>
      <c r="I785">
        <f>Pumpkin_Seeds_Dataset!I783</f>
        <v>0.74</v>
      </c>
      <c r="J785">
        <f>Pumpkin_Seeds_Dataset!J783</f>
        <v>0.8196</v>
      </c>
      <c r="K785">
        <f>Pumpkin_Seeds_Dataset!K783</f>
        <v>1.8746</v>
      </c>
      <c r="L785">
        <f>Pumpkin_Seeds_Dataset!L783</f>
        <v>0.72940000000000005</v>
      </c>
      <c r="M785" s="9">
        <f>Pumpkin_Seeds_Dataset!M783</f>
        <v>0</v>
      </c>
      <c r="N785" s="10">
        <f t="shared" si="157"/>
        <v>1</v>
      </c>
      <c r="O785" s="11">
        <f t="shared" si="158"/>
        <v>1</v>
      </c>
      <c r="P785">
        <f t="shared" si="159"/>
        <v>0</v>
      </c>
      <c r="Q785">
        <f t="shared" si="160"/>
        <v>6.8661385930595467E-2</v>
      </c>
      <c r="R785" s="9">
        <f t="shared" si="161"/>
        <v>6.8661385930595467E-2</v>
      </c>
      <c r="S785" s="11">
        <f t="shared" si="162"/>
        <v>0.93133861406940455</v>
      </c>
      <c r="T785" s="9">
        <f t="shared" si="163"/>
        <v>-7.1132357767734564E-2</v>
      </c>
      <c r="U785" s="11">
        <f t="shared" si="164"/>
        <v>100</v>
      </c>
      <c r="AX785">
        <v>0.10573085078979402</v>
      </c>
      <c r="AY785">
        <v>1</v>
      </c>
      <c r="AZ785">
        <v>0</v>
      </c>
      <c r="BA785">
        <f t="shared" si="168"/>
        <v>746</v>
      </c>
      <c r="BB785">
        <f t="shared" si="169"/>
        <v>35</v>
      </c>
      <c r="BC785">
        <f t="shared" si="165"/>
        <v>0.42615384615384611</v>
      </c>
      <c r="BD785">
        <f t="shared" si="166"/>
        <v>0.97083333333333333</v>
      </c>
      <c r="BE785">
        <f t="shared" si="167"/>
        <v>7.4679487179484753E-4</v>
      </c>
    </row>
    <row r="786" spans="1:57" x14ac:dyDescent="0.3">
      <c r="A786">
        <f>Pumpkin_Seeds_Dataset!A784</f>
        <v>70162</v>
      </c>
      <c r="B786">
        <f>Pumpkin_Seeds_Dataset!B784</f>
        <v>1047.6300000000001</v>
      </c>
      <c r="C786">
        <f>Pumpkin_Seeds_Dataset!C784</f>
        <v>420.97969999999998</v>
      </c>
      <c r="D786">
        <f>Pumpkin_Seeds_Dataset!D784</f>
        <v>213.56</v>
      </c>
      <c r="E786">
        <f>Pumpkin_Seeds_Dataset!E784</f>
        <v>71039</v>
      </c>
      <c r="F786">
        <f>Pumpkin_Seeds_Dataset!F784</f>
        <v>298.88630000000001</v>
      </c>
      <c r="G786">
        <f>Pumpkin_Seeds_Dataset!G784</f>
        <v>0.86180000000000001</v>
      </c>
      <c r="H786">
        <f>Pumpkin_Seeds_Dataset!H784</f>
        <v>0.98770000000000002</v>
      </c>
      <c r="I786">
        <f>Pumpkin_Seeds_Dataset!I784</f>
        <v>0.69850000000000001</v>
      </c>
      <c r="J786">
        <f>Pumpkin_Seeds_Dataset!J784</f>
        <v>0.80330000000000001</v>
      </c>
      <c r="K786">
        <f>Pumpkin_Seeds_Dataset!K784</f>
        <v>1.9712000000000001</v>
      </c>
      <c r="L786">
        <f>Pumpkin_Seeds_Dataset!L784</f>
        <v>0.71</v>
      </c>
      <c r="M786" s="9">
        <f>Pumpkin_Seeds_Dataset!M784</f>
        <v>0</v>
      </c>
      <c r="N786" s="10">
        <f t="shared" si="157"/>
        <v>1</v>
      </c>
      <c r="O786" s="11">
        <f t="shared" si="158"/>
        <v>1</v>
      </c>
      <c r="P786">
        <f t="shared" si="159"/>
        <v>0</v>
      </c>
      <c r="Q786">
        <f t="shared" si="160"/>
        <v>0.24153785121669247</v>
      </c>
      <c r="R786" s="9">
        <f t="shared" si="161"/>
        <v>0.24153785121669247</v>
      </c>
      <c r="S786" s="11">
        <f t="shared" si="162"/>
        <v>0.75846214878330753</v>
      </c>
      <c r="T786" s="9">
        <f t="shared" si="163"/>
        <v>-0.27646238416344243</v>
      </c>
      <c r="U786" s="11">
        <f t="shared" si="164"/>
        <v>100</v>
      </c>
      <c r="AX786">
        <v>0.1066944454370171</v>
      </c>
      <c r="AY786">
        <v>1</v>
      </c>
      <c r="AZ786">
        <v>0</v>
      </c>
      <c r="BA786">
        <f t="shared" si="168"/>
        <v>747</v>
      </c>
      <c r="BB786">
        <f t="shared" si="169"/>
        <v>35</v>
      </c>
      <c r="BC786">
        <f t="shared" si="165"/>
        <v>0.42538461538461536</v>
      </c>
      <c r="BD786">
        <f t="shared" si="166"/>
        <v>0.97083333333333333</v>
      </c>
      <c r="BE786">
        <f t="shared" si="167"/>
        <v>7.4679487179484753E-4</v>
      </c>
    </row>
    <row r="787" spans="1:57" x14ac:dyDescent="0.3">
      <c r="A787">
        <f>Pumpkin_Seeds_Dataset!A785</f>
        <v>75398</v>
      </c>
      <c r="B787">
        <f>Pumpkin_Seeds_Dataset!B785</f>
        <v>1096.7760000000001</v>
      </c>
      <c r="C787">
        <f>Pumpkin_Seeds_Dataset!C785</f>
        <v>438.036</v>
      </c>
      <c r="D787">
        <f>Pumpkin_Seeds_Dataset!D785</f>
        <v>220.75749999999999</v>
      </c>
      <c r="E787">
        <f>Pumpkin_Seeds_Dataset!E785</f>
        <v>76592</v>
      </c>
      <c r="F787">
        <f>Pumpkin_Seeds_Dataset!F785</f>
        <v>309.83819999999997</v>
      </c>
      <c r="G787">
        <f>Pumpkin_Seeds_Dataset!G785</f>
        <v>0.86370000000000002</v>
      </c>
      <c r="H787">
        <f>Pumpkin_Seeds_Dataset!H785</f>
        <v>0.98440000000000005</v>
      </c>
      <c r="I787">
        <f>Pumpkin_Seeds_Dataset!I785</f>
        <v>0.70199999999999996</v>
      </c>
      <c r="J787">
        <f>Pumpkin_Seeds_Dataset!J785</f>
        <v>0.78769999999999996</v>
      </c>
      <c r="K787">
        <f>Pumpkin_Seeds_Dataset!K785</f>
        <v>1.9842</v>
      </c>
      <c r="L787">
        <f>Pumpkin_Seeds_Dataset!L785</f>
        <v>0.70730000000000004</v>
      </c>
      <c r="M787" s="9">
        <f>Pumpkin_Seeds_Dataset!M785</f>
        <v>0</v>
      </c>
      <c r="N787" s="10">
        <f t="shared" si="157"/>
        <v>1</v>
      </c>
      <c r="O787" s="11">
        <f t="shared" si="158"/>
        <v>1</v>
      </c>
      <c r="P787">
        <f t="shared" si="159"/>
        <v>0</v>
      </c>
      <c r="Q787">
        <f t="shared" si="160"/>
        <v>0.12112104219473517</v>
      </c>
      <c r="R787" s="9">
        <f t="shared" si="161"/>
        <v>0.12112104219473517</v>
      </c>
      <c r="S787" s="11">
        <f t="shared" si="162"/>
        <v>0.87887895780526482</v>
      </c>
      <c r="T787" s="9">
        <f t="shared" si="163"/>
        <v>-0.1291080952099562</v>
      </c>
      <c r="U787" s="11">
        <f t="shared" si="164"/>
        <v>100</v>
      </c>
      <c r="AX787">
        <v>0.10686848426797793</v>
      </c>
      <c r="AY787">
        <v>1</v>
      </c>
      <c r="AZ787">
        <v>0</v>
      </c>
      <c r="BA787">
        <f t="shared" si="168"/>
        <v>748</v>
      </c>
      <c r="BB787">
        <f t="shared" si="169"/>
        <v>35</v>
      </c>
      <c r="BC787">
        <f t="shared" si="165"/>
        <v>0.42461538461538462</v>
      </c>
      <c r="BD787">
        <f t="shared" si="166"/>
        <v>0.97083333333333333</v>
      </c>
      <c r="BE787">
        <f t="shared" si="167"/>
        <v>0</v>
      </c>
    </row>
    <row r="788" spans="1:57" x14ac:dyDescent="0.3">
      <c r="A788">
        <f>Pumpkin_Seeds_Dataset!A786</f>
        <v>63314</v>
      </c>
      <c r="B788">
        <f>Pumpkin_Seeds_Dataset!B786</f>
        <v>937.28800000000001</v>
      </c>
      <c r="C788">
        <f>Pumpkin_Seeds_Dataset!C786</f>
        <v>345.6927</v>
      </c>
      <c r="D788">
        <f>Pumpkin_Seeds_Dataset!D786</f>
        <v>234.4716</v>
      </c>
      <c r="E788">
        <f>Pumpkin_Seeds_Dataset!E786</f>
        <v>63784</v>
      </c>
      <c r="F788">
        <f>Pumpkin_Seeds_Dataset!F786</f>
        <v>283.92590000000001</v>
      </c>
      <c r="G788">
        <f>Pumpkin_Seeds_Dataset!G786</f>
        <v>0.73480000000000001</v>
      </c>
      <c r="H788">
        <f>Pumpkin_Seeds_Dataset!H786</f>
        <v>0.99260000000000004</v>
      </c>
      <c r="I788">
        <f>Pumpkin_Seeds_Dataset!I786</f>
        <v>0.74390000000000001</v>
      </c>
      <c r="J788">
        <f>Pumpkin_Seeds_Dataset!J786</f>
        <v>0.90569999999999995</v>
      </c>
      <c r="K788">
        <f>Pumpkin_Seeds_Dataset!K786</f>
        <v>1.4742999999999999</v>
      </c>
      <c r="L788">
        <f>Pumpkin_Seeds_Dataset!L786</f>
        <v>0.82130000000000003</v>
      </c>
      <c r="M788" s="9">
        <f>Pumpkin_Seeds_Dataset!M786</f>
        <v>0</v>
      </c>
      <c r="N788" s="10">
        <f t="shared" si="157"/>
        <v>1</v>
      </c>
      <c r="O788" s="11">
        <f t="shared" si="158"/>
        <v>1</v>
      </c>
      <c r="P788">
        <f t="shared" si="159"/>
        <v>0</v>
      </c>
      <c r="Q788">
        <f t="shared" si="160"/>
        <v>1.1138133286674113E-2</v>
      </c>
      <c r="R788" s="9">
        <f t="shared" si="161"/>
        <v>1.1138133286674113E-2</v>
      </c>
      <c r="S788" s="11">
        <f t="shared" si="162"/>
        <v>0.98886186671332588</v>
      </c>
      <c r="T788" s="9">
        <f t="shared" si="163"/>
        <v>-1.1200626766994739E-2</v>
      </c>
      <c r="U788" s="11">
        <f t="shared" si="164"/>
        <v>100</v>
      </c>
      <c r="AX788">
        <v>0.10722929095854736</v>
      </c>
      <c r="AY788">
        <v>0</v>
      </c>
      <c r="AZ788">
        <v>1</v>
      </c>
      <c r="BA788">
        <f t="shared" si="168"/>
        <v>748</v>
      </c>
      <c r="BB788">
        <f t="shared" si="169"/>
        <v>36</v>
      </c>
      <c r="BC788">
        <f t="shared" si="165"/>
        <v>0.42461538461538462</v>
      </c>
      <c r="BD788">
        <f t="shared" si="166"/>
        <v>0.97</v>
      </c>
      <c r="BE788">
        <f t="shared" si="167"/>
        <v>7.4615384615382197E-4</v>
      </c>
    </row>
    <row r="789" spans="1:57" x14ac:dyDescent="0.3">
      <c r="A789">
        <f>Pumpkin_Seeds_Dataset!A787</f>
        <v>81221</v>
      </c>
      <c r="B789">
        <f>Pumpkin_Seeds_Dataset!B787</f>
        <v>1088.5650000000001</v>
      </c>
      <c r="C789">
        <f>Pumpkin_Seeds_Dataset!C787</f>
        <v>415.79559999999998</v>
      </c>
      <c r="D789">
        <f>Pumpkin_Seeds_Dataset!D787</f>
        <v>249.4503</v>
      </c>
      <c r="E789">
        <f>Pumpkin_Seeds_Dataset!E787</f>
        <v>81921</v>
      </c>
      <c r="F789">
        <f>Pumpkin_Seeds_Dataset!F787</f>
        <v>321.58010000000002</v>
      </c>
      <c r="G789">
        <f>Pumpkin_Seeds_Dataset!G787</f>
        <v>0.8</v>
      </c>
      <c r="H789">
        <f>Pumpkin_Seeds_Dataset!H787</f>
        <v>0.99150000000000005</v>
      </c>
      <c r="I789">
        <f>Pumpkin_Seeds_Dataset!I787</f>
        <v>0.7329</v>
      </c>
      <c r="J789">
        <f>Pumpkin_Seeds_Dataset!J787</f>
        <v>0.86129999999999995</v>
      </c>
      <c r="K789">
        <f>Pumpkin_Seeds_Dataset!K787</f>
        <v>1.6668000000000001</v>
      </c>
      <c r="L789">
        <f>Pumpkin_Seeds_Dataset!L787</f>
        <v>0.77339999999999998</v>
      </c>
      <c r="M789" s="9">
        <f>Pumpkin_Seeds_Dataset!M787</f>
        <v>0</v>
      </c>
      <c r="N789" s="10">
        <f t="shared" si="157"/>
        <v>1</v>
      </c>
      <c r="O789" s="11">
        <f t="shared" si="158"/>
        <v>1</v>
      </c>
      <c r="P789">
        <f t="shared" si="159"/>
        <v>0</v>
      </c>
      <c r="Q789">
        <f t="shared" si="160"/>
        <v>1.7958738470424541E-2</v>
      </c>
      <c r="R789" s="9">
        <f t="shared" si="161"/>
        <v>1.7958738470424541E-2</v>
      </c>
      <c r="S789" s="11">
        <f t="shared" si="162"/>
        <v>0.98204126152957549</v>
      </c>
      <c r="T789" s="9">
        <f t="shared" si="163"/>
        <v>-1.8121953659504794E-2</v>
      </c>
      <c r="U789" s="11">
        <f t="shared" si="164"/>
        <v>100</v>
      </c>
      <c r="AX789">
        <v>0.10740631676675652</v>
      </c>
      <c r="AY789">
        <v>1</v>
      </c>
      <c r="AZ789">
        <v>0</v>
      </c>
      <c r="BA789">
        <f t="shared" si="168"/>
        <v>749</v>
      </c>
      <c r="BB789">
        <f t="shared" si="169"/>
        <v>36</v>
      </c>
      <c r="BC789">
        <f t="shared" si="165"/>
        <v>0.42384615384615387</v>
      </c>
      <c r="BD789">
        <f t="shared" si="166"/>
        <v>0.97</v>
      </c>
      <c r="BE789">
        <f t="shared" si="167"/>
        <v>0</v>
      </c>
    </row>
    <row r="790" spans="1:57" x14ac:dyDescent="0.3">
      <c r="A790">
        <f>Pumpkin_Seeds_Dataset!A788</f>
        <v>92201</v>
      </c>
      <c r="B790">
        <f>Pumpkin_Seeds_Dataset!B788</f>
        <v>1199.309</v>
      </c>
      <c r="C790">
        <f>Pumpkin_Seeds_Dataset!C788</f>
        <v>482.77699999999999</v>
      </c>
      <c r="D790">
        <f>Pumpkin_Seeds_Dataset!D788</f>
        <v>244.23830000000001</v>
      </c>
      <c r="E790">
        <f>Pumpkin_Seeds_Dataset!E788</f>
        <v>92937</v>
      </c>
      <c r="F790">
        <f>Pumpkin_Seeds_Dataset!F788</f>
        <v>342.62799999999999</v>
      </c>
      <c r="G790">
        <f>Pumpkin_Seeds_Dataset!G788</f>
        <v>0.86260000000000003</v>
      </c>
      <c r="H790">
        <f>Pumpkin_Seeds_Dataset!H788</f>
        <v>0.99209999999999998</v>
      </c>
      <c r="I790">
        <f>Pumpkin_Seeds_Dataset!I788</f>
        <v>0.73799999999999999</v>
      </c>
      <c r="J790">
        <f>Pumpkin_Seeds_Dataset!J788</f>
        <v>0.80549999999999999</v>
      </c>
      <c r="K790">
        <f>Pumpkin_Seeds_Dataset!K788</f>
        <v>1.9766999999999999</v>
      </c>
      <c r="L790">
        <f>Pumpkin_Seeds_Dataset!L788</f>
        <v>0.7097</v>
      </c>
      <c r="M790" s="9">
        <f>Pumpkin_Seeds_Dataset!M788</f>
        <v>0</v>
      </c>
      <c r="N790" s="10">
        <f t="shared" si="157"/>
        <v>1</v>
      </c>
      <c r="O790" s="11">
        <f t="shared" si="158"/>
        <v>1</v>
      </c>
      <c r="P790">
        <f t="shared" si="159"/>
        <v>0</v>
      </c>
      <c r="Q790">
        <f t="shared" si="160"/>
        <v>0.53491528592284854</v>
      </c>
      <c r="R790" s="9">
        <f t="shared" si="161"/>
        <v>0.53491528592284854</v>
      </c>
      <c r="S790" s="11">
        <f t="shared" si="162"/>
        <v>0.46508471407715146</v>
      </c>
      <c r="T790" s="9">
        <f t="shared" si="163"/>
        <v>-0.76553570917661107</v>
      </c>
      <c r="U790" s="11">
        <f t="shared" si="164"/>
        <v>0</v>
      </c>
      <c r="AX790">
        <v>0.10780106698298267</v>
      </c>
      <c r="AY790">
        <v>0</v>
      </c>
      <c r="AZ790">
        <v>1</v>
      </c>
      <c r="BA790">
        <f t="shared" si="168"/>
        <v>749</v>
      </c>
      <c r="BB790">
        <f t="shared" si="169"/>
        <v>37</v>
      </c>
      <c r="BC790">
        <f t="shared" si="165"/>
        <v>0.42384615384615387</v>
      </c>
      <c r="BD790">
        <f t="shared" si="166"/>
        <v>0.96916666666666662</v>
      </c>
      <c r="BE790">
        <f t="shared" si="167"/>
        <v>7.4551282051279631E-4</v>
      </c>
    </row>
    <row r="791" spans="1:57" x14ac:dyDescent="0.3">
      <c r="A791">
        <f>Pumpkin_Seeds_Dataset!A789</f>
        <v>73755</v>
      </c>
      <c r="B791">
        <f>Pumpkin_Seeds_Dataset!B789</f>
        <v>1093.952</v>
      </c>
      <c r="C791">
        <f>Pumpkin_Seeds_Dataset!C789</f>
        <v>438.54349999999999</v>
      </c>
      <c r="D791">
        <f>Pumpkin_Seeds_Dataset!D789</f>
        <v>215.47739999999999</v>
      </c>
      <c r="E791">
        <f>Pumpkin_Seeds_Dataset!E789</f>
        <v>74864</v>
      </c>
      <c r="F791">
        <f>Pumpkin_Seeds_Dataset!F789</f>
        <v>306.44380000000001</v>
      </c>
      <c r="G791">
        <f>Pumpkin_Seeds_Dataset!G789</f>
        <v>0.871</v>
      </c>
      <c r="H791">
        <f>Pumpkin_Seeds_Dataset!H789</f>
        <v>0.98519999999999996</v>
      </c>
      <c r="I791">
        <f>Pumpkin_Seeds_Dataset!I789</f>
        <v>0.59189999999999998</v>
      </c>
      <c r="J791">
        <f>Pumpkin_Seeds_Dataset!J789</f>
        <v>0.77449999999999997</v>
      </c>
      <c r="K791">
        <f>Pumpkin_Seeds_Dataset!K789</f>
        <v>2.0352000000000001</v>
      </c>
      <c r="L791">
        <f>Pumpkin_Seeds_Dataset!L789</f>
        <v>0.69879999999999998</v>
      </c>
      <c r="M791" s="9">
        <f>Pumpkin_Seeds_Dataset!M789</f>
        <v>0</v>
      </c>
      <c r="N791" s="10">
        <f t="shared" si="157"/>
        <v>1</v>
      </c>
      <c r="O791" s="11">
        <f t="shared" si="158"/>
        <v>1</v>
      </c>
      <c r="P791">
        <f t="shared" si="159"/>
        <v>0</v>
      </c>
      <c r="Q791">
        <f t="shared" si="160"/>
        <v>0.20981585769017233</v>
      </c>
      <c r="R791" s="9">
        <f t="shared" si="161"/>
        <v>0.20981585769017233</v>
      </c>
      <c r="S791" s="11">
        <f t="shared" si="162"/>
        <v>0.7901841423098277</v>
      </c>
      <c r="T791" s="9">
        <f t="shared" si="163"/>
        <v>-0.23548926915125273</v>
      </c>
      <c r="U791" s="11">
        <f t="shared" si="164"/>
        <v>100</v>
      </c>
      <c r="AX791">
        <v>0.10789350985449056</v>
      </c>
      <c r="AY791">
        <v>1</v>
      </c>
      <c r="AZ791">
        <v>0</v>
      </c>
      <c r="BA791">
        <f t="shared" si="168"/>
        <v>750</v>
      </c>
      <c r="BB791">
        <f t="shared" si="169"/>
        <v>37</v>
      </c>
      <c r="BC791">
        <f t="shared" si="165"/>
        <v>0.42307692307692313</v>
      </c>
      <c r="BD791">
        <f t="shared" si="166"/>
        <v>0.96916666666666662</v>
      </c>
      <c r="BE791">
        <f t="shared" si="167"/>
        <v>7.4551282051290386E-4</v>
      </c>
    </row>
    <row r="792" spans="1:57" x14ac:dyDescent="0.3">
      <c r="A792">
        <f>Pumpkin_Seeds_Dataset!A790</f>
        <v>67193</v>
      </c>
      <c r="B792">
        <f>Pumpkin_Seeds_Dataset!B790</f>
        <v>1027.8910000000001</v>
      </c>
      <c r="C792">
        <f>Pumpkin_Seeds_Dataset!C790</f>
        <v>412.36399999999998</v>
      </c>
      <c r="D792">
        <f>Pumpkin_Seeds_Dataset!D790</f>
        <v>208.25280000000001</v>
      </c>
      <c r="E792">
        <f>Pumpkin_Seeds_Dataset!E790</f>
        <v>67886</v>
      </c>
      <c r="F792">
        <f>Pumpkin_Seeds_Dataset!F790</f>
        <v>292.4941</v>
      </c>
      <c r="G792">
        <f>Pumpkin_Seeds_Dataset!G790</f>
        <v>0.86309999999999998</v>
      </c>
      <c r="H792">
        <f>Pumpkin_Seeds_Dataset!H790</f>
        <v>0.98980000000000001</v>
      </c>
      <c r="I792">
        <f>Pumpkin_Seeds_Dataset!I790</f>
        <v>0.75649999999999995</v>
      </c>
      <c r="J792">
        <f>Pumpkin_Seeds_Dataset!J790</f>
        <v>0.79920000000000002</v>
      </c>
      <c r="K792">
        <f>Pumpkin_Seeds_Dataset!K790</f>
        <v>1.9801</v>
      </c>
      <c r="L792">
        <f>Pumpkin_Seeds_Dataset!L790</f>
        <v>0.70930000000000004</v>
      </c>
      <c r="M792" s="9">
        <f>Pumpkin_Seeds_Dataset!M790</f>
        <v>0</v>
      </c>
      <c r="N792" s="10">
        <f t="shared" si="157"/>
        <v>1</v>
      </c>
      <c r="O792" s="11">
        <f t="shared" si="158"/>
        <v>1</v>
      </c>
      <c r="P792">
        <f t="shared" si="159"/>
        <v>0</v>
      </c>
      <c r="Q792">
        <f t="shared" si="160"/>
        <v>0.36742473962533578</v>
      </c>
      <c r="R792" s="9">
        <f t="shared" si="161"/>
        <v>0.36742473962533578</v>
      </c>
      <c r="S792" s="11">
        <f t="shared" si="162"/>
        <v>0.63257526037466416</v>
      </c>
      <c r="T792" s="9">
        <f t="shared" si="163"/>
        <v>-0.45795607672441285</v>
      </c>
      <c r="U792" s="11">
        <f t="shared" si="164"/>
        <v>100</v>
      </c>
      <c r="AX792">
        <v>0.10800407841375842</v>
      </c>
      <c r="AY792">
        <v>1</v>
      </c>
      <c r="AZ792">
        <v>0</v>
      </c>
      <c r="BA792">
        <f t="shared" si="168"/>
        <v>751</v>
      </c>
      <c r="BB792">
        <f t="shared" si="169"/>
        <v>37</v>
      </c>
      <c r="BC792">
        <f t="shared" si="165"/>
        <v>0.42230769230769227</v>
      </c>
      <c r="BD792">
        <f t="shared" si="166"/>
        <v>0.96916666666666662</v>
      </c>
      <c r="BE792">
        <f t="shared" si="167"/>
        <v>7.4551282051279631E-4</v>
      </c>
    </row>
    <row r="793" spans="1:57" x14ac:dyDescent="0.3">
      <c r="A793">
        <f>Pumpkin_Seeds_Dataset!A791</f>
        <v>77047</v>
      </c>
      <c r="B793">
        <f>Pumpkin_Seeds_Dataset!B791</f>
        <v>1081.92</v>
      </c>
      <c r="C793">
        <f>Pumpkin_Seeds_Dataset!C791</f>
        <v>419.24470000000002</v>
      </c>
      <c r="D793">
        <f>Pumpkin_Seeds_Dataset!D791</f>
        <v>234.83840000000001</v>
      </c>
      <c r="E793">
        <f>Pumpkin_Seeds_Dataset!E791</f>
        <v>77801</v>
      </c>
      <c r="F793">
        <f>Pumpkin_Seeds_Dataset!F791</f>
        <v>313.2081</v>
      </c>
      <c r="G793">
        <f>Pumpkin_Seeds_Dataset!G791</f>
        <v>0.82840000000000003</v>
      </c>
      <c r="H793">
        <f>Pumpkin_Seeds_Dataset!H791</f>
        <v>0.99029999999999996</v>
      </c>
      <c r="I793">
        <f>Pumpkin_Seeds_Dataset!I791</f>
        <v>0.72499999999999998</v>
      </c>
      <c r="J793">
        <f>Pumpkin_Seeds_Dataset!J791</f>
        <v>0.82709999999999995</v>
      </c>
      <c r="K793">
        <f>Pumpkin_Seeds_Dataset!K791</f>
        <v>1.7851999999999999</v>
      </c>
      <c r="L793">
        <f>Pumpkin_Seeds_Dataset!L791</f>
        <v>0.74709999999999999</v>
      </c>
      <c r="M793" s="9">
        <f>Pumpkin_Seeds_Dataset!M791</f>
        <v>0</v>
      </c>
      <c r="N793" s="10">
        <f t="shared" si="157"/>
        <v>1</v>
      </c>
      <c r="O793" s="11">
        <f t="shared" si="158"/>
        <v>1</v>
      </c>
      <c r="P793">
        <f t="shared" si="159"/>
        <v>0</v>
      </c>
      <c r="Q793">
        <f t="shared" si="160"/>
        <v>4.621593715844162E-2</v>
      </c>
      <c r="R793" s="9">
        <f t="shared" si="161"/>
        <v>4.621593715844162E-2</v>
      </c>
      <c r="S793" s="11">
        <f t="shared" si="162"/>
        <v>0.95378406284155837</v>
      </c>
      <c r="T793" s="9">
        <f t="shared" si="163"/>
        <v>-4.7317982377387227E-2</v>
      </c>
      <c r="U793" s="11">
        <f t="shared" si="164"/>
        <v>100</v>
      </c>
      <c r="AX793">
        <v>0.10807111283713527</v>
      </c>
      <c r="AY793">
        <v>1</v>
      </c>
      <c r="AZ793">
        <v>0</v>
      </c>
      <c r="BA793">
        <f t="shared" si="168"/>
        <v>752</v>
      </c>
      <c r="BB793">
        <f t="shared" si="169"/>
        <v>37</v>
      </c>
      <c r="BC793">
        <f t="shared" si="165"/>
        <v>0.42153846153846153</v>
      </c>
      <c r="BD793">
        <f t="shared" si="166"/>
        <v>0.96916666666666662</v>
      </c>
      <c r="BE793">
        <f t="shared" si="167"/>
        <v>7.4551282051279631E-4</v>
      </c>
    </row>
    <row r="794" spans="1:57" x14ac:dyDescent="0.3">
      <c r="A794">
        <f>Pumpkin_Seeds_Dataset!A792</f>
        <v>76657</v>
      </c>
      <c r="B794">
        <f>Pumpkin_Seeds_Dataset!B792</f>
        <v>1080.8040000000001</v>
      </c>
      <c r="C794">
        <f>Pumpkin_Seeds_Dataset!C792</f>
        <v>422.3134</v>
      </c>
      <c r="D794">
        <f>Pumpkin_Seeds_Dataset!D792</f>
        <v>231.6413</v>
      </c>
      <c r="E794">
        <f>Pumpkin_Seeds_Dataset!E792</f>
        <v>77515</v>
      </c>
      <c r="F794">
        <f>Pumpkin_Seeds_Dataset!F792</f>
        <v>312.41430000000003</v>
      </c>
      <c r="G794">
        <f>Pumpkin_Seeds_Dataset!G792</f>
        <v>0.83609999999999995</v>
      </c>
      <c r="H794">
        <f>Pumpkin_Seeds_Dataset!H792</f>
        <v>0.9889</v>
      </c>
      <c r="I794">
        <f>Pumpkin_Seeds_Dataset!I792</f>
        <v>0.73299999999999998</v>
      </c>
      <c r="J794">
        <f>Pumpkin_Seeds_Dataset!J792</f>
        <v>0.8246</v>
      </c>
      <c r="K794">
        <f>Pumpkin_Seeds_Dataset!K792</f>
        <v>1.8230999999999999</v>
      </c>
      <c r="L794">
        <f>Pumpkin_Seeds_Dataset!L792</f>
        <v>0.73980000000000001</v>
      </c>
      <c r="M794" s="9">
        <f>Pumpkin_Seeds_Dataset!M792</f>
        <v>0</v>
      </c>
      <c r="N794" s="10">
        <f t="shared" si="157"/>
        <v>1</v>
      </c>
      <c r="O794" s="11">
        <f t="shared" si="158"/>
        <v>1</v>
      </c>
      <c r="P794">
        <f t="shared" si="159"/>
        <v>0</v>
      </c>
      <c r="Q794">
        <f t="shared" si="160"/>
        <v>3.744533528822723E-2</v>
      </c>
      <c r="R794" s="9">
        <f t="shared" si="161"/>
        <v>3.744533528822723E-2</v>
      </c>
      <c r="S794" s="11">
        <f t="shared" si="162"/>
        <v>0.96255466471177276</v>
      </c>
      <c r="T794" s="9">
        <f t="shared" si="163"/>
        <v>-3.8164419927206712E-2</v>
      </c>
      <c r="U794" s="11">
        <f t="shared" si="164"/>
        <v>100</v>
      </c>
      <c r="AX794">
        <v>0.10846999724123911</v>
      </c>
      <c r="AY794">
        <v>1</v>
      </c>
      <c r="AZ794">
        <v>0</v>
      </c>
      <c r="BA794">
        <f t="shared" si="168"/>
        <v>753</v>
      </c>
      <c r="BB794">
        <f t="shared" si="169"/>
        <v>37</v>
      </c>
      <c r="BC794">
        <f t="shared" si="165"/>
        <v>0.42076923076923078</v>
      </c>
      <c r="BD794">
        <f t="shared" si="166"/>
        <v>0.96916666666666662</v>
      </c>
      <c r="BE794">
        <f t="shared" si="167"/>
        <v>7.4551282051279631E-4</v>
      </c>
    </row>
    <row r="795" spans="1:57" x14ac:dyDescent="0.3">
      <c r="A795">
        <f>Pumpkin_Seeds_Dataset!A793</f>
        <v>83801</v>
      </c>
      <c r="B795">
        <f>Pumpkin_Seeds_Dataset!B793</f>
        <v>1137.9860000000001</v>
      </c>
      <c r="C795">
        <f>Pumpkin_Seeds_Dataset!C793</f>
        <v>448.66289999999998</v>
      </c>
      <c r="D795">
        <f>Pumpkin_Seeds_Dataset!D793</f>
        <v>238.97839999999999</v>
      </c>
      <c r="E795">
        <f>Pumpkin_Seeds_Dataset!E793</f>
        <v>84733</v>
      </c>
      <c r="F795">
        <f>Pumpkin_Seeds_Dataset!F793</f>
        <v>326.64769999999999</v>
      </c>
      <c r="G795">
        <f>Pumpkin_Seeds_Dataset!G793</f>
        <v>0.84630000000000005</v>
      </c>
      <c r="H795">
        <f>Pumpkin_Seeds_Dataset!H793</f>
        <v>0.98899999999999999</v>
      </c>
      <c r="I795">
        <f>Pumpkin_Seeds_Dataset!I793</f>
        <v>0.74380000000000002</v>
      </c>
      <c r="J795">
        <f>Pumpkin_Seeds_Dataset!J793</f>
        <v>0.81320000000000003</v>
      </c>
      <c r="K795">
        <f>Pumpkin_Seeds_Dataset!K793</f>
        <v>1.8774</v>
      </c>
      <c r="L795">
        <f>Pumpkin_Seeds_Dataset!L793</f>
        <v>0.72799999999999998</v>
      </c>
      <c r="M795" s="9">
        <f>Pumpkin_Seeds_Dataset!M793</f>
        <v>0</v>
      </c>
      <c r="N795" s="10">
        <f t="shared" si="157"/>
        <v>1</v>
      </c>
      <c r="O795" s="11">
        <f t="shared" si="158"/>
        <v>1</v>
      </c>
      <c r="P795">
        <f t="shared" si="159"/>
        <v>0</v>
      </c>
      <c r="Q795">
        <f t="shared" si="160"/>
        <v>9.1799196787557782E-2</v>
      </c>
      <c r="R795" s="9">
        <f t="shared" si="161"/>
        <v>9.1799196787557782E-2</v>
      </c>
      <c r="S795" s="11">
        <f t="shared" si="162"/>
        <v>0.90820080321244223</v>
      </c>
      <c r="T795" s="9">
        <f t="shared" si="163"/>
        <v>-9.6289775918278531E-2</v>
      </c>
      <c r="U795" s="11">
        <f t="shared" si="164"/>
        <v>100</v>
      </c>
      <c r="AX795">
        <v>0.10888076874905954</v>
      </c>
      <c r="AY795">
        <v>1</v>
      </c>
      <c r="AZ795">
        <v>0</v>
      </c>
      <c r="BA795">
        <f t="shared" si="168"/>
        <v>754</v>
      </c>
      <c r="BB795">
        <f t="shared" si="169"/>
        <v>37</v>
      </c>
      <c r="BC795">
        <f t="shared" si="165"/>
        <v>0.42000000000000004</v>
      </c>
      <c r="BD795">
        <f t="shared" si="166"/>
        <v>0.96916666666666662</v>
      </c>
      <c r="BE795">
        <f t="shared" si="167"/>
        <v>7.4551282051290386E-4</v>
      </c>
    </row>
    <row r="796" spans="1:57" x14ac:dyDescent="0.3">
      <c r="A796">
        <f>Pumpkin_Seeds_Dataset!A794</f>
        <v>99043</v>
      </c>
      <c r="B796">
        <f>Pumpkin_Seeds_Dataset!B794</f>
        <v>1201.0840000000001</v>
      </c>
      <c r="C796">
        <f>Pumpkin_Seeds_Dataset!C794</f>
        <v>461.92520000000002</v>
      </c>
      <c r="D796">
        <f>Pumpkin_Seeds_Dataset!D794</f>
        <v>274.14370000000002</v>
      </c>
      <c r="E796">
        <f>Pumpkin_Seeds_Dataset!E794</f>
        <v>99963</v>
      </c>
      <c r="F796">
        <f>Pumpkin_Seeds_Dataset!F794</f>
        <v>355.11329999999998</v>
      </c>
      <c r="G796">
        <f>Pumpkin_Seeds_Dataset!G794</f>
        <v>0.80479999999999996</v>
      </c>
      <c r="H796">
        <f>Pumpkin_Seeds_Dataset!H794</f>
        <v>0.99080000000000001</v>
      </c>
      <c r="I796">
        <f>Pumpkin_Seeds_Dataset!I794</f>
        <v>0.72009999999999996</v>
      </c>
      <c r="J796">
        <f>Pumpkin_Seeds_Dataset!J794</f>
        <v>0.86280000000000001</v>
      </c>
      <c r="K796">
        <f>Pumpkin_Seeds_Dataset!K794</f>
        <v>1.6850000000000001</v>
      </c>
      <c r="L796">
        <f>Pumpkin_Seeds_Dataset!L794</f>
        <v>0.76880000000000004</v>
      </c>
      <c r="M796" s="9">
        <f>Pumpkin_Seeds_Dataset!M794</f>
        <v>0</v>
      </c>
      <c r="N796" s="10">
        <f t="shared" si="157"/>
        <v>1</v>
      </c>
      <c r="O796" s="11">
        <f t="shared" si="158"/>
        <v>1</v>
      </c>
      <c r="P796">
        <f t="shared" si="159"/>
        <v>0</v>
      </c>
      <c r="Q796">
        <f t="shared" si="160"/>
        <v>6.5946748327252211E-2</v>
      </c>
      <c r="R796" s="9">
        <f t="shared" si="161"/>
        <v>6.5946748327252211E-2</v>
      </c>
      <c r="S796" s="11">
        <f t="shared" si="162"/>
        <v>0.93405325167274778</v>
      </c>
      <c r="T796" s="9">
        <f t="shared" si="163"/>
        <v>-6.8221827739650936E-2</v>
      </c>
      <c r="U796" s="11">
        <f t="shared" si="164"/>
        <v>100</v>
      </c>
      <c r="AX796">
        <v>0.10908067723668902</v>
      </c>
      <c r="AY796">
        <v>1</v>
      </c>
      <c r="AZ796">
        <v>0</v>
      </c>
      <c r="BA796">
        <f t="shared" si="168"/>
        <v>755</v>
      </c>
      <c r="BB796">
        <f t="shared" si="169"/>
        <v>37</v>
      </c>
      <c r="BC796">
        <f t="shared" si="165"/>
        <v>0.41923076923076918</v>
      </c>
      <c r="BD796">
        <f t="shared" si="166"/>
        <v>0.96916666666666662</v>
      </c>
      <c r="BE796">
        <f t="shared" si="167"/>
        <v>7.4551282051279631E-4</v>
      </c>
    </row>
    <row r="797" spans="1:57" x14ac:dyDescent="0.3">
      <c r="A797">
        <f>Pumpkin_Seeds_Dataset!A795</f>
        <v>72777</v>
      </c>
      <c r="B797">
        <f>Pumpkin_Seeds_Dataset!B795</f>
        <v>1066.963</v>
      </c>
      <c r="C797">
        <f>Pumpkin_Seeds_Dataset!C795</f>
        <v>430.21640000000002</v>
      </c>
      <c r="D797">
        <f>Pumpkin_Seeds_Dataset!D795</f>
        <v>217.2542</v>
      </c>
      <c r="E797">
        <f>Pumpkin_Seeds_Dataset!E795</f>
        <v>73339</v>
      </c>
      <c r="F797">
        <f>Pumpkin_Seeds_Dataset!F795</f>
        <v>304.40519999999998</v>
      </c>
      <c r="G797">
        <f>Pumpkin_Seeds_Dataset!G795</f>
        <v>0.86309999999999998</v>
      </c>
      <c r="H797">
        <f>Pumpkin_Seeds_Dataset!H795</f>
        <v>0.99229999999999996</v>
      </c>
      <c r="I797">
        <f>Pumpkin_Seeds_Dataset!I795</f>
        <v>0.70679999999999998</v>
      </c>
      <c r="J797">
        <f>Pumpkin_Seeds_Dataset!J795</f>
        <v>0.8034</v>
      </c>
      <c r="K797">
        <f>Pumpkin_Seeds_Dataset!K795</f>
        <v>1.9802</v>
      </c>
      <c r="L797">
        <f>Pumpkin_Seeds_Dataset!L795</f>
        <v>0.70760000000000001</v>
      </c>
      <c r="M797" s="9">
        <f>Pumpkin_Seeds_Dataset!M795</f>
        <v>0</v>
      </c>
      <c r="N797" s="10">
        <f t="shared" si="157"/>
        <v>1</v>
      </c>
      <c r="O797" s="11">
        <f t="shared" si="158"/>
        <v>1</v>
      </c>
      <c r="P797">
        <f t="shared" si="159"/>
        <v>0</v>
      </c>
      <c r="Q797">
        <f t="shared" si="160"/>
        <v>0.57339684634866495</v>
      </c>
      <c r="R797" s="9">
        <f t="shared" si="161"/>
        <v>0.57339684634866495</v>
      </c>
      <c r="S797" s="11">
        <f t="shared" si="162"/>
        <v>0.42660315365133505</v>
      </c>
      <c r="T797" s="9">
        <f t="shared" si="163"/>
        <v>-0.85190108044681279</v>
      </c>
      <c r="U797" s="11">
        <f t="shared" si="164"/>
        <v>0</v>
      </c>
      <c r="AX797">
        <v>0.10930139259214888</v>
      </c>
      <c r="AY797">
        <v>1</v>
      </c>
      <c r="AZ797">
        <v>0</v>
      </c>
      <c r="BA797">
        <f t="shared" si="168"/>
        <v>756</v>
      </c>
      <c r="BB797">
        <f t="shared" si="169"/>
        <v>37</v>
      </c>
      <c r="BC797">
        <f t="shared" si="165"/>
        <v>0.41846153846153844</v>
      </c>
      <c r="BD797">
        <f t="shared" si="166"/>
        <v>0.96916666666666662</v>
      </c>
      <c r="BE797">
        <f t="shared" si="167"/>
        <v>7.4551282051279631E-4</v>
      </c>
    </row>
    <row r="798" spans="1:57" x14ac:dyDescent="0.3">
      <c r="A798">
        <f>Pumpkin_Seeds_Dataset!A796</f>
        <v>65204</v>
      </c>
      <c r="B798">
        <f>Pumpkin_Seeds_Dataset!B796</f>
        <v>984.46900000000005</v>
      </c>
      <c r="C798">
        <f>Pumpkin_Seeds_Dataset!C796</f>
        <v>383.34789999999998</v>
      </c>
      <c r="D798">
        <f>Pumpkin_Seeds_Dataset!D796</f>
        <v>217.1087</v>
      </c>
      <c r="E798">
        <f>Pumpkin_Seeds_Dataset!E796</f>
        <v>65771</v>
      </c>
      <c r="F798">
        <f>Pumpkin_Seeds_Dataset!F796</f>
        <v>288.13249999999999</v>
      </c>
      <c r="G798">
        <f>Pumpkin_Seeds_Dataset!G796</f>
        <v>0.82420000000000004</v>
      </c>
      <c r="H798">
        <f>Pumpkin_Seeds_Dataset!H796</f>
        <v>0.99139999999999995</v>
      </c>
      <c r="I798">
        <f>Pumpkin_Seeds_Dataset!I796</f>
        <v>0.66779999999999995</v>
      </c>
      <c r="J798">
        <f>Pumpkin_Seeds_Dataset!J796</f>
        <v>0.84540000000000004</v>
      </c>
      <c r="K798">
        <f>Pumpkin_Seeds_Dataset!K796</f>
        <v>1.7657</v>
      </c>
      <c r="L798">
        <f>Pumpkin_Seeds_Dataset!L796</f>
        <v>0.75160000000000005</v>
      </c>
      <c r="M798" s="9">
        <f>Pumpkin_Seeds_Dataset!M796</f>
        <v>0</v>
      </c>
      <c r="N798" s="10">
        <f t="shared" si="157"/>
        <v>1</v>
      </c>
      <c r="O798" s="11">
        <f t="shared" si="158"/>
        <v>1</v>
      </c>
      <c r="P798">
        <f t="shared" si="159"/>
        <v>0</v>
      </c>
      <c r="Q798">
        <f t="shared" si="160"/>
        <v>6.828099275780386E-2</v>
      </c>
      <c r="R798" s="9">
        <f t="shared" si="161"/>
        <v>6.828099275780386E-2</v>
      </c>
      <c r="S798" s="11">
        <f t="shared" si="162"/>
        <v>0.93171900724219614</v>
      </c>
      <c r="T798" s="9">
        <f t="shared" si="163"/>
        <v>-7.0724004130438306E-2</v>
      </c>
      <c r="U798" s="11">
        <f t="shared" si="164"/>
        <v>100</v>
      </c>
      <c r="AX798">
        <v>0.10951408530100804</v>
      </c>
      <c r="AY798">
        <v>1</v>
      </c>
      <c r="AZ798">
        <v>0</v>
      </c>
      <c r="BA798">
        <f t="shared" si="168"/>
        <v>757</v>
      </c>
      <c r="BB798">
        <f t="shared" si="169"/>
        <v>37</v>
      </c>
      <c r="BC798">
        <f t="shared" si="165"/>
        <v>0.4176923076923077</v>
      </c>
      <c r="BD798">
        <f t="shared" si="166"/>
        <v>0.96916666666666662</v>
      </c>
      <c r="BE798">
        <f t="shared" si="167"/>
        <v>7.4551282051279631E-4</v>
      </c>
    </row>
    <row r="799" spans="1:57" x14ac:dyDescent="0.3">
      <c r="A799">
        <f>Pumpkin_Seeds_Dataset!A797</f>
        <v>90643</v>
      </c>
      <c r="B799">
        <f>Pumpkin_Seeds_Dataset!B797</f>
        <v>1160.6120000000001</v>
      </c>
      <c r="C799">
        <f>Pumpkin_Seeds_Dataset!C797</f>
        <v>453.14850000000001</v>
      </c>
      <c r="D799">
        <f>Pumpkin_Seeds_Dataset!D797</f>
        <v>255.28360000000001</v>
      </c>
      <c r="E799">
        <f>Pumpkin_Seeds_Dataset!E797</f>
        <v>91366</v>
      </c>
      <c r="F799">
        <f>Pumpkin_Seeds_Dataset!F797</f>
        <v>339.7208</v>
      </c>
      <c r="G799">
        <f>Pumpkin_Seeds_Dataset!G797</f>
        <v>0.82620000000000005</v>
      </c>
      <c r="H799">
        <f>Pumpkin_Seeds_Dataset!H797</f>
        <v>0.99209999999999998</v>
      </c>
      <c r="I799">
        <f>Pumpkin_Seeds_Dataset!I797</f>
        <v>0.75049999999999994</v>
      </c>
      <c r="J799">
        <f>Pumpkin_Seeds_Dataset!J797</f>
        <v>0.84560000000000002</v>
      </c>
      <c r="K799">
        <f>Pumpkin_Seeds_Dataset!K797</f>
        <v>1.7750999999999999</v>
      </c>
      <c r="L799">
        <f>Pumpkin_Seeds_Dataset!L797</f>
        <v>0.74970000000000003</v>
      </c>
      <c r="M799" s="9">
        <f>Pumpkin_Seeds_Dataset!M797</f>
        <v>0</v>
      </c>
      <c r="N799" s="10">
        <f t="shared" si="157"/>
        <v>1</v>
      </c>
      <c r="O799" s="11">
        <f t="shared" si="158"/>
        <v>1</v>
      </c>
      <c r="P799">
        <f t="shared" si="159"/>
        <v>0</v>
      </c>
      <c r="Q799">
        <f t="shared" si="160"/>
        <v>8.1670266521657611E-2</v>
      </c>
      <c r="R799" s="9">
        <f t="shared" si="161"/>
        <v>8.1670266521657611E-2</v>
      </c>
      <c r="S799" s="11">
        <f t="shared" si="162"/>
        <v>0.91832973347834235</v>
      </c>
      <c r="T799" s="9">
        <f t="shared" si="163"/>
        <v>-8.5198766058201064E-2</v>
      </c>
      <c r="U799" s="11">
        <f t="shared" si="164"/>
        <v>100</v>
      </c>
      <c r="AX799">
        <v>0.10980362287525842</v>
      </c>
      <c r="AY799">
        <v>1</v>
      </c>
      <c r="AZ799">
        <v>0</v>
      </c>
      <c r="BA799">
        <f t="shared" si="168"/>
        <v>758</v>
      </c>
      <c r="BB799">
        <f t="shared" si="169"/>
        <v>37</v>
      </c>
      <c r="BC799">
        <f t="shared" si="165"/>
        <v>0.41692307692307695</v>
      </c>
      <c r="BD799">
        <f t="shared" si="166"/>
        <v>0.96916666666666662</v>
      </c>
      <c r="BE799">
        <f t="shared" si="167"/>
        <v>7.4551282051279631E-4</v>
      </c>
    </row>
    <row r="800" spans="1:57" x14ac:dyDescent="0.3">
      <c r="A800">
        <f>Pumpkin_Seeds_Dataset!A798</f>
        <v>69052</v>
      </c>
      <c r="B800">
        <f>Pumpkin_Seeds_Dataset!B798</f>
        <v>1001.6849999999999</v>
      </c>
      <c r="C800">
        <f>Pumpkin_Seeds_Dataset!C798</f>
        <v>384.24889999999999</v>
      </c>
      <c r="D800">
        <f>Pumpkin_Seeds_Dataset!D798</f>
        <v>230.04769999999999</v>
      </c>
      <c r="E800">
        <f>Pumpkin_Seeds_Dataset!E798</f>
        <v>69692</v>
      </c>
      <c r="F800">
        <f>Pumpkin_Seeds_Dataset!F798</f>
        <v>296.51260000000002</v>
      </c>
      <c r="G800">
        <f>Pumpkin_Seeds_Dataset!G798</f>
        <v>0.80100000000000005</v>
      </c>
      <c r="H800">
        <f>Pumpkin_Seeds_Dataset!H798</f>
        <v>0.99080000000000001</v>
      </c>
      <c r="I800">
        <f>Pumpkin_Seeds_Dataset!I798</f>
        <v>0.73160000000000003</v>
      </c>
      <c r="J800">
        <f>Pumpkin_Seeds_Dataset!J798</f>
        <v>0.86480000000000001</v>
      </c>
      <c r="K800">
        <f>Pumpkin_Seeds_Dataset!K798</f>
        <v>1.6702999999999999</v>
      </c>
      <c r="L800">
        <f>Pumpkin_Seeds_Dataset!L798</f>
        <v>0.77170000000000005</v>
      </c>
      <c r="M800" s="9">
        <f>Pumpkin_Seeds_Dataset!M798</f>
        <v>0</v>
      </c>
      <c r="N800" s="10">
        <f t="shared" si="157"/>
        <v>1</v>
      </c>
      <c r="O800" s="11">
        <f t="shared" si="158"/>
        <v>1</v>
      </c>
      <c r="P800">
        <f t="shared" si="159"/>
        <v>0</v>
      </c>
      <c r="Q800">
        <f t="shared" si="160"/>
        <v>2.7910706069808035E-2</v>
      </c>
      <c r="R800" s="9">
        <f t="shared" si="161"/>
        <v>2.7910706069808035E-2</v>
      </c>
      <c r="S800" s="11">
        <f t="shared" si="162"/>
        <v>0.97208929393019194</v>
      </c>
      <c r="T800" s="9">
        <f t="shared" si="163"/>
        <v>-2.8307612557812337E-2</v>
      </c>
      <c r="U800" s="11">
        <f t="shared" si="164"/>
        <v>100</v>
      </c>
      <c r="AX800">
        <v>0.11049101572588432</v>
      </c>
      <c r="AY800">
        <v>1</v>
      </c>
      <c r="AZ800">
        <v>0</v>
      </c>
      <c r="BA800">
        <f t="shared" si="168"/>
        <v>759</v>
      </c>
      <c r="BB800">
        <f t="shared" si="169"/>
        <v>37</v>
      </c>
      <c r="BC800">
        <f t="shared" si="165"/>
        <v>0.41615384615384621</v>
      </c>
      <c r="BD800">
        <f t="shared" si="166"/>
        <v>0.96916666666666662</v>
      </c>
      <c r="BE800">
        <f t="shared" si="167"/>
        <v>7.4551282051290386E-4</v>
      </c>
    </row>
    <row r="801" spans="1:57" x14ac:dyDescent="0.3">
      <c r="A801">
        <f>Pumpkin_Seeds_Dataset!A799</f>
        <v>64896</v>
      </c>
      <c r="B801">
        <f>Pumpkin_Seeds_Dataset!B799</f>
        <v>1039.316</v>
      </c>
      <c r="C801">
        <f>Pumpkin_Seeds_Dataset!C799</f>
        <v>430.11989999999997</v>
      </c>
      <c r="D801">
        <f>Pumpkin_Seeds_Dataset!D799</f>
        <v>193.0693</v>
      </c>
      <c r="E801">
        <f>Pumpkin_Seeds_Dataset!E799</f>
        <v>66107</v>
      </c>
      <c r="F801">
        <f>Pumpkin_Seeds_Dataset!F799</f>
        <v>287.4511</v>
      </c>
      <c r="G801">
        <f>Pumpkin_Seeds_Dataset!G799</f>
        <v>0.89359999999999995</v>
      </c>
      <c r="H801">
        <f>Pumpkin_Seeds_Dataset!H799</f>
        <v>0.98170000000000002</v>
      </c>
      <c r="I801">
        <f>Pumpkin_Seeds_Dataset!I799</f>
        <v>0.63749999999999996</v>
      </c>
      <c r="J801">
        <f>Pumpkin_Seeds_Dataset!J799</f>
        <v>0.755</v>
      </c>
      <c r="K801">
        <f>Pumpkin_Seeds_Dataset!K799</f>
        <v>2.2277999999999998</v>
      </c>
      <c r="L801">
        <f>Pumpkin_Seeds_Dataset!L799</f>
        <v>0.66830000000000001</v>
      </c>
      <c r="M801" s="9">
        <f>Pumpkin_Seeds_Dataset!M799</f>
        <v>0</v>
      </c>
      <c r="N801" s="10">
        <f t="shared" si="157"/>
        <v>1</v>
      </c>
      <c r="O801" s="11">
        <f t="shared" si="158"/>
        <v>1</v>
      </c>
      <c r="P801">
        <f t="shared" si="159"/>
        <v>0</v>
      </c>
      <c r="Q801">
        <f t="shared" si="160"/>
        <v>0.70961563963936869</v>
      </c>
      <c r="R801" s="9">
        <f t="shared" si="161"/>
        <v>0.70961563963936869</v>
      </c>
      <c r="S801" s="11">
        <f t="shared" si="162"/>
        <v>0.29038436036063131</v>
      </c>
      <c r="T801" s="9">
        <f t="shared" si="163"/>
        <v>-1.2365498529892238</v>
      </c>
      <c r="U801" s="11">
        <f t="shared" si="164"/>
        <v>0</v>
      </c>
      <c r="AX801">
        <v>0.11073502994150687</v>
      </c>
      <c r="AY801">
        <v>1</v>
      </c>
      <c r="AZ801">
        <v>0</v>
      </c>
      <c r="BA801">
        <f t="shared" si="168"/>
        <v>760</v>
      </c>
      <c r="BB801">
        <f t="shared" si="169"/>
        <v>37</v>
      </c>
      <c r="BC801">
        <f t="shared" si="165"/>
        <v>0.41538461538461535</v>
      </c>
      <c r="BD801">
        <f t="shared" si="166"/>
        <v>0.96916666666666662</v>
      </c>
      <c r="BE801">
        <f t="shared" si="167"/>
        <v>7.4551282051279631E-4</v>
      </c>
    </row>
    <row r="802" spans="1:57" x14ac:dyDescent="0.3">
      <c r="A802">
        <f>Pumpkin_Seeds_Dataset!A800</f>
        <v>81601</v>
      </c>
      <c r="B802">
        <f>Pumpkin_Seeds_Dataset!B800</f>
        <v>1095.816</v>
      </c>
      <c r="C802">
        <f>Pumpkin_Seeds_Dataset!C800</f>
        <v>418.41849999999999</v>
      </c>
      <c r="D802">
        <f>Pumpkin_Seeds_Dataset!D800</f>
        <v>249.62379999999999</v>
      </c>
      <c r="E802">
        <f>Pumpkin_Seeds_Dataset!E800</f>
        <v>82693</v>
      </c>
      <c r="F802">
        <f>Pumpkin_Seeds_Dataset!F800</f>
        <v>322.33150000000001</v>
      </c>
      <c r="G802">
        <f>Pumpkin_Seeds_Dataset!G800</f>
        <v>0.80249999999999999</v>
      </c>
      <c r="H802">
        <f>Pumpkin_Seeds_Dataset!H800</f>
        <v>0.98680000000000001</v>
      </c>
      <c r="I802">
        <f>Pumpkin_Seeds_Dataset!I800</f>
        <v>0.75119999999999998</v>
      </c>
      <c r="J802">
        <f>Pumpkin_Seeds_Dataset!J800</f>
        <v>0.85389999999999999</v>
      </c>
      <c r="K802">
        <f>Pumpkin_Seeds_Dataset!K800</f>
        <v>1.6761999999999999</v>
      </c>
      <c r="L802">
        <f>Pumpkin_Seeds_Dataset!L800</f>
        <v>0.77039999999999997</v>
      </c>
      <c r="M802" s="9">
        <f>Pumpkin_Seeds_Dataset!M800</f>
        <v>0</v>
      </c>
      <c r="N802" s="10">
        <f t="shared" si="157"/>
        <v>1</v>
      </c>
      <c r="O802" s="11">
        <f t="shared" si="158"/>
        <v>1</v>
      </c>
      <c r="P802">
        <f t="shared" si="159"/>
        <v>0</v>
      </c>
      <c r="Q802">
        <f t="shared" si="160"/>
        <v>7.1408162040089386E-3</v>
      </c>
      <c r="R802" s="9">
        <f t="shared" si="161"/>
        <v>7.1408162040089386E-3</v>
      </c>
      <c r="S802" s="11">
        <f t="shared" si="162"/>
        <v>0.99285918379599103</v>
      </c>
      <c r="T802" s="9">
        <f t="shared" si="163"/>
        <v>-7.1664338588638609E-3</v>
      </c>
      <c r="U802" s="11">
        <f t="shared" si="164"/>
        <v>100</v>
      </c>
      <c r="AX802">
        <v>0.11143413589553698</v>
      </c>
      <c r="AY802">
        <v>1</v>
      </c>
      <c r="AZ802">
        <v>0</v>
      </c>
      <c r="BA802">
        <f t="shared" si="168"/>
        <v>761</v>
      </c>
      <c r="BB802">
        <f t="shared" si="169"/>
        <v>37</v>
      </c>
      <c r="BC802">
        <f t="shared" si="165"/>
        <v>0.41461538461538461</v>
      </c>
      <c r="BD802">
        <f t="shared" si="166"/>
        <v>0.96916666666666662</v>
      </c>
      <c r="BE802">
        <f t="shared" si="167"/>
        <v>7.4551282051279631E-4</v>
      </c>
    </row>
    <row r="803" spans="1:57" x14ac:dyDescent="0.3">
      <c r="A803">
        <f>Pumpkin_Seeds_Dataset!A801</f>
        <v>70609</v>
      </c>
      <c r="B803">
        <f>Pumpkin_Seeds_Dataset!B801</f>
        <v>1011.299</v>
      </c>
      <c r="C803">
        <f>Pumpkin_Seeds_Dataset!C801</f>
        <v>393.83049999999997</v>
      </c>
      <c r="D803">
        <f>Pumpkin_Seeds_Dataset!D801</f>
        <v>228.63900000000001</v>
      </c>
      <c r="E803">
        <f>Pumpkin_Seeds_Dataset!E801</f>
        <v>71270</v>
      </c>
      <c r="F803">
        <f>Pumpkin_Seeds_Dataset!F801</f>
        <v>299.83690000000001</v>
      </c>
      <c r="G803">
        <f>Pumpkin_Seeds_Dataset!G801</f>
        <v>0.81420000000000003</v>
      </c>
      <c r="H803">
        <f>Pumpkin_Seeds_Dataset!H801</f>
        <v>0.99070000000000003</v>
      </c>
      <c r="I803">
        <f>Pumpkin_Seeds_Dataset!I801</f>
        <v>0.67979999999999996</v>
      </c>
      <c r="J803">
        <f>Pumpkin_Seeds_Dataset!J801</f>
        <v>0.86760000000000004</v>
      </c>
      <c r="K803">
        <f>Pumpkin_Seeds_Dataset!K801</f>
        <v>1.7224999999999999</v>
      </c>
      <c r="L803">
        <f>Pumpkin_Seeds_Dataset!L801</f>
        <v>0.76129999999999998</v>
      </c>
      <c r="M803" s="9">
        <f>Pumpkin_Seeds_Dataset!M801</f>
        <v>0</v>
      </c>
      <c r="N803" s="10">
        <f t="shared" si="157"/>
        <v>1</v>
      </c>
      <c r="O803" s="11">
        <f t="shared" si="158"/>
        <v>1</v>
      </c>
      <c r="P803">
        <f t="shared" si="159"/>
        <v>0</v>
      </c>
      <c r="Q803">
        <f t="shared" si="160"/>
        <v>2.0244858790916184E-2</v>
      </c>
      <c r="R803" s="9">
        <f t="shared" si="161"/>
        <v>2.0244858790916184E-2</v>
      </c>
      <c r="S803" s="11">
        <f t="shared" si="162"/>
        <v>0.9797551412090838</v>
      </c>
      <c r="T803" s="9">
        <f t="shared" si="163"/>
        <v>-2.0452594445805574E-2</v>
      </c>
      <c r="U803" s="11">
        <f t="shared" si="164"/>
        <v>100</v>
      </c>
      <c r="AX803">
        <v>0.11184271344036996</v>
      </c>
      <c r="AY803">
        <v>1</v>
      </c>
      <c r="AZ803">
        <v>0</v>
      </c>
      <c r="BA803">
        <f t="shared" si="168"/>
        <v>762</v>
      </c>
      <c r="BB803">
        <f t="shared" si="169"/>
        <v>37</v>
      </c>
      <c r="BC803">
        <f t="shared" si="165"/>
        <v>0.41384615384615386</v>
      </c>
      <c r="BD803">
        <f t="shared" si="166"/>
        <v>0.96916666666666662</v>
      </c>
      <c r="BE803">
        <f t="shared" si="167"/>
        <v>7.4551282051279631E-4</v>
      </c>
    </row>
    <row r="804" spans="1:57" x14ac:dyDescent="0.3">
      <c r="A804">
        <f>Pumpkin_Seeds_Dataset!A802</f>
        <v>97447</v>
      </c>
      <c r="B804">
        <f>Pumpkin_Seeds_Dataset!B802</f>
        <v>1172.021</v>
      </c>
      <c r="C804">
        <f>Pumpkin_Seeds_Dataset!C802</f>
        <v>448.68889999999999</v>
      </c>
      <c r="D804">
        <f>Pumpkin_Seeds_Dataset!D802</f>
        <v>276.98970000000003</v>
      </c>
      <c r="E804">
        <f>Pumpkin_Seeds_Dataset!E802</f>
        <v>98077</v>
      </c>
      <c r="F804">
        <f>Pumpkin_Seeds_Dataset!F802</f>
        <v>352.2405</v>
      </c>
      <c r="G804">
        <f>Pumpkin_Seeds_Dataset!G802</f>
        <v>0.78669999999999995</v>
      </c>
      <c r="H804">
        <f>Pumpkin_Seeds_Dataset!H802</f>
        <v>0.99360000000000004</v>
      </c>
      <c r="I804">
        <f>Pumpkin_Seeds_Dataset!I802</f>
        <v>0.7601</v>
      </c>
      <c r="J804">
        <f>Pumpkin_Seeds_Dataset!J802</f>
        <v>0.89149999999999996</v>
      </c>
      <c r="K804">
        <f>Pumpkin_Seeds_Dataset!K802</f>
        <v>1.6198999999999999</v>
      </c>
      <c r="L804">
        <f>Pumpkin_Seeds_Dataset!L802</f>
        <v>0.78500000000000003</v>
      </c>
      <c r="M804" s="9">
        <f>Pumpkin_Seeds_Dataset!M802</f>
        <v>0</v>
      </c>
      <c r="N804" s="10">
        <f t="shared" si="157"/>
        <v>1</v>
      </c>
      <c r="O804" s="11">
        <f t="shared" si="158"/>
        <v>1</v>
      </c>
      <c r="P804">
        <f t="shared" si="159"/>
        <v>0</v>
      </c>
      <c r="Q804">
        <f t="shared" si="160"/>
        <v>6.0214628812662034E-2</v>
      </c>
      <c r="R804" s="9">
        <f t="shared" si="161"/>
        <v>6.0214628812662034E-2</v>
      </c>
      <c r="S804" s="11">
        <f t="shared" si="162"/>
        <v>0.93978537118733796</v>
      </c>
      <c r="T804" s="9">
        <f t="shared" si="163"/>
        <v>-6.2103758313122051E-2</v>
      </c>
      <c r="U804" s="11">
        <f t="shared" si="164"/>
        <v>100</v>
      </c>
      <c r="AX804">
        <v>0.1119640256871326</v>
      </c>
      <c r="AY804">
        <v>1</v>
      </c>
      <c r="AZ804">
        <v>0</v>
      </c>
      <c r="BA804">
        <f t="shared" si="168"/>
        <v>763</v>
      </c>
      <c r="BB804">
        <f t="shared" si="169"/>
        <v>37</v>
      </c>
      <c r="BC804">
        <f t="shared" si="165"/>
        <v>0.41307692307692312</v>
      </c>
      <c r="BD804">
        <f t="shared" si="166"/>
        <v>0.96916666666666662</v>
      </c>
      <c r="BE804">
        <f t="shared" si="167"/>
        <v>7.4551282051290386E-4</v>
      </c>
    </row>
    <row r="805" spans="1:57" x14ac:dyDescent="0.3">
      <c r="A805">
        <f>Pumpkin_Seeds_Dataset!A803</f>
        <v>95173</v>
      </c>
      <c r="B805">
        <f>Pumpkin_Seeds_Dataset!B803</f>
        <v>1192.175</v>
      </c>
      <c r="C805">
        <f>Pumpkin_Seeds_Dataset!C803</f>
        <v>463.37020000000001</v>
      </c>
      <c r="D805">
        <f>Pumpkin_Seeds_Dataset!D803</f>
        <v>262.56439999999998</v>
      </c>
      <c r="E805">
        <f>Pumpkin_Seeds_Dataset!E803</f>
        <v>96002</v>
      </c>
      <c r="F805">
        <f>Pumpkin_Seeds_Dataset!F803</f>
        <v>348.10629999999998</v>
      </c>
      <c r="G805">
        <f>Pumpkin_Seeds_Dataset!G803</f>
        <v>0.82399999999999995</v>
      </c>
      <c r="H805">
        <f>Pumpkin_Seeds_Dataset!H803</f>
        <v>0.99139999999999995</v>
      </c>
      <c r="I805">
        <f>Pumpkin_Seeds_Dataset!I803</f>
        <v>0.70579999999999998</v>
      </c>
      <c r="J805">
        <f>Pumpkin_Seeds_Dataset!J803</f>
        <v>0.84150000000000003</v>
      </c>
      <c r="K805">
        <f>Pumpkin_Seeds_Dataset!K803</f>
        <v>1.7647999999999999</v>
      </c>
      <c r="L805">
        <f>Pumpkin_Seeds_Dataset!L803</f>
        <v>0.75119999999999998</v>
      </c>
      <c r="M805" s="9">
        <f>Pumpkin_Seeds_Dataset!M803</f>
        <v>0</v>
      </c>
      <c r="N805" s="10">
        <f t="shared" si="157"/>
        <v>1</v>
      </c>
      <c r="O805" s="11">
        <f t="shared" si="158"/>
        <v>1</v>
      </c>
      <c r="P805">
        <f t="shared" si="159"/>
        <v>0</v>
      </c>
      <c r="Q805">
        <f t="shared" si="160"/>
        <v>0.1066944454370171</v>
      </c>
      <c r="R805" s="9">
        <f t="shared" si="161"/>
        <v>0.1066944454370171</v>
      </c>
      <c r="S805" s="11">
        <f t="shared" si="162"/>
        <v>0.89330555456298288</v>
      </c>
      <c r="T805" s="9">
        <f t="shared" si="163"/>
        <v>-0.11282659026727576</v>
      </c>
      <c r="U805" s="11">
        <f t="shared" si="164"/>
        <v>100</v>
      </c>
      <c r="AX805">
        <v>0.11255325429163937</v>
      </c>
      <c r="AY805">
        <v>1</v>
      </c>
      <c r="AZ805">
        <v>0</v>
      </c>
      <c r="BA805">
        <f t="shared" si="168"/>
        <v>764</v>
      </c>
      <c r="BB805">
        <f t="shared" si="169"/>
        <v>37</v>
      </c>
      <c r="BC805">
        <f t="shared" si="165"/>
        <v>0.41230769230769226</v>
      </c>
      <c r="BD805">
        <f t="shared" si="166"/>
        <v>0.96916666666666662</v>
      </c>
      <c r="BE805">
        <f t="shared" si="167"/>
        <v>7.4551282051279631E-4</v>
      </c>
    </row>
    <row r="806" spans="1:57" x14ac:dyDescent="0.3">
      <c r="A806">
        <f>Pumpkin_Seeds_Dataset!A804</f>
        <v>99850</v>
      </c>
      <c r="B806">
        <f>Pumpkin_Seeds_Dataset!B804</f>
        <v>1242.6279999999999</v>
      </c>
      <c r="C806">
        <f>Pumpkin_Seeds_Dataset!C804</f>
        <v>489.79050000000001</v>
      </c>
      <c r="D806">
        <f>Pumpkin_Seeds_Dataset!D804</f>
        <v>260.99599999999998</v>
      </c>
      <c r="E806">
        <f>Pumpkin_Seeds_Dataset!E804</f>
        <v>101228</v>
      </c>
      <c r="F806">
        <f>Pumpkin_Seeds_Dataset!F804</f>
        <v>356.55709999999999</v>
      </c>
      <c r="G806">
        <f>Pumpkin_Seeds_Dataset!G804</f>
        <v>0.84619999999999995</v>
      </c>
      <c r="H806">
        <f>Pumpkin_Seeds_Dataset!H804</f>
        <v>0.98640000000000005</v>
      </c>
      <c r="I806">
        <f>Pumpkin_Seeds_Dataset!I804</f>
        <v>0.74129999999999996</v>
      </c>
      <c r="J806">
        <f>Pumpkin_Seeds_Dataset!J804</f>
        <v>0.81259999999999999</v>
      </c>
      <c r="K806">
        <f>Pumpkin_Seeds_Dataset!K804</f>
        <v>1.8766</v>
      </c>
      <c r="L806">
        <f>Pumpkin_Seeds_Dataset!L804</f>
        <v>0.72799999999999998</v>
      </c>
      <c r="M806" s="9">
        <f>Pumpkin_Seeds_Dataset!M804</f>
        <v>0</v>
      </c>
      <c r="N806" s="10">
        <f t="shared" si="157"/>
        <v>1</v>
      </c>
      <c r="O806" s="11">
        <f t="shared" si="158"/>
        <v>1</v>
      </c>
      <c r="P806">
        <f t="shared" si="159"/>
        <v>0</v>
      </c>
      <c r="Q806">
        <f t="shared" si="160"/>
        <v>9.4475412815837115E-2</v>
      </c>
      <c r="R806" s="9">
        <f t="shared" si="161"/>
        <v>9.4475412815837115E-2</v>
      </c>
      <c r="S806" s="11">
        <f t="shared" si="162"/>
        <v>0.90552458718416284</v>
      </c>
      <c r="T806" s="9">
        <f t="shared" si="163"/>
        <v>-9.9240848869757828E-2</v>
      </c>
      <c r="U806" s="11">
        <f t="shared" si="164"/>
        <v>100</v>
      </c>
      <c r="AX806">
        <v>0.11276498198915325</v>
      </c>
      <c r="AY806">
        <v>1</v>
      </c>
      <c r="AZ806">
        <v>0</v>
      </c>
      <c r="BA806">
        <f t="shared" si="168"/>
        <v>765</v>
      </c>
      <c r="BB806">
        <f t="shared" si="169"/>
        <v>37</v>
      </c>
      <c r="BC806">
        <f t="shared" si="165"/>
        <v>0.41153846153846152</v>
      </c>
      <c r="BD806">
        <f t="shared" si="166"/>
        <v>0.96916666666666662</v>
      </c>
      <c r="BE806">
        <f t="shared" si="167"/>
        <v>0</v>
      </c>
    </row>
    <row r="807" spans="1:57" x14ac:dyDescent="0.3">
      <c r="A807">
        <f>Pumpkin_Seeds_Dataset!A805</f>
        <v>70434</v>
      </c>
      <c r="B807">
        <f>Pumpkin_Seeds_Dataset!B805</f>
        <v>1031.3800000000001</v>
      </c>
      <c r="C807">
        <f>Pumpkin_Seeds_Dataset!C805</f>
        <v>407.49090000000001</v>
      </c>
      <c r="D807">
        <f>Pumpkin_Seeds_Dataset!D805</f>
        <v>220.7869</v>
      </c>
      <c r="E807">
        <f>Pumpkin_Seeds_Dataset!E805</f>
        <v>71200</v>
      </c>
      <c r="F807">
        <f>Pumpkin_Seeds_Dataset!F805</f>
        <v>299.46510000000001</v>
      </c>
      <c r="G807">
        <f>Pumpkin_Seeds_Dataset!G805</f>
        <v>0.84050000000000002</v>
      </c>
      <c r="H807">
        <f>Pumpkin_Seeds_Dataset!H805</f>
        <v>0.98919999999999997</v>
      </c>
      <c r="I807">
        <f>Pumpkin_Seeds_Dataset!I805</f>
        <v>0.67300000000000004</v>
      </c>
      <c r="J807">
        <f>Pumpkin_Seeds_Dataset!J805</f>
        <v>0.83209999999999995</v>
      </c>
      <c r="K807">
        <f>Pumpkin_Seeds_Dataset!K805</f>
        <v>1.8455999999999999</v>
      </c>
      <c r="L807">
        <f>Pumpkin_Seeds_Dataset!L805</f>
        <v>0.7349</v>
      </c>
      <c r="M807" s="9">
        <f>Pumpkin_Seeds_Dataset!M805</f>
        <v>0</v>
      </c>
      <c r="N807" s="10">
        <f t="shared" si="157"/>
        <v>1</v>
      </c>
      <c r="O807" s="11">
        <f t="shared" si="158"/>
        <v>1</v>
      </c>
      <c r="P807">
        <f t="shared" si="159"/>
        <v>0</v>
      </c>
      <c r="Q807">
        <f t="shared" si="160"/>
        <v>6.6518108794217268E-2</v>
      </c>
      <c r="R807" s="9">
        <f t="shared" si="161"/>
        <v>6.6518108794217268E-2</v>
      </c>
      <c r="S807" s="11">
        <f t="shared" si="162"/>
        <v>0.93348189120578273</v>
      </c>
      <c r="T807" s="9">
        <f t="shared" si="163"/>
        <v>-6.8833715003963514E-2</v>
      </c>
      <c r="U807" s="11">
        <f t="shared" si="164"/>
        <v>100</v>
      </c>
      <c r="AX807">
        <v>0.11403460032296611</v>
      </c>
      <c r="AY807">
        <v>0</v>
      </c>
      <c r="AZ807">
        <v>1</v>
      </c>
      <c r="BA807">
        <f t="shared" si="168"/>
        <v>765</v>
      </c>
      <c r="BB807">
        <f t="shared" si="169"/>
        <v>38</v>
      </c>
      <c r="BC807">
        <f t="shared" si="165"/>
        <v>0.41153846153846152</v>
      </c>
      <c r="BD807">
        <f t="shared" si="166"/>
        <v>0.96833333333333338</v>
      </c>
      <c r="BE807">
        <f t="shared" si="167"/>
        <v>7.4487179487177076E-4</v>
      </c>
    </row>
    <row r="808" spans="1:57" x14ac:dyDescent="0.3">
      <c r="A808">
        <f>Pumpkin_Seeds_Dataset!A806</f>
        <v>91706</v>
      </c>
      <c r="B808">
        <f>Pumpkin_Seeds_Dataset!B806</f>
        <v>1171.3689999999999</v>
      </c>
      <c r="C808">
        <f>Pumpkin_Seeds_Dataset!C806</f>
        <v>453.43579999999997</v>
      </c>
      <c r="D808">
        <f>Pumpkin_Seeds_Dataset!D806</f>
        <v>259.01400000000001</v>
      </c>
      <c r="E808">
        <f>Pumpkin_Seeds_Dataset!E806</f>
        <v>92969</v>
      </c>
      <c r="F808">
        <f>Pumpkin_Seeds_Dataset!F806</f>
        <v>341.70699999999999</v>
      </c>
      <c r="G808">
        <f>Pumpkin_Seeds_Dataset!G806</f>
        <v>0.82079999999999997</v>
      </c>
      <c r="H808">
        <f>Pumpkin_Seeds_Dataset!H806</f>
        <v>0.98640000000000005</v>
      </c>
      <c r="I808">
        <f>Pumpkin_Seeds_Dataset!I806</f>
        <v>0.70350000000000001</v>
      </c>
      <c r="J808">
        <f>Pumpkin_Seeds_Dataset!J806</f>
        <v>0.83989999999999998</v>
      </c>
      <c r="K808">
        <f>Pumpkin_Seeds_Dataset!K806</f>
        <v>1.7505999999999999</v>
      </c>
      <c r="L808">
        <f>Pumpkin_Seeds_Dataset!L806</f>
        <v>0.75360000000000005</v>
      </c>
      <c r="M808" s="9">
        <f>Pumpkin_Seeds_Dataset!M806</f>
        <v>0</v>
      </c>
      <c r="N808" s="10">
        <f t="shared" si="157"/>
        <v>1</v>
      </c>
      <c r="O808" s="11">
        <f t="shared" si="158"/>
        <v>1</v>
      </c>
      <c r="P808">
        <f t="shared" si="159"/>
        <v>0</v>
      </c>
      <c r="Q808">
        <f t="shared" si="160"/>
        <v>1.6538696677404766E-2</v>
      </c>
      <c r="R808" s="9">
        <f t="shared" si="161"/>
        <v>1.6538696677404766E-2</v>
      </c>
      <c r="S808" s="11">
        <f t="shared" si="162"/>
        <v>0.98346130332259518</v>
      </c>
      <c r="T808" s="9">
        <f t="shared" si="163"/>
        <v>-1.6676987811591961E-2</v>
      </c>
      <c r="U808" s="11">
        <f t="shared" si="164"/>
        <v>100</v>
      </c>
      <c r="AX808">
        <v>0.11444421933907448</v>
      </c>
      <c r="AY808">
        <v>1</v>
      </c>
      <c r="AZ808">
        <v>0</v>
      </c>
      <c r="BA808">
        <f t="shared" si="168"/>
        <v>766</v>
      </c>
      <c r="BB808">
        <f t="shared" si="169"/>
        <v>38</v>
      </c>
      <c r="BC808">
        <f t="shared" si="165"/>
        <v>0.41076923076923078</v>
      </c>
      <c r="BD808">
        <f t="shared" si="166"/>
        <v>0.96833333333333338</v>
      </c>
      <c r="BE808">
        <f t="shared" si="167"/>
        <v>7.4487179487177076E-4</v>
      </c>
    </row>
    <row r="809" spans="1:57" x14ac:dyDescent="0.3">
      <c r="A809">
        <f>Pumpkin_Seeds_Dataset!A807</f>
        <v>71200</v>
      </c>
      <c r="B809">
        <f>Pumpkin_Seeds_Dataset!B807</f>
        <v>1031.4690000000001</v>
      </c>
      <c r="C809">
        <f>Pumpkin_Seeds_Dataset!C807</f>
        <v>407.45510000000002</v>
      </c>
      <c r="D809">
        <f>Pumpkin_Seeds_Dataset!D807</f>
        <v>223.37270000000001</v>
      </c>
      <c r="E809">
        <f>Pumpkin_Seeds_Dataset!E807</f>
        <v>71820</v>
      </c>
      <c r="F809">
        <f>Pumpkin_Seeds_Dataset!F807</f>
        <v>301.08909999999997</v>
      </c>
      <c r="G809">
        <f>Pumpkin_Seeds_Dataset!G807</f>
        <v>0.83630000000000004</v>
      </c>
      <c r="H809">
        <f>Pumpkin_Seeds_Dataset!H807</f>
        <v>0.99139999999999995</v>
      </c>
      <c r="I809">
        <f>Pumpkin_Seeds_Dataset!I807</f>
        <v>0.6986</v>
      </c>
      <c r="J809">
        <f>Pumpkin_Seeds_Dataset!J807</f>
        <v>0.84099999999999997</v>
      </c>
      <c r="K809">
        <f>Pumpkin_Seeds_Dataset!K807</f>
        <v>1.8241000000000001</v>
      </c>
      <c r="L809">
        <f>Pumpkin_Seeds_Dataset!L807</f>
        <v>0.73899999999999999</v>
      </c>
      <c r="M809" s="9">
        <f>Pumpkin_Seeds_Dataset!M807</f>
        <v>0</v>
      </c>
      <c r="N809" s="10">
        <f t="shared" si="157"/>
        <v>1</v>
      </c>
      <c r="O809" s="11">
        <f t="shared" si="158"/>
        <v>1</v>
      </c>
      <c r="P809">
        <f t="shared" si="159"/>
        <v>0</v>
      </c>
      <c r="Q809">
        <f t="shared" si="160"/>
        <v>8.9374026286065625E-2</v>
      </c>
      <c r="R809" s="9">
        <f t="shared" si="161"/>
        <v>8.9374026286065625E-2</v>
      </c>
      <c r="S809" s="11">
        <f t="shared" si="162"/>
        <v>0.91062597371393439</v>
      </c>
      <c r="T809" s="9">
        <f t="shared" si="163"/>
        <v>-9.3623032752323171E-2</v>
      </c>
      <c r="U809" s="11">
        <f t="shared" si="164"/>
        <v>100</v>
      </c>
      <c r="AX809">
        <v>0.11453471581136038</v>
      </c>
      <c r="AY809">
        <v>1</v>
      </c>
      <c r="AZ809">
        <v>0</v>
      </c>
      <c r="BA809">
        <f t="shared" si="168"/>
        <v>767</v>
      </c>
      <c r="BB809">
        <f t="shared" si="169"/>
        <v>38</v>
      </c>
      <c r="BC809">
        <f t="shared" si="165"/>
        <v>0.41000000000000003</v>
      </c>
      <c r="BD809">
        <f t="shared" si="166"/>
        <v>0.96833333333333338</v>
      </c>
      <c r="BE809">
        <f t="shared" si="167"/>
        <v>7.4487179487187831E-4</v>
      </c>
    </row>
    <row r="810" spans="1:57" x14ac:dyDescent="0.3">
      <c r="A810">
        <f>Pumpkin_Seeds_Dataset!A808</f>
        <v>66682</v>
      </c>
      <c r="B810">
        <f>Pumpkin_Seeds_Dataset!B808</f>
        <v>1004.941</v>
      </c>
      <c r="C810">
        <f>Pumpkin_Seeds_Dataset!C808</f>
        <v>385.99040000000002</v>
      </c>
      <c r="D810">
        <f>Pumpkin_Seeds_Dataset!D808</f>
        <v>221.3974</v>
      </c>
      <c r="E810">
        <f>Pumpkin_Seeds_Dataset!E808</f>
        <v>67537</v>
      </c>
      <c r="F810">
        <f>Pumpkin_Seeds_Dataset!F808</f>
        <v>291.37979999999999</v>
      </c>
      <c r="G810">
        <f>Pumpkin_Seeds_Dataset!G808</f>
        <v>0.81910000000000005</v>
      </c>
      <c r="H810">
        <f>Pumpkin_Seeds_Dataset!H808</f>
        <v>0.98729999999999996</v>
      </c>
      <c r="I810">
        <f>Pumpkin_Seeds_Dataset!I808</f>
        <v>0.64880000000000004</v>
      </c>
      <c r="J810">
        <f>Pumpkin_Seeds_Dataset!J808</f>
        <v>0.82969999999999999</v>
      </c>
      <c r="K810">
        <f>Pumpkin_Seeds_Dataset!K808</f>
        <v>1.7434000000000001</v>
      </c>
      <c r="L810">
        <f>Pumpkin_Seeds_Dataset!L808</f>
        <v>0.75490000000000002</v>
      </c>
      <c r="M810" s="9">
        <f>Pumpkin_Seeds_Dataset!M808</f>
        <v>0</v>
      </c>
      <c r="N810" s="10">
        <f t="shared" si="157"/>
        <v>1</v>
      </c>
      <c r="O810" s="11">
        <f t="shared" si="158"/>
        <v>1</v>
      </c>
      <c r="P810">
        <f t="shared" si="159"/>
        <v>0</v>
      </c>
      <c r="Q810">
        <f t="shared" si="160"/>
        <v>4.0922103585629643E-2</v>
      </c>
      <c r="R810" s="9">
        <f t="shared" si="161"/>
        <v>4.0922103585629643E-2</v>
      </c>
      <c r="S810" s="11">
        <f t="shared" si="162"/>
        <v>0.95907789641437036</v>
      </c>
      <c r="T810" s="9">
        <f t="shared" si="163"/>
        <v>-4.1782980687951228E-2</v>
      </c>
      <c r="U810" s="11">
        <f t="shared" si="164"/>
        <v>100</v>
      </c>
      <c r="AX810">
        <v>0.11456644217845016</v>
      </c>
      <c r="AY810">
        <v>1</v>
      </c>
      <c r="AZ810">
        <v>0</v>
      </c>
      <c r="BA810">
        <f t="shared" si="168"/>
        <v>768</v>
      </c>
      <c r="BB810">
        <f t="shared" si="169"/>
        <v>38</v>
      </c>
      <c r="BC810">
        <f t="shared" si="165"/>
        <v>0.40923076923076918</v>
      </c>
      <c r="BD810">
        <f t="shared" si="166"/>
        <v>0.96833333333333338</v>
      </c>
      <c r="BE810">
        <f t="shared" si="167"/>
        <v>7.4487179487177076E-4</v>
      </c>
    </row>
    <row r="811" spans="1:57" x14ac:dyDescent="0.3">
      <c r="A811">
        <f>Pumpkin_Seeds_Dataset!A809</f>
        <v>81425</v>
      </c>
      <c r="B811">
        <f>Pumpkin_Seeds_Dataset!B809</f>
        <v>1120.9159999999999</v>
      </c>
      <c r="C811">
        <f>Pumpkin_Seeds_Dataset!C809</f>
        <v>450.31569999999999</v>
      </c>
      <c r="D811">
        <f>Pumpkin_Seeds_Dataset!D809</f>
        <v>230.94550000000001</v>
      </c>
      <c r="E811">
        <f>Pumpkin_Seeds_Dataset!E809</f>
        <v>82394</v>
      </c>
      <c r="F811">
        <f>Pumpkin_Seeds_Dataset!F809</f>
        <v>321.9837</v>
      </c>
      <c r="G811">
        <f>Pumpkin_Seeds_Dataset!G809</f>
        <v>0.85850000000000004</v>
      </c>
      <c r="H811">
        <f>Pumpkin_Seeds_Dataset!H809</f>
        <v>0.98819999999999997</v>
      </c>
      <c r="I811">
        <f>Pumpkin_Seeds_Dataset!I809</f>
        <v>0.73370000000000002</v>
      </c>
      <c r="J811">
        <f>Pumpkin_Seeds_Dataset!J809</f>
        <v>0.81440000000000001</v>
      </c>
      <c r="K811">
        <f>Pumpkin_Seeds_Dataset!K809</f>
        <v>1.9499</v>
      </c>
      <c r="L811">
        <f>Pumpkin_Seeds_Dataset!L809</f>
        <v>0.71499999999999997</v>
      </c>
      <c r="M811" s="9">
        <f>Pumpkin_Seeds_Dataset!M809</f>
        <v>0</v>
      </c>
      <c r="N811" s="10">
        <f t="shared" si="157"/>
        <v>1</v>
      </c>
      <c r="O811" s="11">
        <f t="shared" si="158"/>
        <v>1</v>
      </c>
      <c r="P811">
        <f t="shared" si="159"/>
        <v>0</v>
      </c>
      <c r="Q811">
        <f t="shared" si="160"/>
        <v>0.10363609094984817</v>
      </c>
      <c r="R811" s="9">
        <f t="shared" si="161"/>
        <v>0.10363609094984817</v>
      </c>
      <c r="S811" s="11">
        <f t="shared" si="162"/>
        <v>0.89636390905015184</v>
      </c>
      <c r="T811" s="9">
        <f t="shared" si="163"/>
        <v>-0.10940879996970743</v>
      </c>
      <c r="U811" s="11">
        <f t="shared" si="164"/>
        <v>100</v>
      </c>
      <c r="AX811">
        <v>0.11497253119472228</v>
      </c>
      <c r="AY811">
        <v>1</v>
      </c>
      <c r="AZ811">
        <v>0</v>
      </c>
      <c r="BA811">
        <f t="shared" si="168"/>
        <v>769</v>
      </c>
      <c r="BB811">
        <f t="shared" si="169"/>
        <v>38</v>
      </c>
      <c r="BC811">
        <f t="shared" si="165"/>
        <v>0.40846153846153843</v>
      </c>
      <c r="BD811">
        <f t="shared" si="166"/>
        <v>0.96833333333333338</v>
      </c>
      <c r="BE811">
        <f t="shared" si="167"/>
        <v>7.4487179487177076E-4</v>
      </c>
    </row>
    <row r="812" spans="1:57" x14ac:dyDescent="0.3">
      <c r="A812">
        <f>Pumpkin_Seeds_Dataset!A810</f>
        <v>84429</v>
      </c>
      <c r="B812">
        <f>Pumpkin_Seeds_Dataset!B810</f>
        <v>1171.971</v>
      </c>
      <c r="C812">
        <f>Pumpkin_Seeds_Dataset!C810</f>
        <v>475.0915</v>
      </c>
      <c r="D812">
        <f>Pumpkin_Seeds_Dataset!D810</f>
        <v>229.3297</v>
      </c>
      <c r="E812">
        <f>Pumpkin_Seeds_Dataset!E810</f>
        <v>85639</v>
      </c>
      <c r="F812">
        <f>Pumpkin_Seeds_Dataset!F810</f>
        <v>327.86939999999998</v>
      </c>
      <c r="G812">
        <f>Pumpkin_Seeds_Dataset!G810</f>
        <v>0.87580000000000002</v>
      </c>
      <c r="H812">
        <f>Pumpkin_Seeds_Dataset!H810</f>
        <v>0.9859</v>
      </c>
      <c r="I812">
        <f>Pumpkin_Seeds_Dataset!I810</f>
        <v>0.67090000000000005</v>
      </c>
      <c r="J812">
        <f>Pumpkin_Seeds_Dataset!J810</f>
        <v>0.77239999999999998</v>
      </c>
      <c r="K812">
        <f>Pumpkin_Seeds_Dataset!K810</f>
        <v>2.0716999999999999</v>
      </c>
      <c r="L812">
        <f>Pumpkin_Seeds_Dataset!L810</f>
        <v>0.69010000000000005</v>
      </c>
      <c r="M812" s="9">
        <f>Pumpkin_Seeds_Dataset!M810</f>
        <v>0</v>
      </c>
      <c r="N812" s="10">
        <f t="shared" si="157"/>
        <v>1</v>
      </c>
      <c r="O812" s="11">
        <f t="shared" si="158"/>
        <v>1</v>
      </c>
      <c r="P812">
        <f t="shared" si="159"/>
        <v>0</v>
      </c>
      <c r="Q812">
        <f t="shared" si="160"/>
        <v>0.52575445357578965</v>
      </c>
      <c r="R812" s="9">
        <f t="shared" si="161"/>
        <v>0.52575445357578965</v>
      </c>
      <c r="S812" s="11">
        <f t="shared" si="162"/>
        <v>0.47424554642421035</v>
      </c>
      <c r="T812" s="9">
        <f t="shared" si="163"/>
        <v>-0.74603006098767988</v>
      </c>
      <c r="U812" s="11">
        <f t="shared" si="164"/>
        <v>0</v>
      </c>
      <c r="AX812">
        <v>0.11518603987998345</v>
      </c>
      <c r="AY812">
        <v>1</v>
      </c>
      <c r="AZ812">
        <v>0</v>
      </c>
      <c r="BA812">
        <f t="shared" si="168"/>
        <v>770</v>
      </c>
      <c r="BB812">
        <f t="shared" si="169"/>
        <v>38</v>
      </c>
      <c r="BC812">
        <f t="shared" si="165"/>
        <v>0.40769230769230769</v>
      </c>
      <c r="BD812">
        <f t="shared" si="166"/>
        <v>0.96833333333333338</v>
      </c>
      <c r="BE812">
        <f t="shared" si="167"/>
        <v>7.4487179487177076E-4</v>
      </c>
    </row>
    <row r="813" spans="1:57" x14ac:dyDescent="0.3">
      <c r="A813">
        <f>Pumpkin_Seeds_Dataset!A811</f>
        <v>67985</v>
      </c>
      <c r="B813">
        <f>Pumpkin_Seeds_Dataset!B811</f>
        <v>1001.035</v>
      </c>
      <c r="C813">
        <f>Pumpkin_Seeds_Dataset!C811</f>
        <v>391.07069999999999</v>
      </c>
      <c r="D813">
        <f>Pumpkin_Seeds_Dataset!D811</f>
        <v>222.5977</v>
      </c>
      <c r="E813">
        <f>Pumpkin_Seeds_Dataset!E811</f>
        <v>68625</v>
      </c>
      <c r="F813">
        <f>Pumpkin_Seeds_Dataset!F811</f>
        <v>294.21280000000002</v>
      </c>
      <c r="G813">
        <f>Pumpkin_Seeds_Dataset!G811</f>
        <v>0.82220000000000004</v>
      </c>
      <c r="H813">
        <f>Pumpkin_Seeds_Dataset!H811</f>
        <v>0.99070000000000003</v>
      </c>
      <c r="I813">
        <f>Pumpkin_Seeds_Dataset!I811</f>
        <v>0.73</v>
      </c>
      <c r="J813">
        <f>Pumpkin_Seeds_Dataset!J811</f>
        <v>0.85260000000000002</v>
      </c>
      <c r="K813">
        <f>Pumpkin_Seeds_Dataset!K811</f>
        <v>1.7567999999999999</v>
      </c>
      <c r="L813">
        <f>Pumpkin_Seeds_Dataset!L811</f>
        <v>0.75229999999999997</v>
      </c>
      <c r="M813" s="9">
        <f>Pumpkin_Seeds_Dataset!M811</f>
        <v>0</v>
      </c>
      <c r="N813" s="10">
        <f t="shared" si="157"/>
        <v>1</v>
      </c>
      <c r="O813" s="11">
        <f t="shared" si="158"/>
        <v>1</v>
      </c>
      <c r="P813">
        <f t="shared" si="159"/>
        <v>0</v>
      </c>
      <c r="Q813">
        <f t="shared" si="160"/>
        <v>6.472699110353923E-2</v>
      </c>
      <c r="R813" s="9">
        <f t="shared" si="161"/>
        <v>6.472699110353923E-2</v>
      </c>
      <c r="S813" s="11">
        <f t="shared" si="162"/>
        <v>0.93527300889646081</v>
      </c>
      <c r="T813" s="9">
        <f t="shared" si="163"/>
        <v>-6.6916804189129278E-2</v>
      </c>
      <c r="U813" s="11">
        <f t="shared" si="164"/>
        <v>100</v>
      </c>
      <c r="AX813">
        <v>0.11527631470834643</v>
      </c>
      <c r="AY813">
        <v>1</v>
      </c>
      <c r="AZ813">
        <v>0</v>
      </c>
      <c r="BA813">
        <f t="shared" si="168"/>
        <v>771</v>
      </c>
      <c r="BB813">
        <f t="shared" si="169"/>
        <v>38</v>
      </c>
      <c r="BC813">
        <f t="shared" si="165"/>
        <v>0.40692307692307694</v>
      </c>
      <c r="BD813">
        <f t="shared" si="166"/>
        <v>0.96833333333333338</v>
      </c>
      <c r="BE813">
        <f t="shared" si="167"/>
        <v>7.4487179487177076E-4</v>
      </c>
    </row>
    <row r="814" spans="1:57" x14ac:dyDescent="0.3">
      <c r="A814">
        <f>Pumpkin_Seeds_Dataset!A812</f>
        <v>69474</v>
      </c>
      <c r="B814">
        <f>Pumpkin_Seeds_Dataset!B812</f>
        <v>1048.069</v>
      </c>
      <c r="C814">
        <f>Pumpkin_Seeds_Dataset!C812</f>
        <v>428.16989999999998</v>
      </c>
      <c r="D814">
        <f>Pumpkin_Seeds_Dataset!D812</f>
        <v>207.4956</v>
      </c>
      <c r="E814">
        <f>Pumpkin_Seeds_Dataset!E812</f>
        <v>70234</v>
      </c>
      <c r="F814">
        <f>Pumpkin_Seeds_Dataset!F812</f>
        <v>297.41730000000001</v>
      </c>
      <c r="G814">
        <f>Pumpkin_Seeds_Dataset!G812</f>
        <v>0.87470000000000003</v>
      </c>
      <c r="H814">
        <f>Pumpkin_Seeds_Dataset!H812</f>
        <v>0.98919999999999997</v>
      </c>
      <c r="I814">
        <f>Pumpkin_Seeds_Dataset!I812</f>
        <v>0.64249999999999996</v>
      </c>
      <c r="J814">
        <f>Pumpkin_Seeds_Dataset!J812</f>
        <v>0.79479999999999995</v>
      </c>
      <c r="K814">
        <f>Pumpkin_Seeds_Dataset!K812</f>
        <v>2.0634999999999999</v>
      </c>
      <c r="L814">
        <f>Pumpkin_Seeds_Dataset!L812</f>
        <v>0.6946</v>
      </c>
      <c r="M814" s="9">
        <f>Pumpkin_Seeds_Dataset!M812</f>
        <v>0</v>
      </c>
      <c r="N814" s="10">
        <f t="shared" si="157"/>
        <v>1</v>
      </c>
      <c r="O814" s="11">
        <f t="shared" si="158"/>
        <v>1</v>
      </c>
      <c r="P814">
        <f t="shared" si="159"/>
        <v>0</v>
      </c>
      <c r="Q814">
        <f t="shared" si="160"/>
        <v>0.48015233261368495</v>
      </c>
      <c r="R814" s="9">
        <f t="shared" si="161"/>
        <v>0.48015233261368495</v>
      </c>
      <c r="S814" s="11">
        <f t="shared" si="162"/>
        <v>0.51984766738631505</v>
      </c>
      <c r="T814" s="9">
        <f t="shared" si="163"/>
        <v>-0.65421945765812572</v>
      </c>
      <c r="U814" s="11">
        <f t="shared" si="164"/>
        <v>100</v>
      </c>
      <c r="AX814">
        <v>0.11548416316193563</v>
      </c>
      <c r="AY814">
        <v>1</v>
      </c>
      <c r="AZ814">
        <v>0</v>
      </c>
      <c r="BA814">
        <f t="shared" si="168"/>
        <v>772</v>
      </c>
      <c r="BB814">
        <f t="shared" si="169"/>
        <v>38</v>
      </c>
      <c r="BC814">
        <f t="shared" si="165"/>
        <v>0.4061538461538462</v>
      </c>
      <c r="BD814">
        <f t="shared" si="166"/>
        <v>0.96833333333333338</v>
      </c>
      <c r="BE814">
        <f t="shared" si="167"/>
        <v>7.4487179487187831E-4</v>
      </c>
    </row>
    <row r="815" spans="1:57" x14ac:dyDescent="0.3">
      <c r="A815">
        <f>Pumpkin_Seeds_Dataset!A813</f>
        <v>61352</v>
      </c>
      <c r="B815">
        <f>Pumpkin_Seeds_Dataset!B813</f>
        <v>964.35500000000002</v>
      </c>
      <c r="C815">
        <f>Pumpkin_Seeds_Dataset!C813</f>
        <v>381.33429999999998</v>
      </c>
      <c r="D815">
        <f>Pumpkin_Seeds_Dataset!D813</f>
        <v>206.304</v>
      </c>
      <c r="E815">
        <f>Pumpkin_Seeds_Dataset!E813</f>
        <v>61996</v>
      </c>
      <c r="F815">
        <f>Pumpkin_Seeds_Dataset!F813</f>
        <v>279.49200000000002</v>
      </c>
      <c r="G815">
        <f>Pumpkin_Seeds_Dataset!G813</f>
        <v>0.84099999999999997</v>
      </c>
      <c r="H815">
        <f>Pumpkin_Seeds_Dataset!H813</f>
        <v>0.98960000000000004</v>
      </c>
      <c r="I815">
        <f>Pumpkin_Seeds_Dataset!I813</f>
        <v>0.71460000000000001</v>
      </c>
      <c r="J815">
        <f>Pumpkin_Seeds_Dataset!J813</f>
        <v>0.82899999999999996</v>
      </c>
      <c r="K815">
        <f>Pumpkin_Seeds_Dataset!K813</f>
        <v>1.8484</v>
      </c>
      <c r="L815">
        <f>Pumpkin_Seeds_Dataset!L813</f>
        <v>0.7329</v>
      </c>
      <c r="M815" s="9">
        <f>Pumpkin_Seeds_Dataset!M813</f>
        <v>0</v>
      </c>
      <c r="N815" s="10">
        <f t="shared" si="157"/>
        <v>1</v>
      </c>
      <c r="O815" s="11">
        <f t="shared" si="158"/>
        <v>1</v>
      </c>
      <c r="P815">
        <f t="shared" si="159"/>
        <v>0</v>
      </c>
      <c r="Q815">
        <f t="shared" si="160"/>
        <v>0.2810682142197713</v>
      </c>
      <c r="R815" s="9">
        <f t="shared" si="161"/>
        <v>0.2810682142197713</v>
      </c>
      <c r="S815" s="11">
        <f t="shared" si="162"/>
        <v>0.71893178578022865</v>
      </c>
      <c r="T815" s="9">
        <f t="shared" si="163"/>
        <v>-0.32998879950287774</v>
      </c>
      <c r="U815" s="11">
        <f t="shared" si="164"/>
        <v>100</v>
      </c>
      <c r="AX815">
        <v>0.11551654680704916</v>
      </c>
      <c r="AY815">
        <v>1</v>
      </c>
      <c r="AZ815">
        <v>0</v>
      </c>
      <c r="BA815">
        <f t="shared" si="168"/>
        <v>773</v>
      </c>
      <c r="BB815">
        <f t="shared" si="169"/>
        <v>38</v>
      </c>
      <c r="BC815">
        <f t="shared" si="165"/>
        <v>0.40538461538461534</v>
      </c>
      <c r="BD815">
        <f t="shared" si="166"/>
        <v>0.96833333333333338</v>
      </c>
      <c r="BE815">
        <f t="shared" si="167"/>
        <v>7.4487179487177076E-4</v>
      </c>
    </row>
    <row r="816" spans="1:57" x14ac:dyDescent="0.3">
      <c r="A816">
        <f>Pumpkin_Seeds_Dataset!A814</f>
        <v>93270</v>
      </c>
      <c r="B816">
        <f>Pumpkin_Seeds_Dataset!B814</f>
        <v>1195.748</v>
      </c>
      <c r="C816">
        <f>Pumpkin_Seeds_Dataset!C814</f>
        <v>472.18009999999998</v>
      </c>
      <c r="D816">
        <f>Pumpkin_Seeds_Dataset!D814</f>
        <v>253.70500000000001</v>
      </c>
      <c r="E816">
        <f>Pumpkin_Seeds_Dataset!E814</f>
        <v>94585</v>
      </c>
      <c r="F816">
        <f>Pumpkin_Seeds_Dataset!F814</f>
        <v>344.60849999999999</v>
      </c>
      <c r="G816">
        <f>Pumpkin_Seeds_Dataset!G814</f>
        <v>0.84340000000000004</v>
      </c>
      <c r="H816">
        <f>Pumpkin_Seeds_Dataset!H814</f>
        <v>0.98609999999999998</v>
      </c>
      <c r="I816">
        <f>Pumpkin_Seeds_Dataset!I814</f>
        <v>0.64159999999999995</v>
      </c>
      <c r="J816">
        <f>Pumpkin_Seeds_Dataset!J814</f>
        <v>0.81969999999999998</v>
      </c>
      <c r="K816">
        <f>Pumpkin_Seeds_Dataset!K814</f>
        <v>1.8611</v>
      </c>
      <c r="L816">
        <f>Pumpkin_Seeds_Dataset!L814</f>
        <v>0.7298</v>
      </c>
      <c r="M816" s="9">
        <f>Pumpkin_Seeds_Dataset!M814</f>
        <v>0</v>
      </c>
      <c r="N816" s="10">
        <f t="shared" si="157"/>
        <v>1</v>
      </c>
      <c r="O816" s="11">
        <f t="shared" si="158"/>
        <v>1</v>
      </c>
      <c r="P816">
        <f t="shared" si="159"/>
        <v>0</v>
      </c>
      <c r="Q816">
        <f t="shared" si="160"/>
        <v>6.597489132186439E-2</v>
      </c>
      <c r="R816" s="9">
        <f t="shared" si="161"/>
        <v>6.597489132186439E-2</v>
      </c>
      <c r="S816" s="11">
        <f t="shared" si="162"/>
        <v>0.9340251086781356</v>
      </c>
      <c r="T816" s="9">
        <f t="shared" si="163"/>
        <v>-6.8251958161598569E-2</v>
      </c>
      <c r="U816" s="11">
        <f t="shared" si="164"/>
        <v>100</v>
      </c>
      <c r="AX816">
        <v>0.11555556650927386</v>
      </c>
      <c r="AY816">
        <v>1</v>
      </c>
      <c r="AZ816">
        <v>0</v>
      </c>
      <c r="BA816">
        <f t="shared" si="168"/>
        <v>774</v>
      </c>
      <c r="BB816">
        <f t="shared" si="169"/>
        <v>38</v>
      </c>
      <c r="BC816">
        <f t="shared" si="165"/>
        <v>0.4046153846153846</v>
      </c>
      <c r="BD816">
        <f t="shared" si="166"/>
        <v>0.96833333333333338</v>
      </c>
      <c r="BE816">
        <f t="shared" si="167"/>
        <v>7.4487179487177076E-4</v>
      </c>
    </row>
    <row r="817" spans="1:57" x14ac:dyDescent="0.3">
      <c r="A817">
        <f>Pumpkin_Seeds_Dataset!A815</f>
        <v>80759</v>
      </c>
      <c r="B817">
        <f>Pumpkin_Seeds_Dataset!B815</f>
        <v>1134.33</v>
      </c>
      <c r="C817">
        <f>Pumpkin_Seeds_Dataset!C815</f>
        <v>451.41090000000003</v>
      </c>
      <c r="D817">
        <f>Pumpkin_Seeds_Dataset!D815</f>
        <v>229.5633</v>
      </c>
      <c r="E817">
        <f>Pumpkin_Seeds_Dataset!E815</f>
        <v>82166</v>
      </c>
      <c r="F817">
        <f>Pumpkin_Seeds_Dataset!F815</f>
        <v>320.66419999999999</v>
      </c>
      <c r="G817">
        <f>Pumpkin_Seeds_Dataset!G815</f>
        <v>0.86099999999999999</v>
      </c>
      <c r="H817">
        <f>Pumpkin_Seeds_Dataset!H815</f>
        <v>0.9829</v>
      </c>
      <c r="I817">
        <f>Pumpkin_Seeds_Dataset!I815</f>
        <v>0.71299999999999997</v>
      </c>
      <c r="J817">
        <f>Pumpkin_Seeds_Dataset!J815</f>
        <v>0.78869999999999996</v>
      </c>
      <c r="K817">
        <f>Pumpkin_Seeds_Dataset!K815</f>
        <v>1.9663999999999999</v>
      </c>
      <c r="L817">
        <f>Pumpkin_Seeds_Dataset!L815</f>
        <v>0.71040000000000003</v>
      </c>
      <c r="M817" s="9">
        <f>Pumpkin_Seeds_Dataset!M815</f>
        <v>0</v>
      </c>
      <c r="N817" s="10">
        <f t="shared" si="157"/>
        <v>1</v>
      </c>
      <c r="O817" s="11">
        <f t="shared" si="158"/>
        <v>1</v>
      </c>
      <c r="P817">
        <f t="shared" si="159"/>
        <v>0</v>
      </c>
      <c r="Q817">
        <f t="shared" si="160"/>
        <v>5.7206695138002493E-2</v>
      </c>
      <c r="R817" s="9">
        <f t="shared" si="161"/>
        <v>5.7206695138002493E-2</v>
      </c>
      <c r="S817" s="11">
        <f t="shared" si="162"/>
        <v>0.94279330486199753</v>
      </c>
      <c r="T817" s="9">
        <f t="shared" si="163"/>
        <v>-5.8908209279701515E-2</v>
      </c>
      <c r="U817" s="11">
        <f t="shared" si="164"/>
        <v>100</v>
      </c>
      <c r="AX817">
        <v>0.11562960236081483</v>
      </c>
      <c r="AY817">
        <v>1</v>
      </c>
      <c r="AZ817">
        <v>0</v>
      </c>
      <c r="BA817">
        <f t="shared" si="168"/>
        <v>775</v>
      </c>
      <c r="BB817">
        <f t="shared" si="169"/>
        <v>38</v>
      </c>
      <c r="BC817">
        <f t="shared" si="165"/>
        <v>0.40384615384615385</v>
      </c>
      <c r="BD817">
        <f t="shared" si="166"/>
        <v>0.96833333333333338</v>
      </c>
      <c r="BE817">
        <f t="shared" si="167"/>
        <v>0</v>
      </c>
    </row>
    <row r="818" spans="1:57" x14ac:dyDescent="0.3">
      <c r="A818">
        <f>Pumpkin_Seeds_Dataset!A816</f>
        <v>87336</v>
      </c>
      <c r="B818">
        <f>Pumpkin_Seeds_Dataset!B816</f>
        <v>1203.827</v>
      </c>
      <c r="C818">
        <f>Pumpkin_Seeds_Dataset!C816</f>
        <v>481.39089999999999</v>
      </c>
      <c r="D818">
        <f>Pumpkin_Seeds_Dataset!D816</f>
        <v>231.95310000000001</v>
      </c>
      <c r="E818">
        <f>Pumpkin_Seeds_Dataset!E816</f>
        <v>88856</v>
      </c>
      <c r="F818">
        <f>Pumpkin_Seeds_Dataset!F816</f>
        <v>333.46609999999998</v>
      </c>
      <c r="G818">
        <f>Pumpkin_Seeds_Dataset!G816</f>
        <v>0.87629999999999997</v>
      </c>
      <c r="H818">
        <f>Pumpkin_Seeds_Dataset!H816</f>
        <v>0.9829</v>
      </c>
      <c r="I818">
        <f>Pumpkin_Seeds_Dataset!I816</f>
        <v>0.63329999999999997</v>
      </c>
      <c r="J818">
        <f>Pumpkin_Seeds_Dataset!J816</f>
        <v>0.75729999999999997</v>
      </c>
      <c r="K818">
        <f>Pumpkin_Seeds_Dataset!K816</f>
        <v>2.0754000000000001</v>
      </c>
      <c r="L818">
        <f>Pumpkin_Seeds_Dataset!L816</f>
        <v>0.69269999999999998</v>
      </c>
      <c r="M818" s="9">
        <f>Pumpkin_Seeds_Dataset!M816</f>
        <v>0</v>
      </c>
      <c r="N818" s="10">
        <f t="shared" si="157"/>
        <v>1</v>
      </c>
      <c r="O818" s="11">
        <f t="shared" si="158"/>
        <v>1</v>
      </c>
      <c r="P818">
        <f t="shared" si="159"/>
        <v>0</v>
      </c>
      <c r="Q818">
        <f t="shared" si="160"/>
        <v>9.8205775340608231E-2</v>
      </c>
      <c r="R818" s="9">
        <f t="shared" si="161"/>
        <v>9.8205775340608231E-2</v>
      </c>
      <c r="S818" s="11">
        <f t="shared" si="162"/>
        <v>0.90179422465939174</v>
      </c>
      <c r="T818" s="9">
        <f t="shared" si="163"/>
        <v>-0.10336891725230744</v>
      </c>
      <c r="U818" s="11">
        <f t="shared" si="164"/>
        <v>100</v>
      </c>
      <c r="AX818">
        <v>0.11587761765087749</v>
      </c>
      <c r="AY818">
        <v>0</v>
      </c>
      <c r="AZ818">
        <v>1</v>
      </c>
      <c r="BA818">
        <f t="shared" si="168"/>
        <v>775</v>
      </c>
      <c r="BB818">
        <f t="shared" si="169"/>
        <v>39</v>
      </c>
      <c r="BC818">
        <f t="shared" si="165"/>
        <v>0.40384615384615385</v>
      </c>
      <c r="BD818">
        <f t="shared" si="166"/>
        <v>0.96750000000000003</v>
      </c>
      <c r="BE818">
        <f t="shared" si="167"/>
        <v>7.442307692307451E-4</v>
      </c>
    </row>
    <row r="819" spans="1:57" x14ac:dyDescent="0.3">
      <c r="A819">
        <f>Pumpkin_Seeds_Dataset!A817</f>
        <v>86264</v>
      </c>
      <c r="B819">
        <f>Pumpkin_Seeds_Dataset!B817</f>
        <v>1142.8979999999999</v>
      </c>
      <c r="C819">
        <f>Pumpkin_Seeds_Dataset!C817</f>
        <v>459.29489999999998</v>
      </c>
      <c r="D819">
        <f>Pumpkin_Seeds_Dataset!D817</f>
        <v>239.8484</v>
      </c>
      <c r="E819">
        <f>Pumpkin_Seeds_Dataset!E817</f>
        <v>87031</v>
      </c>
      <c r="F819">
        <f>Pumpkin_Seeds_Dataset!F817</f>
        <v>331.41320000000002</v>
      </c>
      <c r="G819">
        <f>Pumpkin_Seeds_Dataset!G817</f>
        <v>0.8528</v>
      </c>
      <c r="H819">
        <f>Pumpkin_Seeds_Dataset!H817</f>
        <v>0.99119999999999997</v>
      </c>
      <c r="I819">
        <f>Pumpkin_Seeds_Dataset!I817</f>
        <v>0.74760000000000004</v>
      </c>
      <c r="J819">
        <f>Pumpkin_Seeds_Dataset!J817</f>
        <v>0.82989999999999997</v>
      </c>
      <c r="K819">
        <f>Pumpkin_Seeds_Dataset!K817</f>
        <v>1.9149</v>
      </c>
      <c r="L819">
        <f>Pumpkin_Seeds_Dataset!L817</f>
        <v>0.72160000000000002</v>
      </c>
      <c r="M819" s="9">
        <f>Pumpkin_Seeds_Dataset!M817</f>
        <v>0</v>
      </c>
      <c r="N819" s="10">
        <f t="shared" si="157"/>
        <v>1</v>
      </c>
      <c r="O819" s="11">
        <f t="shared" si="158"/>
        <v>1</v>
      </c>
      <c r="P819">
        <f t="shared" si="159"/>
        <v>0</v>
      </c>
      <c r="Q819">
        <f t="shared" si="160"/>
        <v>0.17279320226608755</v>
      </c>
      <c r="R819" s="9">
        <f t="shared" si="161"/>
        <v>0.17279320226608755</v>
      </c>
      <c r="S819" s="11">
        <f t="shared" si="162"/>
        <v>0.82720679773391248</v>
      </c>
      <c r="T819" s="9">
        <f t="shared" si="163"/>
        <v>-0.18970055749830414</v>
      </c>
      <c r="U819" s="11">
        <f t="shared" si="164"/>
        <v>100</v>
      </c>
      <c r="AX819">
        <v>0.11589581131743824</v>
      </c>
      <c r="AY819">
        <v>1</v>
      </c>
      <c r="AZ819">
        <v>0</v>
      </c>
      <c r="BA819">
        <f t="shared" si="168"/>
        <v>776</v>
      </c>
      <c r="BB819">
        <f t="shared" si="169"/>
        <v>39</v>
      </c>
      <c r="BC819">
        <f t="shared" si="165"/>
        <v>0.40307692307692311</v>
      </c>
      <c r="BD819">
        <f t="shared" si="166"/>
        <v>0.96750000000000003</v>
      </c>
      <c r="BE819">
        <f t="shared" si="167"/>
        <v>7.4423076923085254E-4</v>
      </c>
    </row>
    <row r="820" spans="1:57" x14ac:dyDescent="0.3">
      <c r="A820">
        <f>Pumpkin_Seeds_Dataset!A818</f>
        <v>71368</v>
      </c>
      <c r="B820">
        <f>Pumpkin_Seeds_Dataset!B818</f>
        <v>1053.5060000000001</v>
      </c>
      <c r="C820">
        <f>Pumpkin_Seeds_Dataset!C818</f>
        <v>427.34089999999998</v>
      </c>
      <c r="D820">
        <f>Pumpkin_Seeds_Dataset!D818</f>
        <v>213.17920000000001</v>
      </c>
      <c r="E820">
        <f>Pumpkin_Seeds_Dataset!E818</f>
        <v>72230</v>
      </c>
      <c r="F820">
        <f>Pumpkin_Seeds_Dataset!F818</f>
        <v>301.44409999999999</v>
      </c>
      <c r="G820">
        <f>Pumpkin_Seeds_Dataset!G818</f>
        <v>0.86670000000000003</v>
      </c>
      <c r="H820">
        <f>Pumpkin_Seeds_Dataset!H818</f>
        <v>0.98809999999999998</v>
      </c>
      <c r="I820">
        <f>Pumpkin_Seeds_Dataset!I818</f>
        <v>0.72789999999999999</v>
      </c>
      <c r="J820">
        <f>Pumpkin_Seeds_Dataset!J818</f>
        <v>0.80810000000000004</v>
      </c>
      <c r="K820">
        <f>Pumpkin_Seeds_Dataset!K818</f>
        <v>2.0045999999999999</v>
      </c>
      <c r="L820">
        <f>Pumpkin_Seeds_Dataset!L818</f>
        <v>0.70540000000000003</v>
      </c>
      <c r="M820" s="9">
        <f>Pumpkin_Seeds_Dataset!M818</f>
        <v>0</v>
      </c>
      <c r="N820" s="10">
        <f t="shared" si="157"/>
        <v>1</v>
      </c>
      <c r="O820" s="11">
        <f t="shared" si="158"/>
        <v>1</v>
      </c>
      <c r="P820">
        <f t="shared" si="159"/>
        <v>0</v>
      </c>
      <c r="Q820">
        <f t="shared" si="160"/>
        <v>0.20455972686670926</v>
      </c>
      <c r="R820" s="9">
        <f t="shared" si="161"/>
        <v>0.20455972686670926</v>
      </c>
      <c r="S820" s="11">
        <f t="shared" si="162"/>
        <v>0.7954402731332908</v>
      </c>
      <c r="T820" s="9">
        <f t="shared" si="163"/>
        <v>-0.22885951493653345</v>
      </c>
      <c r="U820" s="11">
        <f t="shared" si="164"/>
        <v>100</v>
      </c>
      <c r="AX820">
        <v>0.11666093244577865</v>
      </c>
      <c r="AY820">
        <v>1</v>
      </c>
      <c r="AZ820">
        <v>0</v>
      </c>
      <c r="BA820">
        <f t="shared" si="168"/>
        <v>777</v>
      </c>
      <c r="BB820">
        <f t="shared" si="169"/>
        <v>39</v>
      </c>
      <c r="BC820">
        <f t="shared" si="165"/>
        <v>0.40230769230769226</v>
      </c>
      <c r="BD820">
        <f t="shared" si="166"/>
        <v>0.96750000000000003</v>
      </c>
      <c r="BE820">
        <f t="shared" si="167"/>
        <v>7.442307692307451E-4</v>
      </c>
    </row>
    <row r="821" spans="1:57" x14ac:dyDescent="0.3">
      <c r="A821">
        <f>Pumpkin_Seeds_Dataset!A819</f>
        <v>87049</v>
      </c>
      <c r="B821">
        <f>Pumpkin_Seeds_Dataset!B819</f>
        <v>1124.7619999999999</v>
      </c>
      <c r="C821">
        <f>Pumpkin_Seeds_Dataset!C819</f>
        <v>419.61840000000001</v>
      </c>
      <c r="D821">
        <f>Pumpkin_Seeds_Dataset!D819</f>
        <v>266.63290000000001</v>
      </c>
      <c r="E821">
        <f>Pumpkin_Seeds_Dataset!E819</f>
        <v>88432</v>
      </c>
      <c r="F821">
        <f>Pumpkin_Seeds_Dataset!F819</f>
        <v>332.9178</v>
      </c>
      <c r="G821">
        <f>Pumpkin_Seeds_Dataset!G819</f>
        <v>0.7722</v>
      </c>
      <c r="H821">
        <f>Pumpkin_Seeds_Dataset!H819</f>
        <v>0.98440000000000005</v>
      </c>
      <c r="I821">
        <f>Pumpkin_Seeds_Dataset!I819</f>
        <v>0.73829999999999996</v>
      </c>
      <c r="J821">
        <f>Pumpkin_Seeds_Dataset!J819</f>
        <v>0.86470000000000002</v>
      </c>
      <c r="K821">
        <f>Pumpkin_Seeds_Dataset!K819</f>
        <v>1.5738000000000001</v>
      </c>
      <c r="L821">
        <f>Pumpkin_Seeds_Dataset!L819</f>
        <v>0.79339999999999999</v>
      </c>
      <c r="M821" s="9">
        <f>Pumpkin_Seeds_Dataset!M819</f>
        <v>0</v>
      </c>
      <c r="N821" s="10">
        <f t="shared" si="157"/>
        <v>1</v>
      </c>
      <c r="O821" s="11">
        <f t="shared" si="158"/>
        <v>1</v>
      </c>
      <c r="P821">
        <f t="shared" si="159"/>
        <v>0</v>
      </c>
      <c r="Q821">
        <f t="shared" si="160"/>
        <v>2.8698670006121608E-3</v>
      </c>
      <c r="R821" s="9">
        <f t="shared" si="161"/>
        <v>2.8698670006121608E-3</v>
      </c>
      <c r="S821" s="11">
        <f t="shared" si="162"/>
        <v>0.9971301329993878</v>
      </c>
      <c r="T821" s="9">
        <f t="shared" si="163"/>
        <v>-2.8739929647825339E-3</v>
      </c>
      <c r="U821" s="11">
        <f t="shared" si="164"/>
        <v>100</v>
      </c>
      <c r="AX821">
        <v>0.11771047823771917</v>
      </c>
      <c r="AY821">
        <v>1</v>
      </c>
      <c r="AZ821">
        <v>0</v>
      </c>
      <c r="BA821">
        <f t="shared" si="168"/>
        <v>778</v>
      </c>
      <c r="BB821">
        <f t="shared" si="169"/>
        <v>39</v>
      </c>
      <c r="BC821">
        <f t="shared" si="165"/>
        <v>0.40153846153846151</v>
      </c>
      <c r="BD821">
        <f t="shared" si="166"/>
        <v>0.96750000000000003</v>
      </c>
      <c r="BE821">
        <f t="shared" si="167"/>
        <v>7.442307692307451E-4</v>
      </c>
    </row>
    <row r="822" spans="1:57" x14ac:dyDescent="0.3">
      <c r="A822">
        <f>Pumpkin_Seeds_Dataset!A820</f>
        <v>57907</v>
      </c>
      <c r="B822">
        <f>Pumpkin_Seeds_Dataset!B820</f>
        <v>949.8</v>
      </c>
      <c r="C822">
        <f>Pumpkin_Seeds_Dataset!C820</f>
        <v>387.48140000000001</v>
      </c>
      <c r="D822">
        <f>Pumpkin_Seeds_Dataset!D820</f>
        <v>191.24619999999999</v>
      </c>
      <c r="E822">
        <f>Pumpkin_Seeds_Dataset!E820</f>
        <v>58497</v>
      </c>
      <c r="F822">
        <f>Pumpkin_Seeds_Dataset!F820</f>
        <v>271.5317</v>
      </c>
      <c r="G822">
        <f>Pumpkin_Seeds_Dataset!G820</f>
        <v>0.86970000000000003</v>
      </c>
      <c r="H822">
        <f>Pumpkin_Seeds_Dataset!H820</f>
        <v>0.9899</v>
      </c>
      <c r="I822">
        <f>Pumpkin_Seeds_Dataset!I820</f>
        <v>0.71040000000000003</v>
      </c>
      <c r="J822">
        <f>Pumpkin_Seeds_Dataset!J820</f>
        <v>0.80659999999999998</v>
      </c>
      <c r="K822">
        <f>Pumpkin_Seeds_Dataset!K820</f>
        <v>2.0261</v>
      </c>
      <c r="L822">
        <f>Pumpkin_Seeds_Dataset!L820</f>
        <v>0.70079999999999998</v>
      </c>
      <c r="M822" s="9">
        <f>Pumpkin_Seeds_Dataset!M820</f>
        <v>0</v>
      </c>
      <c r="N822" s="10">
        <f t="shared" si="157"/>
        <v>1</v>
      </c>
      <c r="O822" s="11">
        <f t="shared" si="158"/>
        <v>1</v>
      </c>
      <c r="P822">
        <f t="shared" si="159"/>
        <v>0</v>
      </c>
      <c r="Q822">
        <f t="shared" si="160"/>
        <v>0.78347327113567156</v>
      </c>
      <c r="R822" s="9">
        <f t="shared" si="161"/>
        <v>0.78347327113567156</v>
      </c>
      <c r="S822" s="11">
        <f t="shared" si="162"/>
        <v>0.21652672886432844</v>
      </c>
      <c r="T822" s="9">
        <f t="shared" si="163"/>
        <v>-1.5300412802023853</v>
      </c>
      <c r="U822" s="11">
        <f t="shared" si="164"/>
        <v>0</v>
      </c>
      <c r="AX822">
        <v>0.11786088137137651</v>
      </c>
      <c r="AY822">
        <v>1</v>
      </c>
      <c r="AZ822">
        <v>0</v>
      </c>
      <c r="BA822">
        <f t="shared" si="168"/>
        <v>779</v>
      </c>
      <c r="BB822">
        <f t="shared" si="169"/>
        <v>39</v>
      </c>
      <c r="BC822">
        <f t="shared" si="165"/>
        <v>0.40076923076923077</v>
      </c>
      <c r="BD822">
        <f t="shared" si="166"/>
        <v>0.96750000000000003</v>
      </c>
      <c r="BE822">
        <f t="shared" si="167"/>
        <v>7.442307692307451E-4</v>
      </c>
    </row>
    <row r="823" spans="1:57" x14ac:dyDescent="0.3">
      <c r="A823">
        <f>Pumpkin_Seeds_Dataset!A821</f>
        <v>72882</v>
      </c>
      <c r="B823">
        <f>Pumpkin_Seeds_Dataset!B821</f>
        <v>1046.463</v>
      </c>
      <c r="C823">
        <f>Pumpkin_Seeds_Dataset!C821</f>
        <v>407.27300000000002</v>
      </c>
      <c r="D823">
        <f>Pumpkin_Seeds_Dataset!D821</f>
        <v>228.8424</v>
      </c>
      <c r="E823">
        <f>Pumpkin_Seeds_Dataset!E821</f>
        <v>74144</v>
      </c>
      <c r="F823">
        <f>Pumpkin_Seeds_Dataset!F821</f>
        <v>304.62479999999999</v>
      </c>
      <c r="G823">
        <f>Pumpkin_Seeds_Dataset!G821</f>
        <v>0.82720000000000005</v>
      </c>
      <c r="H823">
        <f>Pumpkin_Seeds_Dataset!H821</f>
        <v>0.98299999999999998</v>
      </c>
      <c r="I823">
        <f>Pumpkin_Seeds_Dataset!I821</f>
        <v>0.66900000000000004</v>
      </c>
      <c r="J823">
        <f>Pumpkin_Seeds_Dataset!J821</f>
        <v>0.83630000000000004</v>
      </c>
      <c r="K823">
        <f>Pumpkin_Seeds_Dataset!K821</f>
        <v>1.7797000000000001</v>
      </c>
      <c r="L823">
        <f>Pumpkin_Seeds_Dataset!L821</f>
        <v>0.748</v>
      </c>
      <c r="M823" s="9">
        <f>Pumpkin_Seeds_Dataset!M821</f>
        <v>0</v>
      </c>
      <c r="N823" s="10">
        <f t="shared" si="157"/>
        <v>1</v>
      </c>
      <c r="O823" s="11">
        <f t="shared" si="158"/>
        <v>1</v>
      </c>
      <c r="P823">
        <f t="shared" si="159"/>
        <v>0</v>
      </c>
      <c r="Q823">
        <f t="shared" si="160"/>
        <v>7.4377296552143417E-3</v>
      </c>
      <c r="R823" s="9">
        <f t="shared" si="161"/>
        <v>7.4377296552143417E-3</v>
      </c>
      <c r="S823" s="11">
        <f t="shared" si="162"/>
        <v>0.99256227034478561</v>
      </c>
      <c r="T823" s="9">
        <f t="shared" si="163"/>
        <v>-7.465527487372399E-3</v>
      </c>
      <c r="U823" s="11">
        <f t="shared" si="164"/>
        <v>100</v>
      </c>
      <c r="AX823">
        <v>0.11950593451428743</v>
      </c>
      <c r="AY823">
        <v>1</v>
      </c>
      <c r="AZ823">
        <v>0</v>
      </c>
      <c r="BA823">
        <f t="shared" si="168"/>
        <v>780</v>
      </c>
      <c r="BB823">
        <f t="shared" si="169"/>
        <v>39</v>
      </c>
      <c r="BC823">
        <f t="shared" si="165"/>
        <v>0.4</v>
      </c>
      <c r="BD823">
        <f t="shared" si="166"/>
        <v>0.96750000000000003</v>
      </c>
      <c r="BE823">
        <f t="shared" si="167"/>
        <v>7.442307692307451E-4</v>
      </c>
    </row>
    <row r="824" spans="1:57" x14ac:dyDescent="0.3">
      <c r="A824">
        <f>Pumpkin_Seeds_Dataset!A822</f>
        <v>79709</v>
      </c>
      <c r="B824">
        <f>Pumpkin_Seeds_Dataset!B822</f>
        <v>1142.1759999999999</v>
      </c>
      <c r="C824">
        <f>Pumpkin_Seeds_Dataset!C822</f>
        <v>479.80950000000001</v>
      </c>
      <c r="D824">
        <f>Pumpkin_Seeds_Dataset!D822</f>
        <v>212.18879999999999</v>
      </c>
      <c r="E824">
        <f>Pumpkin_Seeds_Dataset!E822</f>
        <v>80310</v>
      </c>
      <c r="F824">
        <f>Pumpkin_Seeds_Dataset!F822</f>
        <v>318.57279999999997</v>
      </c>
      <c r="G824">
        <f>Pumpkin_Seeds_Dataset!G822</f>
        <v>0.89690000000000003</v>
      </c>
      <c r="H824">
        <f>Pumpkin_Seeds_Dataset!H822</f>
        <v>0.99250000000000005</v>
      </c>
      <c r="I824">
        <f>Pumpkin_Seeds_Dataset!I822</f>
        <v>0.61760000000000004</v>
      </c>
      <c r="J824">
        <f>Pumpkin_Seeds_Dataset!J822</f>
        <v>0.76780000000000004</v>
      </c>
      <c r="K824">
        <f>Pumpkin_Seeds_Dataset!K822</f>
        <v>2.2612000000000001</v>
      </c>
      <c r="L824">
        <f>Pumpkin_Seeds_Dataset!L822</f>
        <v>0.66400000000000003</v>
      </c>
      <c r="M824" s="9">
        <f>Pumpkin_Seeds_Dataset!M822</f>
        <v>0</v>
      </c>
      <c r="N824" s="10">
        <f t="shared" si="157"/>
        <v>1</v>
      </c>
      <c r="O824" s="11">
        <f t="shared" si="158"/>
        <v>1</v>
      </c>
      <c r="P824">
        <f t="shared" si="159"/>
        <v>0</v>
      </c>
      <c r="Q824">
        <f t="shared" si="160"/>
        <v>0.93282668682467973</v>
      </c>
      <c r="R824" s="9">
        <f t="shared" si="161"/>
        <v>0.93282668682467973</v>
      </c>
      <c r="S824" s="11">
        <f t="shared" si="162"/>
        <v>6.7173313175320271E-2</v>
      </c>
      <c r="T824" s="9">
        <f t="shared" si="163"/>
        <v>-2.7004792356954526</v>
      </c>
      <c r="U824" s="11">
        <f t="shared" si="164"/>
        <v>0</v>
      </c>
      <c r="AX824">
        <v>0.11955726758400595</v>
      </c>
      <c r="AY824">
        <v>1</v>
      </c>
      <c r="AZ824">
        <v>0</v>
      </c>
      <c r="BA824">
        <f t="shared" si="168"/>
        <v>781</v>
      </c>
      <c r="BB824">
        <f t="shared" si="169"/>
        <v>39</v>
      </c>
      <c r="BC824">
        <f t="shared" si="165"/>
        <v>0.39923076923076928</v>
      </c>
      <c r="BD824">
        <f t="shared" si="166"/>
        <v>0.96750000000000003</v>
      </c>
      <c r="BE824">
        <f t="shared" si="167"/>
        <v>7.4423076923085254E-4</v>
      </c>
    </row>
    <row r="825" spans="1:57" x14ac:dyDescent="0.3">
      <c r="A825">
        <f>Pumpkin_Seeds_Dataset!A823</f>
        <v>68292</v>
      </c>
      <c r="B825">
        <f>Pumpkin_Seeds_Dataset!B823</f>
        <v>982.05200000000002</v>
      </c>
      <c r="C825">
        <f>Pumpkin_Seeds_Dataset!C823</f>
        <v>368.68669999999997</v>
      </c>
      <c r="D825">
        <f>Pumpkin_Seeds_Dataset!D823</f>
        <v>237.16540000000001</v>
      </c>
      <c r="E825">
        <f>Pumpkin_Seeds_Dataset!E823</f>
        <v>68891</v>
      </c>
      <c r="F825">
        <f>Pumpkin_Seeds_Dataset!F823</f>
        <v>294.87639999999999</v>
      </c>
      <c r="G825">
        <f>Pumpkin_Seeds_Dataset!G823</f>
        <v>0.76559999999999995</v>
      </c>
      <c r="H825">
        <f>Pumpkin_Seeds_Dataset!H823</f>
        <v>0.99129999999999996</v>
      </c>
      <c r="I825">
        <f>Pumpkin_Seeds_Dataset!I823</f>
        <v>0.72119999999999995</v>
      </c>
      <c r="J825">
        <f>Pumpkin_Seeds_Dataset!J823</f>
        <v>0.88980000000000004</v>
      </c>
      <c r="K825">
        <f>Pumpkin_Seeds_Dataset!K823</f>
        <v>1.5546</v>
      </c>
      <c r="L825">
        <f>Pumpkin_Seeds_Dataset!L823</f>
        <v>0.79979999999999996</v>
      </c>
      <c r="M825" s="9">
        <f>Pumpkin_Seeds_Dataset!M823</f>
        <v>0</v>
      </c>
      <c r="N825" s="10">
        <f t="shared" si="157"/>
        <v>1</v>
      </c>
      <c r="O825" s="11">
        <f t="shared" si="158"/>
        <v>1</v>
      </c>
      <c r="P825">
        <f t="shared" si="159"/>
        <v>0</v>
      </c>
      <c r="Q825">
        <f t="shared" si="160"/>
        <v>1.1397611582133123E-2</v>
      </c>
      <c r="R825" s="9">
        <f t="shared" si="161"/>
        <v>1.1397611582133123E-2</v>
      </c>
      <c r="S825" s="11">
        <f t="shared" si="162"/>
        <v>0.98860238841786685</v>
      </c>
      <c r="T825" s="9">
        <f t="shared" si="163"/>
        <v>-1.1463062152387888E-2</v>
      </c>
      <c r="U825" s="11">
        <f t="shared" si="164"/>
        <v>100</v>
      </c>
      <c r="AX825">
        <v>0.11977644723757122</v>
      </c>
      <c r="AY825">
        <v>1</v>
      </c>
      <c r="AZ825">
        <v>0</v>
      </c>
      <c r="BA825">
        <f t="shared" si="168"/>
        <v>782</v>
      </c>
      <c r="BB825">
        <f t="shared" si="169"/>
        <v>39</v>
      </c>
      <c r="BC825">
        <f t="shared" si="165"/>
        <v>0.39846153846153842</v>
      </c>
      <c r="BD825">
        <f t="shared" si="166"/>
        <v>0.96750000000000003</v>
      </c>
      <c r="BE825">
        <f t="shared" si="167"/>
        <v>7.442307692307451E-4</v>
      </c>
    </row>
    <row r="826" spans="1:57" x14ac:dyDescent="0.3">
      <c r="A826">
        <f>Pumpkin_Seeds_Dataset!A824</f>
        <v>63837</v>
      </c>
      <c r="B826">
        <f>Pumpkin_Seeds_Dataset!B824</f>
        <v>948.05600000000004</v>
      </c>
      <c r="C826">
        <f>Pumpkin_Seeds_Dataset!C824</f>
        <v>360.8383</v>
      </c>
      <c r="D826">
        <f>Pumpkin_Seeds_Dataset!D824</f>
        <v>226.03469999999999</v>
      </c>
      <c r="E826">
        <f>Pumpkin_Seeds_Dataset!E824</f>
        <v>64372</v>
      </c>
      <c r="F826">
        <f>Pumpkin_Seeds_Dataset!F824</f>
        <v>285.09609999999998</v>
      </c>
      <c r="G826">
        <f>Pumpkin_Seeds_Dataset!G824</f>
        <v>0.77949999999999997</v>
      </c>
      <c r="H826">
        <f>Pumpkin_Seeds_Dataset!H824</f>
        <v>0.99170000000000003</v>
      </c>
      <c r="I826">
        <f>Pumpkin_Seeds_Dataset!I824</f>
        <v>0.71650000000000003</v>
      </c>
      <c r="J826">
        <f>Pumpkin_Seeds_Dataset!J824</f>
        <v>0.89249999999999996</v>
      </c>
      <c r="K826">
        <f>Pumpkin_Seeds_Dataset!K824</f>
        <v>1.5964</v>
      </c>
      <c r="L826">
        <f>Pumpkin_Seeds_Dataset!L824</f>
        <v>0.79010000000000002</v>
      </c>
      <c r="M826" s="9">
        <f>Pumpkin_Seeds_Dataset!M824</f>
        <v>0</v>
      </c>
      <c r="N826" s="10">
        <f t="shared" si="157"/>
        <v>1</v>
      </c>
      <c r="O826" s="11">
        <f t="shared" si="158"/>
        <v>1</v>
      </c>
      <c r="P826">
        <f t="shared" si="159"/>
        <v>0</v>
      </c>
      <c r="Q826">
        <f t="shared" si="160"/>
        <v>1.7613577908678194E-2</v>
      </c>
      <c r="R826" s="9">
        <f t="shared" si="161"/>
        <v>1.7613577908678194E-2</v>
      </c>
      <c r="S826" s="11">
        <f t="shared" si="162"/>
        <v>0.98238642209132176</v>
      </c>
      <c r="T826" s="9">
        <f t="shared" si="163"/>
        <v>-1.7770542845886E-2</v>
      </c>
      <c r="U826" s="11">
        <f t="shared" si="164"/>
        <v>100</v>
      </c>
      <c r="AX826">
        <v>0.11993641235234959</v>
      </c>
      <c r="AY826">
        <v>1</v>
      </c>
      <c r="AZ826">
        <v>0</v>
      </c>
      <c r="BA826">
        <f t="shared" si="168"/>
        <v>783</v>
      </c>
      <c r="BB826">
        <f t="shared" si="169"/>
        <v>39</v>
      </c>
      <c r="BC826">
        <f t="shared" si="165"/>
        <v>0.39769230769230768</v>
      </c>
      <c r="BD826">
        <f t="shared" si="166"/>
        <v>0.96750000000000003</v>
      </c>
      <c r="BE826">
        <f t="shared" si="167"/>
        <v>7.442307692307451E-4</v>
      </c>
    </row>
    <row r="827" spans="1:57" x14ac:dyDescent="0.3">
      <c r="A827">
        <f>Pumpkin_Seeds_Dataset!A825</f>
        <v>63474</v>
      </c>
      <c r="B827">
        <f>Pumpkin_Seeds_Dataset!B825</f>
        <v>958.93</v>
      </c>
      <c r="C827">
        <f>Pumpkin_Seeds_Dataset!C825</f>
        <v>366.54700000000003</v>
      </c>
      <c r="D827">
        <f>Pumpkin_Seeds_Dataset!D825</f>
        <v>221.18020000000001</v>
      </c>
      <c r="E827">
        <f>Pumpkin_Seeds_Dataset!E825</f>
        <v>64122</v>
      </c>
      <c r="F827">
        <f>Pumpkin_Seeds_Dataset!F825</f>
        <v>284.28440000000001</v>
      </c>
      <c r="G827">
        <f>Pumpkin_Seeds_Dataset!G825</f>
        <v>0.7974</v>
      </c>
      <c r="H827">
        <f>Pumpkin_Seeds_Dataset!H825</f>
        <v>0.9899</v>
      </c>
      <c r="I827">
        <f>Pumpkin_Seeds_Dataset!I825</f>
        <v>0.70140000000000002</v>
      </c>
      <c r="J827">
        <f>Pumpkin_Seeds_Dataset!J825</f>
        <v>0.86739999999999995</v>
      </c>
      <c r="K827">
        <f>Pumpkin_Seeds_Dataset!K825</f>
        <v>1.6572</v>
      </c>
      <c r="L827">
        <f>Pumpkin_Seeds_Dataset!L825</f>
        <v>0.77559999999999996</v>
      </c>
      <c r="M827" s="9">
        <f>Pumpkin_Seeds_Dataset!M825</f>
        <v>0</v>
      </c>
      <c r="N827" s="10">
        <f t="shared" si="157"/>
        <v>1</v>
      </c>
      <c r="O827" s="11">
        <f t="shared" si="158"/>
        <v>1</v>
      </c>
      <c r="P827">
        <f t="shared" si="159"/>
        <v>0</v>
      </c>
      <c r="Q827">
        <f t="shared" si="160"/>
        <v>2.4486665400107736E-2</v>
      </c>
      <c r="R827" s="9">
        <f t="shared" si="161"/>
        <v>2.4486665400107736E-2</v>
      </c>
      <c r="S827" s="11">
        <f t="shared" si="162"/>
        <v>0.97551333459989231</v>
      </c>
      <c r="T827" s="9">
        <f t="shared" si="163"/>
        <v>-2.4791449509689277E-2</v>
      </c>
      <c r="U827" s="11">
        <f t="shared" si="164"/>
        <v>100</v>
      </c>
      <c r="AX827">
        <v>0.12027643918769103</v>
      </c>
      <c r="AY827">
        <v>1</v>
      </c>
      <c r="AZ827">
        <v>0</v>
      </c>
      <c r="BA827">
        <f t="shared" si="168"/>
        <v>784</v>
      </c>
      <c r="BB827">
        <f t="shared" si="169"/>
        <v>39</v>
      </c>
      <c r="BC827">
        <f t="shared" si="165"/>
        <v>0.39692307692307693</v>
      </c>
      <c r="BD827">
        <f t="shared" si="166"/>
        <v>0.96750000000000003</v>
      </c>
      <c r="BE827">
        <f t="shared" si="167"/>
        <v>7.442307692307451E-4</v>
      </c>
    </row>
    <row r="828" spans="1:57" x14ac:dyDescent="0.3">
      <c r="A828">
        <f>Pumpkin_Seeds_Dataset!A826</f>
        <v>82330</v>
      </c>
      <c r="B828">
        <f>Pumpkin_Seeds_Dataset!B826</f>
        <v>1118.7190000000001</v>
      </c>
      <c r="C828">
        <f>Pumpkin_Seeds_Dataset!C826</f>
        <v>443.32749999999999</v>
      </c>
      <c r="D828">
        <f>Pumpkin_Seeds_Dataset!D826</f>
        <v>237.82900000000001</v>
      </c>
      <c r="E828">
        <f>Pumpkin_Seeds_Dataset!E826</f>
        <v>83009</v>
      </c>
      <c r="F828">
        <f>Pumpkin_Seeds_Dataset!F826</f>
        <v>323.7681</v>
      </c>
      <c r="G828">
        <f>Pumpkin_Seeds_Dataset!G826</f>
        <v>0.84389999999999998</v>
      </c>
      <c r="H828">
        <f>Pumpkin_Seeds_Dataset!H826</f>
        <v>0.99180000000000001</v>
      </c>
      <c r="I828">
        <f>Pumpkin_Seeds_Dataset!I826</f>
        <v>0.69299999999999995</v>
      </c>
      <c r="J828">
        <f>Pumpkin_Seeds_Dataset!J826</f>
        <v>0.82669999999999999</v>
      </c>
      <c r="K828">
        <f>Pumpkin_Seeds_Dataset!K826</f>
        <v>1.8641000000000001</v>
      </c>
      <c r="L828">
        <f>Pumpkin_Seeds_Dataset!L826</f>
        <v>0.73029999999999995</v>
      </c>
      <c r="M828" s="9">
        <f>Pumpkin_Seeds_Dataset!M826</f>
        <v>0</v>
      </c>
      <c r="N828" s="10">
        <f t="shared" si="157"/>
        <v>1</v>
      </c>
      <c r="O828" s="11">
        <f t="shared" si="158"/>
        <v>1</v>
      </c>
      <c r="P828">
        <f t="shared" si="159"/>
        <v>0</v>
      </c>
      <c r="Q828">
        <f t="shared" si="160"/>
        <v>0.17210110553604197</v>
      </c>
      <c r="R828" s="9">
        <f t="shared" si="161"/>
        <v>0.17210110553604197</v>
      </c>
      <c r="S828" s="11">
        <f t="shared" si="162"/>
        <v>0.82789889446395803</v>
      </c>
      <c r="T828" s="9">
        <f t="shared" si="163"/>
        <v>-0.18886424018799905</v>
      </c>
      <c r="U828" s="11">
        <f t="shared" si="164"/>
        <v>100</v>
      </c>
      <c r="AX828">
        <v>0.12055601647113359</v>
      </c>
      <c r="AY828">
        <v>1</v>
      </c>
      <c r="AZ828">
        <v>0</v>
      </c>
      <c r="BA828">
        <f t="shared" si="168"/>
        <v>785</v>
      </c>
      <c r="BB828">
        <f t="shared" si="169"/>
        <v>39</v>
      </c>
      <c r="BC828">
        <f t="shared" si="165"/>
        <v>0.39615384615384619</v>
      </c>
      <c r="BD828">
        <f t="shared" si="166"/>
        <v>0.96750000000000003</v>
      </c>
      <c r="BE828">
        <f t="shared" si="167"/>
        <v>7.4423076923085254E-4</v>
      </c>
    </row>
    <row r="829" spans="1:57" x14ac:dyDescent="0.3">
      <c r="A829">
        <f>Pumpkin_Seeds_Dataset!A827</f>
        <v>77120</v>
      </c>
      <c r="B829">
        <f>Pumpkin_Seeds_Dataset!B827</f>
        <v>1115.79</v>
      </c>
      <c r="C829">
        <f>Pumpkin_Seeds_Dataset!C827</f>
        <v>463.19670000000002</v>
      </c>
      <c r="D829">
        <f>Pumpkin_Seeds_Dataset!D827</f>
        <v>212.4101</v>
      </c>
      <c r="E829">
        <f>Pumpkin_Seeds_Dataset!E827</f>
        <v>77770</v>
      </c>
      <c r="F829">
        <f>Pumpkin_Seeds_Dataset!F827</f>
        <v>313.35640000000001</v>
      </c>
      <c r="G829">
        <f>Pumpkin_Seeds_Dataset!G827</f>
        <v>0.88870000000000005</v>
      </c>
      <c r="H829">
        <f>Pumpkin_Seeds_Dataset!H827</f>
        <v>0.99160000000000004</v>
      </c>
      <c r="I829">
        <f>Pumpkin_Seeds_Dataset!I827</f>
        <v>0.59589999999999999</v>
      </c>
      <c r="J829">
        <f>Pumpkin_Seeds_Dataset!J827</f>
        <v>0.77839999999999998</v>
      </c>
      <c r="K829">
        <f>Pumpkin_Seeds_Dataset!K827</f>
        <v>2.1806999999999999</v>
      </c>
      <c r="L829">
        <f>Pumpkin_Seeds_Dataset!L827</f>
        <v>0.67649999999999999</v>
      </c>
      <c r="M829" s="9">
        <f>Pumpkin_Seeds_Dataset!M827</f>
        <v>0</v>
      </c>
      <c r="N829" s="10">
        <f t="shared" si="157"/>
        <v>1</v>
      </c>
      <c r="O829" s="11">
        <f t="shared" si="158"/>
        <v>1</v>
      </c>
      <c r="P829">
        <f t="shared" si="159"/>
        <v>0</v>
      </c>
      <c r="Q829">
        <f t="shared" si="160"/>
        <v>0.76917978995559322</v>
      </c>
      <c r="R829" s="9">
        <f t="shared" si="161"/>
        <v>0.76917978995559322</v>
      </c>
      <c r="S829" s="11">
        <f t="shared" si="162"/>
        <v>0.23082021004440678</v>
      </c>
      <c r="T829" s="9">
        <f t="shared" si="163"/>
        <v>-1.4661161829980613</v>
      </c>
      <c r="U829" s="11">
        <f t="shared" si="164"/>
        <v>0</v>
      </c>
      <c r="AX829">
        <v>0.12096966775829207</v>
      </c>
      <c r="AY829">
        <v>1</v>
      </c>
      <c r="AZ829">
        <v>0</v>
      </c>
      <c r="BA829">
        <f t="shared" si="168"/>
        <v>786</v>
      </c>
      <c r="BB829">
        <f t="shared" si="169"/>
        <v>39</v>
      </c>
      <c r="BC829">
        <f t="shared" si="165"/>
        <v>0.39538461538461533</v>
      </c>
      <c r="BD829">
        <f t="shared" si="166"/>
        <v>0.96750000000000003</v>
      </c>
      <c r="BE829">
        <f t="shared" si="167"/>
        <v>7.442307692307451E-4</v>
      </c>
    </row>
    <row r="830" spans="1:57" x14ac:dyDescent="0.3">
      <c r="A830">
        <f>Pumpkin_Seeds_Dataset!A828</f>
        <v>72940</v>
      </c>
      <c r="B830">
        <f>Pumpkin_Seeds_Dataset!B828</f>
        <v>1080.588</v>
      </c>
      <c r="C830">
        <f>Pumpkin_Seeds_Dataset!C828</f>
        <v>440.18810000000002</v>
      </c>
      <c r="D830">
        <f>Pumpkin_Seeds_Dataset!D828</f>
        <v>212.9034</v>
      </c>
      <c r="E830">
        <f>Pumpkin_Seeds_Dataset!E828</f>
        <v>73668</v>
      </c>
      <c r="F830">
        <f>Pumpkin_Seeds_Dataset!F828</f>
        <v>304.74590000000001</v>
      </c>
      <c r="G830">
        <f>Pumpkin_Seeds_Dataset!G828</f>
        <v>0.87529999999999997</v>
      </c>
      <c r="H830">
        <f>Pumpkin_Seeds_Dataset!H828</f>
        <v>0.99009999999999998</v>
      </c>
      <c r="I830">
        <f>Pumpkin_Seeds_Dataset!I828</f>
        <v>0.6008</v>
      </c>
      <c r="J830">
        <f>Pumpkin_Seeds_Dataset!J828</f>
        <v>0.78500000000000003</v>
      </c>
      <c r="K830">
        <f>Pumpkin_Seeds_Dataset!K828</f>
        <v>2.0674999999999999</v>
      </c>
      <c r="L830">
        <f>Pumpkin_Seeds_Dataset!L828</f>
        <v>0.69230000000000003</v>
      </c>
      <c r="M830" s="9">
        <f>Pumpkin_Seeds_Dataset!M828</f>
        <v>0</v>
      </c>
      <c r="N830" s="10">
        <f t="shared" si="157"/>
        <v>1</v>
      </c>
      <c r="O830" s="11">
        <f t="shared" si="158"/>
        <v>1</v>
      </c>
      <c r="P830">
        <f t="shared" si="159"/>
        <v>0</v>
      </c>
      <c r="Q830">
        <f t="shared" si="160"/>
        <v>0.66416724719095255</v>
      </c>
      <c r="R830" s="9">
        <f t="shared" si="161"/>
        <v>0.66416724719095255</v>
      </c>
      <c r="S830" s="11">
        <f t="shared" si="162"/>
        <v>0.33583275280904745</v>
      </c>
      <c r="T830" s="9">
        <f t="shared" si="163"/>
        <v>-1.0911420024391982</v>
      </c>
      <c r="U830" s="11">
        <f t="shared" si="164"/>
        <v>0</v>
      </c>
      <c r="AX830">
        <v>0.12112104219473517</v>
      </c>
      <c r="AY830">
        <v>1</v>
      </c>
      <c r="AZ830">
        <v>0</v>
      </c>
      <c r="BA830">
        <f t="shared" si="168"/>
        <v>787</v>
      </c>
      <c r="BB830">
        <f t="shared" si="169"/>
        <v>39</v>
      </c>
      <c r="BC830">
        <f t="shared" si="165"/>
        <v>0.39461538461538459</v>
      </c>
      <c r="BD830">
        <f t="shared" si="166"/>
        <v>0.96750000000000003</v>
      </c>
      <c r="BE830">
        <f t="shared" si="167"/>
        <v>7.442307692307451E-4</v>
      </c>
    </row>
    <row r="831" spans="1:57" x14ac:dyDescent="0.3">
      <c r="A831">
        <f>Pumpkin_Seeds_Dataset!A829</f>
        <v>56533</v>
      </c>
      <c r="B831">
        <f>Pumpkin_Seeds_Dataset!B829</f>
        <v>899.49300000000005</v>
      </c>
      <c r="C831">
        <f>Pumpkin_Seeds_Dataset!C829</f>
        <v>345.5949</v>
      </c>
      <c r="D831">
        <f>Pumpkin_Seeds_Dataset!D829</f>
        <v>209.79730000000001</v>
      </c>
      <c r="E831">
        <f>Pumpkin_Seeds_Dataset!E829</f>
        <v>57101</v>
      </c>
      <c r="F831">
        <f>Pumpkin_Seeds_Dataset!F829</f>
        <v>268.291</v>
      </c>
      <c r="G831">
        <f>Pumpkin_Seeds_Dataset!G829</f>
        <v>0.79469999999999996</v>
      </c>
      <c r="H831">
        <f>Pumpkin_Seeds_Dataset!H829</f>
        <v>0.99009999999999998</v>
      </c>
      <c r="I831">
        <f>Pumpkin_Seeds_Dataset!I829</f>
        <v>0.71289999999999998</v>
      </c>
      <c r="J831">
        <f>Pumpkin_Seeds_Dataset!J829</f>
        <v>0.878</v>
      </c>
      <c r="K831">
        <f>Pumpkin_Seeds_Dataset!K829</f>
        <v>1.6473</v>
      </c>
      <c r="L831">
        <f>Pumpkin_Seeds_Dataset!L829</f>
        <v>0.77629999999999999</v>
      </c>
      <c r="M831" s="9">
        <f>Pumpkin_Seeds_Dataset!M829</f>
        <v>0</v>
      </c>
      <c r="N831" s="10">
        <f t="shared" si="157"/>
        <v>1</v>
      </c>
      <c r="O831" s="11">
        <f t="shared" si="158"/>
        <v>1</v>
      </c>
      <c r="P831">
        <f t="shared" si="159"/>
        <v>0</v>
      </c>
      <c r="Q831">
        <f t="shared" si="160"/>
        <v>9.9072276015620298E-2</v>
      </c>
      <c r="R831" s="9">
        <f t="shared" si="161"/>
        <v>9.9072276015620298E-2</v>
      </c>
      <c r="S831" s="11">
        <f t="shared" si="162"/>
        <v>0.9009277239843797</v>
      </c>
      <c r="T831" s="9">
        <f t="shared" si="163"/>
        <v>-0.10433024214480681</v>
      </c>
      <c r="U831" s="11">
        <f t="shared" si="164"/>
        <v>100</v>
      </c>
      <c r="AX831">
        <v>0.12132916128877806</v>
      </c>
      <c r="AY831">
        <v>1</v>
      </c>
      <c r="AZ831">
        <v>0</v>
      </c>
      <c r="BA831">
        <f t="shared" si="168"/>
        <v>788</v>
      </c>
      <c r="BB831">
        <f t="shared" si="169"/>
        <v>39</v>
      </c>
      <c r="BC831">
        <f t="shared" si="165"/>
        <v>0.39384615384615385</v>
      </c>
      <c r="BD831">
        <f t="shared" si="166"/>
        <v>0.96750000000000003</v>
      </c>
      <c r="BE831">
        <f t="shared" si="167"/>
        <v>0</v>
      </c>
    </row>
    <row r="832" spans="1:57" x14ac:dyDescent="0.3">
      <c r="A832">
        <f>Pumpkin_Seeds_Dataset!A830</f>
        <v>71777</v>
      </c>
      <c r="B832">
        <f>Pumpkin_Seeds_Dataset!B830</f>
        <v>1078.0820000000001</v>
      </c>
      <c r="C832">
        <f>Pumpkin_Seeds_Dataset!C830</f>
        <v>448.57940000000002</v>
      </c>
      <c r="D832">
        <f>Pumpkin_Seeds_Dataset!D830</f>
        <v>204.38499999999999</v>
      </c>
      <c r="E832">
        <f>Pumpkin_Seeds_Dataset!E830</f>
        <v>72611</v>
      </c>
      <c r="F832">
        <f>Pumpkin_Seeds_Dataset!F830</f>
        <v>302.30669999999998</v>
      </c>
      <c r="G832">
        <f>Pumpkin_Seeds_Dataset!G830</f>
        <v>0.89019999999999999</v>
      </c>
      <c r="H832">
        <f>Pumpkin_Seeds_Dataset!H830</f>
        <v>0.98850000000000005</v>
      </c>
      <c r="I832">
        <f>Pumpkin_Seeds_Dataset!I830</f>
        <v>0.7671</v>
      </c>
      <c r="J832">
        <f>Pumpkin_Seeds_Dataset!J830</f>
        <v>0.77610000000000001</v>
      </c>
      <c r="K832">
        <f>Pumpkin_Seeds_Dataset!K830</f>
        <v>2.1947999999999999</v>
      </c>
      <c r="L832">
        <f>Pumpkin_Seeds_Dataset!L830</f>
        <v>0.67390000000000005</v>
      </c>
      <c r="M832" s="9">
        <f>Pumpkin_Seeds_Dataset!M830</f>
        <v>0</v>
      </c>
      <c r="N832" s="10">
        <f t="shared" si="157"/>
        <v>1</v>
      </c>
      <c r="O832" s="11">
        <f t="shared" si="158"/>
        <v>1</v>
      </c>
      <c r="P832">
        <f t="shared" si="159"/>
        <v>0</v>
      </c>
      <c r="Q832">
        <f t="shared" si="160"/>
        <v>0.74899204824301979</v>
      </c>
      <c r="R832" s="9">
        <f t="shared" si="161"/>
        <v>0.74899204824301979</v>
      </c>
      <c r="S832" s="11">
        <f t="shared" si="162"/>
        <v>0.25100795175698021</v>
      </c>
      <c r="T832" s="9">
        <f t="shared" si="163"/>
        <v>-1.3822706600454695</v>
      </c>
      <c r="U832" s="11">
        <f t="shared" si="164"/>
        <v>0</v>
      </c>
      <c r="AX832">
        <v>0.12155818764845251</v>
      </c>
      <c r="AY832">
        <v>0</v>
      </c>
      <c r="AZ832">
        <v>1</v>
      </c>
      <c r="BA832">
        <f t="shared" si="168"/>
        <v>788</v>
      </c>
      <c r="BB832">
        <f t="shared" si="169"/>
        <v>40</v>
      </c>
      <c r="BC832">
        <f t="shared" si="165"/>
        <v>0.39384615384615385</v>
      </c>
      <c r="BD832">
        <f t="shared" si="166"/>
        <v>0.96666666666666667</v>
      </c>
      <c r="BE832">
        <f t="shared" si="167"/>
        <v>0</v>
      </c>
    </row>
    <row r="833" spans="1:57" x14ac:dyDescent="0.3">
      <c r="A833">
        <f>Pumpkin_Seeds_Dataset!A831</f>
        <v>75655</v>
      </c>
      <c r="B833">
        <f>Pumpkin_Seeds_Dataset!B831</f>
        <v>1078.5730000000001</v>
      </c>
      <c r="C833">
        <f>Pumpkin_Seeds_Dataset!C831</f>
        <v>433.02949999999998</v>
      </c>
      <c r="D833">
        <f>Pumpkin_Seeds_Dataset!D831</f>
        <v>223.27019999999999</v>
      </c>
      <c r="E833">
        <f>Pumpkin_Seeds_Dataset!E831</f>
        <v>76640</v>
      </c>
      <c r="F833">
        <f>Pumpkin_Seeds_Dataset!F831</f>
        <v>310.36579999999998</v>
      </c>
      <c r="G833">
        <f>Pumpkin_Seeds_Dataset!G831</f>
        <v>0.85680000000000001</v>
      </c>
      <c r="H833">
        <f>Pumpkin_Seeds_Dataset!H831</f>
        <v>0.98709999999999998</v>
      </c>
      <c r="I833">
        <f>Pumpkin_Seeds_Dataset!I831</f>
        <v>0.74409999999999998</v>
      </c>
      <c r="J833">
        <f>Pumpkin_Seeds_Dataset!J831</f>
        <v>0.81720000000000004</v>
      </c>
      <c r="K833">
        <f>Pumpkin_Seeds_Dataset!K831</f>
        <v>1.9395</v>
      </c>
      <c r="L833">
        <f>Pumpkin_Seeds_Dataset!L831</f>
        <v>0.7167</v>
      </c>
      <c r="M833" s="9">
        <f>Pumpkin_Seeds_Dataset!M831</f>
        <v>0</v>
      </c>
      <c r="N833" s="10">
        <f t="shared" si="157"/>
        <v>1</v>
      </c>
      <c r="O833" s="11">
        <f t="shared" si="158"/>
        <v>1</v>
      </c>
      <c r="P833">
        <f t="shared" si="159"/>
        <v>0</v>
      </c>
      <c r="Q833">
        <f t="shared" si="160"/>
        <v>8.5634720190296998E-2</v>
      </c>
      <c r="R833" s="9">
        <f t="shared" si="161"/>
        <v>8.5634720190296998E-2</v>
      </c>
      <c r="S833" s="11">
        <f t="shared" si="162"/>
        <v>0.91436527980970306</v>
      </c>
      <c r="T833" s="9">
        <f t="shared" si="163"/>
        <v>-8.9525137684261943E-2</v>
      </c>
      <c r="U833" s="11">
        <f t="shared" si="164"/>
        <v>100</v>
      </c>
      <c r="AX833">
        <v>0.12160798312970048</v>
      </c>
      <c r="AY833">
        <v>0</v>
      </c>
      <c r="AZ833">
        <v>1</v>
      </c>
      <c r="BA833">
        <f t="shared" si="168"/>
        <v>788</v>
      </c>
      <c r="BB833">
        <f t="shared" si="169"/>
        <v>41</v>
      </c>
      <c r="BC833">
        <f t="shared" si="165"/>
        <v>0.39384615384615385</v>
      </c>
      <c r="BD833">
        <f t="shared" si="166"/>
        <v>0.96583333333333332</v>
      </c>
      <c r="BE833">
        <f t="shared" si="167"/>
        <v>7.4294871794869388E-4</v>
      </c>
    </row>
    <row r="834" spans="1:57" x14ac:dyDescent="0.3">
      <c r="A834">
        <f>Pumpkin_Seeds_Dataset!A832</f>
        <v>77320</v>
      </c>
      <c r="B834">
        <f>Pumpkin_Seeds_Dataset!B832</f>
        <v>1054.145</v>
      </c>
      <c r="C834">
        <f>Pumpkin_Seeds_Dataset!C832</f>
        <v>401.50850000000003</v>
      </c>
      <c r="D834">
        <f>Pumpkin_Seeds_Dataset!D832</f>
        <v>246.4752</v>
      </c>
      <c r="E834">
        <f>Pumpkin_Seeds_Dataset!E832</f>
        <v>78314</v>
      </c>
      <c r="F834">
        <f>Pumpkin_Seeds_Dataset!F832</f>
        <v>313.76249999999999</v>
      </c>
      <c r="G834">
        <f>Pumpkin_Seeds_Dataset!G832</f>
        <v>0.78939999999999999</v>
      </c>
      <c r="H834">
        <f>Pumpkin_Seeds_Dataset!H832</f>
        <v>0.98729999999999996</v>
      </c>
      <c r="I834">
        <f>Pumpkin_Seeds_Dataset!I832</f>
        <v>0.74470000000000003</v>
      </c>
      <c r="J834">
        <f>Pumpkin_Seeds_Dataset!J832</f>
        <v>0.87439999999999996</v>
      </c>
      <c r="K834">
        <f>Pumpkin_Seeds_Dataset!K832</f>
        <v>1.629</v>
      </c>
      <c r="L834">
        <f>Pumpkin_Seeds_Dataset!L832</f>
        <v>0.78149999999999997</v>
      </c>
      <c r="M834" s="9">
        <f>Pumpkin_Seeds_Dataset!M832</f>
        <v>0</v>
      </c>
      <c r="N834" s="10">
        <f t="shared" si="157"/>
        <v>1</v>
      </c>
      <c r="O834" s="11">
        <f t="shared" si="158"/>
        <v>1</v>
      </c>
      <c r="P834">
        <f t="shared" si="159"/>
        <v>0</v>
      </c>
      <c r="Q834">
        <f t="shared" si="160"/>
        <v>5.1808664507777156E-3</v>
      </c>
      <c r="R834" s="9">
        <f t="shared" si="161"/>
        <v>5.1808664507777156E-3</v>
      </c>
      <c r="S834" s="11">
        <f t="shared" si="162"/>
        <v>0.99481913354922225</v>
      </c>
      <c r="T834" s="9">
        <f t="shared" si="163"/>
        <v>-5.194333674096302E-3</v>
      </c>
      <c r="U834" s="11">
        <f t="shared" si="164"/>
        <v>100</v>
      </c>
      <c r="AX834">
        <v>0.12218098200026037</v>
      </c>
      <c r="AY834">
        <v>1</v>
      </c>
      <c r="AZ834">
        <v>0</v>
      </c>
      <c r="BA834">
        <f t="shared" si="168"/>
        <v>789</v>
      </c>
      <c r="BB834">
        <f t="shared" si="169"/>
        <v>41</v>
      </c>
      <c r="BC834">
        <f t="shared" si="165"/>
        <v>0.3930769230769231</v>
      </c>
      <c r="BD834">
        <f t="shared" si="166"/>
        <v>0.96583333333333332</v>
      </c>
      <c r="BE834">
        <f t="shared" si="167"/>
        <v>7.4294871794869388E-4</v>
      </c>
    </row>
    <row r="835" spans="1:57" x14ac:dyDescent="0.3">
      <c r="A835">
        <f>Pumpkin_Seeds_Dataset!A833</f>
        <v>61326</v>
      </c>
      <c r="B835">
        <f>Pumpkin_Seeds_Dataset!B833</f>
        <v>932.08500000000004</v>
      </c>
      <c r="C835">
        <f>Pumpkin_Seeds_Dataset!C833</f>
        <v>359.45600000000002</v>
      </c>
      <c r="D835">
        <f>Pumpkin_Seeds_Dataset!D833</f>
        <v>217.77029999999999</v>
      </c>
      <c r="E835">
        <f>Pumpkin_Seeds_Dataset!E833</f>
        <v>61772</v>
      </c>
      <c r="F835">
        <f>Pumpkin_Seeds_Dataset!F833</f>
        <v>279.43279999999999</v>
      </c>
      <c r="G835">
        <f>Pumpkin_Seeds_Dataset!G833</f>
        <v>0.79559999999999997</v>
      </c>
      <c r="H835">
        <f>Pumpkin_Seeds_Dataset!H833</f>
        <v>0.99280000000000002</v>
      </c>
      <c r="I835">
        <f>Pumpkin_Seeds_Dataset!I833</f>
        <v>0.74750000000000005</v>
      </c>
      <c r="J835">
        <f>Pumpkin_Seeds_Dataset!J833</f>
        <v>0.88700000000000001</v>
      </c>
      <c r="K835">
        <f>Pumpkin_Seeds_Dataset!K833</f>
        <v>1.6506000000000001</v>
      </c>
      <c r="L835">
        <f>Pumpkin_Seeds_Dataset!L833</f>
        <v>0.77739999999999998</v>
      </c>
      <c r="M835" s="9">
        <f>Pumpkin_Seeds_Dataset!M833</f>
        <v>0</v>
      </c>
      <c r="N835" s="10">
        <f t="shared" si="157"/>
        <v>1</v>
      </c>
      <c r="O835" s="11">
        <f t="shared" si="158"/>
        <v>1</v>
      </c>
      <c r="P835">
        <f t="shared" si="159"/>
        <v>0</v>
      </c>
      <c r="Q835">
        <f t="shared" si="160"/>
        <v>4.1527776688709835E-2</v>
      </c>
      <c r="R835" s="9">
        <f t="shared" si="161"/>
        <v>4.1527776688709835E-2</v>
      </c>
      <c r="S835" s="11">
        <f t="shared" si="162"/>
        <v>0.95847222331129012</v>
      </c>
      <c r="T835" s="9">
        <f t="shared" si="163"/>
        <v>-4.2414696247290849E-2</v>
      </c>
      <c r="U835" s="11">
        <f t="shared" si="164"/>
        <v>100</v>
      </c>
      <c r="AX835">
        <v>0.12229911016943784</v>
      </c>
      <c r="AY835">
        <v>1</v>
      </c>
      <c r="AZ835">
        <v>0</v>
      </c>
      <c r="BA835">
        <f t="shared" si="168"/>
        <v>790</v>
      </c>
      <c r="BB835">
        <f t="shared" si="169"/>
        <v>41</v>
      </c>
      <c r="BC835">
        <f t="shared" si="165"/>
        <v>0.39230769230769236</v>
      </c>
      <c r="BD835">
        <f t="shared" si="166"/>
        <v>0.96583333333333332</v>
      </c>
      <c r="BE835">
        <f t="shared" si="167"/>
        <v>7.4294871794880111E-4</v>
      </c>
    </row>
    <row r="836" spans="1:57" x14ac:dyDescent="0.3">
      <c r="A836">
        <f>Pumpkin_Seeds_Dataset!A834</f>
        <v>72923</v>
      </c>
      <c r="B836">
        <f>Pumpkin_Seeds_Dataset!B834</f>
        <v>1045.7739999999999</v>
      </c>
      <c r="C836">
        <f>Pumpkin_Seeds_Dataset!C834</f>
        <v>412.99290000000002</v>
      </c>
      <c r="D836">
        <f>Pumpkin_Seeds_Dataset!D834</f>
        <v>226.05879999999999</v>
      </c>
      <c r="E836">
        <f>Pumpkin_Seeds_Dataset!E834</f>
        <v>73590</v>
      </c>
      <c r="F836">
        <f>Pumpkin_Seeds_Dataset!F834</f>
        <v>304.71039999999999</v>
      </c>
      <c r="G836">
        <f>Pumpkin_Seeds_Dataset!G834</f>
        <v>0.83689999999999998</v>
      </c>
      <c r="H836">
        <f>Pumpkin_Seeds_Dataset!H834</f>
        <v>0.9909</v>
      </c>
      <c r="I836">
        <f>Pumpkin_Seeds_Dataset!I834</f>
        <v>0.73919999999999997</v>
      </c>
      <c r="J836">
        <f>Pumpkin_Seeds_Dataset!J834</f>
        <v>0.83789999999999998</v>
      </c>
      <c r="K836">
        <f>Pumpkin_Seeds_Dataset!K834</f>
        <v>1.8269</v>
      </c>
      <c r="L836">
        <f>Pumpkin_Seeds_Dataset!L834</f>
        <v>0.73780000000000001</v>
      </c>
      <c r="M836" s="9">
        <f>Pumpkin_Seeds_Dataset!M834</f>
        <v>0</v>
      </c>
      <c r="N836" s="10">
        <f t="shared" si="157"/>
        <v>1</v>
      </c>
      <c r="O836" s="11">
        <f t="shared" si="158"/>
        <v>1</v>
      </c>
      <c r="P836">
        <f t="shared" si="159"/>
        <v>0</v>
      </c>
      <c r="Q836">
        <f t="shared" si="160"/>
        <v>0.10147044882979794</v>
      </c>
      <c r="R836" s="9">
        <f t="shared" si="161"/>
        <v>0.10147044882979794</v>
      </c>
      <c r="S836" s="11">
        <f t="shared" si="162"/>
        <v>0.89852955117020206</v>
      </c>
      <c r="T836" s="9">
        <f t="shared" si="163"/>
        <v>-0.10699568385006271</v>
      </c>
      <c r="U836" s="11">
        <f t="shared" si="164"/>
        <v>100</v>
      </c>
      <c r="AX836">
        <v>0.12313350910306906</v>
      </c>
      <c r="AY836">
        <v>1</v>
      </c>
      <c r="AZ836">
        <v>0</v>
      </c>
      <c r="BA836">
        <f t="shared" si="168"/>
        <v>791</v>
      </c>
      <c r="BB836">
        <f t="shared" si="169"/>
        <v>41</v>
      </c>
      <c r="BC836">
        <f t="shared" si="165"/>
        <v>0.3915384615384615</v>
      </c>
      <c r="BD836">
        <f t="shared" si="166"/>
        <v>0.96583333333333332</v>
      </c>
      <c r="BE836">
        <f t="shared" si="167"/>
        <v>7.4294871794869388E-4</v>
      </c>
    </row>
    <row r="837" spans="1:57" x14ac:dyDescent="0.3">
      <c r="A837">
        <f>Pumpkin_Seeds_Dataset!A835</f>
        <v>63618</v>
      </c>
      <c r="B837">
        <f>Pumpkin_Seeds_Dataset!B835</f>
        <v>946.48400000000004</v>
      </c>
      <c r="C837">
        <f>Pumpkin_Seeds_Dataset!C835</f>
        <v>356.69709999999998</v>
      </c>
      <c r="D837">
        <f>Pumpkin_Seeds_Dataset!D835</f>
        <v>227.52209999999999</v>
      </c>
      <c r="E837">
        <f>Pumpkin_Seeds_Dataset!E835</f>
        <v>64165</v>
      </c>
      <c r="F837">
        <f>Pumpkin_Seeds_Dataset!F835</f>
        <v>284.60669999999999</v>
      </c>
      <c r="G837">
        <f>Pumpkin_Seeds_Dataset!G835</f>
        <v>0.7702</v>
      </c>
      <c r="H837">
        <f>Pumpkin_Seeds_Dataset!H835</f>
        <v>0.99150000000000005</v>
      </c>
      <c r="I837">
        <f>Pumpkin_Seeds_Dataset!I835</f>
        <v>0.74399999999999999</v>
      </c>
      <c r="J837">
        <f>Pumpkin_Seeds_Dataset!J835</f>
        <v>0.89239999999999997</v>
      </c>
      <c r="K837">
        <f>Pumpkin_Seeds_Dataset!K835</f>
        <v>1.5677000000000001</v>
      </c>
      <c r="L837">
        <f>Pumpkin_Seeds_Dataset!L835</f>
        <v>0.79790000000000005</v>
      </c>
      <c r="M837" s="9">
        <f>Pumpkin_Seeds_Dataset!M835</f>
        <v>0</v>
      </c>
      <c r="N837" s="10">
        <f t="shared" ref="N837:N900" si="170">1-M837</f>
        <v>1</v>
      </c>
      <c r="O837" s="11">
        <f t="shared" ref="O837:O900" si="171">M837+N837</f>
        <v>1</v>
      </c>
      <c r="P837">
        <f t="shared" ref="P837:P900" si="172">IF(O837=0,"",M837/O837)</f>
        <v>0</v>
      </c>
      <c r="Q837">
        <f t="shared" ref="Q837:Q900" si="173">1/(1+EXP(-$X$5-MMULT(A837:L837,$X$6:$X$17)))</f>
        <v>1.1747111017307171E-2</v>
      </c>
      <c r="R837" s="9">
        <f t="shared" ref="R837:R900" si="174">O837*Q837</f>
        <v>1.1747111017307171E-2</v>
      </c>
      <c r="S837" s="11">
        <f t="shared" ref="S837:S900" si="175">O837-R837</f>
        <v>0.98825288898269281</v>
      </c>
      <c r="T837" s="9">
        <f t="shared" ref="T837:T900" si="176">IFERROR(O837*(P837*LN(Q837)+(1-P837)*LN(1-Q837)),0)</f>
        <v>-1.1816653477773132E-2</v>
      </c>
      <c r="U837" s="11">
        <f t="shared" ref="U837:U900" si="177">100*IF(Q837&gt;=$AT$10,M837/O837,N837/O837)</f>
        <v>100</v>
      </c>
      <c r="AX837">
        <v>0.12370678729379489</v>
      </c>
      <c r="AY837">
        <v>1</v>
      </c>
      <c r="AZ837">
        <v>0</v>
      </c>
      <c r="BA837">
        <f t="shared" si="168"/>
        <v>792</v>
      </c>
      <c r="BB837">
        <f t="shared" si="169"/>
        <v>41</v>
      </c>
      <c r="BC837">
        <f t="shared" ref="BC837:BC900" si="178">1-BA837/BA$2504</f>
        <v>0.39076923076923076</v>
      </c>
      <c r="BD837">
        <f t="shared" ref="BD837:BD900" si="179">1-BB837/BB$2504</f>
        <v>0.96583333333333332</v>
      </c>
      <c r="BE837">
        <f t="shared" ref="BE837:BE900" si="180">(BC837-BC838)*BD837</f>
        <v>7.4294871794869388E-4</v>
      </c>
    </row>
    <row r="838" spans="1:57" x14ac:dyDescent="0.3">
      <c r="A838">
        <f>Pumpkin_Seeds_Dataset!A836</f>
        <v>70217</v>
      </c>
      <c r="B838">
        <f>Pumpkin_Seeds_Dataset!B836</f>
        <v>1009.958</v>
      </c>
      <c r="C838">
        <f>Pumpkin_Seeds_Dataset!C836</f>
        <v>391.4948</v>
      </c>
      <c r="D838">
        <f>Pumpkin_Seeds_Dataset!D836</f>
        <v>229.4863</v>
      </c>
      <c r="E838">
        <f>Pumpkin_Seeds_Dataset!E836</f>
        <v>70833</v>
      </c>
      <c r="F838">
        <f>Pumpkin_Seeds_Dataset!F836</f>
        <v>299.0034</v>
      </c>
      <c r="G838">
        <f>Pumpkin_Seeds_Dataset!G836</f>
        <v>0.81020000000000003</v>
      </c>
      <c r="H838">
        <f>Pumpkin_Seeds_Dataset!H836</f>
        <v>0.99129999999999996</v>
      </c>
      <c r="I838">
        <f>Pumpkin_Seeds_Dataset!I836</f>
        <v>0.6915</v>
      </c>
      <c r="J838">
        <f>Pumpkin_Seeds_Dataset!J836</f>
        <v>0.86509999999999998</v>
      </c>
      <c r="K838">
        <f>Pumpkin_Seeds_Dataset!K836</f>
        <v>1.706</v>
      </c>
      <c r="L838">
        <f>Pumpkin_Seeds_Dataset!L836</f>
        <v>0.76370000000000005</v>
      </c>
      <c r="M838" s="9">
        <f>Pumpkin_Seeds_Dataset!M836</f>
        <v>0</v>
      </c>
      <c r="N838" s="10">
        <f t="shared" si="170"/>
        <v>1</v>
      </c>
      <c r="O838" s="11">
        <f t="shared" si="171"/>
        <v>1</v>
      </c>
      <c r="P838">
        <f t="shared" si="172"/>
        <v>0</v>
      </c>
      <c r="Q838">
        <f t="shared" si="173"/>
        <v>3.3978632429567009E-2</v>
      </c>
      <c r="R838" s="9">
        <f t="shared" si="174"/>
        <v>3.3978632429567009E-2</v>
      </c>
      <c r="S838" s="11">
        <f t="shared" si="175"/>
        <v>0.966021367570433</v>
      </c>
      <c r="T838" s="9">
        <f t="shared" si="176"/>
        <v>-3.4569325376125247E-2</v>
      </c>
      <c r="U838" s="11">
        <f t="shared" si="177"/>
        <v>100</v>
      </c>
      <c r="AX838">
        <v>0.12373896432344883</v>
      </c>
      <c r="AY838">
        <v>1</v>
      </c>
      <c r="AZ838">
        <v>0</v>
      </c>
      <c r="BA838">
        <f t="shared" ref="BA838:BA901" si="181">BA837+AY838</f>
        <v>793</v>
      </c>
      <c r="BB838">
        <f t="shared" ref="BB838:BB901" si="182">BB837+AZ838</f>
        <v>41</v>
      </c>
      <c r="BC838">
        <f t="shared" si="178"/>
        <v>0.39</v>
      </c>
      <c r="BD838">
        <f t="shared" si="179"/>
        <v>0.96583333333333332</v>
      </c>
      <c r="BE838">
        <f t="shared" si="180"/>
        <v>7.4294871794869388E-4</v>
      </c>
    </row>
    <row r="839" spans="1:57" x14ac:dyDescent="0.3">
      <c r="A839">
        <f>Pumpkin_Seeds_Dataset!A837</f>
        <v>71711</v>
      </c>
      <c r="B839">
        <f>Pumpkin_Seeds_Dataset!B837</f>
        <v>1066.107</v>
      </c>
      <c r="C839">
        <f>Pumpkin_Seeds_Dataset!C837</f>
        <v>434.24149999999997</v>
      </c>
      <c r="D839">
        <f>Pumpkin_Seeds_Dataset!D837</f>
        <v>211.072</v>
      </c>
      <c r="E839">
        <f>Pumpkin_Seeds_Dataset!E837</f>
        <v>72631</v>
      </c>
      <c r="F839">
        <f>Pumpkin_Seeds_Dataset!F837</f>
        <v>302.16759999999999</v>
      </c>
      <c r="G839">
        <f>Pumpkin_Seeds_Dataset!G837</f>
        <v>0.87390000000000001</v>
      </c>
      <c r="H839">
        <f>Pumpkin_Seeds_Dataset!H837</f>
        <v>0.98729999999999996</v>
      </c>
      <c r="I839">
        <f>Pumpkin_Seeds_Dataset!I837</f>
        <v>0.75800000000000001</v>
      </c>
      <c r="J839">
        <f>Pumpkin_Seeds_Dataset!J837</f>
        <v>0.79290000000000005</v>
      </c>
      <c r="K839">
        <f>Pumpkin_Seeds_Dataset!K837</f>
        <v>2.0573000000000001</v>
      </c>
      <c r="L839">
        <f>Pumpkin_Seeds_Dataset!L837</f>
        <v>0.69589999999999996</v>
      </c>
      <c r="M839" s="9">
        <f>Pumpkin_Seeds_Dataset!M837</f>
        <v>0</v>
      </c>
      <c r="N839" s="10">
        <f t="shared" si="170"/>
        <v>1</v>
      </c>
      <c r="O839" s="11">
        <f t="shared" si="171"/>
        <v>1</v>
      </c>
      <c r="P839">
        <f t="shared" si="172"/>
        <v>0</v>
      </c>
      <c r="Q839">
        <f t="shared" si="173"/>
        <v>0.33344226756376738</v>
      </c>
      <c r="R839" s="9">
        <f t="shared" si="174"/>
        <v>0.33344226756376738</v>
      </c>
      <c r="S839" s="11">
        <f t="shared" si="175"/>
        <v>0.66655773243623262</v>
      </c>
      <c r="T839" s="9">
        <f t="shared" si="176"/>
        <v>-0.40562852280526979</v>
      </c>
      <c r="U839" s="11">
        <f t="shared" si="177"/>
        <v>100</v>
      </c>
      <c r="AX839">
        <v>0.12375373304989128</v>
      </c>
      <c r="AY839">
        <v>1</v>
      </c>
      <c r="AZ839">
        <v>0</v>
      </c>
      <c r="BA839">
        <f t="shared" si="181"/>
        <v>794</v>
      </c>
      <c r="BB839">
        <f t="shared" si="182"/>
        <v>41</v>
      </c>
      <c r="BC839">
        <f t="shared" si="178"/>
        <v>0.38923076923076927</v>
      </c>
      <c r="BD839">
        <f t="shared" si="179"/>
        <v>0.96583333333333332</v>
      </c>
      <c r="BE839">
        <f t="shared" si="180"/>
        <v>7.4294871794880111E-4</v>
      </c>
    </row>
    <row r="840" spans="1:57" x14ac:dyDescent="0.3">
      <c r="A840">
        <f>Pumpkin_Seeds_Dataset!A838</f>
        <v>62673</v>
      </c>
      <c r="B840">
        <f>Pumpkin_Seeds_Dataset!B838</f>
        <v>997.19299999999998</v>
      </c>
      <c r="C840">
        <f>Pumpkin_Seeds_Dataset!C838</f>
        <v>393.6302</v>
      </c>
      <c r="D840">
        <f>Pumpkin_Seeds_Dataset!D838</f>
        <v>203.69390000000001</v>
      </c>
      <c r="E840">
        <f>Pumpkin_Seeds_Dataset!E838</f>
        <v>63475</v>
      </c>
      <c r="F840">
        <f>Pumpkin_Seeds_Dataset!F838</f>
        <v>282.48489999999998</v>
      </c>
      <c r="G840">
        <f>Pumpkin_Seeds_Dataset!G838</f>
        <v>0.85570000000000002</v>
      </c>
      <c r="H840">
        <f>Pumpkin_Seeds_Dataset!H838</f>
        <v>0.98740000000000006</v>
      </c>
      <c r="I840">
        <f>Pumpkin_Seeds_Dataset!I838</f>
        <v>0.72230000000000005</v>
      </c>
      <c r="J840">
        <f>Pumpkin_Seeds_Dataset!J838</f>
        <v>0.79200000000000004</v>
      </c>
      <c r="K840">
        <f>Pumpkin_Seeds_Dataset!K838</f>
        <v>1.9325000000000001</v>
      </c>
      <c r="L840">
        <f>Pumpkin_Seeds_Dataset!L838</f>
        <v>0.71760000000000002</v>
      </c>
      <c r="M840" s="9">
        <f>Pumpkin_Seeds_Dataset!M838</f>
        <v>0</v>
      </c>
      <c r="N840" s="10">
        <f t="shared" si="170"/>
        <v>1</v>
      </c>
      <c r="O840" s="11">
        <f t="shared" si="171"/>
        <v>1</v>
      </c>
      <c r="P840">
        <f t="shared" si="172"/>
        <v>0</v>
      </c>
      <c r="Q840">
        <f t="shared" si="173"/>
        <v>0.31481801036960777</v>
      </c>
      <c r="R840" s="9">
        <f t="shared" si="174"/>
        <v>0.31481801036960777</v>
      </c>
      <c r="S840" s="11">
        <f t="shared" si="175"/>
        <v>0.68518198963039223</v>
      </c>
      <c r="T840" s="9">
        <f t="shared" si="176"/>
        <v>-0.3780707977135962</v>
      </c>
      <c r="U840" s="11">
        <f t="shared" si="177"/>
        <v>100</v>
      </c>
      <c r="AX840">
        <v>0.12412363427501771</v>
      </c>
      <c r="AY840">
        <v>1</v>
      </c>
      <c r="AZ840">
        <v>0</v>
      </c>
      <c r="BA840">
        <f t="shared" si="181"/>
        <v>795</v>
      </c>
      <c r="BB840">
        <f t="shared" si="182"/>
        <v>41</v>
      </c>
      <c r="BC840">
        <f t="shared" si="178"/>
        <v>0.38846153846153841</v>
      </c>
      <c r="BD840">
        <f t="shared" si="179"/>
        <v>0.96583333333333332</v>
      </c>
      <c r="BE840">
        <f t="shared" si="180"/>
        <v>7.4294871794869388E-4</v>
      </c>
    </row>
    <row r="841" spans="1:57" x14ac:dyDescent="0.3">
      <c r="A841">
        <f>Pumpkin_Seeds_Dataset!A839</f>
        <v>79861</v>
      </c>
      <c r="B841">
        <f>Pumpkin_Seeds_Dataset!B839</f>
        <v>1123.116</v>
      </c>
      <c r="C841">
        <f>Pumpkin_Seeds_Dataset!C839</f>
        <v>450.55259999999998</v>
      </c>
      <c r="D841">
        <f>Pumpkin_Seeds_Dataset!D839</f>
        <v>226.3673</v>
      </c>
      <c r="E841">
        <f>Pumpkin_Seeds_Dataset!E839</f>
        <v>80649</v>
      </c>
      <c r="F841">
        <f>Pumpkin_Seeds_Dataset!F839</f>
        <v>318.87639999999999</v>
      </c>
      <c r="G841">
        <f>Pumpkin_Seeds_Dataset!G839</f>
        <v>0.86460000000000004</v>
      </c>
      <c r="H841">
        <f>Pumpkin_Seeds_Dataset!H839</f>
        <v>0.99019999999999997</v>
      </c>
      <c r="I841">
        <f>Pumpkin_Seeds_Dataset!I839</f>
        <v>0.67749999999999999</v>
      </c>
      <c r="J841">
        <f>Pumpkin_Seeds_Dataset!J839</f>
        <v>0.79559999999999997</v>
      </c>
      <c r="K841">
        <f>Pumpkin_Seeds_Dataset!K839</f>
        <v>1.9903999999999999</v>
      </c>
      <c r="L841">
        <f>Pumpkin_Seeds_Dataset!L839</f>
        <v>0.7077</v>
      </c>
      <c r="M841" s="9">
        <f>Pumpkin_Seeds_Dataset!M839</f>
        <v>0</v>
      </c>
      <c r="N841" s="10">
        <f t="shared" si="170"/>
        <v>1</v>
      </c>
      <c r="O841" s="11">
        <f t="shared" si="171"/>
        <v>1</v>
      </c>
      <c r="P841">
        <f t="shared" si="172"/>
        <v>0</v>
      </c>
      <c r="Q841">
        <f t="shared" si="173"/>
        <v>0.25205119330745313</v>
      </c>
      <c r="R841" s="9">
        <f t="shared" si="174"/>
        <v>0.25205119330745313</v>
      </c>
      <c r="S841" s="11">
        <f t="shared" si="175"/>
        <v>0.74794880669254682</v>
      </c>
      <c r="T841" s="9">
        <f t="shared" si="176"/>
        <v>-0.29042074360040648</v>
      </c>
      <c r="U841" s="11">
        <f t="shared" si="177"/>
        <v>100</v>
      </c>
      <c r="AX841">
        <v>0.12449297002590388</v>
      </c>
      <c r="AY841">
        <v>1</v>
      </c>
      <c r="AZ841">
        <v>0</v>
      </c>
      <c r="BA841">
        <f t="shared" si="181"/>
        <v>796</v>
      </c>
      <c r="BB841">
        <f t="shared" si="182"/>
        <v>41</v>
      </c>
      <c r="BC841">
        <f t="shared" si="178"/>
        <v>0.38769230769230767</v>
      </c>
      <c r="BD841">
        <f t="shared" si="179"/>
        <v>0.96583333333333332</v>
      </c>
      <c r="BE841">
        <f t="shared" si="180"/>
        <v>7.4294871794869388E-4</v>
      </c>
    </row>
    <row r="842" spans="1:57" x14ac:dyDescent="0.3">
      <c r="A842">
        <f>Pumpkin_Seeds_Dataset!A840</f>
        <v>83083</v>
      </c>
      <c r="B842">
        <f>Pumpkin_Seeds_Dataset!B840</f>
        <v>1134.7940000000001</v>
      </c>
      <c r="C842">
        <f>Pumpkin_Seeds_Dataset!C840</f>
        <v>446.32429999999999</v>
      </c>
      <c r="D842">
        <f>Pumpkin_Seeds_Dataset!D840</f>
        <v>237.56960000000001</v>
      </c>
      <c r="E842">
        <f>Pumpkin_Seeds_Dataset!E840</f>
        <v>84106</v>
      </c>
      <c r="F842">
        <f>Pumpkin_Seeds_Dataset!F840</f>
        <v>325.24540000000002</v>
      </c>
      <c r="G842">
        <f>Pumpkin_Seeds_Dataset!G840</f>
        <v>0.84660000000000002</v>
      </c>
      <c r="H842">
        <f>Pumpkin_Seeds_Dataset!H840</f>
        <v>0.98780000000000001</v>
      </c>
      <c r="I842">
        <f>Pumpkin_Seeds_Dataset!I840</f>
        <v>0.71430000000000005</v>
      </c>
      <c r="J842">
        <f>Pumpkin_Seeds_Dataset!J840</f>
        <v>0.81079999999999997</v>
      </c>
      <c r="K842">
        <f>Pumpkin_Seeds_Dataset!K840</f>
        <v>1.8787</v>
      </c>
      <c r="L842">
        <f>Pumpkin_Seeds_Dataset!L840</f>
        <v>0.72870000000000001</v>
      </c>
      <c r="M842" s="9">
        <f>Pumpkin_Seeds_Dataset!M840</f>
        <v>0</v>
      </c>
      <c r="N842" s="10">
        <f t="shared" si="170"/>
        <v>1</v>
      </c>
      <c r="O842" s="11">
        <f t="shared" si="171"/>
        <v>1</v>
      </c>
      <c r="P842">
        <f t="shared" si="172"/>
        <v>0</v>
      </c>
      <c r="Q842">
        <f t="shared" si="173"/>
        <v>4.4989660371787678E-2</v>
      </c>
      <c r="R842" s="9">
        <f t="shared" si="174"/>
        <v>4.4989660371787678E-2</v>
      </c>
      <c r="S842" s="11">
        <f t="shared" si="175"/>
        <v>0.95501033962821236</v>
      </c>
      <c r="T842" s="9">
        <f t="shared" si="176"/>
        <v>-4.6033111724192111E-2</v>
      </c>
      <c r="U842" s="11">
        <f t="shared" si="177"/>
        <v>100</v>
      </c>
      <c r="AX842">
        <v>0.12450523326900224</v>
      </c>
      <c r="AY842">
        <v>1</v>
      </c>
      <c r="AZ842">
        <v>0</v>
      </c>
      <c r="BA842">
        <f t="shared" si="181"/>
        <v>797</v>
      </c>
      <c r="BB842">
        <f t="shared" si="182"/>
        <v>41</v>
      </c>
      <c r="BC842">
        <f t="shared" si="178"/>
        <v>0.38692307692307693</v>
      </c>
      <c r="BD842">
        <f t="shared" si="179"/>
        <v>0.96583333333333332</v>
      </c>
      <c r="BE842">
        <f t="shared" si="180"/>
        <v>7.4294871794869388E-4</v>
      </c>
    </row>
    <row r="843" spans="1:57" x14ac:dyDescent="0.3">
      <c r="A843">
        <f>Pumpkin_Seeds_Dataset!A841</f>
        <v>67157</v>
      </c>
      <c r="B843">
        <f>Pumpkin_Seeds_Dataset!B841</f>
        <v>1033.865</v>
      </c>
      <c r="C843">
        <f>Pumpkin_Seeds_Dataset!C841</f>
        <v>423.71039999999999</v>
      </c>
      <c r="D843">
        <f>Pumpkin_Seeds_Dataset!D841</f>
        <v>202.51570000000001</v>
      </c>
      <c r="E843">
        <f>Pumpkin_Seeds_Dataset!E841</f>
        <v>67798</v>
      </c>
      <c r="F843">
        <f>Pumpkin_Seeds_Dataset!F841</f>
        <v>292.41570000000002</v>
      </c>
      <c r="G843">
        <f>Pumpkin_Seeds_Dataset!G841</f>
        <v>0.87839999999999996</v>
      </c>
      <c r="H843">
        <f>Pumpkin_Seeds_Dataset!H841</f>
        <v>0.99050000000000005</v>
      </c>
      <c r="I843">
        <f>Pumpkin_Seeds_Dataset!I841</f>
        <v>0.71699999999999997</v>
      </c>
      <c r="J843">
        <f>Pumpkin_Seeds_Dataset!J841</f>
        <v>0.78949999999999998</v>
      </c>
      <c r="K843">
        <f>Pumpkin_Seeds_Dataset!K841</f>
        <v>2.0922000000000001</v>
      </c>
      <c r="L843">
        <f>Pumpkin_Seeds_Dataset!L841</f>
        <v>0.69010000000000005</v>
      </c>
      <c r="M843" s="9">
        <f>Pumpkin_Seeds_Dataset!M841</f>
        <v>0</v>
      </c>
      <c r="N843" s="10">
        <f t="shared" si="170"/>
        <v>1</v>
      </c>
      <c r="O843" s="11">
        <f t="shared" si="171"/>
        <v>1</v>
      </c>
      <c r="P843">
        <f t="shared" si="172"/>
        <v>0</v>
      </c>
      <c r="Q843">
        <f t="shared" si="173"/>
        <v>0.67985785836451862</v>
      </c>
      <c r="R843" s="9">
        <f t="shared" si="174"/>
        <v>0.67985785836451862</v>
      </c>
      <c r="S843" s="11">
        <f t="shared" si="175"/>
        <v>0.32014214163548138</v>
      </c>
      <c r="T843" s="9">
        <f t="shared" si="176"/>
        <v>-1.1389901892018188</v>
      </c>
      <c r="U843" s="11">
        <f t="shared" si="177"/>
        <v>0</v>
      </c>
      <c r="AX843">
        <v>0.12481599874483289</v>
      </c>
      <c r="AY843">
        <v>1</v>
      </c>
      <c r="AZ843">
        <v>0</v>
      </c>
      <c r="BA843">
        <f t="shared" si="181"/>
        <v>798</v>
      </c>
      <c r="BB843">
        <f t="shared" si="182"/>
        <v>41</v>
      </c>
      <c r="BC843">
        <f t="shared" si="178"/>
        <v>0.38615384615384618</v>
      </c>
      <c r="BD843">
        <f t="shared" si="179"/>
        <v>0.96583333333333332</v>
      </c>
      <c r="BE843">
        <f t="shared" si="180"/>
        <v>7.4294871794869388E-4</v>
      </c>
    </row>
    <row r="844" spans="1:57" x14ac:dyDescent="0.3">
      <c r="A844">
        <f>Pumpkin_Seeds_Dataset!A842</f>
        <v>95508</v>
      </c>
      <c r="B844">
        <f>Pumpkin_Seeds_Dataset!B842</f>
        <v>1224.636</v>
      </c>
      <c r="C844">
        <f>Pumpkin_Seeds_Dataset!C842</f>
        <v>446.77429999999998</v>
      </c>
      <c r="D844">
        <f>Pumpkin_Seeds_Dataset!D842</f>
        <v>279.62439999999998</v>
      </c>
      <c r="E844">
        <f>Pumpkin_Seeds_Dataset!E842</f>
        <v>98182</v>
      </c>
      <c r="F844">
        <f>Pumpkin_Seeds_Dataset!F842</f>
        <v>348.71850000000001</v>
      </c>
      <c r="G844">
        <f>Pumpkin_Seeds_Dataset!G842</f>
        <v>0.77990000000000004</v>
      </c>
      <c r="H844">
        <f>Pumpkin_Seeds_Dataset!H842</f>
        <v>0.9728</v>
      </c>
      <c r="I844">
        <f>Pumpkin_Seeds_Dataset!I842</f>
        <v>0.77239999999999998</v>
      </c>
      <c r="J844">
        <f>Pumpkin_Seeds_Dataset!J842</f>
        <v>0.80030000000000001</v>
      </c>
      <c r="K844">
        <f>Pumpkin_Seeds_Dataset!K842</f>
        <v>1.5978000000000001</v>
      </c>
      <c r="L844">
        <f>Pumpkin_Seeds_Dataset!L842</f>
        <v>0.78049999999999997</v>
      </c>
      <c r="M844" s="9">
        <f>Pumpkin_Seeds_Dataset!M842</f>
        <v>0</v>
      </c>
      <c r="N844" s="10">
        <f t="shared" si="170"/>
        <v>1</v>
      </c>
      <c r="O844" s="11">
        <f t="shared" si="171"/>
        <v>1</v>
      </c>
      <c r="P844">
        <f t="shared" si="172"/>
        <v>0</v>
      </c>
      <c r="Q844">
        <f t="shared" si="173"/>
        <v>1.3067275393189941E-3</v>
      </c>
      <c r="R844" s="9">
        <f t="shared" si="174"/>
        <v>1.3067275393189941E-3</v>
      </c>
      <c r="S844" s="11">
        <f t="shared" si="175"/>
        <v>0.99869327246068096</v>
      </c>
      <c r="T844" s="9">
        <f t="shared" si="176"/>
        <v>-1.3075820522415462E-3</v>
      </c>
      <c r="U844" s="11">
        <f t="shared" si="177"/>
        <v>100</v>
      </c>
      <c r="AX844">
        <v>0.12494552526156355</v>
      </c>
      <c r="AY844">
        <v>1</v>
      </c>
      <c r="AZ844">
        <v>0</v>
      </c>
      <c r="BA844">
        <f t="shared" si="181"/>
        <v>799</v>
      </c>
      <c r="BB844">
        <f t="shared" si="182"/>
        <v>41</v>
      </c>
      <c r="BC844">
        <f t="shared" si="178"/>
        <v>0.38538461538461544</v>
      </c>
      <c r="BD844">
        <f t="shared" si="179"/>
        <v>0.96583333333333332</v>
      </c>
      <c r="BE844">
        <f t="shared" si="180"/>
        <v>7.4294871794880111E-4</v>
      </c>
    </row>
    <row r="845" spans="1:57" x14ac:dyDescent="0.3">
      <c r="A845">
        <f>Pumpkin_Seeds_Dataset!A843</f>
        <v>103786</v>
      </c>
      <c r="B845">
        <f>Pumpkin_Seeds_Dataset!B843</f>
        <v>1281.8920000000001</v>
      </c>
      <c r="C845">
        <f>Pumpkin_Seeds_Dataset!C843</f>
        <v>520.53639999999996</v>
      </c>
      <c r="D845">
        <f>Pumpkin_Seeds_Dataset!D843</f>
        <v>254.68950000000001</v>
      </c>
      <c r="E845">
        <f>Pumpkin_Seeds_Dataset!E843</f>
        <v>104686</v>
      </c>
      <c r="F845">
        <f>Pumpkin_Seeds_Dataset!F843</f>
        <v>363.51679999999999</v>
      </c>
      <c r="G845">
        <f>Pumpkin_Seeds_Dataset!G843</f>
        <v>0.87209999999999999</v>
      </c>
      <c r="H845">
        <f>Pumpkin_Seeds_Dataset!H843</f>
        <v>0.99139999999999995</v>
      </c>
      <c r="I845">
        <f>Pumpkin_Seeds_Dataset!I843</f>
        <v>0.76180000000000003</v>
      </c>
      <c r="J845">
        <f>Pumpkin_Seeds_Dataset!J843</f>
        <v>0.79369999999999996</v>
      </c>
      <c r="K845">
        <f>Pumpkin_Seeds_Dataset!K843</f>
        <v>2.0438000000000001</v>
      </c>
      <c r="L845">
        <f>Pumpkin_Seeds_Dataset!L843</f>
        <v>0.69840000000000002</v>
      </c>
      <c r="M845" s="9">
        <f>Pumpkin_Seeds_Dataset!M843</f>
        <v>0</v>
      </c>
      <c r="N845" s="10">
        <f t="shared" si="170"/>
        <v>1</v>
      </c>
      <c r="O845" s="11">
        <f t="shared" si="171"/>
        <v>1</v>
      </c>
      <c r="P845">
        <f t="shared" si="172"/>
        <v>0</v>
      </c>
      <c r="Q845">
        <f t="shared" si="173"/>
        <v>0.85599212648668188</v>
      </c>
      <c r="R845" s="9">
        <f t="shared" si="174"/>
        <v>0.85599212648668188</v>
      </c>
      <c r="S845" s="11">
        <f t="shared" si="175"/>
        <v>0.14400787351331812</v>
      </c>
      <c r="T845" s="9">
        <f t="shared" si="176"/>
        <v>-1.9378873037250584</v>
      </c>
      <c r="U845" s="11">
        <f t="shared" si="177"/>
        <v>0</v>
      </c>
      <c r="AX845">
        <v>0.1257055306937202</v>
      </c>
      <c r="AY845">
        <v>1</v>
      </c>
      <c r="AZ845">
        <v>0</v>
      </c>
      <c r="BA845">
        <f t="shared" si="181"/>
        <v>800</v>
      </c>
      <c r="BB845">
        <f t="shared" si="182"/>
        <v>41</v>
      </c>
      <c r="BC845">
        <f t="shared" si="178"/>
        <v>0.38461538461538458</v>
      </c>
      <c r="BD845">
        <f t="shared" si="179"/>
        <v>0.96583333333333332</v>
      </c>
      <c r="BE845">
        <f t="shared" si="180"/>
        <v>7.4294871794869388E-4</v>
      </c>
    </row>
    <row r="846" spans="1:57" x14ac:dyDescent="0.3">
      <c r="A846">
        <f>Pumpkin_Seeds_Dataset!A844</f>
        <v>95145</v>
      </c>
      <c r="B846">
        <f>Pumpkin_Seeds_Dataset!B844</f>
        <v>1173.3889999999999</v>
      </c>
      <c r="C846">
        <f>Pumpkin_Seeds_Dataset!C844</f>
        <v>444.14249999999998</v>
      </c>
      <c r="D846">
        <f>Pumpkin_Seeds_Dataset!D844</f>
        <v>273.36320000000001</v>
      </c>
      <c r="E846">
        <f>Pumpkin_Seeds_Dataset!E844</f>
        <v>96080</v>
      </c>
      <c r="F846">
        <f>Pumpkin_Seeds_Dataset!F844</f>
        <v>348.05509999999998</v>
      </c>
      <c r="G846">
        <f>Pumpkin_Seeds_Dataset!G844</f>
        <v>0.78810000000000002</v>
      </c>
      <c r="H846">
        <f>Pumpkin_Seeds_Dataset!H844</f>
        <v>0.99029999999999996</v>
      </c>
      <c r="I846">
        <f>Pumpkin_Seeds_Dataset!I844</f>
        <v>0.74809999999999999</v>
      </c>
      <c r="J846">
        <f>Pumpkin_Seeds_Dataset!J844</f>
        <v>0.86839999999999995</v>
      </c>
      <c r="K846">
        <f>Pumpkin_Seeds_Dataset!K844</f>
        <v>1.6247</v>
      </c>
      <c r="L846">
        <f>Pumpkin_Seeds_Dataset!L844</f>
        <v>0.78369999999999995</v>
      </c>
      <c r="M846" s="9">
        <f>Pumpkin_Seeds_Dataset!M844</f>
        <v>0</v>
      </c>
      <c r="N846" s="10">
        <f t="shared" si="170"/>
        <v>1</v>
      </c>
      <c r="O846" s="11">
        <f t="shared" si="171"/>
        <v>1</v>
      </c>
      <c r="P846">
        <f t="shared" si="172"/>
        <v>0</v>
      </c>
      <c r="Q846">
        <f t="shared" si="173"/>
        <v>1.7582065318828576E-2</v>
      </c>
      <c r="R846" s="9">
        <f t="shared" si="174"/>
        <v>1.7582065318828576E-2</v>
      </c>
      <c r="S846" s="11">
        <f t="shared" si="175"/>
        <v>0.98241793468117145</v>
      </c>
      <c r="T846" s="9">
        <f t="shared" si="176"/>
        <v>-1.7738465769363079E-2</v>
      </c>
      <c r="U846" s="11">
        <f t="shared" si="177"/>
        <v>100</v>
      </c>
      <c r="AX846">
        <v>0.12589877966272037</v>
      </c>
      <c r="AY846">
        <v>1</v>
      </c>
      <c r="AZ846">
        <v>0</v>
      </c>
      <c r="BA846">
        <f t="shared" si="181"/>
        <v>801</v>
      </c>
      <c r="BB846">
        <f t="shared" si="182"/>
        <v>41</v>
      </c>
      <c r="BC846">
        <f t="shared" si="178"/>
        <v>0.38384615384615384</v>
      </c>
      <c r="BD846">
        <f t="shared" si="179"/>
        <v>0.96583333333333332</v>
      </c>
      <c r="BE846">
        <f t="shared" si="180"/>
        <v>7.4294871794869388E-4</v>
      </c>
    </row>
    <row r="847" spans="1:57" x14ac:dyDescent="0.3">
      <c r="A847">
        <f>Pumpkin_Seeds_Dataset!A845</f>
        <v>71795</v>
      </c>
      <c r="B847">
        <f>Pumpkin_Seeds_Dataset!B845</f>
        <v>1055.3</v>
      </c>
      <c r="C847">
        <f>Pumpkin_Seeds_Dataset!C845</f>
        <v>402.52170000000001</v>
      </c>
      <c r="D847">
        <f>Pumpkin_Seeds_Dataset!D845</f>
        <v>228.97239999999999</v>
      </c>
      <c r="E847">
        <f>Pumpkin_Seeds_Dataset!E845</f>
        <v>72637</v>
      </c>
      <c r="F847">
        <f>Pumpkin_Seeds_Dataset!F845</f>
        <v>302.34460000000001</v>
      </c>
      <c r="G847">
        <f>Pumpkin_Seeds_Dataset!G845</f>
        <v>0.82240000000000002</v>
      </c>
      <c r="H847">
        <f>Pumpkin_Seeds_Dataset!H845</f>
        <v>0.98839999999999995</v>
      </c>
      <c r="I847">
        <f>Pumpkin_Seeds_Dataset!I845</f>
        <v>0.69599999999999995</v>
      </c>
      <c r="J847">
        <f>Pumpkin_Seeds_Dataset!J845</f>
        <v>0.81010000000000004</v>
      </c>
      <c r="K847">
        <f>Pumpkin_Seeds_Dataset!K845</f>
        <v>1.7579</v>
      </c>
      <c r="L847">
        <f>Pumpkin_Seeds_Dataset!L845</f>
        <v>0.75109999999999999</v>
      </c>
      <c r="M847" s="9">
        <f>Pumpkin_Seeds_Dataset!M845</f>
        <v>0</v>
      </c>
      <c r="N847" s="10">
        <f t="shared" si="170"/>
        <v>1</v>
      </c>
      <c r="O847" s="11">
        <f t="shared" si="171"/>
        <v>1</v>
      </c>
      <c r="P847">
        <f t="shared" si="172"/>
        <v>0</v>
      </c>
      <c r="Q847">
        <f t="shared" si="173"/>
        <v>5.8691124671179089E-2</v>
      </c>
      <c r="R847" s="9">
        <f t="shared" si="174"/>
        <v>5.8691124671179089E-2</v>
      </c>
      <c r="S847" s="11">
        <f t="shared" si="175"/>
        <v>0.9413088753288209</v>
      </c>
      <c r="T847" s="9">
        <f t="shared" si="176"/>
        <v>-6.0483951674071057E-2</v>
      </c>
      <c r="U847" s="11">
        <f t="shared" si="177"/>
        <v>100</v>
      </c>
      <c r="AX847">
        <v>0.12612878104253306</v>
      </c>
      <c r="AY847">
        <v>1</v>
      </c>
      <c r="AZ847">
        <v>0</v>
      </c>
      <c r="BA847">
        <f t="shared" si="181"/>
        <v>802</v>
      </c>
      <c r="BB847">
        <f t="shared" si="182"/>
        <v>41</v>
      </c>
      <c r="BC847">
        <f t="shared" si="178"/>
        <v>0.38307692307692309</v>
      </c>
      <c r="BD847">
        <f t="shared" si="179"/>
        <v>0.96583333333333332</v>
      </c>
      <c r="BE847">
        <f t="shared" si="180"/>
        <v>0</v>
      </c>
    </row>
    <row r="848" spans="1:57" x14ac:dyDescent="0.3">
      <c r="A848">
        <f>Pumpkin_Seeds_Dataset!A846</f>
        <v>86455</v>
      </c>
      <c r="B848">
        <f>Pumpkin_Seeds_Dataset!B846</f>
        <v>1161.0709999999999</v>
      </c>
      <c r="C848">
        <f>Pumpkin_Seeds_Dataset!C846</f>
        <v>463.08330000000001</v>
      </c>
      <c r="D848">
        <f>Pumpkin_Seeds_Dataset!D846</f>
        <v>238.15649999999999</v>
      </c>
      <c r="E848">
        <f>Pumpkin_Seeds_Dataset!E846</f>
        <v>87340</v>
      </c>
      <c r="F848">
        <f>Pumpkin_Seeds_Dataset!F846</f>
        <v>331.7799</v>
      </c>
      <c r="G848">
        <f>Pumpkin_Seeds_Dataset!G846</f>
        <v>0.85760000000000003</v>
      </c>
      <c r="H848">
        <f>Pumpkin_Seeds_Dataset!H846</f>
        <v>0.9899</v>
      </c>
      <c r="I848">
        <f>Pumpkin_Seeds_Dataset!I846</f>
        <v>0.68240000000000001</v>
      </c>
      <c r="J848">
        <f>Pumpkin_Seeds_Dataset!J846</f>
        <v>0.80589999999999995</v>
      </c>
      <c r="K848">
        <f>Pumpkin_Seeds_Dataset!K846</f>
        <v>1.9443999999999999</v>
      </c>
      <c r="L848">
        <f>Pumpkin_Seeds_Dataset!L846</f>
        <v>0.71650000000000003</v>
      </c>
      <c r="M848" s="9">
        <f>Pumpkin_Seeds_Dataset!M846</f>
        <v>0</v>
      </c>
      <c r="N848" s="10">
        <f t="shared" si="170"/>
        <v>1</v>
      </c>
      <c r="O848" s="11">
        <f t="shared" si="171"/>
        <v>1</v>
      </c>
      <c r="P848">
        <f t="shared" si="172"/>
        <v>0</v>
      </c>
      <c r="Q848">
        <f t="shared" si="173"/>
        <v>0.14426938536763426</v>
      </c>
      <c r="R848" s="9">
        <f t="shared" si="174"/>
        <v>0.14426938536763426</v>
      </c>
      <c r="S848" s="11">
        <f t="shared" si="175"/>
        <v>0.85573061463236577</v>
      </c>
      <c r="T848" s="9">
        <f t="shared" si="176"/>
        <v>-0.15579965490191142</v>
      </c>
      <c r="U848" s="11">
        <f t="shared" si="177"/>
        <v>100</v>
      </c>
      <c r="AX848">
        <v>0.12649310039819778</v>
      </c>
      <c r="AY848">
        <v>0</v>
      </c>
      <c r="AZ848">
        <v>1</v>
      </c>
      <c r="BA848">
        <f t="shared" si="181"/>
        <v>802</v>
      </c>
      <c r="BB848">
        <f t="shared" si="182"/>
        <v>42</v>
      </c>
      <c r="BC848">
        <f t="shared" si="178"/>
        <v>0.38307692307692309</v>
      </c>
      <c r="BD848">
        <f t="shared" si="179"/>
        <v>0.96499999999999997</v>
      </c>
      <c r="BE848">
        <f t="shared" si="180"/>
        <v>7.4230769230766822E-4</v>
      </c>
    </row>
    <row r="849" spans="1:57" x14ac:dyDescent="0.3">
      <c r="A849">
        <f>Pumpkin_Seeds_Dataset!A847</f>
        <v>66301</v>
      </c>
      <c r="B849">
        <f>Pumpkin_Seeds_Dataset!B847</f>
        <v>1021.671</v>
      </c>
      <c r="C849">
        <f>Pumpkin_Seeds_Dataset!C847</f>
        <v>402.00540000000001</v>
      </c>
      <c r="D849">
        <f>Pumpkin_Seeds_Dataset!D847</f>
        <v>210.74039999999999</v>
      </c>
      <c r="E849">
        <f>Pumpkin_Seeds_Dataset!E847</f>
        <v>67036</v>
      </c>
      <c r="F849">
        <f>Pumpkin_Seeds_Dataset!F847</f>
        <v>290.54610000000002</v>
      </c>
      <c r="G849">
        <f>Pumpkin_Seeds_Dataset!G847</f>
        <v>0.85160000000000002</v>
      </c>
      <c r="H849">
        <f>Pumpkin_Seeds_Dataset!H847</f>
        <v>0.98899999999999999</v>
      </c>
      <c r="I849">
        <f>Pumpkin_Seeds_Dataset!I847</f>
        <v>0.74729999999999996</v>
      </c>
      <c r="J849">
        <f>Pumpkin_Seeds_Dataset!J847</f>
        <v>0.79820000000000002</v>
      </c>
      <c r="K849">
        <f>Pumpkin_Seeds_Dataset!K847</f>
        <v>1.9076</v>
      </c>
      <c r="L849">
        <f>Pumpkin_Seeds_Dataset!L847</f>
        <v>0.72270000000000001</v>
      </c>
      <c r="M849" s="9">
        <f>Pumpkin_Seeds_Dataset!M847</f>
        <v>0</v>
      </c>
      <c r="N849" s="10">
        <f t="shared" si="170"/>
        <v>1</v>
      </c>
      <c r="O849" s="11">
        <f t="shared" si="171"/>
        <v>1</v>
      </c>
      <c r="P849">
        <f t="shared" si="172"/>
        <v>0</v>
      </c>
      <c r="Q849">
        <f t="shared" si="173"/>
        <v>0.21112579073074314</v>
      </c>
      <c r="R849" s="9">
        <f t="shared" si="174"/>
        <v>0.21112579073074314</v>
      </c>
      <c r="S849" s="11">
        <f t="shared" si="175"/>
        <v>0.78887420926925689</v>
      </c>
      <c r="T849" s="9">
        <f t="shared" si="176"/>
        <v>-0.23714840143062765</v>
      </c>
      <c r="U849" s="11">
        <f t="shared" si="177"/>
        <v>100</v>
      </c>
      <c r="AX849">
        <v>0.12651287117975346</v>
      </c>
      <c r="AY849">
        <v>1</v>
      </c>
      <c r="AZ849">
        <v>0</v>
      </c>
      <c r="BA849">
        <f t="shared" si="181"/>
        <v>803</v>
      </c>
      <c r="BB849">
        <f t="shared" si="182"/>
        <v>42</v>
      </c>
      <c r="BC849">
        <f t="shared" si="178"/>
        <v>0.38230769230769235</v>
      </c>
      <c r="BD849">
        <f t="shared" si="179"/>
        <v>0.96499999999999997</v>
      </c>
      <c r="BE849">
        <f t="shared" si="180"/>
        <v>7.4230769230777534E-4</v>
      </c>
    </row>
    <row r="850" spans="1:57" x14ac:dyDescent="0.3">
      <c r="A850">
        <f>Pumpkin_Seeds_Dataset!A848</f>
        <v>71390</v>
      </c>
      <c r="B850">
        <f>Pumpkin_Seeds_Dataset!B848</f>
        <v>1052.829</v>
      </c>
      <c r="C850">
        <f>Pumpkin_Seeds_Dataset!C848</f>
        <v>409.9341</v>
      </c>
      <c r="D850">
        <f>Pumpkin_Seeds_Dataset!D848</f>
        <v>222.85939999999999</v>
      </c>
      <c r="E850">
        <f>Pumpkin_Seeds_Dataset!E848</f>
        <v>72305</v>
      </c>
      <c r="F850">
        <f>Pumpkin_Seeds_Dataset!F848</f>
        <v>301.49059999999997</v>
      </c>
      <c r="G850">
        <f>Pumpkin_Seeds_Dataset!G848</f>
        <v>0.83930000000000005</v>
      </c>
      <c r="H850">
        <f>Pumpkin_Seeds_Dataset!H848</f>
        <v>0.98729999999999996</v>
      </c>
      <c r="I850">
        <f>Pumpkin_Seeds_Dataset!I848</f>
        <v>0.65110000000000001</v>
      </c>
      <c r="J850">
        <f>Pumpkin_Seeds_Dataset!J848</f>
        <v>0.80930000000000002</v>
      </c>
      <c r="K850">
        <f>Pumpkin_Seeds_Dataset!K848</f>
        <v>1.8393999999999999</v>
      </c>
      <c r="L850">
        <f>Pumpkin_Seeds_Dataset!L848</f>
        <v>0.73550000000000004</v>
      </c>
      <c r="M850" s="9">
        <f>Pumpkin_Seeds_Dataset!M848</f>
        <v>0</v>
      </c>
      <c r="N850" s="10">
        <f t="shared" si="170"/>
        <v>1</v>
      </c>
      <c r="O850" s="11">
        <f t="shared" si="171"/>
        <v>1</v>
      </c>
      <c r="P850">
        <f t="shared" si="172"/>
        <v>0</v>
      </c>
      <c r="Q850">
        <f t="shared" si="173"/>
        <v>5.7030893833704903E-2</v>
      </c>
      <c r="R850" s="9">
        <f t="shared" si="174"/>
        <v>5.7030893833704903E-2</v>
      </c>
      <c r="S850" s="11">
        <f t="shared" si="175"/>
        <v>0.94296910616629515</v>
      </c>
      <c r="T850" s="9">
        <f t="shared" si="176"/>
        <v>-5.872175810878115E-2</v>
      </c>
      <c r="U850" s="11">
        <f t="shared" si="177"/>
        <v>100</v>
      </c>
      <c r="AX850">
        <v>0.12666086353723749</v>
      </c>
      <c r="AY850">
        <v>1</v>
      </c>
      <c r="AZ850">
        <v>0</v>
      </c>
      <c r="BA850">
        <f t="shared" si="181"/>
        <v>804</v>
      </c>
      <c r="BB850">
        <f t="shared" si="182"/>
        <v>42</v>
      </c>
      <c r="BC850">
        <f t="shared" si="178"/>
        <v>0.38153846153846149</v>
      </c>
      <c r="BD850">
        <f t="shared" si="179"/>
        <v>0.96499999999999997</v>
      </c>
      <c r="BE850">
        <f t="shared" si="180"/>
        <v>0</v>
      </c>
    </row>
    <row r="851" spans="1:57" x14ac:dyDescent="0.3">
      <c r="A851">
        <f>Pumpkin_Seeds_Dataset!A849</f>
        <v>69113</v>
      </c>
      <c r="B851">
        <f>Pumpkin_Seeds_Dataset!B849</f>
        <v>1058.5039999999999</v>
      </c>
      <c r="C851">
        <f>Pumpkin_Seeds_Dataset!C849</f>
        <v>422.238</v>
      </c>
      <c r="D851">
        <f>Pumpkin_Seeds_Dataset!D849</f>
        <v>213.07259999999999</v>
      </c>
      <c r="E851">
        <f>Pumpkin_Seeds_Dataset!E849</f>
        <v>70458</v>
      </c>
      <c r="F851">
        <f>Pumpkin_Seeds_Dataset!F849</f>
        <v>296.64359999999999</v>
      </c>
      <c r="G851">
        <f>Pumpkin_Seeds_Dataset!G849</f>
        <v>0.86329999999999996</v>
      </c>
      <c r="H851">
        <f>Pumpkin_Seeds_Dataset!H849</f>
        <v>0.98089999999999999</v>
      </c>
      <c r="I851">
        <f>Pumpkin_Seeds_Dataset!I849</f>
        <v>0.65369999999999995</v>
      </c>
      <c r="J851">
        <f>Pumpkin_Seeds_Dataset!J849</f>
        <v>0.77510000000000001</v>
      </c>
      <c r="K851">
        <f>Pumpkin_Seeds_Dataset!K849</f>
        <v>1.9817</v>
      </c>
      <c r="L851">
        <f>Pumpkin_Seeds_Dataset!L849</f>
        <v>0.7026</v>
      </c>
      <c r="M851" s="9">
        <f>Pumpkin_Seeds_Dataset!M849</f>
        <v>0</v>
      </c>
      <c r="N851" s="10">
        <f t="shared" si="170"/>
        <v>1</v>
      </c>
      <c r="O851" s="11">
        <f t="shared" si="171"/>
        <v>1</v>
      </c>
      <c r="P851">
        <f t="shared" si="172"/>
        <v>0</v>
      </c>
      <c r="Q851">
        <f t="shared" si="173"/>
        <v>0.45365300274609704</v>
      </c>
      <c r="R851" s="9">
        <f t="shared" si="174"/>
        <v>0.45365300274609704</v>
      </c>
      <c r="S851" s="11">
        <f t="shared" si="175"/>
        <v>0.54634699725390301</v>
      </c>
      <c r="T851" s="9">
        <f t="shared" si="176"/>
        <v>-0.60450097899237742</v>
      </c>
      <c r="U851" s="11">
        <f t="shared" si="177"/>
        <v>100</v>
      </c>
      <c r="AX851">
        <v>0.12683024895643955</v>
      </c>
      <c r="AY851">
        <v>0</v>
      </c>
      <c r="AZ851">
        <v>1</v>
      </c>
      <c r="BA851">
        <f t="shared" si="181"/>
        <v>804</v>
      </c>
      <c r="BB851">
        <f t="shared" si="182"/>
        <v>43</v>
      </c>
      <c r="BC851">
        <f t="shared" si="178"/>
        <v>0.38153846153846149</v>
      </c>
      <c r="BD851">
        <f t="shared" si="179"/>
        <v>0.96416666666666662</v>
      </c>
      <c r="BE851">
        <f t="shared" si="180"/>
        <v>7.4166666666664255E-4</v>
      </c>
    </row>
    <row r="852" spans="1:57" x14ac:dyDescent="0.3">
      <c r="A852">
        <f>Pumpkin_Seeds_Dataset!A850</f>
        <v>91077</v>
      </c>
      <c r="B852">
        <f>Pumpkin_Seeds_Dataset!B850</f>
        <v>1141.846</v>
      </c>
      <c r="C852">
        <f>Pumpkin_Seeds_Dataset!C850</f>
        <v>423.09710000000001</v>
      </c>
      <c r="D852">
        <f>Pumpkin_Seeds_Dataset!D850</f>
        <v>275.13240000000002</v>
      </c>
      <c r="E852">
        <f>Pumpkin_Seeds_Dataset!E850</f>
        <v>92023</v>
      </c>
      <c r="F852">
        <f>Pumpkin_Seeds_Dataset!F850</f>
        <v>340.53320000000002</v>
      </c>
      <c r="G852">
        <f>Pumpkin_Seeds_Dataset!G850</f>
        <v>0.75970000000000004</v>
      </c>
      <c r="H852">
        <f>Pumpkin_Seeds_Dataset!H850</f>
        <v>0.98970000000000002</v>
      </c>
      <c r="I852">
        <f>Pumpkin_Seeds_Dataset!I850</f>
        <v>0.74080000000000001</v>
      </c>
      <c r="J852">
        <f>Pumpkin_Seeds_Dataset!J850</f>
        <v>0.87780000000000002</v>
      </c>
      <c r="K852">
        <f>Pumpkin_Seeds_Dataset!K850</f>
        <v>1.5378000000000001</v>
      </c>
      <c r="L852">
        <f>Pumpkin_Seeds_Dataset!L850</f>
        <v>0.80489999999999995</v>
      </c>
      <c r="M852" s="9">
        <f>Pumpkin_Seeds_Dataset!M850</f>
        <v>0</v>
      </c>
      <c r="N852" s="10">
        <f t="shared" si="170"/>
        <v>1</v>
      </c>
      <c r="O852" s="11">
        <f t="shared" si="171"/>
        <v>1</v>
      </c>
      <c r="P852">
        <f t="shared" si="172"/>
        <v>0</v>
      </c>
      <c r="Q852">
        <f t="shared" si="173"/>
        <v>7.2076365907824845E-3</v>
      </c>
      <c r="R852" s="9">
        <f t="shared" si="174"/>
        <v>7.2076365907824845E-3</v>
      </c>
      <c r="S852" s="11">
        <f t="shared" si="175"/>
        <v>0.9927923634092175</v>
      </c>
      <c r="T852" s="9">
        <f t="shared" si="176"/>
        <v>-7.233737094310984E-3</v>
      </c>
      <c r="U852" s="11">
        <f t="shared" si="177"/>
        <v>100</v>
      </c>
      <c r="AX852">
        <v>0.12718725724404983</v>
      </c>
      <c r="AY852">
        <v>1</v>
      </c>
      <c r="AZ852">
        <v>0</v>
      </c>
      <c r="BA852">
        <f t="shared" si="181"/>
        <v>805</v>
      </c>
      <c r="BB852">
        <f t="shared" si="182"/>
        <v>43</v>
      </c>
      <c r="BC852">
        <f t="shared" si="178"/>
        <v>0.38076923076923075</v>
      </c>
      <c r="BD852">
        <f t="shared" si="179"/>
        <v>0.96416666666666662</v>
      </c>
      <c r="BE852">
        <f t="shared" si="180"/>
        <v>7.4166666666664255E-4</v>
      </c>
    </row>
    <row r="853" spans="1:57" x14ac:dyDescent="0.3">
      <c r="A853">
        <f>Pumpkin_Seeds_Dataset!A851</f>
        <v>76581</v>
      </c>
      <c r="B853">
        <f>Pumpkin_Seeds_Dataset!B851</f>
        <v>1052.5650000000001</v>
      </c>
      <c r="C853">
        <f>Pumpkin_Seeds_Dataset!C851</f>
        <v>384.26409999999998</v>
      </c>
      <c r="D853">
        <f>Pumpkin_Seeds_Dataset!D851</f>
        <v>255.88210000000001</v>
      </c>
      <c r="E853">
        <f>Pumpkin_Seeds_Dataset!E851</f>
        <v>77744</v>
      </c>
      <c r="F853">
        <f>Pumpkin_Seeds_Dataset!F851</f>
        <v>312.25940000000003</v>
      </c>
      <c r="G853">
        <f>Pumpkin_Seeds_Dataset!G851</f>
        <v>0.746</v>
      </c>
      <c r="H853">
        <f>Pumpkin_Seeds_Dataset!H851</f>
        <v>0.98499999999999999</v>
      </c>
      <c r="I853">
        <f>Pumpkin_Seeds_Dataset!I851</f>
        <v>0.70669999999999999</v>
      </c>
      <c r="J853">
        <f>Pumpkin_Seeds_Dataset!J851</f>
        <v>0.86860000000000004</v>
      </c>
      <c r="K853">
        <f>Pumpkin_Seeds_Dataset!K851</f>
        <v>1.5017</v>
      </c>
      <c r="L853">
        <f>Pumpkin_Seeds_Dataset!L851</f>
        <v>0.81259999999999999</v>
      </c>
      <c r="M853" s="9">
        <f>Pumpkin_Seeds_Dataset!M851</f>
        <v>0</v>
      </c>
      <c r="N853" s="10">
        <f t="shared" si="170"/>
        <v>1</v>
      </c>
      <c r="O853" s="11">
        <f t="shared" si="171"/>
        <v>1</v>
      </c>
      <c r="P853">
        <f t="shared" si="172"/>
        <v>0</v>
      </c>
      <c r="Q853">
        <f t="shared" si="173"/>
        <v>1.9472598804971793E-3</v>
      </c>
      <c r="R853" s="9">
        <f t="shared" si="174"/>
        <v>1.9472598804971793E-3</v>
      </c>
      <c r="S853" s="11">
        <f t="shared" si="175"/>
        <v>0.99805274011950285</v>
      </c>
      <c r="T853" s="9">
        <f t="shared" si="176"/>
        <v>-1.9491582558386661E-3</v>
      </c>
      <c r="U853" s="11">
        <f t="shared" si="177"/>
        <v>100</v>
      </c>
      <c r="AX853">
        <v>0.12728209530521736</v>
      </c>
      <c r="AY853">
        <v>1</v>
      </c>
      <c r="AZ853">
        <v>0</v>
      </c>
      <c r="BA853">
        <f t="shared" si="181"/>
        <v>806</v>
      </c>
      <c r="BB853">
        <f t="shared" si="182"/>
        <v>43</v>
      </c>
      <c r="BC853">
        <f t="shared" si="178"/>
        <v>0.38</v>
      </c>
      <c r="BD853">
        <f t="shared" si="179"/>
        <v>0.96416666666666662</v>
      </c>
      <c r="BE853">
        <f t="shared" si="180"/>
        <v>7.4166666666664255E-4</v>
      </c>
    </row>
    <row r="854" spans="1:57" x14ac:dyDescent="0.3">
      <c r="A854">
        <f>Pumpkin_Seeds_Dataset!A852</f>
        <v>70110</v>
      </c>
      <c r="B854">
        <f>Pumpkin_Seeds_Dataset!B852</f>
        <v>1046.2449999999999</v>
      </c>
      <c r="C854">
        <f>Pumpkin_Seeds_Dataset!C852</f>
        <v>418.60390000000001</v>
      </c>
      <c r="D854">
        <f>Pumpkin_Seeds_Dataset!D852</f>
        <v>214.3956</v>
      </c>
      <c r="E854">
        <f>Pumpkin_Seeds_Dataset!E852</f>
        <v>70756</v>
      </c>
      <c r="F854">
        <f>Pumpkin_Seeds_Dataset!F852</f>
        <v>298.77550000000002</v>
      </c>
      <c r="G854">
        <f>Pumpkin_Seeds_Dataset!G852</f>
        <v>0.8589</v>
      </c>
      <c r="H854">
        <f>Pumpkin_Seeds_Dataset!H852</f>
        <v>0.9909</v>
      </c>
      <c r="I854">
        <f>Pumpkin_Seeds_Dataset!I852</f>
        <v>0.66500000000000004</v>
      </c>
      <c r="J854">
        <f>Pumpkin_Seeds_Dataset!J852</f>
        <v>0.80489999999999995</v>
      </c>
      <c r="K854">
        <f>Pumpkin_Seeds_Dataset!K852</f>
        <v>1.9524999999999999</v>
      </c>
      <c r="L854">
        <f>Pumpkin_Seeds_Dataset!L852</f>
        <v>0.7137</v>
      </c>
      <c r="M854" s="9">
        <f>Pumpkin_Seeds_Dataset!M852</f>
        <v>0</v>
      </c>
      <c r="N854" s="10">
        <f t="shared" si="170"/>
        <v>1</v>
      </c>
      <c r="O854" s="11">
        <f t="shared" si="171"/>
        <v>1</v>
      </c>
      <c r="P854">
        <f t="shared" si="172"/>
        <v>0</v>
      </c>
      <c r="Q854">
        <f t="shared" si="173"/>
        <v>0.32536555856465016</v>
      </c>
      <c r="R854" s="9">
        <f t="shared" si="174"/>
        <v>0.32536555856465016</v>
      </c>
      <c r="S854" s="11">
        <f t="shared" si="175"/>
        <v>0.67463444143534979</v>
      </c>
      <c r="T854" s="9">
        <f t="shared" si="176"/>
        <v>-0.39358430305458303</v>
      </c>
      <c r="U854" s="11">
        <f t="shared" si="177"/>
        <v>100</v>
      </c>
      <c r="AX854">
        <v>0.12755920103688961</v>
      </c>
      <c r="AY854">
        <v>1</v>
      </c>
      <c r="AZ854">
        <v>0</v>
      </c>
      <c r="BA854">
        <f t="shared" si="181"/>
        <v>807</v>
      </c>
      <c r="BB854">
        <f t="shared" si="182"/>
        <v>43</v>
      </c>
      <c r="BC854">
        <f t="shared" si="178"/>
        <v>0.37923076923076926</v>
      </c>
      <c r="BD854">
        <f t="shared" si="179"/>
        <v>0.96416666666666662</v>
      </c>
      <c r="BE854">
        <f t="shared" si="180"/>
        <v>7.4166666666664255E-4</v>
      </c>
    </row>
    <row r="855" spans="1:57" x14ac:dyDescent="0.3">
      <c r="A855">
        <f>Pumpkin_Seeds_Dataset!A853</f>
        <v>66208</v>
      </c>
      <c r="B855">
        <f>Pumpkin_Seeds_Dataset!B853</f>
        <v>986.88099999999997</v>
      </c>
      <c r="C855">
        <f>Pumpkin_Seeds_Dataset!C853</f>
        <v>380.7586</v>
      </c>
      <c r="D855">
        <f>Pumpkin_Seeds_Dataset!D853</f>
        <v>222.0976</v>
      </c>
      <c r="E855">
        <f>Pumpkin_Seeds_Dataset!E853</f>
        <v>66838</v>
      </c>
      <c r="F855">
        <f>Pumpkin_Seeds_Dataset!F853</f>
        <v>290.34230000000002</v>
      </c>
      <c r="G855">
        <f>Pumpkin_Seeds_Dataset!G853</f>
        <v>0.81230000000000002</v>
      </c>
      <c r="H855">
        <f>Pumpkin_Seeds_Dataset!H853</f>
        <v>0.99060000000000004</v>
      </c>
      <c r="I855">
        <f>Pumpkin_Seeds_Dataset!I853</f>
        <v>0.74650000000000005</v>
      </c>
      <c r="J855">
        <f>Pumpkin_Seeds_Dataset!J853</f>
        <v>0.85429999999999995</v>
      </c>
      <c r="K855">
        <f>Pumpkin_Seeds_Dataset!K853</f>
        <v>1.7143999999999999</v>
      </c>
      <c r="L855">
        <f>Pumpkin_Seeds_Dataset!L853</f>
        <v>0.76249999999999996</v>
      </c>
      <c r="M855" s="9">
        <f>Pumpkin_Seeds_Dataset!M853</f>
        <v>0</v>
      </c>
      <c r="N855" s="10">
        <f t="shared" si="170"/>
        <v>1</v>
      </c>
      <c r="O855" s="11">
        <f t="shared" si="171"/>
        <v>1</v>
      </c>
      <c r="P855">
        <f t="shared" si="172"/>
        <v>0</v>
      </c>
      <c r="Q855">
        <f t="shared" si="173"/>
        <v>3.8485323046335784E-2</v>
      </c>
      <c r="R855" s="9">
        <f t="shared" si="174"/>
        <v>3.8485323046335784E-2</v>
      </c>
      <c r="S855" s="11">
        <f t="shared" si="175"/>
        <v>0.96151467695366422</v>
      </c>
      <c r="T855" s="9">
        <f t="shared" si="176"/>
        <v>-3.9245449427409616E-2</v>
      </c>
      <c r="U855" s="11">
        <f t="shared" si="177"/>
        <v>100</v>
      </c>
      <c r="AX855">
        <v>0.12787767678148201</v>
      </c>
      <c r="AY855">
        <v>1</v>
      </c>
      <c r="AZ855">
        <v>0</v>
      </c>
      <c r="BA855">
        <f t="shared" si="181"/>
        <v>808</v>
      </c>
      <c r="BB855">
        <f t="shared" si="182"/>
        <v>43</v>
      </c>
      <c r="BC855">
        <f t="shared" si="178"/>
        <v>0.37846153846153852</v>
      </c>
      <c r="BD855">
        <f t="shared" si="179"/>
        <v>0.96416666666666662</v>
      </c>
      <c r="BE855">
        <f t="shared" si="180"/>
        <v>0</v>
      </c>
    </row>
    <row r="856" spans="1:57" x14ac:dyDescent="0.3">
      <c r="A856">
        <f>Pumpkin_Seeds_Dataset!A854</f>
        <v>80529</v>
      </c>
      <c r="B856">
        <f>Pumpkin_Seeds_Dataset!B854</f>
        <v>1127.3140000000001</v>
      </c>
      <c r="C856">
        <f>Pumpkin_Seeds_Dataset!C854</f>
        <v>455.0444</v>
      </c>
      <c r="D856">
        <f>Pumpkin_Seeds_Dataset!D854</f>
        <v>226.09049999999999</v>
      </c>
      <c r="E856">
        <f>Pumpkin_Seeds_Dataset!E854</f>
        <v>81294</v>
      </c>
      <c r="F856">
        <f>Pumpkin_Seeds_Dataset!F854</f>
        <v>320.20729999999998</v>
      </c>
      <c r="G856">
        <f>Pumpkin_Seeds_Dataset!G854</f>
        <v>0.86780000000000002</v>
      </c>
      <c r="H856">
        <f>Pumpkin_Seeds_Dataset!H854</f>
        <v>0.99060000000000004</v>
      </c>
      <c r="I856">
        <f>Pumpkin_Seeds_Dataset!I854</f>
        <v>0.61719999999999997</v>
      </c>
      <c r="J856">
        <f>Pumpkin_Seeds_Dataset!J854</f>
        <v>0.79630000000000001</v>
      </c>
      <c r="K856">
        <f>Pumpkin_Seeds_Dataset!K854</f>
        <v>2.0127000000000002</v>
      </c>
      <c r="L856">
        <f>Pumpkin_Seeds_Dataset!L854</f>
        <v>0.70369999999999999</v>
      </c>
      <c r="M856" s="9">
        <f>Pumpkin_Seeds_Dataset!M854</f>
        <v>0</v>
      </c>
      <c r="N856" s="10">
        <f t="shared" si="170"/>
        <v>1</v>
      </c>
      <c r="O856" s="11">
        <f t="shared" si="171"/>
        <v>1</v>
      </c>
      <c r="P856">
        <f t="shared" si="172"/>
        <v>0</v>
      </c>
      <c r="Q856">
        <f t="shared" si="173"/>
        <v>0.3136492344881065</v>
      </c>
      <c r="R856" s="9">
        <f t="shared" si="174"/>
        <v>0.3136492344881065</v>
      </c>
      <c r="S856" s="11">
        <f t="shared" si="175"/>
        <v>0.68635076551189345</v>
      </c>
      <c r="T856" s="9">
        <f t="shared" si="176"/>
        <v>-0.37636646194758999</v>
      </c>
      <c r="U856" s="11">
        <f t="shared" si="177"/>
        <v>100</v>
      </c>
      <c r="AX856">
        <v>0.12793147335070412</v>
      </c>
      <c r="AY856">
        <v>0</v>
      </c>
      <c r="AZ856">
        <v>1</v>
      </c>
      <c r="BA856">
        <f t="shared" si="181"/>
        <v>808</v>
      </c>
      <c r="BB856">
        <f t="shared" si="182"/>
        <v>44</v>
      </c>
      <c r="BC856">
        <f t="shared" si="178"/>
        <v>0.37846153846153852</v>
      </c>
      <c r="BD856">
        <f t="shared" si="179"/>
        <v>0.96333333333333337</v>
      </c>
      <c r="BE856">
        <f t="shared" si="180"/>
        <v>7.4102564102572401E-4</v>
      </c>
    </row>
    <row r="857" spans="1:57" x14ac:dyDescent="0.3">
      <c r="A857">
        <f>Pumpkin_Seeds_Dataset!A855</f>
        <v>65468</v>
      </c>
      <c r="B857">
        <f>Pumpkin_Seeds_Dataset!B855</f>
        <v>992.60699999999997</v>
      </c>
      <c r="C857">
        <f>Pumpkin_Seeds_Dataset!C855</f>
        <v>397.95890000000003</v>
      </c>
      <c r="D857">
        <f>Pumpkin_Seeds_Dataset!D855</f>
        <v>209.97049999999999</v>
      </c>
      <c r="E857">
        <f>Pumpkin_Seeds_Dataset!E855</f>
        <v>65953</v>
      </c>
      <c r="F857">
        <f>Pumpkin_Seeds_Dataset!F855</f>
        <v>288.71519999999998</v>
      </c>
      <c r="G857">
        <f>Pumpkin_Seeds_Dataset!G855</f>
        <v>0.84950000000000003</v>
      </c>
      <c r="H857">
        <f>Pumpkin_Seeds_Dataset!H855</f>
        <v>0.99260000000000004</v>
      </c>
      <c r="I857">
        <f>Pumpkin_Seeds_Dataset!I855</f>
        <v>0.67459999999999998</v>
      </c>
      <c r="J857">
        <f>Pumpkin_Seeds_Dataset!J855</f>
        <v>0.83499999999999996</v>
      </c>
      <c r="K857">
        <f>Pumpkin_Seeds_Dataset!K855</f>
        <v>1.8953</v>
      </c>
      <c r="L857">
        <f>Pumpkin_Seeds_Dataset!L855</f>
        <v>0.72550000000000003</v>
      </c>
      <c r="M857" s="9">
        <f>Pumpkin_Seeds_Dataset!M855</f>
        <v>0</v>
      </c>
      <c r="N857" s="10">
        <f t="shared" si="170"/>
        <v>1</v>
      </c>
      <c r="O857" s="11">
        <f t="shared" si="171"/>
        <v>1</v>
      </c>
      <c r="P857">
        <f t="shared" si="172"/>
        <v>0</v>
      </c>
      <c r="Q857">
        <f t="shared" si="173"/>
        <v>0.24408539342845081</v>
      </c>
      <c r="R857" s="9">
        <f t="shared" si="174"/>
        <v>0.24408539342845081</v>
      </c>
      <c r="S857" s="11">
        <f t="shared" si="175"/>
        <v>0.75591460657154919</v>
      </c>
      <c r="T857" s="9">
        <f t="shared" si="176"/>
        <v>-0.27982686345285568</v>
      </c>
      <c r="U857" s="11">
        <f t="shared" si="177"/>
        <v>100</v>
      </c>
      <c r="AX857">
        <v>0.12797915245381866</v>
      </c>
      <c r="AY857">
        <v>1</v>
      </c>
      <c r="AZ857">
        <v>0</v>
      </c>
      <c r="BA857">
        <f t="shared" si="181"/>
        <v>809</v>
      </c>
      <c r="BB857">
        <f t="shared" si="182"/>
        <v>44</v>
      </c>
      <c r="BC857">
        <f t="shared" si="178"/>
        <v>0.37769230769230766</v>
      </c>
      <c r="BD857">
        <f t="shared" si="179"/>
        <v>0.96333333333333337</v>
      </c>
      <c r="BE857">
        <f t="shared" si="180"/>
        <v>7.41025641025617E-4</v>
      </c>
    </row>
    <row r="858" spans="1:57" x14ac:dyDescent="0.3">
      <c r="A858">
        <f>Pumpkin_Seeds_Dataset!A856</f>
        <v>96484</v>
      </c>
      <c r="B858">
        <f>Pumpkin_Seeds_Dataset!B856</f>
        <v>1185.9459999999999</v>
      </c>
      <c r="C858">
        <f>Pumpkin_Seeds_Dataset!C856</f>
        <v>451.51670000000001</v>
      </c>
      <c r="D858">
        <f>Pumpkin_Seeds_Dataset!D856</f>
        <v>273.3904</v>
      </c>
      <c r="E858">
        <f>Pumpkin_Seeds_Dataset!E856</f>
        <v>97487</v>
      </c>
      <c r="F858">
        <f>Pumpkin_Seeds_Dataset!F856</f>
        <v>350.4957</v>
      </c>
      <c r="G858">
        <f>Pumpkin_Seeds_Dataset!G856</f>
        <v>0.79590000000000005</v>
      </c>
      <c r="H858">
        <f>Pumpkin_Seeds_Dataset!H856</f>
        <v>0.98970000000000002</v>
      </c>
      <c r="I858">
        <f>Pumpkin_Seeds_Dataset!I856</f>
        <v>0.69230000000000003</v>
      </c>
      <c r="J858">
        <f>Pumpkin_Seeds_Dataset!J856</f>
        <v>0.86209999999999998</v>
      </c>
      <c r="K858">
        <f>Pumpkin_Seeds_Dataset!K856</f>
        <v>1.6515</v>
      </c>
      <c r="L858">
        <f>Pumpkin_Seeds_Dataset!L856</f>
        <v>0.77629999999999999</v>
      </c>
      <c r="M858" s="9">
        <f>Pumpkin_Seeds_Dataset!M856</f>
        <v>0</v>
      </c>
      <c r="N858" s="10">
        <f t="shared" si="170"/>
        <v>1</v>
      </c>
      <c r="O858" s="11">
        <f t="shared" si="171"/>
        <v>1</v>
      </c>
      <c r="P858">
        <f t="shared" si="172"/>
        <v>0</v>
      </c>
      <c r="Q858">
        <f t="shared" si="173"/>
        <v>2.8847619650476029E-2</v>
      </c>
      <c r="R858" s="9">
        <f t="shared" si="174"/>
        <v>2.8847619650476029E-2</v>
      </c>
      <c r="S858" s="11">
        <f t="shared" si="175"/>
        <v>0.971152380349524</v>
      </c>
      <c r="T858" s="9">
        <f t="shared" si="176"/>
        <v>-2.9271891644316667E-2</v>
      </c>
      <c r="U858" s="11">
        <f t="shared" si="177"/>
        <v>100</v>
      </c>
      <c r="AX858">
        <v>0.12854420581823445</v>
      </c>
      <c r="AY858">
        <v>1</v>
      </c>
      <c r="AZ858">
        <v>0</v>
      </c>
      <c r="BA858">
        <f t="shared" si="181"/>
        <v>810</v>
      </c>
      <c r="BB858">
        <f t="shared" si="182"/>
        <v>44</v>
      </c>
      <c r="BC858">
        <f t="shared" si="178"/>
        <v>0.37692307692307692</v>
      </c>
      <c r="BD858">
        <f t="shared" si="179"/>
        <v>0.96333333333333337</v>
      </c>
      <c r="BE858">
        <f t="shared" si="180"/>
        <v>7.41025641025617E-4</v>
      </c>
    </row>
    <row r="859" spans="1:57" x14ac:dyDescent="0.3">
      <c r="A859">
        <f>Pumpkin_Seeds_Dataset!A857</f>
        <v>100049</v>
      </c>
      <c r="B859">
        <f>Pumpkin_Seeds_Dataset!B857</f>
        <v>1248.4369999999999</v>
      </c>
      <c r="C859">
        <f>Pumpkin_Seeds_Dataset!C857</f>
        <v>494.80130000000003</v>
      </c>
      <c r="D859">
        <f>Pumpkin_Seeds_Dataset!D857</f>
        <v>259.54239999999999</v>
      </c>
      <c r="E859">
        <f>Pumpkin_Seeds_Dataset!E857</f>
        <v>101460</v>
      </c>
      <c r="F859">
        <f>Pumpkin_Seeds_Dataset!F857</f>
        <v>356.91219999999998</v>
      </c>
      <c r="G859">
        <f>Pumpkin_Seeds_Dataset!G857</f>
        <v>0.85140000000000005</v>
      </c>
      <c r="H859">
        <f>Pumpkin_Seeds_Dataset!H857</f>
        <v>0.98609999999999998</v>
      </c>
      <c r="I859">
        <f>Pumpkin_Seeds_Dataset!I857</f>
        <v>0.66739999999999999</v>
      </c>
      <c r="J859">
        <f>Pumpkin_Seeds_Dataset!J857</f>
        <v>0.80669999999999997</v>
      </c>
      <c r="K859">
        <f>Pumpkin_Seeds_Dataset!K857</f>
        <v>1.9064000000000001</v>
      </c>
      <c r="L859">
        <f>Pumpkin_Seeds_Dataset!L857</f>
        <v>0.72130000000000005</v>
      </c>
      <c r="M859" s="9">
        <f>Pumpkin_Seeds_Dataset!M857</f>
        <v>0</v>
      </c>
      <c r="N859" s="10">
        <f t="shared" si="170"/>
        <v>1</v>
      </c>
      <c r="O859" s="11">
        <f t="shared" si="171"/>
        <v>1</v>
      </c>
      <c r="P859">
        <f t="shared" si="172"/>
        <v>0</v>
      </c>
      <c r="Q859">
        <f t="shared" si="173"/>
        <v>0.15397259449211201</v>
      </c>
      <c r="R859" s="9">
        <f t="shared" si="174"/>
        <v>0.15397259449211201</v>
      </c>
      <c r="S859" s="11">
        <f t="shared" si="175"/>
        <v>0.84602740550788802</v>
      </c>
      <c r="T859" s="9">
        <f t="shared" si="176"/>
        <v>-0.16720352568323338</v>
      </c>
      <c r="U859" s="11">
        <f t="shared" si="177"/>
        <v>100</v>
      </c>
      <c r="AX859">
        <v>0.12855584635737227</v>
      </c>
      <c r="AY859">
        <v>1</v>
      </c>
      <c r="AZ859">
        <v>0</v>
      </c>
      <c r="BA859">
        <f t="shared" si="181"/>
        <v>811</v>
      </c>
      <c r="BB859">
        <f t="shared" si="182"/>
        <v>44</v>
      </c>
      <c r="BC859">
        <f t="shared" si="178"/>
        <v>0.37615384615384617</v>
      </c>
      <c r="BD859">
        <f t="shared" si="179"/>
        <v>0.96333333333333337</v>
      </c>
      <c r="BE859">
        <f t="shared" si="180"/>
        <v>7.41025641025617E-4</v>
      </c>
    </row>
    <row r="860" spans="1:57" x14ac:dyDescent="0.3">
      <c r="A860">
        <f>Pumpkin_Seeds_Dataset!A858</f>
        <v>71333</v>
      </c>
      <c r="B860">
        <f>Pumpkin_Seeds_Dataset!B858</f>
        <v>1020.99</v>
      </c>
      <c r="C860">
        <f>Pumpkin_Seeds_Dataset!C858</f>
        <v>398.01170000000002</v>
      </c>
      <c r="D860">
        <f>Pumpkin_Seeds_Dataset!D858</f>
        <v>228.7039</v>
      </c>
      <c r="E860">
        <f>Pumpkin_Seeds_Dataset!E858</f>
        <v>71953</v>
      </c>
      <c r="F860">
        <f>Pumpkin_Seeds_Dataset!F858</f>
        <v>301.37020000000001</v>
      </c>
      <c r="G860">
        <f>Pumpkin_Seeds_Dataset!G858</f>
        <v>0.81840000000000002</v>
      </c>
      <c r="H860">
        <f>Pumpkin_Seeds_Dataset!H858</f>
        <v>0.99139999999999995</v>
      </c>
      <c r="I860">
        <f>Pumpkin_Seeds_Dataset!I858</f>
        <v>0.72599999999999998</v>
      </c>
      <c r="J860">
        <f>Pumpkin_Seeds_Dataset!J858</f>
        <v>0.8599</v>
      </c>
      <c r="K860">
        <f>Pumpkin_Seeds_Dataset!K858</f>
        <v>1.7403</v>
      </c>
      <c r="L860">
        <f>Pumpkin_Seeds_Dataset!L858</f>
        <v>0.75719999999999998</v>
      </c>
      <c r="M860" s="9">
        <f>Pumpkin_Seeds_Dataset!M858</f>
        <v>0</v>
      </c>
      <c r="N860" s="10">
        <f t="shared" si="170"/>
        <v>1</v>
      </c>
      <c r="O860" s="11">
        <f t="shared" si="171"/>
        <v>1</v>
      </c>
      <c r="P860">
        <f t="shared" si="172"/>
        <v>0</v>
      </c>
      <c r="Q860">
        <f t="shared" si="173"/>
        <v>3.1969194360241461E-2</v>
      </c>
      <c r="R860" s="9">
        <f t="shared" si="174"/>
        <v>3.1969194360241461E-2</v>
      </c>
      <c r="S860" s="11">
        <f t="shared" si="175"/>
        <v>0.96803080563975852</v>
      </c>
      <c r="T860" s="9">
        <f t="shared" si="176"/>
        <v>-3.2491368203918035E-2</v>
      </c>
      <c r="U860" s="11">
        <f t="shared" si="177"/>
        <v>100</v>
      </c>
      <c r="AX860">
        <v>0.1288232383870607</v>
      </c>
      <c r="AY860">
        <v>1</v>
      </c>
      <c r="AZ860">
        <v>0</v>
      </c>
      <c r="BA860">
        <f t="shared" si="181"/>
        <v>812</v>
      </c>
      <c r="BB860">
        <f t="shared" si="182"/>
        <v>44</v>
      </c>
      <c r="BC860">
        <f t="shared" si="178"/>
        <v>0.37538461538461543</v>
      </c>
      <c r="BD860">
        <f t="shared" si="179"/>
        <v>0.96333333333333337</v>
      </c>
      <c r="BE860">
        <f t="shared" si="180"/>
        <v>7.4102564102572401E-4</v>
      </c>
    </row>
    <row r="861" spans="1:57" x14ac:dyDescent="0.3">
      <c r="A861">
        <f>Pumpkin_Seeds_Dataset!A859</f>
        <v>66415</v>
      </c>
      <c r="B861">
        <f>Pumpkin_Seeds_Dataset!B859</f>
        <v>1011.133</v>
      </c>
      <c r="C861">
        <f>Pumpkin_Seeds_Dataset!C859</f>
        <v>398.94779999999997</v>
      </c>
      <c r="D861">
        <f>Pumpkin_Seeds_Dataset!D859</f>
        <v>212.8399</v>
      </c>
      <c r="E861">
        <f>Pumpkin_Seeds_Dataset!E859</f>
        <v>67025</v>
      </c>
      <c r="F861">
        <f>Pumpkin_Seeds_Dataset!F859</f>
        <v>290.79579999999999</v>
      </c>
      <c r="G861">
        <f>Pumpkin_Seeds_Dataset!G859</f>
        <v>0.8458</v>
      </c>
      <c r="H861">
        <f>Pumpkin_Seeds_Dataset!H859</f>
        <v>0.9909</v>
      </c>
      <c r="I861">
        <f>Pumpkin_Seeds_Dataset!I859</f>
        <v>0.6845</v>
      </c>
      <c r="J861">
        <f>Pumpkin_Seeds_Dataset!J859</f>
        <v>0.81630000000000003</v>
      </c>
      <c r="K861">
        <f>Pumpkin_Seeds_Dataset!K859</f>
        <v>1.8744000000000001</v>
      </c>
      <c r="L861">
        <f>Pumpkin_Seeds_Dataset!L859</f>
        <v>0.72889999999999999</v>
      </c>
      <c r="M861" s="9">
        <f>Pumpkin_Seeds_Dataset!M859</f>
        <v>0</v>
      </c>
      <c r="N861" s="10">
        <f t="shared" si="170"/>
        <v>1</v>
      </c>
      <c r="O861" s="11">
        <f t="shared" si="171"/>
        <v>1</v>
      </c>
      <c r="P861">
        <f t="shared" si="172"/>
        <v>0</v>
      </c>
      <c r="Q861">
        <f t="shared" si="173"/>
        <v>0.20026059596489795</v>
      </c>
      <c r="R861" s="9">
        <f t="shared" si="174"/>
        <v>0.20026059596489795</v>
      </c>
      <c r="S861" s="11">
        <f t="shared" si="175"/>
        <v>0.79973940403510202</v>
      </c>
      <c r="T861" s="9">
        <f t="shared" si="176"/>
        <v>-0.22346934933674484</v>
      </c>
      <c r="U861" s="11">
        <f t="shared" si="177"/>
        <v>100</v>
      </c>
      <c r="AX861">
        <v>0.12885886489749787</v>
      </c>
      <c r="AY861">
        <v>1</v>
      </c>
      <c r="AZ861">
        <v>0</v>
      </c>
      <c r="BA861">
        <f t="shared" si="181"/>
        <v>813</v>
      </c>
      <c r="BB861">
        <f t="shared" si="182"/>
        <v>44</v>
      </c>
      <c r="BC861">
        <f t="shared" si="178"/>
        <v>0.37461538461538457</v>
      </c>
      <c r="BD861">
        <f t="shared" si="179"/>
        <v>0.96333333333333337</v>
      </c>
      <c r="BE861">
        <f t="shared" si="180"/>
        <v>7.41025641025617E-4</v>
      </c>
    </row>
    <row r="862" spans="1:57" x14ac:dyDescent="0.3">
      <c r="A862">
        <f>Pumpkin_Seeds_Dataset!A860</f>
        <v>65313</v>
      </c>
      <c r="B862">
        <f>Pumpkin_Seeds_Dataset!B860</f>
        <v>985.18799999999999</v>
      </c>
      <c r="C862">
        <f>Pumpkin_Seeds_Dataset!C860</f>
        <v>378.06830000000002</v>
      </c>
      <c r="D862">
        <f>Pumpkin_Seeds_Dataset!D860</f>
        <v>221.36779999999999</v>
      </c>
      <c r="E862">
        <f>Pumpkin_Seeds_Dataset!E860</f>
        <v>65985</v>
      </c>
      <c r="F862">
        <f>Pumpkin_Seeds_Dataset!F860</f>
        <v>288.3732</v>
      </c>
      <c r="G862">
        <f>Pumpkin_Seeds_Dataset!G860</f>
        <v>0.81069999999999998</v>
      </c>
      <c r="H862">
        <f>Pumpkin_Seeds_Dataset!H860</f>
        <v>0.98980000000000001</v>
      </c>
      <c r="I862">
        <f>Pumpkin_Seeds_Dataset!I860</f>
        <v>0.67059999999999997</v>
      </c>
      <c r="J862">
        <f>Pumpkin_Seeds_Dataset!J860</f>
        <v>0.84560000000000002</v>
      </c>
      <c r="K862">
        <f>Pumpkin_Seeds_Dataset!K860</f>
        <v>1.7079</v>
      </c>
      <c r="L862">
        <f>Pumpkin_Seeds_Dataset!L860</f>
        <v>0.76280000000000003</v>
      </c>
      <c r="M862" s="9">
        <f>Pumpkin_Seeds_Dataset!M860</f>
        <v>0</v>
      </c>
      <c r="N862" s="10">
        <f t="shared" si="170"/>
        <v>1</v>
      </c>
      <c r="O862" s="11">
        <f t="shared" si="171"/>
        <v>1</v>
      </c>
      <c r="P862">
        <f t="shared" si="172"/>
        <v>0</v>
      </c>
      <c r="Q862">
        <f t="shared" si="173"/>
        <v>5.2306314492859191E-2</v>
      </c>
      <c r="R862" s="9">
        <f t="shared" si="174"/>
        <v>5.2306314492859191E-2</v>
      </c>
      <c r="S862" s="11">
        <f t="shared" si="175"/>
        <v>0.94769368550714084</v>
      </c>
      <c r="T862" s="9">
        <f t="shared" si="176"/>
        <v>-5.3723945494165419E-2</v>
      </c>
      <c r="U862" s="11">
        <f t="shared" si="177"/>
        <v>100</v>
      </c>
      <c r="AX862">
        <v>0.12893871531695011</v>
      </c>
      <c r="AY862">
        <v>1</v>
      </c>
      <c r="AZ862">
        <v>0</v>
      </c>
      <c r="BA862">
        <f t="shared" si="181"/>
        <v>814</v>
      </c>
      <c r="BB862">
        <f t="shared" si="182"/>
        <v>44</v>
      </c>
      <c r="BC862">
        <f t="shared" si="178"/>
        <v>0.37384615384615383</v>
      </c>
      <c r="BD862">
        <f t="shared" si="179"/>
        <v>0.96333333333333337</v>
      </c>
      <c r="BE862">
        <f t="shared" si="180"/>
        <v>7.41025641025617E-4</v>
      </c>
    </row>
    <row r="863" spans="1:57" x14ac:dyDescent="0.3">
      <c r="A863">
        <f>Pumpkin_Seeds_Dataset!A861</f>
        <v>78415</v>
      </c>
      <c r="B863">
        <f>Pumpkin_Seeds_Dataset!B861</f>
        <v>1097.4549999999999</v>
      </c>
      <c r="C863">
        <f>Pumpkin_Seeds_Dataset!C861</f>
        <v>436.94979999999998</v>
      </c>
      <c r="D863">
        <f>Pumpkin_Seeds_Dataset!D861</f>
        <v>229.06659999999999</v>
      </c>
      <c r="E863">
        <f>Pumpkin_Seeds_Dataset!E861</f>
        <v>79297</v>
      </c>
      <c r="F863">
        <f>Pumpkin_Seeds_Dataset!F861</f>
        <v>315.97640000000001</v>
      </c>
      <c r="G863">
        <f>Pumpkin_Seeds_Dataset!G861</f>
        <v>0.85160000000000002</v>
      </c>
      <c r="H863">
        <f>Pumpkin_Seeds_Dataset!H861</f>
        <v>0.9889</v>
      </c>
      <c r="I863">
        <f>Pumpkin_Seeds_Dataset!I861</f>
        <v>0.68510000000000004</v>
      </c>
      <c r="J863">
        <f>Pumpkin_Seeds_Dataset!J861</f>
        <v>0.81820000000000004</v>
      </c>
      <c r="K863">
        <f>Pumpkin_Seeds_Dataset!K861</f>
        <v>1.9075</v>
      </c>
      <c r="L863">
        <f>Pumpkin_Seeds_Dataset!L861</f>
        <v>0.72309999999999997</v>
      </c>
      <c r="M863" s="9">
        <f>Pumpkin_Seeds_Dataset!M861</f>
        <v>0</v>
      </c>
      <c r="N863" s="10">
        <f t="shared" si="170"/>
        <v>1</v>
      </c>
      <c r="O863" s="11">
        <f t="shared" si="171"/>
        <v>1</v>
      </c>
      <c r="P863">
        <f t="shared" si="172"/>
        <v>0</v>
      </c>
      <c r="Q863">
        <f t="shared" si="173"/>
        <v>7.4242977592514192E-2</v>
      </c>
      <c r="R863" s="9">
        <f t="shared" si="174"/>
        <v>7.4242977592514192E-2</v>
      </c>
      <c r="S863" s="11">
        <f t="shared" si="175"/>
        <v>0.92575702240748581</v>
      </c>
      <c r="T863" s="9">
        <f t="shared" si="176"/>
        <v>-7.7143473575829291E-2</v>
      </c>
      <c r="U863" s="11">
        <f t="shared" si="177"/>
        <v>100</v>
      </c>
      <c r="AX863">
        <v>0.12901259930306749</v>
      </c>
      <c r="AY863">
        <v>1</v>
      </c>
      <c r="AZ863">
        <v>0</v>
      </c>
      <c r="BA863">
        <f t="shared" si="181"/>
        <v>815</v>
      </c>
      <c r="BB863">
        <f t="shared" si="182"/>
        <v>44</v>
      </c>
      <c r="BC863">
        <f t="shared" si="178"/>
        <v>0.37307692307692308</v>
      </c>
      <c r="BD863">
        <f t="shared" si="179"/>
        <v>0.96333333333333337</v>
      </c>
      <c r="BE863">
        <f t="shared" si="180"/>
        <v>7.41025641025617E-4</v>
      </c>
    </row>
    <row r="864" spans="1:57" x14ac:dyDescent="0.3">
      <c r="A864">
        <f>Pumpkin_Seeds_Dataset!A862</f>
        <v>78759</v>
      </c>
      <c r="B864">
        <f>Pumpkin_Seeds_Dataset!B862</f>
        <v>1115.4829999999999</v>
      </c>
      <c r="C864">
        <f>Pumpkin_Seeds_Dataset!C862</f>
        <v>451.03890000000001</v>
      </c>
      <c r="D864">
        <f>Pumpkin_Seeds_Dataset!D862</f>
        <v>222.86709999999999</v>
      </c>
      <c r="E864">
        <f>Pumpkin_Seeds_Dataset!E862</f>
        <v>79428</v>
      </c>
      <c r="F864">
        <f>Pumpkin_Seeds_Dataset!F862</f>
        <v>316.6687</v>
      </c>
      <c r="G864">
        <f>Pumpkin_Seeds_Dataset!G862</f>
        <v>0.86939999999999995</v>
      </c>
      <c r="H864">
        <f>Pumpkin_Seeds_Dataset!H862</f>
        <v>0.99160000000000004</v>
      </c>
      <c r="I864">
        <f>Pumpkin_Seeds_Dataset!I862</f>
        <v>0.74450000000000005</v>
      </c>
      <c r="J864">
        <f>Pumpkin_Seeds_Dataset!J862</f>
        <v>0.7954</v>
      </c>
      <c r="K864">
        <f>Pumpkin_Seeds_Dataset!K862</f>
        <v>2.0238</v>
      </c>
      <c r="L864">
        <f>Pumpkin_Seeds_Dataset!L862</f>
        <v>0.70209999999999995</v>
      </c>
      <c r="M864" s="9">
        <f>Pumpkin_Seeds_Dataset!M862</f>
        <v>0</v>
      </c>
      <c r="N864" s="10">
        <f t="shared" si="170"/>
        <v>1</v>
      </c>
      <c r="O864" s="11">
        <f t="shared" si="171"/>
        <v>1</v>
      </c>
      <c r="P864">
        <f t="shared" si="172"/>
        <v>0</v>
      </c>
      <c r="Q864">
        <f t="shared" si="173"/>
        <v>0.40568599699898422</v>
      </c>
      <c r="R864" s="9">
        <f t="shared" si="174"/>
        <v>0.40568599699898422</v>
      </c>
      <c r="S864" s="11">
        <f t="shared" si="175"/>
        <v>0.59431400300101578</v>
      </c>
      <c r="T864" s="9">
        <f t="shared" si="176"/>
        <v>-0.52034747471141041</v>
      </c>
      <c r="U864" s="11">
        <f t="shared" si="177"/>
        <v>100</v>
      </c>
      <c r="AX864">
        <v>0.12909256363026281</v>
      </c>
      <c r="AY864">
        <v>1</v>
      </c>
      <c r="AZ864">
        <v>0</v>
      </c>
      <c r="BA864">
        <f t="shared" si="181"/>
        <v>816</v>
      </c>
      <c r="BB864">
        <f t="shared" si="182"/>
        <v>44</v>
      </c>
      <c r="BC864">
        <f t="shared" si="178"/>
        <v>0.37230769230769234</v>
      </c>
      <c r="BD864">
        <f t="shared" si="179"/>
        <v>0.96333333333333337</v>
      </c>
      <c r="BE864">
        <f t="shared" si="180"/>
        <v>7.4102564102572401E-4</v>
      </c>
    </row>
    <row r="865" spans="1:57" x14ac:dyDescent="0.3">
      <c r="A865">
        <f>Pumpkin_Seeds_Dataset!A863</f>
        <v>70285</v>
      </c>
      <c r="B865">
        <f>Pumpkin_Seeds_Dataset!B863</f>
        <v>1041.9110000000001</v>
      </c>
      <c r="C865">
        <f>Pumpkin_Seeds_Dataset!C863</f>
        <v>416.27499999999998</v>
      </c>
      <c r="D865">
        <f>Pumpkin_Seeds_Dataset!D863</f>
        <v>216.64580000000001</v>
      </c>
      <c r="E865">
        <f>Pumpkin_Seeds_Dataset!E863</f>
        <v>71139</v>
      </c>
      <c r="F865">
        <f>Pumpkin_Seeds_Dataset!F863</f>
        <v>299.14819999999997</v>
      </c>
      <c r="G865">
        <f>Pumpkin_Seeds_Dataset!G863</f>
        <v>0.85389999999999999</v>
      </c>
      <c r="H865">
        <f>Pumpkin_Seeds_Dataset!H863</f>
        <v>0.98799999999999999</v>
      </c>
      <c r="I865">
        <f>Pumpkin_Seeds_Dataset!I863</f>
        <v>0.71930000000000005</v>
      </c>
      <c r="J865">
        <f>Pumpkin_Seeds_Dataset!J863</f>
        <v>0.81359999999999999</v>
      </c>
      <c r="K865">
        <f>Pumpkin_Seeds_Dataset!K863</f>
        <v>1.9215</v>
      </c>
      <c r="L865">
        <f>Pumpkin_Seeds_Dataset!L863</f>
        <v>0.71860000000000002</v>
      </c>
      <c r="M865" s="9">
        <f>Pumpkin_Seeds_Dataset!M863</f>
        <v>0</v>
      </c>
      <c r="N865" s="10">
        <f t="shared" si="170"/>
        <v>1</v>
      </c>
      <c r="O865" s="11">
        <f t="shared" si="171"/>
        <v>1</v>
      </c>
      <c r="P865">
        <f t="shared" si="172"/>
        <v>0</v>
      </c>
      <c r="Q865">
        <f t="shared" si="173"/>
        <v>0.19641241261696682</v>
      </c>
      <c r="R865" s="9">
        <f t="shared" si="174"/>
        <v>0.19641241261696682</v>
      </c>
      <c r="S865" s="11">
        <f t="shared" si="175"/>
        <v>0.80358758738303315</v>
      </c>
      <c r="T865" s="9">
        <f t="shared" si="176"/>
        <v>-0.21866909242367741</v>
      </c>
      <c r="U865" s="11">
        <f t="shared" si="177"/>
        <v>100</v>
      </c>
      <c r="AX865">
        <v>0.12924408172988833</v>
      </c>
      <c r="AY865">
        <v>1</v>
      </c>
      <c r="AZ865">
        <v>0</v>
      </c>
      <c r="BA865">
        <f t="shared" si="181"/>
        <v>817</v>
      </c>
      <c r="BB865">
        <f t="shared" si="182"/>
        <v>44</v>
      </c>
      <c r="BC865">
        <f t="shared" si="178"/>
        <v>0.37153846153846148</v>
      </c>
      <c r="BD865">
        <f t="shared" si="179"/>
        <v>0.96333333333333337</v>
      </c>
      <c r="BE865">
        <f t="shared" si="180"/>
        <v>7.41025641025617E-4</v>
      </c>
    </row>
    <row r="866" spans="1:57" x14ac:dyDescent="0.3">
      <c r="A866">
        <f>Pumpkin_Seeds_Dataset!A864</f>
        <v>62781</v>
      </c>
      <c r="B866">
        <f>Pumpkin_Seeds_Dataset!B864</f>
        <v>959.75599999999997</v>
      </c>
      <c r="C866">
        <f>Pumpkin_Seeds_Dataset!C864</f>
        <v>362.41660000000002</v>
      </c>
      <c r="D866">
        <f>Pumpkin_Seeds_Dataset!D864</f>
        <v>221.6199</v>
      </c>
      <c r="E866">
        <f>Pumpkin_Seeds_Dataset!E864</f>
        <v>63630</v>
      </c>
      <c r="F866">
        <f>Pumpkin_Seeds_Dataset!F864</f>
        <v>282.72820000000002</v>
      </c>
      <c r="G866">
        <f>Pumpkin_Seeds_Dataset!G864</f>
        <v>0.79120000000000001</v>
      </c>
      <c r="H866">
        <f>Pumpkin_Seeds_Dataset!H864</f>
        <v>0.98670000000000002</v>
      </c>
      <c r="I866">
        <f>Pumpkin_Seeds_Dataset!I864</f>
        <v>0.75229999999999997</v>
      </c>
      <c r="J866">
        <f>Pumpkin_Seeds_Dataset!J864</f>
        <v>0.85650000000000004</v>
      </c>
      <c r="K866">
        <f>Pumpkin_Seeds_Dataset!K864</f>
        <v>1.6353</v>
      </c>
      <c r="L866">
        <f>Pumpkin_Seeds_Dataset!L864</f>
        <v>0.78010000000000002</v>
      </c>
      <c r="M866" s="9">
        <f>Pumpkin_Seeds_Dataset!M864</f>
        <v>0</v>
      </c>
      <c r="N866" s="10">
        <f t="shared" si="170"/>
        <v>1</v>
      </c>
      <c r="O866" s="11">
        <f t="shared" si="171"/>
        <v>1</v>
      </c>
      <c r="P866">
        <f t="shared" si="172"/>
        <v>0</v>
      </c>
      <c r="Q866">
        <f t="shared" si="173"/>
        <v>1.7412874265932462E-2</v>
      </c>
      <c r="R866" s="9">
        <f t="shared" si="174"/>
        <v>1.7412874265932462E-2</v>
      </c>
      <c r="S866" s="11">
        <f t="shared" si="175"/>
        <v>0.98258712573406759</v>
      </c>
      <c r="T866" s="9">
        <f t="shared" si="176"/>
        <v>-1.7566261578419676E-2</v>
      </c>
      <c r="U866" s="11">
        <f t="shared" si="177"/>
        <v>100</v>
      </c>
      <c r="AX866">
        <v>0.12978417044568014</v>
      </c>
      <c r="AY866">
        <v>1</v>
      </c>
      <c r="AZ866">
        <v>0</v>
      </c>
      <c r="BA866">
        <f t="shared" si="181"/>
        <v>818</v>
      </c>
      <c r="BB866">
        <f t="shared" si="182"/>
        <v>44</v>
      </c>
      <c r="BC866">
        <f t="shared" si="178"/>
        <v>0.37076923076923074</v>
      </c>
      <c r="BD866">
        <f t="shared" si="179"/>
        <v>0.96333333333333337</v>
      </c>
      <c r="BE866">
        <f t="shared" si="180"/>
        <v>7.41025641025617E-4</v>
      </c>
    </row>
    <row r="867" spans="1:57" x14ac:dyDescent="0.3">
      <c r="A867">
        <f>Pumpkin_Seeds_Dataset!A865</f>
        <v>87714</v>
      </c>
      <c r="B867">
        <f>Pumpkin_Seeds_Dataset!B865</f>
        <v>1235.1420000000001</v>
      </c>
      <c r="C867">
        <f>Pumpkin_Seeds_Dataset!C865</f>
        <v>486.25670000000002</v>
      </c>
      <c r="D867">
        <f>Pumpkin_Seeds_Dataset!D865</f>
        <v>231.22640000000001</v>
      </c>
      <c r="E867">
        <f>Pumpkin_Seeds_Dataset!E865</f>
        <v>88918</v>
      </c>
      <c r="F867">
        <f>Pumpkin_Seeds_Dataset!F865</f>
        <v>334.18700000000001</v>
      </c>
      <c r="G867">
        <f>Pumpkin_Seeds_Dataset!G865</f>
        <v>0.87970000000000004</v>
      </c>
      <c r="H867">
        <f>Pumpkin_Seeds_Dataset!H865</f>
        <v>0.98650000000000004</v>
      </c>
      <c r="I867">
        <f>Pumpkin_Seeds_Dataset!I865</f>
        <v>0.72489999999999999</v>
      </c>
      <c r="J867">
        <f>Pumpkin_Seeds_Dataset!J865</f>
        <v>0.72250000000000003</v>
      </c>
      <c r="K867">
        <f>Pumpkin_Seeds_Dataset!K865</f>
        <v>2.1029</v>
      </c>
      <c r="L867">
        <f>Pumpkin_Seeds_Dataset!L865</f>
        <v>0.68730000000000002</v>
      </c>
      <c r="M867" s="9">
        <f>Pumpkin_Seeds_Dataset!M865</f>
        <v>0</v>
      </c>
      <c r="N867" s="10">
        <f t="shared" si="170"/>
        <v>1</v>
      </c>
      <c r="O867" s="11">
        <f t="shared" si="171"/>
        <v>1</v>
      </c>
      <c r="P867">
        <f t="shared" si="172"/>
        <v>0</v>
      </c>
      <c r="Q867">
        <f t="shared" si="173"/>
        <v>0.50952159722254153</v>
      </c>
      <c r="R867" s="9">
        <f t="shared" si="174"/>
        <v>0.50952159722254153</v>
      </c>
      <c r="S867" s="11">
        <f t="shared" si="175"/>
        <v>0.49047840277745847</v>
      </c>
      <c r="T867" s="9">
        <f t="shared" si="176"/>
        <v>-0.71237403198085691</v>
      </c>
      <c r="U867" s="11">
        <f t="shared" si="177"/>
        <v>0</v>
      </c>
      <c r="AX867">
        <v>0.13029756836573708</v>
      </c>
      <c r="AY867">
        <v>1</v>
      </c>
      <c r="AZ867">
        <v>0</v>
      </c>
      <c r="BA867">
        <f t="shared" si="181"/>
        <v>819</v>
      </c>
      <c r="BB867">
        <f t="shared" si="182"/>
        <v>44</v>
      </c>
      <c r="BC867">
        <f t="shared" si="178"/>
        <v>0.37</v>
      </c>
      <c r="BD867">
        <f t="shared" si="179"/>
        <v>0.96333333333333337</v>
      </c>
      <c r="BE867">
        <f t="shared" si="180"/>
        <v>7.41025641025617E-4</v>
      </c>
    </row>
    <row r="868" spans="1:57" x14ac:dyDescent="0.3">
      <c r="A868">
        <f>Pumpkin_Seeds_Dataset!A866</f>
        <v>92954</v>
      </c>
      <c r="B868">
        <f>Pumpkin_Seeds_Dataset!B866</f>
        <v>1179.934</v>
      </c>
      <c r="C868">
        <f>Pumpkin_Seeds_Dataset!C866</f>
        <v>465.65019999999998</v>
      </c>
      <c r="D868">
        <f>Pumpkin_Seeds_Dataset!D866</f>
        <v>255.44</v>
      </c>
      <c r="E868">
        <f>Pumpkin_Seeds_Dataset!E866</f>
        <v>93932</v>
      </c>
      <c r="F868">
        <f>Pumpkin_Seeds_Dataset!F866</f>
        <v>344.02429999999998</v>
      </c>
      <c r="G868">
        <f>Pumpkin_Seeds_Dataset!G866</f>
        <v>0.83609999999999995</v>
      </c>
      <c r="H868">
        <f>Pumpkin_Seeds_Dataset!H866</f>
        <v>0.98960000000000004</v>
      </c>
      <c r="I868">
        <f>Pumpkin_Seeds_Dataset!I866</f>
        <v>0.74199999999999999</v>
      </c>
      <c r="J868">
        <f>Pumpkin_Seeds_Dataset!J866</f>
        <v>0.83899999999999997</v>
      </c>
      <c r="K868">
        <f>Pumpkin_Seeds_Dataset!K866</f>
        <v>1.8229</v>
      </c>
      <c r="L868">
        <f>Pumpkin_Seeds_Dataset!L866</f>
        <v>0.73880000000000001</v>
      </c>
      <c r="M868" s="9">
        <f>Pumpkin_Seeds_Dataset!M866</f>
        <v>0</v>
      </c>
      <c r="N868" s="10">
        <f t="shared" si="170"/>
        <v>1</v>
      </c>
      <c r="O868" s="11">
        <f t="shared" si="171"/>
        <v>1</v>
      </c>
      <c r="P868">
        <f t="shared" si="172"/>
        <v>0</v>
      </c>
      <c r="Q868">
        <f t="shared" si="173"/>
        <v>9.0824235595419092E-2</v>
      </c>
      <c r="R868" s="9">
        <f t="shared" si="174"/>
        <v>9.0824235595419092E-2</v>
      </c>
      <c r="S868" s="11">
        <f t="shared" si="175"/>
        <v>0.90917576440458092</v>
      </c>
      <c r="T868" s="9">
        <f t="shared" si="176"/>
        <v>-9.5216843315271457E-2</v>
      </c>
      <c r="U868" s="11">
        <f t="shared" si="177"/>
        <v>100</v>
      </c>
      <c r="AX868">
        <v>0.13032500275698775</v>
      </c>
      <c r="AY868">
        <v>1</v>
      </c>
      <c r="AZ868">
        <v>0</v>
      </c>
      <c r="BA868">
        <f t="shared" si="181"/>
        <v>820</v>
      </c>
      <c r="BB868">
        <f t="shared" si="182"/>
        <v>44</v>
      </c>
      <c r="BC868">
        <f t="shared" si="178"/>
        <v>0.36923076923076925</v>
      </c>
      <c r="BD868">
        <f t="shared" si="179"/>
        <v>0.96333333333333337</v>
      </c>
      <c r="BE868">
        <f t="shared" si="180"/>
        <v>7.41025641025617E-4</v>
      </c>
    </row>
    <row r="869" spans="1:57" x14ac:dyDescent="0.3">
      <c r="A869">
        <f>Pumpkin_Seeds_Dataset!A867</f>
        <v>88634</v>
      </c>
      <c r="B869">
        <f>Pumpkin_Seeds_Dataset!B867</f>
        <v>1162.317</v>
      </c>
      <c r="C869">
        <f>Pumpkin_Seeds_Dataset!C867</f>
        <v>457.06900000000002</v>
      </c>
      <c r="D869">
        <f>Pumpkin_Seeds_Dataset!D867</f>
        <v>248.30240000000001</v>
      </c>
      <c r="E869">
        <f>Pumpkin_Seeds_Dataset!E867</f>
        <v>89748</v>
      </c>
      <c r="F869">
        <f>Pumpkin_Seeds_Dataset!F867</f>
        <v>335.935</v>
      </c>
      <c r="G869">
        <f>Pumpkin_Seeds_Dataset!G867</f>
        <v>0.83960000000000001</v>
      </c>
      <c r="H869">
        <f>Pumpkin_Seeds_Dataset!H867</f>
        <v>0.98760000000000003</v>
      </c>
      <c r="I869">
        <f>Pumpkin_Seeds_Dataset!I867</f>
        <v>0.74029999999999996</v>
      </c>
      <c r="J869">
        <f>Pumpkin_Seeds_Dataset!J867</f>
        <v>0.82440000000000002</v>
      </c>
      <c r="K869">
        <f>Pumpkin_Seeds_Dataset!K867</f>
        <v>1.8408</v>
      </c>
      <c r="L869">
        <f>Pumpkin_Seeds_Dataset!L867</f>
        <v>0.73499999999999999</v>
      </c>
      <c r="M869" s="9">
        <f>Pumpkin_Seeds_Dataset!M867</f>
        <v>0</v>
      </c>
      <c r="N869" s="10">
        <f t="shared" si="170"/>
        <v>1</v>
      </c>
      <c r="O869" s="11">
        <f t="shared" si="171"/>
        <v>1</v>
      </c>
      <c r="P869">
        <f t="shared" si="172"/>
        <v>0</v>
      </c>
      <c r="Q869">
        <f t="shared" si="173"/>
        <v>5.0881816974383737E-2</v>
      </c>
      <c r="R869" s="9">
        <f t="shared" si="174"/>
        <v>5.0881816974383737E-2</v>
      </c>
      <c r="S869" s="11">
        <f t="shared" si="175"/>
        <v>0.94911818302561624</v>
      </c>
      <c r="T869" s="9">
        <f t="shared" si="176"/>
        <v>-5.2221953852389889E-2</v>
      </c>
      <c r="U869" s="11">
        <f t="shared" si="177"/>
        <v>100</v>
      </c>
      <c r="AX869">
        <v>0.13064310420658881</v>
      </c>
      <c r="AY869">
        <v>1</v>
      </c>
      <c r="AZ869">
        <v>0</v>
      </c>
      <c r="BA869">
        <f t="shared" si="181"/>
        <v>821</v>
      </c>
      <c r="BB869">
        <f t="shared" si="182"/>
        <v>44</v>
      </c>
      <c r="BC869">
        <f t="shared" si="178"/>
        <v>0.36846153846153851</v>
      </c>
      <c r="BD869">
        <f t="shared" si="179"/>
        <v>0.96333333333333337</v>
      </c>
      <c r="BE869">
        <f t="shared" si="180"/>
        <v>0</v>
      </c>
    </row>
    <row r="870" spans="1:57" x14ac:dyDescent="0.3">
      <c r="A870">
        <f>Pumpkin_Seeds_Dataset!A868</f>
        <v>100505</v>
      </c>
      <c r="B870">
        <f>Pumpkin_Seeds_Dataset!B868</f>
        <v>1212.461</v>
      </c>
      <c r="C870">
        <f>Pumpkin_Seeds_Dataset!C868</f>
        <v>462.00099999999998</v>
      </c>
      <c r="D870">
        <f>Pumpkin_Seeds_Dataset!D868</f>
        <v>278.37349999999998</v>
      </c>
      <c r="E870">
        <f>Pumpkin_Seeds_Dataset!E868</f>
        <v>101522</v>
      </c>
      <c r="F870">
        <f>Pumpkin_Seeds_Dataset!F868</f>
        <v>357.72469999999998</v>
      </c>
      <c r="G870">
        <f>Pumpkin_Seeds_Dataset!G868</f>
        <v>0.79810000000000003</v>
      </c>
      <c r="H870">
        <f>Pumpkin_Seeds_Dataset!H868</f>
        <v>0.99</v>
      </c>
      <c r="I870">
        <f>Pumpkin_Seeds_Dataset!I868</f>
        <v>0.73019999999999996</v>
      </c>
      <c r="J870">
        <f>Pumpkin_Seeds_Dataset!J868</f>
        <v>0.85909999999999997</v>
      </c>
      <c r="K870">
        <f>Pumpkin_Seeds_Dataset!K868</f>
        <v>1.6596</v>
      </c>
      <c r="L870">
        <f>Pumpkin_Seeds_Dataset!L868</f>
        <v>0.77429999999999999</v>
      </c>
      <c r="M870" s="9">
        <f>Pumpkin_Seeds_Dataset!M868</f>
        <v>0</v>
      </c>
      <c r="N870" s="10">
        <f t="shared" si="170"/>
        <v>1</v>
      </c>
      <c r="O870" s="11">
        <f t="shared" si="171"/>
        <v>1</v>
      </c>
      <c r="P870">
        <f t="shared" si="172"/>
        <v>0</v>
      </c>
      <c r="Q870">
        <f t="shared" si="173"/>
        <v>5.6583892688157403E-2</v>
      </c>
      <c r="R870" s="9">
        <f t="shared" si="174"/>
        <v>5.6583892688157403E-2</v>
      </c>
      <c r="S870" s="11">
        <f t="shared" si="175"/>
        <v>0.94341610731184256</v>
      </c>
      <c r="T870" s="9">
        <f t="shared" si="176"/>
        <v>-5.8247834595471025E-2</v>
      </c>
      <c r="U870" s="11">
        <f t="shared" si="177"/>
        <v>100</v>
      </c>
      <c r="AX870">
        <v>0.13108610656135128</v>
      </c>
      <c r="AY870">
        <v>0</v>
      </c>
      <c r="AZ870">
        <v>1</v>
      </c>
      <c r="BA870">
        <f t="shared" si="181"/>
        <v>821</v>
      </c>
      <c r="BB870">
        <f t="shared" si="182"/>
        <v>45</v>
      </c>
      <c r="BC870">
        <f t="shared" si="178"/>
        <v>0.36846153846153851</v>
      </c>
      <c r="BD870">
        <f t="shared" si="179"/>
        <v>0.96250000000000002</v>
      </c>
      <c r="BE870">
        <f t="shared" si="180"/>
        <v>7.4038461538469824E-4</v>
      </c>
    </row>
    <row r="871" spans="1:57" x14ac:dyDescent="0.3">
      <c r="A871">
        <f>Pumpkin_Seeds_Dataset!A869</f>
        <v>97403</v>
      </c>
      <c r="B871">
        <f>Pumpkin_Seeds_Dataset!B869</f>
        <v>1213.866</v>
      </c>
      <c r="C871">
        <f>Pumpkin_Seeds_Dataset!C869</f>
        <v>474.12790000000001</v>
      </c>
      <c r="D871">
        <f>Pumpkin_Seeds_Dataset!D869</f>
        <v>263.57870000000003</v>
      </c>
      <c r="E871">
        <f>Pumpkin_Seeds_Dataset!E869</f>
        <v>98515</v>
      </c>
      <c r="F871">
        <f>Pumpkin_Seeds_Dataset!F869</f>
        <v>352.161</v>
      </c>
      <c r="G871">
        <f>Pumpkin_Seeds_Dataset!G869</f>
        <v>0.83120000000000005</v>
      </c>
      <c r="H871">
        <f>Pumpkin_Seeds_Dataset!H869</f>
        <v>0.98870000000000002</v>
      </c>
      <c r="I871">
        <f>Pumpkin_Seeds_Dataset!I869</f>
        <v>0.72</v>
      </c>
      <c r="J871">
        <f>Pumpkin_Seeds_Dataset!J869</f>
        <v>0.83069999999999999</v>
      </c>
      <c r="K871">
        <f>Pumpkin_Seeds_Dataset!K869</f>
        <v>1.7988</v>
      </c>
      <c r="L871">
        <f>Pumpkin_Seeds_Dataset!L869</f>
        <v>0.74280000000000002</v>
      </c>
      <c r="M871" s="9">
        <f>Pumpkin_Seeds_Dataset!M869</f>
        <v>0</v>
      </c>
      <c r="N871" s="10">
        <f t="shared" si="170"/>
        <v>1</v>
      </c>
      <c r="O871" s="11">
        <f t="shared" si="171"/>
        <v>1</v>
      </c>
      <c r="P871">
        <f t="shared" si="172"/>
        <v>0</v>
      </c>
      <c r="Q871">
        <f t="shared" si="173"/>
        <v>0.11977644723757122</v>
      </c>
      <c r="R871" s="9">
        <f t="shared" si="174"/>
        <v>0.11977644723757122</v>
      </c>
      <c r="S871" s="11">
        <f t="shared" si="175"/>
        <v>0.88022355276242881</v>
      </c>
      <c r="T871" s="9">
        <f t="shared" si="176"/>
        <v>-0.12757936654184557</v>
      </c>
      <c r="U871" s="11">
        <f t="shared" si="177"/>
        <v>100</v>
      </c>
      <c r="AX871">
        <v>0.13124079366312558</v>
      </c>
      <c r="AY871">
        <v>1</v>
      </c>
      <c r="AZ871">
        <v>0</v>
      </c>
      <c r="BA871">
        <f t="shared" si="181"/>
        <v>822</v>
      </c>
      <c r="BB871">
        <f t="shared" si="182"/>
        <v>45</v>
      </c>
      <c r="BC871">
        <f t="shared" si="178"/>
        <v>0.36769230769230765</v>
      </c>
      <c r="BD871">
        <f t="shared" si="179"/>
        <v>0.96250000000000002</v>
      </c>
      <c r="BE871">
        <f t="shared" si="180"/>
        <v>7.4038461538459145E-4</v>
      </c>
    </row>
    <row r="872" spans="1:57" x14ac:dyDescent="0.3">
      <c r="A872">
        <f>Pumpkin_Seeds_Dataset!A870</f>
        <v>73723</v>
      </c>
      <c r="B872">
        <f>Pumpkin_Seeds_Dataset!B870</f>
        <v>1065.7339999999999</v>
      </c>
      <c r="C872">
        <f>Pumpkin_Seeds_Dataset!C870</f>
        <v>421.55520000000001</v>
      </c>
      <c r="D872">
        <f>Pumpkin_Seeds_Dataset!D870</f>
        <v>225.42869999999999</v>
      </c>
      <c r="E872">
        <f>Pumpkin_Seeds_Dataset!E870</f>
        <v>74815</v>
      </c>
      <c r="F872">
        <f>Pumpkin_Seeds_Dataset!F870</f>
        <v>306.37729999999999</v>
      </c>
      <c r="G872">
        <f>Pumpkin_Seeds_Dataset!G870</f>
        <v>0.84499999999999997</v>
      </c>
      <c r="H872">
        <f>Pumpkin_Seeds_Dataset!H870</f>
        <v>0.98540000000000005</v>
      </c>
      <c r="I872">
        <f>Pumpkin_Seeds_Dataset!I870</f>
        <v>0.65620000000000001</v>
      </c>
      <c r="J872">
        <f>Pumpkin_Seeds_Dataset!J870</f>
        <v>0.81569999999999998</v>
      </c>
      <c r="K872">
        <f>Pumpkin_Seeds_Dataset!K870</f>
        <v>1.87</v>
      </c>
      <c r="L872">
        <f>Pumpkin_Seeds_Dataset!L870</f>
        <v>0.7268</v>
      </c>
      <c r="M872" s="9">
        <f>Pumpkin_Seeds_Dataset!M870</f>
        <v>0</v>
      </c>
      <c r="N872" s="10">
        <f t="shared" si="170"/>
        <v>1</v>
      </c>
      <c r="O872" s="11">
        <f t="shared" si="171"/>
        <v>1</v>
      </c>
      <c r="P872">
        <f t="shared" si="172"/>
        <v>0</v>
      </c>
      <c r="Q872">
        <f t="shared" si="173"/>
        <v>9.745881211945355E-2</v>
      </c>
      <c r="R872" s="9">
        <f t="shared" si="174"/>
        <v>9.745881211945355E-2</v>
      </c>
      <c r="S872" s="11">
        <f t="shared" si="175"/>
        <v>0.90254118788054649</v>
      </c>
      <c r="T872" s="9">
        <f t="shared" si="176"/>
        <v>-0.10254095227569021</v>
      </c>
      <c r="U872" s="11">
        <f t="shared" si="177"/>
        <v>100</v>
      </c>
      <c r="AX872">
        <v>0.13129879559849372</v>
      </c>
      <c r="AY872">
        <v>1</v>
      </c>
      <c r="AZ872">
        <v>0</v>
      </c>
      <c r="BA872">
        <f t="shared" si="181"/>
        <v>823</v>
      </c>
      <c r="BB872">
        <f t="shared" si="182"/>
        <v>45</v>
      </c>
      <c r="BC872">
        <f t="shared" si="178"/>
        <v>0.36692307692307691</v>
      </c>
      <c r="BD872">
        <f t="shared" si="179"/>
        <v>0.96250000000000002</v>
      </c>
      <c r="BE872">
        <f t="shared" si="180"/>
        <v>0</v>
      </c>
    </row>
    <row r="873" spans="1:57" x14ac:dyDescent="0.3">
      <c r="A873">
        <f>Pumpkin_Seeds_Dataset!A871</f>
        <v>66612</v>
      </c>
      <c r="B873">
        <f>Pumpkin_Seeds_Dataset!B871</f>
        <v>1021.022</v>
      </c>
      <c r="C873">
        <f>Pumpkin_Seeds_Dataset!C871</f>
        <v>403.22179999999997</v>
      </c>
      <c r="D873">
        <f>Pumpkin_Seeds_Dataset!D871</f>
        <v>212.1516</v>
      </c>
      <c r="E873">
        <f>Pumpkin_Seeds_Dataset!E871</f>
        <v>67306</v>
      </c>
      <c r="F873">
        <f>Pumpkin_Seeds_Dataset!F871</f>
        <v>291.22680000000003</v>
      </c>
      <c r="G873">
        <f>Pumpkin_Seeds_Dataset!G871</f>
        <v>0.85040000000000004</v>
      </c>
      <c r="H873">
        <f>Pumpkin_Seeds_Dataset!H871</f>
        <v>0.98970000000000002</v>
      </c>
      <c r="I873">
        <f>Pumpkin_Seeds_Dataset!I871</f>
        <v>0.70369999999999999</v>
      </c>
      <c r="J873">
        <f>Pumpkin_Seeds_Dataset!J871</f>
        <v>0.80300000000000005</v>
      </c>
      <c r="K873">
        <f>Pumpkin_Seeds_Dataset!K871</f>
        <v>1.9006000000000001</v>
      </c>
      <c r="L873">
        <f>Pumpkin_Seeds_Dataset!L871</f>
        <v>0.72219999999999995</v>
      </c>
      <c r="M873" s="9">
        <f>Pumpkin_Seeds_Dataset!M871</f>
        <v>0</v>
      </c>
      <c r="N873" s="10">
        <f t="shared" si="170"/>
        <v>1</v>
      </c>
      <c r="O873" s="11">
        <f t="shared" si="171"/>
        <v>1</v>
      </c>
      <c r="P873">
        <f t="shared" si="172"/>
        <v>0</v>
      </c>
      <c r="Q873">
        <f t="shared" si="173"/>
        <v>0.33487528432313879</v>
      </c>
      <c r="R873" s="9">
        <f t="shared" si="174"/>
        <v>0.33487528432313879</v>
      </c>
      <c r="S873" s="11">
        <f t="shared" si="175"/>
        <v>0.66512471567686116</v>
      </c>
      <c r="T873" s="9">
        <f t="shared" si="176"/>
        <v>-0.40778071353893519</v>
      </c>
      <c r="U873" s="11">
        <f t="shared" si="177"/>
        <v>100</v>
      </c>
      <c r="AX873">
        <v>0.13157589344762141</v>
      </c>
      <c r="AY873">
        <v>0</v>
      </c>
      <c r="AZ873">
        <v>1</v>
      </c>
      <c r="BA873">
        <f t="shared" si="181"/>
        <v>823</v>
      </c>
      <c r="BB873">
        <f t="shared" si="182"/>
        <v>46</v>
      </c>
      <c r="BC873">
        <f t="shared" si="178"/>
        <v>0.36692307692307691</v>
      </c>
      <c r="BD873">
        <f t="shared" si="179"/>
        <v>0.96166666666666667</v>
      </c>
      <c r="BE873">
        <f t="shared" si="180"/>
        <v>7.3974358974356579E-4</v>
      </c>
    </row>
    <row r="874" spans="1:57" x14ac:dyDescent="0.3">
      <c r="A874">
        <f>Pumpkin_Seeds_Dataset!A872</f>
        <v>69397</v>
      </c>
      <c r="B874">
        <f>Pumpkin_Seeds_Dataset!B872</f>
        <v>1005.442</v>
      </c>
      <c r="C874">
        <f>Pumpkin_Seeds_Dataset!C872</f>
        <v>396.26659999999998</v>
      </c>
      <c r="D874">
        <f>Pumpkin_Seeds_Dataset!D872</f>
        <v>223.6121</v>
      </c>
      <c r="E874">
        <f>Pumpkin_Seeds_Dataset!E872</f>
        <v>69973</v>
      </c>
      <c r="F874">
        <f>Pumpkin_Seeds_Dataset!F872</f>
        <v>297.25240000000002</v>
      </c>
      <c r="G874">
        <f>Pumpkin_Seeds_Dataset!G872</f>
        <v>0.8256</v>
      </c>
      <c r="H874">
        <f>Pumpkin_Seeds_Dataset!H872</f>
        <v>0.99180000000000001</v>
      </c>
      <c r="I874">
        <f>Pumpkin_Seeds_Dataset!I872</f>
        <v>0.74139999999999995</v>
      </c>
      <c r="J874">
        <f>Pumpkin_Seeds_Dataset!J872</f>
        <v>0.86270000000000002</v>
      </c>
      <c r="K874">
        <f>Pumpkin_Seeds_Dataset!K872</f>
        <v>1.7721</v>
      </c>
      <c r="L874">
        <f>Pumpkin_Seeds_Dataset!L872</f>
        <v>0.75009999999999999</v>
      </c>
      <c r="M874" s="9">
        <f>Pumpkin_Seeds_Dataset!M872</f>
        <v>0</v>
      </c>
      <c r="N874" s="10">
        <f t="shared" si="170"/>
        <v>1</v>
      </c>
      <c r="O874" s="11">
        <f t="shared" si="171"/>
        <v>1</v>
      </c>
      <c r="P874">
        <f t="shared" si="172"/>
        <v>0</v>
      </c>
      <c r="Q874">
        <f t="shared" si="173"/>
        <v>5.3835525258235505E-2</v>
      </c>
      <c r="R874" s="9">
        <f t="shared" si="174"/>
        <v>5.3835525258235505E-2</v>
      </c>
      <c r="S874" s="11">
        <f t="shared" si="175"/>
        <v>0.94616447474176446</v>
      </c>
      <c r="T874" s="9">
        <f t="shared" si="176"/>
        <v>-5.5338861679354312E-2</v>
      </c>
      <c r="U874" s="11">
        <f t="shared" si="177"/>
        <v>100</v>
      </c>
      <c r="AX874">
        <v>0.1317155788664969</v>
      </c>
      <c r="AY874">
        <v>1</v>
      </c>
      <c r="AZ874">
        <v>0</v>
      </c>
      <c r="BA874">
        <f t="shared" si="181"/>
        <v>824</v>
      </c>
      <c r="BB874">
        <f t="shared" si="182"/>
        <v>46</v>
      </c>
      <c r="BC874">
        <f t="shared" si="178"/>
        <v>0.36615384615384616</v>
      </c>
      <c r="BD874">
        <f t="shared" si="179"/>
        <v>0.96166666666666667</v>
      </c>
      <c r="BE874">
        <f t="shared" si="180"/>
        <v>0</v>
      </c>
    </row>
    <row r="875" spans="1:57" x14ac:dyDescent="0.3">
      <c r="A875">
        <f>Pumpkin_Seeds_Dataset!A873</f>
        <v>73351</v>
      </c>
      <c r="B875">
        <f>Pumpkin_Seeds_Dataset!B873</f>
        <v>1066.768</v>
      </c>
      <c r="C875">
        <f>Pumpkin_Seeds_Dataset!C873</f>
        <v>427.43099999999998</v>
      </c>
      <c r="D875">
        <f>Pumpkin_Seeds_Dataset!D873</f>
        <v>220.13399999999999</v>
      </c>
      <c r="E875">
        <f>Pumpkin_Seeds_Dataset!E873</f>
        <v>74165</v>
      </c>
      <c r="F875">
        <f>Pumpkin_Seeds_Dataset!F873</f>
        <v>305.60329999999999</v>
      </c>
      <c r="G875">
        <f>Pumpkin_Seeds_Dataset!G873</f>
        <v>0.85719999999999996</v>
      </c>
      <c r="H875">
        <f>Pumpkin_Seeds_Dataset!H873</f>
        <v>0.98899999999999999</v>
      </c>
      <c r="I875">
        <f>Pumpkin_Seeds_Dataset!I873</f>
        <v>0.62539999999999996</v>
      </c>
      <c r="J875">
        <f>Pumpkin_Seeds_Dataset!J873</f>
        <v>0.81</v>
      </c>
      <c r="K875">
        <f>Pumpkin_Seeds_Dataset!K873</f>
        <v>1.9417</v>
      </c>
      <c r="L875">
        <f>Pumpkin_Seeds_Dataset!L873</f>
        <v>0.71499999999999997</v>
      </c>
      <c r="M875" s="9">
        <f>Pumpkin_Seeds_Dataset!M873</f>
        <v>0</v>
      </c>
      <c r="N875" s="10">
        <f t="shared" si="170"/>
        <v>1</v>
      </c>
      <c r="O875" s="11">
        <f t="shared" si="171"/>
        <v>1</v>
      </c>
      <c r="P875">
        <f t="shared" si="172"/>
        <v>0</v>
      </c>
      <c r="Q875">
        <f t="shared" si="173"/>
        <v>0.21990574043340477</v>
      </c>
      <c r="R875" s="9">
        <f t="shared" si="174"/>
        <v>0.21990574043340477</v>
      </c>
      <c r="S875" s="11">
        <f t="shared" si="175"/>
        <v>0.78009425956659517</v>
      </c>
      <c r="T875" s="9">
        <f t="shared" si="176"/>
        <v>-0.24834052100154178</v>
      </c>
      <c r="U875" s="11">
        <f t="shared" si="177"/>
        <v>100</v>
      </c>
      <c r="AX875">
        <v>0.1320633642881561</v>
      </c>
      <c r="AY875">
        <v>0</v>
      </c>
      <c r="AZ875">
        <v>1</v>
      </c>
      <c r="BA875">
        <f t="shared" si="181"/>
        <v>824</v>
      </c>
      <c r="BB875">
        <f t="shared" si="182"/>
        <v>47</v>
      </c>
      <c r="BC875">
        <f t="shared" si="178"/>
        <v>0.36615384615384616</v>
      </c>
      <c r="BD875">
        <f t="shared" si="179"/>
        <v>0.96083333333333332</v>
      </c>
      <c r="BE875">
        <f t="shared" si="180"/>
        <v>7.3910256410254012E-4</v>
      </c>
    </row>
    <row r="876" spans="1:57" x14ac:dyDescent="0.3">
      <c r="A876">
        <f>Pumpkin_Seeds_Dataset!A874</f>
        <v>68063</v>
      </c>
      <c r="B876">
        <f>Pumpkin_Seeds_Dataset!B874</f>
        <v>1027.5329999999999</v>
      </c>
      <c r="C876">
        <f>Pumpkin_Seeds_Dataset!C874</f>
        <v>410.47320000000002</v>
      </c>
      <c r="D876">
        <f>Pumpkin_Seeds_Dataset!D874</f>
        <v>212.6987</v>
      </c>
      <c r="E876">
        <f>Pumpkin_Seeds_Dataset!E874</f>
        <v>68872</v>
      </c>
      <c r="F876">
        <f>Pumpkin_Seeds_Dataset!F874</f>
        <v>294.38159999999999</v>
      </c>
      <c r="G876">
        <f>Pumpkin_Seeds_Dataset!G874</f>
        <v>0.85529999999999995</v>
      </c>
      <c r="H876">
        <f>Pumpkin_Seeds_Dataset!H874</f>
        <v>0.98829999999999996</v>
      </c>
      <c r="I876">
        <f>Pumpkin_Seeds_Dataset!I874</f>
        <v>0.65110000000000001</v>
      </c>
      <c r="J876">
        <f>Pumpkin_Seeds_Dataset!J874</f>
        <v>0.81010000000000004</v>
      </c>
      <c r="K876">
        <f>Pumpkin_Seeds_Dataset!K874</f>
        <v>1.9298</v>
      </c>
      <c r="L876">
        <f>Pumpkin_Seeds_Dataset!L874</f>
        <v>0.71719999999999995</v>
      </c>
      <c r="M876" s="9">
        <f>Pumpkin_Seeds_Dataset!M874</f>
        <v>0</v>
      </c>
      <c r="N876" s="10">
        <f t="shared" si="170"/>
        <v>1</v>
      </c>
      <c r="O876" s="11">
        <f t="shared" si="171"/>
        <v>1</v>
      </c>
      <c r="P876">
        <f t="shared" si="172"/>
        <v>0</v>
      </c>
      <c r="Q876">
        <f t="shared" si="173"/>
        <v>0.23706865106570932</v>
      </c>
      <c r="R876" s="9">
        <f t="shared" si="174"/>
        <v>0.23706865106570932</v>
      </c>
      <c r="S876" s="11">
        <f t="shared" si="175"/>
        <v>0.76293134893429071</v>
      </c>
      <c r="T876" s="9">
        <f t="shared" si="176"/>
        <v>-0.27058722693010562</v>
      </c>
      <c r="U876" s="11">
        <f t="shared" si="177"/>
        <v>100</v>
      </c>
      <c r="AX876">
        <v>0.13277547726958991</v>
      </c>
      <c r="AY876">
        <v>1</v>
      </c>
      <c r="AZ876">
        <v>0</v>
      </c>
      <c r="BA876">
        <f t="shared" si="181"/>
        <v>825</v>
      </c>
      <c r="BB876">
        <f t="shared" si="182"/>
        <v>47</v>
      </c>
      <c r="BC876">
        <f t="shared" si="178"/>
        <v>0.36538461538461542</v>
      </c>
      <c r="BD876">
        <f t="shared" si="179"/>
        <v>0.96083333333333332</v>
      </c>
      <c r="BE876">
        <f t="shared" si="180"/>
        <v>7.3910256410264681E-4</v>
      </c>
    </row>
    <row r="877" spans="1:57" x14ac:dyDescent="0.3">
      <c r="A877">
        <f>Pumpkin_Seeds_Dataset!A875</f>
        <v>95230</v>
      </c>
      <c r="B877">
        <f>Pumpkin_Seeds_Dataset!B875</f>
        <v>1240.4100000000001</v>
      </c>
      <c r="C877">
        <f>Pumpkin_Seeds_Dataset!C875</f>
        <v>503.92689999999999</v>
      </c>
      <c r="D877">
        <f>Pumpkin_Seeds_Dataset!D875</f>
        <v>241.93879999999999</v>
      </c>
      <c r="E877">
        <f>Pumpkin_Seeds_Dataset!E875</f>
        <v>96868</v>
      </c>
      <c r="F877">
        <f>Pumpkin_Seeds_Dataset!F875</f>
        <v>348.2106</v>
      </c>
      <c r="G877">
        <f>Pumpkin_Seeds_Dataset!G875</f>
        <v>0.87719999999999998</v>
      </c>
      <c r="H877">
        <f>Pumpkin_Seeds_Dataset!H875</f>
        <v>0.98309999999999997</v>
      </c>
      <c r="I877">
        <f>Pumpkin_Seeds_Dataset!I875</f>
        <v>0.72660000000000002</v>
      </c>
      <c r="J877">
        <f>Pumpkin_Seeds_Dataset!J875</f>
        <v>0.77780000000000005</v>
      </c>
      <c r="K877">
        <f>Pumpkin_Seeds_Dataset!K875</f>
        <v>2.0829</v>
      </c>
      <c r="L877">
        <f>Pumpkin_Seeds_Dataset!L875</f>
        <v>0.69099999999999995</v>
      </c>
      <c r="M877" s="9">
        <f>Pumpkin_Seeds_Dataset!M875</f>
        <v>0</v>
      </c>
      <c r="N877" s="10">
        <f t="shared" si="170"/>
        <v>1</v>
      </c>
      <c r="O877" s="11">
        <f t="shared" si="171"/>
        <v>1</v>
      </c>
      <c r="P877">
        <f t="shared" si="172"/>
        <v>0</v>
      </c>
      <c r="Q877">
        <f t="shared" si="173"/>
        <v>0.15771987274479585</v>
      </c>
      <c r="R877" s="9">
        <f t="shared" si="174"/>
        <v>0.15771987274479585</v>
      </c>
      <c r="S877" s="11">
        <f t="shared" si="175"/>
        <v>0.84228012725520418</v>
      </c>
      <c r="T877" s="9">
        <f t="shared" si="176"/>
        <v>-0.17164262736761304</v>
      </c>
      <c r="U877" s="11">
        <f t="shared" si="177"/>
        <v>100</v>
      </c>
      <c r="AX877">
        <v>0.13317687713716533</v>
      </c>
      <c r="AY877">
        <v>1</v>
      </c>
      <c r="AZ877">
        <v>0</v>
      </c>
      <c r="BA877">
        <f t="shared" si="181"/>
        <v>826</v>
      </c>
      <c r="BB877">
        <f t="shared" si="182"/>
        <v>47</v>
      </c>
      <c r="BC877">
        <f t="shared" si="178"/>
        <v>0.36461538461538456</v>
      </c>
      <c r="BD877">
        <f t="shared" si="179"/>
        <v>0.96083333333333332</v>
      </c>
      <c r="BE877">
        <f t="shared" si="180"/>
        <v>7.3910256410254012E-4</v>
      </c>
    </row>
    <row r="878" spans="1:57" x14ac:dyDescent="0.3">
      <c r="A878">
        <f>Pumpkin_Seeds_Dataset!A876</f>
        <v>62205</v>
      </c>
      <c r="B878">
        <f>Pumpkin_Seeds_Dataset!B876</f>
        <v>954.84299999999996</v>
      </c>
      <c r="C878">
        <f>Pumpkin_Seeds_Dataset!C876</f>
        <v>369.52359999999999</v>
      </c>
      <c r="D878">
        <f>Pumpkin_Seeds_Dataset!D876</f>
        <v>215.28290000000001</v>
      </c>
      <c r="E878">
        <f>Pumpkin_Seeds_Dataset!E876</f>
        <v>62966</v>
      </c>
      <c r="F878">
        <f>Pumpkin_Seeds_Dataset!F876</f>
        <v>281.42829999999998</v>
      </c>
      <c r="G878">
        <f>Pumpkin_Seeds_Dataset!G876</f>
        <v>0.81279999999999997</v>
      </c>
      <c r="H878">
        <f>Pumpkin_Seeds_Dataset!H876</f>
        <v>0.9879</v>
      </c>
      <c r="I878">
        <f>Pumpkin_Seeds_Dataset!I876</f>
        <v>0.74319999999999997</v>
      </c>
      <c r="J878">
        <f>Pumpkin_Seeds_Dataset!J876</f>
        <v>0.85740000000000005</v>
      </c>
      <c r="K878">
        <f>Pumpkin_Seeds_Dataset!K876</f>
        <v>1.7164999999999999</v>
      </c>
      <c r="L878">
        <f>Pumpkin_Seeds_Dataset!L876</f>
        <v>0.76160000000000005</v>
      </c>
      <c r="M878" s="9">
        <f>Pumpkin_Seeds_Dataset!M876</f>
        <v>0</v>
      </c>
      <c r="N878" s="10">
        <f t="shared" si="170"/>
        <v>1</v>
      </c>
      <c r="O878" s="11">
        <f t="shared" si="171"/>
        <v>1</v>
      </c>
      <c r="P878">
        <f t="shared" si="172"/>
        <v>0</v>
      </c>
      <c r="Q878">
        <f t="shared" si="173"/>
        <v>4.2606480168682938E-2</v>
      </c>
      <c r="R878" s="9">
        <f t="shared" si="174"/>
        <v>4.2606480168682938E-2</v>
      </c>
      <c r="S878" s="11">
        <f t="shared" si="175"/>
        <v>0.95739351983131704</v>
      </c>
      <c r="T878" s="9">
        <f t="shared" si="176"/>
        <v>-4.3540770553719618E-2</v>
      </c>
      <c r="U878" s="11">
        <f t="shared" si="177"/>
        <v>100</v>
      </c>
      <c r="AX878">
        <v>0.13347317737784919</v>
      </c>
      <c r="AY878">
        <v>1</v>
      </c>
      <c r="AZ878">
        <v>0</v>
      </c>
      <c r="BA878">
        <f t="shared" si="181"/>
        <v>827</v>
      </c>
      <c r="BB878">
        <f t="shared" si="182"/>
        <v>47</v>
      </c>
      <c r="BC878">
        <f t="shared" si="178"/>
        <v>0.36384615384615382</v>
      </c>
      <c r="BD878">
        <f t="shared" si="179"/>
        <v>0.96083333333333332</v>
      </c>
      <c r="BE878">
        <f t="shared" si="180"/>
        <v>7.3910256410254012E-4</v>
      </c>
    </row>
    <row r="879" spans="1:57" x14ac:dyDescent="0.3">
      <c r="A879">
        <f>Pumpkin_Seeds_Dataset!A877</f>
        <v>65517</v>
      </c>
      <c r="B879">
        <f>Pumpkin_Seeds_Dataset!B877</f>
        <v>970.27599999999995</v>
      </c>
      <c r="C879">
        <f>Pumpkin_Seeds_Dataset!C877</f>
        <v>379.05829999999997</v>
      </c>
      <c r="D879">
        <f>Pumpkin_Seeds_Dataset!D877</f>
        <v>220.55609999999999</v>
      </c>
      <c r="E879">
        <f>Pumpkin_Seeds_Dataset!E877</f>
        <v>66006</v>
      </c>
      <c r="F879">
        <f>Pumpkin_Seeds_Dataset!F877</f>
        <v>288.82319999999999</v>
      </c>
      <c r="G879">
        <f>Pumpkin_Seeds_Dataset!G877</f>
        <v>0.81330000000000002</v>
      </c>
      <c r="H879">
        <f>Pumpkin_Seeds_Dataset!H877</f>
        <v>0.99260000000000004</v>
      </c>
      <c r="I879">
        <f>Pumpkin_Seeds_Dataset!I877</f>
        <v>0.75360000000000005</v>
      </c>
      <c r="J879">
        <f>Pumpkin_Seeds_Dataset!J877</f>
        <v>0.87450000000000006</v>
      </c>
      <c r="K879">
        <f>Pumpkin_Seeds_Dataset!K877</f>
        <v>1.7185999999999999</v>
      </c>
      <c r="L879">
        <f>Pumpkin_Seeds_Dataset!L877</f>
        <v>0.76190000000000002</v>
      </c>
      <c r="M879" s="9">
        <f>Pumpkin_Seeds_Dataset!M877</f>
        <v>0</v>
      </c>
      <c r="N879" s="10">
        <f t="shared" si="170"/>
        <v>1</v>
      </c>
      <c r="O879" s="11">
        <f t="shared" si="171"/>
        <v>1</v>
      </c>
      <c r="P879">
        <f t="shared" si="172"/>
        <v>0</v>
      </c>
      <c r="Q879">
        <f t="shared" si="173"/>
        <v>4.7498971360324251E-2</v>
      </c>
      <c r="R879" s="9">
        <f t="shared" si="174"/>
        <v>4.7498971360324251E-2</v>
      </c>
      <c r="S879" s="11">
        <f t="shared" si="175"/>
        <v>0.95250102863967578</v>
      </c>
      <c r="T879" s="9">
        <f t="shared" si="176"/>
        <v>-4.8664092045196665E-2</v>
      </c>
      <c r="U879" s="11">
        <f t="shared" si="177"/>
        <v>100</v>
      </c>
      <c r="AX879">
        <v>0.13379676958351663</v>
      </c>
      <c r="AY879">
        <v>1</v>
      </c>
      <c r="AZ879">
        <v>0</v>
      </c>
      <c r="BA879">
        <f t="shared" si="181"/>
        <v>828</v>
      </c>
      <c r="BB879">
        <f t="shared" si="182"/>
        <v>47</v>
      </c>
      <c r="BC879">
        <f t="shared" si="178"/>
        <v>0.36307692307692307</v>
      </c>
      <c r="BD879">
        <f t="shared" si="179"/>
        <v>0.96083333333333332</v>
      </c>
      <c r="BE879">
        <f t="shared" si="180"/>
        <v>7.3910256410254012E-4</v>
      </c>
    </row>
    <row r="880" spans="1:57" x14ac:dyDescent="0.3">
      <c r="A880">
        <f>Pumpkin_Seeds_Dataset!A878</f>
        <v>90491</v>
      </c>
      <c r="B880">
        <f>Pumpkin_Seeds_Dataset!B878</f>
        <v>1197.164</v>
      </c>
      <c r="C880">
        <f>Pumpkin_Seeds_Dataset!C878</f>
        <v>476.79640000000001</v>
      </c>
      <c r="D880">
        <f>Pumpkin_Seeds_Dataset!D878</f>
        <v>244.95079999999999</v>
      </c>
      <c r="E880">
        <f>Pumpkin_Seeds_Dataset!E878</f>
        <v>91721</v>
      </c>
      <c r="F880">
        <f>Pumpkin_Seeds_Dataset!F878</f>
        <v>339.4359</v>
      </c>
      <c r="G880">
        <f>Pumpkin_Seeds_Dataset!G878</f>
        <v>0.8579</v>
      </c>
      <c r="H880">
        <f>Pumpkin_Seeds_Dataset!H878</f>
        <v>0.98660000000000003</v>
      </c>
      <c r="I880">
        <f>Pumpkin_Seeds_Dataset!I878</f>
        <v>0.63260000000000005</v>
      </c>
      <c r="J880">
        <f>Pumpkin_Seeds_Dataset!J878</f>
        <v>0.79339999999999999</v>
      </c>
      <c r="K880">
        <f>Pumpkin_Seeds_Dataset!K878</f>
        <v>1.9464999999999999</v>
      </c>
      <c r="L880">
        <f>Pumpkin_Seeds_Dataset!L878</f>
        <v>0.71189999999999998</v>
      </c>
      <c r="M880" s="9">
        <f>Pumpkin_Seeds_Dataset!M878</f>
        <v>0</v>
      </c>
      <c r="N880" s="10">
        <f t="shared" si="170"/>
        <v>1</v>
      </c>
      <c r="O880" s="11">
        <f t="shared" si="171"/>
        <v>1</v>
      </c>
      <c r="P880">
        <f t="shared" si="172"/>
        <v>0</v>
      </c>
      <c r="Q880">
        <f t="shared" si="173"/>
        <v>0.29303728572744048</v>
      </c>
      <c r="R880" s="9">
        <f t="shared" si="174"/>
        <v>0.29303728572744048</v>
      </c>
      <c r="S880" s="11">
        <f t="shared" si="175"/>
        <v>0.70696271427255952</v>
      </c>
      <c r="T880" s="9">
        <f t="shared" si="176"/>
        <v>-0.34677735242171898</v>
      </c>
      <c r="U880" s="11">
        <f t="shared" si="177"/>
        <v>100</v>
      </c>
      <c r="AX880">
        <v>0.13391906414554364</v>
      </c>
      <c r="AY880">
        <v>1</v>
      </c>
      <c r="AZ880">
        <v>0</v>
      </c>
      <c r="BA880">
        <f t="shared" si="181"/>
        <v>829</v>
      </c>
      <c r="BB880">
        <f t="shared" si="182"/>
        <v>47</v>
      </c>
      <c r="BC880">
        <f t="shared" si="178"/>
        <v>0.36230769230769233</v>
      </c>
      <c r="BD880">
        <f t="shared" si="179"/>
        <v>0.96083333333333332</v>
      </c>
      <c r="BE880">
        <f t="shared" si="180"/>
        <v>7.3910256410254012E-4</v>
      </c>
    </row>
    <row r="881" spans="1:57" x14ac:dyDescent="0.3">
      <c r="A881">
        <f>Pumpkin_Seeds_Dataset!A879</f>
        <v>81995</v>
      </c>
      <c r="B881">
        <f>Pumpkin_Seeds_Dataset!B879</f>
        <v>1125.856</v>
      </c>
      <c r="C881">
        <f>Pumpkin_Seeds_Dataset!C879</f>
        <v>451.62869999999998</v>
      </c>
      <c r="D881">
        <f>Pumpkin_Seeds_Dataset!D879</f>
        <v>232.37110000000001</v>
      </c>
      <c r="E881">
        <f>Pumpkin_Seeds_Dataset!E879</f>
        <v>82871</v>
      </c>
      <c r="F881">
        <f>Pumpkin_Seeds_Dataset!F879</f>
        <v>323.10879999999997</v>
      </c>
      <c r="G881">
        <f>Pumpkin_Seeds_Dataset!G879</f>
        <v>0.85750000000000004</v>
      </c>
      <c r="H881">
        <f>Pumpkin_Seeds_Dataset!H879</f>
        <v>0.98939999999999995</v>
      </c>
      <c r="I881">
        <f>Pumpkin_Seeds_Dataset!I879</f>
        <v>0.72419999999999995</v>
      </c>
      <c r="J881">
        <f>Pumpkin_Seeds_Dataset!J879</f>
        <v>0.81289999999999996</v>
      </c>
      <c r="K881">
        <f>Pumpkin_Seeds_Dataset!K879</f>
        <v>1.9436</v>
      </c>
      <c r="L881">
        <f>Pumpkin_Seeds_Dataset!L879</f>
        <v>0.71540000000000004</v>
      </c>
      <c r="M881" s="9">
        <f>Pumpkin_Seeds_Dataset!M879</f>
        <v>0</v>
      </c>
      <c r="N881" s="10">
        <f t="shared" si="170"/>
        <v>1</v>
      </c>
      <c r="O881" s="11">
        <f t="shared" si="171"/>
        <v>1</v>
      </c>
      <c r="P881">
        <f t="shared" si="172"/>
        <v>0</v>
      </c>
      <c r="Q881">
        <f t="shared" si="173"/>
        <v>0.17783117193604137</v>
      </c>
      <c r="R881" s="9">
        <f t="shared" si="174"/>
        <v>0.17783117193604137</v>
      </c>
      <c r="S881" s="11">
        <f t="shared" si="175"/>
        <v>0.82216882806395863</v>
      </c>
      <c r="T881" s="9">
        <f t="shared" si="176"/>
        <v>-0.19580951807584454</v>
      </c>
      <c r="U881" s="11">
        <f t="shared" si="177"/>
        <v>100</v>
      </c>
      <c r="AX881">
        <v>0.13472545719319776</v>
      </c>
      <c r="AY881">
        <v>1</v>
      </c>
      <c r="AZ881">
        <v>0</v>
      </c>
      <c r="BA881">
        <f t="shared" si="181"/>
        <v>830</v>
      </c>
      <c r="BB881">
        <f t="shared" si="182"/>
        <v>47</v>
      </c>
      <c r="BC881">
        <f t="shared" si="178"/>
        <v>0.36153846153846159</v>
      </c>
      <c r="BD881">
        <f t="shared" si="179"/>
        <v>0.96083333333333332</v>
      </c>
      <c r="BE881">
        <f t="shared" si="180"/>
        <v>7.3910256410264681E-4</v>
      </c>
    </row>
    <row r="882" spans="1:57" x14ac:dyDescent="0.3">
      <c r="A882">
        <f>Pumpkin_Seeds_Dataset!A880</f>
        <v>66863</v>
      </c>
      <c r="B882">
        <f>Pumpkin_Seeds_Dataset!B880</f>
        <v>1007.253</v>
      </c>
      <c r="C882">
        <f>Pumpkin_Seeds_Dataset!C880</f>
        <v>398.32389999999998</v>
      </c>
      <c r="D882">
        <f>Pumpkin_Seeds_Dataset!D880</f>
        <v>214.83799999999999</v>
      </c>
      <c r="E882">
        <f>Pumpkin_Seeds_Dataset!E880</f>
        <v>67572</v>
      </c>
      <c r="F882">
        <f>Pumpkin_Seeds_Dataset!F880</f>
        <v>291.7749</v>
      </c>
      <c r="G882">
        <f>Pumpkin_Seeds_Dataset!G880</f>
        <v>0.84209999999999996</v>
      </c>
      <c r="H882">
        <f>Pumpkin_Seeds_Dataset!H880</f>
        <v>0.98950000000000005</v>
      </c>
      <c r="I882">
        <f>Pumpkin_Seeds_Dataset!I880</f>
        <v>0.65310000000000001</v>
      </c>
      <c r="J882">
        <f>Pumpkin_Seeds_Dataset!J880</f>
        <v>0.82820000000000005</v>
      </c>
      <c r="K882">
        <f>Pumpkin_Seeds_Dataset!K880</f>
        <v>1.8541000000000001</v>
      </c>
      <c r="L882">
        <f>Pumpkin_Seeds_Dataset!L880</f>
        <v>0.73250000000000004</v>
      </c>
      <c r="M882" s="9">
        <f>Pumpkin_Seeds_Dataset!M880</f>
        <v>0</v>
      </c>
      <c r="N882" s="10">
        <f t="shared" si="170"/>
        <v>1</v>
      </c>
      <c r="O882" s="11">
        <f t="shared" si="171"/>
        <v>1</v>
      </c>
      <c r="P882">
        <f t="shared" si="172"/>
        <v>0</v>
      </c>
      <c r="Q882">
        <f t="shared" si="173"/>
        <v>0.12855584635737227</v>
      </c>
      <c r="R882" s="9">
        <f t="shared" si="174"/>
        <v>0.12855584635737227</v>
      </c>
      <c r="S882" s="11">
        <f t="shared" si="175"/>
        <v>0.87144415364262773</v>
      </c>
      <c r="T882" s="9">
        <f t="shared" si="176"/>
        <v>-0.13760349680667008</v>
      </c>
      <c r="U882" s="11">
        <f t="shared" si="177"/>
        <v>100</v>
      </c>
      <c r="AX882">
        <v>0.13480842786737574</v>
      </c>
      <c r="AY882">
        <v>1</v>
      </c>
      <c r="AZ882">
        <v>0</v>
      </c>
      <c r="BA882">
        <f t="shared" si="181"/>
        <v>831</v>
      </c>
      <c r="BB882">
        <f t="shared" si="182"/>
        <v>47</v>
      </c>
      <c r="BC882">
        <f t="shared" si="178"/>
        <v>0.36076923076923073</v>
      </c>
      <c r="BD882">
        <f t="shared" si="179"/>
        <v>0.96083333333333332</v>
      </c>
      <c r="BE882">
        <f t="shared" si="180"/>
        <v>7.3910256410254012E-4</v>
      </c>
    </row>
    <row r="883" spans="1:57" x14ac:dyDescent="0.3">
      <c r="A883">
        <f>Pumpkin_Seeds_Dataset!A881</f>
        <v>83725</v>
      </c>
      <c r="B883">
        <f>Pumpkin_Seeds_Dataset!B881</f>
        <v>1081.7739999999999</v>
      </c>
      <c r="C883">
        <f>Pumpkin_Seeds_Dataset!C881</f>
        <v>403.34179999999998</v>
      </c>
      <c r="D883">
        <f>Pumpkin_Seeds_Dataset!D881</f>
        <v>264.64980000000003</v>
      </c>
      <c r="E883">
        <f>Pumpkin_Seeds_Dataset!E881</f>
        <v>84390</v>
      </c>
      <c r="F883">
        <f>Pumpkin_Seeds_Dataset!F881</f>
        <v>326.49959999999999</v>
      </c>
      <c r="G883">
        <f>Pumpkin_Seeds_Dataset!G881</f>
        <v>0.75460000000000005</v>
      </c>
      <c r="H883">
        <f>Pumpkin_Seeds_Dataset!H881</f>
        <v>0.99209999999999998</v>
      </c>
      <c r="I883">
        <f>Pumpkin_Seeds_Dataset!I881</f>
        <v>0.74819999999999998</v>
      </c>
      <c r="J883">
        <f>Pumpkin_Seeds_Dataset!J881</f>
        <v>0.89910000000000001</v>
      </c>
      <c r="K883">
        <f>Pumpkin_Seeds_Dataset!K881</f>
        <v>1.5241</v>
      </c>
      <c r="L883">
        <f>Pumpkin_Seeds_Dataset!L881</f>
        <v>0.8095</v>
      </c>
      <c r="M883" s="9">
        <f>Pumpkin_Seeds_Dataset!M881</f>
        <v>0</v>
      </c>
      <c r="N883" s="10">
        <f t="shared" si="170"/>
        <v>1</v>
      </c>
      <c r="O883" s="11">
        <f t="shared" si="171"/>
        <v>1</v>
      </c>
      <c r="P883">
        <f t="shared" si="172"/>
        <v>0</v>
      </c>
      <c r="Q883">
        <f t="shared" si="173"/>
        <v>5.4203110161897151E-3</v>
      </c>
      <c r="R883" s="9">
        <f t="shared" si="174"/>
        <v>5.4203110161897151E-3</v>
      </c>
      <c r="S883" s="11">
        <f t="shared" si="175"/>
        <v>0.99457968898381033</v>
      </c>
      <c r="T883" s="9">
        <f t="shared" si="176"/>
        <v>-5.4350542011782329E-3</v>
      </c>
      <c r="U883" s="11">
        <f t="shared" si="177"/>
        <v>100</v>
      </c>
      <c r="AX883">
        <v>0.13565439078218394</v>
      </c>
      <c r="AY883">
        <v>1</v>
      </c>
      <c r="AZ883">
        <v>0</v>
      </c>
      <c r="BA883">
        <f t="shared" si="181"/>
        <v>832</v>
      </c>
      <c r="BB883">
        <f t="shared" si="182"/>
        <v>47</v>
      </c>
      <c r="BC883">
        <f t="shared" si="178"/>
        <v>0.36</v>
      </c>
      <c r="BD883">
        <f t="shared" si="179"/>
        <v>0.96083333333333332</v>
      </c>
      <c r="BE883">
        <f t="shared" si="180"/>
        <v>7.3910256410254012E-4</v>
      </c>
    </row>
    <row r="884" spans="1:57" x14ac:dyDescent="0.3">
      <c r="A884">
        <f>Pumpkin_Seeds_Dataset!A882</f>
        <v>70388</v>
      </c>
      <c r="B884">
        <f>Pumpkin_Seeds_Dataset!B882</f>
        <v>1044.665</v>
      </c>
      <c r="C884">
        <f>Pumpkin_Seeds_Dataset!C882</f>
        <v>426.79719999999998</v>
      </c>
      <c r="D884">
        <f>Pumpkin_Seeds_Dataset!D882</f>
        <v>211.0762</v>
      </c>
      <c r="E884">
        <f>Pumpkin_Seeds_Dataset!E882</f>
        <v>71013</v>
      </c>
      <c r="F884">
        <f>Pumpkin_Seeds_Dataset!F882</f>
        <v>299.3673</v>
      </c>
      <c r="G884">
        <f>Pumpkin_Seeds_Dataset!G882</f>
        <v>0.86909999999999998</v>
      </c>
      <c r="H884">
        <f>Pumpkin_Seeds_Dataset!H882</f>
        <v>0.99119999999999997</v>
      </c>
      <c r="I884">
        <f>Pumpkin_Seeds_Dataset!I882</f>
        <v>0.71889999999999998</v>
      </c>
      <c r="J884">
        <f>Pumpkin_Seeds_Dataset!J882</f>
        <v>0.8105</v>
      </c>
      <c r="K884">
        <f>Pumpkin_Seeds_Dataset!K882</f>
        <v>2.0219999999999998</v>
      </c>
      <c r="L884">
        <f>Pumpkin_Seeds_Dataset!L882</f>
        <v>0.70140000000000002</v>
      </c>
      <c r="M884" s="9">
        <f>Pumpkin_Seeds_Dataset!M882</f>
        <v>0</v>
      </c>
      <c r="N884" s="10">
        <f t="shared" si="170"/>
        <v>1</v>
      </c>
      <c r="O884" s="11">
        <f t="shared" si="171"/>
        <v>1</v>
      </c>
      <c r="P884">
        <f t="shared" si="172"/>
        <v>0</v>
      </c>
      <c r="Q884">
        <f t="shared" si="173"/>
        <v>0.49903352552642016</v>
      </c>
      <c r="R884" s="9">
        <f t="shared" si="174"/>
        <v>0.49903352552642016</v>
      </c>
      <c r="S884" s="11">
        <f t="shared" si="175"/>
        <v>0.50096647447357978</v>
      </c>
      <c r="T884" s="9">
        <f t="shared" si="176"/>
        <v>-0.69121609735473288</v>
      </c>
      <c r="U884" s="11">
        <f t="shared" si="177"/>
        <v>100</v>
      </c>
      <c r="AX884">
        <v>0.13591514946164607</v>
      </c>
      <c r="AY884">
        <v>1</v>
      </c>
      <c r="AZ884">
        <v>0</v>
      </c>
      <c r="BA884">
        <f t="shared" si="181"/>
        <v>833</v>
      </c>
      <c r="BB884">
        <f t="shared" si="182"/>
        <v>47</v>
      </c>
      <c r="BC884">
        <f t="shared" si="178"/>
        <v>0.35923076923076924</v>
      </c>
      <c r="BD884">
        <f t="shared" si="179"/>
        <v>0.96083333333333332</v>
      </c>
      <c r="BE884">
        <f t="shared" si="180"/>
        <v>7.3910256410254012E-4</v>
      </c>
    </row>
    <row r="885" spans="1:57" x14ac:dyDescent="0.3">
      <c r="A885">
        <f>Pumpkin_Seeds_Dataset!A883</f>
        <v>70892</v>
      </c>
      <c r="B885">
        <f>Pumpkin_Seeds_Dataset!B883</f>
        <v>1043.9259999999999</v>
      </c>
      <c r="C885">
        <f>Pumpkin_Seeds_Dataset!C883</f>
        <v>415.87830000000002</v>
      </c>
      <c r="D885">
        <f>Pumpkin_Seeds_Dataset!D883</f>
        <v>218.82490000000001</v>
      </c>
      <c r="E885">
        <f>Pumpkin_Seeds_Dataset!E883</f>
        <v>71646</v>
      </c>
      <c r="F885">
        <f>Pumpkin_Seeds_Dataset!F883</f>
        <v>300.43720000000002</v>
      </c>
      <c r="G885">
        <f>Pumpkin_Seeds_Dataset!G883</f>
        <v>0.85040000000000004</v>
      </c>
      <c r="H885">
        <f>Pumpkin_Seeds_Dataset!H883</f>
        <v>0.98950000000000005</v>
      </c>
      <c r="I885">
        <f>Pumpkin_Seeds_Dataset!I883</f>
        <v>0.66800000000000004</v>
      </c>
      <c r="J885">
        <f>Pumpkin_Seeds_Dataset!J883</f>
        <v>0.8175</v>
      </c>
      <c r="K885">
        <f>Pumpkin_Seeds_Dataset!K883</f>
        <v>1.9005000000000001</v>
      </c>
      <c r="L885">
        <f>Pumpkin_Seeds_Dataset!L883</f>
        <v>0.72240000000000004</v>
      </c>
      <c r="M885" s="9">
        <f>Pumpkin_Seeds_Dataset!M883</f>
        <v>0</v>
      </c>
      <c r="N885" s="10">
        <f t="shared" si="170"/>
        <v>1</v>
      </c>
      <c r="O885" s="11">
        <f t="shared" si="171"/>
        <v>1</v>
      </c>
      <c r="P885">
        <f t="shared" si="172"/>
        <v>0</v>
      </c>
      <c r="Q885">
        <f t="shared" si="173"/>
        <v>0.21190132283818408</v>
      </c>
      <c r="R885" s="9">
        <f t="shared" si="174"/>
        <v>0.21190132283818408</v>
      </c>
      <c r="S885" s="11">
        <f t="shared" si="175"/>
        <v>0.78809867716181592</v>
      </c>
      <c r="T885" s="9">
        <f t="shared" si="176"/>
        <v>-0.23813197213959228</v>
      </c>
      <c r="U885" s="11">
        <f t="shared" si="177"/>
        <v>100</v>
      </c>
      <c r="AX885">
        <v>0.13633255553333454</v>
      </c>
      <c r="AY885">
        <v>1</v>
      </c>
      <c r="AZ885">
        <v>0</v>
      </c>
      <c r="BA885">
        <f t="shared" si="181"/>
        <v>834</v>
      </c>
      <c r="BB885">
        <f t="shared" si="182"/>
        <v>47</v>
      </c>
      <c r="BC885">
        <f t="shared" si="178"/>
        <v>0.3584615384615385</v>
      </c>
      <c r="BD885">
        <f t="shared" si="179"/>
        <v>0.96083333333333332</v>
      </c>
      <c r="BE885">
        <f t="shared" si="180"/>
        <v>7.3910256410264681E-4</v>
      </c>
    </row>
    <row r="886" spans="1:57" x14ac:dyDescent="0.3">
      <c r="A886">
        <f>Pumpkin_Seeds_Dataset!A884</f>
        <v>100980</v>
      </c>
      <c r="B886">
        <f>Pumpkin_Seeds_Dataset!B884</f>
        <v>1273.7619999999999</v>
      </c>
      <c r="C886">
        <f>Pumpkin_Seeds_Dataset!C884</f>
        <v>515.55989999999997</v>
      </c>
      <c r="D886">
        <f>Pumpkin_Seeds_Dataset!D884</f>
        <v>250.9581</v>
      </c>
      <c r="E886">
        <f>Pumpkin_Seeds_Dataset!E884</f>
        <v>101881</v>
      </c>
      <c r="F886">
        <f>Pumpkin_Seeds_Dataset!F884</f>
        <v>358.56900000000002</v>
      </c>
      <c r="G886">
        <f>Pumpkin_Seeds_Dataset!G884</f>
        <v>0.87350000000000005</v>
      </c>
      <c r="H886">
        <f>Pumpkin_Seeds_Dataset!H884</f>
        <v>0.99119999999999997</v>
      </c>
      <c r="I886">
        <f>Pumpkin_Seeds_Dataset!I884</f>
        <v>0.68989999999999996</v>
      </c>
      <c r="J886">
        <f>Pumpkin_Seeds_Dataset!J884</f>
        <v>0.78210000000000002</v>
      </c>
      <c r="K886">
        <f>Pumpkin_Seeds_Dataset!K884</f>
        <v>2.0543999999999998</v>
      </c>
      <c r="L886">
        <f>Pumpkin_Seeds_Dataset!L884</f>
        <v>0.69550000000000001</v>
      </c>
      <c r="M886" s="9">
        <f>Pumpkin_Seeds_Dataset!M884</f>
        <v>0</v>
      </c>
      <c r="N886" s="10">
        <f t="shared" si="170"/>
        <v>1</v>
      </c>
      <c r="O886" s="11">
        <f t="shared" si="171"/>
        <v>1</v>
      </c>
      <c r="P886">
        <f t="shared" si="172"/>
        <v>0</v>
      </c>
      <c r="Q886">
        <f t="shared" si="173"/>
        <v>0.87072539449169029</v>
      </c>
      <c r="R886" s="9">
        <f t="shared" si="174"/>
        <v>0.87072539449169029</v>
      </c>
      <c r="S886" s="11">
        <f t="shared" si="175"/>
        <v>0.12927460550830971</v>
      </c>
      <c r="T886" s="9">
        <f t="shared" si="176"/>
        <v>-2.0458164122743421</v>
      </c>
      <c r="U886" s="11">
        <f t="shared" si="177"/>
        <v>0</v>
      </c>
      <c r="AX886">
        <v>0.13656138537606954</v>
      </c>
      <c r="AY886">
        <v>1</v>
      </c>
      <c r="AZ886">
        <v>0</v>
      </c>
      <c r="BA886">
        <f t="shared" si="181"/>
        <v>835</v>
      </c>
      <c r="BB886">
        <f t="shared" si="182"/>
        <v>47</v>
      </c>
      <c r="BC886">
        <f t="shared" si="178"/>
        <v>0.35769230769230764</v>
      </c>
      <c r="BD886">
        <f t="shared" si="179"/>
        <v>0.96083333333333332</v>
      </c>
      <c r="BE886">
        <f t="shared" si="180"/>
        <v>7.3910256410254012E-4</v>
      </c>
    </row>
    <row r="887" spans="1:57" x14ac:dyDescent="0.3">
      <c r="A887">
        <f>Pumpkin_Seeds_Dataset!A885</f>
        <v>79049</v>
      </c>
      <c r="B887">
        <f>Pumpkin_Seeds_Dataset!B885</f>
        <v>1134.4449999999999</v>
      </c>
      <c r="C887">
        <f>Pumpkin_Seeds_Dataset!C885</f>
        <v>467.12889999999999</v>
      </c>
      <c r="D887">
        <f>Pumpkin_Seeds_Dataset!D885</f>
        <v>216.7567</v>
      </c>
      <c r="E887">
        <f>Pumpkin_Seeds_Dataset!E885</f>
        <v>79946</v>
      </c>
      <c r="F887">
        <f>Pumpkin_Seeds_Dataset!F885</f>
        <v>317.25119999999998</v>
      </c>
      <c r="G887">
        <f>Pumpkin_Seeds_Dataset!G885</f>
        <v>0.88580000000000003</v>
      </c>
      <c r="H887">
        <f>Pumpkin_Seeds_Dataset!H885</f>
        <v>0.98880000000000001</v>
      </c>
      <c r="I887">
        <f>Pumpkin_Seeds_Dataset!I885</f>
        <v>0.73129999999999995</v>
      </c>
      <c r="J887">
        <f>Pumpkin_Seeds_Dataset!J885</f>
        <v>0.77190000000000003</v>
      </c>
      <c r="K887">
        <f>Pumpkin_Seeds_Dataset!K885</f>
        <v>2.1551</v>
      </c>
      <c r="L887">
        <f>Pumpkin_Seeds_Dataset!L885</f>
        <v>0.67920000000000003</v>
      </c>
      <c r="M887" s="9">
        <f>Pumpkin_Seeds_Dataset!M885</f>
        <v>0</v>
      </c>
      <c r="N887" s="10">
        <f t="shared" si="170"/>
        <v>1</v>
      </c>
      <c r="O887" s="11">
        <f t="shared" si="171"/>
        <v>1</v>
      </c>
      <c r="P887">
        <f t="shared" si="172"/>
        <v>0</v>
      </c>
      <c r="Q887">
        <f t="shared" si="173"/>
        <v>0.70066921413746652</v>
      </c>
      <c r="R887" s="9">
        <f t="shared" si="174"/>
        <v>0.70066921413746652</v>
      </c>
      <c r="S887" s="11">
        <f t="shared" si="175"/>
        <v>0.29933078586253348</v>
      </c>
      <c r="T887" s="9">
        <f t="shared" si="176"/>
        <v>-1.2062060098657754</v>
      </c>
      <c r="U887" s="11">
        <f t="shared" si="177"/>
        <v>0</v>
      </c>
      <c r="AX887">
        <v>0.13715054441322844</v>
      </c>
      <c r="AY887">
        <v>1</v>
      </c>
      <c r="AZ887">
        <v>0</v>
      </c>
      <c r="BA887">
        <f t="shared" si="181"/>
        <v>836</v>
      </c>
      <c r="BB887">
        <f t="shared" si="182"/>
        <v>47</v>
      </c>
      <c r="BC887">
        <f t="shared" si="178"/>
        <v>0.3569230769230769</v>
      </c>
      <c r="BD887">
        <f t="shared" si="179"/>
        <v>0.96083333333333332</v>
      </c>
      <c r="BE887">
        <f t="shared" si="180"/>
        <v>7.3910256410254012E-4</v>
      </c>
    </row>
    <row r="888" spans="1:57" x14ac:dyDescent="0.3">
      <c r="A888">
        <f>Pumpkin_Seeds_Dataset!A886</f>
        <v>81238</v>
      </c>
      <c r="B888">
        <f>Pumpkin_Seeds_Dataset!B886</f>
        <v>1105.192</v>
      </c>
      <c r="C888">
        <f>Pumpkin_Seeds_Dataset!C886</f>
        <v>432.59949999999998</v>
      </c>
      <c r="D888">
        <f>Pumpkin_Seeds_Dataset!D886</f>
        <v>240.8749</v>
      </c>
      <c r="E888">
        <f>Pumpkin_Seeds_Dataset!E886</f>
        <v>82019</v>
      </c>
      <c r="F888">
        <f>Pumpkin_Seeds_Dataset!F886</f>
        <v>321.61380000000003</v>
      </c>
      <c r="G888">
        <f>Pumpkin_Seeds_Dataset!G886</f>
        <v>0.8306</v>
      </c>
      <c r="H888">
        <f>Pumpkin_Seeds_Dataset!H886</f>
        <v>0.99050000000000005</v>
      </c>
      <c r="I888">
        <f>Pumpkin_Seeds_Dataset!I886</f>
        <v>0.69299999999999995</v>
      </c>
      <c r="J888">
        <f>Pumpkin_Seeds_Dataset!J886</f>
        <v>0.83579999999999999</v>
      </c>
      <c r="K888">
        <f>Pumpkin_Seeds_Dataset!K886</f>
        <v>1.796</v>
      </c>
      <c r="L888">
        <f>Pumpkin_Seeds_Dataset!L886</f>
        <v>0.74339999999999995</v>
      </c>
      <c r="M888" s="9">
        <f>Pumpkin_Seeds_Dataset!M886</f>
        <v>0</v>
      </c>
      <c r="N888" s="10">
        <f t="shared" si="170"/>
        <v>1</v>
      </c>
      <c r="O888" s="11">
        <f t="shared" si="171"/>
        <v>1</v>
      </c>
      <c r="P888">
        <f t="shared" si="172"/>
        <v>0</v>
      </c>
      <c r="Q888">
        <f t="shared" si="173"/>
        <v>7.981959511612835E-2</v>
      </c>
      <c r="R888" s="9">
        <f t="shared" si="174"/>
        <v>7.981959511612835E-2</v>
      </c>
      <c r="S888" s="11">
        <f t="shared" si="175"/>
        <v>0.92018040488387165</v>
      </c>
      <c r="T888" s="9">
        <f t="shared" si="176"/>
        <v>-8.3185535897548374E-2</v>
      </c>
      <c r="U888" s="11">
        <f t="shared" si="177"/>
        <v>100</v>
      </c>
      <c r="AX888">
        <v>0.13834387779846163</v>
      </c>
      <c r="AY888">
        <v>1</v>
      </c>
      <c r="AZ888">
        <v>0</v>
      </c>
      <c r="BA888">
        <f t="shared" si="181"/>
        <v>837</v>
      </c>
      <c r="BB888">
        <f t="shared" si="182"/>
        <v>47</v>
      </c>
      <c r="BC888">
        <f t="shared" si="178"/>
        <v>0.35615384615384615</v>
      </c>
      <c r="BD888">
        <f t="shared" si="179"/>
        <v>0.96083333333333332</v>
      </c>
      <c r="BE888">
        <f t="shared" si="180"/>
        <v>0</v>
      </c>
    </row>
    <row r="889" spans="1:57" x14ac:dyDescent="0.3">
      <c r="A889">
        <f>Pumpkin_Seeds_Dataset!A887</f>
        <v>73145</v>
      </c>
      <c r="B889">
        <f>Pumpkin_Seeds_Dataset!B887</f>
        <v>1070.4010000000001</v>
      </c>
      <c r="C889">
        <f>Pumpkin_Seeds_Dataset!C887</f>
        <v>431.49099999999999</v>
      </c>
      <c r="D889">
        <f>Pumpkin_Seeds_Dataset!D887</f>
        <v>217.14400000000001</v>
      </c>
      <c r="E889">
        <f>Pumpkin_Seeds_Dataset!E887</f>
        <v>73855</v>
      </c>
      <c r="F889">
        <f>Pumpkin_Seeds_Dataset!F887</f>
        <v>305.1739</v>
      </c>
      <c r="G889">
        <f>Pumpkin_Seeds_Dataset!G887</f>
        <v>0.86409999999999998</v>
      </c>
      <c r="H889">
        <f>Pumpkin_Seeds_Dataset!H887</f>
        <v>0.99039999999999995</v>
      </c>
      <c r="I889">
        <f>Pumpkin_Seeds_Dataset!I887</f>
        <v>0.75129999999999997</v>
      </c>
      <c r="J889">
        <f>Pumpkin_Seeds_Dataset!J887</f>
        <v>0.80220000000000002</v>
      </c>
      <c r="K889">
        <f>Pumpkin_Seeds_Dataset!K887</f>
        <v>1.9871000000000001</v>
      </c>
      <c r="L889">
        <f>Pumpkin_Seeds_Dataset!L887</f>
        <v>0.70730000000000004</v>
      </c>
      <c r="M889" s="9">
        <f>Pumpkin_Seeds_Dataset!M887</f>
        <v>0</v>
      </c>
      <c r="N889" s="10">
        <f t="shared" si="170"/>
        <v>1</v>
      </c>
      <c r="O889" s="11">
        <f t="shared" si="171"/>
        <v>1</v>
      </c>
      <c r="P889">
        <f t="shared" si="172"/>
        <v>0</v>
      </c>
      <c r="Q889">
        <f t="shared" si="173"/>
        <v>0.38416022596834121</v>
      </c>
      <c r="R889" s="9">
        <f t="shared" si="174"/>
        <v>0.38416022596834121</v>
      </c>
      <c r="S889" s="11">
        <f t="shared" si="175"/>
        <v>0.61583977403165879</v>
      </c>
      <c r="T889" s="9">
        <f t="shared" si="176"/>
        <v>-0.48476845637379684</v>
      </c>
      <c r="U889" s="11">
        <f t="shared" si="177"/>
        <v>100</v>
      </c>
      <c r="AX889">
        <v>0.13941821622801165</v>
      </c>
      <c r="AY889">
        <v>0</v>
      </c>
      <c r="AZ889">
        <v>1</v>
      </c>
      <c r="BA889">
        <f t="shared" si="181"/>
        <v>837</v>
      </c>
      <c r="BB889">
        <f t="shared" si="182"/>
        <v>48</v>
      </c>
      <c r="BC889">
        <f t="shared" si="178"/>
        <v>0.35615384615384615</v>
      </c>
      <c r="BD889">
        <f t="shared" si="179"/>
        <v>0.96</v>
      </c>
      <c r="BE889">
        <f t="shared" si="180"/>
        <v>7.3846153846151446E-4</v>
      </c>
    </row>
    <row r="890" spans="1:57" x14ac:dyDescent="0.3">
      <c r="A890">
        <f>Pumpkin_Seeds_Dataset!A888</f>
        <v>68331</v>
      </c>
      <c r="B890">
        <f>Pumpkin_Seeds_Dataset!B888</f>
        <v>1002.92</v>
      </c>
      <c r="C890">
        <f>Pumpkin_Seeds_Dataset!C888</f>
        <v>396.55489999999998</v>
      </c>
      <c r="D890">
        <f>Pumpkin_Seeds_Dataset!D888</f>
        <v>220.32599999999999</v>
      </c>
      <c r="E890">
        <f>Pumpkin_Seeds_Dataset!E888</f>
        <v>68969</v>
      </c>
      <c r="F890">
        <f>Pumpkin_Seeds_Dataset!F888</f>
        <v>294.9606</v>
      </c>
      <c r="G890">
        <f>Pumpkin_Seeds_Dataset!G888</f>
        <v>0.83140000000000003</v>
      </c>
      <c r="H890">
        <f>Pumpkin_Seeds_Dataset!H888</f>
        <v>0.99070000000000003</v>
      </c>
      <c r="I890">
        <f>Pumpkin_Seeds_Dataset!I888</f>
        <v>0.74229999999999996</v>
      </c>
      <c r="J890">
        <f>Pumpkin_Seeds_Dataset!J888</f>
        <v>0.85370000000000001</v>
      </c>
      <c r="K890">
        <f>Pumpkin_Seeds_Dataset!K888</f>
        <v>1.7999000000000001</v>
      </c>
      <c r="L890">
        <f>Pumpkin_Seeds_Dataset!L888</f>
        <v>0.74380000000000002</v>
      </c>
      <c r="M890" s="9">
        <f>Pumpkin_Seeds_Dataset!M888</f>
        <v>0</v>
      </c>
      <c r="N890" s="10">
        <f t="shared" si="170"/>
        <v>1</v>
      </c>
      <c r="O890" s="11">
        <f t="shared" si="171"/>
        <v>1</v>
      </c>
      <c r="P890">
        <f t="shared" si="172"/>
        <v>0</v>
      </c>
      <c r="Q890">
        <f t="shared" si="173"/>
        <v>7.592331111156915E-2</v>
      </c>
      <c r="R890" s="9">
        <f t="shared" si="174"/>
        <v>7.592331111156915E-2</v>
      </c>
      <c r="S890" s="11">
        <f t="shared" si="175"/>
        <v>0.92407668888843086</v>
      </c>
      <c r="T890" s="9">
        <f t="shared" si="176"/>
        <v>-7.89602141519819E-2</v>
      </c>
      <c r="U890" s="11">
        <f t="shared" si="177"/>
        <v>100</v>
      </c>
      <c r="AX890">
        <v>0.13955029957937981</v>
      </c>
      <c r="AY890">
        <v>1</v>
      </c>
      <c r="AZ890">
        <v>0</v>
      </c>
      <c r="BA890">
        <f t="shared" si="181"/>
        <v>838</v>
      </c>
      <c r="BB890">
        <f t="shared" si="182"/>
        <v>48</v>
      </c>
      <c r="BC890">
        <f t="shared" si="178"/>
        <v>0.35538461538461541</v>
      </c>
      <c r="BD890">
        <f t="shared" si="179"/>
        <v>0.96</v>
      </c>
      <c r="BE890">
        <f t="shared" si="180"/>
        <v>0</v>
      </c>
    </row>
    <row r="891" spans="1:57" x14ac:dyDescent="0.3">
      <c r="A891">
        <f>Pumpkin_Seeds_Dataset!A889</f>
        <v>67961</v>
      </c>
      <c r="B891">
        <f>Pumpkin_Seeds_Dataset!B889</f>
        <v>1000.537</v>
      </c>
      <c r="C891">
        <f>Pumpkin_Seeds_Dataset!C889</f>
        <v>393.5478</v>
      </c>
      <c r="D891">
        <f>Pumpkin_Seeds_Dataset!D889</f>
        <v>221.0958</v>
      </c>
      <c r="E891">
        <f>Pumpkin_Seeds_Dataset!E889</f>
        <v>68758</v>
      </c>
      <c r="F891">
        <f>Pumpkin_Seeds_Dataset!F889</f>
        <v>294.16090000000003</v>
      </c>
      <c r="G891">
        <f>Pumpkin_Seeds_Dataset!G889</f>
        <v>0.82730000000000004</v>
      </c>
      <c r="H891">
        <f>Pumpkin_Seeds_Dataset!H889</f>
        <v>0.98839999999999995</v>
      </c>
      <c r="I891">
        <f>Pumpkin_Seeds_Dataset!I889</f>
        <v>0.74239999999999995</v>
      </c>
      <c r="J891">
        <f>Pumpkin_Seeds_Dataset!J889</f>
        <v>0.85309999999999997</v>
      </c>
      <c r="K891">
        <f>Pumpkin_Seeds_Dataset!K889</f>
        <v>1.78</v>
      </c>
      <c r="L891">
        <f>Pumpkin_Seeds_Dataset!L889</f>
        <v>0.74750000000000005</v>
      </c>
      <c r="M891" s="9">
        <f>Pumpkin_Seeds_Dataset!M889</f>
        <v>0</v>
      </c>
      <c r="N891" s="10">
        <f t="shared" si="170"/>
        <v>1</v>
      </c>
      <c r="O891" s="11">
        <f t="shared" si="171"/>
        <v>1</v>
      </c>
      <c r="P891">
        <f t="shared" si="172"/>
        <v>0</v>
      </c>
      <c r="Q891">
        <f t="shared" si="173"/>
        <v>4.7702386845390327E-2</v>
      </c>
      <c r="R891" s="9">
        <f t="shared" si="174"/>
        <v>4.7702386845390327E-2</v>
      </c>
      <c r="S891" s="11">
        <f t="shared" si="175"/>
        <v>0.9522976131546097</v>
      </c>
      <c r="T891" s="9">
        <f t="shared" si="176"/>
        <v>-4.8877674185981629E-2</v>
      </c>
      <c r="U891" s="11">
        <f t="shared" si="177"/>
        <v>100</v>
      </c>
      <c r="AX891">
        <v>0.1407122781366888</v>
      </c>
      <c r="AY891">
        <v>0</v>
      </c>
      <c r="AZ891">
        <v>1</v>
      </c>
      <c r="BA891">
        <f t="shared" si="181"/>
        <v>838</v>
      </c>
      <c r="BB891">
        <f t="shared" si="182"/>
        <v>49</v>
      </c>
      <c r="BC891">
        <f t="shared" si="178"/>
        <v>0.35538461538461541</v>
      </c>
      <c r="BD891">
        <f t="shared" si="179"/>
        <v>0.95916666666666672</v>
      </c>
      <c r="BE891">
        <f t="shared" si="180"/>
        <v>7.3782051282048891E-4</v>
      </c>
    </row>
    <row r="892" spans="1:57" x14ac:dyDescent="0.3">
      <c r="A892">
        <f>Pumpkin_Seeds_Dataset!A890</f>
        <v>73987</v>
      </c>
      <c r="B892">
        <f>Pumpkin_Seeds_Dataset!B890</f>
        <v>1081.664</v>
      </c>
      <c r="C892">
        <f>Pumpkin_Seeds_Dataset!C890</f>
        <v>446.72899999999998</v>
      </c>
      <c r="D892">
        <f>Pumpkin_Seeds_Dataset!D890</f>
        <v>211.42920000000001</v>
      </c>
      <c r="E892">
        <f>Pumpkin_Seeds_Dataset!E890</f>
        <v>74587</v>
      </c>
      <c r="F892">
        <f>Pumpkin_Seeds_Dataset!F890</f>
        <v>306.92540000000002</v>
      </c>
      <c r="G892">
        <f>Pumpkin_Seeds_Dataset!G890</f>
        <v>0.88090000000000002</v>
      </c>
      <c r="H892">
        <f>Pumpkin_Seeds_Dataset!H890</f>
        <v>0.99199999999999999</v>
      </c>
      <c r="I892">
        <f>Pumpkin_Seeds_Dataset!I890</f>
        <v>0.74590000000000001</v>
      </c>
      <c r="J892">
        <f>Pumpkin_Seeds_Dataset!J890</f>
        <v>0.79469999999999996</v>
      </c>
      <c r="K892">
        <f>Pumpkin_Seeds_Dataset!K890</f>
        <v>2.1128999999999998</v>
      </c>
      <c r="L892">
        <f>Pumpkin_Seeds_Dataset!L890</f>
        <v>0.68710000000000004</v>
      </c>
      <c r="M892" s="9">
        <f>Pumpkin_Seeds_Dataset!M890</f>
        <v>0</v>
      </c>
      <c r="N892" s="10">
        <f t="shared" si="170"/>
        <v>1</v>
      </c>
      <c r="O892" s="11">
        <f t="shared" si="171"/>
        <v>1</v>
      </c>
      <c r="P892">
        <f t="shared" si="172"/>
        <v>0</v>
      </c>
      <c r="Q892">
        <f t="shared" si="173"/>
        <v>0.67669933023648032</v>
      </c>
      <c r="R892" s="9">
        <f t="shared" si="174"/>
        <v>0.67669933023648032</v>
      </c>
      <c r="S892" s="11">
        <f t="shared" si="175"/>
        <v>0.32330066976351968</v>
      </c>
      <c r="T892" s="9">
        <f t="shared" si="176"/>
        <v>-1.1291725226057576</v>
      </c>
      <c r="U892" s="11">
        <f t="shared" si="177"/>
        <v>0</v>
      </c>
      <c r="AX892">
        <v>0.14104960834053243</v>
      </c>
      <c r="AY892">
        <v>1</v>
      </c>
      <c r="AZ892">
        <v>0</v>
      </c>
      <c r="BA892">
        <f t="shared" si="181"/>
        <v>839</v>
      </c>
      <c r="BB892">
        <f t="shared" si="182"/>
        <v>49</v>
      </c>
      <c r="BC892">
        <f t="shared" si="178"/>
        <v>0.35461538461538467</v>
      </c>
      <c r="BD892">
        <f t="shared" si="179"/>
        <v>0.95916666666666672</v>
      </c>
      <c r="BE892">
        <f t="shared" si="180"/>
        <v>7.3782051282059548E-4</v>
      </c>
    </row>
    <row r="893" spans="1:57" x14ac:dyDescent="0.3">
      <c r="A893">
        <f>Pumpkin_Seeds_Dataset!A891</f>
        <v>70215</v>
      </c>
      <c r="B893">
        <f>Pumpkin_Seeds_Dataset!B891</f>
        <v>1006.875</v>
      </c>
      <c r="C893">
        <f>Pumpkin_Seeds_Dataset!C891</f>
        <v>388.09089999999998</v>
      </c>
      <c r="D893">
        <f>Pumpkin_Seeds_Dataset!D891</f>
        <v>231.05</v>
      </c>
      <c r="E893">
        <f>Pumpkin_Seeds_Dataset!E891</f>
        <v>70876</v>
      </c>
      <c r="F893">
        <f>Pumpkin_Seeds_Dataset!F891</f>
        <v>298.99919999999997</v>
      </c>
      <c r="G893">
        <f>Pumpkin_Seeds_Dataset!G891</f>
        <v>0.80349999999999999</v>
      </c>
      <c r="H893">
        <f>Pumpkin_Seeds_Dataset!H891</f>
        <v>0.99070000000000003</v>
      </c>
      <c r="I893">
        <f>Pumpkin_Seeds_Dataset!I891</f>
        <v>0.70469999999999999</v>
      </c>
      <c r="J893">
        <f>Pumpkin_Seeds_Dataset!J891</f>
        <v>0.87029999999999996</v>
      </c>
      <c r="K893">
        <f>Pumpkin_Seeds_Dataset!K891</f>
        <v>1.6797</v>
      </c>
      <c r="L893">
        <f>Pumpkin_Seeds_Dataset!L891</f>
        <v>0.77039999999999997</v>
      </c>
      <c r="M893" s="9">
        <f>Pumpkin_Seeds_Dataset!M891</f>
        <v>0</v>
      </c>
      <c r="N893" s="10">
        <f t="shared" si="170"/>
        <v>1</v>
      </c>
      <c r="O893" s="11">
        <f t="shared" si="171"/>
        <v>1</v>
      </c>
      <c r="P893">
        <f t="shared" si="172"/>
        <v>0</v>
      </c>
      <c r="Q893">
        <f t="shared" si="173"/>
        <v>1.7763360588539237E-2</v>
      </c>
      <c r="R893" s="9">
        <f t="shared" si="174"/>
        <v>1.7763360588539237E-2</v>
      </c>
      <c r="S893" s="11">
        <f t="shared" si="175"/>
        <v>0.98223663941146078</v>
      </c>
      <c r="T893" s="9">
        <f t="shared" si="176"/>
        <v>-1.792302266054991E-2</v>
      </c>
      <c r="U893" s="11">
        <f t="shared" si="177"/>
        <v>100</v>
      </c>
      <c r="AX893">
        <v>0.14168229406112987</v>
      </c>
      <c r="AY893">
        <v>1</v>
      </c>
      <c r="AZ893">
        <v>0</v>
      </c>
      <c r="BA893">
        <f t="shared" si="181"/>
        <v>840</v>
      </c>
      <c r="BB893">
        <f t="shared" si="182"/>
        <v>49</v>
      </c>
      <c r="BC893">
        <f t="shared" si="178"/>
        <v>0.35384615384615381</v>
      </c>
      <c r="BD893">
        <f t="shared" si="179"/>
        <v>0.95916666666666672</v>
      </c>
      <c r="BE893">
        <f t="shared" si="180"/>
        <v>7.3782051282048891E-4</v>
      </c>
    </row>
    <row r="894" spans="1:57" x14ac:dyDescent="0.3">
      <c r="A894">
        <f>Pumpkin_Seeds_Dataset!A892</f>
        <v>66409</v>
      </c>
      <c r="B894">
        <f>Pumpkin_Seeds_Dataset!B892</f>
        <v>1017.391</v>
      </c>
      <c r="C894">
        <f>Pumpkin_Seeds_Dataset!C892</f>
        <v>402.34649999999999</v>
      </c>
      <c r="D894">
        <f>Pumpkin_Seeds_Dataset!D892</f>
        <v>211.31370000000001</v>
      </c>
      <c r="E894">
        <f>Pumpkin_Seeds_Dataset!E892</f>
        <v>67435</v>
      </c>
      <c r="F894">
        <f>Pumpkin_Seeds_Dataset!F892</f>
        <v>290.78269999999998</v>
      </c>
      <c r="G894">
        <f>Pumpkin_Seeds_Dataset!G892</f>
        <v>0.85099999999999998</v>
      </c>
      <c r="H894">
        <f>Pumpkin_Seeds_Dataset!H892</f>
        <v>0.98480000000000001</v>
      </c>
      <c r="I894">
        <f>Pumpkin_Seeds_Dataset!I892</f>
        <v>0.70350000000000001</v>
      </c>
      <c r="J894">
        <f>Pumpkin_Seeds_Dataset!J892</f>
        <v>0.80620000000000003</v>
      </c>
      <c r="K894">
        <f>Pumpkin_Seeds_Dataset!K892</f>
        <v>1.9039999999999999</v>
      </c>
      <c r="L894">
        <f>Pumpkin_Seeds_Dataset!L892</f>
        <v>0.72270000000000001</v>
      </c>
      <c r="M894" s="9">
        <f>Pumpkin_Seeds_Dataset!M892</f>
        <v>0</v>
      </c>
      <c r="N894" s="10">
        <f t="shared" si="170"/>
        <v>1</v>
      </c>
      <c r="O894" s="11">
        <f t="shared" si="171"/>
        <v>1</v>
      </c>
      <c r="P894">
        <f t="shared" si="172"/>
        <v>0</v>
      </c>
      <c r="Q894">
        <f t="shared" si="173"/>
        <v>0.10266817223705237</v>
      </c>
      <c r="R894" s="9">
        <f t="shared" si="174"/>
        <v>0.10266817223705237</v>
      </c>
      <c r="S894" s="11">
        <f t="shared" si="175"/>
        <v>0.89733182776294762</v>
      </c>
      <c r="T894" s="9">
        <f t="shared" si="176"/>
        <v>-0.10832955471436022</v>
      </c>
      <c r="U894" s="11">
        <f t="shared" si="177"/>
        <v>100</v>
      </c>
      <c r="AX894">
        <v>0.14169467307113456</v>
      </c>
      <c r="AY894">
        <v>1</v>
      </c>
      <c r="AZ894">
        <v>0</v>
      </c>
      <c r="BA894">
        <f t="shared" si="181"/>
        <v>841</v>
      </c>
      <c r="BB894">
        <f t="shared" si="182"/>
        <v>49</v>
      </c>
      <c r="BC894">
        <f t="shared" si="178"/>
        <v>0.35307692307692307</v>
      </c>
      <c r="BD894">
        <f t="shared" si="179"/>
        <v>0.95916666666666672</v>
      </c>
      <c r="BE894">
        <f t="shared" si="180"/>
        <v>7.3782051282048891E-4</v>
      </c>
    </row>
    <row r="895" spans="1:57" x14ac:dyDescent="0.3">
      <c r="A895">
        <f>Pumpkin_Seeds_Dataset!A893</f>
        <v>64858</v>
      </c>
      <c r="B895">
        <f>Pumpkin_Seeds_Dataset!B893</f>
        <v>1009.8579999999999</v>
      </c>
      <c r="C895">
        <f>Pumpkin_Seeds_Dataset!C893</f>
        <v>401.2946</v>
      </c>
      <c r="D895">
        <f>Pumpkin_Seeds_Dataset!D893</f>
        <v>206.61969999999999</v>
      </c>
      <c r="E895">
        <f>Pumpkin_Seeds_Dataset!E893</f>
        <v>65700</v>
      </c>
      <c r="F895">
        <f>Pumpkin_Seeds_Dataset!F893</f>
        <v>287.36700000000002</v>
      </c>
      <c r="G895">
        <f>Pumpkin_Seeds_Dataset!G893</f>
        <v>0.85729999999999995</v>
      </c>
      <c r="H895">
        <f>Pumpkin_Seeds_Dataset!H893</f>
        <v>0.98719999999999997</v>
      </c>
      <c r="I895">
        <f>Pumpkin_Seeds_Dataset!I893</f>
        <v>0.63729999999999998</v>
      </c>
      <c r="J895">
        <f>Pumpkin_Seeds_Dataset!J893</f>
        <v>0.79920000000000002</v>
      </c>
      <c r="K895">
        <f>Pumpkin_Seeds_Dataset!K893</f>
        <v>1.9421999999999999</v>
      </c>
      <c r="L895">
        <f>Pumpkin_Seeds_Dataset!L893</f>
        <v>0.71609999999999996</v>
      </c>
      <c r="M895" s="9">
        <f>Pumpkin_Seeds_Dataset!M893</f>
        <v>0</v>
      </c>
      <c r="N895" s="10">
        <f t="shared" si="170"/>
        <v>1</v>
      </c>
      <c r="O895" s="11">
        <f t="shared" si="171"/>
        <v>1</v>
      </c>
      <c r="P895">
        <f t="shared" si="172"/>
        <v>0</v>
      </c>
      <c r="Q895">
        <f t="shared" si="173"/>
        <v>0.21554766375819676</v>
      </c>
      <c r="R895" s="9">
        <f t="shared" si="174"/>
        <v>0.21554766375819676</v>
      </c>
      <c r="S895" s="11">
        <f t="shared" si="175"/>
        <v>0.78445233624180322</v>
      </c>
      <c r="T895" s="9">
        <f t="shared" si="176"/>
        <v>-0.24276946551676887</v>
      </c>
      <c r="U895" s="11">
        <f t="shared" si="177"/>
        <v>100</v>
      </c>
      <c r="AX895">
        <v>0.14174978684699174</v>
      </c>
      <c r="AY895">
        <v>1</v>
      </c>
      <c r="AZ895">
        <v>0</v>
      </c>
      <c r="BA895">
        <f t="shared" si="181"/>
        <v>842</v>
      </c>
      <c r="BB895">
        <f t="shared" si="182"/>
        <v>49</v>
      </c>
      <c r="BC895">
        <f t="shared" si="178"/>
        <v>0.35230769230769232</v>
      </c>
      <c r="BD895">
        <f t="shared" si="179"/>
        <v>0.95916666666666672</v>
      </c>
      <c r="BE895">
        <f t="shared" si="180"/>
        <v>7.3782051282048891E-4</v>
      </c>
    </row>
    <row r="896" spans="1:57" x14ac:dyDescent="0.3">
      <c r="A896">
        <f>Pumpkin_Seeds_Dataset!A894</f>
        <v>87725</v>
      </c>
      <c r="B896">
        <f>Pumpkin_Seeds_Dataset!B894</f>
        <v>1129.9259999999999</v>
      </c>
      <c r="C896">
        <f>Pumpkin_Seeds_Dataset!C894</f>
        <v>438.64370000000002</v>
      </c>
      <c r="D896">
        <f>Pumpkin_Seeds_Dataset!D894</f>
        <v>255.04910000000001</v>
      </c>
      <c r="E896">
        <f>Pumpkin_Seeds_Dataset!E894</f>
        <v>88442</v>
      </c>
      <c r="F896">
        <f>Pumpkin_Seeds_Dataset!F894</f>
        <v>334.2079</v>
      </c>
      <c r="G896">
        <f>Pumpkin_Seeds_Dataset!G894</f>
        <v>0.81359999999999999</v>
      </c>
      <c r="H896">
        <f>Pumpkin_Seeds_Dataset!H894</f>
        <v>0.9919</v>
      </c>
      <c r="I896">
        <f>Pumpkin_Seeds_Dataset!I894</f>
        <v>0.72619999999999996</v>
      </c>
      <c r="J896">
        <f>Pumpkin_Seeds_Dataset!J894</f>
        <v>0.86339999999999995</v>
      </c>
      <c r="K896">
        <f>Pumpkin_Seeds_Dataset!K894</f>
        <v>1.7198</v>
      </c>
      <c r="L896">
        <f>Pumpkin_Seeds_Dataset!L894</f>
        <v>0.76190000000000002</v>
      </c>
      <c r="M896" s="9">
        <f>Pumpkin_Seeds_Dataset!M894</f>
        <v>0</v>
      </c>
      <c r="N896" s="10">
        <f t="shared" si="170"/>
        <v>1</v>
      </c>
      <c r="O896" s="11">
        <f t="shared" si="171"/>
        <v>1</v>
      </c>
      <c r="P896">
        <f t="shared" si="172"/>
        <v>0</v>
      </c>
      <c r="Q896">
        <f t="shared" si="173"/>
        <v>3.1917361700734462E-2</v>
      </c>
      <c r="R896" s="9">
        <f t="shared" si="174"/>
        <v>3.1917361700734462E-2</v>
      </c>
      <c r="S896" s="11">
        <f t="shared" si="175"/>
        <v>0.96808263829926555</v>
      </c>
      <c r="T896" s="9">
        <f t="shared" si="176"/>
        <v>-3.2437825205514012E-2</v>
      </c>
      <c r="U896" s="11">
        <f t="shared" si="177"/>
        <v>100</v>
      </c>
      <c r="AX896">
        <v>0.14198434806146165</v>
      </c>
      <c r="AY896">
        <v>1</v>
      </c>
      <c r="AZ896">
        <v>0</v>
      </c>
      <c r="BA896">
        <f t="shared" si="181"/>
        <v>843</v>
      </c>
      <c r="BB896">
        <f t="shared" si="182"/>
        <v>49</v>
      </c>
      <c r="BC896">
        <f t="shared" si="178"/>
        <v>0.35153846153846158</v>
      </c>
      <c r="BD896">
        <f t="shared" si="179"/>
        <v>0.95916666666666672</v>
      </c>
      <c r="BE896">
        <f t="shared" si="180"/>
        <v>7.3782051282059548E-4</v>
      </c>
    </row>
    <row r="897" spans="1:57" x14ac:dyDescent="0.3">
      <c r="A897">
        <f>Pumpkin_Seeds_Dataset!A895</f>
        <v>87254</v>
      </c>
      <c r="B897">
        <f>Pumpkin_Seeds_Dataset!B895</f>
        <v>1183.6210000000001</v>
      </c>
      <c r="C897">
        <f>Pumpkin_Seeds_Dataset!C895</f>
        <v>488.41230000000002</v>
      </c>
      <c r="D897">
        <f>Pumpkin_Seeds_Dataset!D895</f>
        <v>228.31129999999999</v>
      </c>
      <c r="E897">
        <f>Pumpkin_Seeds_Dataset!E895</f>
        <v>88124</v>
      </c>
      <c r="F897">
        <f>Pumpkin_Seeds_Dataset!F895</f>
        <v>333.30950000000001</v>
      </c>
      <c r="G897">
        <f>Pumpkin_Seeds_Dataset!G895</f>
        <v>0.88400000000000001</v>
      </c>
      <c r="H897">
        <f>Pumpkin_Seeds_Dataset!H895</f>
        <v>0.99009999999999998</v>
      </c>
      <c r="I897">
        <f>Pumpkin_Seeds_Dataset!I895</f>
        <v>0.74039999999999995</v>
      </c>
      <c r="J897">
        <f>Pumpkin_Seeds_Dataset!J895</f>
        <v>0.78269999999999995</v>
      </c>
      <c r="K897">
        <f>Pumpkin_Seeds_Dataset!K895</f>
        <v>2.1392000000000002</v>
      </c>
      <c r="L897">
        <f>Pumpkin_Seeds_Dataset!L895</f>
        <v>0.68240000000000001</v>
      </c>
      <c r="M897" s="9">
        <f>Pumpkin_Seeds_Dataset!M895</f>
        <v>0</v>
      </c>
      <c r="N897" s="10">
        <f t="shared" si="170"/>
        <v>1</v>
      </c>
      <c r="O897" s="11">
        <f t="shared" si="171"/>
        <v>1</v>
      </c>
      <c r="P897">
        <f t="shared" si="172"/>
        <v>0</v>
      </c>
      <c r="Q897">
        <f t="shared" si="173"/>
        <v>0.70521073755848118</v>
      </c>
      <c r="R897" s="9">
        <f t="shared" si="174"/>
        <v>0.70521073755848118</v>
      </c>
      <c r="S897" s="11">
        <f t="shared" si="175"/>
        <v>0.29478926244151882</v>
      </c>
      <c r="T897" s="9">
        <f t="shared" si="176"/>
        <v>-1.2214945425273152</v>
      </c>
      <c r="U897" s="11">
        <f t="shared" si="177"/>
        <v>0</v>
      </c>
      <c r="AX897">
        <v>0.1421780375094408</v>
      </c>
      <c r="AY897">
        <v>1</v>
      </c>
      <c r="AZ897">
        <v>0</v>
      </c>
      <c r="BA897">
        <f t="shared" si="181"/>
        <v>844</v>
      </c>
      <c r="BB897">
        <f t="shared" si="182"/>
        <v>49</v>
      </c>
      <c r="BC897">
        <f t="shared" si="178"/>
        <v>0.35076923076923072</v>
      </c>
      <c r="BD897">
        <f t="shared" si="179"/>
        <v>0.95916666666666672</v>
      </c>
      <c r="BE897">
        <f t="shared" si="180"/>
        <v>7.3782051282048891E-4</v>
      </c>
    </row>
    <row r="898" spans="1:57" x14ac:dyDescent="0.3">
      <c r="A898">
        <f>Pumpkin_Seeds_Dataset!A896</f>
        <v>76723</v>
      </c>
      <c r="B898">
        <f>Pumpkin_Seeds_Dataset!B896</f>
        <v>1067.2950000000001</v>
      </c>
      <c r="C898">
        <f>Pumpkin_Seeds_Dataset!C896</f>
        <v>415.40050000000002</v>
      </c>
      <c r="D898">
        <f>Pumpkin_Seeds_Dataset!D896</f>
        <v>236.41139999999999</v>
      </c>
      <c r="E898">
        <f>Pumpkin_Seeds_Dataset!E896</f>
        <v>77651</v>
      </c>
      <c r="F898">
        <f>Pumpkin_Seeds_Dataset!F896</f>
        <v>312.54880000000003</v>
      </c>
      <c r="G898">
        <f>Pumpkin_Seeds_Dataset!G896</f>
        <v>0.82230000000000003</v>
      </c>
      <c r="H898">
        <f>Pumpkin_Seeds_Dataset!H896</f>
        <v>0.98799999999999999</v>
      </c>
      <c r="I898">
        <f>Pumpkin_Seeds_Dataset!I896</f>
        <v>0.71619999999999995</v>
      </c>
      <c r="J898">
        <f>Pumpkin_Seeds_Dataset!J896</f>
        <v>0.84640000000000004</v>
      </c>
      <c r="K898">
        <f>Pumpkin_Seeds_Dataset!K896</f>
        <v>1.7571000000000001</v>
      </c>
      <c r="L898">
        <f>Pumpkin_Seeds_Dataset!L896</f>
        <v>0.75239999999999996</v>
      </c>
      <c r="M898" s="9">
        <f>Pumpkin_Seeds_Dataset!M896</f>
        <v>0</v>
      </c>
      <c r="N898" s="10">
        <f t="shared" si="170"/>
        <v>1</v>
      </c>
      <c r="O898" s="11">
        <f t="shared" si="171"/>
        <v>1</v>
      </c>
      <c r="P898">
        <f t="shared" si="172"/>
        <v>0</v>
      </c>
      <c r="Q898">
        <f t="shared" si="173"/>
        <v>2.1625178742210982E-2</v>
      </c>
      <c r="R898" s="9">
        <f t="shared" si="174"/>
        <v>2.1625178742210982E-2</v>
      </c>
      <c r="S898" s="11">
        <f t="shared" si="175"/>
        <v>0.97837482125778896</v>
      </c>
      <c r="T898" s="9">
        <f t="shared" si="176"/>
        <v>-2.186242955009754E-2</v>
      </c>
      <c r="U898" s="11">
        <f t="shared" si="177"/>
        <v>100</v>
      </c>
      <c r="AX898">
        <v>0.14280662455622489</v>
      </c>
      <c r="AY898">
        <v>1</v>
      </c>
      <c r="AZ898">
        <v>0</v>
      </c>
      <c r="BA898">
        <f t="shared" si="181"/>
        <v>845</v>
      </c>
      <c r="BB898">
        <f t="shared" si="182"/>
        <v>49</v>
      </c>
      <c r="BC898">
        <f t="shared" si="178"/>
        <v>0.35</v>
      </c>
      <c r="BD898">
        <f t="shared" si="179"/>
        <v>0.95916666666666672</v>
      </c>
      <c r="BE898">
        <f t="shared" si="180"/>
        <v>7.3782051282048891E-4</v>
      </c>
    </row>
    <row r="899" spans="1:57" x14ac:dyDescent="0.3">
      <c r="A899">
        <f>Pumpkin_Seeds_Dataset!A897</f>
        <v>69395</v>
      </c>
      <c r="B899">
        <f>Pumpkin_Seeds_Dataset!B897</f>
        <v>1048.876</v>
      </c>
      <c r="C899">
        <f>Pumpkin_Seeds_Dataset!C897</f>
        <v>423.62970000000001</v>
      </c>
      <c r="D899">
        <f>Pumpkin_Seeds_Dataset!D897</f>
        <v>209.67779999999999</v>
      </c>
      <c r="E899">
        <f>Pumpkin_Seeds_Dataset!E897</f>
        <v>70213</v>
      </c>
      <c r="F899">
        <f>Pumpkin_Seeds_Dataset!F897</f>
        <v>297.24810000000002</v>
      </c>
      <c r="G899">
        <f>Pumpkin_Seeds_Dataset!G897</f>
        <v>0.86890000000000001</v>
      </c>
      <c r="H899">
        <f>Pumpkin_Seeds_Dataset!H897</f>
        <v>0.98829999999999996</v>
      </c>
      <c r="I899">
        <f>Pumpkin_Seeds_Dataset!I897</f>
        <v>0.70150000000000001</v>
      </c>
      <c r="J899">
        <f>Pumpkin_Seeds_Dataset!J897</f>
        <v>0.79269999999999996</v>
      </c>
      <c r="K899">
        <f>Pumpkin_Seeds_Dataset!K897</f>
        <v>2.0204</v>
      </c>
      <c r="L899">
        <f>Pumpkin_Seeds_Dataset!L897</f>
        <v>0.70169999999999999</v>
      </c>
      <c r="M899" s="9">
        <f>Pumpkin_Seeds_Dataset!M897</f>
        <v>0</v>
      </c>
      <c r="N899" s="10">
        <f t="shared" si="170"/>
        <v>1</v>
      </c>
      <c r="O899" s="11">
        <f t="shared" si="171"/>
        <v>1</v>
      </c>
      <c r="P899">
        <f t="shared" si="172"/>
        <v>0</v>
      </c>
      <c r="Q899">
        <f t="shared" si="173"/>
        <v>0.38316918230203884</v>
      </c>
      <c r="R899" s="9">
        <f t="shared" si="174"/>
        <v>0.38316918230203884</v>
      </c>
      <c r="S899" s="11">
        <f t="shared" si="175"/>
        <v>0.61683081769796111</v>
      </c>
      <c r="T899" s="9">
        <f t="shared" si="176"/>
        <v>-0.48316049413881912</v>
      </c>
      <c r="U899" s="11">
        <f t="shared" si="177"/>
        <v>100</v>
      </c>
      <c r="AX899">
        <v>0.14374231645525581</v>
      </c>
      <c r="AY899">
        <v>1</v>
      </c>
      <c r="AZ899">
        <v>0</v>
      </c>
      <c r="BA899">
        <f t="shared" si="181"/>
        <v>846</v>
      </c>
      <c r="BB899">
        <f t="shared" si="182"/>
        <v>49</v>
      </c>
      <c r="BC899">
        <f t="shared" si="178"/>
        <v>0.34923076923076923</v>
      </c>
      <c r="BD899">
        <f t="shared" si="179"/>
        <v>0.95916666666666672</v>
      </c>
      <c r="BE899">
        <f t="shared" si="180"/>
        <v>7.3782051282048891E-4</v>
      </c>
    </row>
    <row r="900" spans="1:57" x14ac:dyDescent="0.3">
      <c r="A900">
        <f>Pumpkin_Seeds_Dataset!A898</f>
        <v>94199</v>
      </c>
      <c r="B900">
        <f>Pumpkin_Seeds_Dataset!B898</f>
        <v>1175.3119999999999</v>
      </c>
      <c r="C900">
        <f>Pumpkin_Seeds_Dataset!C898</f>
        <v>455.87389999999999</v>
      </c>
      <c r="D900">
        <f>Pumpkin_Seeds_Dataset!D898</f>
        <v>263.74590000000001</v>
      </c>
      <c r="E900">
        <f>Pumpkin_Seeds_Dataset!E898</f>
        <v>94930</v>
      </c>
      <c r="F900">
        <f>Pumpkin_Seeds_Dataset!F898</f>
        <v>346.32049999999998</v>
      </c>
      <c r="G900">
        <f>Pumpkin_Seeds_Dataset!G898</f>
        <v>0.81559999999999999</v>
      </c>
      <c r="H900">
        <f>Pumpkin_Seeds_Dataset!H898</f>
        <v>0.99229999999999996</v>
      </c>
      <c r="I900">
        <f>Pumpkin_Seeds_Dataset!I898</f>
        <v>0.74480000000000002</v>
      </c>
      <c r="J900">
        <f>Pumpkin_Seeds_Dataset!J898</f>
        <v>0.8569</v>
      </c>
      <c r="K900">
        <f>Pumpkin_Seeds_Dataset!K898</f>
        <v>1.7284999999999999</v>
      </c>
      <c r="L900">
        <f>Pumpkin_Seeds_Dataset!L898</f>
        <v>0.75970000000000004</v>
      </c>
      <c r="M900" s="9">
        <f>Pumpkin_Seeds_Dataset!M898</f>
        <v>0</v>
      </c>
      <c r="N900" s="10">
        <f t="shared" si="170"/>
        <v>1</v>
      </c>
      <c r="O900" s="11">
        <f t="shared" si="171"/>
        <v>1</v>
      </c>
      <c r="P900">
        <f t="shared" si="172"/>
        <v>0</v>
      </c>
      <c r="Q900">
        <f t="shared" si="173"/>
        <v>7.8383206993067583E-2</v>
      </c>
      <c r="R900" s="9">
        <f t="shared" si="174"/>
        <v>7.8383206993067583E-2</v>
      </c>
      <c r="S900" s="11">
        <f t="shared" si="175"/>
        <v>0.92161679300693244</v>
      </c>
      <c r="T900" s="9">
        <f t="shared" si="176"/>
        <v>-8.1625767627818466E-2</v>
      </c>
      <c r="U900" s="11">
        <f t="shared" si="177"/>
        <v>100</v>
      </c>
      <c r="AX900">
        <v>0.14404755515727974</v>
      </c>
      <c r="AY900">
        <v>1</v>
      </c>
      <c r="AZ900">
        <v>0</v>
      </c>
      <c r="BA900">
        <f t="shared" si="181"/>
        <v>847</v>
      </c>
      <c r="BB900">
        <f t="shared" si="182"/>
        <v>49</v>
      </c>
      <c r="BC900">
        <f t="shared" si="178"/>
        <v>0.34846153846153849</v>
      </c>
      <c r="BD900">
        <f t="shared" si="179"/>
        <v>0.95916666666666672</v>
      </c>
      <c r="BE900">
        <f t="shared" si="180"/>
        <v>7.3782051282048891E-4</v>
      </c>
    </row>
    <row r="901" spans="1:57" x14ac:dyDescent="0.3">
      <c r="A901">
        <f>Pumpkin_Seeds_Dataset!A899</f>
        <v>77786</v>
      </c>
      <c r="B901">
        <f>Pumpkin_Seeds_Dataset!B899</f>
        <v>1044.115</v>
      </c>
      <c r="C901">
        <f>Pumpkin_Seeds_Dataset!C899</f>
        <v>399.37880000000001</v>
      </c>
      <c r="D901">
        <f>Pumpkin_Seeds_Dataset!D899</f>
        <v>248.70849999999999</v>
      </c>
      <c r="E901">
        <f>Pumpkin_Seeds_Dataset!E899</f>
        <v>78364</v>
      </c>
      <c r="F901">
        <f>Pumpkin_Seeds_Dataset!F899</f>
        <v>314.70650000000001</v>
      </c>
      <c r="G901">
        <f>Pumpkin_Seeds_Dataset!G899</f>
        <v>0.78239999999999998</v>
      </c>
      <c r="H901">
        <f>Pumpkin_Seeds_Dataset!H899</f>
        <v>0.99260000000000004</v>
      </c>
      <c r="I901">
        <f>Pumpkin_Seeds_Dataset!I899</f>
        <v>0.72950000000000004</v>
      </c>
      <c r="J901">
        <f>Pumpkin_Seeds_Dataset!J899</f>
        <v>0.89659999999999995</v>
      </c>
      <c r="K901">
        <f>Pumpkin_Seeds_Dataset!K899</f>
        <v>1.6057999999999999</v>
      </c>
      <c r="L901">
        <f>Pumpkin_Seeds_Dataset!L899</f>
        <v>0.78800000000000003</v>
      </c>
      <c r="M901" s="9">
        <f>Pumpkin_Seeds_Dataset!M899</f>
        <v>0</v>
      </c>
      <c r="N901" s="10">
        <f t="shared" ref="N901:N964" si="183">1-M901</f>
        <v>1</v>
      </c>
      <c r="O901" s="11">
        <f t="shared" ref="O901:O964" si="184">M901+N901</f>
        <v>1</v>
      </c>
      <c r="P901">
        <f t="shared" ref="P901:P964" si="185">IF(O901=0,"",M901/O901)</f>
        <v>0</v>
      </c>
      <c r="Q901">
        <f t="shared" ref="Q901:Q964" si="186">1/(1+EXP(-$X$5-MMULT(A901:L901,$X$6:$X$17)))</f>
        <v>1.1388163818518742E-2</v>
      </c>
      <c r="R901" s="9">
        <f t="shared" ref="R901:R964" si="187">O901*Q901</f>
        <v>1.1388163818518742E-2</v>
      </c>
      <c r="S901" s="11">
        <f t="shared" ref="S901:S964" si="188">O901-R901</f>
        <v>0.9886118361814813</v>
      </c>
      <c r="T901" s="9">
        <f t="shared" ref="T901:T964" si="189">IFERROR(O901*(P901*LN(Q901)+(1-P901)*LN(1-Q901)),0)</f>
        <v>-1.1453505511031607E-2</v>
      </c>
      <c r="U901" s="11">
        <f t="shared" ref="U901:U964" si="190">100*IF(Q901&gt;=$AT$10,M901/O901,N901/O901)</f>
        <v>100</v>
      </c>
      <c r="AX901">
        <v>0.1440798115057054</v>
      </c>
      <c r="AY901">
        <v>1</v>
      </c>
      <c r="AZ901">
        <v>0</v>
      </c>
      <c r="BA901">
        <f t="shared" si="181"/>
        <v>848</v>
      </c>
      <c r="BB901">
        <f t="shared" si="182"/>
        <v>49</v>
      </c>
      <c r="BC901">
        <f t="shared" ref="BC901:BC964" si="191">1-BA901/BA$2504</f>
        <v>0.34769230769230774</v>
      </c>
      <c r="BD901">
        <f t="shared" ref="BD901:BD964" si="192">1-BB901/BB$2504</f>
        <v>0.95916666666666672</v>
      </c>
      <c r="BE901">
        <f t="shared" ref="BE901:BE964" si="193">(BC901-BC902)*BD901</f>
        <v>7.3782051282059548E-4</v>
      </c>
    </row>
    <row r="902" spans="1:57" x14ac:dyDescent="0.3">
      <c r="A902">
        <f>Pumpkin_Seeds_Dataset!A900</f>
        <v>83773</v>
      </c>
      <c r="B902">
        <f>Pumpkin_Seeds_Dataset!B900</f>
        <v>1098.9190000000001</v>
      </c>
      <c r="C902">
        <f>Pumpkin_Seeds_Dataset!C900</f>
        <v>412.63510000000002</v>
      </c>
      <c r="D902">
        <f>Pumpkin_Seeds_Dataset!D900</f>
        <v>259.07029999999997</v>
      </c>
      <c r="E902">
        <f>Pumpkin_Seeds_Dataset!E900</f>
        <v>84666</v>
      </c>
      <c r="F902">
        <f>Pumpkin_Seeds_Dataset!F900</f>
        <v>326.59320000000002</v>
      </c>
      <c r="G902">
        <f>Pumpkin_Seeds_Dataset!G900</f>
        <v>0.77829999999999999</v>
      </c>
      <c r="H902">
        <f>Pumpkin_Seeds_Dataset!H900</f>
        <v>0.98950000000000005</v>
      </c>
      <c r="I902">
        <f>Pumpkin_Seeds_Dataset!I900</f>
        <v>0.69579999999999997</v>
      </c>
      <c r="J902">
        <f>Pumpkin_Seeds_Dataset!J900</f>
        <v>0.87170000000000003</v>
      </c>
      <c r="K902">
        <f>Pumpkin_Seeds_Dataset!K900</f>
        <v>1.5928</v>
      </c>
      <c r="L902">
        <f>Pumpkin_Seeds_Dataset!L900</f>
        <v>0.79149999999999998</v>
      </c>
      <c r="M902" s="9">
        <f>Pumpkin_Seeds_Dataset!M900</f>
        <v>0</v>
      </c>
      <c r="N902" s="10">
        <f t="shared" si="183"/>
        <v>1</v>
      </c>
      <c r="O902" s="11">
        <f t="shared" si="184"/>
        <v>1</v>
      </c>
      <c r="P902">
        <f t="shared" si="185"/>
        <v>0</v>
      </c>
      <c r="Q902">
        <f t="shared" si="186"/>
        <v>4.8392660416517238E-3</v>
      </c>
      <c r="R902" s="9">
        <f t="shared" si="187"/>
        <v>4.8392660416517238E-3</v>
      </c>
      <c r="S902" s="11">
        <f t="shared" si="188"/>
        <v>0.99516073395834825</v>
      </c>
      <c r="T902" s="9">
        <f t="shared" si="189"/>
        <v>-4.8510132033126457E-3</v>
      </c>
      <c r="U902" s="11">
        <f t="shared" si="190"/>
        <v>100</v>
      </c>
      <c r="AX902">
        <v>0.1441493728199412</v>
      </c>
      <c r="AY902">
        <v>1</v>
      </c>
      <c r="AZ902">
        <v>0</v>
      </c>
      <c r="BA902">
        <f t="shared" ref="BA902:BA965" si="194">BA901+AY902</f>
        <v>849</v>
      </c>
      <c r="BB902">
        <f t="shared" ref="BB902:BB965" si="195">BB901+AZ902</f>
        <v>49</v>
      </c>
      <c r="BC902">
        <f t="shared" si="191"/>
        <v>0.34692307692307689</v>
      </c>
      <c r="BD902">
        <f t="shared" si="192"/>
        <v>0.95916666666666672</v>
      </c>
      <c r="BE902">
        <f t="shared" si="193"/>
        <v>7.3782051282048891E-4</v>
      </c>
    </row>
    <row r="903" spans="1:57" x14ac:dyDescent="0.3">
      <c r="A903">
        <f>Pumpkin_Seeds_Dataset!A901</f>
        <v>66987</v>
      </c>
      <c r="B903">
        <f>Pumpkin_Seeds_Dataset!B901</f>
        <v>1007.954</v>
      </c>
      <c r="C903">
        <f>Pumpkin_Seeds_Dataset!C901</f>
        <v>398.17669999999998</v>
      </c>
      <c r="D903">
        <f>Pumpkin_Seeds_Dataset!D901</f>
        <v>215.38390000000001</v>
      </c>
      <c r="E903">
        <f>Pumpkin_Seeds_Dataset!E901</f>
        <v>67981</v>
      </c>
      <c r="F903">
        <f>Pumpkin_Seeds_Dataset!F901</f>
        <v>292.04539999999997</v>
      </c>
      <c r="G903">
        <f>Pumpkin_Seeds_Dataset!G901</f>
        <v>0.84109999999999996</v>
      </c>
      <c r="H903">
        <f>Pumpkin_Seeds_Dataset!H901</f>
        <v>0.98540000000000005</v>
      </c>
      <c r="I903">
        <f>Pumpkin_Seeds_Dataset!I901</f>
        <v>0.74170000000000003</v>
      </c>
      <c r="J903">
        <f>Pumpkin_Seeds_Dataset!J901</f>
        <v>0.8286</v>
      </c>
      <c r="K903">
        <f>Pumpkin_Seeds_Dataset!K901</f>
        <v>1.8487</v>
      </c>
      <c r="L903">
        <f>Pumpkin_Seeds_Dataset!L901</f>
        <v>0.73350000000000004</v>
      </c>
      <c r="M903" s="9">
        <f>Pumpkin_Seeds_Dataset!M901</f>
        <v>0</v>
      </c>
      <c r="N903" s="10">
        <f t="shared" si="183"/>
        <v>1</v>
      </c>
      <c r="O903" s="11">
        <f t="shared" si="184"/>
        <v>1</v>
      </c>
      <c r="P903">
        <f t="shared" si="185"/>
        <v>0</v>
      </c>
      <c r="Q903">
        <f t="shared" si="186"/>
        <v>5.8929939134746506E-2</v>
      </c>
      <c r="R903" s="9">
        <f t="shared" si="187"/>
        <v>5.8929939134746506E-2</v>
      </c>
      <c r="S903" s="11">
        <f t="shared" si="188"/>
        <v>0.94107006086525347</v>
      </c>
      <c r="T903" s="9">
        <f t="shared" si="189"/>
        <v>-6.0737688538903996E-2</v>
      </c>
      <c r="U903" s="11">
        <f t="shared" si="190"/>
        <v>100</v>
      </c>
      <c r="AX903">
        <v>0.14426938536763426</v>
      </c>
      <c r="AY903">
        <v>1</v>
      </c>
      <c r="AZ903">
        <v>0</v>
      </c>
      <c r="BA903">
        <f t="shared" si="194"/>
        <v>850</v>
      </c>
      <c r="BB903">
        <f t="shared" si="195"/>
        <v>49</v>
      </c>
      <c r="BC903">
        <f t="shared" si="191"/>
        <v>0.34615384615384615</v>
      </c>
      <c r="BD903">
        <f t="shared" si="192"/>
        <v>0.95916666666666672</v>
      </c>
      <c r="BE903">
        <f t="shared" si="193"/>
        <v>7.3782051282048891E-4</v>
      </c>
    </row>
    <row r="904" spans="1:57" x14ac:dyDescent="0.3">
      <c r="A904">
        <f>Pumpkin_Seeds_Dataset!A902</f>
        <v>70151</v>
      </c>
      <c r="B904">
        <f>Pumpkin_Seeds_Dataset!B902</f>
        <v>1014.96</v>
      </c>
      <c r="C904">
        <f>Pumpkin_Seeds_Dataset!C902</f>
        <v>394.59820000000002</v>
      </c>
      <c r="D904">
        <f>Pumpkin_Seeds_Dataset!D902</f>
        <v>226.94890000000001</v>
      </c>
      <c r="E904">
        <f>Pumpkin_Seeds_Dataset!E902</f>
        <v>70834</v>
      </c>
      <c r="F904">
        <f>Pumpkin_Seeds_Dataset!F902</f>
        <v>298.86290000000002</v>
      </c>
      <c r="G904">
        <f>Pumpkin_Seeds_Dataset!G902</f>
        <v>0.81810000000000005</v>
      </c>
      <c r="H904">
        <f>Pumpkin_Seeds_Dataset!H902</f>
        <v>0.99039999999999995</v>
      </c>
      <c r="I904">
        <f>Pumpkin_Seeds_Dataset!I902</f>
        <v>0.68640000000000001</v>
      </c>
      <c r="J904">
        <f>Pumpkin_Seeds_Dataset!J902</f>
        <v>0.85570000000000002</v>
      </c>
      <c r="K904">
        <f>Pumpkin_Seeds_Dataset!K902</f>
        <v>1.7386999999999999</v>
      </c>
      <c r="L904">
        <f>Pumpkin_Seeds_Dataset!L902</f>
        <v>0.75739999999999996</v>
      </c>
      <c r="M904" s="9">
        <f>Pumpkin_Seeds_Dataset!M902</f>
        <v>0</v>
      </c>
      <c r="N904" s="10">
        <f t="shared" si="183"/>
        <v>1</v>
      </c>
      <c r="O904" s="11">
        <f t="shared" si="184"/>
        <v>1</v>
      </c>
      <c r="P904">
        <f t="shared" si="185"/>
        <v>0</v>
      </c>
      <c r="Q904">
        <f t="shared" si="186"/>
        <v>2.7766852262379699E-2</v>
      </c>
      <c r="R904" s="9">
        <f t="shared" si="187"/>
        <v>2.7766852262379699E-2</v>
      </c>
      <c r="S904" s="11">
        <f t="shared" si="188"/>
        <v>0.97223314773762026</v>
      </c>
      <c r="T904" s="9">
        <f t="shared" si="189"/>
        <v>-2.8159639356857655E-2</v>
      </c>
      <c r="U904" s="11">
        <f t="shared" si="190"/>
        <v>100</v>
      </c>
      <c r="AX904">
        <v>0.14529744087810106</v>
      </c>
      <c r="AY904">
        <v>1</v>
      </c>
      <c r="AZ904">
        <v>0</v>
      </c>
      <c r="BA904">
        <f t="shared" si="194"/>
        <v>851</v>
      </c>
      <c r="BB904">
        <f t="shared" si="195"/>
        <v>49</v>
      </c>
      <c r="BC904">
        <f t="shared" si="191"/>
        <v>0.3453846153846154</v>
      </c>
      <c r="BD904">
        <f t="shared" si="192"/>
        <v>0.95916666666666672</v>
      </c>
      <c r="BE904">
        <f t="shared" si="193"/>
        <v>7.3782051282048891E-4</v>
      </c>
    </row>
    <row r="905" spans="1:57" x14ac:dyDescent="0.3">
      <c r="A905">
        <f>Pumpkin_Seeds_Dataset!A903</f>
        <v>105706</v>
      </c>
      <c r="B905">
        <f>Pumpkin_Seeds_Dataset!B903</f>
        <v>1234.8979999999999</v>
      </c>
      <c r="C905">
        <f>Pumpkin_Seeds_Dataset!C903</f>
        <v>461.5564</v>
      </c>
      <c r="D905">
        <f>Pumpkin_Seeds_Dataset!D903</f>
        <v>292.52999999999997</v>
      </c>
      <c r="E905">
        <f>Pumpkin_Seeds_Dataset!E903</f>
        <v>106736</v>
      </c>
      <c r="F905">
        <f>Pumpkin_Seeds_Dataset!F903</f>
        <v>366.86380000000003</v>
      </c>
      <c r="G905">
        <f>Pumpkin_Seeds_Dataset!G903</f>
        <v>0.77349999999999997</v>
      </c>
      <c r="H905">
        <f>Pumpkin_Seeds_Dataset!H903</f>
        <v>0.99039999999999995</v>
      </c>
      <c r="I905">
        <f>Pumpkin_Seeds_Dataset!I903</f>
        <v>0.73019999999999996</v>
      </c>
      <c r="J905">
        <f>Pumpkin_Seeds_Dataset!J903</f>
        <v>0.87109999999999999</v>
      </c>
      <c r="K905">
        <f>Pumpkin_Seeds_Dataset!K903</f>
        <v>1.5778000000000001</v>
      </c>
      <c r="L905">
        <f>Pumpkin_Seeds_Dataset!L903</f>
        <v>0.79479999999999995</v>
      </c>
      <c r="M905" s="9">
        <f>Pumpkin_Seeds_Dataset!M903</f>
        <v>0</v>
      </c>
      <c r="N905" s="10">
        <f t="shared" si="183"/>
        <v>1</v>
      </c>
      <c r="O905" s="11">
        <f t="shared" si="184"/>
        <v>1</v>
      </c>
      <c r="P905">
        <f t="shared" si="185"/>
        <v>0</v>
      </c>
      <c r="Q905">
        <f t="shared" si="186"/>
        <v>5.4613443261898639E-2</v>
      </c>
      <c r="R905" s="9">
        <f t="shared" si="187"/>
        <v>5.4613443261898639E-2</v>
      </c>
      <c r="S905" s="11">
        <f t="shared" si="188"/>
        <v>0.94538655673810135</v>
      </c>
      <c r="T905" s="9">
        <f t="shared" si="189"/>
        <v>-5.6161380379166535E-2</v>
      </c>
      <c r="U905" s="11">
        <f t="shared" si="190"/>
        <v>100</v>
      </c>
      <c r="AX905">
        <v>0.14534184135731018</v>
      </c>
      <c r="AY905">
        <v>1</v>
      </c>
      <c r="AZ905">
        <v>0</v>
      </c>
      <c r="BA905">
        <f t="shared" si="194"/>
        <v>852</v>
      </c>
      <c r="BB905">
        <f t="shared" si="195"/>
        <v>49</v>
      </c>
      <c r="BC905">
        <f t="shared" si="191"/>
        <v>0.34461538461538466</v>
      </c>
      <c r="BD905">
        <f t="shared" si="192"/>
        <v>0.95916666666666672</v>
      </c>
      <c r="BE905">
        <f t="shared" si="193"/>
        <v>7.3782051282059548E-4</v>
      </c>
    </row>
    <row r="906" spans="1:57" x14ac:dyDescent="0.3">
      <c r="A906">
        <f>Pumpkin_Seeds_Dataset!A904</f>
        <v>85453</v>
      </c>
      <c r="B906">
        <f>Pumpkin_Seeds_Dataset!B904</f>
        <v>1154.509</v>
      </c>
      <c r="C906">
        <f>Pumpkin_Seeds_Dataset!C904</f>
        <v>457.649</v>
      </c>
      <c r="D906">
        <f>Pumpkin_Seeds_Dataset!D904</f>
        <v>239.40119999999999</v>
      </c>
      <c r="E906">
        <f>Pumpkin_Seeds_Dataset!E904</f>
        <v>86355</v>
      </c>
      <c r="F906">
        <f>Pumpkin_Seeds_Dataset!F904</f>
        <v>329.85169999999999</v>
      </c>
      <c r="G906">
        <f>Pumpkin_Seeds_Dataset!G904</f>
        <v>0.85229999999999995</v>
      </c>
      <c r="H906">
        <f>Pumpkin_Seeds_Dataset!H904</f>
        <v>0.98960000000000004</v>
      </c>
      <c r="I906">
        <f>Pumpkin_Seeds_Dataset!I904</f>
        <v>0.75019999999999998</v>
      </c>
      <c r="J906">
        <f>Pumpkin_Seeds_Dataset!J904</f>
        <v>0.80559999999999998</v>
      </c>
      <c r="K906">
        <f>Pumpkin_Seeds_Dataset!K904</f>
        <v>1.9116</v>
      </c>
      <c r="L906">
        <f>Pumpkin_Seeds_Dataset!L904</f>
        <v>0.7208</v>
      </c>
      <c r="M906" s="9">
        <f>Pumpkin_Seeds_Dataset!M904</f>
        <v>0</v>
      </c>
      <c r="N906" s="10">
        <f t="shared" si="183"/>
        <v>1</v>
      </c>
      <c r="O906" s="11">
        <f t="shared" si="184"/>
        <v>1</v>
      </c>
      <c r="P906">
        <f t="shared" si="185"/>
        <v>0</v>
      </c>
      <c r="Q906">
        <f t="shared" si="186"/>
        <v>0.2012023375424834</v>
      </c>
      <c r="R906" s="9">
        <f t="shared" si="187"/>
        <v>0.2012023375424834</v>
      </c>
      <c r="S906" s="11">
        <f t="shared" si="188"/>
        <v>0.7987976624575166</v>
      </c>
      <c r="T906" s="9">
        <f t="shared" si="189"/>
        <v>-0.22464760376233919</v>
      </c>
      <c r="U906" s="11">
        <f t="shared" si="190"/>
        <v>100</v>
      </c>
      <c r="AX906">
        <v>0.14542789998419012</v>
      </c>
      <c r="AY906">
        <v>1</v>
      </c>
      <c r="AZ906">
        <v>0</v>
      </c>
      <c r="BA906">
        <f t="shared" si="194"/>
        <v>853</v>
      </c>
      <c r="BB906">
        <f t="shared" si="195"/>
        <v>49</v>
      </c>
      <c r="BC906">
        <f t="shared" si="191"/>
        <v>0.3438461538461538</v>
      </c>
      <c r="BD906">
        <f t="shared" si="192"/>
        <v>0.95916666666666672</v>
      </c>
      <c r="BE906">
        <f t="shared" si="193"/>
        <v>7.3782051282048891E-4</v>
      </c>
    </row>
    <row r="907" spans="1:57" x14ac:dyDescent="0.3">
      <c r="A907">
        <f>Pumpkin_Seeds_Dataset!A905</f>
        <v>87747</v>
      </c>
      <c r="B907">
        <f>Pumpkin_Seeds_Dataset!B905</f>
        <v>1161.01</v>
      </c>
      <c r="C907">
        <f>Pumpkin_Seeds_Dataset!C905</f>
        <v>448.63549999999998</v>
      </c>
      <c r="D907">
        <f>Pumpkin_Seeds_Dataset!D905</f>
        <v>250.7422</v>
      </c>
      <c r="E907">
        <f>Pumpkin_Seeds_Dataset!E905</f>
        <v>89050</v>
      </c>
      <c r="F907">
        <f>Pumpkin_Seeds_Dataset!F905</f>
        <v>334.24979999999999</v>
      </c>
      <c r="G907">
        <f>Pumpkin_Seeds_Dataset!G905</f>
        <v>0.82920000000000005</v>
      </c>
      <c r="H907">
        <f>Pumpkin_Seeds_Dataset!H905</f>
        <v>0.98540000000000005</v>
      </c>
      <c r="I907">
        <f>Pumpkin_Seeds_Dataset!I905</f>
        <v>0.67</v>
      </c>
      <c r="J907">
        <f>Pumpkin_Seeds_Dataset!J905</f>
        <v>0.81799999999999995</v>
      </c>
      <c r="K907">
        <f>Pumpkin_Seeds_Dataset!K905</f>
        <v>1.7891999999999999</v>
      </c>
      <c r="L907">
        <f>Pumpkin_Seeds_Dataset!L905</f>
        <v>0.745</v>
      </c>
      <c r="M907" s="9">
        <f>Pumpkin_Seeds_Dataset!M905</f>
        <v>0</v>
      </c>
      <c r="N907" s="10">
        <f t="shared" si="183"/>
        <v>1</v>
      </c>
      <c r="O907" s="11">
        <f t="shared" si="184"/>
        <v>1</v>
      </c>
      <c r="P907">
        <f t="shared" si="185"/>
        <v>0</v>
      </c>
      <c r="Q907">
        <f t="shared" si="186"/>
        <v>1.7645537425010668E-2</v>
      </c>
      <c r="R907" s="9">
        <f t="shared" si="187"/>
        <v>1.7645537425010668E-2</v>
      </c>
      <c r="S907" s="11">
        <f t="shared" si="188"/>
        <v>0.98235446257498937</v>
      </c>
      <c r="T907" s="9">
        <f t="shared" si="189"/>
        <v>-1.7803075905674839E-2</v>
      </c>
      <c r="U907" s="11">
        <f t="shared" si="190"/>
        <v>100</v>
      </c>
      <c r="AX907">
        <v>0.14544898495727954</v>
      </c>
      <c r="AY907">
        <v>1</v>
      </c>
      <c r="AZ907">
        <v>0</v>
      </c>
      <c r="BA907">
        <f t="shared" si="194"/>
        <v>854</v>
      </c>
      <c r="BB907">
        <f t="shared" si="195"/>
        <v>49</v>
      </c>
      <c r="BC907">
        <f t="shared" si="191"/>
        <v>0.34307692307692306</v>
      </c>
      <c r="BD907">
        <f t="shared" si="192"/>
        <v>0.95916666666666672</v>
      </c>
      <c r="BE907">
        <f t="shared" si="193"/>
        <v>7.3782051282048891E-4</v>
      </c>
    </row>
    <row r="908" spans="1:57" x14ac:dyDescent="0.3">
      <c r="A908">
        <f>Pumpkin_Seeds_Dataset!A906</f>
        <v>92179</v>
      </c>
      <c r="B908">
        <f>Pumpkin_Seeds_Dataset!B906</f>
        <v>1124.433</v>
      </c>
      <c r="C908">
        <f>Pumpkin_Seeds_Dataset!C906</f>
        <v>417.33109999999999</v>
      </c>
      <c r="D908">
        <f>Pumpkin_Seeds_Dataset!D906</f>
        <v>281.51400000000001</v>
      </c>
      <c r="E908">
        <f>Pumpkin_Seeds_Dataset!E906</f>
        <v>92814</v>
      </c>
      <c r="F908">
        <f>Pumpkin_Seeds_Dataset!F906</f>
        <v>342.58710000000002</v>
      </c>
      <c r="G908">
        <f>Pumpkin_Seeds_Dataset!G906</f>
        <v>0.73819999999999997</v>
      </c>
      <c r="H908">
        <f>Pumpkin_Seeds_Dataset!H906</f>
        <v>0.99319999999999997</v>
      </c>
      <c r="I908">
        <f>Pumpkin_Seeds_Dataset!I906</f>
        <v>0.74609999999999999</v>
      </c>
      <c r="J908">
        <f>Pumpkin_Seeds_Dataset!J906</f>
        <v>0.91620000000000001</v>
      </c>
      <c r="K908">
        <f>Pumpkin_Seeds_Dataset!K906</f>
        <v>1.4824999999999999</v>
      </c>
      <c r="L908">
        <f>Pumpkin_Seeds_Dataset!L906</f>
        <v>0.82089999999999996</v>
      </c>
      <c r="M908" s="9">
        <f>Pumpkin_Seeds_Dataset!M906</f>
        <v>0</v>
      </c>
      <c r="N908" s="10">
        <f t="shared" si="183"/>
        <v>1</v>
      </c>
      <c r="O908" s="11">
        <f t="shared" si="184"/>
        <v>1</v>
      </c>
      <c r="P908">
        <f t="shared" si="185"/>
        <v>0</v>
      </c>
      <c r="Q908">
        <f t="shared" si="186"/>
        <v>9.4972228248253136E-3</v>
      </c>
      <c r="R908" s="9">
        <f t="shared" si="187"/>
        <v>9.4972228248253136E-3</v>
      </c>
      <c r="S908" s="11">
        <f t="shared" si="188"/>
        <v>0.99050277717517465</v>
      </c>
      <c r="T908" s="9">
        <f t="shared" si="189"/>
        <v>-9.5426090360793137E-3</v>
      </c>
      <c r="U908" s="11">
        <f t="shared" si="190"/>
        <v>100</v>
      </c>
      <c r="AX908">
        <v>0.14578486653484587</v>
      </c>
      <c r="AY908">
        <v>1</v>
      </c>
      <c r="AZ908">
        <v>0</v>
      </c>
      <c r="BA908">
        <f t="shared" si="194"/>
        <v>855</v>
      </c>
      <c r="BB908">
        <f t="shared" si="195"/>
        <v>49</v>
      </c>
      <c r="BC908">
        <f t="shared" si="191"/>
        <v>0.34230769230769231</v>
      </c>
      <c r="BD908">
        <f t="shared" si="192"/>
        <v>0.95916666666666672</v>
      </c>
      <c r="BE908">
        <f t="shared" si="193"/>
        <v>7.3782051282048891E-4</v>
      </c>
    </row>
    <row r="909" spans="1:57" x14ac:dyDescent="0.3">
      <c r="A909">
        <f>Pumpkin_Seeds_Dataset!A907</f>
        <v>91820</v>
      </c>
      <c r="B909">
        <f>Pumpkin_Seeds_Dataset!B907</f>
        <v>1199.1289999999999</v>
      </c>
      <c r="C909">
        <f>Pumpkin_Seeds_Dataset!C907</f>
        <v>476.85860000000002</v>
      </c>
      <c r="D909">
        <f>Pumpkin_Seeds_Dataset!D907</f>
        <v>246.55770000000001</v>
      </c>
      <c r="E909">
        <f>Pumpkin_Seeds_Dataset!E907</f>
        <v>92719</v>
      </c>
      <c r="F909">
        <f>Pumpkin_Seeds_Dataset!F907</f>
        <v>341.9194</v>
      </c>
      <c r="G909">
        <f>Pumpkin_Seeds_Dataset!G907</f>
        <v>0.85599999999999998</v>
      </c>
      <c r="H909">
        <f>Pumpkin_Seeds_Dataset!H907</f>
        <v>0.99029999999999996</v>
      </c>
      <c r="I909">
        <f>Pumpkin_Seeds_Dataset!I907</f>
        <v>0.68400000000000005</v>
      </c>
      <c r="J909">
        <f>Pumpkin_Seeds_Dataset!J907</f>
        <v>0.8024</v>
      </c>
      <c r="K909">
        <f>Pumpkin_Seeds_Dataset!K907</f>
        <v>1.9340999999999999</v>
      </c>
      <c r="L909">
        <f>Pumpkin_Seeds_Dataset!L907</f>
        <v>0.71699999999999997</v>
      </c>
      <c r="M909" s="9">
        <f>Pumpkin_Seeds_Dataset!M907</f>
        <v>0</v>
      </c>
      <c r="N909" s="10">
        <f t="shared" si="183"/>
        <v>1</v>
      </c>
      <c r="O909" s="11">
        <f t="shared" si="184"/>
        <v>1</v>
      </c>
      <c r="P909">
        <f t="shared" si="185"/>
        <v>0</v>
      </c>
      <c r="Q909">
        <f t="shared" si="186"/>
        <v>0.3108037100259482</v>
      </c>
      <c r="R909" s="9">
        <f t="shared" si="187"/>
        <v>0.3108037100259482</v>
      </c>
      <c r="S909" s="11">
        <f t="shared" si="188"/>
        <v>0.6891962899740518</v>
      </c>
      <c r="T909" s="9">
        <f t="shared" si="189"/>
        <v>-0.37222915743331597</v>
      </c>
      <c r="U909" s="11">
        <f t="shared" si="190"/>
        <v>100</v>
      </c>
      <c r="AX909">
        <v>0.14686756582720709</v>
      </c>
      <c r="AY909">
        <v>1</v>
      </c>
      <c r="AZ909">
        <v>0</v>
      </c>
      <c r="BA909">
        <f t="shared" si="194"/>
        <v>856</v>
      </c>
      <c r="BB909">
        <f t="shared" si="195"/>
        <v>49</v>
      </c>
      <c r="BC909">
        <f t="shared" si="191"/>
        <v>0.34153846153846157</v>
      </c>
      <c r="BD909">
        <f t="shared" si="192"/>
        <v>0.95916666666666672</v>
      </c>
      <c r="BE909">
        <f t="shared" si="193"/>
        <v>7.3782051282048891E-4</v>
      </c>
    </row>
    <row r="910" spans="1:57" x14ac:dyDescent="0.3">
      <c r="A910">
        <f>Pumpkin_Seeds_Dataset!A908</f>
        <v>74431</v>
      </c>
      <c r="B910">
        <f>Pumpkin_Seeds_Dataset!B908</f>
        <v>1025.7619999999999</v>
      </c>
      <c r="C910">
        <f>Pumpkin_Seeds_Dataset!C908</f>
        <v>372.98970000000003</v>
      </c>
      <c r="D910">
        <f>Pumpkin_Seeds_Dataset!D908</f>
        <v>255.5686</v>
      </c>
      <c r="E910">
        <f>Pumpkin_Seeds_Dataset!E908</f>
        <v>75343</v>
      </c>
      <c r="F910">
        <f>Pumpkin_Seeds_Dataset!F908</f>
        <v>307.8449</v>
      </c>
      <c r="G910">
        <f>Pumpkin_Seeds_Dataset!G908</f>
        <v>0.72840000000000005</v>
      </c>
      <c r="H910">
        <f>Pumpkin_Seeds_Dataset!H908</f>
        <v>0.9879</v>
      </c>
      <c r="I910">
        <f>Pumpkin_Seeds_Dataset!I908</f>
        <v>0.72450000000000003</v>
      </c>
      <c r="J910">
        <f>Pumpkin_Seeds_Dataset!J908</f>
        <v>0.88890000000000002</v>
      </c>
      <c r="K910">
        <f>Pumpkin_Seeds_Dataset!K908</f>
        <v>1.4595</v>
      </c>
      <c r="L910">
        <f>Pumpkin_Seeds_Dataset!L908</f>
        <v>0.82530000000000003</v>
      </c>
      <c r="M910" s="9">
        <f>Pumpkin_Seeds_Dataset!M908</f>
        <v>0</v>
      </c>
      <c r="N910" s="10">
        <f t="shared" si="183"/>
        <v>1</v>
      </c>
      <c r="O910" s="11">
        <f t="shared" si="184"/>
        <v>1</v>
      </c>
      <c r="P910">
        <f t="shared" si="185"/>
        <v>0</v>
      </c>
      <c r="Q910">
        <f t="shared" si="186"/>
        <v>2.0614332964162016E-3</v>
      </c>
      <c r="R910" s="9">
        <f t="shared" si="187"/>
        <v>2.0614332964162016E-3</v>
      </c>
      <c r="S910" s="11">
        <f t="shared" si="188"/>
        <v>0.99793856670358383</v>
      </c>
      <c r="T910" s="9">
        <f t="shared" si="189"/>
        <v>-2.0635609745812298E-3</v>
      </c>
      <c r="U910" s="11">
        <f t="shared" si="190"/>
        <v>100</v>
      </c>
      <c r="AX910">
        <v>0.14697229532312944</v>
      </c>
      <c r="AY910">
        <v>1</v>
      </c>
      <c r="AZ910">
        <v>0</v>
      </c>
      <c r="BA910">
        <f t="shared" si="194"/>
        <v>857</v>
      </c>
      <c r="BB910">
        <f t="shared" si="195"/>
        <v>49</v>
      </c>
      <c r="BC910">
        <f t="shared" si="191"/>
        <v>0.34076923076923082</v>
      </c>
      <c r="BD910">
        <f t="shared" si="192"/>
        <v>0.95916666666666672</v>
      </c>
      <c r="BE910">
        <f t="shared" si="193"/>
        <v>7.3782051282059548E-4</v>
      </c>
    </row>
    <row r="911" spans="1:57" x14ac:dyDescent="0.3">
      <c r="A911">
        <f>Pumpkin_Seeds_Dataset!A909</f>
        <v>58433</v>
      </c>
      <c r="B911">
        <f>Pumpkin_Seeds_Dataset!B909</f>
        <v>913.19399999999996</v>
      </c>
      <c r="C911">
        <f>Pumpkin_Seeds_Dataset!C909</f>
        <v>342.50920000000002</v>
      </c>
      <c r="D911">
        <f>Pumpkin_Seeds_Dataset!D909</f>
        <v>218.3305</v>
      </c>
      <c r="E911">
        <f>Pumpkin_Seeds_Dataset!E909</f>
        <v>58984</v>
      </c>
      <c r="F911">
        <f>Pumpkin_Seeds_Dataset!F909</f>
        <v>272.76220000000001</v>
      </c>
      <c r="G911">
        <f>Pumpkin_Seeds_Dataset!G909</f>
        <v>0.77049999999999996</v>
      </c>
      <c r="H911">
        <f>Pumpkin_Seeds_Dataset!H909</f>
        <v>0.99070000000000003</v>
      </c>
      <c r="I911">
        <f>Pumpkin_Seeds_Dataset!I909</f>
        <v>0.75170000000000003</v>
      </c>
      <c r="J911">
        <f>Pumpkin_Seeds_Dataset!J909</f>
        <v>0.88049999999999995</v>
      </c>
      <c r="K911">
        <f>Pumpkin_Seeds_Dataset!K909</f>
        <v>1.5688</v>
      </c>
      <c r="L911">
        <f>Pumpkin_Seeds_Dataset!L909</f>
        <v>0.7964</v>
      </c>
      <c r="M911" s="9">
        <f>Pumpkin_Seeds_Dataset!M909</f>
        <v>0</v>
      </c>
      <c r="N911" s="10">
        <f t="shared" si="183"/>
        <v>1</v>
      </c>
      <c r="O911" s="11">
        <f t="shared" si="184"/>
        <v>1</v>
      </c>
      <c r="P911">
        <f t="shared" si="185"/>
        <v>0</v>
      </c>
      <c r="Q911">
        <f t="shared" si="186"/>
        <v>3.4901080416144384E-2</v>
      </c>
      <c r="R911" s="9">
        <f t="shared" si="187"/>
        <v>3.4901080416144384E-2</v>
      </c>
      <c r="S911" s="11">
        <f t="shared" si="188"/>
        <v>0.96509891958385563</v>
      </c>
      <c r="T911" s="9">
        <f t="shared" si="189"/>
        <v>-3.5524675555886537E-2</v>
      </c>
      <c r="U911" s="11">
        <f t="shared" si="190"/>
        <v>100</v>
      </c>
      <c r="AX911">
        <v>0.14890749522385621</v>
      </c>
      <c r="AY911">
        <v>1</v>
      </c>
      <c r="AZ911">
        <v>0</v>
      </c>
      <c r="BA911">
        <f t="shared" si="194"/>
        <v>858</v>
      </c>
      <c r="BB911">
        <f t="shared" si="195"/>
        <v>49</v>
      </c>
      <c r="BC911">
        <f t="shared" si="191"/>
        <v>0.33999999999999997</v>
      </c>
      <c r="BD911">
        <f t="shared" si="192"/>
        <v>0.95916666666666672</v>
      </c>
      <c r="BE911">
        <f t="shared" si="193"/>
        <v>7.3782051282048891E-4</v>
      </c>
    </row>
    <row r="912" spans="1:57" x14ac:dyDescent="0.3">
      <c r="A912">
        <f>Pumpkin_Seeds_Dataset!A910</f>
        <v>94876</v>
      </c>
      <c r="B912">
        <f>Pumpkin_Seeds_Dataset!B910</f>
        <v>1185.3920000000001</v>
      </c>
      <c r="C912">
        <f>Pumpkin_Seeds_Dataset!C910</f>
        <v>446.02910000000003</v>
      </c>
      <c r="D912">
        <f>Pumpkin_Seeds_Dataset!D910</f>
        <v>271.8605</v>
      </c>
      <c r="E912">
        <f>Pumpkin_Seeds_Dataset!E910</f>
        <v>95706</v>
      </c>
      <c r="F912">
        <f>Pumpkin_Seeds_Dataset!F910</f>
        <v>347.56279999999998</v>
      </c>
      <c r="G912">
        <f>Pumpkin_Seeds_Dataset!G910</f>
        <v>0.79279999999999995</v>
      </c>
      <c r="H912">
        <f>Pumpkin_Seeds_Dataset!H910</f>
        <v>0.99129999999999996</v>
      </c>
      <c r="I912">
        <f>Pumpkin_Seeds_Dataset!I910</f>
        <v>0.73399999999999999</v>
      </c>
      <c r="J912">
        <f>Pumpkin_Seeds_Dataset!J910</f>
        <v>0.84850000000000003</v>
      </c>
      <c r="K912">
        <f>Pumpkin_Seeds_Dataset!K910</f>
        <v>1.6407</v>
      </c>
      <c r="L912">
        <f>Pumpkin_Seeds_Dataset!L910</f>
        <v>0.7792</v>
      </c>
      <c r="M912" s="9">
        <f>Pumpkin_Seeds_Dataset!M910</f>
        <v>0</v>
      </c>
      <c r="N912" s="10">
        <f t="shared" si="183"/>
        <v>1</v>
      </c>
      <c r="O912" s="11">
        <f t="shared" si="184"/>
        <v>1</v>
      </c>
      <c r="P912">
        <f t="shared" si="185"/>
        <v>0</v>
      </c>
      <c r="Q912">
        <f t="shared" si="186"/>
        <v>4.2159921243136327E-2</v>
      </c>
      <c r="R912" s="9">
        <f t="shared" si="187"/>
        <v>4.2159921243136327E-2</v>
      </c>
      <c r="S912" s="11">
        <f t="shared" si="188"/>
        <v>0.95784007875686372</v>
      </c>
      <c r="T912" s="9">
        <f t="shared" si="189"/>
        <v>-4.3074447350149925E-2</v>
      </c>
      <c r="U912" s="11">
        <f t="shared" si="190"/>
        <v>100</v>
      </c>
      <c r="AX912">
        <v>0.14933531526484847</v>
      </c>
      <c r="AY912">
        <v>1</v>
      </c>
      <c r="AZ912">
        <v>0</v>
      </c>
      <c r="BA912">
        <f t="shared" si="194"/>
        <v>859</v>
      </c>
      <c r="BB912">
        <f t="shared" si="195"/>
        <v>49</v>
      </c>
      <c r="BC912">
        <f t="shared" si="191"/>
        <v>0.33923076923076922</v>
      </c>
      <c r="BD912">
        <f t="shared" si="192"/>
        <v>0.95916666666666672</v>
      </c>
      <c r="BE912">
        <f t="shared" si="193"/>
        <v>7.3782051282048891E-4</v>
      </c>
    </row>
    <row r="913" spans="1:57" x14ac:dyDescent="0.3">
      <c r="A913">
        <f>Pumpkin_Seeds_Dataset!A911</f>
        <v>73231</v>
      </c>
      <c r="B913">
        <f>Pumpkin_Seeds_Dataset!B911</f>
        <v>1069.4860000000001</v>
      </c>
      <c r="C913">
        <f>Pumpkin_Seeds_Dataset!C911</f>
        <v>433.52499999999998</v>
      </c>
      <c r="D913">
        <f>Pumpkin_Seeds_Dataset!D911</f>
        <v>215.65190000000001</v>
      </c>
      <c r="E913">
        <f>Pumpkin_Seeds_Dataset!E911</f>
        <v>73833</v>
      </c>
      <c r="F913">
        <f>Pumpkin_Seeds_Dataset!F911</f>
        <v>305.35320000000002</v>
      </c>
      <c r="G913">
        <f>Pumpkin_Seeds_Dataset!G911</f>
        <v>0.86750000000000005</v>
      </c>
      <c r="H913">
        <f>Pumpkin_Seeds_Dataset!H911</f>
        <v>0.99180000000000001</v>
      </c>
      <c r="I913">
        <f>Pumpkin_Seeds_Dataset!I911</f>
        <v>0.65610000000000002</v>
      </c>
      <c r="J913">
        <f>Pumpkin_Seeds_Dataset!J911</f>
        <v>0.80459999999999998</v>
      </c>
      <c r="K913">
        <f>Pumpkin_Seeds_Dataset!K911</f>
        <v>2.0103</v>
      </c>
      <c r="L913">
        <f>Pumpkin_Seeds_Dataset!L911</f>
        <v>0.70430000000000004</v>
      </c>
      <c r="M913" s="9">
        <f>Pumpkin_Seeds_Dataset!M911</f>
        <v>0</v>
      </c>
      <c r="N913" s="10">
        <f t="shared" si="183"/>
        <v>1</v>
      </c>
      <c r="O913" s="11">
        <f t="shared" si="184"/>
        <v>1</v>
      </c>
      <c r="P913">
        <f t="shared" si="185"/>
        <v>0</v>
      </c>
      <c r="Q913">
        <f t="shared" si="186"/>
        <v>0.38683986192101472</v>
      </c>
      <c r="R913" s="9">
        <f t="shared" si="187"/>
        <v>0.38683986192101472</v>
      </c>
      <c r="S913" s="11">
        <f t="shared" si="188"/>
        <v>0.61316013807898528</v>
      </c>
      <c r="T913" s="9">
        <f t="shared" si="189"/>
        <v>-0.48912914049183409</v>
      </c>
      <c r="U913" s="11">
        <f t="shared" si="190"/>
        <v>100</v>
      </c>
      <c r="AX913">
        <v>0.14982673538869579</v>
      </c>
      <c r="AY913">
        <v>1</v>
      </c>
      <c r="AZ913">
        <v>0</v>
      </c>
      <c r="BA913">
        <f t="shared" si="194"/>
        <v>860</v>
      </c>
      <c r="BB913">
        <f t="shared" si="195"/>
        <v>49</v>
      </c>
      <c r="BC913">
        <f t="shared" si="191"/>
        <v>0.33846153846153848</v>
      </c>
      <c r="BD913">
        <f t="shared" si="192"/>
        <v>0.95916666666666672</v>
      </c>
      <c r="BE913">
        <f t="shared" si="193"/>
        <v>7.3782051282048891E-4</v>
      </c>
    </row>
    <row r="914" spans="1:57" x14ac:dyDescent="0.3">
      <c r="A914">
        <f>Pumpkin_Seeds_Dataset!A912</f>
        <v>67526</v>
      </c>
      <c r="B914">
        <f>Pumpkin_Seeds_Dataset!B912</f>
        <v>1014.952</v>
      </c>
      <c r="C914">
        <f>Pumpkin_Seeds_Dataset!C912</f>
        <v>397.59300000000002</v>
      </c>
      <c r="D914">
        <f>Pumpkin_Seeds_Dataset!D912</f>
        <v>217.43620000000001</v>
      </c>
      <c r="E914">
        <f>Pumpkin_Seeds_Dataset!E912</f>
        <v>68407</v>
      </c>
      <c r="F914">
        <f>Pumpkin_Seeds_Dataset!F912</f>
        <v>293.21800000000002</v>
      </c>
      <c r="G914">
        <f>Pumpkin_Seeds_Dataset!G912</f>
        <v>0.83720000000000006</v>
      </c>
      <c r="H914">
        <f>Pumpkin_Seeds_Dataset!H912</f>
        <v>0.98709999999999998</v>
      </c>
      <c r="I914">
        <f>Pumpkin_Seeds_Dataset!I912</f>
        <v>0.71960000000000002</v>
      </c>
      <c r="J914">
        <f>Pumpkin_Seeds_Dataset!J912</f>
        <v>0.82369999999999999</v>
      </c>
      <c r="K914">
        <f>Pumpkin_Seeds_Dataset!K912</f>
        <v>1.8285</v>
      </c>
      <c r="L914">
        <f>Pumpkin_Seeds_Dataset!L912</f>
        <v>0.73750000000000004</v>
      </c>
      <c r="M914" s="9">
        <f>Pumpkin_Seeds_Dataset!M912</f>
        <v>0</v>
      </c>
      <c r="N914" s="10">
        <f t="shared" si="183"/>
        <v>1</v>
      </c>
      <c r="O914" s="11">
        <f t="shared" si="184"/>
        <v>1</v>
      </c>
      <c r="P914">
        <f t="shared" si="185"/>
        <v>0</v>
      </c>
      <c r="Q914">
        <f t="shared" si="186"/>
        <v>7.0036826447974293E-2</v>
      </c>
      <c r="R914" s="9">
        <f t="shared" si="187"/>
        <v>7.0036826447974293E-2</v>
      </c>
      <c r="S914" s="11">
        <f t="shared" si="188"/>
        <v>0.92996317355202573</v>
      </c>
      <c r="T914" s="9">
        <f t="shared" si="189"/>
        <v>-7.2610291950025163E-2</v>
      </c>
      <c r="U914" s="11">
        <f t="shared" si="190"/>
        <v>100</v>
      </c>
      <c r="AX914">
        <v>0.14990942230578436</v>
      </c>
      <c r="AY914">
        <v>1</v>
      </c>
      <c r="AZ914">
        <v>0</v>
      </c>
      <c r="BA914">
        <f t="shared" si="194"/>
        <v>861</v>
      </c>
      <c r="BB914">
        <f t="shared" si="195"/>
        <v>49</v>
      </c>
      <c r="BC914">
        <f t="shared" si="191"/>
        <v>0.33769230769230774</v>
      </c>
      <c r="BD914">
        <f t="shared" si="192"/>
        <v>0.95916666666666672</v>
      </c>
      <c r="BE914">
        <f t="shared" si="193"/>
        <v>7.3782051282059548E-4</v>
      </c>
    </row>
    <row r="915" spans="1:57" x14ac:dyDescent="0.3">
      <c r="A915">
        <f>Pumpkin_Seeds_Dataset!A913</f>
        <v>83275</v>
      </c>
      <c r="B915">
        <f>Pumpkin_Seeds_Dataset!B913</f>
        <v>1125.595</v>
      </c>
      <c r="C915">
        <f>Pumpkin_Seeds_Dataset!C913</f>
        <v>431.09190000000001</v>
      </c>
      <c r="D915">
        <f>Pumpkin_Seeds_Dataset!D913</f>
        <v>247.2544</v>
      </c>
      <c r="E915">
        <f>Pumpkin_Seeds_Dataset!E913</f>
        <v>84158</v>
      </c>
      <c r="F915">
        <f>Pumpkin_Seeds_Dataset!F913</f>
        <v>325.62099999999998</v>
      </c>
      <c r="G915">
        <f>Pumpkin_Seeds_Dataset!G913</f>
        <v>0.81920000000000004</v>
      </c>
      <c r="H915">
        <f>Pumpkin_Seeds_Dataset!H913</f>
        <v>0.98950000000000005</v>
      </c>
      <c r="I915">
        <f>Pumpkin_Seeds_Dataset!I913</f>
        <v>0.70799999999999996</v>
      </c>
      <c r="J915">
        <f>Pumpkin_Seeds_Dataset!J913</f>
        <v>0.82599999999999996</v>
      </c>
      <c r="K915">
        <f>Pumpkin_Seeds_Dataset!K913</f>
        <v>1.7435</v>
      </c>
      <c r="L915">
        <f>Pumpkin_Seeds_Dataset!L913</f>
        <v>0.75529999999999997</v>
      </c>
      <c r="M915" s="9">
        <f>Pumpkin_Seeds_Dataset!M913</f>
        <v>0</v>
      </c>
      <c r="N915" s="10">
        <f t="shared" si="183"/>
        <v>1</v>
      </c>
      <c r="O915" s="11">
        <f t="shared" si="184"/>
        <v>1</v>
      </c>
      <c r="P915">
        <f t="shared" si="185"/>
        <v>0</v>
      </c>
      <c r="Q915">
        <f t="shared" si="186"/>
        <v>3.3734592400058425E-2</v>
      </c>
      <c r="R915" s="9">
        <f t="shared" si="187"/>
        <v>3.3734592400058425E-2</v>
      </c>
      <c r="S915" s="11">
        <f t="shared" si="188"/>
        <v>0.96626540759994162</v>
      </c>
      <c r="T915" s="9">
        <f t="shared" si="189"/>
        <v>-3.4316733437969857E-2</v>
      </c>
      <c r="U915" s="11">
        <f t="shared" si="190"/>
        <v>100</v>
      </c>
      <c r="AX915">
        <v>0.14991568529289889</v>
      </c>
      <c r="AY915">
        <v>1</v>
      </c>
      <c r="AZ915">
        <v>0</v>
      </c>
      <c r="BA915">
        <f t="shared" si="194"/>
        <v>862</v>
      </c>
      <c r="BB915">
        <f t="shared" si="195"/>
        <v>49</v>
      </c>
      <c r="BC915">
        <f t="shared" si="191"/>
        <v>0.33692307692307688</v>
      </c>
      <c r="BD915">
        <f t="shared" si="192"/>
        <v>0.95916666666666672</v>
      </c>
      <c r="BE915">
        <f t="shared" si="193"/>
        <v>7.3782051282048891E-4</v>
      </c>
    </row>
    <row r="916" spans="1:57" x14ac:dyDescent="0.3">
      <c r="A916">
        <f>Pumpkin_Seeds_Dataset!A914</f>
        <v>83832</v>
      </c>
      <c r="B916">
        <f>Pumpkin_Seeds_Dataset!B914</f>
        <v>1135.23</v>
      </c>
      <c r="C916">
        <f>Pumpkin_Seeds_Dataset!C914</f>
        <v>448.0772</v>
      </c>
      <c r="D916">
        <f>Pumpkin_Seeds_Dataset!D914</f>
        <v>239.1491</v>
      </c>
      <c r="E916">
        <f>Pumpkin_Seeds_Dataset!E914</f>
        <v>84719</v>
      </c>
      <c r="F916">
        <f>Pumpkin_Seeds_Dataset!F914</f>
        <v>326.70819999999998</v>
      </c>
      <c r="G916">
        <f>Pumpkin_Seeds_Dataset!G914</f>
        <v>0.84570000000000001</v>
      </c>
      <c r="H916">
        <f>Pumpkin_Seeds_Dataset!H914</f>
        <v>0.98950000000000005</v>
      </c>
      <c r="I916">
        <f>Pumpkin_Seeds_Dataset!I914</f>
        <v>0.76129999999999998</v>
      </c>
      <c r="J916">
        <f>Pumpkin_Seeds_Dataset!J914</f>
        <v>0.81740000000000002</v>
      </c>
      <c r="K916">
        <f>Pumpkin_Seeds_Dataset!K914</f>
        <v>1.8735999999999999</v>
      </c>
      <c r="L916">
        <f>Pumpkin_Seeds_Dataset!L914</f>
        <v>0.72909999999999997</v>
      </c>
      <c r="M916" s="9">
        <f>Pumpkin_Seeds_Dataset!M914</f>
        <v>0</v>
      </c>
      <c r="N916" s="10">
        <f t="shared" si="183"/>
        <v>1</v>
      </c>
      <c r="O916" s="11">
        <f t="shared" si="184"/>
        <v>1</v>
      </c>
      <c r="P916">
        <f t="shared" si="185"/>
        <v>0</v>
      </c>
      <c r="Q916">
        <f t="shared" si="186"/>
        <v>9.0594322016771589E-2</v>
      </c>
      <c r="R916" s="9">
        <f t="shared" si="187"/>
        <v>9.0594322016771589E-2</v>
      </c>
      <c r="S916" s="11">
        <f t="shared" si="188"/>
        <v>0.90940567798322847</v>
      </c>
      <c r="T916" s="9">
        <f t="shared" si="189"/>
        <v>-9.4963993952011064E-2</v>
      </c>
      <c r="U916" s="11">
        <f t="shared" si="190"/>
        <v>100</v>
      </c>
      <c r="AX916">
        <v>0.15001607199568373</v>
      </c>
      <c r="AY916">
        <v>1</v>
      </c>
      <c r="AZ916">
        <v>0</v>
      </c>
      <c r="BA916">
        <f t="shared" si="194"/>
        <v>863</v>
      </c>
      <c r="BB916">
        <f t="shared" si="195"/>
        <v>49</v>
      </c>
      <c r="BC916">
        <f t="shared" si="191"/>
        <v>0.33615384615384614</v>
      </c>
      <c r="BD916">
        <f t="shared" si="192"/>
        <v>0.95916666666666672</v>
      </c>
      <c r="BE916">
        <f t="shared" si="193"/>
        <v>7.3782051282048891E-4</v>
      </c>
    </row>
    <row r="917" spans="1:57" x14ac:dyDescent="0.3">
      <c r="A917">
        <f>Pumpkin_Seeds_Dataset!A915</f>
        <v>94608</v>
      </c>
      <c r="B917">
        <f>Pumpkin_Seeds_Dataset!B915</f>
        <v>1167.1089999999999</v>
      </c>
      <c r="C917">
        <f>Pumpkin_Seeds_Dataset!C915</f>
        <v>443.53949999999998</v>
      </c>
      <c r="D917">
        <f>Pumpkin_Seeds_Dataset!D915</f>
        <v>272.17509999999999</v>
      </c>
      <c r="E917">
        <f>Pumpkin_Seeds_Dataset!E915</f>
        <v>95556</v>
      </c>
      <c r="F917">
        <f>Pumpkin_Seeds_Dataset!F915</f>
        <v>347.07150000000001</v>
      </c>
      <c r="G917">
        <f>Pumpkin_Seeds_Dataset!G915</f>
        <v>0.78959999999999997</v>
      </c>
      <c r="H917">
        <f>Pumpkin_Seeds_Dataset!H915</f>
        <v>0.99009999999999998</v>
      </c>
      <c r="I917">
        <f>Pumpkin_Seeds_Dataset!I915</f>
        <v>0.72719999999999996</v>
      </c>
      <c r="J917">
        <f>Pumpkin_Seeds_Dataset!J915</f>
        <v>0.87280000000000002</v>
      </c>
      <c r="K917">
        <f>Pumpkin_Seeds_Dataset!K915</f>
        <v>1.6295999999999999</v>
      </c>
      <c r="L917">
        <f>Pumpkin_Seeds_Dataset!L915</f>
        <v>0.78249999999999997</v>
      </c>
      <c r="M917" s="9">
        <f>Pumpkin_Seeds_Dataset!M915</f>
        <v>0</v>
      </c>
      <c r="N917" s="10">
        <f t="shared" si="183"/>
        <v>1</v>
      </c>
      <c r="O917" s="11">
        <f t="shared" si="184"/>
        <v>1</v>
      </c>
      <c r="P917">
        <f t="shared" si="185"/>
        <v>0</v>
      </c>
      <c r="Q917">
        <f t="shared" si="186"/>
        <v>1.5088122313986731E-2</v>
      </c>
      <c r="R917" s="9">
        <f t="shared" si="187"/>
        <v>1.5088122313986731E-2</v>
      </c>
      <c r="S917" s="11">
        <f t="shared" si="188"/>
        <v>0.98491187768601329</v>
      </c>
      <c r="T917" s="9">
        <f t="shared" si="189"/>
        <v>-1.5203106090374501E-2</v>
      </c>
      <c r="U917" s="11">
        <f t="shared" si="190"/>
        <v>100</v>
      </c>
      <c r="AX917">
        <v>0.15012538457896438</v>
      </c>
      <c r="AY917">
        <v>1</v>
      </c>
      <c r="AZ917">
        <v>0</v>
      </c>
      <c r="BA917">
        <f t="shared" si="194"/>
        <v>864</v>
      </c>
      <c r="BB917">
        <f t="shared" si="195"/>
        <v>49</v>
      </c>
      <c r="BC917">
        <f t="shared" si="191"/>
        <v>0.33538461538461539</v>
      </c>
      <c r="BD917">
        <f t="shared" si="192"/>
        <v>0.95916666666666672</v>
      </c>
      <c r="BE917">
        <f t="shared" si="193"/>
        <v>7.3782051282048891E-4</v>
      </c>
    </row>
    <row r="918" spans="1:57" x14ac:dyDescent="0.3">
      <c r="A918">
        <f>Pumpkin_Seeds_Dataset!A916</f>
        <v>63789</v>
      </c>
      <c r="B918">
        <f>Pumpkin_Seeds_Dataset!B916</f>
        <v>977.61</v>
      </c>
      <c r="C918">
        <f>Pumpkin_Seeds_Dataset!C916</f>
        <v>386.79880000000003</v>
      </c>
      <c r="D918">
        <f>Pumpkin_Seeds_Dataset!D916</f>
        <v>210.78909999999999</v>
      </c>
      <c r="E918">
        <f>Pumpkin_Seeds_Dataset!E916</f>
        <v>64483</v>
      </c>
      <c r="F918">
        <f>Pumpkin_Seeds_Dataset!F916</f>
        <v>284.9889</v>
      </c>
      <c r="G918">
        <f>Pumpkin_Seeds_Dataset!G916</f>
        <v>0.83850000000000002</v>
      </c>
      <c r="H918">
        <f>Pumpkin_Seeds_Dataset!H916</f>
        <v>0.98919999999999997</v>
      </c>
      <c r="I918">
        <f>Pumpkin_Seeds_Dataset!I916</f>
        <v>0.74760000000000004</v>
      </c>
      <c r="J918">
        <f>Pumpkin_Seeds_Dataset!J916</f>
        <v>0.8387</v>
      </c>
      <c r="K918">
        <f>Pumpkin_Seeds_Dataset!K916</f>
        <v>1.835</v>
      </c>
      <c r="L918">
        <f>Pumpkin_Seeds_Dataset!L916</f>
        <v>0.73680000000000001</v>
      </c>
      <c r="M918" s="9">
        <f>Pumpkin_Seeds_Dataset!M916</f>
        <v>0</v>
      </c>
      <c r="N918" s="10">
        <f t="shared" si="183"/>
        <v>1</v>
      </c>
      <c r="O918" s="11">
        <f t="shared" si="184"/>
        <v>1</v>
      </c>
      <c r="P918">
        <f t="shared" si="185"/>
        <v>0</v>
      </c>
      <c r="Q918">
        <f t="shared" si="186"/>
        <v>0.12450523326900224</v>
      </c>
      <c r="R918" s="9">
        <f t="shared" si="187"/>
        <v>0.12450523326900224</v>
      </c>
      <c r="S918" s="11">
        <f t="shared" si="188"/>
        <v>0.8754947667309978</v>
      </c>
      <c r="T918" s="9">
        <f t="shared" si="189"/>
        <v>-0.13296610473726203</v>
      </c>
      <c r="U918" s="11">
        <f t="shared" si="190"/>
        <v>100</v>
      </c>
      <c r="AX918">
        <v>0.15029434491645857</v>
      </c>
      <c r="AY918">
        <v>1</v>
      </c>
      <c r="AZ918">
        <v>0</v>
      </c>
      <c r="BA918">
        <f t="shared" si="194"/>
        <v>865</v>
      </c>
      <c r="BB918">
        <f t="shared" si="195"/>
        <v>49</v>
      </c>
      <c r="BC918">
        <f t="shared" si="191"/>
        <v>0.33461538461538465</v>
      </c>
      <c r="BD918">
        <f t="shared" si="192"/>
        <v>0.95916666666666672</v>
      </c>
      <c r="BE918">
        <f t="shared" si="193"/>
        <v>7.3782051282059548E-4</v>
      </c>
    </row>
    <row r="919" spans="1:57" x14ac:dyDescent="0.3">
      <c r="A919">
        <f>Pumpkin_Seeds_Dataset!A917</f>
        <v>72468</v>
      </c>
      <c r="B919">
        <f>Pumpkin_Seeds_Dataset!B917</f>
        <v>1050.423</v>
      </c>
      <c r="C919">
        <f>Pumpkin_Seeds_Dataset!C917</f>
        <v>416.32619999999997</v>
      </c>
      <c r="D919">
        <f>Pumpkin_Seeds_Dataset!D917</f>
        <v>222.44120000000001</v>
      </c>
      <c r="E919">
        <f>Pumpkin_Seeds_Dataset!E917</f>
        <v>73289</v>
      </c>
      <c r="F919">
        <f>Pumpkin_Seeds_Dataset!F917</f>
        <v>303.75830000000002</v>
      </c>
      <c r="G919">
        <f>Pumpkin_Seeds_Dataset!G917</f>
        <v>0.84530000000000005</v>
      </c>
      <c r="H919">
        <f>Pumpkin_Seeds_Dataset!H917</f>
        <v>0.98880000000000001</v>
      </c>
      <c r="I919">
        <f>Pumpkin_Seeds_Dataset!I917</f>
        <v>0.71850000000000003</v>
      </c>
      <c r="J919">
        <f>Pumpkin_Seeds_Dataset!J917</f>
        <v>0.82530000000000003</v>
      </c>
      <c r="K919">
        <f>Pumpkin_Seeds_Dataset!K917</f>
        <v>1.8715999999999999</v>
      </c>
      <c r="L919">
        <f>Pumpkin_Seeds_Dataset!L917</f>
        <v>0.72960000000000003</v>
      </c>
      <c r="M919" s="9">
        <f>Pumpkin_Seeds_Dataset!M917</f>
        <v>0</v>
      </c>
      <c r="N919" s="10">
        <f t="shared" si="183"/>
        <v>1</v>
      </c>
      <c r="O919" s="11">
        <f t="shared" si="184"/>
        <v>1</v>
      </c>
      <c r="P919">
        <f t="shared" si="185"/>
        <v>0</v>
      </c>
      <c r="Q919">
        <f t="shared" si="186"/>
        <v>7.6464612465474216E-2</v>
      </c>
      <c r="R919" s="9">
        <f t="shared" si="187"/>
        <v>7.6464612465474216E-2</v>
      </c>
      <c r="S919" s="11">
        <f t="shared" si="188"/>
        <v>0.9235353875345258</v>
      </c>
      <c r="T919" s="9">
        <f t="shared" si="189"/>
        <v>-7.9546161144101915E-2</v>
      </c>
      <c r="U919" s="11">
        <f t="shared" si="190"/>
        <v>100</v>
      </c>
      <c r="AX919">
        <v>0.15074383310271461</v>
      </c>
      <c r="AY919">
        <v>1</v>
      </c>
      <c r="AZ919">
        <v>0</v>
      </c>
      <c r="BA919">
        <f t="shared" si="194"/>
        <v>866</v>
      </c>
      <c r="BB919">
        <f t="shared" si="195"/>
        <v>49</v>
      </c>
      <c r="BC919">
        <f t="shared" si="191"/>
        <v>0.33384615384615379</v>
      </c>
      <c r="BD919">
        <f t="shared" si="192"/>
        <v>0.95916666666666672</v>
      </c>
      <c r="BE919">
        <f t="shared" si="193"/>
        <v>7.3782051282048891E-4</v>
      </c>
    </row>
    <row r="920" spans="1:57" x14ac:dyDescent="0.3">
      <c r="A920">
        <f>Pumpkin_Seeds_Dataset!A918</f>
        <v>99780</v>
      </c>
      <c r="B920">
        <f>Pumpkin_Seeds_Dataset!B918</f>
        <v>1178.461</v>
      </c>
      <c r="C920">
        <f>Pumpkin_Seeds_Dataset!C918</f>
        <v>435.28359999999998</v>
      </c>
      <c r="D920">
        <f>Pumpkin_Seeds_Dataset!D918</f>
        <v>292.61739999999998</v>
      </c>
      <c r="E920">
        <f>Pumpkin_Seeds_Dataset!E918</f>
        <v>100487</v>
      </c>
      <c r="F920">
        <f>Pumpkin_Seeds_Dataset!F918</f>
        <v>356.43209999999999</v>
      </c>
      <c r="G920">
        <f>Pumpkin_Seeds_Dataset!G918</f>
        <v>0.74029999999999996</v>
      </c>
      <c r="H920">
        <f>Pumpkin_Seeds_Dataset!H918</f>
        <v>0.99299999999999999</v>
      </c>
      <c r="I920">
        <f>Pumpkin_Seeds_Dataset!I918</f>
        <v>0.74029999999999996</v>
      </c>
      <c r="J920">
        <f>Pumpkin_Seeds_Dataset!J918</f>
        <v>0.90290000000000004</v>
      </c>
      <c r="K920">
        <f>Pumpkin_Seeds_Dataset!K918</f>
        <v>1.4876</v>
      </c>
      <c r="L920">
        <f>Pumpkin_Seeds_Dataset!L918</f>
        <v>0.81889999999999996</v>
      </c>
      <c r="M920" s="9">
        <f>Pumpkin_Seeds_Dataset!M918</f>
        <v>0</v>
      </c>
      <c r="N920" s="10">
        <f t="shared" si="183"/>
        <v>1</v>
      </c>
      <c r="O920" s="11">
        <f t="shared" si="184"/>
        <v>1</v>
      </c>
      <c r="P920">
        <f t="shared" si="185"/>
        <v>0</v>
      </c>
      <c r="Q920">
        <f t="shared" si="186"/>
        <v>3.2765399301240117E-2</v>
      </c>
      <c r="R920" s="9">
        <f t="shared" si="187"/>
        <v>3.2765399301240117E-2</v>
      </c>
      <c r="S920" s="11">
        <f t="shared" si="188"/>
        <v>0.96723460069875988</v>
      </c>
      <c r="T920" s="9">
        <f t="shared" si="189"/>
        <v>-3.3314206232556612E-2</v>
      </c>
      <c r="U920" s="11">
        <f t="shared" si="190"/>
        <v>100</v>
      </c>
      <c r="AX920">
        <v>0.15083898450869238</v>
      </c>
      <c r="AY920">
        <v>1</v>
      </c>
      <c r="AZ920">
        <v>0</v>
      </c>
      <c r="BA920">
        <f t="shared" si="194"/>
        <v>867</v>
      </c>
      <c r="BB920">
        <f t="shared" si="195"/>
        <v>49</v>
      </c>
      <c r="BC920">
        <f t="shared" si="191"/>
        <v>0.33307692307692305</v>
      </c>
      <c r="BD920">
        <f t="shared" si="192"/>
        <v>0.95916666666666672</v>
      </c>
      <c r="BE920">
        <f t="shared" si="193"/>
        <v>0</v>
      </c>
    </row>
    <row r="921" spans="1:57" x14ac:dyDescent="0.3">
      <c r="A921">
        <f>Pumpkin_Seeds_Dataset!A919</f>
        <v>71735</v>
      </c>
      <c r="B921">
        <f>Pumpkin_Seeds_Dataset!B919</f>
        <v>1062.933</v>
      </c>
      <c r="C921">
        <f>Pumpkin_Seeds_Dataset!C919</f>
        <v>426.93430000000001</v>
      </c>
      <c r="D921">
        <f>Pumpkin_Seeds_Dataset!D919</f>
        <v>215.0438</v>
      </c>
      <c r="E921">
        <f>Pumpkin_Seeds_Dataset!E919</f>
        <v>72606</v>
      </c>
      <c r="F921">
        <f>Pumpkin_Seeds_Dataset!F919</f>
        <v>302.21820000000002</v>
      </c>
      <c r="G921">
        <f>Pumpkin_Seeds_Dataset!G919</f>
        <v>0.8639</v>
      </c>
      <c r="H921">
        <f>Pumpkin_Seeds_Dataset!H919</f>
        <v>0.98799999999999999</v>
      </c>
      <c r="I921">
        <f>Pumpkin_Seeds_Dataset!I919</f>
        <v>0.72450000000000003</v>
      </c>
      <c r="J921">
        <f>Pumpkin_Seeds_Dataset!J919</f>
        <v>0.79790000000000005</v>
      </c>
      <c r="K921">
        <f>Pumpkin_Seeds_Dataset!K919</f>
        <v>1.9853000000000001</v>
      </c>
      <c r="L921">
        <f>Pumpkin_Seeds_Dataset!L919</f>
        <v>0.70789999999999997</v>
      </c>
      <c r="M921" s="9">
        <f>Pumpkin_Seeds_Dataset!M919</f>
        <v>0</v>
      </c>
      <c r="N921" s="10">
        <f t="shared" si="183"/>
        <v>1</v>
      </c>
      <c r="O921" s="11">
        <f t="shared" si="184"/>
        <v>1</v>
      </c>
      <c r="P921">
        <f t="shared" si="185"/>
        <v>0</v>
      </c>
      <c r="Q921">
        <f t="shared" si="186"/>
        <v>0.2440753611193536</v>
      </c>
      <c r="R921" s="9">
        <f t="shared" si="187"/>
        <v>0.2440753611193536</v>
      </c>
      <c r="S921" s="11">
        <f t="shared" si="188"/>
        <v>0.75592463888064643</v>
      </c>
      <c r="T921" s="9">
        <f t="shared" si="189"/>
        <v>-0.27981359179169518</v>
      </c>
      <c r="U921" s="11">
        <f t="shared" si="190"/>
        <v>100</v>
      </c>
      <c r="AX921">
        <v>0.15100151341988241</v>
      </c>
      <c r="AY921">
        <v>0</v>
      </c>
      <c r="AZ921">
        <v>1</v>
      </c>
      <c r="BA921">
        <f t="shared" si="194"/>
        <v>867</v>
      </c>
      <c r="BB921">
        <f t="shared" si="195"/>
        <v>50</v>
      </c>
      <c r="BC921">
        <f t="shared" si="191"/>
        <v>0.33307692307692305</v>
      </c>
      <c r="BD921">
        <f t="shared" si="192"/>
        <v>0.95833333333333337</v>
      </c>
      <c r="BE921">
        <f t="shared" si="193"/>
        <v>7.3717948717946335E-4</v>
      </c>
    </row>
    <row r="922" spans="1:57" x14ac:dyDescent="0.3">
      <c r="A922">
        <f>Pumpkin_Seeds_Dataset!A920</f>
        <v>93632</v>
      </c>
      <c r="B922">
        <f>Pumpkin_Seeds_Dataset!B920</f>
        <v>1206.002</v>
      </c>
      <c r="C922">
        <f>Pumpkin_Seeds_Dataset!C920</f>
        <v>482.49439999999998</v>
      </c>
      <c r="D922">
        <f>Pumpkin_Seeds_Dataset!D920</f>
        <v>247.90780000000001</v>
      </c>
      <c r="E922">
        <f>Pumpkin_Seeds_Dataset!E920</f>
        <v>94636</v>
      </c>
      <c r="F922">
        <f>Pumpkin_Seeds_Dataset!F920</f>
        <v>345.27670000000001</v>
      </c>
      <c r="G922">
        <f>Pumpkin_Seeds_Dataset!G920</f>
        <v>0.8579</v>
      </c>
      <c r="H922">
        <f>Pumpkin_Seeds_Dataset!H920</f>
        <v>0.98939999999999995</v>
      </c>
      <c r="I922">
        <f>Pumpkin_Seeds_Dataset!I920</f>
        <v>0.68789999999999996</v>
      </c>
      <c r="J922">
        <f>Pumpkin_Seeds_Dataset!J920</f>
        <v>0.80900000000000005</v>
      </c>
      <c r="K922">
        <f>Pumpkin_Seeds_Dataset!K920</f>
        <v>1.9462999999999999</v>
      </c>
      <c r="L922">
        <f>Pumpkin_Seeds_Dataset!L920</f>
        <v>0.71560000000000001</v>
      </c>
      <c r="M922" s="9">
        <f>Pumpkin_Seeds_Dataset!M920</f>
        <v>0</v>
      </c>
      <c r="N922" s="10">
        <f t="shared" si="183"/>
        <v>1</v>
      </c>
      <c r="O922" s="11">
        <f t="shared" si="184"/>
        <v>1</v>
      </c>
      <c r="P922">
        <f t="shared" si="185"/>
        <v>0</v>
      </c>
      <c r="Q922">
        <f t="shared" si="186"/>
        <v>0.21341461913592069</v>
      </c>
      <c r="R922" s="9">
        <f t="shared" si="187"/>
        <v>0.21341461913592069</v>
      </c>
      <c r="S922" s="11">
        <f t="shared" si="188"/>
        <v>0.78658538086407925</v>
      </c>
      <c r="T922" s="9">
        <f t="shared" si="189"/>
        <v>-0.24005400437951099</v>
      </c>
      <c r="U922" s="11">
        <f t="shared" si="190"/>
        <v>100</v>
      </c>
      <c r="AX922">
        <v>0.15180210206597577</v>
      </c>
      <c r="AY922">
        <v>1</v>
      </c>
      <c r="AZ922">
        <v>0</v>
      </c>
      <c r="BA922">
        <f t="shared" si="194"/>
        <v>868</v>
      </c>
      <c r="BB922">
        <f t="shared" si="195"/>
        <v>50</v>
      </c>
      <c r="BC922">
        <f t="shared" si="191"/>
        <v>0.3323076923076923</v>
      </c>
      <c r="BD922">
        <f t="shared" si="192"/>
        <v>0.95833333333333337</v>
      </c>
      <c r="BE922">
        <f t="shared" si="193"/>
        <v>7.3717948717946335E-4</v>
      </c>
    </row>
    <row r="923" spans="1:57" x14ac:dyDescent="0.3">
      <c r="A923">
        <f>Pumpkin_Seeds_Dataset!A921</f>
        <v>79988</v>
      </c>
      <c r="B923">
        <f>Pumpkin_Seeds_Dataset!B921</f>
        <v>1129.0250000000001</v>
      </c>
      <c r="C923">
        <f>Pumpkin_Seeds_Dataset!C921</f>
        <v>452.03089999999997</v>
      </c>
      <c r="D923">
        <f>Pumpkin_Seeds_Dataset!D921</f>
        <v>226.33869999999999</v>
      </c>
      <c r="E923">
        <f>Pumpkin_Seeds_Dataset!E921</f>
        <v>81145</v>
      </c>
      <c r="F923">
        <f>Pumpkin_Seeds_Dataset!F921</f>
        <v>319.12990000000002</v>
      </c>
      <c r="G923">
        <f>Pumpkin_Seeds_Dataset!G921</f>
        <v>0.86560000000000004</v>
      </c>
      <c r="H923">
        <f>Pumpkin_Seeds_Dataset!H921</f>
        <v>0.98570000000000002</v>
      </c>
      <c r="I923">
        <f>Pumpkin_Seeds_Dataset!I921</f>
        <v>0.61939999999999995</v>
      </c>
      <c r="J923">
        <f>Pumpkin_Seeds_Dataset!J921</f>
        <v>0.78849999999999998</v>
      </c>
      <c r="K923">
        <f>Pumpkin_Seeds_Dataset!K921</f>
        <v>1.9971000000000001</v>
      </c>
      <c r="L923">
        <f>Pumpkin_Seeds_Dataset!L921</f>
        <v>0.70599999999999996</v>
      </c>
      <c r="M923" s="9">
        <f>Pumpkin_Seeds_Dataset!M921</f>
        <v>0</v>
      </c>
      <c r="N923" s="10">
        <f t="shared" si="183"/>
        <v>1</v>
      </c>
      <c r="O923" s="11">
        <f t="shared" si="184"/>
        <v>1</v>
      </c>
      <c r="P923">
        <f t="shared" si="185"/>
        <v>0</v>
      </c>
      <c r="Q923">
        <f t="shared" si="186"/>
        <v>0.10381215438958098</v>
      </c>
      <c r="R923" s="9">
        <f t="shared" si="187"/>
        <v>0.10381215438958098</v>
      </c>
      <c r="S923" s="11">
        <f t="shared" si="188"/>
        <v>0.89618784561041898</v>
      </c>
      <c r="T923" s="9">
        <f t="shared" si="189"/>
        <v>-0.10960523886174084</v>
      </c>
      <c r="U923" s="11">
        <f t="shared" si="190"/>
        <v>100</v>
      </c>
      <c r="AX923">
        <v>0.15263897716230812</v>
      </c>
      <c r="AY923">
        <v>1</v>
      </c>
      <c r="AZ923">
        <v>0</v>
      </c>
      <c r="BA923">
        <f t="shared" si="194"/>
        <v>869</v>
      </c>
      <c r="BB923">
        <f t="shared" si="195"/>
        <v>50</v>
      </c>
      <c r="BC923">
        <f t="shared" si="191"/>
        <v>0.33153846153846156</v>
      </c>
      <c r="BD923">
        <f t="shared" si="192"/>
        <v>0.95833333333333337</v>
      </c>
      <c r="BE923">
        <f t="shared" si="193"/>
        <v>7.3717948717946335E-4</v>
      </c>
    </row>
    <row r="924" spans="1:57" x14ac:dyDescent="0.3">
      <c r="A924">
        <f>Pumpkin_Seeds_Dataset!A922</f>
        <v>69644</v>
      </c>
      <c r="B924">
        <f>Pumpkin_Seeds_Dataset!B922</f>
        <v>1046.646</v>
      </c>
      <c r="C924">
        <f>Pumpkin_Seeds_Dataset!C922</f>
        <v>420.76440000000002</v>
      </c>
      <c r="D924">
        <f>Pumpkin_Seeds_Dataset!D922</f>
        <v>211.52979999999999</v>
      </c>
      <c r="E924">
        <f>Pumpkin_Seeds_Dataset!E922</f>
        <v>70608</v>
      </c>
      <c r="F924">
        <f>Pumpkin_Seeds_Dataset!F922</f>
        <v>297.78100000000001</v>
      </c>
      <c r="G924">
        <f>Pumpkin_Seeds_Dataset!G922</f>
        <v>0.86439999999999995</v>
      </c>
      <c r="H924">
        <f>Pumpkin_Seeds_Dataset!H922</f>
        <v>0.98629999999999995</v>
      </c>
      <c r="I924">
        <f>Pumpkin_Seeds_Dataset!I922</f>
        <v>0.6321</v>
      </c>
      <c r="J924">
        <f>Pumpkin_Seeds_Dataset!J922</f>
        <v>0.79890000000000005</v>
      </c>
      <c r="K924">
        <f>Pumpkin_Seeds_Dataset!K922</f>
        <v>1.9891000000000001</v>
      </c>
      <c r="L924">
        <f>Pumpkin_Seeds_Dataset!L922</f>
        <v>0.7077</v>
      </c>
      <c r="M924" s="9">
        <f>Pumpkin_Seeds_Dataset!M922</f>
        <v>0</v>
      </c>
      <c r="N924" s="10">
        <f t="shared" si="183"/>
        <v>1</v>
      </c>
      <c r="O924" s="11">
        <f t="shared" si="184"/>
        <v>1</v>
      </c>
      <c r="P924">
        <f t="shared" si="185"/>
        <v>0</v>
      </c>
      <c r="Q924">
        <f t="shared" si="186"/>
        <v>0.16364428679016596</v>
      </c>
      <c r="R924" s="9">
        <f t="shared" si="187"/>
        <v>0.16364428679016596</v>
      </c>
      <c r="S924" s="11">
        <f t="shared" si="188"/>
        <v>0.83635571320983404</v>
      </c>
      <c r="T924" s="9">
        <f t="shared" si="189"/>
        <v>-0.17870126212431625</v>
      </c>
      <c r="U924" s="11">
        <f t="shared" si="190"/>
        <v>100</v>
      </c>
      <c r="AX924">
        <v>0.15397259449211201</v>
      </c>
      <c r="AY924">
        <v>1</v>
      </c>
      <c r="AZ924">
        <v>0</v>
      </c>
      <c r="BA924">
        <f t="shared" si="194"/>
        <v>870</v>
      </c>
      <c r="BB924">
        <f t="shared" si="195"/>
        <v>50</v>
      </c>
      <c r="BC924">
        <f t="shared" si="191"/>
        <v>0.33076923076923082</v>
      </c>
      <c r="BD924">
        <f t="shared" si="192"/>
        <v>0.95833333333333337</v>
      </c>
      <c r="BE924">
        <f t="shared" si="193"/>
        <v>0</v>
      </c>
    </row>
    <row r="925" spans="1:57" x14ac:dyDescent="0.3">
      <c r="A925">
        <f>Pumpkin_Seeds_Dataset!A923</f>
        <v>77167</v>
      </c>
      <c r="B925">
        <f>Pumpkin_Seeds_Dataset!B923</f>
        <v>1062.8789999999999</v>
      </c>
      <c r="C925">
        <f>Pumpkin_Seeds_Dataset!C923</f>
        <v>407.4169</v>
      </c>
      <c r="D925">
        <f>Pumpkin_Seeds_Dataset!D923</f>
        <v>241.61959999999999</v>
      </c>
      <c r="E925">
        <f>Pumpkin_Seeds_Dataset!E923</f>
        <v>77999</v>
      </c>
      <c r="F925">
        <f>Pumpkin_Seeds_Dataset!F923</f>
        <v>313.45190000000002</v>
      </c>
      <c r="G925">
        <f>Pumpkin_Seeds_Dataset!G923</f>
        <v>0.80520000000000003</v>
      </c>
      <c r="H925">
        <f>Pumpkin_Seeds_Dataset!H923</f>
        <v>0.98929999999999996</v>
      </c>
      <c r="I925">
        <f>Pumpkin_Seeds_Dataset!I923</f>
        <v>0.74350000000000005</v>
      </c>
      <c r="J925">
        <f>Pumpkin_Seeds_Dataset!J923</f>
        <v>0.85840000000000005</v>
      </c>
      <c r="K925">
        <f>Pumpkin_Seeds_Dataset!K923</f>
        <v>1.6861999999999999</v>
      </c>
      <c r="L925">
        <f>Pumpkin_Seeds_Dataset!L923</f>
        <v>0.76939999999999997</v>
      </c>
      <c r="M925" s="9">
        <f>Pumpkin_Seeds_Dataset!M923</f>
        <v>0</v>
      </c>
      <c r="N925" s="10">
        <f t="shared" si="183"/>
        <v>1</v>
      </c>
      <c r="O925" s="11">
        <f t="shared" si="184"/>
        <v>1</v>
      </c>
      <c r="P925">
        <f t="shared" si="185"/>
        <v>0</v>
      </c>
      <c r="Q925">
        <f t="shared" si="186"/>
        <v>1.002077442283731E-2</v>
      </c>
      <c r="R925" s="9">
        <f t="shared" si="187"/>
        <v>1.002077442283731E-2</v>
      </c>
      <c r="S925" s="11">
        <f t="shared" si="188"/>
        <v>0.98997922557716267</v>
      </c>
      <c r="T925" s="9">
        <f t="shared" si="189"/>
        <v>-1.0071320339166474E-2</v>
      </c>
      <c r="U925" s="11">
        <f t="shared" si="190"/>
        <v>100</v>
      </c>
      <c r="AX925">
        <v>0.15518669533841267</v>
      </c>
      <c r="AY925">
        <v>0</v>
      </c>
      <c r="AZ925">
        <v>1</v>
      </c>
      <c r="BA925">
        <f t="shared" si="194"/>
        <v>870</v>
      </c>
      <c r="BB925">
        <f t="shared" si="195"/>
        <v>51</v>
      </c>
      <c r="BC925">
        <f t="shared" si="191"/>
        <v>0.33076923076923082</v>
      </c>
      <c r="BD925">
        <f t="shared" si="192"/>
        <v>0.95750000000000002</v>
      </c>
      <c r="BE925">
        <f t="shared" si="193"/>
        <v>0</v>
      </c>
    </row>
    <row r="926" spans="1:57" x14ac:dyDescent="0.3">
      <c r="A926">
        <f>Pumpkin_Seeds_Dataset!A924</f>
        <v>94163</v>
      </c>
      <c r="B926">
        <f>Pumpkin_Seeds_Dataset!B924</f>
        <v>1236.673</v>
      </c>
      <c r="C926">
        <f>Pumpkin_Seeds_Dataset!C924</f>
        <v>511.9837</v>
      </c>
      <c r="D926">
        <f>Pumpkin_Seeds_Dataset!D924</f>
        <v>235.71029999999999</v>
      </c>
      <c r="E926">
        <f>Pumpkin_Seeds_Dataset!E924</f>
        <v>95031</v>
      </c>
      <c r="F926">
        <f>Pumpkin_Seeds_Dataset!F924</f>
        <v>346.2543</v>
      </c>
      <c r="G926">
        <f>Pumpkin_Seeds_Dataset!G924</f>
        <v>0.88770000000000004</v>
      </c>
      <c r="H926">
        <f>Pumpkin_Seeds_Dataset!H924</f>
        <v>0.9909</v>
      </c>
      <c r="I926">
        <f>Pumpkin_Seeds_Dataset!I924</f>
        <v>0.7591</v>
      </c>
      <c r="J926">
        <f>Pumpkin_Seeds_Dataset!J924</f>
        <v>0.77370000000000005</v>
      </c>
      <c r="K926">
        <f>Pumpkin_Seeds_Dataset!K924</f>
        <v>2.1720999999999999</v>
      </c>
      <c r="L926">
        <f>Pumpkin_Seeds_Dataset!L924</f>
        <v>0.67630000000000001</v>
      </c>
      <c r="M926" s="9">
        <f>Pumpkin_Seeds_Dataset!M924</f>
        <v>0</v>
      </c>
      <c r="N926" s="10">
        <f t="shared" si="183"/>
        <v>1</v>
      </c>
      <c r="O926" s="11">
        <f t="shared" si="184"/>
        <v>1</v>
      </c>
      <c r="P926">
        <f t="shared" si="185"/>
        <v>0</v>
      </c>
      <c r="Q926">
        <f t="shared" si="186"/>
        <v>0.92470493874997928</v>
      </c>
      <c r="R926" s="9">
        <f t="shared" si="187"/>
        <v>0.92470493874997928</v>
      </c>
      <c r="S926" s="11">
        <f t="shared" si="188"/>
        <v>7.5295061250020723E-2</v>
      </c>
      <c r="T926" s="9">
        <f t="shared" si="189"/>
        <v>-2.5863407339763804</v>
      </c>
      <c r="U926" s="11">
        <f t="shared" si="190"/>
        <v>0</v>
      </c>
      <c r="AX926">
        <v>0.15652802608652322</v>
      </c>
      <c r="AY926">
        <v>0</v>
      </c>
      <c r="AZ926">
        <v>1</v>
      </c>
      <c r="BA926">
        <f t="shared" si="194"/>
        <v>870</v>
      </c>
      <c r="BB926">
        <f t="shared" si="195"/>
        <v>52</v>
      </c>
      <c r="BC926">
        <f t="shared" si="191"/>
        <v>0.33076923076923082</v>
      </c>
      <c r="BD926">
        <f t="shared" si="192"/>
        <v>0.95666666666666667</v>
      </c>
      <c r="BE926">
        <f t="shared" si="193"/>
        <v>7.3589743589751828E-4</v>
      </c>
    </row>
    <row r="927" spans="1:57" x14ac:dyDescent="0.3">
      <c r="A927">
        <f>Pumpkin_Seeds_Dataset!A925</f>
        <v>90117</v>
      </c>
      <c r="B927">
        <f>Pumpkin_Seeds_Dataset!B925</f>
        <v>1235.1389999999999</v>
      </c>
      <c r="C927">
        <f>Pumpkin_Seeds_Dataset!C925</f>
        <v>519.4742</v>
      </c>
      <c r="D927">
        <f>Pumpkin_Seeds_Dataset!D925</f>
        <v>221.33510000000001</v>
      </c>
      <c r="E927">
        <f>Pumpkin_Seeds_Dataset!E925</f>
        <v>90899</v>
      </c>
      <c r="F927">
        <f>Pumpkin_Seeds_Dataset!F925</f>
        <v>338.7337</v>
      </c>
      <c r="G927">
        <f>Pumpkin_Seeds_Dataset!G925</f>
        <v>0.90469999999999995</v>
      </c>
      <c r="H927">
        <f>Pumpkin_Seeds_Dataset!H925</f>
        <v>0.99139999999999995</v>
      </c>
      <c r="I927">
        <f>Pumpkin_Seeds_Dataset!I925</f>
        <v>0.75290000000000001</v>
      </c>
      <c r="J927">
        <f>Pumpkin_Seeds_Dataset!J925</f>
        <v>0.74229999999999996</v>
      </c>
      <c r="K927">
        <f>Pumpkin_Seeds_Dataset!K925</f>
        <v>2.347</v>
      </c>
      <c r="L927">
        <f>Pumpkin_Seeds_Dataset!L925</f>
        <v>0.65210000000000001</v>
      </c>
      <c r="M927" s="9">
        <f>Pumpkin_Seeds_Dataset!M925</f>
        <v>0</v>
      </c>
      <c r="N927" s="10">
        <f t="shared" si="183"/>
        <v>1</v>
      </c>
      <c r="O927" s="11">
        <f t="shared" si="184"/>
        <v>1</v>
      </c>
      <c r="P927">
        <f t="shared" si="185"/>
        <v>0</v>
      </c>
      <c r="Q927">
        <f t="shared" si="186"/>
        <v>0.98033048307167026</v>
      </c>
      <c r="R927" s="9">
        <f t="shared" si="187"/>
        <v>0.98033048307167026</v>
      </c>
      <c r="S927" s="11">
        <f t="shared" si="188"/>
        <v>1.9669516928329744E-2</v>
      </c>
      <c r="T927" s="9">
        <f t="shared" si="189"/>
        <v>-3.9286852056865169</v>
      </c>
      <c r="U927" s="11">
        <f t="shared" si="190"/>
        <v>0</v>
      </c>
      <c r="AX927">
        <v>0.15747936203994736</v>
      </c>
      <c r="AY927">
        <v>1</v>
      </c>
      <c r="AZ927">
        <v>0</v>
      </c>
      <c r="BA927">
        <f t="shared" si="194"/>
        <v>871</v>
      </c>
      <c r="BB927">
        <f t="shared" si="195"/>
        <v>52</v>
      </c>
      <c r="BC927">
        <f t="shared" si="191"/>
        <v>0.32999999999999996</v>
      </c>
      <c r="BD927">
        <f t="shared" si="192"/>
        <v>0.95666666666666667</v>
      </c>
      <c r="BE927">
        <f t="shared" si="193"/>
        <v>7.3589743589741203E-4</v>
      </c>
    </row>
    <row r="928" spans="1:57" x14ac:dyDescent="0.3">
      <c r="A928">
        <f>Pumpkin_Seeds_Dataset!A926</f>
        <v>67124</v>
      </c>
      <c r="B928">
        <f>Pumpkin_Seeds_Dataset!B926</f>
        <v>975.93700000000001</v>
      </c>
      <c r="C928">
        <f>Pumpkin_Seeds_Dataset!C926</f>
        <v>349.10590000000002</v>
      </c>
      <c r="D928">
        <f>Pumpkin_Seeds_Dataset!D926</f>
        <v>246.52869999999999</v>
      </c>
      <c r="E928">
        <f>Pumpkin_Seeds_Dataset!E926</f>
        <v>68065</v>
      </c>
      <c r="F928">
        <f>Pumpkin_Seeds_Dataset!F926</f>
        <v>292.34390000000002</v>
      </c>
      <c r="G928">
        <f>Pumpkin_Seeds_Dataset!G926</f>
        <v>0.70799999999999996</v>
      </c>
      <c r="H928">
        <f>Pumpkin_Seeds_Dataset!H926</f>
        <v>0.98619999999999997</v>
      </c>
      <c r="I928">
        <f>Pumpkin_Seeds_Dataset!I926</f>
        <v>0.72489999999999999</v>
      </c>
      <c r="J928">
        <f>Pumpkin_Seeds_Dataset!J926</f>
        <v>0.88560000000000005</v>
      </c>
      <c r="K928">
        <f>Pumpkin_Seeds_Dataset!K926</f>
        <v>1.4160999999999999</v>
      </c>
      <c r="L928">
        <f>Pumpkin_Seeds_Dataset!L926</f>
        <v>0.83740000000000003</v>
      </c>
      <c r="M928" s="9">
        <f>Pumpkin_Seeds_Dataset!M926</f>
        <v>0</v>
      </c>
      <c r="N928" s="10">
        <f t="shared" si="183"/>
        <v>1</v>
      </c>
      <c r="O928" s="11">
        <f t="shared" si="184"/>
        <v>1</v>
      </c>
      <c r="P928">
        <f t="shared" si="185"/>
        <v>0</v>
      </c>
      <c r="Q928">
        <f t="shared" si="186"/>
        <v>1.9606073678351738E-3</v>
      </c>
      <c r="R928" s="9">
        <f t="shared" si="187"/>
        <v>1.9606073678351738E-3</v>
      </c>
      <c r="S928" s="11">
        <f t="shared" si="188"/>
        <v>0.99803939263216479</v>
      </c>
      <c r="T928" s="9">
        <f t="shared" si="189"/>
        <v>-1.9625318743397868E-3</v>
      </c>
      <c r="U928" s="11">
        <f t="shared" si="190"/>
        <v>100</v>
      </c>
      <c r="AX928">
        <v>0.15771987274479585</v>
      </c>
      <c r="AY928">
        <v>1</v>
      </c>
      <c r="AZ928">
        <v>0</v>
      </c>
      <c r="BA928">
        <f t="shared" si="194"/>
        <v>872</v>
      </c>
      <c r="BB928">
        <f t="shared" si="195"/>
        <v>52</v>
      </c>
      <c r="BC928">
        <f t="shared" si="191"/>
        <v>0.32923076923076922</v>
      </c>
      <c r="BD928">
        <f t="shared" si="192"/>
        <v>0.95666666666666667</v>
      </c>
      <c r="BE928">
        <f t="shared" si="193"/>
        <v>7.3589743589741203E-4</v>
      </c>
    </row>
    <row r="929" spans="1:57" x14ac:dyDescent="0.3">
      <c r="A929">
        <f>Pumpkin_Seeds_Dataset!A927</f>
        <v>61100</v>
      </c>
      <c r="B929">
        <f>Pumpkin_Seeds_Dataset!B927</f>
        <v>916.21500000000003</v>
      </c>
      <c r="C929">
        <f>Pumpkin_Seeds_Dataset!C927</f>
        <v>343.03179999999998</v>
      </c>
      <c r="D929">
        <f>Pumpkin_Seeds_Dataset!D927</f>
        <v>227.8321</v>
      </c>
      <c r="E929">
        <f>Pumpkin_Seeds_Dataset!E927</f>
        <v>61587</v>
      </c>
      <c r="F929">
        <f>Pumpkin_Seeds_Dataset!F927</f>
        <v>278.91739999999999</v>
      </c>
      <c r="G929">
        <f>Pumpkin_Seeds_Dataset!G927</f>
        <v>0.74760000000000004</v>
      </c>
      <c r="H929">
        <f>Pumpkin_Seeds_Dataset!H927</f>
        <v>0.99209999999999998</v>
      </c>
      <c r="I929">
        <f>Pumpkin_Seeds_Dataset!I927</f>
        <v>0.76339999999999997</v>
      </c>
      <c r="J929">
        <f>Pumpkin_Seeds_Dataset!J927</f>
        <v>0.91469999999999996</v>
      </c>
      <c r="K929">
        <f>Pumpkin_Seeds_Dataset!K927</f>
        <v>1.5056</v>
      </c>
      <c r="L929">
        <f>Pumpkin_Seeds_Dataset!L927</f>
        <v>0.81310000000000004</v>
      </c>
      <c r="M929" s="9">
        <f>Pumpkin_Seeds_Dataset!M927</f>
        <v>0</v>
      </c>
      <c r="N929" s="10">
        <f t="shared" si="183"/>
        <v>1</v>
      </c>
      <c r="O929" s="11">
        <f t="shared" si="184"/>
        <v>1</v>
      </c>
      <c r="P929">
        <f t="shared" si="185"/>
        <v>0</v>
      </c>
      <c r="Q929">
        <f t="shared" si="186"/>
        <v>1.3123660471555602E-2</v>
      </c>
      <c r="R929" s="9">
        <f t="shared" si="187"/>
        <v>1.3123660471555602E-2</v>
      </c>
      <c r="S929" s="11">
        <f t="shared" si="188"/>
        <v>0.98687633952844445</v>
      </c>
      <c r="T929" s="9">
        <f t="shared" si="189"/>
        <v>-1.3210536629572786E-2</v>
      </c>
      <c r="U929" s="11">
        <f t="shared" si="190"/>
        <v>100</v>
      </c>
      <c r="AX929">
        <v>0.1586840772445999</v>
      </c>
      <c r="AY929">
        <v>1</v>
      </c>
      <c r="AZ929">
        <v>0</v>
      </c>
      <c r="BA929">
        <f t="shared" si="194"/>
        <v>873</v>
      </c>
      <c r="BB929">
        <f t="shared" si="195"/>
        <v>52</v>
      </c>
      <c r="BC929">
        <f t="shared" si="191"/>
        <v>0.32846153846153847</v>
      </c>
      <c r="BD929">
        <f t="shared" si="192"/>
        <v>0.95666666666666667</v>
      </c>
      <c r="BE929">
        <f t="shared" si="193"/>
        <v>7.3589743589741203E-4</v>
      </c>
    </row>
    <row r="930" spans="1:57" x14ac:dyDescent="0.3">
      <c r="A930">
        <f>Pumpkin_Seeds_Dataset!A928</f>
        <v>68712</v>
      </c>
      <c r="B930">
        <f>Pumpkin_Seeds_Dataset!B928</f>
        <v>1049.4090000000001</v>
      </c>
      <c r="C930">
        <f>Pumpkin_Seeds_Dataset!C928</f>
        <v>427.38060000000002</v>
      </c>
      <c r="D930">
        <f>Pumpkin_Seeds_Dataset!D928</f>
        <v>205.9922</v>
      </c>
      <c r="E930">
        <f>Pumpkin_Seeds_Dataset!E928</f>
        <v>69670</v>
      </c>
      <c r="F930">
        <f>Pumpkin_Seeds_Dataset!F928</f>
        <v>295.7817</v>
      </c>
      <c r="G930">
        <f>Pumpkin_Seeds_Dataset!G928</f>
        <v>0.87619999999999998</v>
      </c>
      <c r="H930">
        <f>Pumpkin_Seeds_Dataset!H928</f>
        <v>0.98619999999999997</v>
      </c>
      <c r="I930">
        <f>Pumpkin_Seeds_Dataset!I928</f>
        <v>0.60160000000000002</v>
      </c>
      <c r="J930">
        <f>Pumpkin_Seeds_Dataset!J928</f>
        <v>0.78410000000000002</v>
      </c>
      <c r="K930">
        <f>Pumpkin_Seeds_Dataset!K928</f>
        <v>2.0747</v>
      </c>
      <c r="L930">
        <f>Pumpkin_Seeds_Dataset!L928</f>
        <v>0.69210000000000005</v>
      </c>
      <c r="M930" s="9">
        <f>Pumpkin_Seeds_Dataset!M928</f>
        <v>0</v>
      </c>
      <c r="N930" s="10">
        <f t="shared" si="183"/>
        <v>1</v>
      </c>
      <c r="O930" s="11">
        <f t="shared" si="184"/>
        <v>1</v>
      </c>
      <c r="P930">
        <f t="shared" si="185"/>
        <v>0</v>
      </c>
      <c r="Q930">
        <f t="shared" si="186"/>
        <v>0.43305070957541064</v>
      </c>
      <c r="R930" s="9">
        <f t="shared" si="187"/>
        <v>0.43305070957541064</v>
      </c>
      <c r="S930" s="11">
        <f t="shared" si="188"/>
        <v>0.56694929042458941</v>
      </c>
      <c r="T930" s="9">
        <f t="shared" si="189"/>
        <v>-0.56748541413118947</v>
      </c>
      <c r="U930" s="11">
        <f t="shared" si="190"/>
        <v>100</v>
      </c>
      <c r="AX930">
        <v>0.16020204138422134</v>
      </c>
      <c r="AY930">
        <v>1</v>
      </c>
      <c r="AZ930">
        <v>0</v>
      </c>
      <c r="BA930">
        <f t="shared" si="194"/>
        <v>874</v>
      </c>
      <c r="BB930">
        <f t="shared" si="195"/>
        <v>52</v>
      </c>
      <c r="BC930">
        <f t="shared" si="191"/>
        <v>0.32769230769230773</v>
      </c>
      <c r="BD930">
        <f t="shared" si="192"/>
        <v>0.95666666666666667</v>
      </c>
      <c r="BE930">
        <f t="shared" si="193"/>
        <v>7.3589743589751828E-4</v>
      </c>
    </row>
    <row r="931" spans="1:57" x14ac:dyDescent="0.3">
      <c r="A931">
        <f>Pumpkin_Seeds_Dataset!A929</f>
        <v>84080</v>
      </c>
      <c r="B931">
        <f>Pumpkin_Seeds_Dataset!B929</f>
        <v>1146.835</v>
      </c>
      <c r="C931">
        <f>Pumpkin_Seeds_Dataset!C929</f>
        <v>453.8263</v>
      </c>
      <c r="D931">
        <f>Pumpkin_Seeds_Dataset!D929</f>
        <v>238.31549999999999</v>
      </c>
      <c r="E931">
        <f>Pumpkin_Seeds_Dataset!E929</f>
        <v>85182</v>
      </c>
      <c r="F931">
        <f>Pumpkin_Seeds_Dataset!F929</f>
        <v>327.19099999999997</v>
      </c>
      <c r="G931">
        <f>Pumpkin_Seeds_Dataset!G929</f>
        <v>0.85099999999999998</v>
      </c>
      <c r="H931">
        <f>Pumpkin_Seeds_Dataset!H929</f>
        <v>0.98709999999999998</v>
      </c>
      <c r="I931">
        <f>Pumpkin_Seeds_Dataset!I929</f>
        <v>0.74</v>
      </c>
      <c r="J931">
        <f>Pumpkin_Seeds_Dataset!J929</f>
        <v>0.80330000000000001</v>
      </c>
      <c r="K931">
        <f>Pumpkin_Seeds_Dataset!K929</f>
        <v>1.9043000000000001</v>
      </c>
      <c r="L931">
        <f>Pumpkin_Seeds_Dataset!L929</f>
        <v>0.72099999999999997</v>
      </c>
      <c r="M931" s="9">
        <f>Pumpkin_Seeds_Dataset!M929</f>
        <v>0</v>
      </c>
      <c r="N931" s="10">
        <f t="shared" si="183"/>
        <v>1</v>
      </c>
      <c r="O931" s="11">
        <f t="shared" si="184"/>
        <v>1</v>
      </c>
      <c r="P931">
        <f t="shared" si="185"/>
        <v>0</v>
      </c>
      <c r="Q931">
        <f t="shared" si="186"/>
        <v>0.14198434806146165</v>
      </c>
      <c r="R931" s="9">
        <f t="shared" si="187"/>
        <v>0.14198434806146165</v>
      </c>
      <c r="S931" s="11">
        <f t="shared" si="188"/>
        <v>0.85801565193853835</v>
      </c>
      <c r="T931" s="9">
        <f t="shared" si="189"/>
        <v>-0.15313293730795566</v>
      </c>
      <c r="U931" s="11">
        <f t="shared" si="190"/>
        <v>100</v>
      </c>
      <c r="AX931">
        <v>0.16030099518303106</v>
      </c>
      <c r="AY931">
        <v>1</v>
      </c>
      <c r="AZ931">
        <v>0</v>
      </c>
      <c r="BA931">
        <f t="shared" si="194"/>
        <v>875</v>
      </c>
      <c r="BB931">
        <f t="shared" si="195"/>
        <v>52</v>
      </c>
      <c r="BC931">
        <f t="shared" si="191"/>
        <v>0.32692307692307687</v>
      </c>
      <c r="BD931">
        <f t="shared" si="192"/>
        <v>0.95666666666666667</v>
      </c>
      <c r="BE931">
        <f t="shared" si="193"/>
        <v>7.3589743589741203E-4</v>
      </c>
    </row>
    <row r="932" spans="1:57" x14ac:dyDescent="0.3">
      <c r="A932">
        <f>Pumpkin_Seeds_Dataset!A930</f>
        <v>73323</v>
      </c>
      <c r="B932">
        <f>Pumpkin_Seeds_Dataset!B930</f>
        <v>1040.135</v>
      </c>
      <c r="C932">
        <f>Pumpkin_Seeds_Dataset!C930</f>
        <v>404.7765</v>
      </c>
      <c r="D932">
        <f>Pumpkin_Seeds_Dataset!D930</f>
        <v>231.96969999999999</v>
      </c>
      <c r="E932">
        <f>Pumpkin_Seeds_Dataset!E930</f>
        <v>74402</v>
      </c>
      <c r="F932">
        <f>Pumpkin_Seeds_Dataset!F930</f>
        <v>305.54500000000002</v>
      </c>
      <c r="G932">
        <f>Pumpkin_Seeds_Dataset!G930</f>
        <v>0.81950000000000001</v>
      </c>
      <c r="H932">
        <f>Pumpkin_Seeds_Dataset!H930</f>
        <v>0.98550000000000004</v>
      </c>
      <c r="I932">
        <f>Pumpkin_Seeds_Dataset!I930</f>
        <v>0.746</v>
      </c>
      <c r="J932">
        <f>Pumpkin_Seeds_Dataset!J930</f>
        <v>0.85170000000000001</v>
      </c>
      <c r="K932">
        <f>Pumpkin_Seeds_Dataset!K930</f>
        <v>1.7450000000000001</v>
      </c>
      <c r="L932">
        <f>Pumpkin_Seeds_Dataset!L930</f>
        <v>0.75480000000000003</v>
      </c>
      <c r="M932" s="9">
        <f>Pumpkin_Seeds_Dataset!M930</f>
        <v>0</v>
      </c>
      <c r="N932" s="10">
        <f t="shared" si="183"/>
        <v>1</v>
      </c>
      <c r="O932" s="11">
        <f t="shared" si="184"/>
        <v>1</v>
      </c>
      <c r="P932">
        <f t="shared" si="185"/>
        <v>0</v>
      </c>
      <c r="Q932">
        <f t="shared" si="186"/>
        <v>1.2158781552751735E-2</v>
      </c>
      <c r="R932" s="9">
        <f t="shared" si="187"/>
        <v>1.2158781552751735E-2</v>
      </c>
      <c r="S932" s="11">
        <f t="shared" si="188"/>
        <v>0.98784121844724826</v>
      </c>
      <c r="T932" s="9">
        <f t="shared" si="189"/>
        <v>-1.2233304223152245E-2</v>
      </c>
      <c r="U932" s="11">
        <f t="shared" si="190"/>
        <v>100</v>
      </c>
      <c r="AX932">
        <v>0.16080447426066233</v>
      </c>
      <c r="AY932">
        <v>1</v>
      </c>
      <c r="AZ932">
        <v>0</v>
      </c>
      <c r="BA932">
        <f t="shared" si="194"/>
        <v>876</v>
      </c>
      <c r="BB932">
        <f t="shared" si="195"/>
        <v>52</v>
      </c>
      <c r="BC932">
        <f t="shared" si="191"/>
        <v>0.32615384615384613</v>
      </c>
      <c r="BD932">
        <f t="shared" si="192"/>
        <v>0.95666666666666667</v>
      </c>
      <c r="BE932">
        <f t="shared" si="193"/>
        <v>0</v>
      </c>
    </row>
    <row r="933" spans="1:57" x14ac:dyDescent="0.3">
      <c r="A933">
        <f>Pumpkin_Seeds_Dataset!A931</f>
        <v>64938</v>
      </c>
      <c r="B933">
        <f>Pumpkin_Seeds_Dataset!B931</f>
        <v>989.755</v>
      </c>
      <c r="C933">
        <f>Pumpkin_Seeds_Dataset!C931</f>
        <v>394.51679999999999</v>
      </c>
      <c r="D933">
        <f>Pumpkin_Seeds_Dataset!D931</f>
        <v>210.75790000000001</v>
      </c>
      <c r="E933">
        <f>Pumpkin_Seeds_Dataset!E931</f>
        <v>65529</v>
      </c>
      <c r="F933">
        <f>Pumpkin_Seeds_Dataset!F931</f>
        <v>287.54410000000001</v>
      </c>
      <c r="G933">
        <f>Pumpkin_Seeds_Dataset!G931</f>
        <v>0.84530000000000005</v>
      </c>
      <c r="H933">
        <f>Pumpkin_Seeds_Dataset!H931</f>
        <v>0.99099999999999999</v>
      </c>
      <c r="I933">
        <f>Pumpkin_Seeds_Dataset!I931</f>
        <v>0.65610000000000002</v>
      </c>
      <c r="J933">
        <f>Pumpkin_Seeds_Dataset!J931</f>
        <v>0.83299999999999996</v>
      </c>
      <c r="K933">
        <f>Pumpkin_Seeds_Dataset!K931</f>
        <v>1.8718999999999999</v>
      </c>
      <c r="L933">
        <f>Pumpkin_Seeds_Dataset!L931</f>
        <v>0.72889999999999999</v>
      </c>
      <c r="M933" s="9">
        <f>Pumpkin_Seeds_Dataset!M931</f>
        <v>0</v>
      </c>
      <c r="N933" s="10">
        <f t="shared" si="183"/>
        <v>1</v>
      </c>
      <c r="O933" s="11">
        <f t="shared" si="184"/>
        <v>1</v>
      </c>
      <c r="P933">
        <f t="shared" si="185"/>
        <v>0</v>
      </c>
      <c r="Q933">
        <f t="shared" si="186"/>
        <v>0.22719071250080372</v>
      </c>
      <c r="R933" s="9">
        <f t="shared" si="187"/>
        <v>0.22719071250080372</v>
      </c>
      <c r="S933" s="11">
        <f t="shared" si="188"/>
        <v>0.77280928749919631</v>
      </c>
      <c r="T933" s="9">
        <f t="shared" si="189"/>
        <v>-0.25772297817054174</v>
      </c>
      <c r="U933" s="11">
        <f t="shared" si="190"/>
        <v>100</v>
      </c>
      <c r="AX933">
        <v>0.16115419099891964</v>
      </c>
      <c r="AY933">
        <v>0</v>
      </c>
      <c r="AZ933">
        <v>1</v>
      </c>
      <c r="BA933">
        <f t="shared" si="194"/>
        <v>876</v>
      </c>
      <c r="BB933">
        <f t="shared" si="195"/>
        <v>53</v>
      </c>
      <c r="BC933">
        <f t="shared" si="191"/>
        <v>0.32615384615384613</v>
      </c>
      <c r="BD933">
        <f t="shared" si="192"/>
        <v>0.95583333333333331</v>
      </c>
      <c r="BE933">
        <f t="shared" si="193"/>
        <v>7.3525641025638637E-4</v>
      </c>
    </row>
    <row r="934" spans="1:57" x14ac:dyDescent="0.3">
      <c r="A934">
        <f>Pumpkin_Seeds_Dataset!A932</f>
        <v>96807</v>
      </c>
      <c r="B934">
        <f>Pumpkin_Seeds_Dataset!B932</f>
        <v>1171.144</v>
      </c>
      <c r="C934">
        <f>Pumpkin_Seeds_Dataset!C932</f>
        <v>437.37270000000001</v>
      </c>
      <c r="D934">
        <f>Pumpkin_Seeds_Dataset!D932</f>
        <v>283.41969999999998</v>
      </c>
      <c r="E934">
        <f>Pumpkin_Seeds_Dataset!E932</f>
        <v>97874</v>
      </c>
      <c r="F934">
        <f>Pumpkin_Seeds_Dataset!F932</f>
        <v>351.08190000000002</v>
      </c>
      <c r="G934">
        <f>Pumpkin_Seeds_Dataset!G932</f>
        <v>0.76160000000000005</v>
      </c>
      <c r="H934">
        <f>Pumpkin_Seeds_Dataset!H932</f>
        <v>0.98909999999999998</v>
      </c>
      <c r="I934">
        <f>Pumpkin_Seeds_Dataset!I932</f>
        <v>0.73250000000000004</v>
      </c>
      <c r="J934">
        <f>Pumpkin_Seeds_Dataset!J932</f>
        <v>0.88690000000000002</v>
      </c>
      <c r="K934">
        <f>Pumpkin_Seeds_Dataset!K932</f>
        <v>1.5431999999999999</v>
      </c>
      <c r="L934">
        <f>Pumpkin_Seeds_Dataset!L932</f>
        <v>0.80269999999999997</v>
      </c>
      <c r="M934" s="9">
        <f>Pumpkin_Seeds_Dataset!M932</f>
        <v>0</v>
      </c>
      <c r="N934" s="10">
        <f t="shared" si="183"/>
        <v>1</v>
      </c>
      <c r="O934" s="11">
        <f t="shared" si="184"/>
        <v>1</v>
      </c>
      <c r="P934">
        <f t="shared" si="185"/>
        <v>0</v>
      </c>
      <c r="Q934">
        <f t="shared" si="186"/>
        <v>1.2062240440710012E-2</v>
      </c>
      <c r="R934" s="9">
        <f t="shared" si="187"/>
        <v>1.2062240440710012E-2</v>
      </c>
      <c r="S934" s="11">
        <f t="shared" si="188"/>
        <v>0.98793775955928997</v>
      </c>
      <c r="T934" s="9">
        <f t="shared" si="189"/>
        <v>-1.2135579616105407E-2</v>
      </c>
      <c r="U934" s="11">
        <f t="shared" si="190"/>
        <v>100</v>
      </c>
      <c r="AX934">
        <v>0.16125658216937908</v>
      </c>
      <c r="AY934">
        <v>1</v>
      </c>
      <c r="AZ934">
        <v>0</v>
      </c>
      <c r="BA934">
        <f t="shared" si="194"/>
        <v>877</v>
      </c>
      <c r="BB934">
        <f t="shared" si="195"/>
        <v>53</v>
      </c>
      <c r="BC934">
        <f t="shared" si="191"/>
        <v>0.32538461538461538</v>
      </c>
      <c r="BD934">
        <f t="shared" si="192"/>
        <v>0.95583333333333331</v>
      </c>
      <c r="BE934">
        <f t="shared" si="193"/>
        <v>7.3525641025638637E-4</v>
      </c>
    </row>
    <row r="935" spans="1:57" x14ac:dyDescent="0.3">
      <c r="A935">
        <f>Pumpkin_Seeds_Dataset!A933</f>
        <v>72465</v>
      </c>
      <c r="B935">
        <f>Pumpkin_Seeds_Dataset!B933</f>
        <v>1059.3389999999999</v>
      </c>
      <c r="C935">
        <f>Pumpkin_Seeds_Dataset!C933</f>
        <v>423.733</v>
      </c>
      <c r="D935">
        <f>Pumpkin_Seeds_Dataset!D933</f>
        <v>219.17939999999999</v>
      </c>
      <c r="E935">
        <f>Pumpkin_Seeds_Dataset!E933</f>
        <v>73571</v>
      </c>
      <c r="F935">
        <f>Pumpkin_Seeds_Dataset!F933</f>
        <v>303.75200000000001</v>
      </c>
      <c r="G935">
        <f>Pumpkin_Seeds_Dataset!G933</f>
        <v>0.85580000000000001</v>
      </c>
      <c r="H935">
        <f>Pumpkin_Seeds_Dataset!H933</f>
        <v>0.98499999999999999</v>
      </c>
      <c r="I935">
        <f>Pumpkin_Seeds_Dataset!I933</f>
        <v>0.69799999999999995</v>
      </c>
      <c r="J935">
        <f>Pumpkin_Seeds_Dataset!J933</f>
        <v>0.8115</v>
      </c>
      <c r="K935">
        <f>Pumpkin_Seeds_Dataset!K933</f>
        <v>1.9333</v>
      </c>
      <c r="L935">
        <f>Pumpkin_Seeds_Dataset!L933</f>
        <v>0.71679999999999999</v>
      </c>
      <c r="M935" s="9">
        <f>Pumpkin_Seeds_Dataset!M933</f>
        <v>0</v>
      </c>
      <c r="N935" s="10">
        <f t="shared" si="183"/>
        <v>1</v>
      </c>
      <c r="O935" s="11">
        <f t="shared" si="184"/>
        <v>1</v>
      </c>
      <c r="P935">
        <f t="shared" si="185"/>
        <v>0</v>
      </c>
      <c r="Q935">
        <f t="shared" si="186"/>
        <v>8.2282102133670418E-2</v>
      </c>
      <c r="R935" s="9">
        <f t="shared" si="187"/>
        <v>8.2282102133670418E-2</v>
      </c>
      <c r="S935" s="11">
        <f t="shared" si="188"/>
        <v>0.91771789786632962</v>
      </c>
      <c r="T935" s="9">
        <f t="shared" si="189"/>
        <v>-8.5865236387417804E-2</v>
      </c>
      <c r="U935" s="11">
        <f t="shared" si="190"/>
        <v>100</v>
      </c>
      <c r="AX935">
        <v>0.162375582826145</v>
      </c>
      <c r="AY935">
        <v>1</v>
      </c>
      <c r="AZ935">
        <v>0</v>
      </c>
      <c r="BA935">
        <f t="shared" si="194"/>
        <v>878</v>
      </c>
      <c r="BB935">
        <f t="shared" si="195"/>
        <v>53</v>
      </c>
      <c r="BC935">
        <f t="shared" si="191"/>
        <v>0.32461538461538464</v>
      </c>
      <c r="BD935">
        <f t="shared" si="192"/>
        <v>0.95583333333333331</v>
      </c>
      <c r="BE935">
        <f t="shared" si="193"/>
        <v>7.3525641025638637E-4</v>
      </c>
    </row>
    <row r="936" spans="1:57" x14ac:dyDescent="0.3">
      <c r="A936">
        <f>Pumpkin_Seeds_Dataset!A934</f>
        <v>72901</v>
      </c>
      <c r="B936">
        <f>Pumpkin_Seeds_Dataset!B934</f>
        <v>1079.894</v>
      </c>
      <c r="C936">
        <f>Pumpkin_Seeds_Dataset!C934</f>
        <v>446.233</v>
      </c>
      <c r="D936">
        <f>Pumpkin_Seeds_Dataset!D934</f>
        <v>208.38040000000001</v>
      </c>
      <c r="E936">
        <f>Pumpkin_Seeds_Dataset!E934</f>
        <v>73523</v>
      </c>
      <c r="F936">
        <f>Pumpkin_Seeds_Dataset!F934</f>
        <v>304.66449999999998</v>
      </c>
      <c r="G936">
        <f>Pumpkin_Seeds_Dataset!G934</f>
        <v>0.88429999999999997</v>
      </c>
      <c r="H936">
        <f>Pumpkin_Seeds_Dataset!H934</f>
        <v>0.99150000000000005</v>
      </c>
      <c r="I936">
        <f>Pumpkin_Seeds_Dataset!I934</f>
        <v>0.75</v>
      </c>
      <c r="J936">
        <f>Pumpkin_Seeds_Dataset!J934</f>
        <v>0.78559999999999997</v>
      </c>
      <c r="K936">
        <f>Pumpkin_Seeds_Dataset!K934</f>
        <v>2.1414</v>
      </c>
      <c r="L936">
        <f>Pumpkin_Seeds_Dataset!L934</f>
        <v>0.68269999999999997</v>
      </c>
      <c r="M936" s="9">
        <f>Pumpkin_Seeds_Dataset!M934</f>
        <v>0</v>
      </c>
      <c r="N936" s="10">
        <f t="shared" si="183"/>
        <v>1</v>
      </c>
      <c r="O936" s="11">
        <f t="shared" si="184"/>
        <v>1</v>
      </c>
      <c r="P936">
        <f t="shared" si="185"/>
        <v>0</v>
      </c>
      <c r="Q936">
        <f t="shared" si="186"/>
        <v>0.72010495167295507</v>
      </c>
      <c r="R936" s="9">
        <f t="shared" si="187"/>
        <v>0.72010495167295507</v>
      </c>
      <c r="S936" s="11">
        <f t="shared" si="188"/>
        <v>0.27989504832704493</v>
      </c>
      <c r="T936" s="9">
        <f t="shared" si="189"/>
        <v>-1.2733405734816483</v>
      </c>
      <c r="U936" s="11">
        <f t="shared" si="190"/>
        <v>0</v>
      </c>
      <c r="AX936">
        <v>0.16265308576239063</v>
      </c>
      <c r="AY936">
        <v>1</v>
      </c>
      <c r="AZ936">
        <v>0</v>
      </c>
      <c r="BA936">
        <f t="shared" si="194"/>
        <v>879</v>
      </c>
      <c r="BB936">
        <f t="shared" si="195"/>
        <v>53</v>
      </c>
      <c r="BC936">
        <f t="shared" si="191"/>
        <v>0.32384615384615389</v>
      </c>
      <c r="BD936">
        <f t="shared" si="192"/>
        <v>0.95583333333333331</v>
      </c>
      <c r="BE936">
        <f t="shared" si="193"/>
        <v>7.3525641025649251E-4</v>
      </c>
    </row>
    <row r="937" spans="1:57" x14ac:dyDescent="0.3">
      <c r="A937">
        <f>Pumpkin_Seeds_Dataset!A935</f>
        <v>76016</v>
      </c>
      <c r="B937">
        <f>Pumpkin_Seeds_Dataset!B935</f>
        <v>1061.8910000000001</v>
      </c>
      <c r="C937">
        <f>Pumpkin_Seeds_Dataset!C935</f>
        <v>420.98419999999999</v>
      </c>
      <c r="D937">
        <f>Pumpkin_Seeds_Dataset!D935</f>
        <v>230.69370000000001</v>
      </c>
      <c r="E937">
        <f>Pumpkin_Seeds_Dataset!E935</f>
        <v>76632</v>
      </c>
      <c r="F937">
        <f>Pumpkin_Seeds_Dataset!F935</f>
        <v>311.10539999999997</v>
      </c>
      <c r="G937">
        <f>Pumpkin_Seeds_Dataset!G935</f>
        <v>0.83650000000000002</v>
      </c>
      <c r="H937">
        <f>Pumpkin_Seeds_Dataset!H935</f>
        <v>0.99199999999999999</v>
      </c>
      <c r="I937">
        <f>Pumpkin_Seeds_Dataset!I935</f>
        <v>0.74880000000000002</v>
      </c>
      <c r="J937">
        <f>Pumpkin_Seeds_Dataset!J935</f>
        <v>0.84709999999999996</v>
      </c>
      <c r="K937">
        <f>Pumpkin_Seeds_Dataset!K935</f>
        <v>1.8249</v>
      </c>
      <c r="L937">
        <f>Pumpkin_Seeds_Dataset!L935</f>
        <v>0.73899999999999999</v>
      </c>
      <c r="M937" s="9">
        <f>Pumpkin_Seeds_Dataset!M935</f>
        <v>0</v>
      </c>
      <c r="N937" s="10">
        <f t="shared" si="183"/>
        <v>1</v>
      </c>
      <c r="O937" s="11">
        <f t="shared" si="184"/>
        <v>1</v>
      </c>
      <c r="P937">
        <f t="shared" si="185"/>
        <v>0</v>
      </c>
      <c r="Q937">
        <f t="shared" si="186"/>
        <v>8.352122645235209E-2</v>
      </c>
      <c r="R937" s="9">
        <f t="shared" si="187"/>
        <v>8.352122645235209E-2</v>
      </c>
      <c r="S937" s="11">
        <f t="shared" si="188"/>
        <v>0.91647877354764795</v>
      </c>
      <c r="T937" s="9">
        <f t="shared" si="189"/>
        <v>-8.7216372311391843E-2</v>
      </c>
      <c r="U937" s="11">
        <f t="shared" si="190"/>
        <v>100</v>
      </c>
      <c r="AX937">
        <v>0.16299926590922362</v>
      </c>
      <c r="AY937">
        <v>1</v>
      </c>
      <c r="AZ937">
        <v>0</v>
      </c>
      <c r="BA937">
        <f t="shared" si="194"/>
        <v>880</v>
      </c>
      <c r="BB937">
        <f t="shared" si="195"/>
        <v>53</v>
      </c>
      <c r="BC937">
        <f t="shared" si="191"/>
        <v>0.32307692307692304</v>
      </c>
      <c r="BD937">
        <f t="shared" si="192"/>
        <v>0.95583333333333331</v>
      </c>
      <c r="BE937">
        <f t="shared" si="193"/>
        <v>7.3525641025638637E-4</v>
      </c>
    </row>
    <row r="938" spans="1:57" x14ac:dyDescent="0.3">
      <c r="A938">
        <f>Pumpkin_Seeds_Dataset!A936</f>
        <v>77223</v>
      </c>
      <c r="B938">
        <f>Pumpkin_Seeds_Dataset!B936</f>
        <v>1072.8530000000001</v>
      </c>
      <c r="C938">
        <f>Pumpkin_Seeds_Dataset!C936</f>
        <v>424.11669999999998</v>
      </c>
      <c r="D938">
        <f>Pumpkin_Seeds_Dataset!D936</f>
        <v>232.65289999999999</v>
      </c>
      <c r="E938">
        <f>Pumpkin_Seeds_Dataset!E936</f>
        <v>77971</v>
      </c>
      <c r="F938">
        <f>Pumpkin_Seeds_Dataset!F936</f>
        <v>313.56560000000002</v>
      </c>
      <c r="G938">
        <f>Pumpkin_Seeds_Dataset!G936</f>
        <v>0.83609999999999995</v>
      </c>
      <c r="H938">
        <f>Pumpkin_Seeds_Dataset!H936</f>
        <v>0.99039999999999995</v>
      </c>
      <c r="I938">
        <f>Pumpkin_Seeds_Dataset!I936</f>
        <v>0.66410000000000002</v>
      </c>
      <c r="J938">
        <f>Pumpkin_Seeds_Dataset!J936</f>
        <v>0.84309999999999996</v>
      </c>
      <c r="K938">
        <f>Pumpkin_Seeds_Dataset!K936</f>
        <v>1.823</v>
      </c>
      <c r="L938">
        <f>Pumpkin_Seeds_Dataset!L936</f>
        <v>0.73929999999999996</v>
      </c>
      <c r="M938" s="9">
        <f>Pumpkin_Seeds_Dataset!M936</f>
        <v>0</v>
      </c>
      <c r="N938" s="10">
        <f t="shared" si="183"/>
        <v>1</v>
      </c>
      <c r="O938" s="11">
        <f t="shared" si="184"/>
        <v>1</v>
      </c>
      <c r="P938">
        <f t="shared" si="185"/>
        <v>0</v>
      </c>
      <c r="Q938">
        <f t="shared" si="186"/>
        <v>5.2328613769176684E-2</v>
      </c>
      <c r="R938" s="9">
        <f t="shared" si="187"/>
        <v>5.2328613769176684E-2</v>
      </c>
      <c r="S938" s="11">
        <f t="shared" si="188"/>
        <v>0.94767138623082336</v>
      </c>
      <c r="T938" s="9">
        <f t="shared" si="189"/>
        <v>-5.3747475817321637E-2</v>
      </c>
      <c r="U938" s="11">
        <f t="shared" si="190"/>
        <v>100</v>
      </c>
      <c r="AX938">
        <v>0.16364428679016596</v>
      </c>
      <c r="AY938">
        <v>1</v>
      </c>
      <c r="AZ938">
        <v>0</v>
      </c>
      <c r="BA938">
        <f t="shared" si="194"/>
        <v>881</v>
      </c>
      <c r="BB938">
        <f t="shared" si="195"/>
        <v>53</v>
      </c>
      <c r="BC938">
        <f t="shared" si="191"/>
        <v>0.3223076923076923</v>
      </c>
      <c r="BD938">
        <f t="shared" si="192"/>
        <v>0.95583333333333331</v>
      </c>
      <c r="BE938">
        <f t="shared" si="193"/>
        <v>7.3525641025638637E-4</v>
      </c>
    </row>
    <row r="939" spans="1:57" x14ac:dyDescent="0.3">
      <c r="A939">
        <f>Pumpkin_Seeds_Dataset!A937</f>
        <v>91881</v>
      </c>
      <c r="B939">
        <f>Pumpkin_Seeds_Dataset!B937</f>
        <v>1211.1089999999999</v>
      </c>
      <c r="C939">
        <f>Pumpkin_Seeds_Dataset!C937</f>
        <v>499.53429999999997</v>
      </c>
      <c r="D939">
        <f>Pumpkin_Seeds_Dataset!D937</f>
        <v>234.64089999999999</v>
      </c>
      <c r="E939">
        <f>Pumpkin_Seeds_Dataset!E937</f>
        <v>92607</v>
      </c>
      <c r="F939">
        <f>Pumpkin_Seeds_Dataset!F937</f>
        <v>342.03289999999998</v>
      </c>
      <c r="G939">
        <f>Pumpkin_Seeds_Dataset!G937</f>
        <v>0.88280000000000003</v>
      </c>
      <c r="H939">
        <f>Pumpkin_Seeds_Dataset!H937</f>
        <v>0.99219999999999997</v>
      </c>
      <c r="I939">
        <f>Pumpkin_Seeds_Dataset!I937</f>
        <v>0.74709999999999999</v>
      </c>
      <c r="J939">
        <f>Pumpkin_Seeds_Dataset!J937</f>
        <v>0.78720000000000001</v>
      </c>
      <c r="K939">
        <f>Pumpkin_Seeds_Dataset!K937</f>
        <v>2.1288999999999998</v>
      </c>
      <c r="L939">
        <f>Pumpkin_Seeds_Dataset!L937</f>
        <v>0.68469999999999998</v>
      </c>
      <c r="M939" s="9">
        <f>Pumpkin_Seeds_Dataset!M937</f>
        <v>0</v>
      </c>
      <c r="N939" s="10">
        <f t="shared" si="183"/>
        <v>1</v>
      </c>
      <c r="O939" s="11">
        <f t="shared" si="184"/>
        <v>1</v>
      </c>
      <c r="P939">
        <f t="shared" si="185"/>
        <v>0</v>
      </c>
      <c r="Q939">
        <f t="shared" si="186"/>
        <v>0.81355808401133634</v>
      </c>
      <c r="R939" s="9">
        <f t="shared" si="187"/>
        <v>0.81355808401133634</v>
      </c>
      <c r="S939" s="11">
        <f t="shared" si="188"/>
        <v>0.18644191598866366</v>
      </c>
      <c r="T939" s="9">
        <f t="shared" si="189"/>
        <v>-1.6796355308265631</v>
      </c>
      <c r="U939" s="11">
        <f t="shared" si="190"/>
        <v>0</v>
      </c>
      <c r="AX939">
        <v>0.16368715801865669</v>
      </c>
      <c r="AY939">
        <v>1</v>
      </c>
      <c r="AZ939">
        <v>0</v>
      </c>
      <c r="BA939">
        <f t="shared" si="194"/>
        <v>882</v>
      </c>
      <c r="BB939">
        <f t="shared" si="195"/>
        <v>53</v>
      </c>
      <c r="BC939">
        <f t="shared" si="191"/>
        <v>0.32153846153846155</v>
      </c>
      <c r="BD939">
        <f t="shared" si="192"/>
        <v>0.95583333333333331</v>
      </c>
      <c r="BE939">
        <f t="shared" si="193"/>
        <v>0</v>
      </c>
    </row>
    <row r="940" spans="1:57" x14ac:dyDescent="0.3">
      <c r="A940">
        <f>Pumpkin_Seeds_Dataset!A938</f>
        <v>97595</v>
      </c>
      <c r="B940">
        <f>Pumpkin_Seeds_Dataset!B938</f>
        <v>1216.6949999999999</v>
      </c>
      <c r="C940">
        <f>Pumpkin_Seeds_Dataset!C938</f>
        <v>463.65309999999999</v>
      </c>
      <c r="D940">
        <f>Pumpkin_Seeds_Dataset!D938</f>
        <v>270.28140000000002</v>
      </c>
      <c r="E940">
        <f>Pumpkin_Seeds_Dataset!E938</f>
        <v>98794</v>
      </c>
      <c r="F940">
        <f>Pumpkin_Seeds_Dataset!F938</f>
        <v>352.50790000000001</v>
      </c>
      <c r="G940">
        <f>Pumpkin_Seeds_Dataset!G938</f>
        <v>0.8125</v>
      </c>
      <c r="H940">
        <f>Pumpkin_Seeds_Dataset!H938</f>
        <v>0.9879</v>
      </c>
      <c r="I940">
        <f>Pumpkin_Seeds_Dataset!I938</f>
        <v>0.69189999999999996</v>
      </c>
      <c r="J940">
        <f>Pumpkin_Seeds_Dataset!J938</f>
        <v>0.82850000000000001</v>
      </c>
      <c r="K940">
        <f>Pumpkin_Seeds_Dataset!K938</f>
        <v>1.7154</v>
      </c>
      <c r="L940">
        <f>Pumpkin_Seeds_Dataset!L938</f>
        <v>0.76029999999999998</v>
      </c>
      <c r="M940" s="9">
        <f>Pumpkin_Seeds_Dataset!M938</f>
        <v>0</v>
      </c>
      <c r="N940" s="10">
        <f t="shared" si="183"/>
        <v>1</v>
      </c>
      <c r="O940" s="11">
        <f t="shared" si="184"/>
        <v>1</v>
      </c>
      <c r="P940">
        <f t="shared" si="185"/>
        <v>0</v>
      </c>
      <c r="Q940">
        <f t="shared" si="186"/>
        <v>5.390698277489249E-2</v>
      </c>
      <c r="R940" s="9">
        <f t="shared" si="187"/>
        <v>5.390698277489249E-2</v>
      </c>
      <c r="S940" s="11">
        <f t="shared" si="188"/>
        <v>0.94609301722510752</v>
      </c>
      <c r="T940" s="9">
        <f t="shared" si="189"/>
        <v>-5.5414387887594216E-2</v>
      </c>
      <c r="U940" s="11">
        <f t="shared" si="190"/>
        <v>100</v>
      </c>
      <c r="AX940">
        <v>0.16378345340075309</v>
      </c>
      <c r="AY940">
        <v>0</v>
      </c>
      <c r="AZ940">
        <v>1</v>
      </c>
      <c r="BA940">
        <f t="shared" si="194"/>
        <v>882</v>
      </c>
      <c r="BB940">
        <f t="shared" si="195"/>
        <v>54</v>
      </c>
      <c r="BC940">
        <f t="shared" si="191"/>
        <v>0.32153846153846155</v>
      </c>
      <c r="BD940">
        <f t="shared" si="192"/>
        <v>0.95499999999999996</v>
      </c>
      <c r="BE940">
        <f t="shared" si="193"/>
        <v>7.3461538461536081E-4</v>
      </c>
    </row>
    <row r="941" spans="1:57" x14ac:dyDescent="0.3">
      <c r="A941">
        <f>Pumpkin_Seeds_Dataset!A939</f>
        <v>62615</v>
      </c>
      <c r="B941">
        <f>Pumpkin_Seeds_Dataset!B939</f>
        <v>1102.5419999999999</v>
      </c>
      <c r="C941">
        <f>Pumpkin_Seeds_Dataset!C939</f>
        <v>392.97879999999998</v>
      </c>
      <c r="D941">
        <f>Pumpkin_Seeds_Dataset!D939</f>
        <v>206.41669999999999</v>
      </c>
      <c r="E941">
        <f>Pumpkin_Seeds_Dataset!E939</f>
        <v>64422</v>
      </c>
      <c r="F941">
        <f>Pumpkin_Seeds_Dataset!F939</f>
        <v>282.35419999999999</v>
      </c>
      <c r="G941">
        <f>Pumpkin_Seeds_Dataset!G939</f>
        <v>0.85089999999999999</v>
      </c>
      <c r="H941">
        <f>Pumpkin_Seeds_Dataset!H939</f>
        <v>0.97199999999999998</v>
      </c>
      <c r="I941">
        <f>Pumpkin_Seeds_Dataset!I939</f>
        <v>0.63370000000000004</v>
      </c>
      <c r="J941">
        <f>Pumpkin_Seeds_Dataset!J939</f>
        <v>0.64729999999999999</v>
      </c>
      <c r="K941">
        <f>Pumpkin_Seeds_Dataset!K939</f>
        <v>1.9037999999999999</v>
      </c>
      <c r="L941">
        <f>Pumpkin_Seeds_Dataset!L939</f>
        <v>0.71850000000000003</v>
      </c>
      <c r="M941" s="9">
        <f>Pumpkin_Seeds_Dataset!M939</f>
        <v>0</v>
      </c>
      <c r="N941" s="10">
        <f t="shared" si="183"/>
        <v>1</v>
      </c>
      <c r="O941" s="11">
        <f t="shared" si="184"/>
        <v>1</v>
      </c>
      <c r="P941">
        <f t="shared" si="185"/>
        <v>0</v>
      </c>
      <c r="Q941">
        <f t="shared" si="186"/>
        <v>0.17487175289492715</v>
      </c>
      <c r="R941" s="9">
        <f t="shared" si="187"/>
        <v>0.17487175289492715</v>
      </c>
      <c r="S941" s="11">
        <f t="shared" si="188"/>
        <v>0.82512824710507282</v>
      </c>
      <c r="T941" s="9">
        <f t="shared" si="189"/>
        <v>-0.19221645369226451</v>
      </c>
      <c r="U941" s="11">
        <f t="shared" si="190"/>
        <v>100</v>
      </c>
      <c r="AX941">
        <v>0.16390682901721049</v>
      </c>
      <c r="AY941">
        <v>1</v>
      </c>
      <c r="AZ941">
        <v>0</v>
      </c>
      <c r="BA941">
        <f t="shared" si="194"/>
        <v>883</v>
      </c>
      <c r="BB941">
        <f t="shared" si="195"/>
        <v>54</v>
      </c>
      <c r="BC941">
        <f t="shared" si="191"/>
        <v>0.32076923076923081</v>
      </c>
      <c r="BD941">
        <f t="shared" si="192"/>
        <v>0.95499999999999996</v>
      </c>
      <c r="BE941">
        <f t="shared" si="193"/>
        <v>7.3461538461546685E-4</v>
      </c>
    </row>
    <row r="942" spans="1:57" x14ac:dyDescent="0.3">
      <c r="A942">
        <f>Pumpkin_Seeds_Dataset!A940</f>
        <v>82487</v>
      </c>
      <c r="B942">
        <f>Pumpkin_Seeds_Dataset!B940</f>
        <v>1103.0650000000001</v>
      </c>
      <c r="C942">
        <f>Pumpkin_Seeds_Dataset!C940</f>
        <v>429.35899999999998</v>
      </c>
      <c r="D942">
        <f>Pumpkin_Seeds_Dataset!D940</f>
        <v>246.25470000000001</v>
      </c>
      <c r="E942">
        <f>Pumpkin_Seeds_Dataset!E940</f>
        <v>83544</v>
      </c>
      <c r="F942">
        <f>Pumpkin_Seeds_Dataset!F940</f>
        <v>324.07670000000002</v>
      </c>
      <c r="G942">
        <f>Pumpkin_Seeds_Dataset!G940</f>
        <v>0.81920000000000004</v>
      </c>
      <c r="H942">
        <f>Pumpkin_Seeds_Dataset!H940</f>
        <v>0.98729999999999996</v>
      </c>
      <c r="I942">
        <f>Pumpkin_Seeds_Dataset!I940</f>
        <v>0.73</v>
      </c>
      <c r="J942">
        <f>Pumpkin_Seeds_Dataset!J940</f>
        <v>0.85189999999999999</v>
      </c>
      <c r="K942">
        <f>Pumpkin_Seeds_Dataset!K940</f>
        <v>1.7436</v>
      </c>
      <c r="L942">
        <f>Pumpkin_Seeds_Dataset!L940</f>
        <v>0.75480000000000003</v>
      </c>
      <c r="M942" s="9">
        <f>Pumpkin_Seeds_Dataset!M940</f>
        <v>0</v>
      </c>
      <c r="N942" s="10">
        <f t="shared" si="183"/>
        <v>1</v>
      </c>
      <c r="O942" s="11">
        <f t="shared" si="184"/>
        <v>1</v>
      </c>
      <c r="P942">
        <f t="shared" si="185"/>
        <v>0</v>
      </c>
      <c r="Q942">
        <f t="shared" si="186"/>
        <v>1.7577926942655996E-2</v>
      </c>
      <c r="R942" s="9">
        <f t="shared" si="187"/>
        <v>1.7577926942655996E-2</v>
      </c>
      <c r="S942" s="11">
        <f t="shared" si="188"/>
        <v>0.98242207305734397</v>
      </c>
      <c r="T942" s="9">
        <f t="shared" si="189"/>
        <v>-1.7734253338675357E-2</v>
      </c>
      <c r="U942" s="11">
        <f t="shared" si="190"/>
        <v>100</v>
      </c>
      <c r="AX942">
        <v>0.16491328696557325</v>
      </c>
      <c r="AY942">
        <v>1</v>
      </c>
      <c r="AZ942">
        <v>0</v>
      </c>
      <c r="BA942">
        <f t="shared" si="194"/>
        <v>884</v>
      </c>
      <c r="BB942">
        <f t="shared" si="195"/>
        <v>54</v>
      </c>
      <c r="BC942">
        <f t="shared" si="191"/>
        <v>0.31999999999999995</v>
      </c>
      <c r="BD942">
        <f t="shared" si="192"/>
        <v>0.95499999999999996</v>
      </c>
      <c r="BE942">
        <f t="shared" si="193"/>
        <v>7.3461538461536081E-4</v>
      </c>
    </row>
    <row r="943" spans="1:57" x14ac:dyDescent="0.3">
      <c r="A943">
        <f>Pumpkin_Seeds_Dataset!A941</f>
        <v>84724</v>
      </c>
      <c r="B943">
        <f>Pumpkin_Seeds_Dataset!B941</f>
        <v>1099.7149999999999</v>
      </c>
      <c r="C943">
        <f>Pumpkin_Seeds_Dataset!C941</f>
        <v>413.42509999999999</v>
      </c>
      <c r="D943">
        <f>Pumpkin_Seeds_Dataset!D941</f>
        <v>262.80450000000002</v>
      </c>
      <c r="E943">
        <f>Pumpkin_Seeds_Dataset!E941</f>
        <v>85695</v>
      </c>
      <c r="F943">
        <f>Pumpkin_Seeds_Dataset!F941</f>
        <v>328.44170000000003</v>
      </c>
      <c r="G943">
        <f>Pumpkin_Seeds_Dataset!G941</f>
        <v>0.77200000000000002</v>
      </c>
      <c r="H943">
        <f>Pumpkin_Seeds_Dataset!H941</f>
        <v>0.98870000000000002</v>
      </c>
      <c r="I943">
        <f>Pumpkin_Seeds_Dataset!I941</f>
        <v>0.73560000000000003</v>
      </c>
      <c r="J943">
        <f>Pumpkin_Seeds_Dataset!J941</f>
        <v>0.88039999999999996</v>
      </c>
      <c r="K943">
        <f>Pumpkin_Seeds_Dataset!K941</f>
        <v>1.5730999999999999</v>
      </c>
      <c r="L943">
        <f>Pumpkin_Seeds_Dataset!L941</f>
        <v>0.7944</v>
      </c>
      <c r="M943" s="9">
        <f>Pumpkin_Seeds_Dataset!M941</f>
        <v>0</v>
      </c>
      <c r="N943" s="10">
        <f t="shared" si="183"/>
        <v>1</v>
      </c>
      <c r="O943" s="11">
        <f t="shared" si="184"/>
        <v>1</v>
      </c>
      <c r="P943">
        <f t="shared" si="185"/>
        <v>0</v>
      </c>
      <c r="Q943">
        <f t="shared" si="186"/>
        <v>7.0548044479591962E-3</v>
      </c>
      <c r="R943" s="9">
        <f t="shared" si="187"/>
        <v>7.0548044479591962E-3</v>
      </c>
      <c r="S943" s="11">
        <f t="shared" si="188"/>
        <v>0.99294519555204075</v>
      </c>
      <c r="T943" s="9">
        <f t="shared" si="189"/>
        <v>-7.0798072434751424E-3</v>
      </c>
      <c r="U943" s="11">
        <f t="shared" si="190"/>
        <v>100</v>
      </c>
      <c r="AX943">
        <v>0.16533911820780561</v>
      </c>
      <c r="AY943">
        <v>1</v>
      </c>
      <c r="AZ943">
        <v>0</v>
      </c>
      <c r="BA943">
        <f t="shared" si="194"/>
        <v>885</v>
      </c>
      <c r="BB943">
        <f t="shared" si="195"/>
        <v>54</v>
      </c>
      <c r="BC943">
        <f t="shared" si="191"/>
        <v>0.31923076923076921</v>
      </c>
      <c r="BD943">
        <f t="shared" si="192"/>
        <v>0.95499999999999996</v>
      </c>
      <c r="BE943">
        <f t="shared" si="193"/>
        <v>0</v>
      </c>
    </row>
    <row r="944" spans="1:57" x14ac:dyDescent="0.3">
      <c r="A944">
        <f>Pumpkin_Seeds_Dataset!A942</f>
        <v>84614</v>
      </c>
      <c r="B944">
        <f>Pumpkin_Seeds_Dataset!B942</f>
        <v>1127.9480000000001</v>
      </c>
      <c r="C944">
        <f>Pumpkin_Seeds_Dataset!C942</f>
        <v>447.46940000000001</v>
      </c>
      <c r="D944">
        <f>Pumpkin_Seeds_Dataset!D942</f>
        <v>241.99189999999999</v>
      </c>
      <c r="E944">
        <f>Pumpkin_Seeds_Dataset!E942</f>
        <v>85257</v>
      </c>
      <c r="F944">
        <f>Pumpkin_Seeds_Dataset!F942</f>
        <v>328.22840000000002</v>
      </c>
      <c r="G944">
        <f>Pumpkin_Seeds_Dataset!G942</f>
        <v>0.84119999999999995</v>
      </c>
      <c r="H944">
        <f>Pumpkin_Seeds_Dataset!H942</f>
        <v>0.99250000000000005</v>
      </c>
      <c r="I944">
        <f>Pumpkin_Seeds_Dataset!I942</f>
        <v>0.67889999999999995</v>
      </c>
      <c r="J944">
        <f>Pumpkin_Seeds_Dataset!J942</f>
        <v>0.8357</v>
      </c>
      <c r="K944">
        <f>Pumpkin_Seeds_Dataset!K942</f>
        <v>1.8491</v>
      </c>
      <c r="L944">
        <f>Pumpkin_Seeds_Dataset!L942</f>
        <v>0.73350000000000004</v>
      </c>
      <c r="M944" s="9">
        <f>Pumpkin_Seeds_Dataset!M942</f>
        <v>0</v>
      </c>
      <c r="N944" s="10">
        <f t="shared" si="183"/>
        <v>1</v>
      </c>
      <c r="O944" s="11">
        <f t="shared" si="184"/>
        <v>1</v>
      </c>
      <c r="P944">
        <f t="shared" si="185"/>
        <v>0</v>
      </c>
      <c r="Q944">
        <f t="shared" si="186"/>
        <v>0.16533911820780561</v>
      </c>
      <c r="R944" s="9">
        <f t="shared" si="187"/>
        <v>0.16533911820780561</v>
      </c>
      <c r="S944" s="11">
        <f t="shared" si="188"/>
        <v>0.83466088179219433</v>
      </c>
      <c r="T944" s="9">
        <f t="shared" si="189"/>
        <v>-0.18072976621442599</v>
      </c>
      <c r="U944" s="11">
        <f t="shared" si="190"/>
        <v>100</v>
      </c>
      <c r="AX944">
        <v>0.16580114576745658</v>
      </c>
      <c r="AY944">
        <v>0</v>
      </c>
      <c r="AZ944">
        <v>1</v>
      </c>
      <c r="BA944">
        <f t="shared" si="194"/>
        <v>885</v>
      </c>
      <c r="BB944">
        <f t="shared" si="195"/>
        <v>55</v>
      </c>
      <c r="BC944">
        <f t="shared" si="191"/>
        <v>0.31923076923076921</v>
      </c>
      <c r="BD944">
        <f t="shared" si="192"/>
        <v>0.95416666666666672</v>
      </c>
      <c r="BE944">
        <f t="shared" si="193"/>
        <v>7.3397435897433526E-4</v>
      </c>
    </row>
    <row r="945" spans="1:57" x14ac:dyDescent="0.3">
      <c r="A945">
        <f>Pumpkin_Seeds_Dataset!A943</f>
        <v>100064</v>
      </c>
      <c r="B945">
        <f>Pumpkin_Seeds_Dataset!B943</f>
        <v>1285.404</v>
      </c>
      <c r="C945">
        <f>Pumpkin_Seeds_Dataset!C943</f>
        <v>490.37299999999999</v>
      </c>
      <c r="D945">
        <f>Pumpkin_Seeds_Dataset!D943</f>
        <v>260.50569999999999</v>
      </c>
      <c r="E945">
        <f>Pumpkin_Seeds_Dataset!E943</f>
        <v>100845</v>
      </c>
      <c r="F945">
        <f>Pumpkin_Seeds_Dataset!F943</f>
        <v>356.93900000000002</v>
      </c>
      <c r="G945">
        <f>Pumpkin_Seeds_Dataset!G943</f>
        <v>0.84719999999999995</v>
      </c>
      <c r="H945">
        <f>Pumpkin_Seeds_Dataset!H943</f>
        <v>0.99229999999999996</v>
      </c>
      <c r="I945">
        <f>Pumpkin_Seeds_Dataset!I943</f>
        <v>0.67820000000000003</v>
      </c>
      <c r="J945">
        <f>Pumpkin_Seeds_Dataset!J943</f>
        <v>0.76100000000000001</v>
      </c>
      <c r="K945">
        <f>Pumpkin_Seeds_Dataset!K943</f>
        <v>1.8824000000000001</v>
      </c>
      <c r="L945">
        <f>Pumpkin_Seeds_Dataset!L943</f>
        <v>0.72789999999999999</v>
      </c>
      <c r="M945" s="9">
        <f>Pumpkin_Seeds_Dataset!M943</f>
        <v>0</v>
      </c>
      <c r="N945" s="10">
        <f t="shared" si="183"/>
        <v>1</v>
      </c>
      <c r="O945" s="11">
        <f t="shared" si="184"/>
        <v>1</v>
      </c>
      <c r="P945">
        <f t="shared" si="185"/>
        <v>0</v>
      </c>
      <c r="Q945">
        <f t="shared" si="186"/>
        <v>0.51796904435595426</v>
      </c>
      <c r="R945" s="9">
        <f t="shared" si="187"/>
        <v>0.51796904435595426</v>
      </c>
      <c r="S945" s="11">
        <f t="shared" si="188"/>
        <v>0.48203095564404574</v>
      </c>
      <c r="T945" s="9">
        <f t="shared" si="189"/>
        <v>-0.72974694366587067</v>
      </c>
      <c r="U945" s="11">
        <f t="shared" si="190"/>
        <v>0</v>
      </c>
      <c r="AX945">
        <v>0.16591858653120053</v>
      </c>
      <c r="AY945">
        <v>1</v>
      </c>
      <c r="AZ945">
        <v>0</v>
      </c>
      <c r="BA945">
        <f t="shared" si="194"/>
        <v>886</v>
      </c>
      <c r="BB945">
        <f t="shared" si="195"/>
        <v>55</v>
      </c>
      <c r="BC945">
        <f t="shared" si="191"/>
        <v>0.31846153846153846</v>
      </c>
      <c r="BD945">
        <f t="shared" si="192"/>
        <v>0.95416666666666672</v>
      </c>
      <c r="BE945">
        <f t="shared" si="193"/>
        <v>7.3397435897433526E-4</v>
      </c>
    </row>
    <row r="946" spans="1:57" x14ac:dyDescent="0.3">
      <c r="A946">
        <f>Pumpkin_Seeds_Dataset!A944</f>
        <v>78111</v>
      </c>
      <c r="B946">
        <f>Pumpkin_Seeds_Dataset!B944</f>
        <v>1091.319</v>
      </c>
      <c r="C946">
        <f>Pumpkin_Seeds_Dataset!C944</f>
        <v>431.62150000000003</v>
      </c>
      <c r="D946">
        <f>Pumpkin_Seeds_Dataset!D944</f>
        <v>232.11519999999999</v>
      </c>
      <c r="E946">
        <f>Pumpkin_Seeds_Dataset!E944</f>
        <v>79105</v>
      </c>
      <c r="F946">
        <f>Pumpkin_Seeds_Dataset!F944</f>
        <v>315.36329999999998</v>
      </c>
      <c r="G946">
        <f>Pumpkin_Seeds_Dataset!G944</f>
        <v>0.84309999999999996</v>
      </c>
      <c r="H946">
        <f>Pumpkin_Seeds_Dataset!H944</f>
        <v>0.98740000000000006</v>
      </c>
      <c r="I946">
        <f>Pumpkin_Seeds_Dataset!I944</f>
        <v>0.70520000000000005</v>
      </c>
      <c r="J946">
        <f>Pumpkin_Seeds_Dataset!J944</f>
        <v>0.82420000000000004</v>
      </c>
      <c r="K946">
        <f>Pumpkin_Seeds_Dataset!K944</f>
        <v>1.8594999999999999</v>
      </c>
      <c r="L946">
        <f>Pumpkin_Seeds_Dataset!L944</f>
        <v>0.73060000000000003</v>
      </c>
      <c r="M946" s="9">
        <f>Pumpkin_Seeds_Dataset!M944</f>
        <v>0</v>
      </c>
      <c r="N946" s="10">
        <f t="shared" si="183"/>
        <v>1</v>
      </c>
      <c r="O946" s="11">
        <f t="shared" si="184"/>
        <v>1</v>
      </c>
      <c r="P946">
        <f t="shared" si="185"/>
        <v>0</v>
      </c>
      <c r="Q946">
        <f t="shared" si="186"/>
        <v>6.4156906798047184E-2</v>
      </c>
      <c r="R946" s="9">
        <f t="shared" si="187"/>
        <v>6.4156906798047184E-2</v>
      </c>
      <c r="S946" s="11">
        <f t="shared" si="188"/>
        <v>0.9358430932019528</v>
      </c>
      <c r="T946" s="9">
        <f t="shared" si="189"/>
        <v>-6.6307452024939692E-2</v>
      </c>
      <c r="U946" s="11">
        <f t="shared" si="190"/>
        <v>100</v>
      </c>
      <c r="AX946">
        <v>0.16598013456679764</v>
      </c>
      <c r="AY946">
        <v>1</v>
      </c>
      <c r="AZ946">
        <v>0</v>
      </c>
      <c r="BA946">
        <f t="shared" si="194"/>
        <v>887</v>
      </c>
      <c r="BB946">
        <f t="shared" si="195"/>
        <v>55</v>
      </c>
      <c r="BC946">
        <f t="shared" si="191"/>
        <v>0.31769230769230772</v>
      </c>
      <c r="BD946">
        <f t="shared" si="192"/>
        <v>0.95416666666666672</v>
      </c>
      <c r="BE946">
        <f t="shared" si="193"/>
        <v>7.3397435897433526E-4</v>
      </c>
    </row>
    <row r="947" spans="1:57" x14ac:dyDescent="0.3">
      <c r="A947">
        <f>Pumpkin_Seeds_Dataset!A945</f>
        <v>77915</v>
      </c>
      <c r="B947">
        <f>Pumpkin_Seeds_Dataset!B945</f>
        <v>1122.5139999999999</v>
      </c>
      <c r="C947">
        <f>Pumpkin_Seeds_Dataset!C945</f>
        <v>456.28410000000002</v>
      </c>
      <c r="D947">
        <f>Pumpkin_Seeds_Dataset!D945</f>
        <v>218.4462</v>
      </c>
      <c r="E947">
        <f>Pumpkin_Seeds_Dataset!E945</f>
        <v>78732</v>
      </c>
      <c r="F947">
        <f>Pumpkin_Seeds_Dataset!F945</f>
        <v>314.9674</v>
      </c>
      <c r="G947">
        <f>Pumpkin_Seeds_Dataset!G945</f>
        <v>0.878</v>
      </c>
      <c r="H947">
        <f>Pumpkin_Seeds_Dataset!H945</f>
        <v>0.98960000000000004</v>
      </c>
      <c r="I947">
        <f>Pumpkin_Seeds_Dataset!I945</f>
        <v>0.69289999999999996</v>
      </c>
      <c r="J947">
        <f>Pumpkin_Seeds_Dataset!J945</f>
        <v>0.77700000000000002</v>
      </c>
      <c r="K947">
        <f>Pumpkin_Seeds_Dataset!K945</f>
        <v>2.0888</v>
      </c>
      <c r="L947">
        <f>Pumpkin_Seeds_Dataset!L945</f>
        <v>0.69030000000000002</v>
      </c>
      <c r="M947" s="9">
        <f>Pumpkin_Seeds_Dataset!M945</f>
        <v>0</v>
      </c>
      <c r="N947" s="10">
        <f t="shared" si="183"/>
        <v>1</v>
      </c>
      <c r="O947" s="11">
        <f t="shared" si="184"/>
        <v>1</v>
      </c>
      <c r="P947">
        <f t="shared" si="185"/>
        <v>0</v>
      </c>
      <c r="Q947">
        <f t="shared" si="186"/>
        <v>0.53794736034834256</v>
      </c>
      <c r="R947" s="9">
        <f t="shared" si="187"/>
        <v>0.53794736034834256</v>
      </c>
      <c r="S947" s="11">
        <f t="shared" si="188"/>
        <v>0.46205263965165744</v>
      </c>
      <c r="T947" s="9">
        <f t="shared" si="189"/>
        <v>-0.77207645575096084</v>
      </c>
      <c r="U947" s="11">
        <f t="shared" si="190"/>
        <v>0</v>
      </c>
      <c r="AX947">
        <v>0.16605380409652826</v>
      </c>
      <c r="AY947">
        <v>1</v>
      </c>
      <c r="AZ947">
        <v>0</v>
      </c>
      <c r="BA947">
        <f t="shared" si="194"/>
        <v>888</v>
      </c>
      <c r="BB947">
        <f t="shared" si="195"/>
        <v>55</v>
      </c>
      <c r="BC947">
        <f t="shared" si="191"/>
        <v>0.31692307692307697</v>
      </c>
      <c r="BD947">
        <f t="shared" si="192"/>
        <v>0.95416666666666672</v>
      </c>
      <c r="BE947">
        <f t="shared" si="193"/>
        <v>7.3397435897444119E-4</v>
      </c>
    </row>
    <row r="948" spans="1:57" x14ac:dyDescent="0.3">
      <c r="A948">
        <f>Pumpkin_Seeds_Dataset!A946</f>
        <v>73579</v>
      </c>
      <c r="B948">
        <f>Pumpkin_Seeds_Dataset!B946</f>
        <v>1071.0899999999999</v>
      </c>
      <c r="C948">
        <f>Pumpkin_Seeds_Dataset!C946</f>
        <v>432.70150000000001</v>
      </c>
      <c r="D948">
        <f>Pumpkin_Seeds_Dataset!D946</f>
        <v>217.45009999999999</v>
      </c>
      <c r="E948">
        <f>Pumpkin_Seeds_Dataset!E946</f>
        <v>74409</v>
      </c>
      <c r="F948">
        <f>Pumpkin_Seeds_Dataset!F946</f>
        <v>306.0779</v>
      </c>
      <c r="G948">
        <f>Pumpkin_Seeds_Dataset!G946</f>
        <v>0.86460000000000004</v>
      </c>
      <c r="H948">
        <f>Pumpkin_Seeds_Dataset!H946</f>
        <v>0.98880000000000001</v>
      </c>
      <c r="I948">
        <f>Pumpkin_Seeds_Dataset!I946</f>
        <v>0.72650000000000003</v>
      </c>
      <c r="J948">
        <f>Pumpkin_Seeds_Dataset!J946</f>
        <v>0.80600000000000005</v>
      </c>
      <c r="K948">
        <f>Pumpkin_Seeds_Dataset!K946</f>
        <v>1.9899</v>
      </c>
      <c r="L948">
        <f>Pumpkin_Seeds_Dataset!L946</f>
        <v>0.70740000000000003</v>
      </c>
      <c r="M948" s="9">
        <f>Pumpkin_Seeds_Dataset!M946</f>
        <v>0</v>
      </c>
      <c r="N948" s="10">
        <f t="shared" si="183"/>
        <v>1</v>
      </c>
      <c r="O948" s="11">
        <f t="shared" si="184"/>
        <v>1</v>
      </c>
      <c r="P948">
        <f t="shared" si="185"/>
        <v>0</v>
      </c>
      <c r="Q948">
        <f t="shared" si="186"/>
        <v>0.23907532201233544</v>
      </c>
      <c r="R948" s="9">
        <f t="shared" si="187"/>
        <v>0.23907532201233544</v>
      </c>
      <c r="S948" s="11">
        <f t="shared" si="188"/>
        <v>0.76092467798766461</v>
      </c>
      <c r="T948" s="9">
        <f t="shared" si="189"/>
        <v>-0.27322090369624658</v>
      </c>
      <c r="U948" s="11">
        <f t="shared" si="190"/>
        <v>100</v>
      </c>
      <c r="AX948">
        <v>0.1662257127978008</v>
      </c>
      <c r="AY948">
        <v>1</v>
      </c>
      <c r="AZ948">
        <v>0</v>
      </c>
      <c r="BA948">
        <f t="shared" si="194"/>
        <v>889</v>
      </c>
      <c r="BB948">
        <f t="shared" si="195"/>
        <v>55</v>
      </c>
      <c r="BC948">
        <f t="shared" si="191"/>
        <v>0.31615384615384612</v>
      </c>
      <c r="BD948">
        <f t="shared" si="192"/>
        <v>0.95416666666666672</v>
      </c>
      <c r="BE948">
        <f t="shared" si="193"/>
        <v>0</v>
      </c>
    </row>
    <row r="949" spans="1:57" x14ac:dyDescent="0.3">
      <c r="A949">
        <f>Pumpkin_Seeds_Dataset!A947</f>
        <v>63404</v>
      </c>
      <c r="B949">
        <f>Pumpkin_Seeds_Dataset!B947</f>
        <v>967.39300000000003</v>
      </c>
      <c r="C949">
        <f>Pumpkin_Seeds_Dataset!C947</f>
        <v>381.43779999999998</v>
      </c>
      <c r="D949">
        <f>Pumpkin_Seeds_Dataset!D947</f>
        <v>212.2098</v>
      </c>
      <c r="E949">
        <f>Pumpkin_Seeds_Dataset!E947</f>
        <v>64033</v>
      </c>
      <c r="F949">
        <f>Pumpkin_Seeds_Dataset!F947</f>
        <v>284.12759999999997</v>
      </c>
      <c r="G949">
        <f>Pumpkin_Seeds_Dataset!G947</f>
        <v>0.83099999999999996</v>
      </c>
      <c r="H949">
        <f>Pumpkin_Seeds_Dataset!H947</f>
        <v>0.99019999999999997</v>
      </c>
      <c r="I949">
        <f>Pumpkin_Seeds_Dataset!I947</f>
        <v>0.67279999999999995</v>
      </c>
      <c r="J949">
        <f>Pumpkin_Seeds_Dataset!J947</f>
        <v>0.85140000000000005</v>
      </c>
      <c r="K949">
        <f>Pumpkin_Seeds_Dataset!K947</f>
        <v>1.7975000000000001</v>
      </c>
      <c r="L949">
        <f>Pumpkin_Seeds_Dataset!L947</f>
        <v>0.74490000000000001</v>
      </c>
      <c r="M949" s="9">
        <f>Pumpkin_Seeds_Dataset!M947</f>
        <v>0</v>
      </c>
      <c r="N949" s="10">
        <f t="shared" si="183"/>
        <v>1</v>
      </c>
      <c r="O949" s="11">
        <f t="shared" si="184"/>
        <v>1</v>
      </c>
      <c r="P949">
        <f t="shared" si="185"/>
        <v>0</v>
      </c>
      <c r="Q949">
        <f t="shared" si="186"/>
        <v>8.2372630182672046E-2</v>
      </c>
      <c r="R949" s="9">
        <f t="shared" si="187"/>
        <v>8.2372630182672046E-2</v>
      </c>
      <c r="S949" s="11">
        <f t="shared" si="188"/>
        <v>0.91762736981732795</v>
      </c>
      <c r="T949" s="9">
        <f t="shared" si="189"/>
        <v>-8.5963885999203765E-2</v>
      </c>
      <c r="U949" s="11">
        <f t="shared" si="190"/>
        <v>100</v>
      </c>
      <c r="AX949">
        <v>0.16650768736427432</v>
      </c>
      <c r="AY949">
        <v>0</v>
      </c>
      <c r="AZ949">
        <v>1</v>
      </c>
      <c r="BA949">
        <f t="shared" si="194"/>
        <v>889</v>
      </c>
      <c r="BB949">
        <f t="shared" si="195"/>
        <v>56</v>
      </c>
      <c r="BC949">
        <f t="shared" si="191"/>
        <v>0.31615384615384612</v>
      </c>
      <c r="BD949">
        <f t="shared" si="192"/>
        <v>0.95333333333333337</v>
      </c>
      <c r="BE949">
        <f t="shared" si="193"/>
        <v>7.333333333333096E-4</v>
      </c>
    </row>
    <row r="950" spans="1:57" x14ac:dyDescent="0.3">
      <c r="A950">
        <f>Pumpkin_Seeds_Dataset!A948</f>
        <v>105010</v>
      </c>
      <c r="B950">
        <f>Pumpkin_Seeds_Dataset!B948</f>
        <v>1278.5809999999999</v>
      </c>
      <c r="C950">
        <f>Pumpkin_Seeds_Dataset!C948</f>
        <v>504.23770000000002</v>
      </c>
      <c r="D950">
        <f>Pumpkin_Seeds_Dataset!D948</f>
        <v>267.74439999999998</v>
      </c>
      <c r="E950">
        <f>Pumpkin_Seeds_Dataset!E948</f>
        <v>106451</v>
      </c>
      <c r="F950">
        <f>Pumpkin_Seeds_Dataset!F948</f>
        <v>365.65410000000003</v>
      </c>
      <c r="G950">
        <f>Pumpkin_Seeds_Dataset!G948</f>
        <v>0.84740000000000004</v>
      </c>
      <c r="H950">
        <f>Pumpkin_Seeds_Dataset!H948</f>
        <v>0.98650000000000004</v>
      </c>
      <c r="I950">
        <f>Pumpkin_Seeds_Dataset!I948</f>
        <v>0.6996</v>
      </c>
      <c r="J950">
        <f>Pumpkin_Seeds_Dataset!J948</f>
        <v>0.80720000000000003</v>
      </c>
      <c r="K950">
        <f>Pumpkin_Seeds_Dataset!K948</f>
        <v>1.8833</v>
      </c>
      <c r="L950">
        <f>Pumpkin_Seeds_Dataset!L948</f>
        <v>0.72519999999999996</v>
      </c>
      <c r="M950" s="9">
        <f>Pumpkin_Seeds_Dataset!M948</f>
        <v>0</v>
      </c>
      <c r="N950" s="10">
        <f t="shared" si="183"/>
        <v>1</v>
      </c>
      <c r="O950" s="11">
        <f t="shared" si="184"/>
        <v>1</v>
      </c>
      <c r="P950">
        <f t="shared" si="185"/>
        <v>0</v>
      </c>
      <c r="Q950">
        <f t="shared" si="186"/>
        <v>0.28164851045691103</v>
      </c>
      <c r="R950" s="9">
        <f t="shared" si="187"/>
        <v>0.28164851045691103</v>
      </c>
      <c r="S950" s="11">
        <f t="shared" si="188"/>
        <v>0.71835148954308892</v>
      </c>
      <c r="T950" s="9">
        <f t="shared" si="189"/>
        <v>-0.33079628996580074</v>
      </c>
      <c r="U950" s="11">
        <f t="shared" si="190"/>
        <v>100</v>
      </c>
      <c r="AX950">
        <v>0.16663939431503907</v>
      </c>
      <c r="AY950">
        <v>1</v>
      </c>
      <c r="AZ950">
        <v>0</v>
      </c>
      <c r="BA950">
        <f t="shared" si="194"/>
        <v>890</v>
      </c>
      <c r="BB950">
        <f t="shared" si="195"/>
        <v>56</v>
      </c>
      <c r="BC950">
        <f t="shared" si="191"/>
        <v>0.31538461538461537</v>
      </c>
      <c r="BD950">
        <f t="shared" si="192"/>
        <v>0.95333333333333337</v>
      </c>
      <c r="BE950">
        <f t="shared" si="193"/>
        <v>7.333333333333096E-4</v>
      </c>
    </row>
    <row r="951" spans="1:57" x14ac:dyDescent="0.3">
      <c r="A951">
        <f>Pumpkin_Seeds_Dataset!A949</f>
        <v>80082</v>
      </c>
      <c r="B951">
        <f>Pumpkin_Seeds_Dataset!B949</f>
        <v>1091.5250000000001</v>
      </c>
      <c r="C951">
        <f>Pumpkin_Seeds_Dataset!C949</f>
        <v>416.7697</v>
      </c>
      <c r="D951">
        <f>Pumpkin_Seeds_Dataset!D949</f>
        <v>245.90209999999999</v>
      </c>
      <c r="E951">
        <f>Pumpkin_Seeds_Dataset!E949</f>
        <v>80992</v>
      </c>
      <c r="F951">
        <f>Pumpkin_Seeds_Dataset!F949</f>
        <v>319.31729999999999</v>
      </c>
      <c r="G951">
        <f>Pumpkin_Seeds_Dataset!G949</f>
        <v>0.80740000000000001</v>
      </c>
      <c r="H951">
        <f>Pumpkin_Seeds_Dataset!H949</f>
        <v>0.98880000000000001</v>
      </c>
      <c r="I951">
        <f>Pumpkin_Seeds_Dataset!I949</f>
        <v>0.71379999999999999</v>
      </c>
      <c r="J951">
        <f>Pumpkin_Seeds_Dataset!J949</f>
        <v>0.84470000000000001</v>
      </c>
      <c r="K951">
        <f>Pumpkin_Seeds_Dataset!K949</f>
        <v>1.6949000000000001</v>
      </c>
      <c r="L951">
        <f>Pumpkin_Seeds_Dataset!L949</f>
        <v>0.76619999999999999</v>
      </c>
      <c r="M951" s="9">
        <f>Pumpkin_Seeds_Dataset!M949</f>
        <v>0</v>
      </c>
      <c r="N951" s="10">
        <f t="shared" si="183"/>
        <v>1</v>
      </c>
      <c r="O951" s="11">
        <f t="shared" si="184"/>
        <v>1</v>
      </c>
      <c r="P951">
        <f t="shared" si="185"/>
        <v>0</v>
      </c>
      <c r="Q951">
        <f t="shared" si="186"/>
        <v>1.5069139861709912E-2</v>
      </c>
      <c r="R951" s="9">
        <f t="shared" si="187"/>
        <v>1.5069139861709912E-2</v>
      </c>
      <c r="S951" s="11">
        <f t="shared" si="188"/>
        <v>0.98493086013829012</v>
      </c>
      <c r="T951" s="9">
        <f t="shared" si="189"/>
        <v>-1.5183833026679697E-2</v>
      </c>
      <c r="U951" s="11">
        <f t="shared" si="190"/>
        <v>100</v>
      </c>
      <c r="AX951">
        <v>0.16713833815945123</v>
      </c>
      <c r="AY951">
        <v>1</v>
      </c>
      <c r="AZ951">
        <v>0</v>
      </c>
      <c r="BA951">
        <f t="shared" si="194"/>
        <v>891</v>
      </c>
      <c r="BB951">
        <f t="shared" si="195"/>
        <v>56</v>
      </c>
      <c r="BC951">
        <f t="shared" si="191"/>
        <v>0.31461538461538463</v>
      </c>
      <c r="BD951">
        <f t="shared" si="192"/>
        <v>0.95333333333333337</v>
      </c>
      <c r="BE951">
        <f t="shared" si="193"/>
        <v>7.333333333333096E-4</v>
      </c>
    </row>
    <row r="952" spans="1:57" x14ac:dyDescent="0.3">
      <c r="A952">
        <f>Pumpkin_Seeds_Dataset!A950</f>
        <v>69827</v>
      </c>
      <c r="B952">
        <f>Pumpkin_Seeds_Dataset!B950</f>
        <v>1021.377</v>
      </c>
      <c r="C952">
        <f>Pumpkin_Seeds_Dataset!C950</f>
        <v>402.11810000000003</v>
      </c>
      <c r="D952">
        <f>Pumpkin_Seeds_Dataset!D950</f>
        <v>222.50620000000001</v>
      </c>
      <c r="E952">
        <f>Pumpkin_Seeds_Dataset!E950</f>
        <v>70632</v>
      </c>
      <c r="F952">
        <f>Pumpkin_Seeds_Dataset!F950</f>
        <v>298.17189999999999</v>
      </c>
      <c r="G952">
        <f>Pumpkin_Seeds_Dataset!G950</f>
        <v>0.83299999999999996</v>
      </c>
      <c r="H952">
        <f>Pumpkin_Seeds_Dataset!H950</f>
        <v>0.98860000000000003</v>
      </c>
      <c r="I952">
        <f>Pumpkin_Seeds_Dataset!I950</f>
        <v>0.74</v>
      </c>
      <c r="J952">
        <f>Pumpkin_Seeds_Dataset!J950</f>
        <v>0.84109999999999996</v>
      </c>
      <c r="K952">
        <f>Pumpkin_Seeds_Dataset!K950</f>
        <v>1.8071999999999999</v>
      </c>
      <c r="L952">
        <f>Pumpkin_Seeds_Dataset!L950</f>
        <v>0.74150000000000005</v>
      </c>
      <c r="M952" s="9">
        <f>Pumpkin_Seeds_Dataset!M950</f>
        <v>0</v>
      </c>
      <c r="N952" s="10">
        <f t="shared" si="183"/>
        <v>1</v>
      </c>
      <c r="O952" s="11">
        <f t="shared" si="184"/>
        <v>1</v>
      </c>
      <c r="P952">
        <f t="shared" si="185"/>
        <v>0</v>
      </c>
      <c r="Q952">
        <f t="shared" si="186"/>
        <v>6.5547475260030783E-2</v>
      </c>
      <c r="R952" s="9">
        <f t="shared" si="187"/>
        <v>6.5547475260030783E-2</v>
      </c>
      <c r="S952" s="11">
        <f t="shared" si="188"/>
        <v>0.9344525247399692</v>
      </c>
      <c r="T952" s="9">
        <f t="shared" si="189"/>
        <v>-6.7794456223502747E-2</v>
      </c>
      <c r="U952" s="11">
        <f t="shared" si="190"/>
        <v>100</v>
      </c>
      <c r="AX952">
        <v>0.16716572161760107</v>
      </c>
      <c r="AY952">
        <v>1</v>
      </c>
      <c r="AZ952">
        <v>0</v>
      </c>
      <c r="BA952">
        <f t="shared" si="194"/>
        <v>892</v>
      </c>
      <c r="BB952">
        <f t="shared" si="195"/>
        <v>56</v>
      </c>
      <c r="BC952">
        <f t="shared" si="191"/>
        <v>0.31384615384615389</v>
      </c>
      <c r="BD952">
        <f t="shared" si="192"/>
        <v>0.95333333333333337</v>
      </c>
      <c r="BE952">
        <f t="shared" si="193"/>
        <v>7.3333333333341542E-4</v>
      </c>
    </row>
    <row r="953" spans="1:57" x14ac:dyDescent="0.3">
      <c r="A953">
        <f>Pumpkin_Seeds_Dataset!A951</f>
        <v>69819</v>
      </c>
      <c r="B953">
        <f>Pumpkin_Seeds_Dataset!B951</f>
        <v>1051.519</v>
      </c>
      <c r="C953">
        <f>Pumpkin_Seeds_Dataset!C951</f>
        <v>425.99549999999999</v>
      </c>
      <c r="D953">
        <f>Pumpkin_Seeds_Dataset!D951</f>
        <v>209.6353</v>
      </c>
      <c r="E953">
        <f>Pumpkin_Seeds_Dataset!E951</f>
        <v>70615</v>
      </c>
      <c r="F953">
        <f>Pumpkin_Seeds_Dataset!F951</f>
        <v>298.15480000000002</v>
      </c>
      <c r="G953">
        <f>Pumpkin_Seeds_Dataset!G951</f>
        <v>0.87050000000000005</v>
      </c>
      <c r="H953">
        <f>Pumpkin_Seeds_Dataset!H951</f>
        <v>0.98870000000000002</v>
      </c>
      <c r="I953">
        <f>Pumpkin_Seeds_Dataset!I951</f>
        <v>0.74480000000000002</v>
      </c>
      <c r="J953">
        <f>Pumpkin_Seeds_Dataset!J951</f>
        <v>0.79349999999999998</v>
      </c>
      <c r="K953">
        <f>Pumpkin_Seeds_Dataset!K951</f>
        <v>2.0320999999999998</v>
      </c>
      <c r="L953">
        <f>Pumpkin_Seeds_Dataset!L951</f>
        <v>0.69989999999999997</v>
      </c>
      <c r="M953" s="9">
        <f>Pumpkin_Seeds_Dataset!M951</f>
        <v>0</v>
      </c>
      <c r="N953" s="10">
        <f t="shared" si="183"/>
        <v>1</v>
      </c>
      <c r="O953" s="11">
        <f t="shared" si="184"/>
        <v>1</v>
      </c>
      <c r="P953">
        <f t="shared" si="185"/>
        <v>0</v>
      </c>
      <c r="Q953">
        <f t="shared" si="186"/>
        <v>0.4089504888875381</v>
      </c>
      <c r="R953" s="9">
        <f t="shared" si="187"/>
        <v>0.4089504888875381</v>
      </c>
      <c r="S953" s="11">
        <f t="shared" si="188"/>
        <v>0.59104951111246185</v>
      </c>
      <c r="T953" s="9">
        <f t="shared" si="189"/>
        <v>-0.52585548993699105</v>
      </c>
      <c r="U953" s="11">
        <f t="shared" si="190"/>
        <v>100</v>
      </c>
      <c r="AX953">
        <v>0.16730236823088254</v>
      </c>
      <c r="AY953">
        <v>1</v>
      </c>
      <c r="AZ953">
        <v>0</v>
      </c>
      <c r="BA953">
        <f t="shared" si="194"/>
        <v>893</v>
      </c>
      <c r="BB953">
        <f t="shared" si="195"/>
        <v>56</v>
      </c>
      <c r="BC953">
        <f t="shared" si="191"/>
        <v>0.31307692307692303</v>
      </c>
      <c r="BD953">
        <f t="shared" si="192"/>
        <v>0.95333333333333337</v>
      </c>
      <c r="BE953">
        <f t="shared" si="193"/>
        <v>7.333333333333096E-4</v>
      </c>
    </row>
    <row r="954" spans="1:57" x14ac:dyDescent="0.3">
      <c r="A954">
        <f>Pumpkin_Seeds_Dataset!A952</f>
        <v>72153</v>
      </c>
      <c r="B954">
        <f>Pumpkin_Seeds_Dataset!B952</f>
        <v>1062.9670000000001</v>
      </c>
      <c r="C954">
        <f>Pumpkin_Seeds_Dataset!C952</f>
        <v>424.96469999999999</v>
      </c>
      <c r="D954">
        <f>Pumpkin_Seeds_Dataset!D952</f>
        <v>217.4495</v>
      </c>
      <c r="E954">
        <f>Pumpkin_Seeds_Dataset!E952</f>
        <v>72836</v>
      </c>
      <c r="F954">
        <f>Pumpkin_Seeds_Dataset!F952</f>
        <v>303.09739999999999</v>
      </c>
      <c r="G954">
        <f>Pumpkin_Seeds_Dataset!G952</f>
        <v>0.85919999999999996</v>
      </c>
      <c r="H954">
        <f>Pumpkin_Seeds_Dataset!H952</f>
        <v>0.99060000000000004</v>
      </c>
      <c r="I954">
        <f>Pumpkin_Seeds_Dataset!I952</f>
        <v>0.70699999999999996</v>
      </c>
      <c r="J954">
        <f>Pumpkin_Seeds_Dataset!J952</f>
        <v>0.80249999999999999</v>
      </c>
      <c r="K954">
        <f>Pumpkin_Seeds_Dataset!K952</f>
        <v>1.9542999999999999</v>
      </c>
      <c r="L954">
        <f>Pumpkin_Seeds_Dataset!L952</f>
        <v>0.71319999999999995</v>
      </c>
      <c r="M954" s="9">
        <f>Pumpkin_Seeds_Dataset!M952</f>
        <v>0</v>
      </c>
      <c r="N954" s="10">
        <f t="shared" si="183"/>
        <v>1</v>
      </c>
      <c r="O954" s="11">
        <f t="shared" si="184"/>
        <v>1</v>
      </c>
      <c r="P954">
        <f t="shared" si="185"/>
        <v>0</v>
      </c>
      <c r="Q954">
        <f t="shared" si="186"/>
        <v>0.32159746015719681</v>
      </c>
      <c r="R954" s="9">
        <f t="shared" si="187"/>
        <v>0.32159746015719681</v>
      </c>
      <c r="S954" s="11">
        <f t="shared" si="188"/>
        <v>0.67840253984280319</v>
      </c>
      <c r="T954" s="9">
        <f t="shared" si="189"/>
        <v>-0.38801445063939544</v>
      </c>
      <c r="U954" s="11">
        <f t="shared" si="190"/>
        <v>100</v>
      </c>
      <c r="AX954">
        <v>0.16750701135723678</v>
      </c>
      <c r="AY954">
        <v>1</v>
      </c>
      <c r="AZ954">
        <v>0</v>
      </c>
      <c r="BA954">
        <f t="shared" si="194"/>
        <v>894</v>
      </c>
      <c r="BB954">
        <f t="shared" si="195"/>
        <v>56</v>
      </c>
      <c r="BC954">
        <f t="shared" si="191"/>
        <v>0.31230769230769229</v>
      </c>
      <c r="BD954">
        <f t="shared" si="192"/>
        <v>0.95333333333333337</v>
      </c>
      <c r="BE954">
        <f t="shared" si="193"/>
        <v>7.333333333333096E-4</v>
      </c>
    </row>
    <row r="955" spans="1:57" x14ac:dyDescent="0.3">
      <c r="A955">
        <f>Pumpkin_Seeds_Dataset!A953</f>
        <v>85873</v>
      </c>
      <c r="B955">
        <f>Pumpkin_Seeds_Dataset!B953</f>
        <v>1156.115</v>
      </c>
      <c r="C955">
        <f>Pumpkin_Seeds_Dataset!C953</f>
        <v>453.39400000000001</v>
      </c>
      <c r="D955">
        <f>Pumpkin_Seeds_Dataset!D953</f>
        <v>242.7586</v>
      </c>
      <c r="E955">
        <f>Pumpkin_Seeds_Dataset!E953</f>
        <v>86909</v>
      </c>
      <c r="F955">
        <f>Pumpkin_Seeds_Dataset!F953</f>
        <v>330.66129999999998</v>
      </c>
      <c r="G955">
        <f>Pumpkin_Seeds_Dataset!G953</f>
        <v>0.84460000000000002</v>
      </c>
      <c r="H955">
        <f>Pumpkin_Seeds_Dataset!H953</f>
        <v>0.98809999999999998</v>
      </c>
      <c r="I955">
        <f>Pumpkin_Seeds_Dataset!I953</f>
        <v>0.69920000000000004</v>
      </c>
      <c r="J955">
        <f>Pumpkin_Seeds_Dataset!J953</f>
        <v>0.80740000000000001</v>
      </c>
      <c r="K955">
        <f>Pumpkin_Seeds_Dataset!K953</f>
        <v>1.8676999999999999</v>
      </c>
      <c r="L955">
        <f>Pumpkin_Seeds_Dataset!L953</f>
        <v>0.72929999999999995</v>
      </c>
      <c r="M955" s="9">
        <f>Pumpkin_Seeds_Dataset!M953</f>
        <v>0</v>
      </c>
      <c r="N955" s="10">
        <f t="shared" si="183"/>
        <v>1</v>
      </c>
      <c r="O955" s="11">
        <f t="shared" si="184"/>
        <v>1</v>
      </c>
      <c r="P955">
        <f t="shared" si="185"/>
        <v>0</v>
      </c>
      <c r="Q955">
        <f t="shared" si="186"/>
        <v>8.4996570515148945E-2</v>
      </c>
      <c r="R955" s="9">
        <f t="shared" si="187"/>
        <v>8.4996570515148945E-2</v>
      </c>
      <c r="S955" s="11">
        <f t="shared" si="188"/>
        <v>0.91500342948485103</v>
      </c>
      <c r="T955" s="9">
        <f t="shared" si="189"/>
        <v>-8.8827465642764294E-2</v>
      </c>
      <c r="U955" s="11">
        <f t="shared" si="190"/>
        <v>100</v>
      </c>
      <c r="AX955">
        <v>0.16795723446767452</v>
      </c>
      <c r="AY955">
        <v>1</v>
      </c>
      <c r="AZ955">
        <v>0</v>
      </c>
      <c r="BA955">
        <f t="shared" si="194"/>
        <v>895</v>
      </c>
      <c r="BB955">
        <f t="shared" si="195"/>
        <v>56</v>
      </c>
      <c r="BC955">
        <f t="shared" si="191"/>
        <v>0.31153846153846154</v>
      </c>
      <c r="BD955">
        <f t="shared" si="192"/>
        <v>0.95333333333333337</v>
      </c>
      <c r="BE955">
        <f t="shared" si="193"/>
        <v>7.333333333333096E-4</v>
      </c>
    </row>
    <row r="956" spans="1:57" x14ac:dyDescent="0.3">
      <c r="A956">
        <f>Pumpkin_Seeds_Dataset!A954</f>
        <v>61581</v>
      </c>
      <c r="B956">
        <f>Pumpkin_Seeds_Dataset!B954</f>
        <v>943.63499999999999</v>
      </c>
      <c r="C956">
        <f>Pumpkin_Seeds_Dataset!C954</f>
        <v>347.29390000000001</v>
      </c>
      <c r="D956">
        <f>Pumpkin_Seeds_Dataset!D954</f>
        <v>227.31899999999999</v>
      </c>
      <c r="E956">
        <f>Pumpkin_Seeds_Dataset!E954</f>
        <v>62377</v>
      </c>
      <c r="F956">
        <f>Pumpkin_Seeds_Dataset!F954</f>
        <v>280.01319999999998</v>
      </c>
      <c r="G956">
        <f>Pumpkin_Seeds_Dataset!G954</f>
        <v>0.75600000000000001</v>
      </c>
      <c r="H956">
        <f>Pumpkin_Seeds_Dataset!H954</f>
        <v>0.98719999999999997</v>
      </c>
      <c r="I956">
        <f>Pumpkin_Seeds_Dataset!I954</f>
        <v>0.7329</v>
      </c>
      <c r="J956">
        <f>Pumpkin_Seeds_Dataset!J954</f>
        <v>0.86909999999999998</v>
      </c>
      <c r="K956">
        <f>Pumpkin_Seeds_Dataset!K954</f>
        <v>1.5278</v>
      </c>
      <c r="L956">
        <f>Pumpkin_Seeds_Dataset!L954</f>
        <v>0.80630000000000002</v>
      </c>
      <c r="M956" s="9">
        <f>Pumpkin_Seeds_Dataset!M954</f>
        <v>0</v>
      </c>
      <c r="N956" s="10">
        <f t="shared" si="183"/>
        <v>1</v>
      </c>
      <c r="O956" s="11">
        <f t="shared" si="184"/>
        <v>1</v>
      </c>
      <c r="P956">
        <f t="shared" si="185"/>
        <v>0</v>
      </c>
      <c r="Q956">
        <f t="shared" si="186"/>
        <v>1.2141856780612569E-2</v>
      </c>
      <c r="R956" s="9">
        <f t="shared" si="187"/>
        <v>1.2141856780612569E-2</v>
      </c>
      <c r="S956" s="11">
        <f t="shared" si="188"/>
        <v>0.98785814321938747</v>
      </c>
      <c r="T956" s="9">
        <f t="shared" si="189"/>
        <v>-1.2216171280288558E-2</v>
      </c>
      <c r="U956" s="11">
        <f t="shared" si="190"/>
        <v>100</v>
      </c>
      <c r="AX956">
        <v>0.16829205206029066</v>
      </c>
      <c r="AY956">
        <v>1</v>
      </c>
      <c r="AZ956">
        <v>0</v>
      </c>
      <c r="BA956">
        <f t="shared" si="194"/>
        <v>896</v>
      </c>
      <c r="BB956">
        <f t="shared" si="195"/>
        <v>56</v>
      </c>
      <c r="BC956">
        <f t="shared" si="191"/>
        <v>0.3107692307692308</v>
      </c>
      <c r="BD956">
        <f t="shared" si="192"/>
        <v>0.95333333333333337</v>
      </c>
      <c r="BE956">
        <f t="shared" si="193"/>
        <v>7.333333333333096E-4</v>
      </c>
    </row>
    <row r="957" spans="1:57" x14ac:dyDescent="0.3">
      <c r="A957">
        <f>Pumpkin_Seeds_Dataset!A955</f>
        <v>94355</v>
      </c>
      <c r="B957">
        <f>Pumpkin_Seeds_Dataset!B955</f>
        <v>1216.5930000000001</v>
      </c>
      <c r="C957">
        <f>Pumpkin_Seeds_Dataset!C955</f>
        <v>480.87459999999999</v>
      </c>
      <c r="D957">
        <f>Pumpkin_Seeds_Dataset!D955</f>
        <v>250.8826</v>
      </c>
      <c r="E957">
        <f>Pumpkin_Seeds_Dataset!E955</f>
        <v>95621</v>
      </c>
      <c r="F957">
        <f>Pumpkin_Seeds_Dataset!F955</f>
        <v>346.60719999999998</v>
      </c>
      <c r="G957">
        <f>Pumpkin_Seeds_Dataset!G955</f>
        <v>0.85309999999999997</v>
      </c>
      <c r="H957">
        <f>Pumpkin_Seeds_Dataset!H955</f>
        <v>0.98680000000000001</v>
      </c>
      <c r="I957">
        <f>Pumpkin_Seeds_Dataset!I955</f>
        <v>0.74029999999999996</v>
      </c>
      <c r="J957">
        <f>Pumpkin_Seeds_Dataset!J955</f>
        <v>0.80110000000000003</v>
      </c>
      <c r="K957">
        <f>Pumpkin_Seeds_Dataset!K955</f>
        <v>1.9167000000000001</v>
      </c>
      <c r="L957">
        <f>Pumpkin_Seeds_Dataset!L955</f>
        <v>0.7208</v>
      </c>
      <c r="M957" s="9">
        <f>Pumpkin_Seeds_Dataset!M955</f>
        <v>0</v>
      </c>
      <c r="N957" s="10">
        <f t="shared" si="183"/>
        <v>1</v>
      </c>
      <c r="O957" s="11">
        <f t="shared" si="184"/>
        <v>1</v>
      </c>
      <c r="P957">
        <f t="shared" si="185"/>
        <v>0</v>
      </c>
      <c r="Q957">
        <f t="shared" si="186"/>
        <v>9.075724468390875E-2</v>
      </c>
      <c r="R957" s="9">
        <f t="shared" si="187"/>
        <v>9.075724468390875E-2</v>
      </c>
      <c r="S957" s="11">
        <f t="shared" si="188"/>
        <v>0.90924275531609122</v>
      </c>
      <c r="T957" s="9">
        <f t="shared" si="189"/>
        <v>-9.5143162904723397E-2</v>
      </c>
      <c r="U957" s="11">
        <f t="shared" si="190"/>
        <v>100</v>
      </c>
      <c r="AX957">
        <v>0.16943826838498005</v>
      </c>
      <c r="AY957">
        <v>1</v>
      </c>
      <c r="AZ957">
        <v>0</v>
      </c>
      <c r="BA957">
        <f t="shared" si="194"/>
        <v>897</v>
      </c>
      <c r="BB957">
        <f t="shared" si="195"/>
        <v>56</v>
      </c>
      <c r="BC957">
        <f t="shared" si="191"/>
        <v>0.31000000000000005</v>
      </c>
      <c r="BD957">
        <f t="shared" si="192"/>
        <v>0.95333333333333337</v>
      </c>
      <c r="BE957">
        <f t="shared" si="193"/>
        <v>7.3333333333341542E-4</v>
      </c>
    </row>
    <row r="958" spans="1:57" x14ac:dyDescent="0.3">
      <c r="A958">
        <f>Pumpkin_Seeds_Dataset!A956</f>
        <v>70219</v>
      </c>
      <c r="B958">
        <f>Pumpkin_Seeds_Dataset!B956</f>
        <v>1072.8679999999999</v>
      </c>
      <c r="C958">
        <f>Pumpkin_Seeds_Dataset!C956</f>
        <v>436.73259999999999</v>
      </c>
      <c r="D958">
        <f>Pumpkin_Seeds_Dataset!D956</f>
        <v>205.57149999999999</v>
      </c>
      <c r="E958">
        <f>Pumpkin_Seeds_Dataset!E956</f>
        <v>71101</v>
      </c>
      <c r="F958">
        <f>Pumpkin_Seeds_Dataset!F956</f>
        <v>299.0077</v>
      </c>
      <c r="G958">
        <f>Pumpkin_Seeds_Dataset!G956</f>
        <v>0.88229999999999997</v>
      </c>
      <c r="H958">
        <f>Pumpkin_Seeds_Dataset!H956</f>
        <v>0.98760000000000003</v>
      </c>
      <c r="I958">
        <f>Pumpkin_Seeds_Dataset!I956</f>
        <v>0.71079999999999999</v>
      </c>
      <c r="J958">
        <f>Pumpkin_Seeds_Dataset!J956</f>
        <v>0.76659999999999995</v>
      </c>
      <c r="K958">
        <f>Pumpkin_Seeds_Dataset!K956</f>
        <v>2.1244999999999998</v>
      </c>
      <c r="L958">
        <f>Pumpkin_Seeds_Dataset!L956</f>
        <v>0.68459999999999999</v>
      </c>
      <c r="M958" s="9">
        <f>Pumpkin_Seeds_Dataset!M956</f>
        <v>0</v>
      </c>
      <c r="N958" s="10">
        <f t="shared" si="183"/>
        <v>1</v>
      </c>
      <c r="O958" s="11">
        <f t="shared" si="184"/>
        <v>1</v>
      </c>
      <c r="P958">
        <f t="shared" si="185"/>
        <v>0</v>
      </c>
      <c r="Q958">
        <f t="shared" si="186"/>
        <v>0.59480019946616702</v>
      </c>
      <c r="R958" s="9">
        <f t="shared" si="187"/>
        <v>0.59480019946616702</v>
      </c>
      <c r="S958" s="11">
        <f t="shared" si="188"/>
        <v>0.40519980053383298</v>
      </c>
      <c r="T958" s="9">
        <f t="shared" si="189"/>
        <v>-0.90337499887368999</v>
      </c>
      <c r="U958" s="11">
        <f t="shared" si="190"/>
        <v>0</v>
      </c>
      <c r="AX958">
        <v>0.17047387796132485</v>
      </c>
      <c r="AY958">
        <v>1</v>
      </c>
      <c r="AZ958">
        <v>0</v>
      </c>
      <c r="BA958">
        <f t="shared" si="194"/>
        <v>898</v>
      </c>
      <c r="BB958">
        <f t="shared" si="195"/>
        <v>56</v>
      </c>
      <c r="BC958">
        <f t="shared" si="191"/>
        <v>0.3092307692307692</v>
      </c>
      <c r="BD958">
        <f t="shared" si="192"/>
        <v>0.95333333333333337</v>
      </c>
      <c r="BE958">
        <f t="shared" si="193"/>
        <v>7.333333333333096E-4</v>
      </c>
    </row>
    <row r="959" spans="1:57" x14ac:dyDescent="0.3">
      <c r="A959">
        <f>Pumpkin_Seeds_Dataset!A957</f>
        <v>83523</v>
      </c>
      <c r="B959">
        <f>Pumpkin_Seeds_Dataset!B957</f>
        <v>1148.5650000000001</v>
      </c>
      <c r="C959">
        <f>Pumpkin_Seeds_Dataset!C957</f>
        <v>464.11149999999998</v>
      </c>
      <c r="D959">
        <f>Pumpkin_Seeds_Dataset!D957</f>
        <v>229.9633</v>
      </c>
      <c r="E959">
        <f>Pumpkin_Seeds_Dataset!E957</f>
        <v>84320</v>
      </c>
      <c r="F959">
        <f>Pumpkin_Seeds_Dataset!F957</f>
        <v>326.10550000000001</v>
      </c>
      <c r="G959">
        <f>Pumpkin_Seeds_Dataset!G957</f>
        <v>0.86860000000000004</v>
      </c>
      <c r="H959">
        <f>Pumpkin_Seeds_Dataset!H957</f>
        <v>0.99050000000000005</v>
      </c>
      <c r="I959">
        <f>Pumpkin_Seeds_Dataset!I957</f>
        <v>0.68440000000000001</v>
      </c>
      <c r="J959">
        <f>Pumpkin_Seeds_Dataset!J957</f>
        <v>0.79559999999999997</v>
      </c>
      <c r="K959">
        <f>Pumpkin_Seeds_Dataset!K957</f>
        <v>2.0182000000000002</v>
      </c>
      <c r="L959">
        <f>Pumpkin_Seeds_Dataset!L957</f>
        <v>0.7026</v>
      </c>
      <c r="M959" s="9">
        <f>Pumpkin_Seeds_Dataset!M957</f>
        <v>0</v>
      </c>
      <c r="N959" s="10">
        <f t="shared" si="183"/>
        <v>1</v>
      </c>
      <c r="O959" s="11">
        <f t="shared" si="184"/>
        <v>1</v>
      </c>
      <c r="P959">
        <f t="shared" si="185"/>
        <v>0</v>
      </c>
      <c r="Q959">
        <f t="shared" si="186"/>
        <v>0.3619025570091392</v>
      </c>
      <c r="R959" s="9">
        <f t="shared" si="187"/>
        <v>0.3619025570091392</v>
      </c>
      <c r="S959" s="11">
        <f t="shared" si="188"/>
        <v>0.6380974429908608</v>
      </c>
      <c r="T959" s="9">
        <f t="shared" si="189"/>
        <v>-0.44926427533908875</v>
      </c>
      <c r="U959" s="11">
        <f t="shared" si="190"/>
        <v>100</v>
      </c>
      <c r="AX959">
        <v>0.1704779265590658</v>
      </c>
      <c r="AY959">
        <v>1</v>
      </c>
      <c r="AZ959">
        <v>0</v>
      </c>
      <c r="BA959">
        <f t="shared" si="194"/>
        <v>899</v>
      </c>
      <c r="BB959">
        <f t="shared" si="195"/>
        <v>56</v>
      </c>
      <c r="BC959">
        <f t="shared" si="191"/>
        <v>0.30846153846153845</v>
      </c>
      <c r="BD959">
        <f t="shared" si="192"/>
        <v>0.95333333333333337</v>
      </c>
      <c r="BE959">
        <f t="shared" si="193"/>
        <v>7.333333333333096E-4</v>
      </c>
    </row>
    <row r="960" spans="1:57" x14ac:dyDescent="0.3">
      <c r="A960">
        <f>Pumpkin_Seeds_Dataset!A958</f>
        <v>81040</v>
      </c>
      <c r="B960">
        <f>Pumpkin_Seeds_Dataset!B958</f>
        <v>1102.068</v>
      </c>
      <c r="C960">
        <f>Pumpkin_Seeds_Dataset!C958</f>
        <v>417.7749</v>
      </c>
      <c r="D960">
        <f>Pumpkin_Seeds_Dataset!D958</f>
        <v>248.28829999999999</v>
      </c>
      <c r="E960">
        <f>Pumpkin_Seeds_Dataset!E958</f>
        <v>81904</v>
      </c>
      <c r="F960">
        <f>Pumpkin_Seeds_Dataset!F958</f>
        <v>321.22160000000002</v>
      </c>
      <c r="G960">
        <f>Pumpkin_Seeds_Dataset!G958</f>
        <v>0.80420000000000003</v>
      </c>
      <c r="H960">
        <f>Pumpkin_Seeds_Dataset!H958</f>
        <v>0.98950000000000005</v>
      </c>
      <c r="I960">
        <f>Pumpkin_Seeds_Dataset!I958</f>
        <v>0.7379</v>
      </c>
      <c r="J960">
        <f>Pumpkin_Seeds_Dataset!J958</f>
        <v>0.83850000000000002</v>
      </c>
      <c r="K960">
        <f>Pumpkin_Seeds_Dataset!K958</f>
        <v>1.6826000000000001</v>
      </c>
      <c r="L960">
        <f>Pumpkin_Seeds_Dataset!L958</f>
        <v>0.76890000000000003</v>
      </c>
      <c r="M960" s="9">
        <f>Pumpkin_Seeds_Dataset!M958</f>
        <v>0</v>
      </c>
      <c r="N960" s="10">
        <f t="shared" si="183"/>
        <v>1</v>
      </c>
      <c r="O960" s="11">
        <f t="shared" si="184"/>
        <v>1</v>
      </c>
      <c r="P960">
        <f t="shared" si="185"/>
        <v>0</v>
      </c>
      <c r="Q960">
        <f t="shared" si="186"/>
        <v>1.8771794682473371E-2</v>
      </c>
      <c r="R960" s="9">
        <f t="shared" si="187"/>
        <v>1.8771794682473371E-2</v>
      </c>
      <c r="S960" s="11">
        <f t="shared" si="188"/>
        <v>0.98122820531752664</v>
      </c>
      <c r="T960" s="9">
        <f t="shared" si="189"/>
        <v>-1.8950221273564046E-2</v>
      </c>
      <c r="U960" s="11">
        <f t="shared" si="190"/>
        <v>100</v>
      </c>
      <c r="AX960">
        <v>0.17210110553604197</v>
      </c>
      <c r="AY960">
        <v>1</v>
      </c>
      <c r="AZ960">
        <v>0</v>
      </c>
      <c r="BA960">
        <f t="shared" si="194"/>
        <v>900</v>
      </c>
      <c r="BB960">
        <f t="shared" si="195"/>
        <v>56</v>
      </c>
      <c r="BC960">
        <f t="shared" si="191"/>
        <v>0.30769230769230771</v>
      </c>
      <c r="BD960">
        <f t="shared" si="192"/>
        <v>0.95333333333333337</v>
      </c>
      <c r="BE960">
        <f t="shared" si="193"/>
        <v>0</v>
      </c>
    </row>
    <row r="961" spans="1:57" x14ac:dyDescent="0.3">
      <c r="A961">
        <f>Pumpkin_Seeds_Dataset!A959</f>
        <v>67627</v>
      </c>
      <c r="B961">
        <f>Pumpkin_Seeds_Dataset!B959</f>
        <v>1017.355</v>
      </c>
      <c r="C961">
        <f>Pumpkin_Seeds_Dataset!C959</f>
        <v>397.28109999999998</v>
      </c>
      <c r="D961">
        <f>Pumpkin_Seeds_Dataset!D959</f>
        <v>217.31899999999999</v>
      </c>
      <c r="E961">
        <f>Pumpkin_Seeds_Dataset!E959</f>
        <v>68241</v>
      </c>
      <c r="F961">
        <f>Pumpkin_Seeds_Dataset!F959</f>
        <v>293.43720000000002</v>
      </c>
      <c r="G961">
        <f>Pumpkin_Seeds_Dataset!G959</f>
        <v>0.83709999999999996</v>
      </c>
      <c r="H961">
        <f>Pumpkin_Seeds_Dataset!H959</f>
        <v>0.99099999999999999</v>
      </c>
      <c r="I961">
        <f>Pumpkin_Seeds_Dataset!I959</f>
        <v>0.74180000000000001</v>
      </c>
      <c r="J961">
        <f>Pumpkin_Seeds_Dataset!J959</f>
        <v>0.82110000000000005</v>
      </c>
      <c r="K961">
        <f>Pumpkin_Seeds_Dataset!K959</f>
        <v>1.8281000000000001</v>
      </c>
      <c r="L961">
        <f>Pumpkin_Seeds_Dataset!L959</f>
        <v>0.73860000000000003</v>
      </c>
      <c r="M961" s="9">
        <f>Pumpkin_Seeds_Dataset!M959</f>
        <v>0</v>
      </c>
      <c r="N961" s="10">
        <f t="shared" si="183"/>
        <v>1</v>
      </c>
      <c r="O961" s="11">
        <f t="shared" si="184"/>
        <v>1</v>
      </c>
      <c r="P961">
        <f t="shared" si="185"/>
        <v>0</v>
      </c>
      <c r="Q961">
        <f t="shared" si="186"/>
        <v>0.11276498198915325</v>
      </c>
      <c r="R961" s="9">
        <f t="shared" si="187"/>
        <v>0.11276498198915325</v>
      </c>
      <c r="S961" s="11">
        <f t="shared" si="188"/>
        <v>0.88723501801084681</v>
      </c>
      <c r="T961" s="9">
        <f t="shared" si="189"/>
        <v>-0.11964537346922136</v>
      </c>
      <c r="U961" s="11">
        <f t="shared" si="190"/>
        <v>100</v>
      </c>
      <c r="AX961">
        <v>0.172155971396767</v>
      </c>
      <c r="AY961">
        <v>0</v>
      </c>
      <c r="AZ961">
        <v>1</v>
      </c>
      <c r="BA961">
        <f t="shared" si="194"/>
        <v>900</v>
      </c>
      <c r="BB961">
        <f t="shared" si="195"/>
        <v>57</v>
      </c>
      <c r="BC961">
        <f t="shared" si="191"/>
        <v>0.30769230769230771</v>
      </c>
      <c r="BD961">
        <f t="shared" si="192"/>
        <v>0.95250000000000001</v>
      </c>
      <c r="BE961">
        <f t="shared" si="193"/>
        <v>0</v>
      </c>
    </row>
    <row r="962" spans="1:57" x14ac:dyDescent="0.3">
      <c r="A962">
        <f>Pumpkin_Seeds_Dataset!A960</f>
        <v>94993</v>
      </c>
      <c r="B962">
        <f>Pumpkin_Seeds_Dataset!B960</f>
        <v>1205.3610000000001</v>
      </c>
      <c r="C962">
        <f>Pumpkin_Seeds_Dataset!C960</f>
        <v>461.71050000000002</v>
      </c>
      <c r="D962">
        <f>Pumpkin_Seeds_Dataset!D960</f>
        <v>262.70409999999998</v>
      </c>
      <c r="E962">
        <f>Pumpkin_Seeds_Dataset!E960</f>
        <v>95999</v>
      </c>
      <c r="F962">
        <f>Pumpkin_Seeds_Dataset!F960</f>
        <v>347.77699999999999</v>
      </c>
      <c r="G962">
        <f>Pumpkin_Seeds_Dataset!G960</f>
        <v>0.82240000000000002</v>
      </c>
      <c r="H962">
        <f>Pumpkin_Seeds_Dataset!H960</f>
        <v>0.98950000000000005</v>
      </c>
      <c r="I962">
        <f>Pumpkin_Seeds_Dataset!I960</f>
        <v>0.70840000000000003</v>
      </c>
      <c r="J962">
        <f>Pumpkin_Seeds_Dataset!J960</f>
        <v>0.8216</v>
      </c>
      <c r="K962">
        <f>Pumpkin_Seeds_Dataset!K960</f>
        <v>1.7575000000000001</v>
      </c>
      <c r="L962">
        <f>Pumpkin_Seeds_Dataset!L960</f>
        <v>0.75319999999999998</v>
      </c>
      <c r="M962" s="9">
        <f>Pumpkin_Seeds_Dataset!M960</f>
        <v>0</v>
      </c>
      <c r="N962" s="10">
        <f t="shared" si="183"/>
        <v>1</v>
      </c>
      <c r="O962" s="11">
        <f t="shared" si="184"/>
        <v>1</v>
      </c>
      <c r="P962">
        <f t="shared" si="185"/>
        <v>0</v>
      </c>
      <c r="Q962">
        <f t="shared" si="186"/>
        <v>5.0025100608084752E-2</v>
      </c>
      <c r="R962" s="9">
        <f t="shared" si="187"/>
        <v>5.0025100608084752E-2</v>
      </c>
      <c r="S962" s="11">
        <f t="shared" si="188"/>
        <v>0.94997489939191526</v>
      </c>
      <c r="T962" s="9">
        <f t="shared" si="189"/>
        <v>-5.1319716429330385E-2</v>
      </c>
      <c r="U962" s="11">
        <f t="shared" si="190"/>
        <v>100</v>
      </c>
      <c r="AX962">
        <v>0.17218967368316421</v>
      </c>
      <c r="AY962">
        <v>0</v>
      </c>
      <c r="AZ962">
        <v>1</v>
      </c>
      <c r="BA962">
        <f t="shared" si="194"/>
        <v>900</v>
      </c>
      <c r="BB962">
        <f t="shared" si="195"/>
        <v>58</v>
      </c>
      <c r="BC962">
        <f t="shared" si="191"/>
        <v>0.30769230769230771</v>
      </c>
      <c r="BD962">
        <f t="shared" si="192"/>
        <v>0.95166666666666666</v>
      </c>
      <c r="BE962">
        <f t="shared" si="193"/>
        <v>7.3205128205125827E-4</v>
      </c>
    </row>
    <row r="963" spans="1:57" x14ac:dyDescent="0.3">
      <c r="A963">
        <f>Pumpkin_Seeds_Dataset!A961</f>
        <v>84934</v>
      </c>
      <c r="B963">
        <f>Pumpkin_Seeds_Dataset!B961</f>
        <v>1115.518</v>
      </c>
      <c r="C963">
        <f>Pumpkin_Seeds_Dataset!C961</f>
        <v>424.29020000000003</v>
      </c>
      <c r="D963">
        <f>Pumpkin_Seeds_Dataset!D961</f>
        <v>255.69630000000001</v>
      </c>
      <c r="E963">
        <f>Pumpkin_Seeds_Dataset!E961</f>
        <v>85714</v>
      </c>
      <c r="F963">
        <f>Pumpkin_Seeds_Dataset!F961</f>
        <v>328.8485</v>
      </c>
      <c r="G963">
        <f>Pumpkin_Seeds_Dataset!G961</f>
        <v>0.79800000000000004</v>
      </c>
      <c r="H963">
        <f>Pumpkin_Seeds_Dataset!H961</f>
        <v>0.9909</v>
      </c>
      <c r="I963">
        <f>Pumpkin_Seeds_Dataset!I961</f>
        <v>0.71540000000000004</v>
      </c>
      <c r="J963">
        <f>Pumpkin_Seeds_Dataset!J961</f>
        <v>0.85770000000000002</v>
      </c>
      <c r="K963">
        <f>Pumpkin_Seeds_Dataset!K961</f>
        <v>1.6594</v>
      </c>
      <c r="L963">
        <f>Pumpkin_Seeds_Dataset!L961</f>
        <v>0.77510000000000001</v>
      </c>
      <c r="M963" s="9">
        <f>Pumpkin_Seeds_Dataset!M961</f>
        <v>0</v>
      </c>
      <c r="N963" s="10">
        <f t="shared" si="183"/>
        <v>1</v>
      </c>
      <c r="O963" s="11">
        <f t="shared" si="184"/>
        <v>1</v>
      </c>
      <c r="P963">
        <f t="shared" si="185"/>
        <v>0</v>
      </c>
      <c r="Q963">
        <f t="shared" si="186"/>
        <v>1.7011827208459899E-2</v>
      </c>
      <c r="R963" s="9">
        <f t="shared" si="187"/>
        <v>1.7011827208459899E-2</v>
      </c>
      <c r="S963" s="11">
        <f t="shared" si="188"/>
        <v>0.98298817279154005</v>
      </c>
      <c r="T963" s="9">
        <f t="shared" si="189"/>
        <v>-1.7158190655531556E-2</v>
      </c>
      <c r="U963" s="11">
        <f t="shared" si="190"/>
        <v>100</v>
      </c>
      <c r="AX963">
        <v>0.17247711453380346</v>
      </c>
      <c r="AY963">
        <v>1</v>
      </c>
      <c r="AZ963">
        <v>0</v>
      </c>
      <c r="BA963">
        <f t="shared" si="194"/>
        <v>901</v>
      </c>
      <c r="BB963">
        <f t="shared" si="195"/>
        <v>58</v>
      </c>
      <c r="BC963">
        <f t="shared" si="191"/>
        <v>0.30692307692307697</v>
      </c>
      <c r="BD963">
        <f t="shared" si="192"/>
        <v>0.95166666666666666</v>
      </c>
      <c r="BE963">
        <f t="shared" si="193"/>
        <v>7.3205128205136398E-4</v>
      </c>
    </row>
    <row r="964" spans="1:57" x14ac:dyDescent="0.3">
      <c r="A964">
        <f>Pumpkin_Seeds_Dataset!A962</f>
        <v>90475</v>
      </c>
      <c r="B964">
        <f>Pumpkin_Seeds_Dataset!B962</f>
        <v>1172.7349999999999</v>
      </c>
      <c r="C964">
        <f>Pumpkin_Seeds_Dataset!C962</f>
        <v>454.03449999999998</v>
      </c>
      <c r="D964">
        <f>Pumpkin_Seeds_Dataset!D962</f>
        <v>256.64550000000003</v>
      </c>
      <c r="E964">
        <f>Pumpkin_Seeds_Dataset!E962</f>
        <v>91992</v>
      </c>
      <c r="F964">
        <f>Pumpkin_Seeds_Dataset!F962</f>
        <v>339.40589999999997</v>
      </c>
      <c r="G964">
        <f>Pumpkin_Seeds_Dataset!G962</f>
        <v>0.82489999999999997</v>
      </c>
      <c r="H964">
        <f>Pumpkin_Seeds_Dataset!H962</f>
        <v>0.98350000000000004</v>
      </c>
      <c r="I964">
        <f>Pumpkin_Seeds_Dataset!I962</f>
        <v>0.75609999999999999</v>
      </c>
      <c r="J964">
        <f>Pumpkin_Seeds_Dataset!J962</f>
        <v>0.82669999999999999</v>
      </c>
      <c r="K964">
        <f>Pumpkin_Seeds_Dataset!K962</f>
        <v>1.7690999999999999</v>
      </c>
      <c r="L964">
        <f>Pumpkin_Seeds_Dataset!L962</f>
        <v>0.74750000000000005</v>
      </c>
      <c r="M964" s="9">
        <f>Pumpkin_Seeds_Dataset!M962</f>
        <v>0</v>
      </c>
      <c r="N964" s="10">
        <f t="shared" si="183"/>
        <v>1</v>
      </c>
      <c r="O964" s="11">
        <f t="shared" si="184"/>
        <v>1</v>
      </c>
      <c r="P964">
        <f t="shared" si="185"/>
        <v>0</v>
      </c>
      <c r="Q964">
        <f t="shared" si="186"/>
        <v>1.7647772312034314E-2</v>
      </c>
      <c r="R964" s="9">
        <f t="shared" si="187"/>
        <v>1.7647772312034314E-2</v>
      </c>
      <c r="S964" s="11">
        <f t="shared" si="188"/>
        <v>0.98235222768796571</v>
      </c>
      <c r="T964" s="9">
        <f t="shared" si="189"/>
        <v>-1.780535093943407E-2</v>
      </c>
      <c r="U964" s="11">
        <f t="shared" si="190"/>
        <v>100</v>
      </c>
      <c r="AX964">
        <v>0.17279320226608755</v>
      </c>
      <c r="AY964">
        <v>1</v>
      </c>
      <c r="AZ964">
        <v>0</v>
      </c>
      <c r="BA964">
        <f t="shared" si="194"/>
        <v>902</v>
      </c>
      <c r="BB964">
        <f t="shared" si="195"/>
        <v>58</v>
      </c>
      <c r="BC964">
        <f t="shared" si="191"/>
        <v>0.30615384615384611</v>
      </c>
      <c r="BD964">
        <f t="shared" si="192"/>
        <v>0.95166666666666666</v>
      </c>
      <c r="BE964">
        <f t="shared" si="193"/>
        <v>7.3205128205125827E-4</v>
      </c>
    </row>
    <row r="965" spans="1:57" x14ac:dyDescent="0.3">
      <c r="A965">
        <f>Pumpkin_Seeds_Dataset!A963</f>
        <v>74050</v>
      </c>
      <c r="B965">
        <f>Pumpkin_Seeds_Dataset!B963</f>
        <v>1087.82</v>
      </c>
      <c r="C965">
        <f>Pumpkin_Seeds_Dataset!C963</f>
        <v>432.08580000000001</v>
      </c>
      <c r="D965">
        <f>Pumpkin_Seeds_Dataset!D963</f>
        <v>218.71250000000001</v>
      </c>
      <c r="E965">
        <f>Pumpkin_Seeds_Dataset!E963</f>
        <v>74801</v>
      </c>
      <c r="F965">
        <f>Pumpkin_Seeds_Dataset!F963</f>
        <v>307.05599999999998</v>
      </c>
      <c r="G965">
        <f>Pumpkin_Seeds_Dataset!G963</f>
        <v>0.86240000000000006</v>
      </c>
      <c r="H965">
        <f>Pumpkin_Seeds_Dataset!H963</f>
        <v>0.99</v>
      </c>
      <c r="I965">
        <f>Pumpkin_Seeds_Dataset!I963</f>
        <v>0.6341</v>
      </c>
      <c r="J965">
        <f>Pumpkin_Seeds_Dataset!J963</f>
        <v>0.78639999999999999</v>
      </c>
      <c r="K965">
        <f>Pumpkin_Seeds_Dataset!K963</f>
        <v>1.9756</v>
      </c>
      <c r="L965">
        <f>Pumpkin_Seeds_Dataset!L963</f>
        <v>0.71060000000000001</v>
      </c>
      <c r="M965" s="9">
        <f>Pumpkin_Seeds_Dataset!M963</f>
        <v>0</v>
      </c>
      <c r="N965" s="10">
        <f t="shared" ref="N965:N1028" si="196">1-M965</f>
        <v>1</v>
      </c>
      <c r="O965" s="11">
        <f t="shared" ref="O965:O1028" si="197">M965+N965</f>
        <v>1</v>
      </c>
      <c r="P965">
        <f t="shared" ref="P965:P1028" si="198">IF(O965=0,"",M965/O965)</f>
        <v>0</v>
      </c>
      <c r="Q965">
        <f t="shared" ref="Q965:Q1028" si="199">1/(1+EXP(-$X$5-MMULT(A965:L965,$X$6:$X$17)))</f>
        <v>0.21915117423028754</v>
      </c>
      <c r="R965" s="9">
        <f t="shared" ref="R965:R1028" si="200">O965*Q965</f>
        <v>0.21915117423028754</v>
      </c>
      <c r="S965" s="11">
        <f t="shared" ref="S965:S1028" si="201">O965-R965</f>
        <v>0.78084882576971248</v>
      </c>
      <c r="T965" s="9">
        <f t="shared" ref="T965:T1028" si="202">IFERROR(O965*(P965*LN(Q965)+(1-P965)*LN(1-Q965)),0)</f>
        <v>-0.24737371283411871</v>
      </c>
      <c r="U965" s="11">
        <f t="shared" ref="U965:U1028" si="203">100*IF(Q965&gt;=$AT$10,M965/O965,N965/O965)</f>
        <v>100</v>
      </c>
      <c r="AX965">
        <v>0.17341105527693709</v>
      </c>
      <c r="AY965">
        <v>1</v>
      </c>
      <c r="AZ965">
        <v>0</v>
      </c>
      <c r="BA965">
        <f t="shared" si="194"/>
        <v>903</v>
      </c>
      <c r="BB965">
        <f t="shared" si="195"/>
        <v>58</v>
      </c>
      <c r="BC965">
        <f t="shared" ref="BC965:BC1028" si="204">1-BA965/BA$2504</f>
        <v>0.30538461538461537</v>
      </c>
      <c r="BD965">
        <f t="shared" ref="BD965:BD1028" si="205">1-BB965/BB$2504</f>
        <v>0.95166666666666666</v>
      </c>
      <c r="BE965">
        <f t="shared" ref="BE965:BE1028" si="206">(BC965-BC966)*BD965</f>
        <v>7.3205128205125827E-4</v>
      </c>
    </row>
    <row r="966" spans="1:57" x14ac:dyDescent="0.3">
      <c r="A966">
        <f>Pumpkin_Seeds_Dataset!A964</f>
        <v>74445</v>
      </c>
      <c r="B966">
        <f>Pumpkin_Seeds_Dataset!B964</f>
        <v>1111.1289999999999</v>
      </c>
      <c r="C966">
        <f>Pumpkin_Seeds_Dataset!C964</f>
        <v>449.68009999999998</v>
      </c>
      <c r="D966">
        <f>Pumpkin_Seeds_Dataset!D964</f>
        <v>211.5444</v>
      </c>
      <c r="E966">
        <f>Pumpkin_Seeds_Dataset!E964</f>
        <v>75474</v>
      </c>
      <c r="F966">
        <f>Pumpkin_Seeds_Dataset!F964</f>
        <v>307.87389999999999</v>
      </c>
      <c r="G966">
        <f>Pumpkin_Seeds_Dataset!G964</f>
        <v>0.88239999999999996</v>
      </c>
      <c r="H966">
        <f>Pumpkin_Seeds_Dataset!H964</f>
        <v>0.98640000000000005</v>
      </c>
      <c r="I966">
        <f>Pumpkin_Seeds_Dataset!I964</f>
        <v>0.58599999999999997</v>
      </c>
      <c r="J966">
        <f>Pumpkin_Seeds_Dataset!J964</f>
        <v>0.75770000000000004</v>
      </c>
      <c r="K966">
        <f>Pumpkin_Seeds_Dataset!K964</f>
        <v>2.1257000000000001</v>
      </c>
      <c r="L966">
        <f>Pumpkin_Seeds_Dataset!L964</f>
        <v>0.68469999999999998</v>
      </c>
      <c r="M966" s="9">
        <f>Pumpkin_Seeds_Dataset!M964</f>
        <v>0</v>
      </c>
      <c r="N966" s="10">
        <f t="shared" si="196"/>
        <v>1</v>
      </c>
      <c r="O966" s="11">
        <f t="shared" si="197"/>
        <v>1</v>
      </c>
      <c r="P966">
        <f t="shared" si="198"/>
        <v>0</v>
      </c>
      <c r="Q966">
        <f t="shared" si="199"/>
        <v>0.40354793768249292</v>
      </c>
      <c r="R966" s="9">
        <f t="shared" si="200"/>
        <v>0.40354793768249292</v>
      </c>
      <c r="S966" s="11">
        <f t="shared" si="201"/>
        <v>0.59645206231750714</v>
      </c>
      <c r="T966" s="9">
        <f t="shared" si="202"/>
        <v>-0.51675640560653069</v>
      </c>
      <c r="U966" s="11">
        <f t="shared" si="203"/>
        <v>100</v>
      </c>
      <c r="AX966">
        <v>0.17364201394428574</v>
      </c>
      <c r="AY966">
        <v>1</v>
      </c>
      <c r="AZ966">
        <v>0</v>
      </c>
      <c r="BA966">
        <f t="shared" ref="BA966:BA1029" si="207">BA965+AY966</f>
        <v>904</v>
      </c>
      <c r="BB966">
        <f t="shared" ref="BB966:BB1029" si="208">BB965+AZ966</f>
        <v>58</v>
      </c>
      <c r="BC966">
        <f t="shared" si="204"/>
        <v>0.30461538461538462</v>
      </c>
      <c r="BD966">
        <f t="shared" si="205"/>
        <v>0.95166666666666666</v>
      </c>
      <c r="BE966">
        <f t="shared" si="206"/>
        <v>7.3205128205125827E-4</v>
      </c>
    </row>
    <row r="967" spans="1:57" x14ac:dyDescent="0.3">
      <c r="A967">
        <f>Pumpkin_Seeds_Dataset!A965</f>
        <v>72805</v>
      </c>
      <c r="B967">
        <f>Pumpkin_Seeds_Dataset!B965</f>
        <v>1039.588</v>
      </c>
      <c r="C967">
        <f>Pumpkin_Seeds_Dataset!C965</f>
        <v>409.50749999999999</v>
      </c>
      <c r="D967">
        <f>Pumpkin_Seeds_Dataset!D965</f>
        <v>226.89580000000001</v>
      </c>
      <c r="E967">
        <f>Pumpkin_Seeds_Dataset!E965</f>
        <v>73390</v>
      </c>
      <c r="F967">
        <f>Pumpkin_Seeds_Dataset!F965</f>
        <v>304.46379999999999</v>
      </c>
      <c r="G967">
        <f>Pumpkin_Seeds_Dataset!G965</f>
        <v>0.83250000000000002</v>
      </c>
      <c r="H967">
        <f>Pumpkin_Seeds_Dataset!H965</f>
        <v>0.99199999999999999</v>
      </c>
      <c r="I967">
        <f>Pumpkin_Seeds_Dataset!I965</f>
        <v>0.73670000000000002</v>
      </c>
      <c r="J967">
        <f>Pumpkin_Seeds_Dataset!J965</f>
        <v>0.84650000000000003</v>
      </c>
      <c r="K967">
        <f>Pumpkin_Seeds_Dataset!K965</f>
        <v>1.8048</v>
      </c>
      <c r="L967">
        <f>Pumpkin_Seeds_Dataset!L965</f>
        <v>0.74350000000000005</v>
      </c>
      <c r="M967" s="9">
        <f>Pumpkin_Seeds_Dataset!M965</f>
        <v>0</v>
      </c>
      <c r="N967" s="10">
        <f t="shared" si="196"/>
        <v>1</v>
      </c>
      <c r="O967" s="11">
        <f t="shared" si="197"/>
        <v>1</v>
      </c>
      <c r="P967">
        <f t="shared" si="198"/>
        <v>0</v>
      </c>
      <c r="Q967">
        <f t="shared" si="199"/>
        <v>6.8027600799307003E-2</v>
      </c>
      <c r="R967" s="9">
        <f t="shared" si="200"/>
        <v>6.8027600799307003E-2</v>
      </c>
      <c r="S967" s="11">
        <f t="shared" si="201"/>
        <v>0.93197239920069297</v>
      </c>
      <c r="T967" s="9">
        <f t="shared" si="202"/>
        <v>-7.0452079326597694E-2</v>
      </c>
      <c r="U967" s="11">
        <f t="shared" si="203"/>
        <v>100</v>
      </c>
      <c r="AX967">
        <v>0.17384803741933744</v>
      </c>
      <c r="AY967">
        <v>1</v>
      </c>
      <c r="AZ967">
        <v>0</v>
      </c>
      <c r="BA967">
        <f t="shared" si="207"/>
        <v>905</v>
      </c>
      <c r="BB967">
        <f t="shared" si="208"/>
        <v>58</v>
      </c>
      <c r="BC967">
        <f t="shared" si="204"/>
        <v>0.30384615384615388</v>
      </c>
      <c r="BD967">
        <f t="shared" si="205"/>
        <v>0.95166666666666666</v>
      </c>
      <c r="BE967">
        <f t="shared" si="206"/>
        <v>7.3205128205136398E-4</v>
      </c>
    </row>
    <row r="968" spans="1:57" x14ac:dyDescent="0.3">
      <c r="A968">
        <f>Pumpkin_Seeds_Dataset!A966</f>
        <v>64923</v>
      </c>
      <c r="B968">
        <f>Pumpkin_Seeds_Dataset!B966</f>
        <v>1012.421</v>
      </c>
      <c r="C968">
        <f>Pumpkin_Seeds_Dataset!C966</f>
        <v>406.49290000000002</v>
      </c>
      <c r="D968">
        <f>Pumpkin_Seeds_Dataset!D966</f>
        <v>204.1455</v>
      </c>
      <c r="E968">
        <f>Pumpkin_Seeds_Dataset!E966</f>
        <v>65516</v>
      </c>
      <c r="F968">
        <f>Pumpkin_Seeds_Dataset!F966</f>
        <v>287.51089999999999</v>
      </c>
      <c r="G968">
        <f>Pumpkin_Seeds_Dataset!G966</f>
        <v>0.86470000000000002</v>
      </c>
      <c r="H968">
        <f>Pumpkin_Seeds_Dataset!H966</f>
        <v>0.9909</v>
      </c>
      <c r="I968">
        <f>Pumpkin_Seeds_Dataset!I966</f>
        <v>0.7026</v>
      </c>
      <c r="J968">
        <f>Pumpkin_Seeds_Dataset!J966</f>
        <v>0.79600000000000004</v>
      </c>
      <c r="K968">
        <f>Pumpkin_Seeds_Dataset!K966</f>
        <v>1.9912000000000001</v>
      </c>
      <c r="L968">
        <f>Pumpkin_Seeds_Dataset!L966</f>
        <v>0.70730000000000004</v>
      </c>
      <c r="M968" s="9">
        <f>Pumpkin_Seeds_Dataset!M966</f>
        <v>0</v>
      </c>
      <c r="N968" s="10">
        <f t="shared" si="196"/>
        <v>1</v>
      </c>
      <c r="O968" s="11">
        <f t="shared" si="197"/>
        <v>1</v>
      </c>
      <c r="P968">
        <f t="shared" si="198"/>
        <v>0</v>
      </c>
      <c r="Q968">
        <f t="shared" si="199"/>
        <v>0.51109245129043357</v>
      </c>
      <c r="R968" s="9">
        <f t="shared" si="200"/>
        <v>0.51109245129043357</v>
      </c>
      <c r="S968" s="11">
        <f t="shared" si="201"/>
        <v>0.48890754870956643</v>
      </c>
      <c r="T968" s="9">
        <f t="shared" si="202"/>
        <v>-0.71558186932535417</v>
      </c>
      <c r="U968" s="11">
        <f t="shared" si="203"/>
        <v>0</v>
      </c>
      <c r="AX968">
        <v>0.17475405897203189</v>
      </c>
      <c r="AY968">
        <v>1</v>
      </c>
      <c r="AZ968">
        <v>0</v>
      </c>
      <c r="BA968">
        <f t="shared" si="207"/>
        <v>906</v>
      </c>
      <c r="BB968">
        <f t="shared" si="208"/>
        <v>58</v>
      </c>
      <c r="BC968">
        <f t="shared" si="204"/>
        <v>0.30307692307692302</v>
      </c>
      <c r="BD968">
        <f t="shared" si="205"/>
        <v>0.95166666666666666</v>
      </c>
      <c r="BE968">
        <f t="shared" si="206"/>
        <v>7.3205128205125827E-4</v>
      </c>
    </row>
    <row r="969" spans="1:57" x14ac:dyDescent="0.3">
      <c r="A969">
        <f>Pumpkin_Seeds_Dataset!A967</f>
        <v>72184</v>
      </c>
      <c r="B969">
        <f>Pumpkin_Seeds_Dataset!B967</f>
        <v>1054.808</v>
      </c>
      <c r="C969">
        <f>Pumpkin_Seeds_Dataset!C967</f>
        <v>416.59829999999999</v>
      </c>
      <c r="D969">
        <f>Pumpkin_Seeds_Dataset!D967</f>
        <v>220.90889999999999</v>
      </c>
      <c r="E969">
        <f>Pumpkin_Seeds_Dataset!E967</f>
        <v>72940</v>
      </c>
      <c r="F969">
        <f>Pumpkin_Seeds_Dataset!F967</f>
        <v>303.16250000000002</v>
      </c>
      <c r="G969">
        <f>Pumpkin_Seeds_Dataset!G967</f>
        <v>0.8478</v>
      </c>
      <c r="H969">
        <f>Pumpkin_Seeds_Dataset!H967</f>
        <v>0.98960000000000004</v>
      </c>
      <c r="I969">
        <f>Pumpkin_Seeds_Dataset!I967</f>
        <v>0.63590000000000002</v>
      </c>
      <c r="J969">
        <f>Pumpkin_Seeds_Dataset!J967</f>
        <v>0.81530000000000002</v>
      </c>
      <c r="K969">
        <f>Pumpkin_Seeds_Dataset!K967</f>
        <v>1.8857999999999999</v>
      </c>
      <c r="L969">
        <f>Pumpkin_Seeds_Dataset!L967</f>
        <v>0.72770000000000001</v>
      </c>
      <c r="M969" s="9">
        <f>Pumpkin_Seeds_Dataset!M967</f>
        <v>0</v>
      </c>
      <c r="N969" s="10">
        <f t="shared" si="196"/>
        <v>1</v>
      </c>
      <c r="O969" s="11">
        <f t="shared" si="197"/>
        <v>1</v>
      </c>
      <c r="P969">
        <f t="shared" si="198"/>
        <v>0</v>
      </c>
      <c r="Q969">
        <f t="shared" si="199"/>
        <v>7.8569201758999924E-2</v>
      </c>
      <c r="R969" s="9">
        <f t="shared" si="200"/>
        <v>7.8569201758999924E-2</v>
      </c>
      <c r="S969" s="11">
        <f t="shared" si="201"/>
        <v>0.92143079824100005</v>
      </c>
      <c r="T969" s="9">
        <f t="shared" si="202"/>
        <v>-8.1827601554893423E-2</v>
      </c>
      <c r="U969" s="11">
        <f t="shared" si="203"/>
        <v>100</v>
      </c>
      <c r="AX969">
        <v>0.17487175289492715</v>
      </c>
      <c r="AY969">
        <v>1</v>
      </c>
      <c r="AZ969">
        <v>0</v>
      </c>
      <c r="BA969">
        <f t="shared" si="207"/>
        <v>907</v>
      </c>
      <c r="BB969">
        <f t="shared" si="208"/>
        <v>58</v>
      </c>
      <c r="BC969">
        <f t="shared" si="204"/>
        <v>0.30230769230769228</v>
      </c>
      <c r="BD969">
        <f t="shared" si="205"/>
        <v>0.95166666666666666</v>
      </c>
      <c r="BE969">
        <f t="shared" si="206"/>
        <v>7.3205128205125827E-4</v>
      </c>
    </row>
    <row r="970" spans="1:57" x14ac:dyDescent="0.3">
      <c r="A970">
        <f>Pumpkin_Seeds_Dataset!A968</f>
        <v>75413</v>
      </c>
      <c r="B970">
        <f>Pumpkin_Seeds_Dataset!B968</f>
        <v>1076.0170000000001</v>
      </c>
      <c r="C970">
        <f>Pumpkin_Seeds_Dataset!C968</f>
        <v>430.08879999999999</v>
      </c>
      <c r="D970">
        <f>Pumpkin_Seeds_Dataset!D968</f>
        <v>224.1112</v>
      </c>
      <c r="E970">
        <f>Pumpkin_Seeds_Dataset!E968</f>
        <v>76115</v>
      </c>
      <c r="F970">
        <f>Pumpkin_Seeds_Dataset!F968</f>
        <v>309.86900000000003</v>
      </c>
      <c r="G970">
        <f>Pumpkin_Seeds_Dataset!G968</f>
        <v>0.85350000000000004</v>
      </c>
      <c r="H970">
        <f>Pumpkin_Seeds_Dataset!H968</f>
        <v>0.99080000000000001</v>
      </c>
      <c r="I970">
        <f>Pumpkin_Seeds_Dataset!I968</f>
        <v>0.74029999999999996</v>
      </c>
      <c r="J970">
        <f>Pumpkin_Seeds_Dataset!J968</f>
        <v>0.81850000000000001</v>
      </c>
      <c r="K970">
        <f>Pumpkin_Seeds_Dataset!K968</f>
        <v>1.9191</v>
      </c>
      <c r="L970">
        <f>Pumpkin_Seeds_Dataset!L968</f>
        <v>0.72050000000000003</v>
      </c>
      <c r="M970" s="9">
        <f>Pumpkin_Seeds_Dataset!M968</f>
        <v>0</v>
      </c>
      <c r="N970" s="10">
        <f t="shared" si="196"/>
        <v>1</v>
      </c>
      <c r="O970" s="11">
        <f t="shared" si="197"/>
        <v>1</v>
      </c>
      <c r="P970">
        <f t="shared" si="198"/>
        <v>0</v>
      </c>
      <c r="Q970">
        <f t="shared" si="199"/>
        <v>0.17341105527693709</v>
      </c>
      <c r="R970" s="9">
        <f t="shared" si="200"/>
        <v>0.17341105527693709</v>
      </c>
      <c r="S970" s="11">
        <f t="shared" si="201"/>
        <v>0.82658894472306288</v>
      </c>
      <c r="T970" s="9">
        <f t="shared" si="202"/>
        <v>-0.19044775139139911</v>
      </c>
      <c r="U970" s="11">
        <f t="shared" si="203"/>
        <v>100</v>
      </c>
      <c r="AX970">
        <v>0.17513513068993103</v>
      </c>
      <c r="AY970">
        <v>1</v>
      </c>
      <c r="AZ970">
        <v>0</v>
      </c>
      <c r="BA970">
        <f t="shared" si="207"/>
        <v>908</v>
      </c>
      <c r="BB970">
        <f t="shared" si="208"/>
        <v>58</v>
      </c>
      <c r="BC970">
        <f t="shared" si="204"/>
        <v>0.30153846153846153</v>
      </c>
      <c r="BD970">
        <f t="shared" si="205"/>
        <v>0.95166666666666666</v>
      </c>
      <c r="BE970">
        <f t="shared" si="206"/>
        <v>7.3205128205125827E-4</v>
      </c>
    </row>
    <row r="971" spans="1:57" x14ac:dyDescent="0.3">
      <c r="A971">
        <f>Pumpkin_Seeds_Dataset!A969</f>
        <v>70338</v>
      </c>
      <c r="B971">
        <f>Pumpkin_Seeds_Dataset!B969</f>
        <v>1015.425</v>
      </c>
      <c r="C971">
        <f>Pumpkin_Seeds_Dataset!C969</f>
        <v>392.28339999999997</v>
      </c>
      <c r="D971">
        <f>Pumpkin_Seeds_Dataset!D969</f>
        <v>229.95269999999999</v>
      </c>
      <c r="E971">
        <f>Pumpkin_Seeds_Dataset!E969</f>
        <v>71068</v>
      </c>
      <c r="F971">
        <f>Pumpkin_Seeds_Dataset!F969</f>
        <v>299.26100000000002</v>
      </c>
      <c r="G971">
        <f>Pumpkin_Seeds_Dataset!G969</f>
        <v>0.81020000000000003</v>
      </c>
      <c r="H971">
        <f>Pumpkin_Seeds_Dataset!H969</f>
        <v>0.98970000000000002</v>
      </c>
      <c r="I971">
        <f>Pumpkin_Seeds_Dataset!I969</f>
        <v>0.69130000000000003</v>
      </c>
      <c r="J971">
        <f>Pumpkin_Seeds_Dataset!J969</f>
        <v>0.85719999999999996</v>
      </c>
      <c r="K971">
        <f>Pumpkin_Seeds_Dataset!K969</f>
        <v>1.7059</v>
      </c>
      <c r="L971">
        <f>Pumpkin_Seeds_Dataset!L969</f>
        <v>0.76290000000000002</v>
      </c>
      <c r="M971" s="9">
        <f>Pumpkin_Seeds_Dataset!M969</f>
        <v>0</v>
      </c>
      <c r="N971" s="10">
        <f t="shared" si="196"/>
        <v>1</v>
      </c>
      <c r="O971" s="11">
        <f t="shared" si="197"/>
        <v>1</v>
      </c>
      <c r="P971">
        <f t="shared" si="198"/>
        <v>0</v>
      </c>
      <c r="Q971">
        <f t="shared" si="199"/>
        <v>3.4451633538357049E-2</v>
      </c>
      <c r="R971" s="9">
        <f t="shared" si="200"/>
        <v>3.4451633538357049E-2</v>
      </c>
      <c r="S971" s="11">
        <f t="shared" si="201"/>
        <v>0.96554836646164299</v>
      </c>
      <c r="T971" s="9">
        <f t="shared" si="202"/>
        <v>-3.5059083638445149E-2</v>
      </c>
      <c r="U971" s="11">
        <f t="shared" si="203"/>
        <v>100</v>
      </c>
      <c r="AX971">
        <v>0.17582507503716827</v>
      </c>
      <c r="AY971">
        <v>1</v>
      </c>
      <c r="AZ971">
        <v>0</v>
      </c>
      <c r="BA971">
        <f t="shared" si="207"/>
        <v>909</v>
      </c>
      <c r="BB971">
        <f t="shared" si="208"/>
        <v>58</v>
      </c>
      <c r="BC971">
        <f t="shared" si="204"/>
        <v>0.30076923076923079</v>
      </c>
      <c r="BD971">
        <f t="shared" si="205"/>
        <v>0.95166666666666666</v>
      </c>
      <c r="BE971">
        <f t="shared" si="206"/>
        <v>7.3205128205125827E-4</v>
      </c>
    </row>
    <row r="972" spans="1:57" x14ac:dyDescent="0.3">
      <c r="A972">
        <f>Pumpkin_Seeds_Dataset!A970</f>
        <v>75230</v>
      </c>
      <c r="B972">
        <f>Pumpkin_Seeds_Dataset!B970</f>
        <v>1067.2170000000001</v>
      </c>
      <c r="C972">
        <f>Pumpkin_Seeds_Dataset!C970</f>
        <v>420.71640000000002</v>
      </c>
      <c r="D972">
        <f>Pumpkin_Seeds_Dataset!D970</f>
        <v>228.83699999999999</v>
      </c>
      <c r="E972">
        <f>Pumpkin_Seeds_Dataset!E970</f>
        <v>76138</v>
      </c>
      <c r="F972">
        <f>Pumpkin_Seeds_Dataset!F970</f>
        <v>309.49279999999999</v>
      </c>
      <c r="G972">
        <f>Pumpkin_Seeds_Dataset!G970</f>
        <v>0.83909999999999996</v>
      </c>
      <c r="H972">
        <f>Pumpkin_Seeds_Dataset!H970</f>
        <v>0.98809999999999998</v>
      </c>
      <c r="I972">
        <f>Pumpkin_Seeds_Dataset!I970</f>
        <v>0.74650000000000005</v>
      </c>
      <c r="J972">
        <f>Pumpkin_Seeds_Dataset!J970</f>
        <v>0.83</v>
      </c>
      <c r="K972">
        <f>Pumpkin_Seeds_Dataset!K970</f>
        <v>1.8385</v>
      </c>
      <c r="L972">
        <f>Pumpkin_Seeds_Dataset!L970</f>
        <v>0.73560000000000003</v>
      </c>
      <c r="M972" s="9">
        <f>Pumpkin_Seeds_Dataset!M970</f>
        <v>0</v>
      </c>
      <c r="N972" s="10">
        <f t="shared" si="196"/>
        <v>1</v>
      </c>
      <c r="O972" s="11">
        <f t="shared" si="197"/>
        <v>1</v>
      </c>
      <c r="P972">
        <f t="shared" si="198"/>
        <v>0</v>
      </c>
      <c r="Q972">
        <f t="shared" si="199"/>
        <v>5.0745942553096911E-2</v>
      </c>
      <c r="R972" s="9">
        <f t="shared" si="200"/>
        <v>5.0745942553096911E-2</v>
      </c>
      <c r="S972" s="11">
        <f t="shared" si="201"/>
        <v>0.94925405744690305</v>
      </c>
      <c r="T972" s="9">
        <f t="shared" si="202"/>
        <v>-5.2078805508116777E-2</v>
      </c>
      <c r="U972" s="11">
        <f t="shared" si="203"/>
        <v>100</v>
      </c>
      <c r="AX972">
        <v>0.17591356668238997</v>
      </c>
      <c r="AY972">
        <v>1</v>
      </c>
      <c r="AZ972">
        <v>0</v>
      </c>
      <c r="BA972">
        <f t="shared" si="207"/>
        <v>910</v>
      </c>
      <c r="BB972">
        <f t="shared" si="208"/>
        <v>58</v>
      </c>
      <c r="BC972">
        <f t="shared" si="204"/>
        <v>0.30000000000000004</v>
      </c>
      <c r="BD972">
        <f t="shared" si="205"/>
        <v>0.95166666666666666</v>
      </c>
      <c r="BE972">
        <f t="shared" si="206"/>
        <v>7.3205128205136398E-4</v>
      </c>
    </row>
    <row r="973" spans="1:57" x14ac:dyDescent="0.3">
      <c r="A973">
        <f>Pumpkin_Seeds_Dataset!A971</f>
        <v>103321</v>
      </c>
      <c r="B973">
        <f>Pumpkin_Seeds_Dataset!B971</f>
        <v>1245.021</v>
      </c>
      <c r="C973">
        <f>Pumpkin_Seeds_Dataset!C971</f>
        <v>491.64139999999998</v>
      </c>
      <c r="D973">
        <f>Pumpkin_Seeds_Dataset!D971</f>
        <v>268.56580000000002</v>
      </c>
      <c r="E973">
        <f>Pumpkin_Seeds_Dataset!E971</f>
        <v>104066</v>
      </c>
      <c r="F973">
        <f>Pumpkin_Seeds_Dataset!F971</f>
        <v>362.70150000000001</v>
      </c>
      <c r="G973">
        <f>Pumpkin_Seeds_Dataset!G971</f>
        <v>0.83760000000000001</v>
      </c>
      <c r="H973">
        <f>Pumpkin_Seeds_Dataset!H971</f>
        <v>0.99280000000000002</v>
      </c>
      <c r="I973">
        <f>Pumpkin_Seeds_Dataset!I971</f>
        <v>0.72560000000000002</v>
      </c>
      <c r="J973">
        <f>Pumpkin_Seeds_Dataset!J971</f>
        <v>0.83760000000000001</v>
      </c>
      <c r="K973">
        <f>Pumpkin_Seeds_Dataset!K971</f>
        <v>1.8306</v>
      </c>
      <c r="L973">
        <f>Pumpkin_Seeds_Dataset!L971</f>
        <v>0.73770000000000002</v>
      </c>
      <c r="M973" s="9">
        <f>Pumpkin_Seeds_Dataset!M971</f>
        <v>0</v>
      </c>
      <c r="N973" s="10">
        <f t="shared" si="196"/>
        <v>1</v>
      </c>
      <c r="O973" s="11">
        <f t="shared" si="197"/>
        <v>1</v>
      </c>
      <c r="P973">
        <f t="shared" si="198"/>
        <v>0</v>
      </c>
      <c r="Q973">
        <f t="shared" si="199"/>
        <v>0.51081773968202959</v>
      </c>
      <c r="R973" s="9">
        <f t="shared" si="200"/>
        <v>0.51081773968202959</v>
      </c>
      <c r="S973" s="11">
        <f t="shared" si="201"/>
        <v>0.48918226031797041</v>
      </c>
      <c r="T973" s="9">
        <f t="shared" si="202"/>
        <v>-0.71502013846364387</v>
      </c>
      <c r="U973" s="11">
        <f t="shared" si="203"/>
        <v>0</v>
      </c>
      <c r="AX973">
        <v>0.17618049637659031</v>
      </c>
      <c r="AY973">
        <v>1</v>
      </c>
      <c r="AZ973">
        <v>0</v>
      </c>
      <c r="BA973">
        <f t="shared" si="207"/>
        <v>911</v>
      </c>
      <c r="BB973">
        <f t="shared" si="208"/>
        <v>58</v>
      </c>
      <c r="BC973">
        <f t="shared" si="204"/>
        <v>0.29923076923076919</v>
      </c>
      <c r="BD973">
        <f t="shared" si="205"/>
        <v>0.95166666666666666</v>
      </c>
      <c r="BE973">
        <f t="shared" si="206"/>
        <v>7.3205128205125827E-4</v>
      </c>
    </row>
    <row r="974" spans="1:57" x14ac:dyDescent="0.3">
      <c r="A974">
        <f>Pumpkin_Seeds_Dataset!A972</f>
        <v>90835</v>
      </c>
      <c r="B974">
        <f>Pumpkin_Seeds_Dataset!B972</f>
        <v>1183.377</v>
      </c>
      <c r="C974">
        <f>Pumpkin_Seeds_Dataset!C972</f>
        <v>473.7543</v>
      </c>
      <c r="D974">
        <f>Pumpkin_Seeds_Dataset!D972</f>
        <v>245.26</v>
      </c>
      <c r="E974">
        <f>Pumpkin_Seeds_Dataset!E972</f>
        <v>91735</v>
      </c>
      <c r="F974">
        <f>Pumpkin_Seeds_Dataset!F972</f>
        <v>340.08049999999997</v>
      </c>
      <c r="G974">
        <f>Pumpkin_Seeds_Dataset!G972</f>
        <v>0.85560000000000003</v>
      </c>
      <c r="H974">
        <f>Pumpkin_Seeds_Dataset!H972</f>
        <v>0.99019999999999997</v>
      </c>
      <c r="I974">
        <f>Pumpkin_Seeds_Dataset!I972</f>
        <v>0.6784</v>
      </c>
      <c r="J974">
        <f>Pumpkin_Seeds_Dataset!J972</f>
        <v>0.81510000000000005</v>
      </c>
      <c r="K974">
        <f>Pumpkin_Seeds_Dataset!K972</f>
        <v>1.9316</v>
      </c>
      <c r="L974">
        <f>Pumpkin_Seeds_Dataset!L972</f>
        <v>0.71779999999999999</v>
      </c>
      <c r="M974" s="9">
        <f>Pumpkin_Seeds_Dataset!M972</f>
        <v>0</v>
      </c>
      <c r="N974" s="10">
        <f t="shared" si="196"/>
        <v>1</v>
      </c>
      <c r="O974" s="11">
        <f t="shared" si="197"/>
        <v>1</v>
      </c>
      <c r="P974">
        <f t="shared" si="198"/>
        <v>0</v>
      </c>
      <c r="Q974">
        <f t="shared" si="199"/>
        <v>0.23252327883251062</v>
      </c>
      <c r="R974" s="9">
        <f t="shared" si="200"/>
        <v>0.23252327883251062</v>
      </c>
      <c r="S974" s="11">
        <f t="shared" si="201"/>
        <v>0.76747672116748933</v>
      </c>
      <c r="T974" s="9">
        <f t="shared" si="202"/>
        <v>-0.26464713070716889</v>
      </c>
      <c r="U974" s="11">
        <f t="shared" si="203"/>
        <v>100</v>
      </c>
      <c r="AX974">
        <v>0.17653013766507855</v>
      </c>
      <c r="AY974">
        <v>1</v>
      </c>
      <c r="AZ974">
        <v>0</v>
      </c>
      <c r="BA974">
        <f t="shared" si="207"/>
        <v>912</v>
      </c>
      <c r="BB974">
        <f t="shared" si="208"/>
        <v>58</v>
      </c>
      <c r="BC974">
        <f t="shared" si="204"/>
        <v>0.29846153846153844</v>
      </c>
      <c r="BD974">
        <f t="shared" si="205"/>
        <v>0.95166666666666666</v>
      </c>
      <c r="BE974">
        <f t="shared" si="206"/>
        <v>0</v>
      </c>
    </row>
    <row r="975" spans="1:57" x14ac:dyDescent="0.3">
      <c r="A975">
        <f>Pumpkin_Seeds_Dataset!A973</f>
        <v>101360</v>
      </c>
      <c r="B975">
        <f>Pumpkin_Seeds_Dataset!B973</f>
        <v>1318.047</v>
      </c>
      <c r="C975">
        <f>Pumpkin_Seeds_Dataset!C973</f>
        <v>555.93349999999998</v>
      </c>
      <c r="D975">
        <f>Pumpkin_Seeds_Dataset!D973</f>
        <v>233.03450000000001</v>
      </c>
      <c r="E975">
        <f>Pumpkin_Seeds_Dataset!E973</f>
        <v>102401</v>
      </c>
      <c r="F975">
        <f>Pumpkin_Seeds_Dataset!F973</f>
        <v>359.24299999999999</v>
      </c>
      <c r="G975">
        <f>Pumpkin_Seeds_Dataset!G973</f>
        <v>0.90790000000000004</v>
      </c>
      <c r="H975">
        <f>Pumpkin_Seeds_Dataset!H973</f>
        <v>0.98980000000000001</v>
      </c>
      <c r="I975">
        <f>Pumpkin_Seeds_Dataset!I973</f>
        <v>0.74490000000000001</v>
      </c>
      <c r="J975">
        <f>Pumpkin_Seeds_Dataset!J973</f>
        <v>0.73319999999999996</v>
      </c>
      <c r="K975">
        <f>Pumpkin_Seeds_Dataset!K973</f>
        <v>2.3856000000000002</v>
      </c>
      <c r="L975">
        <f>Pumpkin_Seeds_Dataset!L973</f>
        <v>0.6462</v>
      </c>
      <c r="M975" s="9">
        <f>Pumpkin_Seeds_Dataset!M973</f>
        <v>0</v>
      </c>
      <c r="N975" s="10">
        <f t="shared" si="196"/>
        <v>1</v>
      </c>
      <c r="O975" s="11">
        <f t="shared" si="197"/>
        <v>1</v>
      </c>
      <c r="P975">
        <f t="shared" si="198"/>
        <v>0</v>
      </c>
      <c r="Q975">
        <f t="shared" si="199"/>
        <v>0.9947190797322405</v>
      </c>
      <c r="R975" s="9">
        <f t="shared" si="200"/>
        <v>0.9947190797322405</v>
      </c>
      <c r="S975" s="11">
        <f t="shared" si="201"/>
        <v>5.2809202677595035E-3</v>
      </c>
      <c r="T975" s="9">
        <f t="shared" si="202"/>
        <v>-5.2436549033149813</v>
      </c>
      <c r="U975" s="11">
        <f t="shared" si="203"/>
        <v>0</v>
      </c>
      <c r="AX975">
        <v>0.17698887621632148</v>
      </c>
      <c r="AY975">
        <v>0</v>
      </c>
      <c r="AZ975">
        <v>1</v>
      </c>
      <c r="BA975">
        <f t="shared" si="207"/>
        <v>912</v>
      </c>
      <c r="BB975">
        <f t="shared" si="208"/>
        <v>59</v>
      </c>
      <c r="BC975">
        <f t="shared" si="204"/>
        <v>0.29846153846153844</v>
      </c>
      <c r="BD975">
        <f t="shared" si="205"/>
        <v>0.95083333333333331</v>
      </c>
      <c r="BE975">
        <f t="shared" si="206"/>
        <v>7.3141025641023272E-4</v>
      </c>
    </row>
    <row r="976" spans="1:57" x14ac:dyDescent="0.3">
      <c r="A976">
        <f>Pumpkin_Seeds_Dataset!A974</f>
        <v>61053</v>
      </c>
      <c r="B976">
        <f>Pumpkin_Seeds_Dataset!B974</f>
        <v>976.71199999999999</v>
      </c>
      <c r="C976">
        <f>Pumpkin_Seeds_Dataset!C974</f>
        <v>386.29939999999999</v>
      </c>
      <c r="D976">
        <f>Pumpkin_Seeds_Dataset!D974</f>
        <v>203.3896</v>
      </c>
      <c r="E976">
        <f>Pumpkin_Seeds_Dataset!E974</f>
        <v>62294</v>
      </c>
      <c r="F976">
        <f>Pumpkin_Seeds_Dataset!F974</f>
        <v>278.81009999999998</v>
      </c>
      <c r="G976">
        <f>Pumpkin_Seeds_Dataset!G974</f>
        <v>0.85019999999999996</v>
      </c>
      <c r="H976">
        <f>Pumpkin_Seeds_Dataset!H974</f>
        <v>0.98009999999999997</v>
      </c>
      <c r="I976">
        <f>Pumpkin_Seeds_Dataset!I974</f>
        <v>0.66259999999999997</v>
      </c>
      <c r="J976">
        <f>Pumpkin_Seeds_Dataset!J974</f>
        <v>0.80420000000000003</v>
      </c>
      <c r="K976">
        <f>Pumpkin_Seeds_Dataset!K974</f>
        <v>1.8993</v>
      </c>
      <c r="L976">
        <f>Pumpkin_Seeds_Dataset!L974</f>
        <v>0.72170000000000001</v>
      </c>
      <c r="M976" s="9">
        <f>Pumpkin_Seeds_Dataset!M974</f>
        <v>0</v>
      </c>
      <c r="N976" s="10">
        <f t="shared" si="196"/>
        <v>1</v>
      </c>
      <c r="O976" s="11">
        <f t="shared" si="197"/>
        <v>1</v>
      </c>
      <c r="P976">
        <f t="shared" si="198"/>
        <v>0</v>
      </c>
      <c r="Q976">
        <f t="shared" si="199"/>
        <v>0.16598013456679764</v>
      </c>
      <c r="R976" s="9">
        <f t="shared" si="200"/>
        <v>0.16598013456679764</v>
      </c>
      <c r="S976" s="11">
        <f t="shared" si="201"/>
        <v>0.83401986543320239</v>
      </c>
      <c r="T976" s="9">
        <f t="shared" si="202"/>
        <v>-0.18149805744279779</v>
      </c>
      <c r="U976" s="11">
        <f t="shared" si="203"/>
        <v>100</v>
      </c>
      <c r="AX976">
        <v>0.1771860596680202</v>
      </c>
      <c r="AY976">
        <v>1</v>
      </c>
      <c r="AZ976">
        <v>0</v>
      </c>
      <c r="BA976">
        <f t="shared" si="207"/>
        <v>913</v>
      </c>
      <c r="BB976">
        <f t="shared" si="208"/>
        <v>59</v>
      </c>
      <c r="BC976">
        <f t="shared" si="204"/>
        <v>0.2976923076923077</v>
      </c>
      <c r="BD976">
        <f t="shared" si="205"/>
        <v>0.95083333333333331</v>
      </c>
      <c r="BE976">
        <f t="shared" si="206"/>
        <v>7.3141025641023272E-4</v>
      </c>
    </row>
    <row r="977" spans="1:57" x14ac:dyDescent="0.3">
      <c r="A977">
        <f>Pumpkin_Seeds_Dataset!A975</f>
        <v>87449</v>
      </c>
      <c r="B977">
        <f>Pumpkin_Seeds_Dataset!B975</f>
        <v>1134.2260000000001</v>
      </c>
      <c r="C977">
        <f>Pumpkin_Seeds_Dataset!C975</f>
        <v>445.83120000000002</v>
      </c>
      <c r="D977">
        <f>Pumpkin_Seeds_Dataset!D975</f>
        <v>250.45160000000001</v>
      </c>
      <c r="E977">
        <f>Pumpkin_Seeds_Dataset!E975</f>
        <v>88155</v>
      </c>
      <c r="F977">
        <f>Pumpkin_Seeds_Dataset!F975</f>
        <v>333.68180000000001</v>
      </c>
      <c r="G977">
        <f>Pumpkin_Seeds_Dataset!G975</f>
        <v>0.82730000000000004</v>
      </c>
      <c r="H977">
        <f>Pumpkin_Seeds_Dataset!H975</f>
        <v>0.99199999999999999</v>
      </c>
      <c r="I977">
        <f>Pumpkin_Seeds_Dataset!I975</f>
        <v>0.72050000000000003</v>
      </c>
      <c r="J977">
        <f>Pumpkin_Seeds_Dataset!J975</f>
        <v>0.85419999999999996</v>
      </c>
      <c r="K977">
        <f>Pumpkin_Seeds_Dataset!K975</f>
        <v>1.7801</v>
      </c>
      <c r="L977">
        <f>Pumpkin_Seeds_Dataset!L975</f>
        <v>0.74839999999999995</v>
      </c>
      <c r="M977" s="9">
        <f>Pumpkin_Seeds_Dataset!M975</f>
        <v>0</v>
      </c>
      <c r="N977" s="10">
        <f t="shared" si="196"/>
        <v>1</v>
      </c>
      <c r="O977" s="11">
        <f t="shared" si="197"/>
        <v>1</v>
      </c>
      <c r="P977">
        <f t="shared" si="198"/>
        <v>0</v>
      </c>
      <c r="Q977">
        <f t="shared" si="199"/>
        <v>6.5452413240944946E-2</v>
      </c>
      <c r="R977" s="9">
        <f t="shared" si="200"/>
        <v>6.5452413240944946E-2</v>
      </c>
      <c r="S977" s="11">
        <f t="shared" si="201"/>
        <v>0.93454758675905503</v>
      </c>
      <c r="T977" s="9">
        <f t="shared" si="202"/>
        <v>-6.76927312224362E-2</v>
      </c>
      <c r="U977" s="11">
        <f t="shared" si="203"/>
        <v>100</v>
      </c>
      <c r="AX977">
        <v>0.17783117193604137</v>
      </c>
      <c r="AY977">
        <v>1</v>
      </c>
      <c r="AZ977">
        <v>0</v>
      </c>
      <c r="BA977">
        <f t="shared" si="207"/>
        <v>914</v>
      </c>
      <c r="BB977">
        <f t="shared" si="208"/>
        <v>59</v>
      </c>
      <c r="BC977">
        <f t="shared" si="204"/>
        <v>0.29692307692307696</v>
      </c>
      <c r="BD977">
        <f t="shared" si="205"/>
        <v>0.95083333333333331</v>
      </c>
      <c r="BE977">
        <f t="shared" si="206"/>
        <v>7.3141025641033821E-4</v>
      </c>
    </row>
    <row r="978" spans="1:57" x14ac:dyDescent="0.3">
      <c r="A978">
        <f>Pumpkin_Seeds_Dataset!A976</f>
        <v>91840</v>
      </c>
      <c r="B978">
        <f>Pumpkin_Seeds_Dataset!B976</f>
        <v>1182.4010000000001</v>
      </c>
      <c r="C978">
        <f>Pumpkin_Seeds_Dataset!C976</f>
        <v>467.91640000000001</v>
      </c>
      <c r="D978">
        <f>Pumpkin_Seeds_Dataset!D976</f>
        <v>250.39400000000001</v>
      </c>
      <c r="E978">
        <f>Pumpkin_Seeds_Dataset!E976</f>
        <v>92722</v>
      </c>
      <c r="F978">
        <f>Pumpkin_Seeds_Dataset!F976</f>
        <v>341.95659999999998</v>
      </c>
      <c r="G978">
        <f>Pumpkin_Seeds_Dataset!G976</f>
        <v>0.8448</v>
      </c>
      <c r="H978">
        <f>Pumpkin_Seeds_Dataset!H976</f>
        <v>0.99050000000000005</v>
      </c>
      <c r="I978">
        <f>Pumpkin_Seeds_Dataset!I976</f>
        <v>0.64470000000000005</v>
      </c>
      <c r="J978">
        <f>Pumpkin_Seeds_Dataset!J976</f>
        <v>0.82550000000000001</v>
      </c>
      <c r="K978">
        <f>Pumpkin_Seeds_Dataset!K976</f>
        <v>1.8687</v>
      </c>
      <c r="L978">
        <f>Pumpkin_Seeds_Dataset!L976</f>
        <v>0.73080000000000001</v>
      </c>
      <c r="M978" s="9">
        <f>Pumpkin_Seeds_Dataset!M976</f>
        <v>0</v>
      </c>
      <c r="N978" s="10">
        <f t="shared" si="196"/>
        <v>1</v>
      </c>
      <c r="O978" s="11">
        <f t="shared" si="197"/>
        <v>1</v>
      </c>
      <c r="P978">
        <f t="shared" si="198"/>
        <v>0</v>
      </c>
      <c r="Q978">
        <f t="shared" si="199"/>
        <v>0.10573085078979402</v>
      </c>
      <c r="R978" s="9">
        <f t="shared" si="200"/>
        <v>0.10573085078979402</v>
      </c>
      <c r="S978" s="11">
        <f t="shared" si="201"/>
        <v>0.89426914921020595</v>
      </c>
      <c r="T978" s="9">
        <f t="shared" si="202"/>
        <v>-0.11174848736223715</v>
      </c>
      <c r="U978" s="11">
        <f t="shared" si="203"/>
        <v>100</v>
      </c>
      <c r="AX978">
        <v>0.1784293042651692</v>
      </c>
      <c r="AY978">
        <v>1</v>
      </c>
      <c r="AZ978">
        <v>0</v>
      </c>
      <c r="BA978">
        <f t="shared" si="207"/>
        <v>915</v>
      </c>
      <c r="BB978">
        <f t="shared" si="208"/>
        <v>59</v>
      </c>
      <c r="BC978">
        <f t="shared" si="204"/>
        <v>0.2961538461538461</v>
      </c>
      <c r="BD978">
        <f t="shared" si="205"/>
        <v>0.95083333333333331</v>
      </c>
      <c r="BE978">
        <f t="shared" si="206"/>
        <v>7.3141025641023272E-4</v>
      </c>
    </row>
    <row r="979" spans="1:57" x14ac:dyDescent="0.3">
      <c r="A979">
        <f>Pumpkin_Seeds_Dataset!A977</f>
        <v>68740</v>
      </c>
      <c r="B979">
        <f>Pumpkin_Seeds_Dataset!B977</f>
        <v>993.94600000000003</v>
      </c>
      <c r="C979">
        <f>Pumpkin_Seeds_Dataset!C977</f>
        <v>380.69540000000001</v>
      </c>
      <c r="D979">
        <f>Pumpkin_Seeds_Dataset!D977</f>
        <v>230.89</v>
      </c>
      <c r="E979">
        <f>Pumpkin_Seeds_Dataset!E977</f>
        <v>69265</v>
      </c>
      <c r="F979">
        <f>Pumpkin_Seeds_Dataset!F977</f>
        <v>295.84199999999998</v>
      </c>
      <c r="G979">
        <f>Pumpkin_Seeds_Dataset!G977</f>
        <v>0.79510000000000003</v>
      </c>
      <c r="H979">
        <f>Pumpkin_Seeds_Dataset!H977</f>
        <v>0.99239999999999995</v>
      </c>
      <c r="I979">
        <f>Pumpkin_Seeds_Dataset!I977</f>
        <v>0.74809999999999999</v>
      </c>
      <c r="J979">
        <f>Pumpkin_Seeds_Dataset!J977</f>
        <v>0.87439999999999996</v>
      </c>
      <c r="K979">
        <f>Pumpkin_Seeds_Dataset!K977</f>
        <v>1.6488</v>
      </c>
      <c r="L979">
        <f>Pumpkin_Seeds_Dataset!L977</f>
        <v>0.77710000000000001</v>
      </c>
      <c r="M979" s="9">
        <f>Pumpkin_Seeds_Dataset!M977</f>
        <v>0</v>
      </c>
      <c r="N979" s="10">
        <f t="shared" si="196"/>
        <v>1</v>
      </c>
      <c r="O979" s="11">
        <f t="shared" si="197"/>
        <v>1</v>
      </c>
      <c r="P979">
        <f t="shared" si="198"/>
        <v>0</v>
      </c>
      <c r="Q979">
        <f t="shared" si="199"/>
        <v>2.7986734453306253E-2</v>
      </c>
      <c r="R979" s="9">
        <f t="shared" si="200"/>
        <v>2.7986734453306253E-2</v>
      </c>
      <c r="S979" s="11">
        <f t="shared" si="201"/>
        <v>0.97201326554669376</v>
      </c>
      <c r="T979" s="9">
        <f t="shared" si="202"/>
        <v>-2.8385826933043035E-2</v>
      </c>
      <c r="U979" s="11">
        <f t="shared" si="203"/>
        <v>100</v>
      </c>
      <c r="AX979">
        <v>0.17888836348229087</v>
      </c>
      <c r="AY979">
        <v>1</v>
      </c>
      <c r="AZ979">
        <v>0</v>
      </c>
      <c r="BA979">
        <f t="shared" si="207"/>
        <v>916</v>
      </c>
      <c r="BB979">
        <f t="shared" si="208"/>
        <v>59</v>
      </c>
      <c r="BC979">
        <f t="shared" si="204"/>
        <v>0.29538461538461536</v>
      </c>
      <c r="BD979">
        <f t="shared" si="205"/>
        <v>0.95083333333333331</v>
      </c>
      <c r="BE979">
        <f t="shared" si="206"/>
        <v>7.3141025641023272E-4</v>
      </c>
    </row>
    <row r="980" spans="1:57" x14ac:dyDescent="0.3">
      <c r="A980">
        <f>Pumpkin_Seeds_Dataset!A978</f>
        <v>82130</v>
      </c>
      <c r="B980">
        <f>Pumpkin_Seeds_Dataset!B978</f>
        <v>1061.8109999999999</v>
      </c>
      <c r="C980">
        <f>Pumpkin_Seeds_Dataset!C978</f>
        <v>395.12279999999998</v>
      </c>
      <c r="D980">
        <f>Pumpkin_Seeds_Dataset!D978</f>
        <v>265.82819999999998</v>
      </c>
      <c r="E980">
        <f>Pumpkin_Seeds_Dataset!E978</f>
        <v>82656</v>
      </c>
      <c r="F980">
        <f>Pumpkin_Seeds_Dataset!F978</f>
        <v>323.37459999999999</v>
      </c>
      <c r="G980">
        <f>Pumpkin_Seeds_Dataset!G978</f>
        <v>0.73980000000000001</v>
      </c>
      <c r="H980">
        <f>Pumpkin_Seeds_Dataset!H978</f>
        <v>0.99360000000000004</v>
      </c>
      <c r="I980">
        <f>Pumpkin_Seeds_Dataset!I978</f>
        <v>0.75139999999999996</v>
      </c>
      <c r="J980">
        <f>Pumpkin_Seeds_Dataset!J978</f>
        <v>0.91539999999999999</v>
      </c>
      <c r="K980">
        <f>Pumpkin_Seeds_Dataset!K978</f>
        <v>1.4863999999999999</v>
      </c>
      <c r="L980">
        <f>Pumpkin_Seeds_Dataset!L978</f>
        <v>0.81840000000000002</v>
      </c>
      <c r="M980" s="9">
        <f>Pumpkin_Seeds_Dataset!M978</f>
        <v>0</v>
      </c>
      <c r="N980" s="10">
        <f t="shared" si="196"/>
        <v>1</v>
      </c>
      <c r="O980" s="11">
        <f t="shared" si="197"/>
        <v>1</v>
      </c>
      <c r="P980">
        <f t="shared" si="198"/>
        <v>0</v>
      </c>
      <c r="Q980">
        <f t="shared" si="199"/>
        <v>8.9558999963804727E-3</v>
      </c>
      <c r="R980" s="9">
        <f t="shared" si="200"/>
        <v>8.9558999963804727E-3</v>
      </c>
      <c r="S980" s="11">
        <f t="shared" si="201"/>
        <v>0.99104410000361953</v>
      </c>
      <c r="T980" s="9">
        <f t="shared" si="202"/>
        <v>-8.9962451340740313E-3</v>
      </c>
      <c r="U980" s="11">
        <f t="shared" si="203"/>
        <v>100</v>
      </c>
      <c r="AX980">
        <v>0.17953195356349153</v>
      </c>
      <c r="AY980">
        <v>1</v>
      </c>
      <c r="AZ980">
        <v>0</v>
      </c>
      <c r="BA980">
        <f t="shared" si="207"/>
        <v>917</v>
      </c>
      <c r="BB980">
        <f t="shared" si="208"/>
        <v>59</v>
      </c>
      <c r="BC980">
        <f t="shared" si="204"/>
        <v>0.29461538461538461</v>
      </c>
      <c r="BD980">
        <f t="shared" si="205"/>
        <v>0.95083333333333331</v>
      </c>
      <c r="BE980">
        <f t="shared" si="206"/>
        <v>7.3141025641023272E-4</v>
      </c>
    </row>
    <row r="981" spans="1:57" x14ac:dyDescent="0.3">
      <c r="A981">
        <f>Pumpkin_Seeds_Dataset!A979</f>
        <v>74982</v>
      </c>
      <c r="B981">
        <f>Pumpkin_Seeds_Dataset!B979</f>
        <v>1083.5730000000001</v>
      </c>
      <c r="C981">
        <f>Pumpkin_Seeds_Dataset!C979</f>
        <v>437.42250000000001</v>
      </c>
      <c r="D981">
        <f>Pumpkin_Seeds_Dataset!D979</f>
        <v>219.28639999999999</v>
      </c>
      <c r="E981">
        <f>Pumpkin_Seeds_Dataset!E979</f>
        <v>75854</v>
      </c>
      <c r="F981">
        <f>Pumpkin_Seeds_Dataset!F979</f>
        <v>308.98230000000001</v>
      </c>
      <c r="G981">
        <f>Pumpkin_Seeds_Dataset!G979</f>
        <v>0.86529999999999996</v>
      </c>
      <c r="H981">
        <f>Pumpkin_Seeds_Dataset!H979</f>
        <v>0.98850000000000005</v>
      </c>
      <c r="I981">
        <f>Pumpkin_Seeds_Dataset!I979</f>
        <v>0.62019999999999997</v>
      </c>
      <c r="J981">
        <f>Pumpkin_Seeds_Dataset!J979</f>
        <v>0.80249999999999999</v>
      </c>
      <c r="K981">
        <f>Pumpkin_Seeds_Dataset!K979</f>
        <v>1.9947999999999999</v>
      </c>
      <c r="L981">
        <f>Pumpkin_Seeds_Dataset!L979</f>
        <v>0.70640000000000003</v>
      </c>
      <c r="M981" s="9">
        <f>Pumpkin_Seeds_Dataset!M979</f>
        <v>0</v>
      </c>
      <c r="N981" s="10">
        <f t="shared" si="196"/>
        <v>1</v>
      </c>
      <c r="O981" s="11">
        <f t="shared" si="197"/>
        <v>1</v>
      </c>
      <c r="P981">
        <f t="shared" si="198"/>
        <v>0</v>
      </c>
      <c r="Q981">
        <f t="shared" si="199"/>
        <v>0.21241971620971623</v>
      </c>
      <c r="R981" s="9">
        <f t="shared" si="200"/>
        <v>0.21241971620971623</v>
      </c>
      <c r="S981" s="11">
        <f t="shared" si="201"/>
        <v>0.78758028379028377</v>
      </c>
      <c r="T981" s="9">
        <f t="shared" si="202"/>
        <v>-0.23878996580845788</v>
      </c>
      <c r="U981" s="11">
        <f t="shared" si="203"/>
        <v>100</v>
      </c>
      <c r="AX981">
        <v>0.18007324041364456</v>
      </c>
      <c r="AY981">
        <v>1</v>
      </c>
      <c r="AZ981">
        <v>0</v>
      </c>
      <c r="BA981">
        <f t="shared" si="207"/>
        <v>918</v>
      </c>
      <c r="BB981">
        <f t="shared" si="208"/>
        <v>59</v>
      </c>
      <c r="BC981">
        <f t="shared" si="204"/>
        <v>0.29384615384615387</v>
      </c>
      <c r="BD981">
        <f t="shared" si="205"/>
        <v>0.95083333333333331</v>
      </c>
      <c r="BE981">
        <f t="shared" si="206"/>
        <v>0</v>
      </c>
    </row>
    <row r="982" spans="1:57" x14ac:dyDescent="0.3">
      <c r="A982">
        <f>Pumpkin_Seeds_Dataset!A980</f>
        <v>82834</v>
      </c>
      <c r="B982">
        <f>Pumpkin_Seeds_Dataset!B980</f>
        <v>1195.7280000000001</v>
      </c>
      <c r="C982">
        <f>Pumpkin_Seeds_Dataset!C980</f>
        <v>427.67680000000001</v>
      </c>
      <c r="D982">
        <f>Pumpkin_Seeds_Dataset!D980</f>
        <v>247.97739999999999</v>
      </c>
      <c r="E982">
        <f>Pumpkin_Seeds_Dataset!E980</f>
        <v>84348</v>
      </c>
      <c r="F982">
        <f>Pumpkin_Seeds_Dataset!F980</f>
        <v>324.75760000000002</v>
      </c>
      <c r="G982">
        <f>Pumpkin_Seeds_Dataset!G980</f>
        <v>0.81469999999999998</v>
      </c>
      <c r="H982">
        <f>Pumpkin_Seeds_Dataset!H980</f>
        <v>0.98209999999999997</v>
      </c>
      <c r="I982">
        <f>Pumpkin_Seeds_Dataset!I980</f>
        <v>0.72789999999999999</v>
      </c>
      <c r="J982">
        <f>Pumpkin_Seeds_Dataset!J980</f>
        <v>0.72799999999999998</v>
      </c>
      <c r="K982">
        <f>Pumpkin_Seeds_Dataset!K980</f>
        <v>1.7246999999999999</v>
      </c>
      <c r="L982">
        <f>Pumpkin_Seeds_Dataset!L980</f>
        <v>0.75939999999999996</v>
      </c>
      <c r="M982" s="9">
        <f>Pumpkin_Seeds_Dataset!M980</f>
        <v>0</v>
      </c>
      <c r="N982" s="10">
        <f t="shared" si="196"/>
        <v>1</v>
      </c>
      <c r="O982" s="11">
        <f t="shared" si="197"/>
        <v>1</v>
      </c>
      <c r="P982">
        <f t="shared" si="198"/>
        <v>0</v>
      </c>
      <c r="Q982">
        <f t="shared" si="199"/>
        <v>5.7037669530964809E-3</v>
      </c>
      <c r="R982" s="9">
        <f t="shared" si="200"/>
        <v>5.7037669530964809E-3</v>
      </c>
      <c r="S982" s="11">
        <f t="shared" si="201"/>
        <v>0.99429623304690351</v>
      </c>
      <c r="T982" s="9">
        <f t="shared" si="202"/>
        <v>-5.720095551104777E-3</v>
      </c>
      <c r="U982" s="11">
        <f t="shared" si="203"/>
        <v>100</v>
      </c>
      <c r="AX982">
        <v>0.18150798717453387</v>
      </c>
      <c r="AY982">
        <v>0</v>
      </c>
      <c r="AZ982">
        <v>1</v>
      </c>
      <c r="BA982">
        <f t="shared" si="207"/>
        <v>918</v>
      </c>
      <c r="BB982">
        <f t="shared" si="208"/>
        <v>60</v>
      </c>
      <c r="BC982">
        <f t="shared" si="204"/>
        <v>0.29384615384615387</v>
      </c>
      <c r="BD982">
        <f t="shared" si="205"/>
        <v>0.95</v>
      </c>
      <c r="BE982">
        <f t="shared" si="206"/>
        <v>7.3076923076920706E-4</v>
      </c>
    </row>
    <row r="983" spans="1:57" x14ac:dyDescent="0.3">
      <c r="A983">
        <f>Pumpkin_Seeds_Dataset!A981</f>
        <v>68252</v>
      </c>
      <c r="B983">
        <f>Pumpkin_Seeds_Dataset!B981</f>
        <v>1012.052</v>
      </c>
      <c r="C983">
        <f>Pumpkin_Seeds_Dataset!C981</f>
        <v>402.32799999999997</v>
      </c>
      <c r="D983">
        <f>Pumpkin_Seeds_Dataset!D981</f>
        <v>217.57929999999999</v>
      </c>
      <c r="E983">
        <f>Pumpkin_Seeds_Dataset!E981</f>
        <v>68896</v>
      </c>
      <c r="F983">
        <f>Pumpkin_Seeds_Dataset!F981</f>
        <v>294.79000000000002</v>
      </c>
      <c r="G983">
        <f>Pumpkin_Seeds_Dataset!G981</f>
        <v>0.84119999999999995</v>
      </c>
      <c r="H983">
        <f>Pumpkin_Seeds_Dataset!H981</f>
        <v>0.99070000000000003</v>
      </c>
      <c r="I983">
        <f>Pumpkin_Seeds_Dataset!I981</f>
        <v>0.64959999999999996</v>
      </c>
      <c r="J983">
        <f>Pumpkin_Seeds_Dataset!J981</f>
        <v>0.83740000000000003</v>
      </c>
      <c r="K983">
        <f>Pumpkin_Seeds_Dataset!K981</f>
        <v>1.8491</v>
      </c>
      <c r="L983">
        <f>Pumpkin_Seeds_Dataset!L981</f>
        <v>0.73270000000000002</v>
      </c>
      <c r="M983" s="9">
        <f>Pumpkin_Seeds_Dataset!M981</f>
        <v>0</v>
      </c>
      <c r="N983" s="10">
        <f t="shared" si="196"/>
        <v>1</v>
      </c>
      <c r="O983" s="11">
        <f t="shared" si="197"/>
        <v>1</v>
      </c>
      <c r="P983">
        <f t="shared" si="198"/>
        <v>0</v>
      </c>
      <c r="Q983">
        <f t="shared" si="199"/>
        <v>0.16390682901721049</v>
      </c>
      <c r="R983" s="9">
        <f t="shared" si="200"/>
        <v>0.16390682901721049</v>
      </c>
      <c r="S983" s="11">
        <f t="shared" si="201"/>
        <v>0.83609317098278946</v>
      </c>
      <c r="T983" s="9">
        <f t="shared" si="202"/>
        <v>-0.1790152235633565</v>
      </c>
      <c r="U983" s="11">
        <f t="shared" si="203"/>
        <v>100</v>
      </c>
      <c r="AX983">
        <v>0.18187878036682731</v>
      </c>
      <c r="AY983">
        <v>1</v>
      </c>
      <c r="AZ983">
        <v>0</v>
      </c>
      <c r="BA983">
        <f t="shared" si="207"/>
        <v>919</v>
      </c>
      <c r="BB983">
        <f t="shared" si="208"/>
        <v>60</v>
      </c>
      <c r="BC983">
        <f t="shared" si="204"/>
        <v>0.29307692307692312</v>
      </c>
      <c r="BD983">
        <f t="shared" si="205"/>
        <v>0.95</v>
      </c>
      <c r="BE983">
        <f t="shared" si="206"/>
        <v>7.3076923076931255E-4</v>
      </c>
    </row>
    <row r="984" spans="1:57" x14ac:dyDescent="0.3">
      <c r="A984">
        <f>Pumpkin_Seeds_Dataset!A982</f>
        <v>73352</v>
      </c>
      <c r="B984">
        <f>Pumpkin_Seeds_Dataset!B982</f>
        <v>1028.2349999999999</v>
      </c>
      <c r="C984">
        <f>Pumpkin_Seeds_Dataset!C982</f>
        <v>391.4556</v>
      </c>
      <c r="D984">
        <f>Pumpkin_Seeds_Dataset!D982</f>
        <v>239.61529999999999</v>
      </c>
      <c r="E984">
        <f>Pumpkin_Seeds_Dataset!E982</f>
        <v>73946</v>
      </c>
      <c r="F984">
        <f>Pumpkin_Seeds_Dataset!F982</f>
        <v>305.60539999999997</v>
      </c>
      <c r="G984">
        <f>Pumpkin_Seeds_Dataset!G982</f>
        <v>0.79079999999999995</v>
      </c>
      <c r="H984">
        <f>Pumpkin_Seeds_Dataset!H982</f>
        <v>0.99199999999999999</v>
      </c>
      <c r="I984">
        <f>Pumpkin_Seeds_Dataset!I982</f>
        <v>0.72489999999999999</v>
      </c>
      <c r="J984">
        <f>Pumpkin_Seeds_Dataset!J982</f>
        <v>0.87180000000000002</v>
      </c>
      <c r="K984">
        <f>Pumpkin_Seeds_Dataset!K982</f>
        <v>1.6336999999999999</v>
      </c>
      <c r="L984">
        <f>Pumpkin_Seeds_Dataset!L982</f>
        <v>0.78069999999999995</v>
      </c>
      <c r="M984" s="9">
        <f>Pumpkin_Seeds_Dataset!M982</f>
        <v>0</v>
      </c>
      <c r="N984" s="10">
        <f t="shared" si="196"/>
        <v>1</v>
      </c>
      <c r="O984" s="11">
        <f t="shared" si="197"/>
        <v>1</v>
      </c>
      <c r="P984">
        <f t="shared" si="198"/>
        <v>0</v>
      </c>
      <c r="Q984">
        <f t="shared" si="199"/>
        <v>1.8308931195422033E-2</v>
      </c>
      <c r="R984" s="9">
        <f t="shared" si="200"/>
        <v>1.8308931195422033E-2</v>
      </c>
      <c r="S984" s="11">
        <f t="shared" si="201"/>
        <v>0.98169106880457802</v>
      </c>
      <c r="T984" s="9">
        <f t="shared" si="202"/>
        <v>-1.8478614008066781E-2</v>
      </c>
      <c r="U984" s="11">
        <f t="shared" si="203"/>
        <v>100</v>
      </c>
      <c r="AX984">
        <v>0.18263314222785165</v>
      </c>
      <c r="AY984">
        <v>1</v>
      </c>
      <c r="AZ984">
        <v>0</v>
      </c>
      <c r="BA984">
        <f t="shared" si="207"/>
        <v>920</v>
      </c>
      <c r="BB984">
        <f t="shared" si="208"/>
        <v>60</v>
      </c>
      <c r="BC984">
        <f t="shared" si="204"/>
        <v>0.29230769230769227</v>
      </c>
      <c r="BD984">
        <f t="shared" si="205"/>
        <v>0.95</v>
      </c>
      <c r="BE984">
        <f t="shared" si="206"/>
        <v>7.3076923076920706E-4</v>
      </c>
    </row>
    <row r="985" spans="1:57" x14ac:dyDescent="0.3">
      <c r="A985">
        <f>Pumpkin_Seeds_Dataset!A983</f>
        <v>76714</v>
      </c>
      <c r="B985">
        <f>Pumpkin_Seeds_Dataset!B983</f>
        <v>1092.047</v>
      </c>
      <c r="C985">
        <f>Pumpkin_Seeds_Dataset!C983</f>
        <v>434.98939999999999</v>
      </c>
      <c r="D985">
        <f>Pumpkin_Seeds_Dataset!D983</f>
        <v>225.47470000000001</v>
      </c>
      <c r="E985">
        <f>Pumpkin_Seeds_Dataset!E983</f>
        <v>77557</v>
      </c>
      <c r="F985">
        <f>Pumpkin_Seeds_Dataset!F983</f>
        <v>312.53050000000002</v>
      </c>
      <c r="G985">
        <f>Pumpkin_Seeds_Dataset!G983</f>
        <v>0.85519999999999996</v>
      </c>
      <c r="H985">
        <f>Pumpkin_Seeds_Dataset!H983</f>
        <v>0.98909999999999998</v>
      </c>
      <c r="I985">
        <f>Pumpkin_Seeds_Dataset!I983</f>
        <v>0.66100000000000003</v>
      </c>
      <c r="J985">
        <f>Pumpkin_Seeds_Dataset!J983</f>
        <v>0.80840000000000001</v>
      </c>
      <c r="K985">
        <f>Pumpkin_Seeds_Dataset!K983</f>
        <v>1.9292</v>
      </c>
      <c r="L985">
        <f>Pumpkin_Seeds_Dataset!L983</f>
        <v>0.71850000000000003</v>
      </c>
      <c r="M985" s="9">
        <f>Pumpkin_Seeds_Dataset!M983</f>
        <v>0</v>
      </c>
      <c r="N985" s="10">
        <f t="shared" si="196"/>
        <v>1</v>
      </c>
      <c r="O985" s="11">
        <f t="shared" si="197"/>
        <v>1</v>
      </c>
      <c r="P985">
        <f t="shared" si="198"/>
        <v>0</v>
      </c>
      <c r="Q985">
        <f t="shared" si="199"/>
        <v>0.12893871531695011</v>
      </c>
      <c r="R985" s="9">
        <f t="shared" si="200"/>
        <v>0.12893871531695011</v>
      </c>
      <c r="S985" s="11">
        <f t="shared" si="201"/>
        <v>0.87106128468304989</v>
      </c>
      <c r="T985" s="9">
        <f t="shared" si="202"/>
        <v>-0.13804294331549377</v>
      </c>
      <c r="U985" s="11">
        <f t="shared" si="203"/>
        <v>100</v>
      </c>
      <c r="AX985">
        <v>0.18314503877131838</v>
      </c>
      <c r="AY985">
        <v>1</v>
      </c>
      <c r="AZ985">
        <v>0</v>
      </c>
      <c r="BA985">
        <f t="shared" si="207"/>
        <v>921</v>
      </c>
      <c r="BB985">
        <f t="shared" si="208"/>
        <v>60</v>
      </c>
      <c r="BC985">
        <f t="shared" si="204"/>
        <v>0.29153846153846152</v>
      </c>
      <c r="BD985">
        <f t="shared" si="205"/>
        <v>0.95</v>
      </c>
      <c r="BE985">
        <f t="shared" si="206"/>
        <v>7.3076923076920706E-4</v>
      </c>
    </row>
    <row r="986" spans="1:57" x14ac:dyDescent="0.3">
      <c r="A986">
        <f>Pumpkin_Seeds_Dataset!A984</f>
        <v>83326</v>
      </c>
      <c r="B986">
        <f>Pumpkin_Seeds_Dataset!B984</f>
        <v>1118.7090000000001</v>
      </c>
      <c r="C986">
        <f>Pumpkin_Seeds_Dataset!C984</f>
        <v>441.1105</v>
      </c>
      <c r="D986">
        <f>Pumpkin_Seeds_Dataset!D984</f>
        <v>242.3835</v>
      </c>
      <c r="E986">
        <f>Pumpkin_Seeds_Dataset!E984</f>
        <v>83981</v>
      </c>
      <c r="F986">
        <f>Pumpkin_Seeds_Dataset!F984</f>
        <v>325.72070000000002</v>
      </c>
      <c r="G986">
        <f>Pumpkin_Seeds_Dataset!G984</f>
        <v>0.83550000000000002</v>
      </c>
      <c r="H986">
        <f>Pumpkin_Seeds_Dataset!H984</f>
        <v>0.99219999999999997</v>
      </c>
      <c r="I986">
        <f>Pumpkin_Seeds_Dataset!I984</f>
        <v>0.7419</v>
      </c>
      <c r="J986">
        <f>Pumpkin_Seeds_Dataset!J984</f>
        <v>0.8367</v>
      </c>
      <c r="K986">
        <f>Pumpkin_Seeds_Dataset!K984</f>
        <v>1.8199000000000001</v>
      </c>
      <c r="L986">
        <f>Pumpkin_Seeds_Dataset!L984</f>
        <v>0.73839999999999995</v>
      </c>
      <c r="M986" s="9">
        <f>Pumpkin_Seeds_Dataset!M984</f>
        <v>0</v>
      </c>
      <c r="N986" s="10">
        <f t="shared" si="196"/>
        <v>1</v>
      </c>
      <c r="O986" s="11">
        <f t="shared" si="197"/>
        <v>1</v>
      </c>
      <c r="P986">
        <f t="shared" si="198"/>
        <v>0</v>
      </c>
      <c r="Q986">
        <f t="shared" si="199"/>
        <v>0.17618049637659031</v>
      </c>
      <c r="R986" s="9">
        <f t="shared" si="200"/>
        <v>0.17618049637659031</v>
      </c>
      <c r="S986" s="11">
        <f t="shared" si="201"/>
        <v>0.82381950362340972</v>
      </c>
      <c r="T986" s="9">
        <f t="shared" si="202"/>
        <v>-0.19380382206811814</v>
      </c>
      <c r="U986" s="11">
        <f t="shared" si="203"/>
        <v>100</v>
      </c>
      <c r="AX986">
        <v>0.1838865697472277</v>
      </c>
      <c r="AY986">
        <v>1</v>
      </c>
      <c r="AZ986">
        <v>0</v>
      </c>
      <c r="BA986">
        <f t="shared" si="207"/>
        <v>922</v>
      </c>
      <c r="BB986">
        <f t="shared" si="208"/>
        <v>60</v>
      </c>
      <c r="BC986">
        <f t="shared" si="204"/>
        <v>0.29076923076923078</v>
      </c>
      <c r="BD986">
        <f t="shared" si="205"/>
        <v>0.95</v>
      </c>
      <c r="BE986">
        <f t="shared" si="206"/>
        <v>7.3076923076920706E-4</v>
      </c>
    </row>
    <row r="987" spans="1:57" x14ac:dyDescent="0.3">
      <c r="A987">
        <f>Pumpkin_Seeds_Dataset!A985</f>
        <v>104503</v>
      </c>
      <c r="B987">
        <f>Pumpkin_Seeds_Dataset!B985</f>
        <v>1256.076</v>
      </c>
      <c r="C987">
        <f>Pumpkin_Seeds_Dataset!C985</f>
        <v>484.53230000000002</v>
      </c>
      <c r="D987">
        <f>Pumpkin_Seeds_Dataset!D985</f>
        <v>275.28769999999997</v>
      </c>
      <c r="E987">
        <f>Pumpkin_Seeds_Dataset!E985</f>
        <v>105471</v>
      </c>
      <c r="F987">
        <f>Pumpkin_Seeds_Dataset!F985</f>
        <v>364.77030000000002</v>
      </c>
      <c r="G987">
        <f>Pumpkin_Seeds_Dataset!G985</f>
        <v>0.82289999999999996</v>
      </c>
      <c r="H987">
        <f>Pumpkin_Seeds_Dataset!H985</f>
        <v>0.99080000000000001</v>
      </c>
      <c r="I987">
        <f>Pumpkin_Seeds_Dataset!I985</f>
        <v>0.74860000000000004</v>
      </c>
      <c r="J987">
        <f>Pumpkin_Seeds_Dataset!J985</f>
        <v>0.83240000000000003</v>
      </c>
      <c r="K987">
        <f>Pumpkin_Seeds_Dataset!K985</f>
        <v>1.7601</v>
      </c>
      <c r="L987">
        <f>Pumpkin_Seeds_Dataset!L985</f>
        <v>0.75280000000000002</v>
      </c>
      <c r="M987" s="9">
        <f>Pumpkin_Seeds_Dataset!M985</f>
        <v>0</v>
      </c>
      <c r="N987" s="10">
        <f t="shared" si="196"/>
        <v>1</v>
      </c>
      <c r="O987" s="11">
        <f t="shared" si="197"/>
        <v>1</v>
      </c>
      <c r="P987">
        <f t="shared" si="198"/>
        <v>0</v>
      </c>
      <c r="Q987">
        <f t="shared" si="199"/>
        <v>0.19732036670752784</v>
      </c>
      <c r="R987" s="9">
        <f t="shared" si="200"/>
        <v>0.19732036670752784</v>
      </c>
      <c r="S987" s="11">
        <f t="shared" si="201"/>
        <v>0.80267963329247216</v>
      </c>
      <c r="T987" s="9">
        <f t="shared" si="202"/>
        <v>-0.21979960691787351</v>
      </c>
      <c r="U987" s="11">
        <f t="shared" si="203"/>
        <v>100</v>
      </c>
      <c r="AX987">
        <v>0.18400378106663412</v>
      </c>
      <c r="AY987">
        <v>1</v>
      </c>
      <c r="AZ987">
        <v>0</v>
      </c>
      <c r="BA987">
        <f t="shared" si="207"/>
        <v>923</v>
      </c>
      <c r="BB987">
        <f t="shared" si="208"/>
        <v>60</v>
      </c>
      <c r="BC987">
        <f t="shared" si="204"/>
        <v>0.29000000000000004</v>
      </c>
      <c r="BD987">
        <f t="shared" si="205"/>
        <v>0.95</v>
      </c>
      <c r="BE987">
        <f t="shared" si="206"/>
        <v>7.3076923076931255E-4</v>
      </c>
    </row>
    <row r="988" spans="1:57" x14ac:dyDescent="0.3">
      <c r="A988">
        <f>Pumpkin_Seeds_Dataset!A986</f>
        <v>68996</v>
      </c>
      <c r="B988">
        <f>Pumpkin_Seeds_Dataset!B986</f>
        <v>1015.21</v>
      </c>
      <c r="C988">
        <f>Pumpkin_Seeds_Dataset!C986</f>
        <v>399.7747</v>
      </c>
      <c r="D988">
        <f>Pumpkin_Seeds_Dataset!D986</f>
        <v>220.8895</v>
      </c>
      <c r="E988">
        <f>Pumpkin_Seeds_Dataset!E986</f>
        <v>69834</v>
      </c>
      <c r="F988">
        <f>Pumpkin_Seeds_Dataset!F986</f>
        <v>296.39240000000001</v>
      </c>
      <c r="G988">
        <f>Pumpkin_Seeds_Dataset!G986</f>
        <v>0.83350000000000002</v>
      </c>
      <c r="H988">
        <f>Pumpkin_Seeds_Dataset!H986</f>
        <v>0.98799999999999999</v>
      </c>
      <c r="I988">
        <f>Pumpkin_Seeds_Dataset!I986</f>
        <v>0.70279999999999998</v>
      </c>
      <c r="J988">
        <f>Pumpkin_Seeds_Dataset!J986</f>
        <v>0.84119999999999995</v>
      </c>
      <c r="K988">
        <f>Pumpkin_Seeds_Dataset!K986</f>
        <v>1.8098000000000001</v>
      </c>
      <c r="L988">
        <f>Pumpkin_Seeds_Dataset!L986</f>
        <v>0.74139999999999995</v>
      </c>
      <c r="M988" s="9">
        <f>Pumpkin_Seeds_Dataset!M986</f>
        <v>0</v>
      </c>
      <c r="N988" s="10">
        <f t="shared" si="196"/>
        <v>1</v>
      </c>
      <c r="O988" s="11">
        <f t="shared" si="197"/>
        <v>1</v>
      </c>
      <c r="P988">
        <f t="shared" si="198"/>
        <v>0</v>
      </c>
      <c r="Q988">
        <f t="shared" si="199"/>
        <v>5.149140171815865E-2</v>
      </c>
      <c r="R988" s="9">
        <f t="shared" si="200"/>
        <v>5.149140171815865E-2</v>
      </c>
      <c r="S988" s="11">
        <f t="shared" si="201"/>
        <v>0.94850859828184131</v>
      </c>
      <c r="T988" s="9">
        <f t="shared" si="202"/>
        <v>-5.2864424511792199E-2</v>
      </c>
      <c r="U988" s="11">
        <f t="shared" si="203"/>
        <v>100</v>
      </c>
      <c r="AX988">
        <v>0.18408514338189164</v>
      </c>
      <c r="AY988">
        <v>1</v>
      </c>
      <c r="AZ988">
        <v>0</v>
      </c>
      <c r="BA988">
        <f t="shared" si="207"/>
        <v>924</v>
      </c>
      <c r="BB988">
        <f t="shared" si="208"/>
        <v>60</v>
      </c>
      <c r="BC988">
        <f t="shared" si="204"/>
        <v>0.28923076923076918</v>
      </c>
      <c r="BD988">
        <f t="shared" si="205"/>
        <v>0.95</v>
      </c>
      <c r="BE988">
        <f t="shared" si="206"/>
        <v>0</v>
      </c>
    </row>
    <row r="989" spans="1:57" x14ac:dyDescent="0.3">
      <c r="A989">
        <f>Pumpkin_Seeds_Dataset!A987</f>
        <v>76529</v>
      </c>
      <c r="B989">
        <f>Pumpkin_Seeds_Dataset!B987</f>
        <v>1054.0150000000001</v>
      </c>
      <c r="C989">
        <f>Pumpkin_Seeds_Dataset!C987</f>
        <v>415.36110000000002</v>
      </c>
      <c r="D989">
        <f>Pumpkin_Seeds_Dataset!D987</f>
        <v>235.22460000000001</v>
      </c>
      <c r="E989">
        <f>Pumpkin_Seeds_Dataset!E987</f>
        <v>77036</v>
      </c>
      <c r="F989">
        <f>Pumpkin_Seeds_Dataset!F987</f>
        <v>312.15339999999998</v>
      </c>
      <c r="G989">
        <f>Pumpkin_Seeds_Dataset!G987</f>
        <v>0.82420000000000004</v>
      </c>
      <c r="H989">
        <f>Pumpkin_Seeds_Dataset!H987</f>
        <v>0.99339999999999995</v>
      </c>
      <c r="I989">
        <f>Pumpkin_Seeds_Dataset!I987</f>
        <v>0.73819999999999997</v>
      </c>
      <c r="J989">
        <f>Pumpkin_Seeds_Dataset!J987</f>
        <v>0.86560000000000004</v>
      </c>
      <c r="K989">
        <f>Pumpkin_Seeds_Dataset!K987</f>
        <v>1.7658</v>
      </c>
      <c r="L989">
        <f>Pumpkin_Seeds_Dataset!L987</f>
        <v>0.75149999999999995</v>
      </c>
      <c r="M989" s="9">
        <f>Pumpkin_Seeds_Dataset!M987</f>
        <v>0</v>
      </c>
      <c r="N989" s="10">
        <f t="shared" si="196"/>
        <v>1</v>
      </c>
      <c r="O989" s="11">
        <f t="shared" si="197"/>
        <v>1</v>
      </c>
      <c r="P989">
        <f t="shared" si="198"/>
        <v>0</v>
      </c>
      <c r="Q989">
        <f t="shared" si="199"/>
        <v>5.9115333158781237E-2</v>
      </c>
      <c r="R989" s="9">
        <f t="shared" si="200"/>
        <v>5.9115333158781237E-2</v>
      </c>
      <c r="S989" s="11">
        <f t="shared" si="201"/>
        <v>0.94088466684121874</v>
      </c>
      <c r="T989" s="9">
        <f t="shared" si="202"/>
        <v>-6.0934711370436594E-2</v>
      </c>
      <c r="U989" s="11">
        <f t="shared" si="203"/>
        <v>100</v>
      </c>
      <c r="AX989">
        <v>0.18420012263166463</v>
      </c>
      <c r="AY989">
        <v>0</v>
      </c>
      <c r="AZ989">
        <v>1</v>
      </c>
      <c r="BA989">
        <f t="shared" si="207"/>
        <v>924</v>
      </c>
      <c r="BB989">
        <f t="shared" si="208"/>
        <v>61</v>
      </c>
      <c r="BC989">
        <f t="shared" si="204"/>
        <v>0.28923076923076918</v>
      </c>
      <c r="BD989">
        <f t="shared" si="205"/>
        <v>0.94916666666666671</v>
      </c>
      <c r="BE989">
        <f t="shared" si="206"/>
        <v>7.301282051281815E-4</v>
      </c>
    </row>
    <row r="990" spans="1:57" x14ac:dyDescent="0.3">
      <c r="A990">
        <f>Pumpkin_Seeds_Dataset!A988</f>
        <v>69861</v>
      </c>
      <c r="B990">
        <f>Pumpkin_Seeds_Dataset!B988</f>
        <v>1040.9090000000001</v>
      </c>
      <c r="C990">
        <f>Pumpkin_Seeds_Dataset!C988</f>
        <v>416.95580000000001</v>
      </c>
      <c r="D990">
        <f>Pumpkin_Seeds_Dataset!D988</f>
        <v>214.05170000000001</v>
      </c>
      <c r="E990">
        <f>Pumpkin_Seeds_Dataset!E988</f>
        <v>70653</v>
      </c>
      <c r="F990">
        <f>Pumpkin_Seeds_Dataset!F988</f>
        <v>298.24450000000002</v>
      </c>
      <c r="G990">
        <f>Pumpkin_Seeds_Dataset!G988</f>
        <v>0.85819999999999996</v>
      </c>
      <c r="H990">
        <f>Pumpkin_Seeds_Dataset!H988</f>
        <v>0.98880000000000001</v>
      </c>
      <c r="I990">
        <f>Pumpkin_Seeds_Dataset!I988</f>
        <v>0.74380000000000002</v>
      </c>
      <c r="J990">
        <f>Pumpkin_Seeds_Dataset!J988</f>
        <v>0.81030000000000002</v>
      </c>
      <c r="K990">
        <f>Pumpkin_Seeds_Dataset!K988</f>
        <v>1.9479</v>
      </c>
      <c r="L990">
        <f>Pumpkin_Seeds_Dataset!L988</f>
        <v>0.71530000000000005</v>
      </c>
      <c r="M990" s="9">
        <f>Pumpkin_Seeds_Dataset!M988</f>
        <v>0</v>
      </c>
      <c r="N990" s="10">
        <f t="shared" si="196"/>
        <v>1</v>
      </c>
      <c r="O990" s="11">
        <f t="shared" si="197"/>
        <v>1</v>
      </c>
      <c r="P990">
        <f t="shared" si="198"/>
        <v>0</v>
      </c>
      <c r="Q990">
        <f t="shared" si="199"/>
        <v>0.18408514338189164</v>
      </c>
      <c r="R990" s="9">
        <f t="shared" si="200"/>
        <v>0.18408514338189164</v>
      </c>
      <c r="S990" s="11">
        <f t="shared" si="201"/>
        <v>0.81591485661810836</v>
      </c>
      <c r="T990" s="9">
        <f t="shared" si="202"/>
        <v>-0.20344527184184402</v>
      </c>
      <c r="U990" s="11">
        <f t="shared" si="203"/>
        <v>100</v>
      </c>
      <c r="AX990">
        <v>0.18432694691512755</v>
      </c>
      <c r="AY990">
        <v>1</v>
      </c>
      <c r="AZ990">
        <v>0</v>
      </c>
      <c r="BA990">
        <f t="shared" si="207"/>
        <v>925</v>
      </c>
      <c r="BB990">
        <f t="shared" si="208"/>
        <v>61</v>
      </c>
      <c r="BC990">
        <f t="shared" si="204"/>
        <v>0.28846153846153844</v>
      </c>
      <c r="BD990">
        <f t="shared" si="205"/>
        <v>0.94916666666666671</v>
      </c>
      <c r="BE990">
        <f t="shared" si="206"/>
        <v>0</v>
      </c>
    </row>
    <row r="991" spans="1:57" x14ac:dyDescent="0.3">
      <c r="A991">
        <f>Pumpkin_Seeds_Dataset!A989</f>
        <v>74403</v>
      </c>
      <c r="B991">
        <f>Pumpkin_Seeds_Dataset!B989</f>
        <v>1072.3820000000001</v>
      </c>
      <c r="C991">
        <f>Pumpkin_Seeds_Dataset!C989</f>
        <v>432.0213</v>
      </c>
      <c r="D991">
        <f>Pumpkin_Seeds_Dataset!D989</f>
        <v>219.84350000000001</v>
      </c>
      <c r="E991">
        <f>Pumpkin_Seeds_Dataset!E989</f>
        <v>74964</v>
      </c>
      <c r="F991">
        <f>Pumpkin_Seeds_Dataset!F989</f>
        <v>307.78699999999998</v>
      </c>
      <c r="G991">
        <f>Pumpkin_Seeds_Dataset!G989</f>
        <v>0.86080000000000001</v>
      </c>
      <c r="H991">
        <f>Pumpkin_Seeds_Dataset!H989</f>
        <v>0.99250000000000005</v>
      </c>
      <c r="I991">
        <f>Pumpkin_Seeds_Dataset!I989</f>
        <v>0.70799999999999996</v>
      </c>
      <c r="J991">
        <f>Pumpkin_Seeds_Dataset!J989</f>
        <v>0.81299999999999994</v>
      </c>
      <c r="K991">
        <f>Pumpkin_Seeds_Dataset!K989</f>
        <v>1.9651000000000001</v>
      </c>
      <c r="L991">
        <f>Pumpkin_Seeds_Dataset!L989</f>
        <v>0.71240000000000003</v>
      </c>
      <c r="M991" s="9">
        <f>Pumpkin_Seeds_Dataset!M989</f>
        <v>0</v>
      </c>
      <c r="N991" s="10">
        <f t="shared" si="196"/>
        <v>1</v>
      </c>
      <c r="O991" s="11">
        <f t="shared" si="197"/>
        <v>1</v>
      </c>
      <c r="P991">
        <f t="shared" si="198"/>
        <v>0</v>
      </c>
      <c r="Q991">
        <f t="shared" si="199"/>
        <v>0.31107567890656723</v>
      </c>
      <c r="R991" s="9">
        <f t="shared" si="200"/>
        <v>0.31107567890656723</v>
      </c>
      <c r="S991" s="11">
        <f t="shared" si="201"/>
        <v>0.68892432109343282</v>
      </c>
      <c r="T991" s="9">
        <f t="shared" si="202"/>
        <v>-0.37262385276254267</v>
      </c>
      <c r="U991" s="11">
        <f t="shared" si="203"/>
        <v>100</v>
      </c>
      <c r="AX991">
        <v>0.18471580414775418</v>
      </c>
      <c r="AY991">
        <v>0</v>
      </c>
      <c r="AZ991">
        <v>1</v>
      </c>
      <c r="BA991">
        <f t="shared" si="207"/>
        <v>925</v>
      </c>
      <c r="BB991">
        <f t="shared" si="208"/>
        <v>62</v>
      </c>
      <c r="BC991">
        <f t="shared" si="204"/>
        <v>0.28846153846153844</v>
      </c>
      <c r="BD991">
        <f t="shared" si="205"/>
        <v>0.94833333333333336</v>
      </c>
      <c r="BE991">
        <f t="shared" si="206"/>
        <v>0</v>
      </c>
    </row>
    <row r="992" spans="1:57" x14ac:dyDescent="0.3">
      <c r="A992">
        <f>Pumpkin_Seeds_Dataset!A990</f>
        <v>97138</v>
      </c>
      <c r="B992">
        <f>Pumpkin_Seeds_Dataset!B990</f>
        <v>1189.701</v>
      </c>
      <c r="C992">
        <f>Pumpkin_Seeds_Dataset!C990</f>
        <v>457.4477</v>
      </c>
      <c r="D992">
        <f>Pumpkin_Seeds_Dataset!D990</f>
        <v>271.10579999999999</v>
      </c>
      <c r="E992">
        <f>Pumpkin_Seeds_Dataset!E990</f>
        <v>97869</v>
      </c>
      <c r="F992">
        <f>Pumpkin_Seeds_Dataset!F990</f>
        <v>351.6816</v>
      </c>
      <c r="G992">
        <f>Pumpkin_Seeds_Dataset!G990</f>
        <v>0.80549999999999999</v>
      </c>
      <c r="H992">
        <f>Pumpkin_Seeds_Dataset!H990</f>
        <v>0.99250000000000005</v>
      </c>
      <c r="I992">
        <f>Pumpkin_Seeds_Dataset!I990</f>
        <v>0.69310000000000005</v>
      </c>
      <c r="J992">
        <f>Pumpkin_Seeds_Dataset!J990</f>
        <v>0.86240000000000006</v>
      </c>
      <c r="K992">
        <f>Pumpkin_Seeds_Dataset!K990</f>
        <v>1.6873</v>
      </c>
      <c r="L992">
        <f>Pumpkin_Seeds_Dataset!L990</f>
        <v>0.76880000000000004</v>
      </c>
      <c r="M992" s="9">
        <f>Pumpkin_Seeds_Dataset!M990</f>
        <v>0</v>
      </c>
      <c r="N992" s="10">
        <f t="shared" si="196"/>
        <v>1</v>
      </c>
      <c r="O992" s="11">
        <f t="shared" si="197"/>
        <v>1</v>
      </c>
      <c r="P992">
        <f t="shared" si="198"/>
        <v>0</v>
      </c>
      <c r="Q992">
        <f t="shared" si="199"/>
        <v>8.2452357868386242E-2</v>
      </c>
      <c r="R992" s="9">
        <f t="shared" si="200"/>
        <v>8.2452357868386242E-2</v>
      </c>
      <c r="S992" s="11">
        <f t="shared" si="201"/>
        <v>0.91754764213161377</v>
      </c>
      <c r="T992" s="9">
        <f t="shared" si="202"/>
        <v>-8.605077437251446E-2</v>
      </c>
      <c r="U992" s="11">
        <f t="shared" si="203"/>
        <v>100</v>
      </c>
      <c r="AX992">
        <v>0.18499804583360777</v>
      </c>
      <c r="AY992">
        <v>0</v>
      </c>
      <c r="AZ992">
        <v>1</v>
      </c>
      <c r="BA992">
        <f t="shared" si="207"/>
        <v>925</v>
      </c>
      <c r="BB992">
        <f t="shared" si="208"/>
        <v>63</v>
      </c>
      <c r="BC992">
        <f t="shared" si="204"/>
        <v>0.28846153846153844</v>
      </c>
      <c r="BD992">
        <f t="shared" si="205"/>
        <v>0.94750000000000001</v>
      </c>
      <c r="BE992">
        <f t="shared" si="206"/>
        <v>7.2884615384613018E-4</v>
      </c>
    </row>
    <row r="993" spans="1:57" x14ac:dyDescent="0.3">
      <c r="A993">
        <f>Pumpkin_Seeds_Dataset!A991</f>
        <v>65452</v>
      </c>
      <c r="B993">
        <f>Pumpkin_Seeds_Dataset!B991</f>
        <v>1012.716</v>
      </c>
      <c r="C993">
        <f>Pumpkin_Seeds_Dataset!C991</f>
        <v>409.34890000000001</v>
      </c>
      <c r="D993">
        <f>Pumpkin_Seeds_Dataset!D991</f>
        <v>204.1677</v>
      </c>
      <c r="E993">
        <f>Pumpkin_Seeds_Dataset!E991</f>
        <v>66065</v>
      </c>
      <c r="F993">
        <f>Pumpkin_Seeds_Dataset!F991</f>
        <v>288.67989999999998</v>
      </c>
      <c r="G993">
        <f>Pumpkin_Seeds_Dataset!G991</f>
        <v>0.86670000000000003</v>
      </c>
      <c r="H993">
        <f>Pumpkin_Seeds_Dataset!H991</f>
        <v>0.99070000000000003</v>
      </c>
      <c r="I993">
        <f>Pumpkin_Seeds_Dataset!I991</f>
        <v>0.74580000000000002</v>
      </c>
      <c r="J993">
        <f>Pumpkin_Seeds_Dataset!J991</f>
        <v>0.80200000000000005</v>
      </c>
      <c r="K993">
        <f>Pumpkin_Seeds_Dataset!K991</f>
        <v>2.0049999999999999</v>
      </c>
      <c r="L993">
        <f>Pumpkin_Seeds_Dataset!L991</f>
        <v>0.70520000000000005</v>
      </c>
      <c r="M993" s="9">
        <f>Pumpkin_Seeds_Dataset!M991</f>
        <v>0</v>
      </c>
      <c r="N993" s="10">
        <f t="shared" si="196"/>
        <v>1</v>
      </c>
      <c r="O993" s="11">
        <f t="shared" si="197"/>
        <v>1</v>
      </c>
      <c r="P993">
        <f t="shared" si="198"/>
        <v>0</v>
      </c>
      <c r="Q993">
        <f t="shared" si="199"/>
        <v>0.48176876218862019</v>
      </c>
      <c r="R993" s="9">
        <f t="shared" si="200"/>
        <v>0.48176876218862019</v>
      </c>
      <c r="S993" s="11">
        <f t="shared" si="201"/>
        <v>0.51823123781137981</v>
      </c>
      <c r="T993" s="9">
        <f t="shared" si="202"/>
        <v>-0.65733373129046779</v>
      </c>
      <c r="U993" s="11">
        <f t="shared" si="203"/>
        <v>100</v>
      </c>
      <c r="AX993">
        <v>0.18500328869896793</v>
      </c>
      <c r="AY993">
        <v>1</v>
      </c>
      <c r="AZ993">
        <v>0</v>
      </c>
      <c r="BA993">
        <f t="shared" si="207"/>
        <v>926</v>
      </c>
      <c r="BB993">
        <f t="shared" si="208"/>
        <v>63</v>
      </c>
      <c r="BC993">
        <f t="shared" si="204"/>
        <v>0.28769230769230769</v>
      </c>
      <c r="BD993">
        <f t="shared" si="205"/>
        <v>0.94750000000000001</v>
      </c>
      <c r="BE993">
        <f t="shared" si="206"/>
        <v>7.2884615384613018E-4</v>
      </c>
    </row>
    <row r="994" spans="1:57" x14ac:dyDescent="0.3">
      <c r="A994">
        <f>Pumpkin_Seeds_Dataset!A992</f>
        <v>79841</v>
      </c>
      <c r="B994">
        <f>Pumpkin_Seeds_Dataset!B992</f>
        <v>1115.6859999999999</v>
      </c>
      <c r="C994">
        <f>Pumpkin_Seeds_Dataset!C992</f>
        <v>452.42349999999999</v>
      </c>
      <c r="D994">
        <f>Pumpkin_Seeds_Dataset!D992</f>
        <v>225.42910000000001</v>
      </c>
      <c r="E994">
        <f>Pumpkin_Seeds_Dataset!E992</f>
        <v>80558</v>
      </c>
      <c r="F994">
        <f>Pumpkin_Seeds_Dataset!F992</f>
        <v>318.8365</v>
      </c>
      <c r="G994">
        <f>Pumpkin_Seeds_Dataset!G992</f>
        <v>0.86699999999999999</v>
      </c>
      <c r="H994">
        <f>Pumpkin_Seeds_Dataset!H992</f>
        <v>0.99109999999999998</v>
      </c>
      <c r="I994">
        <f>Pumpkin_Seeds_Dataset!I992</f>
        <v>0.66720000000000002</v>
      </c>
      <c r="J994">
        <f>Pumpkin_Seeds_Dataset!J992</f>
        <v>0.80600000000000005</v>
      </c>
      <c r="K994">
        <f>Pumpkin_Seeds_Dataset!K992</f>
        <v>2.0068999999999999</v>
      </c>
      <c r="L994">
        <f>Pumpkin_Seeds_Dataset!L992</f>
        <v>0.70469999999999999</v>
      </c>
      <c r="M994" s="9">
        <f>Pumpkin_Seeds_Dataset!M992</f>
        <v>0</v>
      </c>
      <c r="N994" s="10">
        <f t="shared" si="196"/>
        <v>1</v>
      </c>
      <c r="O994" s="11">
        <f t="shared" si="197"/>
        <v>1</v>
      </c>
      <c r="P994">
        <f t="shared" si="198"/>
        <v>0</v>
      </c>
      <c r="Q994">
        <f t="shared" si="199"/>
        <v>0.32607402110862393</v>
      </c>
      <c r="R994" s="9">
        <f t="shared" si="200"/>
        <v>0.32607402110862393</v>
      </c>
      <c r="S994" s="11">
        <f t="shared" si="201"/>
        <v>0.67392597889137607</v>
      </c>
      <c r="T994" s="9">
        <f t="shared" si="202"/>
        <v>-0.39463499770418314</v>
      </c>
      <c r="U994" s="11">
        <f t="shared" si="203"/>
        <v>100</v>
      </c>
      <c r="AX994">
        <v>0.18523261807102637</v>
      </c>
      <c r="AY994">
        <v>1</v>
      </c>
      <c r="AZ994">
        <v>0</v>
      </c>
      <c r="BA994">
        <f t="shared" si="207"/>
        <v>927</v>
      </c>
      <c r="BB994">
        <f t="shared" si="208"/>
        <v>63</v>
      </c>
      <c r="BC994">
        <f t="shared" si="204"/>
        <v>0.28692307692307695</v>
      </c>
      <c r="BD994">
        <f t="shared" si="205"/>
        <v>0.94750000000000001</v>
      </c>
      <c r="BE994">
        <f t="shared" si="206"/>
        <v>7.2884615384613018E-4</v>
      </c>
    </row>
    <row r="995" spans="1:57" x14ac:dyDescent="0.3">
      <c r="A995">
        <f>Pumpkin_Seeds_Dataset!A993</f>
        <v>86359</v>
      </c>
      <c r="B995">
        <f>Pumpkin_Seeds_Dataset!B993</f>
        <v>1172.5160000000001</v>
      </c>
      <c r="C995">
        <f>Pumpkin_Seeds_Dataset!C993</f>
        <v>460.87189999999998</v>
      </c>
      <c r="D995">
        <f>Pumpkin_Seeds_Dataset!D993</f>
        <v>240.85220000000001</v>
      </c>
      <c r="E995">
        <f>Pumpkin_Seeds_Dataset!E993</f>
        <v>87377</v>
      </c>
      <c r="F995">
        <f>Pumpkin_Seeds_Dataset!F993</f>
        <v>331.59570000000002</v>
      </c>
      <c r="G995">
        <f>Pumpkin_Seeds_Dataset!G993</f>
        <v>0.85260000000000002</v>
      </c>
      <c r="H995">
        <f>Pumpkin_Seeds_Dataset!H993</f>
        <v>0.98829999999999996</v>
      </c>
      <c r="I995">
        <f>Pumpkin_Seeds_Dataset!I993</f>
        <v>0.67530000000000001</v>
      </c>
      <c r="J995">
        <f>Pumpkin_Seeds_Dataset!J993</f>
        <v>0.78939999999999999</v>
      </c>
      <c r="K995">
        <f>Pumpkin_Seeds_Dataset!K993</f>
        <v>1.9135</v>
      </c>
      <c r="L995">
        <f>Pumpkin_Seeds_Dataset!L993</f>
        <v>0.71950000000000003</v>
      </c>
      <c r="M995" s="9">
        <f>Pumpkin_Seeds_Dataset!M993</f>
        <v>0</v>
      </c>
      <c r="N995" s="10">
        <f t="shared" si="196"/>
        <v>1</v>
      </c>
      <c r="O995" s="11">
        <f t="shared" si="197"/>
        <v>1</v>
      </c>
      <c r="P995">
        <f t="shared" si="198"/>
        <v>0</v>
      </c>
      <c r="Q995">
        <f t="shared" si="199"/>
        <v>0.21467819106679617</v>
      </c>
      <c r="R995" s="9">
        <f t="shared" si="200"/>
        <v>0.21467819106679617</v>
      </c>
      <c r="S995" s="11">
        <f t="shared" si="201"/>
        <v>0.7853218089332038</v>
      </c>
      <c r="T995" s="9">
        <f t="shared" si="202"/>
        <v>-0.24166169751971334</v>
      </c>
      <c r="U995" s="11">
        <f t="shared" si="203"/>
        <v>100</v>
      </c>
      <c r="AX995">
        <v>0.18661316022429805</v>
      </c>
      <c r="AY995">
        <v>1</v>
      </c>
      <c r="AZ995">
        <v>0</v>
      </c>
      <c r="BA995">
        <f t="shared" si="207"/>
        <v>928</v>
      </c>
      <c r="BB995">
        <f t="shared" si="208"/>
        <v>63</v>
      </c>
      <c r="BC995">
        <f t="shared" si="204"/>
        <v>0.2861538461538462</v>
      </c>
      <c r="BD995">
        <f t="shared" si="205"/>
        <v>0.94750000000000001</v>
      </c>
      <c r="BE995">
        <f t="shared" si="206"/>
        <v>7.2884615384623546E-4</v>
      </c>
    </row>
    <row r="996" spans="1:57" x14ac:dyDescent="0.3">
      <c r="A996">
        <f>Pumpkin_Seeds_Dataset!A994</f>
        <v>72291</v>
      </c>
      <c r="B996">
        <f>Pumpkin_Seeds_Dataset!B994</f>
        <v>1069.258</v>
      </c>
      <c r="C996">
        <f>Pumpkin_Seeds_Dataset!C994</f>
        <v>430.85199999999998</v>
      </c>
      <c r="D996">
        <f>Pumpkin_Seeds_Dataset!D994</f>
        <v>215.63339999999999</v>
      </c>
      <c r="E996">
        <f>Pumpkin_Seeds_Dataset!E994</f>
        <v>73441</v>
      </c>
      <c r="F996">
        <f>Pumpkin_Seeds_Dataset!F994</f>
        <v>303.38709999999998</v>
      </c>
      <c r="G996">
        <f>Pumpkin_Seeds_Dataset!G994</f>
        <v>0.86570000000000003</v>
      </c>
      <c r="H996">
        <f>Pumpkin_Seeds_Dataset!H994</f>
        <v>0.98429999999999995</v>
      </c>
      <c r="I996">
        <f>Pumpkin_Seeds_Dataset!I994</f>
        <v>0.66300000000000003</v>
      </c>
      <c r="J996">
        <f>Pumpkin_Seeds_Dataset!J994</f>
        <v>0.79459999999999997</v>
      </c>
      <c r="K996">
        <f>Pumpkin_Seeds_Dataset!K994</f>
        <v>1.9981</v>
      </c>
      <c r="L996">
        <f>Pumpkin_Seeds_Dataset!L994</f>
        <v>0.70420000000000005</v>
      </c>
      <c r="M996" s="9">
        <f>Pumpkin_Seeds_Dataset!M994</f>
        <v>0</v>
      </c>
      <c r="N996" s="10">
        <f t="shared" si="196"/>
        <v>1</v>
      </c>
      <c r="O996" s="11">
        <f t="shared" si="197"/>
        <v>1</v>
      </c>
      <c r="P996">
        <f t="shared" si="198"/>
        <v>0</v>
      </c>
      <c r="Q996">
        <f t="shared" si="199"/>
        <v>0.19202207969806775</v>
      </c>
      <c r="R996" s="9">
        <f t="shared" si="200"/>
        <v>0.19202207969806775</v>
      </c>
      <c r="S996" s="11">
        <f t="shared" si="201"/>
        <v>0.80797792030193227</v>
      </c>
      <c r="T996" s="9">
        <f t="shared" si="202"/>
        <v>-0.21322054719340813</v>
      </c>
      <c r="U996" s="11">
        <f t="shared" si="203"/>
        <v>100</v>
      </c>
      <c r="AX996">
        <v>0.18733250088610262</v>
      </c>
      <c r="AY996">
        <v>1</v>
      </c>
      <c r="AZ996">
        <v>0</v>
      </c>
      <c r="BA996">
        <f t="shared" si="207"/>
        <v>929</v>
      </c>
      <c r="BB996">
        <f t="shared" si="208"/>
        <v>63</v>
      </c>
      <c r="BC996">
        <f t="shared" si="204"/>
        <v>0.28538461538461535</v>
      </c>
      <c r="BD996">
        <f t="shared" si="205"/>
        <v>0.94750000000000001</v>
      </c>
      <c r="BE996">
        <f t="shared" si="206"/>
        <v>0</v>
      </c>
    </row>
    <row r="997" spans="1:57" x14ac:dyDescent="0.3">
      <c r="A997">
        <f>Pumpkin_Seeds_Dataset!A995</f>
        <v>79638</v>
      </c>
      <c r="B997">
        <f>Pumpkin_Seeds_Dataset!B995</f>
        <v>1100.2850000000001</v>
      </c>
      <c r="C997">
        <f>Pumpkin_Seeds_Dataset!C995</f>
        <v>436.601</v>
      </c>
      <c r="D997">
        <f>Pumpkin_Seeds_Dataset!D995</f>
        <v>233.94450000000001</v>
      </c>
      <c r="E997">
        <f>Pumpkin_Seeds_Dataset!E995</f>
        <v>80282</v>
      </c>
      <c r="F997">
        <f>Pumpkin_Seeds_Dataset!F995</f>
        <v>318.43090000000001</v>
      </c>
      <c r="G997">
        <f>Pumpkin_Seeds_Dataset!G995</f>
        <v>0.84430000000000005</v>
      </c>
      <c r="H997">
        <f>Pumpkin_Seeds_Dataset!H995</f>
        <v>0.99199999999999999</v>
      </c>
      <c r="I997">
        <f>Pumpkin_Seeds_Dataset!I995</f>
        <v>0.72409999999999997</v>
      </c>
      <c r="J997">
        <f>Pumpkin_Seeds_Dataset!J995</f>
        <v>0.8266</v>
      </c>
      <c r="K997">
        <f>Pumpkin_Seeds_Dataset!K995</f>
        <v>1.8663000000000001</v>
      </c>
      <c r="L997">
        <f>Pumpkin_Seeds_Dataset!L995</f>
        <v>0.72929999999999995</v>
      </c>
      <c r="M997" s="9">
        <f>Pumpkin_Seeds_Dataset!M995</f>
        <v>0</v>
      </c>
      <c r="N997" s="10">
        <f t="shared" si="196"/>
        <v>1</v>
      </c>
      <c r="O997" s="11">
        <f t="shared" si="197"/>
        <v>1</v>
      </c>
      <c r="P997">
        <f t="shared" si="198"/>
        <v>0</v>
      </c>
      <c r="Q997">
        <f t="shared" si="199"/>
        <v>0.21283752670109554</v>
      </c>
      <c r="R997" s="9">
        <f t="shared" si="200"/>
        <v>0.21283752670109554</v>
      </c>
      <c r="S997" s="11">
        <f t="shared" si="201"/>
        <v>0.78716247329890443</v>
      </c>
      <c r="T997" s="9">
        <f t="shared" si="202"/>
        <v>-0.23932060549459366</v>
      </c>
      <c r="U997" s="11">
        <f t="shared" si="203"/>
        <v>100</v>
      </c>
      <c r="AX997">
        <v>0.1878916816933911</v>
      </c>
      <c r="AY997">
        <v>0</v>
      </c>
      <c r="AZ997">
        <v>1</v>
      </c>
      <c r="BA997">
        <f t="shared" si="207"/>
        <v>929</v>
      </c>
      <c r="BB997">
        <f t="shared" si="208"/>
        <v>64</v>
      </c>
      <c r="BC997">
        <f t="shared" si="204"/>
        <v>0.28538461538461535</v>
      </c>
      <c r="BD997">
        <f t="shared" si="205"/>
        <v>0.94666666666666666</v>
      </c>
      <c r="BE997">
        <f t="shared" si="206"/>
        <v>7.2820512820510463E-4</v>
      </c>
    </row>
    <row r="998" spans="1:57" x14ac:dyDescent="0.3">
      <c r="A998">
        <f>Pumpkin_Seeds_Dataset!A996</f>
        <v>74522</v>
      </c>
      <c r="B998">
        <f>Pumpkin_Seeds_Dataset!B996</f>
        <v>1038.117</v>
      </c>
      <c r="C998">
        <f>Pumpkin_Seeds_Dataset!C996</f>
        <v>395.0779</v>
      </c>
      <c r="D998">
        <f>Pumpkin_Seeds_Dataset!D996</f>
        <v>241.0292</v>
      </c>
      <c r="E998">
        <f>Pumpkin_Seeds_Dataset!E996</f>
        <v>75226</v>
      </c>
      <c r="F998">
        <f>Pumpkin_Seeds_Dataset!F996</f>
        <v>308.03300000000002</v>
      </c>
      <c r="G998">
        <f>Pumpkin_Seeds_Dataset!G996</f>
        <v>0.7923</v>
      </c>
      <c r="H998">
        <f>Pumpkin_Seeds_Dataset!H996</f>
        <v>0.99060000000000004</v>
      </c>
      <c r="I998">
        <f>Pumpkin_Seeds_Dataset!I996</f>
        <v>0.74080000000000001</v>
      </c>
      <c r="J998">
        <f>Pumpkin_Seeds_Dataset!J996</f>
        <v>0.86899999999999999</v>
      </c>
      <c r="K998">
        <f>Pumpkin_Seeds_Dataset!K996</f>
        <v>1.6391</v>
      </c>
      <c r="L998">
        <f>Pumpkin_Seeds_Dataset!L996</f>
        <v>0.77969999999999995</v>
      </c>
      <c r="M998" s="9">
        <f>Pumpkin_Seeds_Dataset!M996</f>
        <v>0</v>
      </c>
      <c r="N998" s="10">
        <f t="shared" si="196"/>
        <v>1</v>
      </c>
      <c r="O998" s="11">
        <f t="shared" si="197"/>
        <v>1</v>
      </c>
      <c r="P998">
        <f t="shared" si="198"/>
        <v>0</v>
      </c>
      <c r="Q998">
        <f t="shared" si="199"/>
        <v>1.24448897978585E-2</v>
      </c>
      <c r="R998" s="9">
        <f t="shared" si="200"/>
        <v>1.24448897978585E-2</v>
      </c>
      <c r="S998" s="11">
        <f t="shared" si="201"/>
        <v>0.98755511020214148</v>
      </c>
      <c r="T998" s="9">
        <f t="shared" si="202"/>
        <v>-1.2522975964420487E-2</v>
      </c>
      <c r="U998" s="11">
        <f t="shared" si="203"/>
        <v>100</v>
      </c>
      <c r="AX998">
        <v>0.18810210207798836</v>
      </c>
      <c r="AY998">
        <v>1</v>
      </c>
      <c r="AZ998">
        <v>0</v>
      </c>
      <c r="BA998">
        <f t="shared" si="207"/>
        <v>930</v>
      </c>
      <c r="BB998">
        <f t="shared" si="208"/>
        <v>64</v>
      </c>
      <c r="BC998">
        <f t="shared" si="204"/>
        <v>0.2846153846153846</v>
      </c>
      <c r="BD998">
        <f t="shared" si="205"/>
        <v>0.94666666666666666</v>
      </c>
      <c r="BE998">
        <f t="shared" si="206"/>
        <v>7.2820512820510463E-4</v>
      </c>
    </row>
    <row r="999" spans="1:57" x14ac:dyDescent="0.3">
      <c r="A999">
        <f>Pumpkin_Seeds_Dataset!A997</f>
        <v>69184</v>
      </c>
      <c r="B999">
        <f>Pumpkin_Seeds_Dataset!B997</f>
        <v>999.154</v>
      </c>
      <c r="C999">
        <f>Pumpkin_Seeds_Dataset!C997</f>
        <v>374.27910000000003</v>
      </c>
      <c r="D999">
        <f>Pumpkin_Seeds_Dataset!D997</f>
        <v>236.13079999999999</v>
      </c>
      <c r="E999">
        <f>Pumpkin_Seeds_Dataset!E997</f>
        <v>69986</v>
      </c>
      <c r="F999">
        <f>Pumpkin_Seeds_Dataset!F997</f>
        <v>296.79590000000002</v>
      </c>
      <c r="G999">
        <f>Pumpkin_Seeds_Dataset!G997</f>
        <v>0.77590000000000003</v>
      </c>
      <c r="H999">
        <f>Pumpkin_Seeds_Dataset!H997</f>
        <v>0.98850000000000005</v>
      </c>
      <c r="I999">
        <f>Pumpkin_Seeds_Dataset!I997</f>
        <v>0.72209999999999996</v>
      </c>
      <c r="J999">
        <f>Pumpkin_Seeds_Dataset!J997</f>
        <v>0.87090000000000001</v>
      </c>
      <c r="K999">
        <f>Pumpkin_Seeds_Dataset!K997</f>
        <v>1.585</v>
      </c>
      <c r="L999">
        <f>Pumpkin_Seeds_Dataset!L997</f>
        <v>0.79300000000000004</v>
      </c>
      <c r="M999" s="9">
        <f>Pumpkin_Seeds_Dataset!M997</f>
        <v>0</v>
      </c>
      <c r="N999" s="10">
        <f t="shared" si="196"/>
        <v>1</v>
      </c>
      <c r="O999" s="11">
        <f t="shared" si="197"/>
        <v>1</v>
      </c>
      <c r="P999">
        <f t="shared" si="198"/>
        <v>0</v>
      </c>
      <c r="Q999">
        <f t="shared" si="199"/>
        <v>6.1419296433862999E-3</v>
      </c>
      <c r="R999" s="9">
        <f t="shared" si="200"/>
        <v>6.1419296433862999E-3</v>
      </c>
      <c r="S999" s="11">
        <f t="shared" si="201"/>
        <v>0.99385807035661367</v>
      </c>
      <c r="T999" s="9">
        <f t="shared" si="202"/>
        <v>-6.1608688820616857E-3</v>
      </c>
      <c r="U999" s="11">
        <f t="shared" si="203"/>
        <v>100</v>
      </c>
      <c r="AX999">
        <v>0.18815154162257389</v>
      </c>
      <c r="AY999">
        <v>1</v>
      </c>
      <c r="AZ999">
        <v>0</v>
      </c>
      <c r="BA999">
        <f t="shared" si="207"/>
        <v>931</v>
      </c>
      <c r="BB999">
        <f t="shared" si="208"/>
        <v>64</v>
      </c>
      <c r="BC999">
        <f t="shared" si="204"/>
        <v>0.28384615384615386</v>
      </c>
      <c r="BD999">
        <f t="shared" si="205"/>
        <v>0.94666666666666666</v>
      </c>
      <c r="BE999">
        <f t="shared" si="206"/>
        <v>0</v>
      </c>
    </row>
    <row r="1000" spans="1:57" x14ac:dyDescent="0.3">
      <c r="A1000">
        <f>Pumpkin_Seeds_Dataset!A998</f>
        <v>76432</v>
      </c>
      <c r="B1000">
        <f>Pumpkin_Seeds_Dataset!B998</f>
        <v>1054.615</v>
      </c>
      <c r="C1000">
        <f>Pumpkin_Seeds_Dataset!C998</f>
        <v>408.702</v>
      </c>
      <c r="D1000">
        <f>Pumpkin_Seeds_Dataset!D998</f>
        <v>239.07929999999999</v>
      </c>
      <c r="E1000">
        <f>Pumpkin_Seeds_Dataset!E998</f>
        <v>77067</v>
      </c>
      <c r="F1000">
        <f>Pumpkin_Seeds_Dataset!F998</f>
        <v>311.95549999999997</v>
      </c>
      <c r="G1000">
        <f>Pumpkin_Seeds_Dataset!G998</f>
        <v>0.81110000000000004</v>
      </c>
      <c r="H1000">
        <f>Pumpkin_Seeds_Dataset!H998</f>
        <v>0.99180000000000001</v>
      </c>
      <c r="I1000">
        <f>Pumpkin_Seeds_Dataset!I998</f>
        <v>0.69469999999999998</v>
      </c>
      <c r="J1000">
        <f>Pumpkin_Seeds_Dataset!J998</f>
        <v>0.86360000000000003</v>
      </c>
      <c r="K1000">
        <f>Pumpkin_Seeds_Dataset!K998</f>
        <v>1.7095</v>
      </c>
      <c r="L1000">
        <f>Pumpkin_Seeds_Dataset!L998</f>
        <v>0.76329999999999998</v>
      </c>
      <c r="M1000" s="9">
        <f>Pumpkin_Seeds_Dataset!M998</f>
        <v>0</v>
      </c>
      <c r="N1000" s="10">
        <f t="shared" si="196"/>
        <v>1</v>
      </c>
      <c r="O1000" s="11">
        <f t="shared" si="197"/>
        <v>1</v>
      </c>
      <c r="P1000">
        <f t="shared" si="198"/>
        <v>0</v>
      </c>
      <c r="Q1000">
        <f t="shared" si="199"/>
        <v>2.8751696621195179E-2</v>
      </c>
      <c r="R1000" s="9">
        <f t="shared" si="200"/>
        <v>2.8751696621195179E-2</v>
      </c>
      <c r="S1000" s="11">
        <f t="shared" si="201"/>
        <v>0.97124830337880486</v>
      </c>
      <c r="T1000" s="9">
        <f t="shared" si="202"/>
        <v>-2.9173124144734951E-2</v>
      </c>
      <c r="U1000" s="11">
        <f t="shared" si="203"/>
        <v>100</v>
      </c>
      <c r="AX1000">
        <v>0.18909954609567875</v>
      </c>
      <c r="AY1000">
        <v>0</v>
      </c>
      <c r="AZ1000">
        <v>1</v>
      </c>
      <c r="BA1000">
        <f t="shared" si="207"/>
        <v>931</v>
      </c>
      <c r="BB1000">
        <f t="shared" si="208"/>
        <v>65</v>
      </c>
      <c r="BC1000">
        <f t="shared" si="204"/>
        <v>0.28384615384615386</v>
      </c>
      <c r="BD1000">
        <f t="shared" si="205"/>
        <v>0.9458333333333333</v>
      </c>
      <c r="BE1000">
        <f t="shared" si="206"/>
        <v>7.2756410256407896E-4</v>
      </c>
    </row>
    <row r="1001" spans="1:57" x14ac:dyDescent="0.3">
      <c r="A1001">
        <f>Pumpkin_Seeds_Dataset!A999</f>
        <v>98431</v>
      </c>
      <c r="B1001">
        <f>Pumpkin_Seeds_Dataset!B999</f>
        <v>1173.0119999999999</v>
      </c>
      <c r="C1001">
        <f>Pumpkin_Seeds_Dataset!C999</f>
        <v>434.44990000000001</v>
      </c>
      <c r="D1001">
        <f>Pumpkin_Seeds_Dataset!D999</f>
        <v>289.17239999999998</v>
      </c>
      <c r="E1001">
        <f>Pumpkin_Seeds_Dataset!E999</f>
        <v>99167</v>
      </c>
      <c r="F1001">
        <f>Pumpkin_Seeds_Dataset!F999</f>
        <v>354.0145</v>
      </c>
      <c r="G1001">
        <f>Pumpkin_Seeds_Dataset!G999</f>
        <v>0.74629999999999996</v>
      </c>
      <c r="H1001">
        <f>Pumpkin_Seeds_Dataset!H999</f>
        <v>0.99260000000000004</v>
      </c>
      <c r="I1001">
        <f>Pumpkin_Seeds_Dataset!I999</f>
        <v>0.75080000000000002</v>
      </c>
      <c r="J1001">
        <f>Pumpkin_Seeds_Dataset!J999</f>
        <v>0.89900000000000002</v>
      </c>
      <c r="K1001">
        <f>Pumpkin_Seeds_Dataset!K999</f>
        <v>1.5024</v>
      </c>
      <c r="L1001">
        <f>Pumpkin_Seeds_Dataset!L999</f>
        <v>0.81489999999999996</v>
      </c>
      <c r="M1001" s="9">
        <f>Pumpkin_Seeds_Dataset!M999</f>
        <v>0</v>
      </c>
      <c r="N1001" s="10">
        <f t="shared" si="196"/>
        <v>1</v>
      </c>
      <c r="O1001" s="11">
        <f t="shared" si="197"/>
        <v>1</v>
      </c>
      <c r="P1001">
        <f t="shared" si="198"/>
        <v>0</v>
      </c>
      <c r="Q1001">
        <f t="shared" si="199"/>
        <v>2.5677570900517237E-2</v>
      </c>
      <c r="R1001" s="9">
        <f t="shared" si="200"/>
        <v>2.5677570900517237E-2</v>
      </c>
      <c r="S1001" s="11">
        <f t="shared" si="201"/>
        <v>0.97432242909948275</v>
      </c>
      <c r="T1001" s="9">
        <f t="shared" si="202"/>
        <v>-2.601299408351156E-2</v>
      </c>
      <c r="U1001" s="11">
        <f t="shared" si="203"/>
        <v>100</v>
      </c>
      <c r="AX1001">
        <v>0.18984860340193713</v>
      </c>
      <c r="AY1001">
        <v>1</v>
      </c>
      <c r="AZ1001">
        <v>0</v>
      </c>
      <c r="BA1001">
        <f t="shared" si="207"/>
        <v>932</v>
      </c>
      <c r="BB1001">
        <f t="shared" si="208"/>
        <v>65</v>
      </c>
      <c r="BC1001">
        <f t="shared" si="204"/>
        <v>0.28307692307692311</v>
      </c>
      <c r="BD1001">
        <f t="shared" si="205"/>
        <v>0.9458333333333333</v>
      </c>
      <c r="BE1001">
        <f t="shared" si="206"/>
        <v>0</v>
      </c>
    </row>
    <row r="1002" spans="1:57" x14ac:dyDescent="0.3">
      <c r="A1002">
        <f>Pumpkin_Seeds_Dataset!A1000</f>
        <v>100498</v>
      </c>
      <c r="B1002">
        <f>Pumpkin_Seeds_Dataset!B1000</f>
        <v>1230.0429999999999</v>
      </c>
      <c r="C1002">
        <f>Pumpkin_Seeds_Dataset!C1000</f>
        <v>480.46550000000002</v>
      </c>
      <c r="D1002">
        <f>Pumpkin_Seeds_Dataset!D1000</f>
        <v>267.60759999999999</v>
      </c>
      <c r="E1002">
        <f>Pumpkin_Seeds_Dataset!E1000</f>
        <v>101231</v>
      </c>
      <c r="F1002">
        <f>Pumpkin_Seeds_Dataset!F1000</f>
        <v>357.7122</v>
      </c>
      <c r="G1002">
        <f>Pumpkin_Seeds_Dataset!G1000</f>
        <v>0.83050000000000002</v>
      </c>
      <c r="H1002">
        <f>Pumpkin_Seeds_Dataset!H1000</f>
        <v>0.99280000000000002</v>
      </c>
      <c r="I1002">
        <f>Pumpkin_Seeds_Dataset!I1000</f>
        <v>0.66110000000000002</v>
      </c>
      <c r="J1002">
        <f>Pumpkin_Seeds_Dataset!J1000</f>
        <v>0.8347</v>
      </c>
      <c r="K1002">
        <f>Pumpkin_Seeds_Dataset!K1000</f>
        <v>1.7954000000000001</v>
      </c>
      <c r="L1002">
        <f>Pumpkin_Seeds_Dataset!L1000</f>
        <v>0.74450000000000005</v>
      </c>
      <c r="M1002" s="9">
        <f>Pumpkin_Seeds_Dataset!M1000</f>
        <v>0</v>
      </c>
      <c r="N1002" s="10">
        <f t="shared" si="196"/>
        <v>1</v>
      </c>
      <c r="O1002" s="11">
        <f t="shared" si="197"/>
        <v>1</v>
      </c>
      <c r="P1002">
        <f t="shared" si="198"/>
        <v>0</v>
      </c>
      <c r="Q1002">
        <f t="shared" si="199"/>
        <v>0.36340176330944263</v>
      </c>
      <c r="R1002" s="9">
        <f t="shared" si="200"/>
        <v>0.36340176330944263</v>
      </c>
      <c r="S1002" s="11">
        <f t="shared" si="201"/>
        <v>0.63659823669055737</v>
      </c>
      <c r="T1002" s="9">
        <f t="shared" si="202"/>
        <v>-0.45161653402400437</v>
      </c>
      <c r="U1002" s="11">
        <f t="shared" si="203"/>
        <v>100</v>
      </c>
      <c r="AX1002">
        <v>0.189901790314533</v>
      </c>
      <c r="AY1002">
        <v>0</v>
      </c>
      <c r="AZ1002">
        <v>1</v>
      </c>
      <c r="BA1002">
        <f t="shared" si="207"/>
        <v>932</v>
      </c>
      <c r="BB1002">
        <f t="shared" si="208"/>
        <v>66</v>
      </c>
      <c r="BC1002">
        <f t="shared" si="204"/>
        <v>0.28307692307692311</v>
      </c>
      <c r="BD1002">
        <f t="shared" si="205"/>
        <v>0.94499999999999995</v>
      </c>
      <c r="BE1002">
        <f t="shared" si="206"/>
        <v>7.2692307692315825E-4</v>
      </c>
    </row>
    <row r="1003" spans="1:57" x14ac:dyDescent="0.3">
      <c r="A1003">
        <f>Pumpkin_Seeds_Dataset!A1001</f>
        <v>75719</v>
      </c>
      <c r="B1003">
        <f>Pumpkin_Seeds_Dataset!B1001</f>
        <v>1102.123</v>
      </c>
      <c r="C1003">
        <f>Pumpkin_Seeds_Dataset!C1001</f>
        <v>444.25080000000003</v>
      </c>
      <c r="D1003">
        <f>Pumpkin_Seeds_Dataset!D1001</f>
        <v>218.3536</v>
      </c>
      <c r="E1003">
        <f>Pumpkin_Seeds_Dataset!E1001</f>
        <v>76797</v>
      </c>
      <c r="F1003">
        <f>Pumpkin_Seeds_Dataset!F1001</f>
        <v>310.49709999999999</v>
      </c>
      <c r="G1003">
        <f>Pumpkin_Seeds_Dataset!G1001</f>
        <v>0.87090000000000001</v>
      </c>
      <c r="H1003">
        <f>Pumpkin_Seeds_Dataset!H1001</f>
        <v>0.98599999999999999</v>
      </c>
      <c r="I1003">
        <f>Pumpkin_Seeds_Dataset!I1001</f>
        <v>0.73319999999999996</v>
      </c>
      <c r="J1003">
        <f>Pumpkin_Seeds_Dataset!J1001</f>
        <v>0.7833</v>
      </c>
      <c r="K1003">
        <f>Pumpkin_Seeds_Dataset!K1001</f>
        <v>2.0345</v>
      </c>
      <c r="L1003">
        <f>Pumpkin_Seeds_Dataset!L1001</f>
        <v>0.69889999999999997</v>
      </c>
      <c r="M1003" s="9">
        <f>Pumpkin_Seeds_Dataset!M1001</f>
        <v>0</v>
      </c>
      <c r="N1003" s="10">
        <f t="shared" si="196"/>
        <v>1</v>
      </c>
      <c r="O1003" s="11">
        <f t="shared" si="197"/>
        <v>1</v>
      </c>
      <c r="P1003">
        <f t="shared" si="198"/>
        <v>0</v>
      </c>
      <c r="Q1003">
        <f t="shared" si="199"/>
        <v>0.23691169341284274</v>
      </c>
      <c r="R1003" s="9">
        <f t="shared" si="200"/>
        <v>0.23691169341284274</v>
      </c>
      <c r="S1003" s="11">
        <f t="shared" si="201"/>
        <v>0.76308830658715721</v>
      </c>
      <c r="T1003" s="9">
        <f t="shared" si="202"/>
        <v>-0.27038151836946933</v>
      </c>
      <c r="U1003" s="11">
        <f t="shared" si="203"/>
        <v>100</v>
      </c>
      <c r="AX1003">
        <v>0.19022518462948651</v>
      </c>
      <c r="AY1003">
        <v>1</v>
      </c>
      <c r="AZ1003">
        <v>0</v>
      </c>
      <c r="BA1003">
        <f t="shared" si="207"/>
        <v>933</v>
      </c>
      <c r="BB1003">
        <f t="shared" si="208"/>
        <v>66</v>
      </c>
      <c r="BC1003">
        <f t="shared" si="204"/>
        <v>0.28230769230769226</v>
      </c>
      <c r="BD1003">
        <f t="shared" si="205"/>
        <v>0.94499999999999995</v>
      </c>
      <c r="BE1003">
        <f t="shared" si="206"/>
        <v>7.269230769230533E-4</v>
      </c>
    </row>
    <row r="1004" spans="1:57" x14ac:dyDescent="0.3">
      <c r="A1004">
        <f>Pumpkin_Seeds_Dataset!A1002</f>
        <v>79591</v>
      </c>
      <c r="B1004">
        <f>Pumpkin_Seeds_Dataset!B1002</f>
        <v>1103.068</v>
      </c>
      <c r="C1004">
        <f>Pumpkin_Seeds_Dataset!C1002</f>
        <v>426.803</v>
      </c>
      <c r="D1004">
        <f>Pumpkin_Seeds_Dataset!D1002</f>
        <v>241.17019999999999</v>
      </c>
      <c r="E1004">
        <f>Pumpkin_Seeds_Dataset!E1002</f>
        <v>80987</v>
      </c>
      <c r="F1004">
        <f>Pumpkin_Seeds_Dataset!F1002</f>
        <v>318.33690000000001</v>
      </c>
      <c r="G1004">
        <f>Pumpkin_Seeds_Dataset!G1002</f>
        <v>0.82499999999999996</v>
      </c>
      <c r="H1004">
        <f>Pumpkin_Seeds_Dataset!H1002</f>
        <v>0.98280000000000001</v>
      </c>
      <c r="I1004">
        <f>Pumpkin_Seeds_Dataset!I1002</f>
        <v>0.72440000000000004</v>
      </c>
      <c r="J1004">
        <f>Pumpkin_Seeds_Dataset!J1002</f>
        <v>0.82199999999999995</v>
      </c>
      <c r="K1004">
        <f>Pumpkin_Seeds_Dataset!K1002</f>
        <v>1.7697000000000001</v>
      </c>
      <c r="L1004">
        <f>Pumpkin_Seeds_Dataset!L1002</f>
        <v>0.74590000000000001</v>
      </c>
      <c r="M1004" s="9">
        <f>Pumpkin_Seeds_Dataset!M1002</f>
        <v>0</v>
      </c>
      <c r="N1004" s="10">
        <f t="shared" si="196"/>
        <v>1</v>
      </c>
      <c r="O1004" s="11">
        <f t="shared" si="197"/>
        <v>1</v>
      </c>
      <c r="P1004">
        <f t="shared" si="198"/>
        <v>0</v>
      </c>
      <c r="Q1004">
        <f t="shared" si="199"/>
        <v>2.5677306043239933E-2</v>
      </c>
      <c r="R1004" s="9">
        <f t="shared" si="200"/>
        <v>2.5677306043239933E-2</v>
      </c>
      <c r="S1004" s="11">
        <f t="shared" si="201"/>
        <v>0.97432269395676008</v>
      </c>
      <c r="T1004" s="9">
        <f t="shared" si="202"/>
        <v>-2.6012722246147025E-2</v>
      </c>
      <c r="U1004" s="11">
        <f t="shared" si="203"/>
        <v>100</v>
      </c>
      <c r="AX1004">
        <v>0.19113282224131239</v>
      </c>
      <c r="AY1004">
        <v>1</v>
      </c>
      <c r="AZ1004">
        <v>0</v>
      </c>
      <c r="BA1004">
        <f t="shared" si="207"/>
        <v>934</v>
      </c>
      <c r="BB1004">
        <f t="shared" si="208"/>
        <v>66</v>
      </c>
      <c r="BC1004">
        <f t="shared" si="204"/>
        <v>0.28153846153846152</v>
      </c>
      <c r="BD1004">
        <f t="shared" si="205"/>
        <v>0.94499999999999995</v>
      </c>
      <c r="BE1004">
        <f t="shared" si="206"/>
        <v>7.269230769230533E-4</v>
      </c>
    </row>
    <row r="1005" spans="1:57" x14ac:dyDescent="0.3">
      <c r="A1005">
        <f>Pumpkin_Seeds_Dataset!A1003</f>
        <v>107476</v>
      </c>
      <c r="B1005">
        <f>Pumpkin_Seeds_Dataset!B1003</f>
        <v>1306.008</v>
      </c>
      <c r="C1005">
        <f>Pumpkin_Seeds_Dataset!C1003</f>
        <v>528.80449999999996</v>
      </c>
      <c r="D1005">
        <f>Pumpkin_Seeds_Dataset!D1003</f>
        <v>259.47129999999999</v>
      </c>
      <c r="E1005">
        <f>Pumpkin_Seeds_Dataset!E1003</f>
        <v>108501</v>
      </c>
      <c r="F1005">
        <f>Pumpkin_Seeds_Dataset!F1003</f>
        <v>369.92259999999999</v>
      </c>
      <c r="G1005">
        <f>Pumpkin_Seeds_Dataset!G1003</f>
        <v>0.87129999999999996</v>
      </c>
      <c r="H1005">
        <f>Pumpkin_Seeds_Dataset!H1003</f>
        <v>0.99060000000000004</v>
      </c>
      <c r="I1005">
        <f>Pumpkin_Seeds_Dataset!I1003</f>
        <v>0.78139999999999998</v>
      </c>
      <c r="J1005">
        <f>Pumpkin_Seeds_Dataset!J1003</f>
        <v>0.79179999999999995</v>
      </c>
      <c r="K1005">
        <f>Pumpkin_Seeds_Dataset!K1003</f>
        <v>2.0379999999999998</v>
      </c>
      <c r="L1005">
        <f>Pumpkin_Seeds_Dataset!L1003</f>
        <v>0.69950000000000001</v>
      </c>
      <c r="M1005" s="9">
        <f>Pumpkin_Seeds_Dataset!M1003</f>
        <v>0</v>
      </c>
      <c r="N1005" s="10">
        <f t="shared" si="196"/>
        <v>1</v>
      </c>
      <c r="O1005" s="11">
        <f t="shared" si="197"/>
        <v>1</v>
      </c>
      <c r="P1005">
        <f t="shared" si="198"/>
        <v>0</v>
      </c>
      <c r="Q1005">
        <f t="shared" si="199"/>
        <v>0.85793922648036991</v>
      </c>
      <c r="R1005" s="9">
        <f t="shared" si="200"/>
        <v>0.85793922648036991</v>
      </c>
      <c r="S1005" s="11">
        <f t="shared" si="201"/>
        <v>0.14206077351963009</v>
      </c>
      <c r="T1005" s="9">
        <f t="shared" si="202"/>
        <v>-1.9515003304066716</v>
      </c>
      <c r="U1005" s="11">
        <f t="shared" si="203"/>
        <v>0</v>
      </c>
      <c r="AX1005">
        <v>0.19119530797472256</v>
      </c>
      <c r="AY1005">
        <v>1</v>
      </c>
      <c r="AZ1005">
        <v>0</v>
      </c>
      <c r="BA1005">
        <f t="shared" si="207"/>
        <v>935</v>
      </c>
      <c r="BB1005">
        <f t="shared" si="208"/>
        <v>66</v>
      </c>
      <c r="BC1005">
        <f t="shared" si="204"/>
        <v>0.28076923076923077</v>
      </c>
      <c r="BD1005">
        <f t="shared" si="205"/>
        <v>0.94499999999999995</v>
      </c>
      <c r="BE1005">
        <f t="shared" si="206"/>
        <v>7.269230769230533E-4</v>
      </c>
    </row>
    <row r="1006" spans="1:57" x14ac:dyDescent="0.3">
      <c r="A1006">
        <f>Pumpkin_Seeds_Dataset!A1004</f>
        <v>86967</v>
      </c>
      <c r="B1006">
        <f>Pumpkin_Seeds_Dataset!B1004</f>
        <v>1178.046</v>
      </c>
      <c r="C1006">
        <f>Pumpkin_Seeds_Dataset!C1004</f>
        <v>472.06270000000001</v>
      </c>
      <c r="D1006">
        <f>Pumpkin_Seeds_Dataset!D1004</f>
        <v>236.9178</v>
      </c>
      <c r="E1006">
        <f>Pumpkin_Seeds_Dataset!E1004</f>
        <v>88024</v>
      </c>
      <c r="F1006">
        <f>Pumpkin_Seeds_Dataset!F1004</f>
        <v>332.76089999999999</v>
      </c>
      <c r="G1006">
        <f>Pumpkin_Seeds_Dataset!G1004</f>
        <v>0.8649</v>
      </c>
      <c r="H1006">
        <f>Pumpkin_Seeds_Dataset!H1004</f>
        <v>0.98799999999999999</v>
      </c>
      <c r="I1006">
        <f>Pumpkin_Seeds_Dataset!I1004</f>
        <v>0.69850000000000001</v>
      </c>
      <c r="J1006">
        <f>Pumpkin_Seeds_Dataset!J1004</f>
        <v>0.78749999999999998</v>
      </c>
      <c r="K1006">
        <f>Pumpkin_Seeds_Dataset!K1004</f>
        <v>1.9924999999999999</v>
      </c>
      <c r="L1006">
        <f>Pumpkin_Seeds_Dataset!L1004</f>
        <v>0.70489999999999997</v>
      </c>
      <c r="M1006" s="9">
        <f>Pumpkin_Seeds_Dataset!M1004</f>
        <v>0</v>
      </c>
      <c r="N1006" s="10">
        <f t="shared" si="196"/>
        <v>1</v>
      </c>
      <c r="O1006" s="11">
        <f t="shared" si="197"/>
        <v>1</v>
      </c>
      <c r="P1006">
        <f t="shared" si="198"/>
        <v>0</v>
      </c>
      <c r="Q1006">
        <f t="shared" si="199"/>
        <v>0.37018440654370549</v>
      </c>
      <c r="R1006" s="9">
        <f t="shared" si="200"/>
        <v>0.37018440654370549</v>
      </c>
      <c r="S1006" s="11">
        <f t="shared" si="201"/>
        <v>0.62981559345629456</v>
      </c>
      <c r="T1006" s="9">
        <f t="shared" si="202"/>
        <v>-0.46232821124367324</v>
      </c>
      <c r="U1006" s="11">
        <f t="shared" si="203"/>
        <v>100</v>
      </c>
      <c r="AX1006">
        <v>0.19152641169629042</v>
      </c>
      <c r="AY1006">
        <v>1</v>
      </c>
      <c r="AZ1006">
        <v>0</v>
      </c>
      <c r="BA1006">
        <f t="shared" si="207"/>
        <v>936</v>
      </c>
      <c r="BB1006">
        <f t="shared" si="208"/>
        <v>66</v>
      </c>
      <c r="BC1006">
        <f t="shared" si="204"/>
        <v>0.28000000000000003</v>
      </c>
      <c r="BD1006">
        <f t="shared" si="205"/>
        <v>0.94499999999999995</v>
      </c>
      <c r="BE1006">
        <f t="shared" si="206"/>
        <v>7.269230769230533E-4</v>
      </c>
    </row>
    <row r="1007" spans="1:57" x14ac:dyDescent="0.3">
      <c r="A1007">
        <f>Pumpkin_Seeds_Dataset!A1005</f>
        <v>103815</v>
      </c>
      <c r="B1007">
        <f>Pumpkin_Seeds_Dataset!B1005</f>
        <v>1241.729</v>
      </c>
      <c r="C1007">
        <f>Pumpkin_Seeds_Dataset!C1005</f>
        <v>481.28339999999997</v>
      </c>
      <c r="D1007">
        <f>Pumpkin_Seeds_Dataset!D1005</f>
        <v>275.73200000000003</v>
      </c>
      <c r="E1007">
        <f>Pumpkin_Seeds_Dataset!E1005</f>
        <v>104687</v>
      </c>
      <c r="F1007">
        <f>Pumpkin_Seeds_Dataset!F1005</f>
        <v>363.5675</v>
      </c>
      <c r="G1007">
        <f>Pumpkin_Seeds_Dataset!G1005</f>
        <v>0.8196</v>
      </c>
      <c r="H1007">
        <f>Pumpkin_Seeds_Dataset!H1005</f>
        <v>0.99170000000000003</v>
      </c>
      <c r="I1007">
        <f>Pumpkin_Seeds_Dataset!I1005</f>
        <v>0.74490000000000001</v>
      </c>
      <c r="J1007">
        <f>Pumpkin_Seeds_Dataset!J1005</f>
        <v>0.84609999999999996</v>
      </c>
      <c r="K1007">
        <f>Pumpkin_Seeds_Dataset!K1005</f>
        <v>1.7455000000000001</v>
      </c>
      <c r="L1007">
        <f>Pumpkin_Seeds_Dataset!L1005</f>
        <v>0.75539999999999996</v>
      </c>
      <c r="M1007" s="9">
        <f>Pumpkin_Seeds_Dataset!M1005</f>
        <v>0</v>
      </c>
      <c r="N1007" s="10">
        <f t="shared" si="196"/>
        <v>1</v>
      </c>
      <c r="O1007" s="11">
        <f t="shared" si="197"/>
        <v>1</v>
      </c>
      <c r="P1007">
        <f t="shared" si="198"/>
        <v>0</v>
      </c>
      <c r="Q1007">
        <f t="shared" si="199"/>
        <v>0.25019153422917134</v>
      </c>
      <c r="R1007" s="9">
        <f t="shared" si="200"/>
        <v>0.25019153422917134</v>
      </c>
      <c r="S1007" s="11">
        <f t="shared" si="201"/>
        <v>0.7498084657708286</v>
      </c>
      <c r="T1007" s="9">
        <f t="shared" si="202"/>
        <v>-0.28793748403877206</v>
      </c>
      <c r="U1007" s="11">
        <f t="shared" si="203"/>
        <v>100</v>
      </c>
      <c r="AX1007">
        <v>0.19194476677830177</v>
      </c>
      <c r="AY1007">
        <v>1</v>
      </c>
      <c r="AZ1007">
        <v>0</v>
      </c>
      <c r="BA1007">
        <f t="shared" si="207"/>
        <v>937</v>
      </c>
      <c r="BB1007">
        <f t="shared" si="208"/>
        <v>66</v>
      </c>
      <c r="BC1007">
        <f t="shared" si="204"/>
        <v>0.27923076923076928</v>
      </c>
      <c r="BD1007">
        <f t="shared" si="205"/>
        <v>0.94499999999999995</v>
      </c>
      <c r="BE1007">
        <f t="shared" si="206"/>
        <v>7.2692307692315825E-4</v>
      </c>
    </row>
    <row r="1008" spans="1:57" x14ac:dyDescent="0.3">
      <c r="A1008">
        <f>Pumpkin_Seeds_Dataset!A1006</f>
        <v>88160</v>
      </c>
      <c r="B1008">
        <f>Pumpkin_Seeds_Dataset!B1006</f>
        <v>1191.027</v>
      </c>
      <c r="C1008">
        <f>Pumpkin_Seeds_Dataset!C1006</f>
        <v>494.95620000000002</v>
      </c>
      <c r="D1008">
        <f>Pumpkin_Seeds_Dataset!D1006</f>
        <v>227.77440000000001</v>
      </c>
      <c r="E1008">
        <f>Pumpkin_Seeds_Dataset!E1006</f>
        <v>89180</v>
      </c>
      <c r="F1008">
        <f>Pumpkin_Seeds_Dataset!F1006</f>
        <v>335.03550000000001</v>
      </c>
      <c r="G1008">
        <f>Pumpkin_Seeds_Dataset!G1006</f>
        <v>0.88780000000000003</v>
      </c>
      <c r="H1008">
        <f>Pumpkin_Seeds_Dataset!H1006</f>
        <v>0.98860000000000003</v>
      </c>
      <c r="I1008">
        <f>Pumpkin_Seeds_Dataset!I1006</f>
        <v>0.77259999999999995</v>
      </c>
      <c r="J1008">
        <f>Pumpkin_Seeds_Dataset!J1006</f>
        <v>0.78100000000000003</v>
      </c>
      <c r="K1008">
        <f>Pumpkin_Seeds_Dataset!K1006</f>
        <v>2.173</v>
      </c>
      <c r="L1008">
        <f>Pumpkin_Seeds_Dataset!L1006</f>
        <v>0.67689999999999995</v>
      </c>
      <c r="M1008" s="9">
        <f>Pumpkin_Seeds_Dataset!M1006</f>
        <v>0</v>
      </c>
      <c r="N1008" s="10">
        <f t="shared" si="196"/>
        <v>1</v>
      </c>
      <c r="O1008" s="11">
        <f t="shared" si="197"/>
        <v>1</v>
      </c>
      <c r="P1008">
        <f t="shared" si="198"/>
        <v>0</v>
      </c>
      <c r="Q1008">
        <f t="shared" si="199"/>
        <v>0.70576130448597596</v>
      </c>
      <c r="R1008" s="9">
        <f t="shared" si="200"/>
        <v>0.70576130448597596</v>
      </c>
      <c r="S1008" s="11">
        <f t="shared" si="201"/>
        <v>0.29423869551402404</v>
      </c>
      <c r="T1008" s="9">
        <f t="shared" si="202"/>
        <v>-1.2233639515439743</v>
      </c>
      <c r="U1008" s="11">
        <f t="shared" si="203"/>
        <v>0</v>
      </c>
      <c r="AX1008">
        <v>0.19202207969806775</v>
      </c>
      <c r="AY1008">
        <v>1</v>
      </c>
      <c r="AZ1008">
        <v>0</v>
      </c>
      <c r="BA1008">
        <f t="shared" si="207"/>
        <v>938</v>
      </c>
      <c r="BB1008">
        <f t="shared" si="208"/>
        <v>66</v>
      </c>
      <c r="BC1008">
        <f t="shared" si="204"/>
        <v>0.27846153846153843</v>
      </c>
      <c r="BD1008">
        <f t="shared" si="205"/>
        <v>0.94499999999999995</v>
      </c>
      <c r="BE1008">
        <f t="shared" si="206"/>
        <v>7.269230769230533E-4</v>
      </c>
    </row>
    <row r="1009" spans="1:57" x14ac:dyDescent="0.3">
      <c r="A1009">
        <f>Pumpkin_Seeds_Dataset!A1007</f>
        <v>100880</v>
      </c>
      <c r="B1009">
        <f>Pumpkin_Seeds_Dataset!B1007</f>
        <v>1254.278</v>
      </c>
      <c r="C1009">
        <f>Pumpkin_Seeds_Dataset!C1007</f>
        <v>501.70310000000001</v>
      </c>
      <c r="D1009">
        <f>Pumpkin_Seeds_Dataset!D1007</f>
        <v>256.9896</v>
      </c>
      <c r="E1009">
        <f>Pumpkin_Seeds_Dataset!E1007</f>
        <v>101725</v>
      </c>
      <c r="F1009">
        <f>Pumpkin_Seeds_Dataset!F1007</f>
        <v>358.39139999999998</v>
      </c>
      <c r="G1009">
        <f>Pumpkin_Seeds_Dataset!G1007</f>
        <v>0.85880000000000001</v>
      </c>
      <c r="H1009">
        <f>Pumpkin_Seeds_Dataset!H1007</f>
        <v>0.99170000000000003</v>
      </c>
      <c r="I1009">
        <f>Pumpkin_Seeds_Dataset!I1007</f>
        <v>0.75080000000000002</v>
      </c>
      <c r="J1009">
        <f>Pumpkin_Seeds_Dataset!J1007</f>
        <v>0.80579999999999996</v>
      </c>
      <c r="K1009">
        <f>Pumpkin_Seeds_Dataset!K1007</f>
        <v>1.9521999999999999</v>
      </c>
      <c r="L1009">
        <f>Pumpkin_Seeds_Dataset!L1007</f>
        <v>0.71430000000000005</v>
      </c>
      <c r="M1009" s="9">
        <f>Pumpkin_Seeds_Dataset!M1007</f>
        <v>0</v>
      </c>
      <c r="N1009" s="10">
        <f t="shared" si="196"/>
        <v>1</v>
      </c>
      <c r="O1009" s="11">
        <f t="shared" si="197"/>
        <v>1</v>
      </c>
      <c r="P1009">
        <f t="shared" si="198"/>
        <v>0</v>
      </c>
      <c r="Q1009">
        <f t="shared" si="199"/>
        <v>0.64343901357250954</v>
      </c>
      <c r="R1009" s="9">
        <f t="shared" si="200"/>
        <v>0.64343901357250954</v>
      </c>
      <c r="S1009" s="11">
        <f t="shared" si="201"/>
        <v>0.35656098642749046</v>
      </c>
      <c r="T1009" s="9">
        <f t="shared" si="202"/>
        <v>-1.0312499838357427</v>
      </c>
      <c r="U1009" s="11">
        <f t="shared" si="203"/>
        <v>0</v>
      </c>
      <c r="AX1009">
        <v>0.19278263843775306</v>
      </c>
      <c r="AY1009">
        <v>1</v>
      </c>
      <c r="AZ1009">
        <v>0</v>
      </c>
      <c r="BA1009">
        <f t="shared" si="207"/>
        <v>939</v>
      </c>
      <c r="BB1009">
        <f t="shared" si="208"/>
        <v>66</v>
      </c>
      <c r="BC1009">
        <f t="shared" si="204"/>
        <v>0.27769230769230768</v>
      </c>
      <c r="BD1009">
        <f t="shared" si="205"/>
        <v>0.94499999999999995</v>
      </c>
      <c r="BE1009">
        <f t="shared" si="206"/>
        <v>7.269230769230533E-4</v>
      </c>
    </row>
    <row r="1010" spans="1:57" x14ac:dyDescent="0.3">
      <c r="A1010">
        <f>Pumpkin_Seeds_Dataset!A1008</f>
        <v>66847</v>
      </c>
      <c r="B1010">
        <f>Pumpkin_Seeds_Dataset!B1008</f>
        <v>1029.008</v>
      </c>
      <c r="C1010">
        <f>Pumpkin_Seeds_Dataset!C1008</f>
        <v>406.47579999999999</v>
      </c>
      <c r="D1010">
        <f>Pumpkin_Seeds_Dataset!D1008</f>
        <v>211.07409999999999</v>
      </c>
      <c r="E1010">
        <f>Pumpkin_Seeds_Dataset!E1008</f>
        <v>67571</v>
      </c>
      <c r="F1010">
        <f>Pumpkin_Seeds_Dataset!F1008</f>
        <v>291.74</v>
      </c>
      <c r="G1010">
        <f>Pumpkin_Seeds_Dataset!G1008</f>
        <v>0.85460000000000003</v>
      </c>
      <c r="H1010">
        <f>Pumpkin_Seeds_Dataset!H1008</f>
        <v>0.98929999999999996</v>
      </c>
      <c r="I1010">
        <f>Pumpkin_Seeds_Dataset!I1008</f>
        <v>0.71560000000000001</v>
      </c>
      <c r="J1010">
        <f>Pumpkin_Seeds_Dataset!J1008</f>
        <v>0.79330000000000001</v>
      </c>
      <c r="K1010">
        <f>Pumpkin_Seeds_Dataset!K1008</f>
        <v>1.9257</v>
      </c>
      <c r="L1010">
        <f>Pumpkin_Seeds_Dataset!L1008</f>
        <v>0.7177</v>
      </c>
      <c r="M1010" s="9">
        <f>Pumpkin_Seeds_Dataset!M1008</f>
        <v>0</v>
      </c>
      <c r="N1010" s="10">
        <f t="shared" si="196"/>
        <v>1</v>
      </c>
      <c r="O1010" s="11">
        <f t="shared" si="197"/>
        <v>1</v>
      </c>
      <c r="P1010">
        <f t="shared" si="198"/>
        <v>0</v>
      </c>
      <c r="Q1010">
        <f t="shared" si="199"/>
        <v>0.36575536086499272</v>
      </c>
      <c r="R1010" s="9">
        <f t="shared" si="200"/>
        <v>0.36575536086499272</v>
      </c>
      <c r="S1010" s="11">
        <f t="shared" si="201"/>
        <v>0.63424463913500728</v>
      </c>
      <c r="T1010" s="9">
        <f t="shared" si="202"/>
        <v>-0.45532053282856155</v>
      </c>
      <c r="U1010" s="11">
        <f t="shared" si="203"/>
        <v>100</v>
      </c>
      <c r="AX1010">
        <v>0.19319212651732931</v>
      </c>
      <c r="AY1010">
        <v>1</v>
      </c>
      <c r="AZ1010">
        <v>0</v>
      </c>
      <c r="BA1010">
        <f t="shared" si="207"/>
        <v>940</v>
      </c>
      <c r="BB1010">
        <f t="shared" si="208"/>
        <v>66</v>
      </c>
      <c r="BC1010">
        <f t="shared" si="204"/>
        <v>0.27692307692307694</v>
      </c>
      <c r="BD1010">
        <f t="shared" si="205"/>
        <v>0.94499999999999995</v>
      </c>
      <c r="BE1010">
        <f t="shared" si="206"/>
        <v>7.269230769230533E-4</v>
      </c>
    </row>
    <row r="1011" spans="1:57" x14ac:dyDescent="0.3">
      <c r="A1011">
        <f>Pumpkin_Seeds_Dataset!A1009</f>
        <v>84336</v>
      </c>
      <c r="B1011">
        <f>Pumpkin_Seeds_Dataset!B1009</f>
        <v>1140.954</v>
      </c>
      <c r="C1011">
        <f>Pumpkin_Seeds_Dataset!C1009</f>
        <v>443.19709999999998</v>
      </c>
      <c r="D1011">
        <f>Pumpkin_Seeds_Dataset!D1009</f>
        <v>244.67410000000001</v>
      </c>
      <c r="E1011">
        <f>Pumpkin_Seeds_Dataset!E1009</f>
        <v>85703</v>
      </c>
      <c r="F1011">
        <f>Pumpkin_Seeds_Dataset!F1009</f>
        <v>327.68880000000001</v>
      </c>
      <c r="G1011">
        <f>Pumpkin_Seeds_Dataset!G1009</f>
        <v>0.83379999999999999</v>
      </c>
      <c r="H1011">
        <f>Pumpkin_Seeds_Dataset!H1009</f>
        <v>0.98399999999999999</v>
      </c>
      <c r="I1011">
        <f>Pumpkin_Seeds_Dataset!I1009</f>
        <v>0.70309999999999995</v>
      </c>
      <c r="J1011">
        <f>Pumpkin_Seeds_Dataset!J1009</f>
        <v>0.81410000000000005</v>
      </c>
      <c r="K1011">
        <f>Pumpkin_Seeds_Dataset!K1009</f>
        <v>1.8113999999999999</v>
      </c>
      <c r="L1011">
        <f>Pumpkin_Seeds_Dataset!L1009</f>
        <v>0.73939999999999995</v>
      </c>
      <c r="M1011" s="9">
        <f>Pumpkin_Seeds_Dataset!M1009</f>
        <v>0</v>
      </c>
      <c r="N1011" s="10">
        <f t="shared" si="196"/>
        <v>1</v>
      </c>
      <c r="O1011" s="11">
        <f t="shared" si="197"/>
        <v>1</v>
      </c>
      <c r="P1011">
        <f t="shared" si="198"/>
        <v>0</v>
      </c>
      <c r="Q1011">
        <f t="shared" si="199"/>
        <v>2.2178932065720587E-2</v>
      </c>
      <c r="R1011" s="9">
        <f t="shared" si="200"/>
        <v>2.2178932065720587E-2</v>
      </c>
      <c r="S1011" s="11">
        <f t="shared" si="201"/>
        <v>0.97782106793427936</v>
      </c>
      <c r="T1011" s="9">
        <f t="shared" si="202"/>
        <v>-2.2428582808429451E-2</v>
      </c>
      <c r="U1011" s="11">
        <f t="shared" si="203"/>
        <v>100</v>
      </c>
      <c r="AX1011">
        <v>0.1936673491718314</v>
      </c>
      <c r="AY1011">
        <v>1</v>
      </c>
      <c r="AZ1011">
        <v>0</v>
      </c>
      <c r="BA1011">
        <f t="shared" si="207"/>
        <v>941</v>
      </c>
      <c r="BB1011">
        <f t="shared" si="208"/>
        <v>66</v>
      </c>
      <c r="BC1011">
        <f t="shared" si="204"/>
        <v>0.27615384615384619</v>
      </c>
      <c r="BD1011">
        <f t="shared" si="205"/>
        <v>0.94499999999999995</v>
      </c>
      <c r="BE1011">
        <f t="shared" si="206"/>
        <v>7.2692307692315825E-4</v>
      </c>
    </row>
    <row r="1012" spans="1:57" x14ac:dyDescent="0.3">
      <c r="A1012">
        <f>Pumpkin_Seeds_Dataset!A1010</f>
        <v>71163</v>
      </c>
      <c r="B1012">
        <f>Pumpkin_Seeds_Dataset!B1010</f>
        <v>1059.1849999999999</v>
      </c>
      <c r="C1012">
        <f>Pumpkin_Seeds_Dataset!C1010</f>
        <v>411.07</v>
      </c>
      <c r="D1012">
        <f>Pumpkin_Seeds_Dataset!D1010</f>
        <v>222.02860000000001</v>
      </c>
      <c r="E1012">
        <f>Pumpkin_Seeds_Dataset!E1010</f>
        <v>72091</v>
      </c>
      <c r="F1012">
        <f>Pumpkin_Seeds_Dataset!F1010</f>
        <v>301.01089999999999</v>
      </c>
      <c r="G1012">
        <f>Pumpkin_Seeds_Dataset!G1010</f>
        <v>0.84160000000000001</v>
      </c>
      <c r="H1012">
        <f>Pumpkin_Seeds_Dataset!H1010</f>
        <v>0.98709999999999998</v>
      </c>
      <c r="I1012">
        <f>Pumpkin_Seeds_Dataset!I1010</f>
        <v>0.67669999999999997</v>
      </c>
      <c r="J1012">
        <f>Pumpkin_Seeds_Dataset!J1010</f>
        <v>0.79710000000000003</v>
      </c>
      <c r="K1012">
        <f>Pumpkin_Seeds_Dataset!K1010</f>
        <v>1.8513999999999999</v>
      </c>
      <c r="L1012">
        <f>Pumpkin_Seeds_Dataset!L1010</f>
        <v>0.73229999999999995</v>
      </c>
      <c r="M1012" s="9">
        <f>Pumpkin_Seeds_Dataset!M1010</f>
        <v>0</v>
      </c>
      <c r="N1012" s="10">
        <f t="shared" si="196"/>
        <v>1</v>
      </c>
      <c r="O1012" s="11">
        <f t="shared" si="197"/>
        <v>1</v>
      </c>
      <c r="P1012">
        <f t="shared" si="198"/>
        <v>0</v>
      </c>
      <c r="Q1012">
        <f t="shared" si="199"/>
        <v>9.1447446317169195E-2</v>
      </c>
      <c r="R1012" s="9">
        <f t="shared" si="200"/>
        <v>9.1447446317169195E-2</v>
      </c>
      <c r="S1012" s="11">
        <f t="shared" si="201"/>
        <v>0.90855255368283083</v>
      </c>
      <c r="T1012" s="9">
        <f t="shared" si="202"/>
        <v>-9.5902546167526845E-2</v>
      </c>
      <c r="U1012" s="11">
        <f t="shared" si="203"/>
        <v>100</v>
      </c>
      <c r="AX1012">
        <v>0.19380573757672812</v>
      </c>
      <c r="AY1012">
        <v>1</v>
      </c>
      <c r="AZ1012">
        <v>0</v>
      </c>
      <c r="BA1012">
        <f t="shared" si="207"/>
        <v>942</v>
      </c>
      <c r="BB1012">
        <f t="shared" si="208"/>
        <v>66</v>
      </c>
      <c r="BC1012">
        <f t="shared" si="204"/>
        <v>0.27538461538461534</v>
      </c>
      <c r="BD1012">
        <f t="shared" si="205"/>
        <v>0.94499999999999995</v>
      </c>
      <c r="BE1012">
        <f t="shared" si="206"/>
        <v>0</v>
      </c>
    </row>
    <row r="1013" spans="1:57" x14ac:dyDescent="0.3">
      <c r="A1013">
        <f>Pumpkin_Seeds_Dataset!A1011</f>
        <v>72584</v>
      </c>
      <c r="B1013">
        <f>Pumpkin_Seeds_Dataset!B1011</f>
        <v>1070.886</v>
      </c>
      <c r="C1013">
        <f>Pumpkin_Seeds_Dataset!C1011</f>
        <v>429.13720000000001</v>
      </c>
      <c r="D1013">
        <f>Pumpkin_Seeds_Dataset!D1011</f>
        <v>217.13579999999999</v>
      </c>
      <c r="E1013">
        <f>Pumpkin_Seeds_Dataset!E1011</f>
        <v>73387</v>
      </c>
      <c r="F1013">
        <f>Pumpkin_Seeds_Dataset!F1011</f>
        <v>304.00130000000001</v>
      </c>
      <c r="G1013">
        <f>Pumpkin_Seeds_Dataset!G1011</f>
        <v>0.86250000000000004</v>
      </c>
      <c r="H1013">
        <f>Pumpkin_Seeds_Dataset!H1011</f>
        <v>0.98909999999999998</v>
      </c>
      <c r="I1013">
        <f>Pumpkin_Seeds_Dataset!I1011</f>
        <v>0.6623</v>
      </c>
      <c r="J1013">
        <f>Pumpkin_Seeds_Dataset!J1011</f>
        <v>0.7954</v>
      </c>
      <c r="K1013">
        <f>Pumpkin_Seeds_Dataset!K1011</f>
        <v>1.9763999999999999</v>
      </c>
      <c r="L1013">
        <f>Pumpkin_Seeds_Dataset!L1011</f>
        <v>0.70840000000000003</v>
      </c>
      <c r="M1013" s="9">
        <f>Pumpkin_Seeds_Dataset!M1011</f>
        <v>0</v>
      </c>
      <c r="N1013" s="10">
        <f t="shared" si="196"/>
        <v>1</v>
      </c>
      <c r="O1013" s="11">
        <f t="shared" si="197"/>
        <v>1</v>
      </c>
      <c r="P1013">
        <f t="shared" si="198"/>
        <v>0</v>
      </c>
      <c r="Q1013">
        <f t="shared" si="199"/>
        <v>0.34836350899489743</v>
      </c>
      <c r="R1013" s="9">
        <f t="shared" si="200"/>
        <v>0.34836350899489743</v>
      </c>
      <c r="S1013" s="11">
        <f t="shared" si="201"/>
        <v>0.65163649100510257</v>
      </c>
      <c r="T1013" s="9">
        <f t="shared" si="202"/>
        <v>-0.42826840166592095</v>
      </c>
      <c r="U1013" s="11">
        <f t="shared" si="203"/>
        <v>100</v>
      </c>
      <c r="AX1013">
        <v>0.1949047377726574</v>
      </c>
      <c r="AY1013">
        <v>0</v>
      </c>
      <c r="AZ1013">
        <v>1</v>
      </c>
      <c r="BA1013">
        <f t="shared" si="207"/>
        <v>942</v>
      </c>
      <c r="BB1013">
        <f t="shared" si="208"/>
        <v>67</v>
      </c>
      <c r="BC1013">
        <f t="shared" si="204"/>
        <v>0.27538461538461534</v>
      </c>
      <c r="BD1013">
        <f t="shared" si="205"/>
        <v>0.94416666666666671</v>
      </c>
      <c r="BE1013">
        <f t="shared" si="206"/>
        <v>7.2628205128202775E-4</v>
      </c>
    </row>
    <row r="1014" spans="1:57" x14ac:dyDescent="0.3">
      <c r="A1014">
        <f>Pumpkin_Seeds_Dataset!A1012</f>
        <v>81573</v>
      </c>
      <c r="B1014">
        <f>Pumpkin_Seeds_Dataset!B1012</f>
        <v>1099.547</v>
      </c>
      <c r="C1014">
        <f>Pumpkin_Seeds_Dataset!C1012</f>
        <v>414.9502</v>
      </c>
      <c r="D1014">
        <f>Pumpkin_Seeds_Dataset!D1012</f>
        <v>250.9049</v>
      </c>
      <c r="E1014">
        <f>Pumpkin_Seeds_Dataset!E1012</f>
        <v>82629</v>
      </c>
      <c r="F1014">
        <f>Pumpkin_Seeds_Dataset!F1012</f>
        <v>322.27620000000002</v>
      </c>
      <c r="G1014">
        <f>Pumpkin_Seeds_Dataset!G1012</f>
        <v>0.79649999999999999</v>
      </c>
      <c r="H1014">
        <f>Pumpkin_Seeds_Dataset!H1012</f>
        <v>0.98719999999999997</v>
      </c>
      <c r="I1014">
        <f>Pumpkin_Seeds_Dataset!I1012</f>
        <v>0.74060000000000004</v>
      </c>
      <c r="J1014">
        <f>Pumpkin_Seeds_Dataset!J1012</f>
        <v>0.84789999999999999</v>
      </c>
      <c r="K1014">
        <f>Pumpkin_Seeds_Dataset!K1012</f>
        <v>1.6537999999999999</v>
      </c>
      <c r="L1014">
        <f>Pumpkin_Seeds_Dataset!L1012</f>
        <v>0.77669999999999995</v>
      </c>
      <c r="M1014" s="9">
        <f>Pumpkin_Seeds_Dataset!M1012</f>
        <v>0</v>
      </c>
      <c r="N1014" s="10">
        <f t="shared" si="196"/>
        <v>1</v>
      </c>
      <c r="O1014" s="11">
        <f t="shared" si="197"/>
        <v>1</v>
      </c>
      <c r="P1014">
        <f t="shared" si="198"/>
        <v>0</v>
      </c>
      <c r="Q1014">
        <f t="shared" si="199"/>
        <v>4.7236043864104385E-3</v>
      </c>
      <c r="R1014" s="9">
        <f t="shared" si="200"/>
        <v>4.7236043864104385E-3</v>
      </c>
      <c r="S1014" s="11">
        <f t="shared" si="201"/>
        <v>0.9952763956135896</v>
      </c>
      <c r="T1014" s="9">
        <f t="shared" si="202"/>
        <v>-4.7347958622540954E-3</v>
      </c>
      <c r="U1014" s="11">
        <f t="shared" si="203"/>
        <v>100</v>
      </c>
      <c r="AX1014">
        <v>0.19509803552029262</v>
      </c>
      <c r="AY1014">
        <v>1</v>
      </c>
      <c r="AZ1014">
        <v>0</v>
      </c>
      <c r="BA1014">
        <f t="shared" si="207"/>
        <v>943</v>
      </c>
      <c r="BB1014">
        <f t="shared" si="208"/>
        <v>67</v>
      </c>
      <c r="BC1014">
        <f t="shared" si="204"/>
        <v>0.27461538461538459</v>
      </c>
      <c r="BD1014">
        <f t="shared" si="205"/>
        <v>0.94416666666666671</v>
      </c>
      <c r="BE1014">
        <f t="shared" si="206"/>
        <v>7.2628205128202775E-4</v>
      </c>
    </row>
    <row r="1015" spans="1:57" x14ac:dyDescent="0.3">
      <c r="A1015">
        <f>Pumpkin_Seeds_Dataset!A1013</f>
        <v>74330</v>
      </c>
      <c r="B1015">
        <f>Pumpkin_Seeds_Dataset!B1013</f>
        <v>1062.751</v>
      </c>
      <c r="C1015">
        <f>Pumpkin_Seeds_Dataset!C1013</f>
        <v>408.60180000000003</v>
      </c>
      <c r="D1015">
        <f>Pumpkin_Seeds_Dataset!D1013</f>
        <v>233.3467</v>
      </c>
      <c r="E1015">
        <f>Pumpkin_Seeds_Dataset!E1013</f>
        <v>75260</v>
      </c>
      <c r="F1015">
        <f>Pumpkin_Seeds_Dataset!F1013</f>
        <v>307.63600000000002</v>
      </c>
      <c r="G1015">
        <f>Pumpkin_Seeds_Dataset!G1013</f>
        <v>0.82089999999999996</v>
      </c>
      <c r="H1015">
        <f>Pumpkin_Seeds_Dataset!H1013</f>
        <v>0.98760000000000003</v>
      </c>
      <c r="I1015">
        <f>Pumpkin_Seeds_Dataset!I1013</f>
        <v>0.72829999999999995</v>
      </c>
      <c r="J1015">
        <f>Pumpkin_Seeds_Dataset!J1013</f>
        <v>0.82699999999999996</v>
      </c>
      <c r="K1015">
        <f>Pumpkin_Seeds_Dataset!K1013</f>
        <v>1.7511000000000001</v>
      </c>
      <c r="L1015">
        <f>Pumpkin_Seeds_Dataset!L1013</f>
        <v>0.75290000000000001</v>
      </c>
      <c r="M1015" s="9">
        <f>Pumpkin_Seeds_Dataset!M1013</f>
        <v>0</v>
      </c>
      <c r="N1015" s="10">
        <f t="shared" si="196"/>
        <v>1</v>
      </c>
      <c r="O1015" s="11">
        <f t="shared" si="197"/>
        <v>1</v>
      </c>
      <c r="P1015">
        <f t="shared" si="198"/>
        <v>0</v>
      </c>
      <c r="Q1015">
        <f t="shared" si="199"/>
        <v>3.26543708161516E-2</v>
      </c>
      <c r="R1015" s="9">
        <f t="shared" si="200"/>
        <v>3.26543708161516E-2</v>
      </c>
      <c r="S1015" s="11">
        <f t="shared" si="201"/>
        <v>0.96734562918384837</v>
      </c>
      <c r="T1015" s="9">
        <f t="shared" si="202"/>
        <v>-3.3199423207799741E-2</v>
      </c>
      <c r="U1015" s="11">
        <f t="shared" si="203"/>
        <v>100</v>
      </c>
      <c r="AX1015">
        <v>0.19641241261696682</v>
      </c>
      <c r="AY1015">
        <v>1</v>
      </c>
      <c r="AZ1015">
        <v>0</v>
      </c>
      <c r="BA1015">
        <f t="shared" si="207"/>
        <v>944</v>
      </c>
      <c r="BB1015">
        <f t="shared" si="208"/>
        <v>67</v>
      </c>
      <c r="BC1015">
        <f t="shared" si="204"/>
        <v>0.27384615384615385</v>
      </c>
      <c r="BD1015">
        <f t="shared" si="205"/>
        <v>0.94416666666666671</v>
      </c>
      <c r="BE1015">
        <f t="shared" si="206"/>
        <v>7.2628205128202775E-4</v>
      </c>
    </row>
    <row r="1016" spans="1:57" x14ac:dyDescent="0.3">
      <c r="A1016">
        <f>Pumpkin_Seeds_Dataset!A1014</f>
        <v>66347</v>
      </c>
      <c r="B1016">
        <f>Pumpkin_Seeds_Dataset!B1014</f>
        <v>1016.962</v>
      </c>
      <c r="C1016">
        <f>Pumpkin_Seeds_Dataset!C1014</f>
        <v>406.94260000000003</v>
      </c>
      <c r="D1016">
        <f>Pumpkin_Seeds_Dataset!D1014</f>
        <v>208.3972</v>
      </c>
      <c r="E1016">
        <f>Pumpkin_Seeds_Dataset!E1014</f>
        <v>66906</v>
      </c>
      <c r="F1016">
        <f>Pumpkin_Seeds_Dataset!F1014</f>
        <v>290.64690000000002</v>
      </c>
      <c r="G1016">
        <f>Pumpkin_Seeds_Dataset!G1014</f>
        <v>0.8589</v>
      </c>
      <c r="H1016">
        <f>Pumpkin_Seeds_Dataset!H1014</f>
        <v>0.99160000000000004</v>
      </c>
      <c r="I1016">
        <f>Pumpkin_Seeds_Dataset!I1014</f>
        <v>0.63049999999999995</v>
      </c>
      <c r="J1016">
        <f>Pumpkin_Seeds_Dataset!J1014</f>
        <v>0.80620000000000003</v>
      </c>
      <c r="K1016">
        <f>Pumpkin_Seeds_Dataset!K1014</f>
        <v>1.9527000000000001</v>
      </c>
      <c r="L1016">
        <f>Pumpkin_Seeds_Dataset!L1014</f>
        <v>0.71419999999999995</v>
      </c>
      <c r="M1016" s="9">
        <f>Pumpkin_Seeds_Dataset!M1014</f>
        <v>0</v>
      </c>
      <c r="N1016" s="10">
        <f t="shared" si="196"/>
        <v>1</v>
      </c>
      <c r="O1016" s="11">
        <f t="shared" si="197"/>
        <v>1</v>
      </c>
      <c r="P1016">
        <f t="shared" si="198"/>
        <v>0</v>
      </c>
      <c r="Q1016">
        <f t="shared" si="199"/>
        <v>0.38076186892215091</v>
      </c>
      <c r="R1016" s="9">
        <f t="shared" si="200"/>
        <v>0.38076186892215091</v>
      </c>
      <c r="S1016" s="11">
        <f t="shared" si="201"/>
        <v>0.61923813107784909</v>
      </c>
      <c r="T1016" s="9">
        <f t="shared" si="202"/>
        <v>-0.47926537740458713</v>
      </c>
      <c r="U1016" s="11">
        <f t="shared" si="203"/>
        <v>100</v>
      </c>
      <c r="AX1016">
        <v>0.19732036670752784</v>
      </c>
      <c r="AY1016">
        <v>1</v>
      </c>
      <c r="AZ1016">
        <v>0</v>
      </c>
      <c r="BA1016">
        <f t="shared" si="207"/>
        <v>945</v>
      </c>
      <c r="BB1016">
        <f t="shared" si="208"/>
        <v>67</v>
      </c>
      <c r="BC1016">
        <f t="shared" si="204"/>
        <v>0.27307692307692311</v>
      </c>
      <c r="BD1016">
        <f t="shared" si="205"/>
        <v>0.94416666666666671</v>
      </c>
      <c r="BE1016">
        <f t="shared" si="206"/>
        <v>0</v>
      </c>
    </row>
    <row r="1017" spans="1:57" x14ac:dyDescent="0.3">
      <c r="A1017">
        <f>Pumpkin_Seeds_Dataset!A1015</f>
        <v>83925</v>
      </c>
      <c r="B1017">
        <f>Pumpkin_Seeds_Dataset!B1015</f>
        <v>1126.1949999999999</v>
      </c>
      <c r="C1017">
        <f>Pumpkin_Seeds_Dataset!C1015</f>
        <v>420.71379999999999</v>
      </c>
      <c r="D1017">
        <f>Pumpkin_Seeds_Dataset!D1015</f>
        <v>255.9503</v>
      </c>
      <c r="E1017">
        <f>Pumpkin_Seeds_Dataset!E1015</f>
        <v>85405</v>
      </c>
      <c r="F1017">
        <f>Pumpkin_Seeds_Dataset!F1015</f>
        <v>326.88929999999999</v>
      </c>
      <c r="G1017">
        <f>Pumpkin_Seeds_Dataset!G1015</f>
        <v>0.79369999999999996</v>
      </c>
      <c r="H1017">
        <f>Pumpkin_Seeds_Dataset!H1015</f>
        <v>0.98270000000000002</v>
      </c>
      <c r="I1017">
        <f>Pumpkin_Seeds_Dataset!I1015</f>
        <v>0.70689999999999997</v>
      </c>
      <c r="J1017">
        <f>Pumpkin_Seeds_Dataset!J1015</f>
        <v>0.83150000000000002</v>
      </c>
      <c r="K1017">
        <f>Pumpkin_Seeds_Dataset!K1015</f>
        <v>1.6436999999999999</v>
      </c>
      <c r="L1017">
        <f>Pumpkin_Seeds_Dataset!L1015</f>
        <v>0.77700000000000002</v>
      </c>
      <c r="M1017" s="9">
        <f>Pumpkin_Seeds_Dataset!M1015</f>
        <v>0</v>
      </c>
      <c r="N1017" s="10">
        <f t="shared" si="196"/>
        <v>1</v>
      </c>
      <c r="O1017" s="11">
        <f t="shared" si="197"/>
        <v>1</v>
      </c>
      <c r="P1017">
        <f t="shared" si="198"/>
        <v>0</v>
      </c>
      <c r="Q1017">
        <f t="shared" si="199"/>
        <v>2.4508683545172417E-3</v>
      </c>
      <c r="R1017" s="9">
        <f t="shared" si="200"/>
        <v>2.4508683545172417E-3</v>
      </c>
      <c r="S1017" s="11">
        <f t="shared" si="201"/>
        <v>0.99754913164548276</v>
      </c>
      <c r="T1017" s="9">
        <f t="shared" si="202"/>
        <v>-2.4538766486566438E-3</v>
      </c>
      <c r="U1017" s="11">
        <f t="shared" si="203"/>
        <v>100</v>
      </c>
      <c r="AX1017">
        <v>0.19787742953441106</v>
      </c>
      <c r="AY1017">
        <v>0</v>
      </c>
      <c r="AZ1017">
        <v>1</v>
      </c>
      <c r="BA1017">
        <f t="shared" si="207"/>
        <v>945</v>
      </c>
      <c r="BB1017">
        <f t="shared" si="208"/>
        <v>68</v>
      </c>
      <c r="BC1017">
        <f t="shared" si="204"/>
        <v>0.27307692307692311</v>
      </c>
      <c r="BD1017">
        <f t="shared" si="205"/>
        <v>0.94333333333333336</v>
      </c>
      <c r="BE1017">
        <f t="shared" si="206"/>
        <v>7.2564102564100209E-4</v>
      </c>
    </row>
    <row r="1018" spans="1:57" x14ac:dyDescent="0.3">
      <c r="A1018">
        <f>Pumpkin_Seeds_Dataset!A1016</f>
        <v>95944</v>
      </c>
      <c r="B1018">
        <f>Pumpkin_Seeds_Dataset!B1016</f>
        <v>1227.963</v>
      </c>
      <c r="C1018">
        <f>Pumpkin_Seeds_Dataset!C1016</f>
        <v>492.37950000000001</v>
      </c>
      <c r="D1018">
        <f>Pumpkin_Seeds_Dataset!D1016</f>
        <v>248.86099999999999</v>
      </c>
      <c r="E1018">
        <f>Pumpkin_Seeds_Dataset!E1016</f>
        <v>96863</v>
      </c>
      <c r="F1018">
        <f>Pumpkin_Seeds_Dataset!F1016</f>
        <v>349.51350000000002</v>
      </c>
      <c r="G1018">
        <f>Pumpkin_Seeds_Dataset!G1016</f>
        <v>0.8629</v>
      </c>
      <c r="H1018">
        <f>Pumpkin_Seeds_Dataset!H1016</f>
        <v>0.99050000000000005</v>
      </c>
      <c r="I1018">
        <f>Pumpkin_Seeds_Dataset!I1016</f>
        <v>0.7661</v>
      </c>
      <c r="J1018">
        <f>Pumpkin_Seeds_Dataset!J1016</f>
        <v>0.79959999999999998</v>
      </c>
      <c r="K1018">
        <f>Pumpkin_Seeds_Dataset!K1016</f>
        <v>1.9784999999999999</v>
      </c>
      <c r="L1018">
        <f>Pumpkin_Seeds_Dataset!L1016</f>
        <v>0.70979999999999999</v>
      </c>
      <c r="M1018" s="9">
        <f>Pumpkin_Seeds_Dataset!M1016</f>
        <v>0</v>
      </c>
      <c r="N1018" s="10">
        <f t="shared" si="196"/>
        <v>1</v>
      </c>
      <c r="O1018" s="11">
        <f t="shared" si="197"/>
        <v>1</v>
      </c>
      <c r="P1018">
        <f t="shared" si="198"/>
        <v>0</v>
      </c>
      <c r="Q1018">
        <f t="shared" si="199"/>
        <v>0.44052561000211782</v>
      </c>
      <c r="R1018" s="9">
        <f t="shared" si="200"/>
        <v>0.44052561000211782</v>
      </c>
      <c r="S1018" s="11">
        <f t="shared" si="201"/>
        <v>0.55947438999788224</v>
      </c>
      <c r="T1018" s="9">
        <f t="shared" si="202"/>
        <v>-0.58075752529317615</v>
      </c>
      <c r="U1018" s="11">
        <f t="shared" si="203"/>
        <v>100</v>
      </c>
      <c r="AX1018">
        <v>0.19794595853239627</v>
      </c>
      <c r="AY1018">
        <v>1</v>
      </c>
      <c r="AZ1018">
        <v>0</v>
      </c>
      <c r="BA1018">
        <f t="shared" si="207"/>
        <v>946</v>
      </c>
      <c r="BB1018">
        <f t="shared" si="208"/>
        <v>68</v>
      </c>
      <c r="BC1018">
        <f t="shared" si="204"/>
        <v>0.27230769230769236</v>
      </c>
      <c r="BD1018">
        <f t="shared" si="205"/>
        <v>0.94333333333333336</v>
      </c>
      <c r="BE1018">
        <f t="shared" si="206"/>
        <v>7.2564102564110682E-4</v>
      </c>
    </row>
    <row r="1019" spans="1:57" x14ac:dyDescent="0.3">
      <c r="A1019">
        <f>Pumpkin_Seeds_Dataset!A1017</f>
        <v>61105</v>
      </c>
      <c r="B1019">
        <f>Pumpkin_Seeds_Dataset!B1017</f>
        <v>959.08600000000001</v>
      </c>
      <c r="C1019">
        <f>Pumpkin_Seeds_Dataset!C1017</f>
        <v>371.92599999999999</v>
      </c>
      <c r="D1019">
        <f>Pumpkin_Seeds_Dataset!D1017</f>
        <v>209.87110000000001</v>
      </c>
      <c r="E1019">
        <f>Pumpkin_Seeds_Dataset!E1017</f>
        <v>61839</v>
      </c>
      <c r="F1019">
        <f>Pumpkin_Seeds_Dataset!F1017</f>
        <v>278.92880000000002</v>
      </c>
      <c r="G1019">
        <f>Pumpkin_Seeds_Dataset!G1017</f>
        <v>0.8256</v>
      </c>
      <c r="H1019">
        <f>Pumpkin_Seeds_Dataset!H1017</f>
        <v>0.98809999999999998</v>
      </c>
      <c r="I1019">
        <f>Pumpkin_Seeds_Dataset!I1017</f>
        <v>0.72240000000000004</v>
      </c>
      <c r="J1019">
        <f>Pumpkin_Seeds_Dataset!J1017</f>
        <v>0.83479999999999999</v>
      </c>
      <c r="K1019">
        <f>Pumpkin_Seeds_Dataset!K1017</f>
        <v>1.7722</v>
      </c>
      <c r="L1019">
        <f>Pumpkin_Seeds_Dataset!L1017</f>
        <v>0.75</v>
      </c>
      <c r="M1019" s="9">
        <f>Pumpkin_Seeds_Dataset!M1017</f>
        <v>0</v>
      </c>
      <c r="N1019" s="10">
        <f t="shared" si="196"/>
        <v>1</v>
      </c>
      <c r="O1019" s="11">
        <f t="shared" si="197"/>
        <v>1</v>
      </c>
      <c r="P1019">
        <f t="shared" si="198"/>
        <v>0</v>
      </c>
      <c r="Q1019">
        <f t="shared" si="199"/>
        <v>8.411619727253454E-2</v>
      </c>
      <c r="R1019" s="9">
        <f t="shared" si="200"/>
        <v>8.411619727253454E-2</v>
      </c>
      <c r="S1019" s="11">
        <f t="shared" si="201"/>
        <v>0.9158838027274655</v>
      </c>
      <c r="T1019" s="9">
        <f t="shared" si="202"/>
        <v>-8.7865775272132712E-2</v>
      </c>
      <c r="U1019" s="11">
        <f t="shared" si="203"/>
        <v>100</v>
      </c>
      <c r="AX1019">
        <v>0.19808827605230975</v>
      </c>
      <c r="AY1019">
        <v>1</v>
      </c>
      <c r="AZ1019">
        <v>0</v>
      </c>
      <c r="BA1019">
        <f t="shared" si="207"/>
        <v>947</v>
      </c>
      <c r="BB1019">
        <f t="shared" si="208"/>
        <v>68</v>
      </c>
      <c r="BC1019">
        <f t="shared" si="204"/>
        <v>0.27153846153846151</v>
      </c>
      <c r="BD1019">
        <f t="shared" si="205"/>
        <v>0.94333333333333336</v>
      </c>
      <c r="BE1019">
        <f t="shared" si="206"/>
        <v>0</v>
      </c>
    </row>
    <row r="1020" spans="1:57" x14ac:dyDescent="0.3">
      <c r="A1020">
        <f>Pumpkin_Seeds_Dataset!A1018</f>
        <v>77419</v>
      </c>
      <c r="B1020">
        <f>Pumpkin_Seeds_Dataset!B1018</f>
        <v>1083.2070000000001</v>
      </c>
      <c r="C1020">
        <f>Pumpkin_Seeds_Dataset!C1018</f>
        <v>416.8193</v>
      </c>
      <c r="D1020">
        <f>Pumpkin_Seeds_Dataset!D1018</f>
        <v>237.934</v>
      </c>
      <c r="E1020">
        <f>Pumpkin_Seeds_Dataset!E1018</f>
        <v>78500</v>
      </c>
      <c r="F1020">
        <f>Pumpkin_Seeds_Dataset!F1018</f>
        <v>313.9633</v>
      </c>
      <c r="G1020">
        <f>Pumpkin_Seeds_Dataset!G1018</f>
        <v>0.82110000000000005</v>
      </c>
      <c r="H1020">
        <f>Pumpkin_Seeds_Dataset!H1018</f>
        <v>0.98619999999999997</v>
      </c>
      <c r="I1020">
        <f>Pumpkin_Seeds_Dataset!I1018</f>
        <v>0.68579999999999997</v>
      </c>
      <c r="J1020">
        <f>Pumpkin_Seeds_Dataset!J1018</f>
        <v>0.82920000000000005</v>
      </c>
      <c r="K1020">
        <f>Pumpkin_Seeds_Dataset!K1018</f>
        <v>1.7518</v>
      </c>
      <c r="L1020">
        <f>Pumpkin_Seeds_Dataset!L1018</f>
        <v>0.75319999999999998</v>
      </c>
      <c r="M1020" s="9">
        <f>Pumpkin_Seeds_Dataset!M1018</f>
        <v>0</v>
      </c>
      <c r="N1020" s="10">
        <f t="shared" si="196"/>
        <v>1</v>
      </c>
      <c r="O1020" s="11">
        <f t="shared" si="197"/>
        <v>1</v>
      </c>
      <c r="P1020">
        <f t="shared" si="198"/>
        <v>0</v>
      </c>
      <c r="Q1020">
        <f t="shared" si="199"/>
        <v>1.5227464484466689E-2</v>
      </c>
      <c r="R1020" s="9">
        <f t="shared" si="200"/>
        <v>1.5227464484466689E-2</v>
      </c>
      <c r="S1020" s="11">
        <f t="shared" si="201"/>
        <v>0.98477253551553334</v>
      </c>
      <c r="T1020" s="9">
        <f t="shared" si="202"/>
        <v>-1.5344592888745325E-2</v>
      </c>
      <c r="U1020" s="11">
        <f t="shared" si="203"/>
        <v>100</v>
      </c>
      <c r="AX1020">
        <v>0.19833634843441789</v>
      </c>
      <c r="AY1020">
        <v>0</v>
      </c>
      <c r="AZ1020">
        <v>1</v>
      </c>
      <c r="BA1020">
        <f t="shared" si="207"/>
        <v>947</v>
      </c>
      <c r="BB1020">
        <f t="shared" si="208"/>
        <v>69</v>
      </c>
      <c r="BC1020">
        <f t="shared" si="204"/>
        <v>0.27153846153846151</v>
      </c>
      <c r="BD1020">
        <f t="shared" si="205"/>
        <v>0.9425</v>
      </c>
      <c r="BE1020">
        <f t="shared" si="206"/>
        <v>0</v>
      </c>
    </row>
    <row r="1021" spans="1:57" x14ac:dyDescent="0.3">
      <c r="A1021">
        <f>Pumpkin_Seeds_Dataset!A1019</f>
        <v>93235</v>
      </c>
      <c r="B1021">
        <f>Pumpkin_Seeds_Dataset!B1019</f>
        <v>1216.567</v>
      </c>
      <c r="C1021">
        <f>Pumpkin_Seeds_Dataset!C1019</f>
        <v>490.97629999999998</v>
      </c>
      <c r="D1021">
        <f>Pumpkin_Seeds_Dataset!D1019</f>
        <v>242.3947</v>
      </c>
      <c r="E1021">
        <f>Pumpkin_Seeds_Dataset!E1019</f>
        <v>94111</v>
      </c>
      <c r="F1021">
        <f>Pumpkin_Seeds_Dataset!F1019</f>
        <v>344.54390000000001</v>
      </c>
      <c r="G1021">
        <f>Pumpkin_Seeds_Dataset!G1019</f>
        <v>0.86960000000000004</v>
      </c>
      <c r="H1021">
        <f>Pumpkin_Seeds_Dataset!H1019</f>
        <v>0.99070000000000003</v>
      </c>
      <c r="I1021">
        <f>Pumpkin_Seeds_Dataset!I1019</f>
        <v>0.61150000000000004</v>
      </c>
      <c r="J1021">
        <f>Pumpkin_Seeds_Dataset!J1019</f>
        <v>0.79159999999999997</v>
      </c>
      <c r="K1021">
        <f>Pumpkin_Seeds_Dataset!K1019</f>
        <v>2.0255000000000001</v>
      </c>
      <c r="L1021">
        <f>Pumpkin_Seeds_Dataset!L1019</f>
        <v>0.70179999999999998</v>
      </c>
      <c r="M1021" s="9">
        <f>Pumpkin_Seeds_Dataset!M1019</f>
        <v>0</v>
      </c>
      <c r="N1021" s="10">
        <f t="shared" si="196"/>
        <v>1</v>
      </c>
      <c r="O1021" s="11">
        <f t="shared" si="197"/>
        <v>1</v>
      </c>
      <c r="P1021">
        <f t="shared" si="198"/>
        <v>0</v>
      </c>
      <c r="Q1021">
        <f t="shared" si="199"/>
        <v>0.464019912975912</v>
      </c>
      <c r="R1021" s="9">
        <f t="shared" si="200"/>
        <v>0.464019912975912</v>
      </c>
      <c r="S1021" s="11">
        <f t="shared" si="201"/>
        <v>0.53598008702408806</v>
      </c>
      <c r="T1021" s="9">
        <f t="shared" si="202"/>
        <v>-0.62365826967591587</v>
      </c>
      <c r="U1021" s="11">
        <f t="shared" si="203"/>
        <v>100</v>
      </c>
      <c r="AX1021">
        <v>0.19848084167891986</v>
      </c>
      <c r="AY1021">
        <v>0</v>
      </c>
      <c r="AZ1021">
        <v>1</v>
      </c>
      <c r="BA1021">
        <f t="shared" si="207"/>
        <v>947</v>
      </c>
      <c r="BB1021">
        <f t="shared" si="208"/>
        <v>70</v>
      </c>
      <c r="BC1021">
        <f t="shared" si="204"/>
        <v>0.27153846153846151</v>
      </c>
      <c r="BD1021">
        <f t="shared" si="205"/>
        <v>0.94166666666666665</v>
      </c>
      <c r="BE1021">
        <f t="shared" si="206"/>
        <v>7.2435897435895087E-4</v>
      </c>
    </row>
    <row r="1022" spans="1:57" x14ac:dyDescent="0.3">
      <c r="A1022">
        <f>Pumpkin_Seeds_Dataset!A1020</f>
        <v>73366</v>
      </c>
      <c r="B1022">
        <f>Pumpkin_Seeds_Dataset!B1020</f>
        <v>1060.261</v>
      </c>
      <c r="C1022">
        <f>Pumpkin_Seeds_Dataset!C1020</f>
        <v>416.92079999999999</v>
      </c>
      <c r="D1022">
        <f>Pumpkin_Seeds_Dataset!D1020</f>
        <v>224.8837</v>
      </c>
      <c r="E1022">
        <f>Pumpkin_Seeds_Dataset!E1020</f>
        <v>74023</v>
      </c>
      <c r="F1022">
        <f>Pumpkin_Seeds_Dataset!F1020</f>
        <v>305.63459999999998</v>
      </c>
      <c r="G1022">
        <f>Pumpkin_Seeds_Dataset!G1020</f>
        <v>0.84209999999999996</v>
      </c>
      <c r="H1022">
        <f>Pumpkin_Seeds_Dataset!H1020</f>
        <v>0.99109999999999998</v>
      </c>
      <c r="I1022">
        <f>Pumpkin_Seeds_Dataset!I1020</f>
        <v>0.73319999999999996</v>
      </c>
      <c r="J1022">
        <f>Pumpkin_Seeds_Dataset!J1020</f>
        <v>0.82010000000000005</v>
      </c>
      <c r="K1022">
        <f>Pumpkin_Seeds_Dataset!K1020</f>
        <v>1.8539000000000001</v>
      </c>
      <c r="L1022">
        <f>Pumpkin_Seeds_Dataset!L1020</f>
        <v>0.73309999999999997</v>
      </c>
      <c r="M1022" s="9">
        <f>Pumpkin_Seeds_Dataset!M1020</f>
        <v>0</v>
      </c>
      <c r="N1022" s="10">
        <f t="shared" si="196"/>
        <v>1</v>
      </c>
      <c r="O1022" s="11">
        <f t="shared" si="197"/>
        <v>1</v>
      </c>
      <c r="P1022">
        <f t="shared" si="198"/>
        <v>0</v>
      </c>
      <c r="Q1022">
        <f t="shared" si="199"/>
        <v>0.11666093244577865</v>
      </c>
      <c r="R1022" s="9">
        <f t="shared" si="200"/>
        <v>0.11666093244577865</v>
      </c>
      <c r="S1022" s="11">
        <f t="shared" si="201"/>
        <v>0.88333906755422131</v>
      </c>
      <c r="T1022" s="9">
        <f t="shared" si="202"/>
        <v>-0.12404615712023243</v>
      </c>
      <c r="U1022" s="11">
        <f t="shared" si="203"/>
        <v>100</v>
      </c>
      <c r="AX1022">
        <v>0.19904767600396553</v>
      </c>
      <c r="AY1022">
        <v>1</v>
      </c>
      <c r="AZ1022">
        <v>0</v>
      </c>
      <c r="BA1022">
        <f t="shared" si="207"/>
        <v>948</v>
      </c>
      <c r="BB1022">
        <f t="shared" si="208"/>
        <v>70</v>
      </c>
      <c r="BC1022">
        <f t="shared" si="204"/>
        <v>0.27076923076923076</v>
      </c>
      <c r="BD1022">
        <f t="shared" si="205"/>
        <v>0.94166666666666665</v>
      </c>
      <c r="BE1022">
        <f t="shared" si="206"/>
        <v>0</v>
      </c>
    </row>
    <row r="1023" spans="1:57" x14ac:dyDescent="0.3">
      <c r="A1023">
        <f>Pumpkin_Seeds_Dataset!A1021</f>
        <v>81137</v>
      </c>
      <c r="B1023">
        <f>Pumpkin_Seeds_Dataset!B1021</f>
        <v>1126.6959999999999</v>
      </c>
      <c r="C1023">
        <f>Pumpkin_Seeds_Dataset!C1021</f>
        <v>426.4425</v>
      </c>
      <c r="D1023">
        <f>Pumpkin_Seeds_Dataset!D1021</f>
        <v>244.03380000000001</v>
      </c>
      <c r="E1023">
        <f>Pumpkin_Seeds_Dataset!E1021</f>
        <v>83064</v>
      </c>
      <c r="F1023">
        <f>Pumpkin_Seeds_Dataset!F1021</f>
        <v>321.41379999999998</v>
      </c>
      <c r="G1023">
        <f>Pumpkin_Seeds_Dataset!G1021</f>
        <v>0.82010000000000005</v>
      </c>
      <c r="H1023">
        <f>Pumpkin_Seeds_Dataset!H1021</f>
        <v>0.9768</v>
      </c>
      <c r="I1023">
        <f>Pumpkin_Seeds_Dataset!I1021</f>
        <v>0.73009999999999997</v>
      </c>
      <c r="J1023">
        <f>Pumpkin_Seeds_Dataset!J1021</f>
        <v>0.80320000000000003</v>
      </c>
      <c r="K1023">
        <f>Pumpkin_Seeds_Dataset!K1021</f>
        <v>1.7475000000000001</v>
      </c>
      <c r="L1023">
        <f>Pumpkin_Seeds_Dataset!L1021</f>
        <v>0.75370000000000004</v>
      </c>
      <c r="M1023" s="9">
        <f>Pumpkin_Seeds_Dataset!M1021</f>
        <v>0</v>
      </c>
      <c r="N1023" s="10">
        <f t="shared" si="196"/>
        <v>1</v>
      </c>
      <c r="O1023" s="11">
        <f t="shared" si="197"/>
        <v>1</v>
      </c>
      <c r="P1023">
        <f t="shared" si="198"/>
        <v>0</v>
      </c>
      <c r="Q1023">
        <f t="shared" si="199"/>
        <v>1.0760670043074197E-3</v>
      </c>
      <c r="R1023" s="9">
        <f t="shared" si="200"/>
        <v>1.0760670043074197E-3</v>
      </c>
      <c r="S1023" s="11">
        <f t="shared" si="201"/>
        <v>0.9989239329956926</v>
      </c>
      <c r="T1023" s="9">
        <f t="shared" si="202"/>
        <v>-1.0766463800750044E-3</v>
      </c>
      <c r="U1023" s="11">
        <f t="shared" si="203"/>
        <v>100</v>
      </c>
      <c r="AX1023">
        <v>0.19983519618919898</v>
      </c>
      <c r="AY1023">
        <v>0</v>
      </c>
      <c r="AZ1023">
        <v>1</v>
      </c>
      <c r="BA1023">
        <f t="shared" si="207"/>
        <v>948</v>
      </c>
      <c r="BB1023">
        <f t="shared" si="208"/>
        <v>71</v>
      </c>
      <c r="BC1023">
        <f t="shared" si="204"/>
        <v>0.27076923076923076</v>
      </c>
      <c r="BD1023">
        <f t="shared" si="205"/>
        <v>0.9408333333333333</v>
      </c>
      <c r="BE1023">
        <f t="shared" si="206"/>
        <v>7.2371794871792521E-4</v>
      </c>
    </row>
    <row r="1024" spans="1:57" x14ac:dyDescent="0.3">
      <c r="A1024">
        <f>Pumpkin_Seeds_Dataset!A1022</f>
        <v>79977</v>
      </c>
      <c r="B1024">
        <f>Pumpkin_Seeds_Dataset!B1022</f>
        <v>1106.7360000000001</v>
      </c>
      <c r="C1024">
        <f>Pumpkin_Seeds_Dataset!C1022</f>
        <v>439.70049999999998</v>
      </c>
      <c r="D1024">
        <f>Pumpkin_Seeds_Dataset!D1022</f>
        <v>233.0693</v>
      </c>
      <c r="E1024">
        <f>Pumpkin_Seeds_Dataset!E1022</f>
        <v>80618</v>
      </c>
      <c r="F1024">
        <f>Pumpkin_Seeds_Dataset!F1022</f>
        <v>319.10789999999997</v>
      </c>
      <c r="G1024">
        <f>Pumpkin_Seeds_Dataset!G1022</f>
        <v>0.84799999999999998</v>
      </c>
      <c r="H1024">
        <f>Pumpkin_Seeds_Dataset!H1022</f>
        <v>0.99199999999999999</v>
      </c>
      <c r="I1024">
        <f>Pumpkin_Seeds_Dataset!I1022</f>
        <v>0.66320000000000001</v>
      </c>
      <c r="J1024">
        <f>Pumpkin_Seeds_Dataset!J1022</f>
        <v>0.82050000000000001</v>
      </c>
      <c r="K1024">
        <f>Pumpkin_Seeds_Dataset!K1022</f>
        <v>1.8866000000000001</v>
      </c>
      <c r="L1024">
        <f>Pumpkin_Seeds_Dataset!L1022</f>
        <v>0.72570000000000001</v>
      </c>
      <c r="M1024" s="9">
        <f>Pumpkin_Seeds_Dataset!M1022</f>
        <v>0</v>
      </c>
      <c r="N1024" s="10">
        <f t="shared" si="196"/>
        <v>1</v>
      </c>
      <c r="O1024" s="11">
        <f t="shared" si="197"/>
        <v>1</v>
      </c>
      <c r="P1024">
        <f t="shared" si="198"/>
        <v>0</v>
      </c>
      <c r="Q1024">
        <f t="shared" si="199"/>
        <v>0.22457503998727629</v>
      </c>
      <c r="R1024" s="9">
        <f t="shared" si="200"/>
        <v>0.22457503998727629</v>
      </c>
      <c r="S1024" s="11">
        <f t="shared" si="201"/>
        <v>0.77542496001272365</v>
      </c>
      <c r="T1024" s="9">
        <f t="shared" si="202"/>
        <v>-0.25434406440947815</v>
      </c>
      <c r="U1024" s="11">
        <f t="shared" si="203"/>
        <v>100</v>
      </c>
      <c r="AX1024">
        <v>0.20026059596489795</v>
      </c>
      <c r="AY1024">
        <v>1</v>
      </c>
      <c r="AZ1024">
        <v>0</v>
      </c>
      <c r="BA1024">
        <f t="shared" si="207"/>
        <v>949</v>
      </c>
      <c r="BB1024">
        <f t="shared" si="208"/>
        <v>71</v>
      </c>
      <c r="BC1024">
        <f t="shared" si="204"/>
        <v>0.27</v>
      </c>
      <c r="BD1024">
        <f t="shared" si="205"/>
        <v>0.9408333333333333</v>
      </c>
      <c r="BE1024">
        <f t="shared" si="206"/>
        <v>0</v>
      </c>
    </row>
    <row r="1025" spans="1:57" x14ac:dyDescent="0.3">
      <c r="A1025">
        <f>Pumpkin_Seeds_Dataset!A1023</f>
        <v>81254</v>
      </c>
      <c r="B1025">
        <f>Pumpkin_Seeds_Dataset!B1023</f>
        <v>1099.521</v>
      </c>
      <c r="C1025">
        <f>Pumpkin_Seeds_Dataset!C1023</f>
        <v>417.3621</v>
      </c>
      <c r="D1025">
        <f>Pumpkin_Seeds_Dataset!D1023</f>
        <v>249.07419999999999</v>
      </c>
      <c r="E1025">
        <f>Pumpkin_Seeds_Dataset!E1023</f>
        <v>82425</v>
      </c>
      <c r="F1025">
        <f>Pumpkin_Seeds_Dataset!F1023</f>
        <v>321.64550000000003</v>
      </c>
      <c r="G1025">
        <f>Pumpkin_Seeds_Dataset!G1023</f>
        <v>0.8024</v>
      </c>
      <c r="H1025">
        <f>Pumpkin_Seeds_Dataset!H1023</f>
        <v>0.98580000000000001</v>
      </c>
      <c r="I1025">
        <f>Pumpkin_Seeds_Dataset!I1023</f>
        <v>0.73250000000000004</v>
      </c>
      <c r="J1025">
        <f>Pumpkin_Seeds_Dataset!J1023</f>
        <v>0.84460000000000002</v>
      </c>
      <c r="K1025">
        <f>Pumpkin_Seeds_Dataset!K1023</f>
        <v>1.6757</v>
      </c>
      <c r="L1025">
        <f>Pumpkin_Seeds_Dataset!L1023</f>
        <v>0.77070000000000005</v>
      </c>
      <c r="M1025" s="9">
        <f>Pumpkin_Seeds_Dataset!M1023</f>
        <v>0</v>
      </c>
      <c r="N1025" s="10">
        <f t="shared" si="196"/>
        <v>1</v>
      </c>
      <c r="O1025" s="11">
        <f t="shared" si="197"/>
        <v>1</v>
      </c>
      <c r="P1025">
        <f t="shared" si="198"/>
        <v>0</v>
      </c>
      <c r="Q1025">
        <f t="shared" si="199"/>
        <v>5.1621762732222678E-3</v>
      </c>
      <c r="R1025" s="9">
        <f t="shared" si="200"/>
        <v>5.1621762732222678E-3</v>
      </c>
      <c r="S1025" s="11">
        <f t="shared" si="201"/>
        <v>0.99483782372677776</v>
      </c>
      <c r="T1025" s="9">
        <f t="shared" si="202"/>
        <v>-5.1755463374273201E-3</v>
      </c>
      <c r="U1025" s="11">
        <f t="shared" si="203"/>
        <v>100</v>
      </c>
      <c r="AX1025">
        <v>0.20094630837029248</v>
      </c>
      <c r="AY1025">
        <v>0</v>
      </c>
      <c r="AZ1025">
        <v>1</v>
      </c>
      <c r="BA1025">
        <f t="shared" si="207"/>
        <v>949</v>
      </c>
      <c r="BB1025">
        <f t="shared" si="208"/>
        <v>72</v>
      </c>
      <c r="BC1025">
        <f t="shared" si="204"/>
        <v>0.27</v>
      </c>
      <c r="BD1025">
        <f t="shared" si="205"/>
        <v>0.94</v>
      </c>
      <c r="BE1025">
        <f t="shared" si="206"/>
        <v>7.2307692307689954E-4</v>
      </c>
    </row>
    <row r="1026" spans="1:57" x14ac:dyDescent="0.3">
      <c r="A1026">
        <f>Pumpkin_Seeds_Dataset!A1024</f>
        <v>81606</v>
      </c>
      <c r="B1026">
        <f>Pumpkin_Seeds_Dataset!B1024</f>
        <v>1098.521</v>
      </c>
      <c r="C1026">
        <f>Pumpkin_Seeds_Dataset!C1024</f>
        <v>433.4101</v>
      </c>
      <c r="D1026">
        <f>Pumpkin_Seeds_Dataset!D1024</f>
        <v>240.4477</v>
      </c>
      <c r="E1026">
        <f>Pumpkin_Seeds_Dataset!E1024</f>
        <v>82481</v>
      </c>
      <c r="F1026">
        <f>Pumpkin_Seeds_Dataset!F1024</f>
        <v>322.34140000000002</v>
      </c>
      <c r="G1026">
        <f>Pumpkin_Seeds_Dataset!G1024</f>
        <v>0.83199999999999996</v>
      </c>
      <c r="H1026">
        <f>Pumpkin_Seeds_Dataset!H1024</f>
        <v>0.98939999999999995</v>
      </c>
      <c r="I1026">
        <f>Pumpkin_Seeds_Dataset!I1024</f>
        <v>0.74890000000000001</v>
      </c>
      <c r="J1026">
        <f>Pumpkin_Seeds_Dataset!J1024</f>
        <v>0.8498</v>
      </c>
      <c r="K1026">
        <f>Pumpkin_Seeds_Dataset!K1024</f>
        <v>1.8025</v>
      </c>
      <c r="L1026">
        <f>Pumpkin_Seeds_Dataset!L1024</f>
        <v>0.74370000000000003</v>
      </c>
      <c r="M1026" s="9">
        <f>Pumpkin_Seeds_Dataset!M1024</f>
        <v>0</v>
      </c>
      <c r="N1026" s="10">
        <f t="shared" si="196"/>
        <v>1</v>
      </c>
      <c r="O1026" s="11">
        <f t="shared" si="197"/>
        <v>1</v>
      </c>
      <c r="P1026">
        <f t="shared" si="198"/>
        <v>0</v>
      </c>
      <c r="Q1026">
        <f t="shared" si="199"/>
        <v>3.1153404658250439E-2</v>
      </c>
      <c r="R1026" s="9">
        <f t="shared" si="200"/>
        <v>3.1153404658250439E-2</v>
      </c>
      <c r="S1026" s="11">
        <f t="shared" si="201"/>
        <v>0.96884659534174955</v>
      </c>
      <c r="T1026" s="9">
        <f t="shared" si="202"/>
        <v>-3.1648991964907926E-2</v>
      </c>
      <c r="U1026" s="11">
        <f t="shared" si="203"/>
        <v>100</v>
      </c>
      <c r="AX1026">
        <v>0.2012023375424834</v>
      </c>
      <c r="AY1026">
        <v>1</v>
      </c>
      <c r="AZ1026">
        <v>0</v>
      </c>
      <c r="BA1026">
        <f t="shared" si="207"/>
        <v>950</v>
      </c>
      <c r="BB1026">
        <f t="shared" si="208"/>
        <v>72</v>
      </c>
      <c r="BC1026">
        <f t="shared" si="204"/>
        <v>0.26923076923076927</v>
      </c>
      <c r="BD1026">
        <f t="shared" si="205"/>
        <v>0.94</v>
      </c>
      <c r="BE1026">
        <f t="shared" si="206"/>
        <v>0</v>
      </c>
    </row>
    <row r="1027" spans="1:57" x14ac:dyDescent="0.3">
      <c r="A1027">
        <f>Pumpkin_Seeds_Dataset!A1025</f>
        <v>84936</v>
      </c>
      <c r="B1027">
        <f>Pumpkin_Seeds_Dataset!B1025</f>
        <v>1144.8009999999999</v>
      </c>
      <c r="C1027">
        <f>Pumpkin_Seeds_Dataset!C1025</f>
        <v>458.10079999999999</v>
      </c>
      <c r="D1027">
        <f>Pumpkin_Seeds_Dataset!D1025</f>
        <v>236.97880000000001</v>
      </c>
      <c r="E1027">
        <f>Pumpkin_Seeds_Dataset!E1025</f>
        <v>85894</v>
      </c>
      <c r="F1027">
        <f>Pumpkin_Seeds_Dataset!F1025</f>
        <v>328.85239999999999</v>
      </c>
      <c r="G1027">
        <f>Pumpkin_Seeds_Dataset!G1025</f>
        <v>0.85580000000000001</v>
      </c>
      <c r="H1027">
        <f>Pumpkin_Seeds_Dataset!H1025</f>
        <v>0.98880000000000001</v>
      </c>
      <c r="I1027">
        <f>Pumpkin_Seeds_Dataset!I1025</f>
        <v>0.72819999999999996</v>
      </c>
      <c r="J1027">
        <f>Pumpkin_Seeds_Dataset!J1025</f>
        <v>0.81440000000000001</v>
      </c>
      <c r="K1027">
        <f>Pumpkin_Seeds_Dataset!K1025</f>
        <v>1.9331</v>
      </c>
      <c r="L1027">
        <f>Pumpkin_Seeds_Dataset!L1025</f>
        <v>0.71789999999999998</v>
      </c>
      <c r="M1027" s="9">
        <f>Pumpkin_Seeds_Dataset!M1025</f>
        <v>0</v>
      </c>
      <c r="N1027" s="10">
        <f t="shared" si="196"/>
        <v>1</v>
      </c>
      <c r="O1027" s="11">
        <f t="shared" si="197"/>
        <v>1</v>
      </c>
      <c r="P1027">
        <f t="shared" si="198"/>
        <v>0</v>
      </c>
      <c r="Q1027">
        <f t="shared" si="199"/>
        <v>0.12132916128877806</v>
      </c>
      <c r="R1027" s="9">
        <f t="shared" si="200"/>
        <v>0.12132916128877806</v>
      </c>
      <c r="S1027" s="11">
        <f t="shared" si="201"/>
        <v>0.87867083871122198</v>
      </c>
      <c r="T1027" s="9">
        <f t="shared" si="202"/>
        <v>-0.12934492388522684</v>
      </c>
      <c r="U1027" s="11">
        <f t="shared" si="203"/>
        <v>100</v>
      </c>
      <c r="AX1027">
        <v>0.2013433960002973</v>
      </c>
      <c r="AY1027">
        <v>0</v>
      </c>
      <c r="AZ1027">
        <v>1</v>
      </c>
      <c r="BA1027">
        <f t="shared" si="207"/>
        <v>950</v>
      </c>
      <c r="BB1027">
        <f t="shared" si="208"/>
        <v>73</v>
      </c>
      <c r="BC1027">
        <f t="shared" si="204"/>
        <v>0.26923076923076927</v>
      </c>
      <c r="BD1027">
        <f t="shared" si="205"/>
        <v>0.93916666666666671</v>
      </c>
      <c r="BE1027">
        <f t="shared" si="206"/>
        <v>7.2243589743597829E-4</v>
      </c>
    </row>
    <row r="1028" spans="1:57" x14ac:dyDescent="0.3">
      <c r="A1028">
        <f>Pumpkin_Seeds_Dataset!A1026</f>
        <v>90230</v>
      </c>
      <c r="B1028">
        <f>Pumpkin_Seeds_Dataset!B1026</f>
        <v>1204.874</v>
      </c>
      <c r="C1028">
        <f>Pumpkin_Seeds_Dataset!C1026</f>
        <v>484.99689999999998</v>
      </c>
      <c r="D1028">
        <f>Pumpkin_Seeds_Dataset!D1026</f>
        <v>238.37870000000001</v>
      </c>
      <c r="E1028">
        <f>Pumpkin_Seeds_Dataset!E1026</f>
        <v>91291</v>
      </c>
      <c r="F1028">
        <f>Pumpkin_Seeds_Dataset!F1026</f>
        <v>338.94600000000003</v>
      </c>
      <c r="G1028">
        <f>Pumpkin_Seeds_Dataset!G1026</f>
        <v>0.87090000000000001</v>
      </c>
      <c r="H1028">
        <f>Pumpkin_Seeds_Dataset!H1026</f>
        <v>0.98839999999999995</v>
      </c>
      <c r="I1028">
        <f>Pumpkin_Seeds_Dataset!I1026</f>
        <v>0.73950000000000005</v>
      </c>
      <c r="J1028">
        <f>Pumpkin_Seeds_Dataset!J1026</f>
        <v>0.78100000000000003</v>
      </c>
      <c r="K1028">
        <f>Pumpkin_Seeds_Dataset!K1026</f>
        <v>2.0346000000000002</v>
      </c>
      <c r="L1028">
        <f>Pumpkin_Seeds_Dataset!L1026</f>
        <v>0.69889999999999997</v>
      </c>
      <c r="M1028" s="9">
        <f>Pumpkin_Seeds_Dataset!M1026</f>
        <v>0</v>
      </c>
      <c r="N1028" s="10">
        <f t="shared" si="196"/>
        <v>1</v>
      </c>
      <c r="O1028" s="11">
        <f t="shared" si="197"/>
        <v>1</v>
      </c>
      <c r="P1028">
        <f t="shared" si="198"/>
        <v>0</v>
      </c>
      <c r="Q1028">
        <f t="shared" si="199"/>
        <v>0.4249841411118106</v>
      </c>
      <c r="R1028" s="9">
        <f t="shared" si="200"/>
        <v>0.4249841411118106</v>
      </c>
      <c r="S1028" s="11">
        <f t="shared" si="201"/>
        <v>0.5750158588881894</v>
      </c>
      <c r="T1028" s="9">
        <f t="shared" si="202"/>
        <v>-0.55335765789001445</v>
      </c>
      <c r="U1028" s="11">
        <f t="shared" si="203"/>
        <v>100</v>
      </c>
      <c r="AX1028">
        <v>0.20181248812957653</v>
      </c>
      <c r="AY1028">
        <v>1</v>
      </c>
      <c r="AZ1028">
        <v>0</v>
      </c>
      <c r="BA1028">
        <f t="shared" si="207"/>
        <v>951</v>
      </c>
      <c r="BB1028">
        <f t="shared" si="208"/>
        <v>73</v>
      </c>
      <c r="BC1028">
        <f t="shared" si="204"/>
        <v>0.26846153846153842</v>
      </c>
      <c r="BD1028">
        <f t="shared" si="205"/>
        <v>0.93916666666666671</v>
      </c>
      <c r="BE1028">
        <f t="shared" si="206"/>
        <v>0</v>
      </c>
    </row>
    <row r="1029" spans="1:57" x14ac:dyDescent="0.3">
      <c r="A1029">
        <f>Pumpkin_Seeds_Dataset!A1027</f>
        <v>83736</v>
      </c>
      <c r="B1029">
        <f>Pumpkin_Seeds_Dataset!B1027</f>
        <v>1108.2809999999999</v>
      </c>
      <c r="C1029">
        <f>Pumpkin_Seeds_Dataset!C1027</f>
        <v>431.5197</v>
      </c>
      <c r="D1029">
        <f>Pumpkin_Seeds_Dataset!D1027</f>
        <v>248.08189999999999</v>
      </c>
      <c r="E1029">
        <f>Pumpkin_Seeds_Dataset!E1027</f>
        <v>84458</v>
      </c>
      <c r="F1029">
        <f>Pumpkin_Seeds_Dataset!F1027</f>
        <v>326.52100000000002</v>
      </c>
      <c r="G1029">
        <f>Pumpkin_Seeds_Dataset!G1027</f>
        <v>0.81820000000000004</v>
      </c>
      <c r="H1029">
        <f>Pumpkin_Seeds_Dataset!H1027</f>
        <v>0.99150000000000005</v>
      </c>
      <c r="I1029">
        <f>Pumpkin_Seeds_Dataset!I1027</f>
        <v>0.7268</v>
      </c>
      <c r="J1029">
        <f>Pumpkin_Seeds_Dataset!J1027</f>
        <v>0.85670000000000002</v>
      </c>
      <c r="K1029">
        <f>Pumpkin_Seeds_Dataset!K1027</f>
        <v>1.7394000000000001</v>
      </c>
      <c r="L1029">
        <f>Pumpkin_Seeds_Dataset!L1027</f>
        <v>0.75670000000000004</v>
      </c>
      <c r="M1029" s="9">
        <f>Pumpkin_Seeds_Dataset!M1027</f>
        <v>0</v>
      </c>
      <c r="N1029" s="10">
        <f t="shared" ref="N1029:N1092" si="209">1-M1029</f>
        <v>1</v>
      </c>
      <c r="O1029" s="11">
        <f t="shared" ref="O1029:O1092" si="210">M1029+N1029</f>
        <v>1</v>
      </c>
      <c r="P1029">
        <f t="shared" ref="P1029:P1092" si="211">IF(O1029=0,"",M1029/O1029)</f>
        <v>0</v>
      </c>
      <c r="Q1029">
        <f t="shared" ref="Q1029:Q1092" si="212">1/(1+EXP(-$X$5-MMULT(A1029:L1029,$X$6:$X$17)))</f>
        <v>4.0024262861124503E-2</v>
      </c>
      <c r="R1029" s="9">
        <f t="shared" ref="R1029:R1092" si="213">O1029*Q1029</f>
        <v>4.0024262861124503E-2</v>
      </c>
      <c r="S1029" s="11">
        <f t="shared" ref="S1029:S1092" si="214">O1029-R1029</f>
        <v>0.95997573713887552</v>
      </c>
      <c r="T1029" s="9">
        <f t="shared" ref="T1029:T1092" si="215">IFERROR(O1029*(P1029*LN(Q1029)+(1-P1029)*LN(1-Q1029)),0)</f>
        <v>-4.0847268653314672E-2</v>
      </c>
      <c r="U1029" s="11">
        <f t="shared" ref="U1029:U1092" si="216">100*IF(Q1029&gt;=$AT$10,M1029/O1029,N1029/O1029)</f>
        <v>100</v>
      </c>
      <c r="AX1029">
        <v>0.20340347967315958</v>
      </c>
      <c r="AY1029">
        <v>0</v>
      </c>
      <c r="AZ1029">
        <v>1</v>
      </c>
      <c r="BA1029">
        <f t="shared" si="207"/>
        <v>951</v>
      </c>
      <c r="BB1029">
        <f t="shared" si="208"/>
        <v>74</v>
      </c>
      <c r="BC1029">
        <f t="shared" ref="BC1029:BC1092" si="217">1-BA1029/BA$2504</f>
        <v>0.26846153846153842</v>
      </c>
      <c r="BD1029">
        <f t="shared" ref="BD1029:BD1092" si="218">1-BB1029/BB$2504</f>
        <v>0.93833333333333335</v>
      </c>
      <c r="BE1029">
        <f t="shared" ref="BE1029:BE1092" si="219">(BC1029-BC1030)*BD1029</f>
        <v>7.2179487179484844E-4</v>
      </c>
    </row>
    <row r="1030" spans="1:57" x14ac:dyDescent="0.3">
      <c r="A1030">
        <f>Pumpkin_Seeds_Dataset!A1028</f>
        <v>61319</v>
      </c>
      <c r="B1030">
        <f>Pumpkin_Seeds_Dataset!B1028</f>
        <v>941.43200000000002</v>
      </c>
      <c r="C1030">
        <f>Pumpkin_Seeds_Dataset!C1028</f>
        <v>353.69139999999999</v>
      </c>
      <c r="D1030">
        <f>Pumpkin_Seeds_Dataset!D1028</f>
        <v>222.137</v>
      </c>
      <c r="E1030">
        <f>Pumpkin_Seeds_Dataset!E1028</f>
        <v>62304</v>
      </c>
      <c r="F1030">
        <f>Pumpkin_Seeds_Dataset!F1028</f>
        <v>279.41680000000002</v>
      </c>
      <c r="G1030">
        <f>Pumpkin_Seeds_Dataset!G1028</f>
        <v>0.7782</v>
      </c>
      <c r="H1030">
        <f>Pumpkin_Seeds_Dataset!H1028</f>
        <v>0.98419999999999996</v>
      </c>
      <c r="I1030">
        <f>Pumpkin_Seeds_Dataset!I1028</f>
        <v>0.70850000000000002</v>
      </c>
      <c r="J1030">
        <f>Pumpkin_Seeds_Dataset!J1028</f>
        <v>0.86939999999999995</v>
      </c>
      <c r="K1030">
        <f>Pumpkin_Seeds_Dataset!K1028</f>
        <v>1.5922000000000001</v>
      </c>
      <c r="L1030">
        <f>Pumpkin_Seeds_Dataset!L1028</f>
        <v>0.79</v>
      </c>
      <c r="M1030" s="9">
        <f>Pumpkin_Seeds_Dataset!M1028</f>
        <v>0</v>
      </c>
      <c r="N1030" s="10">
        <f t="shared" si="209"/>
        <v>1</v>
      </c>
      <c r="O1030" s="11">
        <f t="shared" si="210"/>
        <v>1</v>
      </c>
      <c r="P1030">
        <f t="shared" si="211"/>
        <v>0</v>
      </c>
      <c r="Q1030">
        <f t="shared" si="212"/>
        <v>1.0206795174903902E-2</v>
      </c>
      <c r="R1030" s="9">
        <f t="shared" si="213"/>
        <v>1.0206795174903902E-2</v>
      </c>
      <c r="S1030" s="11">
        <f t="shared" si="214"/>
        <v>0.98979320482509614</v>
      </c>
      <c r="T1030" s="9">
        <f t="shared" si="215"/>
        <v>-1.025924168786024E-2</v>
      </c>
      <c r="U1030" s="11">
        <f t="shared" si="216"/>
        <v>100</v>
      </c>
      <c r="AX1030">
        <v>0.20409261006781604</v>
      </c>
      <c r="AY1030">
        <v>1</v>
      </c>
      <c r="AZ1030">
        <v>0</v>
      </c>
      <c r="BA1030">
        <f t="shared" ref="BA1030:BA1093" si="220">BA1029+AY1030</f>
        <v>952</v>
      </c>
      <c r="BB1030">
        <f t="shared" ref="BB1030:BB1093" si="221">BB1029+AZ1030</f>
        <v>74</v>
      </c>
      <c r="BC1030">
        <f t="shared" si="217"/>
        <v>0.26769230769230767</v>
      </c>
      <c r="BD1030">
        <f t="shared" si="218"/>
        <v>0.93833333333333335</v>
      </c>
      <c r="BE1030">
        <f t="shared" si="219"/>
        <v>7.2179487179484844E-4</v>
      </c>
    </row>
    <row r="1031" spans="1:57" x14ac:dyDescent="0.3">
      <c r="A1031">
        <f>Pumpkin_Seeds_Dataset!A1029</f>
        <v>79594</v>
      </c>
      <c r="B1031">
        <f>Pumpkin_Seeds_Dataset!B1029</f>
        <v>1089.0519999999999</v>
      </c>
      <c r="C1031">
        <f>Pumpkin_Seeds_Dataset!C1029</f>
        <v>434.79520000000002</v>
      </c>
      <c r="D1031">
        <f>Pumpkin_Seeds_Dataset!D1029</f>
        <v>233.6859</v>
      </c>
      <c r="E1031">
        <f>Pumpkin_Seeds_Dataset!E1029</f>
        <v>80138</v>
      </c>
      <c r="F1031">
        <f>Pumpkin_Seeds_Dataset!F1029</f>
        <v>318.34289999999999</v>
      </c>
      <c r="G1031">
        <f>Pumpkin_Seeds_Dataset!G1029</f>
        <v>0.84330000000000005</v>
      </c>
      <c r="H1031">
        <f>Pumpkin_Seeds_Dataset!H1029</f>
        <v>0.99319999999999997</v>
      </c>
      <c r="I1031">
        <f>Pumpkin_Seeds_Dataset!I1029</f>
        <v>0.74239999999999995</v>
      </c>
      <c r="J1031">
        <f>Pumpkin_Seeds_Dataset!J1029</f>
        <v>0.84330000000000005</v>
      </c>
      <c r="K1031">
        <f>Pumpkin_Seeds_Dataset!K1029</f>
        <v>1.8606</v>
      </c>
      <c r="L1031">
        <f>Pumpkin_Seeds_Dataset!L1029</f>
        <v>0.73219999999999996</v>
      </c>
      <c r="M1031" s="9">
        <f>Pumpkin_Seeds_Dataset!M1029</f>
        <v>0</v>
      </c>
      <c r="N1031" s="10">
        <f t="shared" si="209"/>
        <v>1</v>
      </c>
      <c r="O1031" s="11">
        <f t="shared" si="210"/>
        <v>1</v>
      </c>
      <c r="P1031">
        <f t="shared" si="211"/>
        <v>0</v>
      </c>
      <c r="Q1031">
        <f t="shared" si="212"/>
        <v>0.14104960834053243</v>
      </c>
      <c r="R1031" s="9">
        <f t="shared" si="213"/>
        <v>0.14104960834053243</v>
      </c>
      <c r="S1031" s="11">
        <f t="shared" si="214"/>
        <v>0.85895039165946763</v>
      </c>
      <c r="T1031" s="9">
        <f t="shared" si="215"/>
        <v>-0.15204410993508755</v>
      </c>
      <c r="U1031" s="11">
        <f t="shared" si="216"/>
        <v>100</v>
      </c>
      <c r="AX1031">
        <v>0.20441304917465766</v>
      </c>
      <c r="AY1031">
        <v>1</v>
      </c>
      <c r="AZ1031">
        <v>0</v>
      </c>
      <c r="BA1031">
        <f t="shared" si="220"/>
        <v>953</v>
      </c>
      <c r="BB1031">
        <f t="shared" si="221"/>
        <v>74</v>
      </c>
      <c r="BC1031">
        <f t="shared" si="217"/>
        <v>0.26692307692307693</v>
      </c>
      <c r="BD1031">
        <f t="shared" si="218"/>
        <v>0.93833333333333335</v>
      </c>
      <c r="BE1031">
        <f t="shared" si="219"/>
        <v>7.2179487179484844E-4</v>
      </c>
    </row>
    <row r="1032" spans="1:57" x14ac:dyDescent="0.3">
      <c r="A1032">
        <f>Pumpkin_Seeds_Dataset!A1030</f>
        <v>92432</v>
      </c>
      <c r="B1032">
        <f>Pumpkin_Seeds_Dataset!B1030</f>
        <v>1124.0350000000001</v>
      </c>
      <c r="C1032">
        <f>Pumpkin_Seeds_Dataset!C1030</f>
        <v>402.65640000000002</v>
      </c>
      <c r="D1032">
        <f>Pumpkin_Seeds_Dataset!D1030</f>
        <v>292.95979999999997</v>
      </c>
      <c r="E1032">
        <f>Pumpkin_Seeds_Dataset!E1030</f>
        <v>93267</v>
      </c>
      <c r="F1032">
        <f>Pumpkin_Seeds_Dataset!F1030</f>
        <v>343.05700000000002</v>
      </c>
      <c r="G1032">
        <f>Pumpkin_Seeds_Dataset!G1030</f>
        <v>0.68600000000000005</v>
      </c>
      <c r="H1032">
        <f>Pumpkin_Seeds_Dataset!H1030</f>
        <v>0.99099999999999999</v>
      </c>
      <c r="I1032">
        <f>Pumpkin_Seeds_Dataset!I1030</f>
        <v>0.76060000000000005</v>
      </c>
      <c r="J1032">
        <f>Pumpkin_Seeds_Dataset!J1030</f>
        <v>0.91930000000000001</v>
      </c>
      <c r="K1032">
        <f>Pumpkin_Seeds_Dataset!K1030</f>
        <v>1.3744000000000001</v>
      </c>
      <c r="L1032">
        <f>Pumpkin_Seeds_Dataset!L1030</f>
        <v>0.85199999999999998</v>
      </c>
      <c r="M1032" s="9">
        <f>Pumpkin_Seeds_Dataset!M1030</f>
        <v>0</v>
      </c>
      <c r="N1032" s="10">
        <f t="shared" si="209"/>
        <v>1</v>
      </c>
      <c r="O1032" s="11">
        <f t="shared" si="210"/>
        <v>1</v>
      </c>
      <c r="P1032">
        <f t="shared" si="211"/>
        <v>0</v>
      </c>
      <c r="Q1032">
        <f t="shared" si="212"/>
        <v>3.3749446393210878E-3</v>
      </c>
      <c r="R1032" s="9">
        <f t="shared" si="213"/>
        <v>3.3749446393210878E-3</v>
      </c>
      <c r="S1032" s="11">
        <f t="shared" si="214"/>
        <v>0.99662505536067891</v>
      </c>
      <c r="T1032" s="9">
        <f t="shared" si="215"/>
        <v>-3.3806526113251455E-3</v>
      </c>
      <c r="U1032" s="11">
        <f t="shared" si="216"/>
        <v>100</v>
      </c>
      <c r="AX1032">
        <v>0.20455972686670926</v>
      </c>
      <c r="AY1032">
        <v>1</v>
      </c>
      <c r="AZ1032">
        <v>0</v>
      </c>
      <c r="BA1032">
        <f t="shared" si="220"/>
        <v>954</v>
      </c>
      <c r="BB1032">
        <f t="shared" si="221"/>
        <v>74</v>
      </c>
      <c r="BC1032">
        <f t="shared" si="217"/>
        <v>0.26615384615384619</v>
      </c>
      <c r="BD1032">
        <f t="shared" si="218"/>
        <v>0.93833333333333335</v>
      </c>
      <c r="BE1032">
        <f t="shared" si="219"/>
        <v>7.2179487179495263E-4</v>
      </c>
    </row>
    <row r="1033" spans="1:57" x14ac:dyDescent="0.3">
      <c r="A1033">
        <f>Pumpkin_Seeds_Dataset!A1031</f>
        <v>65719</v>
      </c>
      <c r="B1033">
        <f>Pumpkin_Seeds_Dataset!B1031</f>
        <v>987.52</v>
      </c>
      <c r="C1033">
        <f>Pumpkin_Seeds_Dataset!C1031</f>
        <v>391.97359999999998</v>
      </c>
      <c r="D1033">
        <f>Pumpkin_Seeds_Dataset!D1031</f>
        <v>214.29640000000001</v>
      </c>
      <c r="E1033">
        <f>Pumpkin_Seeds_Dataset!E1031</f>
        <v>66350</v>
      </c>
      <c r="F1033">
        <f>Pumpkin_Seeds_Dataset!F1031</f>
        <v>289.2681</v>
      </c>
      <c r="G1033">
        <f>Pumpkin_Seeds_Dataset!G1031</f>
        <v>0.83730000000000004</v>
      </c>
      <c r="H1033">
        <f>Pumpkin_Seeds_Dataset!H1031</f>
        <v>0.99050000000000005</v>
      </c>
      <c r="I1033">
        <f>Pumpkin_Seeds_Dataset!I1031</f>
        <v>0.73080000000000001</v>
      </c>
      <c r="J1033">
        <f>Pumpkin_Seeds_Dataset!J1031</f>
        <v>0.84689999999999999</v>
      </c>
      <c r="K1033">
        <f>Pumpkin_Seeds_Dataset!K1031</f>
        <v>1.8290999999999999</v>
      </c>
      <c r="L1033">
        <f>Pumpkin_Seeds_Dataset!L1031</f>
        <v>0.73799999999999999</v>
      </c>
      <c r="M1033" s="9">
        <f>Pumpkin_Seeds_Dataset!M1031</f>
        <v>0</v>
      </c>
      <c r="N1033" s="10">
        <f t="shared" si="209"/>
        <v>1</v>
      </c>
      <c r="O1033" s="11">
        <f t="shared" si="210"/>
        <v>1</v>
      </c>
      <c r="P1033">
        <f t="shared" si="211"/>
        <v>0</v>
      </c>
      <c r="Q1033">
        <f t="shared" si="212"/>
        <v>0.11143413589553698</v>
      </c>
      <c r="R1033" s="9">
        <f t="shared" si="213"/>
        <v>0.11143413589553698</v>
      </c>
      <c r="S1033" s="11">
        <f t="shared" si="214"/>
        <v>0.88856586410446303</v>
      </c>
      <c r="T1033" s="9">
        <f t="shared" si="215"/>
        <v>-0.11814650458569159</v>
      </c>
      <c r="U1033" s="11">
        <f t="shared" si="216"/>
        <v>100</v>
      </c>
      <c r="AX1033">
        <v>0.20466157367742141</v>
      </c>
      <c r="AY1033">
        <v>1</v>
      </c>
      <c r="AZ1033">
        <v>0</v>
      </c>
      <c r="BA1033">
        <f t="shared" si="220"/>
        <v>955</v>
      </c>
      <c r="BB1033">
        <f t="shared" si="221"/>
        <v>74</v>
      </c>
      <c r="BC1033">
        <f t="shared" si="217"/>
        <v>0.26538461538461533</v>
      </c>
      <c r="BD1033">
        <f t="shared" si="218"/>
        <v>0.93833333333333335</v>
      </c>
      <c r="BE1033">
        <f t="shared" si="219"/>
        <v>0</v>
      </c>
    </row>
    <row r="1034" spans="1:57" x14ac:dyDescent="0.3">
      <c r="A1034">
        <f>Pumpkin_Seeds_Dataset!A1032</f>
        <v>88973</v>
      </c>
      <c r="B1034">
        <f>Pumpkin_Seeds_Dataset!B1032</f>
        <v>1203.4960000000001</v>
      </c>
      <c r="C1034">
        <f>Pumpkin_Seeds_Dataset!C1032</f>
        <v>490.86180000000002</v>
      </c>
      <c r="D1034">
        <f>Pumpkin_Seeds_Dataset!D1032</f>
        <v>232.22669999999999</v>
      </c>
      <c r="E1034">
        <f>Pumpkin_Seeds_Dataset!E1032</f>
        <v>89974</v>
      </c>
      <c r="F1034">
        <f>Pumpkin_Seeds_Dataset!F1032</f>
        <v>336.57679999999999</v>
      </c>
      <c r="G1034">
        <f>Pumpkin_Seeds_Dataset!G1032</f>
        <v>0.88100000000000001</v>
      </c>
      <c r="H1034">
        <f>Pumpkin_Seeds_Dataset!H1032</f>
        <v>0.9889</v>
      </c>
      <c r="I1034">
        <f>Pumpkin_Seeds_Dataset!I1032</f>
        <v>0.63980000000000004</v>
      </c>
      <c r="J1034">
        <f>Pumpkin_Seeds_Dataset!J1032</f>
        <v>0.77190000000000003</v>
      </c>
      <c r="K1034">
        <f>Pumpkin_Seeds_Dataset!K1032</f>
        <v>2.1137000000000001</v>
      </c>
      <c r="L1034">
        <f>Pumpkin_Seeds_Dataset!L1032</f>
        <v>0.68569999999999998</v>
      </c>
      <c r="M1034" s="9">
        <f>Pumpkin_Seeds_Dataset!M1032</f>
        <v>0</v>
      </c>
      <c r="N1034" s="10">
        <f t="shared" si="209"/>
        <v>1</v>
      </c>
      <c r="O1034" s="11">
        <f t="shared" si="210"/>
        <v>1</v>
      </c>
      <c r="P1034">
        <f t="shared" si="211"/>
        <v>0</v>
      </c>
      <c r="Q1034">
        <f t="shared" si="212"/>
        <v>0.64126498025539824</v>
      </c>
      <c r="R1034" s="9">
        <f t="shared" si="213"/>
        <v>0.64126498025539824</v>
      </c>
      <c r="S1034" s="11">
        <f t="shared" si="214"/>
        <v>0.35873501974460176</v>
      </c>
      <c r="T1034" s="9">
        <f t="shared" si="215"/>
        <v>-1.0251712695896185</v>
      </c>
      <c r="U1034" s="11">
        <f t="shared" si="216"/>
        <v>0</v>
      </c>
      <c r="AX1034">
        <v>0.20567130522643357</v>
      </c>
      <c r="AY1034">
        <v>0</v>
      </c>
      <c r="AZ1034">
        <v>1</v>
      </c>
      <c r="BA1034">
        <f t="shared" si="220"/>
        <v>955</v>
      </c>
      <c r="BB1034">
        <f t="shared" si="221"/>
        <v>75</v>
      </c>
      <c r="BC1034">
        <f t="shared" si="217"/>
        <v>0.26538461538461533</v>
      </c>
      <c r="BD1034">
        <f t="shared" si="218"/>
        <v>0.9375</v>
      </c>
      <c r="BE1034">
        <f t="shared" si="219"/>
        <v>7.2115384615382278E-4</v>
      </c>
    </row>
    <row r="1035" spans="1:57" x14ac:dyDescent="0.3">
      <c r="A1035">
        <f>Pumpkin_Seeds_Dataset!A1033</f>
        <v>67063</v>
      </c>
      <c r="B1035">
        <f>Pumpkin_Seeds_Dataset!B1033</f>
        <v>1007.9829999999999</v>
      </c>
      <c r="C1035">
        <f>Pumpkin_Seeds_Dataset!C1033</f>
        <v>396.58510000000001</v>
      </c>
      <c r="D1035">
        <f>Pumpkin_Seeds_Dataset!D1033</f>
        <v>215.6198</v>
      </c>
      <c r="E1035">
        <f>Pumpkin_Seeds_Dataset!E1033</f>
        <v>67816</v>
      </c>
      <c r="F1035">
        <f>Pumpkin_Seeds_Dataset!F1033</f>
        <v>292.21100000000001</v>
      </c>
      <c r="G1035">
        <f>Pumpkin_Seeds_Dataset!G1033</f>
        <v>0.83930000000000005</v>
      </c>
      <c r="H1035">
        <f>Pumpkin_Seeds_Dataset!H1033</f>
        <v>0.9889</v>
      </c>
      <c r="I1035">
        <f>Pumpkin_Seeds_Dataset!I1033</f>
        <v>0.65069999999999995</v>
      </c>
      <c r="J1035">
        <f>Pumpkin_Seeds_Dataset!J1033</f>
        <v>0.82940000000000003</v>
      </c>
      <c r="K1035">
        <f>Pumpkin_Seeds_Dataset!K1033</f>
        <v>1.8392999999999999</v>
      </c>
      <c r="L1035">
        <f>Pumpkin_Seeds_Dataset!L1033</f>
        <v>0.73680000000000001</v>
      </c>
      <c r="M1035" s="9">
        <f>Pumpkin_Seeds_Dataset!M1033</f>
        <v>0</v>
      </c>
      <c r="N1035" s="10">
        <f t="shared" si="209"/>
        <v>1</v>
      </c>
      <c r="O1035" s="11">
        <f t="shared" si="210"/>
        <v>1</v>
      </c>
      <c r="P1035">
        <f t="shared" si="211"/>
        <v>0</v>
      </c>
      <c r="Q1035">
        <f t="shared" si="212"/>
        <v>6.1420263572360322E-2</v>
      </c>
      <c r="R1035" s="9">
        <f t="shared" si="213"/>
        <v>6.1420263572360322E-2</v>
      </c>
      <c r="S1035" s="11">
        <f t="shared" si="214"/>
        <v>0.9385797364276397</v>
      </c>
      <c r="T1035" s="9">
        <f t="shared" si="215"/>
        <v>-6.3387465000788512E-2</v>
      </c>
      <c r="U1035" s="11">
        <f t="shared" si="216"/>
        <v>100</v>
      </c>
      <c r="AX1035">
        <v>0.20689730168683915</v>
      </c>
      <c r="AY1035">
        <v>1</v>
      </c>
      <c r="AZ1035">
        <v>0</v>
      </c>
      <c r="BA1035">
        <f t="shared" si="220"/>
        <v>956</v>
      </c>
      <c r="BB1035">
        <f t="shared" si="221"/>
        <v>75</v>
      </c>
      <c r="BC1035">
        <f t="shared" si="217"/>
        <v>0.26461538461538459</v>
      </c>
      <c r="BD1035">
        <f t="shared" si="218"/>
        <v>0.9375</v>
      </c>
      <c r="BE1035">
        <f t="shared" si="219"/>
        <v>7.2115384615382278E-4</v>
      </c>
    </row>
    <row r="1036" spans="1:57" x14ac:dyDescent="0.3">
      <c r="A1036">
        <f>Pumpkin_Seeds_Dataset!A1034</f>
        <v>81467</v>
      </c>
      <c r="B1036">
        <f>Pumpkin_Seeds_Dataset!B1034</f>
        <v>1097.7719999999999</v>
      </c>
      <c r="C1036">
        <f>Pumpkin_Seeds_Dataset!C1034</f>
        <v>426.43599999999998</v>
      </c>
      <c r="D1036">
        <f>Pumpkin_Seeds_Dataset!D1034</f>
        <v>244.2336</v>
      </c>
      <c r="E1036">
        <f>Pumpkin_Seeds_Dataset!E1034</f>
        <v>82262</v>
      </c>
      <c r="F1036">
        <f>Pumpkin_Seeds_Dataset!F1034</f>
        <v>322.0668</v>
      </c>
      <c r="G1036">
        <f>Pumpkin_Seeds_Dataset!G1034</f>
        <v>0.81969999999999998</v>
      </c>
      <c r="H1036">
        <f>Pumpkin_Seeds_Dataset!H1034</f>
        <v>0.99029999999999996</v>
      </c>
      <c r="I1036">
        <f>Pumpkin_Seeds_Dataset!I1034</f>
        <v>0.66439999999999999</v>
      </c>
      <c r="J1036">
        <f>Pumpkin_Seeds_Dataset!J1034</f>
        <v>0.84950000000000003</v>
      </c>
      <c r="K1036">
        <f>Pumpkin_Seeds_Dataset!K1034</f>
        <v>1.746</v>
      </c>
      <c r="L1036">
        <f>Pumpkin_Seeds_Dataset!L1034</f>
        <v>0.75529999999999997</v>
      </c>
      <c r="M1036" s="9">
        <f>Pumpkin_Seeds_Dataset!M1034</f>
        <v>0</v>
      </c>
      <c r="N1036" s="10">
        <f t="shared" si="209"/>
        <v>1</v>
      </c>
      <c r="O1036" s="11">
        <f t="shared" si="210"/>
        <v>1</v>
      </c>
      <c r="P1036">
        <f t="shared" si="211"/>
        <v>0</v>
      </c>
      <c r="Q1036">
        <f t="shared" si="212"/>
        <v>2.8442238627780298E-2</v>
      </c>
      <c r="R1036" s="9">
        <f t="shared" si="213"/>
        <v>2.8442238627780298E-2</v>
      </c>
      <c r="S1036" s="11">
        <f t="shared" si="214"/>
        <v>0.97155776137221972</v>
      </c>
      <c r="T1036" s="9">
        <f t="shared" si="215"/>
        <v>-2.885455606771832E-2</v>
      </c>
      <c r="U1036" s="11">
        <f t="shared" si="216"/>
        <v>100</v>
      </c>
      <c r="AX1036">
        <v>0.20719857558044139</v>
      </c>
      <c r="AY1036">
        <v>1</v>
      </c>
      <c r="AZ1036">
        <v>0</v>
      </c>
      <c r="BA1036">
        <f t="shared" si="220"/>
        <v>957</v>
      </c>
      <c r="BB1036">
        <f t="shared" si="221"/>
        <v>75</v>
      </c>
      <c r="BC1036">
        <f t="shared" si="217"/>
        <v>0.26384615384615384</v>
      </c>
      <c r="BD1036">
        <f t="shared" si="218"/>
        <v>0.9375</v>
      </c>
      <c r="BE1036">
        <f t="shared" si="219"/>
        <v>7.2115384615382278E-4</v>
      </c>
    </row>
    <row r="1037" spans="1:57" x14ac:dyDescent="0.3">
      <c r="A1037">
        <f>Pumpkin_Seeds_Dataset!A1035</f>
        <v>85054</v>
      </c>
      <c r="B1037">
        <f>Pumpkin_Seeds_Dataset!B1035</f>
        <v>1180.4939999999999</v>
      </c>
      <c r="C1037">
        <f>Pumpkin_Seeds_Dataset!C1035</f>
        <v>488.08539999999999</v>
      </c>
      <c r="D1037">
        <f>Pumpkin_Seeds_Dataset!D1035</f>
        <v>222.62450000000001</v>
      </c>
      <c r="E1037">
        <f>Pumpkin_Seeds_Dataset!E1035</f>
        <v>85821</v>
      </c>
      <c r="F1037">
        <f>Pumpkin_Seeds_Dataset!F1035</f>
        <v>329.08069999999998</v>
      </c>
      <c r="G1037">
        <f>Pumpkin_Seeds_Dataset!G1035</f>
        <v>0.88990000000000002</v>
      </c>
      <c r="H1037">
        <f>Pumpkin_Seeds_Dataset!H1035</f>
        <v>0.99109999999999998</v>
      </c>
      <c r="I1037">
        <f>Pumpkin_Seeds_Dataset!I1035</f>
        <v>0.57410000000000005</v>
      </c>
      <c r="J1037">
        <f>Pumpkin_Seeds_Dataset!J1035</f>
        <v>0.76700000000000002</v>
      </c>
      <c r="K1037">
        <f>Pumpkin_Seeds_Dataset!K1035</f>
        <v>2.1924000000000001</v>
      </c>
      <c r="L1037">
        <f>Pumpkin_Seeds_Dataset!L1035</f>
        <v>0.67420000000000002</v>
      </c>
      <c r="M1037" s="9">
        <f>Pumpkin_Seeds_Dataset!M1035</f>
        <v>0</v>
      </c>
      <c r="N1037" s="10">
        <f t="shared" si="209"/>
        <v>1</v>
      </c>
      <c r="O1037" s="11">
        <f t="shared" si="210"/>
        <v>1</v>
      </c>
      <c r="P1037">
        <f t="shared" si="211"/>
        <v>0</v>
      </c>
      <c r="Q1037">
        <f t="shared" si="212"/>
        <v>0.8229284832695386</v>
      </c>
      <c r="R1037" s="9">
        <f t="shared" si="213"/>
        <v>0.8229284832695386</v>
      </c>
      <c r="S1037" s="11">
        <f t="shared" si="214"/>
        <v>0.1770715167304614</v>
      </c>
      <c r="T1037" s="9">
        <f t="shared" si="215"/>
        <v>-1.7312015786896144</v>
      </c>
      <c r="U1037" s="11">
        <f t="shared" si="216"/>
        <v>0</v>
      </c>
      <c r="AX1037">
        <v>0.20796175346257051</v>
      </c>
      <c r="AY1037">
        <v>1</v>
      </c>
      <c r="AZ1037">
        <v>0</v>
      </c>
      <c r="BA1037">
        <f t="shared" si="220"/>
        <v>958</v>
      </c>
      <c r="BB1037">
        <f t="shared" si="221"/>
        <v>75</v>
      </c>
      <c r="BC1037">
        <f t="shared" si="217"/>
        <v>0.2630769230769231</v>
      </c>
      <c r="BD1037">
        <f t="shared" si="218"/>
        <v>0.9375</v>
      </c>
      <c r="BE1037">
        <f t="shared" si="219"/>
        <v>7.2115384615382278E-4</v>
      </c>
    </row>
    <row r="1038" spans="1:57" x14ac:dyDescent="0.3">
      <c r="A1038">
        <f>Pumpkin_Seeds_Dataset!A1036</f>
        <v>73815</v>
      </c>
      <c r="B1038">
        <f>Pumpkin_Seeds_Dataset!B1036</f>
        <v>1060.8489999999999</v>
      </c>
      <c r="C1038">
        <f>Pumpkin_Seeds_Dataset!C1036</f>
        <v>423.79050000000001</v>
      </c>
      <c r="D1038">
        <f>Pumpkin_Seeds_Dataset!D1036</f>
        <v>222.82730000000001</v>
      </c>
      <c r="E1038">
        <f>Pumpkin_Seeds_Dataset!E1036</f>
        <v>74727</v>
      </c>
      <c r="F1038">
        <f>Pumpkin_Seeds_Dataset!F1036</f>
        <v>306.5684</v>
      </c>
      <c r="G1038">
        <f>Pumpkin_Seeds_Dataset!G1036</f>
        <v>0.85060000000000002</v>
      </c>
      <c r="H1038">
        <f>Pumpkin_Seeds_Dataset!H1036</f>
        <v>0.98780000000000001</v>
      </c>
      <c r="I1038">
        <f>Pumpkin_Seeds_Dataset!I1036</f>
        <v>0.74219999999999997</v>
      </c>
      <c r="J1038">
        <f>Pumpkin_Seeds_Dataset!J1036</f>
        <v>0.82420000000000004</v>
      </c>
      <c r="K1038">
        <f>Pumpkin_Seeds_Dataset!K1036</f>
        <v>1.9018999999999999</v>
      </c>
      <c r="L1038">
        <f>Pumpkin_Seeds_Dataset!L1036</f>
        <v>0.72340000000000004</v>
      </c>
      <c r="M1038" s="9">
        <f>Pumpkin_Seeds_Dataset!M1036</f>
        <v>0</v>
      </c>
      <c r="N1038" s="10">
        <f t="shared" si="209"/>
        <v>1</v>
      </c>
      <c r="O1038" s="11">
        <f t="shared" si="210"/>
        <v>1</v>
      </c>
      <c r="P1038">
        <f t="shared" si="211"/>
        <v>0</v>
      </c>
      <c r="Q1038">
        <f t="shared" si="212"/>
        <v>8.5739200433682217E-2</v>
      </c>
      <c r="R1038" s="9">
        <f t="shared" si="213"/>
        <v>8.5739200433682217E-2</v>
      </c>
      <c r="S1038" s="11">
        <f t="shared" si="214"/>
        <v>0.91426079956631778</v>
      </c>
      <c r="T1038" s="9">
        <f t="shared" si="215"/>
        <v>-8.963940953532798E-2</v>
      </c>
      <c r="U1038" s="11">
        <f t="shared" si="216"/>
        <v>100</v>
      </c>
      <c r="AX1038">
        <v>0.208136725209458</v>
      </c>
      <c r="AY1038">
        <v>1</v>
      </c>
      <c r="AZ1038">
        <v>0</v>
      </c>
      <c r="BA1038">
        <f t="shared" si="220"/>
        <v>959</v>
      </c>
      <c r="BB1038">
        <f t="shared" si="221"/>
        <v>75</v>
      </c>
      <c r="BC1038">
        <f t="shared" si="217"/>
        <v>0.26230769230769235</v>
      </c>
      <c r="BD1038">
        <f t="shared" si="218"/>
        <v>0.9375</v>
      </c>
      <c r="BE1038">
        <f t="shared" si="219"/>
        <v>7.2115384615392686E-4</v>
      </c>
    </row>
    <row r="1039" spans="1:57" x14ac:dyDescent="0.3">
      <c r="A1039">
        <f>Pumpkin_Seeds_Dataset!A1037</f>
        <v>63918</v>
      </c>
      <c r="B1039">
        <f>Pumpkin_Seeds_Dataset!B1037</f>
        <v>971.85</v>
      </c>
      <c r="C1039">
        <f>Pumpkin_Seeds_Dataset!C1037</f>
        <v>377.8254</v>
      </c>
      <c r="D1039">
        <f>Pumpkin_Seeds_Dataset!D1037</f>
        <v>216.8723</v>
      </c>
      <c r="E1039">
        <f>Pumpkin_Seeds_Dataset!E1037</f>
        <v>64592</v>
      </c>
      <c r="F1039">
        <f>Pumpkin_Seeds_Dataset!F1037</f>
        <v>285.27690000000001</v>
      </c>
      <c r="G1039">
        <f>Pumpkin_Seeds_Dataset!G1037</f>
        <v>0.81889999999999996</v>
      </c>
      <c r="H1039">
        <f>Pumpkin_Seeds_Dataset!H1037</f>
        <v>0.98960000000000004</v>
      </c>
      <c r="I1039">
        <f>Pumpkin_Seeds_Dataset!I1037</f>
        <v>0.6885</v>
      </c>
      <c r="J1039">
        <f>Pumpkin_Seeds_Dataset!J1037</f>
        <v>0.85040000000000004</v>
      </c>
      <c r="K1039">
        <f>Pumpkin_Seeds_Dataset!K1037</f>
        <v>1.7422</v>
      </c>
      <c r="L1039">
        <f>Pumpkin_Seeds_Dataset!L1037</f>
        <v>0.755</v>
      </c>
      <c r="M1039" s="9">
        <f>Pumpkin_Seeds_Dataset!M1037</f>
        <v>0</v>
      </c>
      <c r="N1039" s="10">
        <f t="shared" si="209"/>
        <v>1</v>
      </c>
      <c r="O1039" s="11">
        <f t="shared" si="210"/>
        <v>1</v>
      </c>
      <c r="P1039">
        <f t="shared" si="211"/>
        <v>0</v>
      </c>
      <c r="Q1039">
        <f t="shared" si="212"/>
        <v>7.7122858086624252E-2</v>
      </c>
      <c r="R1039" s="9">
        <f t="shared" si="213"/>
        <v>7.7122858086624252E-2</v>
      </c>
      <c r="S1039" s="11">
        <f t="shared" si="214"/>
        <v>0.92287714191337578</v>
      </c>
      <c r="T1039" s="9">
        <f t="shared" si="215"/>
        <v>-8.0259160691643738E-2</v>
      </c>
      <c r="U1039" s="11">
        <f t="shared" si="216"/>
        <v>100</v>
      </c>
      <c r="AX1039">
        <v>0.20813696670485268</v>
      </c>
      <c r="AY1039">
        <v>1</v>
      </c>
      <c r="AZ1039">
        <v>0</v>
      </c>
      <c r="BA1039">
        <f t="shared" si="220"/>
        <v>960</v>
      </c>
      <c r="BB1039">
        <f t="shared" si="221"/>
        <v>75</v>
      </c>
      <c r="BC1039">
        <f t="shared" si="217"/>
        <v>0.2615384615384615</v>
      </c>
      <c r="BD1039">
        <f t="shared" si="218"/>
        <v>0.9375</v>
      </c>
      <c r="BE1039">
        <f t="shared" si="219"/>
        <v>7.2115384615382278E-4</v>
      </c>
    </row>
    <row r="1040" spans="1:57" x14ac:dyDescent="0.3">
      <c r="A1040">
        <f>Pumpkin_Seeds_Dataset!A1038</f>
        <v>81258</v>
      </c>
      <c r="B1040">
        <f>Pumpkin_Seeds_Dataset!B1038</f>
        <v>1169.0309999999999</v>
      </c>
      <c r="C1040">
        <f>Pumpkin_Seeds_Dataset!C1038</f>
        <v>477.91899999999998</v>
      </c>
      <c r="D1040">
        <f>Pumpkin_Seeds_Dataset!D1038</f>
        <v>217.84479999999999</v>
      </c>
      <c r="E1040">
        <f>Pumpkin_Seeds_Dataset!E1038</f>
        <v>82645</v>
      </c>
      <c r="F1040">
        <f>Pumpkin_Seeds_Dataset!F1038</f>
        <v>321.65339999999998</v>
      </c>
      <c r="G1040">
        <f>Pumpkin_Seeds_Dataset!G1038</f>
        <v>0.8901</v>
      </c>
      <c r="H1040">
        <f>Pumpkin_Seeds_Dataset!H1038</f>
        <v>0.98319999999999996</v>
      </c>
      <c r="I1040">
        <f>Pumpkin_Seeds_Dataset!I1038</f>
        <v>0.7208</v>
      </c>
      <c r="J1040">
        <f>Pumpkin_Seeds_Dataset!J1038</f>
        <v>0.74719999999999998</v>
      </c>
      <c r="K1040">
        <f>Pumpkin_Seeds_Dataset!K1038</f>
        <v>2.1939000000000002</v>
      </c>
      <c r="L1040">
        <f>Pumpkin_Seeds_Dataset!L1038</f>
        <v>0.67300000000000004</v>
      </c>
      <c r="M1040" s="9">
        <f>Pumpkin_Seeds_Dataset!M1038</f>
        <v>0</v>
      </c>
      <c r="N1040" s="10">
        <f t="shared" si="209"/>
        <v>1</v>
      </c>
      <c r="O1040" s="11">
        <f t="shared" si="210"/>
        <v>1</v>
      </c>
      <c r="P1040">
        <f t="shared" si="211"/>
        <v>0</v>
      </c>
      <c r="Q1040">
        <f t="shared" si="212"/>
        <v>0.43677460532624074</v>
      </c>
      <c r="R1040" s="9">
        <f t="shared" si="213"/>
        <v>0.43677460532624074</v>
      </c>
      <c r="S1040" s="11">
        <f t="shared" si="214"/>
        <v>0.56322539467375932</v>
      </c>
      <c r="T1040" s="9">
        <f t="shared" si="215"/>
        <v>-0.57407538518011203</v>
      </c>
      <c r="U1040" s="11">
        <f t="shared" si="216"/>
        <v>100</v>
      </c>
      <c r="AX1040">
        <v>0.20839487707604287</v>
      </c>
      <c r="AY1040">
        <v>1</v>
      </c>
      <c r="AZ1040">
        <v>0</v>
      </c>
      <c r="BA1040">
        <f t="shared" si="220"/>
        <v>961</v>
      </c>
      <c r="BB1040">
        <f t="shared" si="221"/>
        <v>75</v>
      </c>
      <c r="BC1040">
        <f t="shared" si="217"/>
        <v>0.26076923076923075</v>
      </c>
      <c r="BD1040">
        <f t="shared" si="218"/>
        <v>0.9375</v>
      </c>
      <c r="BE1040">
        <f t="shared" si="219"/>
        <v>0</v>
      </c>
    </row>
    <row r="1041" spans="1:57" x14ac:dyDescent="0.3">
      <c r="A1041">
        <f>Pumpkin_Seeds_Dataset!A1039</f>
        <v>84904</v>
      </c>
      <c r="B1041">
        <f>Pumpkin_Seeds_Dataset!B1039</f>
        <v>1094.9169999999999</v>
      </c>
      <c r="C1041">
        <f>Pumpkin_Seeds_Dataset!C1039</f>
        <v>414.73829999999998</v>
      </c>
      <c r="D1041">
        <f>Pumpkin_Seeds_Dataset!D1039</f>
        <v>261.2491</v>
      </c>
      <c r="E1041">
        <f>Pumpkin_Seeds_Dataset!E1039</f>
        <v>85469</v>
      </c>
      <c r="F1041">
        <f>Pumpkin_Seeds_Dataset!F1039</f>
        <v>328.79039999999998</v>
      </c>
      <c r="G1041">
        <f>Pumpkin_Seeds_Dataset!G1039</f>
        <v>0.77669999999999995</v>
      </c>
      <c r="H1041">
        <f>Pumpkin_Seeds_Dataset!H1039</f>
        <v>0.99339999999999995</v>
      </c>
      <c r="I1041">
        <f>Pumpkin_Seeds_Dataset!I1039</f>
        <v>0.74239999999999995</v>
      </c>
      <c r="J1041">
        <f>Pumpkin_Seeds_Dataset!J1039</f>
        <v>0.89</v>
      </c>
      <c r="K1041">
        <f>Pumpkin_Seeds_Dataset!K1039</f>
        <v>1.5874999999999999</v>
      </c>
      <c r="L1041">
        <f>Pumpkin_Seeds_Dataset!L1039</f>
        <v>0.79279999999999995</v>
      </c>
      <c r="M1041" s="9">
        <f>Pumpkin_Seeds_Dataset!M1039</f>
        <v>0</v>
      </c>
      <c r="N1041" s="10">
        <f t="shared" si="209"/>
        <v>1</v>
      </c>
      <c r="O1041" s="11">
        <f t="shared" si="210"/>
        <v>1</v>
      </c>
      <c r="P1041">
        <f t="shared" si="211"/>
        <v>0</v>
      </c>
      <c r="Q1041">
        <f t="shared" si="212"/>
        <v>1.587846186667366E-2</v>
      </c>
      <c r="R1041" s="9">
        <f t="shared" si="213"/>
        <v>1.587846186667366E-2</v>
      </c>
      <c r="S1041" s="11">
        <f t="shared" si="214"/>
        <v>0.98412153813332637</v>
      </c>
      <c r="T1041" s="9">
        <f t="shared" si="215"/>
        <v>-1.6005875194017982E-2</v>
      </c>
      <c r="U1041" s="11">
        <f t="shared" si="216"/>
        <v>100</v>
      </c>
      <c r="AX1041">
        <v>0.20844807011848387</v>
      </c>
      <c r="AY1041">
        <v>0</v>
      </c>
      <c r="AZ1041">
        <v>1</v>
      </c>
      <c r="BA1041">
        <f t="shared" si="220"/>
        <v>961</v>
      </c>
      <c r="BB1041">
        <f t="shared" si="221"/>
        <v>76</v>
      </c>
      <c r="BC1041">
        <f t="shared" si="217"/>
        <v>0.26076923076923075</v>
      </c>
      <c r="BD1041">
        <f t="shared" si="218"/>
        <v>0.93666666666666665</v>
      </c>
      <c r="BE1041">
        <f t="shared" si="219"/>
        <v>7.2051282051279711E-4</v>
      </c>
    </row>
    <row r="1042" spans="1:57" x14ac:dyDescent="0.3">
      <c r="A1042">
        <f>Pumpkin_Seeds_Dataset!A1040</f>
        <v>71821</v>
      </c>
      <c r="B1042">
        <f>Pumpkin_Seeds_Dataset!B1040</f>
        <v>1043.6880000000001</v>
      </c>
      <c r="C1042">
        <f>Pumpkin_Seeds_Dataset!C1040</f>
        <v>411.53629999999998</v>
      </c>
      <c r="D1042">
        <f>Pumpkin_Seeds_Dataset!D1040</f>
        <v>223.00120000000001</v>
      </c>
      <c r="E1042">
        <f>Pumpkin_Seeds_Dataset!E1040</f>
        <v>72696</v>
      </c>
      <c r="F1042">
        <f>Pumpkin_Seeds_Dataset!F1040</f>
        <v>302.39929999999998</v>
      </c>
      <c r="G1042">
        <f>Pumpkin_Seeds_Dataset!G1040</f>
        <v>0.84050000000000002</v>
      </c>
      <c r="H1042">
        <f>Pumpkin_Seeds_Dataset!H1040</f>
        <v>0.98799999999999999</v>
      </c>
      <c r="I1042">
        <f>Pumpkin_Seeds_Dataset!I1040</f>
        <v>0.75209999999999999</v>
      </c>
      <c r="J1042">
        <f>Pumpkin_Seeds_Dataset!J1040</f>
        <v>0.8286</v>
      </c>
      <c r="K1042">
        <f>Pumpkin_Seeds_Dataset!K1040</f>
        <v>1.8453999999999999</v>
      </c>
      <c r="L1042">
        <f>Pumpkin_Seeds_Dataset!L1040</f>
        <v>0.73480000000000001</v>
      </c>
      <c r="M1042" s="9">
        <f>Pumpkin_Seeds_Dataset!M1040</f>
        <v>0</v>
      </c>
      <c r="N1042" s="10">
        <f t="shared" si="209"/>
        <v>1</v>
      </c>
      <c r="O1042" s="11">
        <f t="shared" si="210"/>
        <v>1</v>
      </c>
      <c r="P1042">
        <f t="shared" si="211"/>
        <v>0</v>
      </c>
      <c r="Q1042">
        <f t="shared" si="212"/>
        <v>5.1886490733755938E-2</v>
      </c>
      <c r="R1042" s="9">
        <f t="shared" si="213"/>
        <v>5.1886490733755938E-2</v>
      </c>
      <c r="S1042" s="11">
        <f t="shared" si="214"/>
        <v>0.94811350926624405</v>
      </c>
      <c r="T1042" s="9">
        <f t="shared" si="215"/>
        <v>-5.3281048381923962E-2</v>
      </c>
      <c r="U1042" s="11">
        <f t="shared" si="216"/>
        <v>100</v>
      </c>
      <c r="AX1042">
        <v>0.20845747586673063</v>
      </c>
      <c r="AY1042">
        <v>1</v>
      </c>
      <c r="AZ1042">
        <v>0</v>
      </c>
      <c r="BA1042">
        <f t="shared" si="220"/>
        <v>962</v>
      </c>
      <c r="BB1042">
        <f t="shared" si="221"/>
        <v>76</v>
      </c>
      <c r="BC1042">
        <f t="shared" si="217"/>
        <v>0.26</v>
      </c>
      <c r="BD1042">
        <f t="shared" si="218"/>
        <v>0.93666666666666665</v>
      </c>
      <c r="BE1042">
        <f t="shared" si="219"/>
        <v>7.2051282051279711E-4</v>
      </c>
    </row>
    <row r="1043" spans="1:57" x14ac:dyDescent="0.3">
      <c r="A1043">
        <f>Pumpkin_Seeds_Dataset!A1041</f>
        <v>72953</v>
      </c>
      <c r="B1043">
        <f>Pumpkin_Seeds_Dataset!B1041</f>
        <v>1034.28</v>
      </c>
      <c r="C1043">
        <f>Pumpkin_Seeds_Dataset!C1041</f>
        <v>405.95940000000002</v>
      </c>
      <c r="D1043">
        <f>Pumpkin_Seeds_Dataset!D1041</f>
        <v>229.72540000000001</v>
      </c>
      <c r="E1043">
        <f>Pumpkin_Seeds_Dataset!E1041</f>
        <v>73556</v>
      </c>
      <c r="F1043">
        <f>Pumpkin_Seeds_Dataset!F1041</f>
        <v>304.7731</v>
      </c>
      <c r="G1043">
        <f>Pumpkin_Seeds_Dataset!G1041</f>
        <v>0.82450000000000001</v>
      </c>
      <c r="H1043">
        <f>Pumpkin_Seeds_Dataset!H1041</f>
        <v>0.99180000000000001</v>
      </c>
      <c r="I1043">
        <f>Pumpkin_Seeds_Dataset!I1041</f>
        <v>0.72160000000000002</v>
      </c>
      <c r="J1043">
        <f>Pumpkin_Seeds_Dataset!J1041</f>
        <v>0.85699999999999998</v>
      </c>
      <c r="K1043">
        <f>Pumpkin_Seeds_Dataset!K1041</f>
        <v>1.7672000000000001</v>
      </c>
      <c r="L1043">
        <f>Pumpkin_Seeds_Dataset!L1041</f>
        <v>0.75070000000000003</v>
      </c>
      <c r="M1043" s="9">
        <f>Pumpkin_Seeds_Dataset!M1041</f>
        <v>0</v>
      </c>
      <c r="N1043" s="10">
        <f t="shared" si="209"/>
        <v>1</v>
      </c>
      <c r="O1043" s="11">
        <f t="shared" si="210"/>
        <v>1</v>
      </c>
      <c r="P1043">
        <f t="shared" si="211"/>
        <v>0</v>
      </c>
      <c r="Q1043">
        <f t="shared" si="212"/>
        <v>5.3307872470702275E-2</v>
      </c>
      <c r="R1043" s="9">
        <f t="shared" si="213"/>
        <v>5.3307872470702275E-2</v>
      </c>
      <c r="S1043" s="11">
        <f t="shared" si="214"/>
        <v>0.94669212752929777</v>
      </c>
      <c r="T1043" s="9">
        <f t="shared" si="215"/>
        <v>-5.4781341579239293E-2</v>
      </c>
      <c r="U1043" s="11">
        <f t="shared" si="216"/>
        <v>100</v>
      </c>
      <c r="AX1043">
        <v>0.20875805580216494</v>
      </c>
      <c r="AY1043">
        <v>1</v>
      </c>
      <c r="AZ1043">
        <v>0</v>
      </c>
      <c r="BA1043">
        <f t="shared" si="220"/>
        <v>963</v>
      </c>
      <c r="BB1043">
        <f t="shared" si="221"/>
        <v>76</v>
      </c>
      <c r="BC1043">
        <f t="shared" si="217"/>
        <v>0.25923076923076926</v>
      </c>
      <c r="BD1043">
        <f t="shared" si="218"/>
        <v>0.93666666666666665</v>
      </c>
      <c r="BE1043">
        <f t="shared" si="219"/>
        <v>7.2051282051290109E-4</v>
      </c>
    </row>
    <row r="1044" spans="1:57" x14ac:dyDescent="0.3">
      <c r="A1044">
        <f>Pumpkin_Seeds_Dataset!A1042</f>
        <v>67977</v>
      </c>
      <c r="B1044">
        <f>Pumpkin_Seeds_Dataset!B1042</f>
        <v>986.40300000000002</v>
      </c>
      <c r="C1044">
        <f>Pumpkin_Seeds_Dataset!C1042</f>
        <v>379.36</v>
      </c>
      <c r="D1044">
        <f>Pumpkin_Seeds_Dataset!D1042</f>
        <v>228.89490000000001</v>
      </c>
      <c r="E1044">
        <f>Pumpkin_Seeds_Dataset!E1042</f>
        <v>68475</v>
      </c>
      <c r="F1044">
        <f>Pumpkin_Seeds_Dataset!F1042</f>
        <v>294.19549999999998</v>
      </c>
      <c r="G1044">
        <f>Pumpkin_Seeds_Dataset!G1042</f>
        <v>0.79749999999999999</v>
      </c>
      <c r="H1044">
        <f>Pumpkin_Seeds_Dataset!H1042</f>
        <v>0.99270000000000003</v>
      </c>
      <c r="I1044">
        <f>Pumpkin_Seeds_Dataset!I1042</f>
        <v>0.74939999999999996</v>
      </c>
      <c r="J1044">
        <f>Pumpkin_Seeds_Dataset!J1042</f>
        <v>0.87790000000000001</v>
      </c>
      <c r="K1044">
        <f>Pumpkin_Seeds_Dataset!K1042</f>
        <v>1.6574</v>
      </c>
      <c r="L1044">
        <f>Pumpkin_Seeds_Dataset!L1042</f>
        <v>0.77549999999999997</v>
      </c>
      <c r="M1044" s="9">
        <f>Pumpkin_Seeds_Dataset!M1042</f>
        <v>0</v>
      </c>
      <c r="N1044" s="10">
        <f t="shared" si="209"/>
        <v>1</v>
      </c>
      <c r="O1044" s="11">
        <f t="shared" si="210"/>
        <v>1</v>
      </c>
      <c r="P1044">
        <f t="shared" si="211"/>
        <v>0</v>
      </c>
      <c r="Q1044">
        <f t="shared" si="212"/>
        <v>2.8279665947223424E-2</v>
      </c>
      <c r="R1044" s="9">
        <f t="shared" si="213"/>
        <v>2.8279665947223424E-2</v>
      </c>
      <c r="S1044" s="11">
        <f t="shared" si="214"/>
        <v>0.97172033405277658</v>
      </c>
      <c r="T1044" s="9">
        <f t="shared" si="215"/>
        <v>-2.8687238089587577E-2</v>
      </c>
      <c r="U1044" s="11">
        <f t="shared" si="216"/>
        <v>100</v>
      </c>
      <c r="AX1044">
        <v>0.20888176211205609</v>
      </c>
      <c r="AY1044">
        <v>1</v>
      </c>
      <c r="AZ1044">
        <v>0</v>
      </c>
      <c r="BA1044">
        <f t="shared" si="220"/>
        <v>964</v>
      </c>
      <c r="BB1044">
        <f t="shared" si="221"/>
        <v>76</v>
      </c>
      <c r="BC1044">
        <f t="shared" si="217"/>
        <v>0.25846153846153841</v>
      </c>
      <c r="BD1044">
        <f t="shared" si="218"/>
        <v>0.93666666666666665</v>
      </c>
      <c r="BE1044">
        <f t="shared" si="219"/>
        <v>7.2051282051279711E-4</v>
      </c>
    </row>
    <row r="1045" spans="1:57" x14ac:dyDescent="0.3">
      <c r="A1045">
        <f>Pumpkin_Seeds_Dataset!A1043</f>
        <v>79826</v>
      </c>
      <c r="B1045">
        <f>Pumpkin_Seeds_Dataset!B1043</f>
        <v>1135.0820000000001</v>
      </c>
      <c r="C1045">
        <f>Pumpkin_Seeds_Dataset!C1043</f>
        <v>466.60149999999999</v>
      </c>
      <c r="D1045">
        <f>Pumpkin_Seeds_Dataset!D1043</f>
        <v>219.18729999999999</v>
      </c>
      <c r="E1045">
        <f>Pumpkin_Seeds_Dataset!E1043</f>
        <v>80655</v>
      </c>
      <c r="F1045">
        <f>Pumpkin_Seeds_Dataset!F1043</f>
        <v>318.8066</v>
      </c>
      <c r="G1045">
        <f>Pumpkin_Seeds_Dataset!G1043</f>
        <v>0.88280000000000003</v>
      </c>
      <c r="H1045">
        <f>Pumpkin_Seeds_Dataset!H1043</f>
        <v>0.98970000000000002</v>
      </c>
      <c r="I1045">
        <f>Pumpkin_Seeds_Dataset!I1043</f>
        <v>0.74219999999999997</v>
      </c>
      <c r="J1045">
        <f>Pumpkin_Seeds_Dataset!J1043</f>
        <v>0.77859999999999996</v>
      </c>
      <c r="K1045">
        <f>Pumpkin_Seeds_Dataset!K1043</f>
        <v>2.1288</v>
      </c>
      <c r="L1045">
        <f>Pumpkin_Seeds_Dataset!L1043</f>
        <v>0.68330000000000002</v>
      </c>
      <c r="M1045" s="9">
        <f>Pumpkin_Seeds_Dataset!M1043</f>
        <v>0</v>
      </c>
      <c r="N1045" s="10">
        <f t="shared" si="209"/>
        <v>1</v>
      </c>
      <c r="O1045" s="11">
        <f t="shared" si="210"/>
        <v>1</v>
      </c>
      <c r="P1045">
        <f t="shared" si="211"/>
        <v>0</v>
      </c>
      <c r="Q1045">
        <f t="shared" si="212"/>
        <v>0.70081541839494021</v>
      </c>
      <c r="R1045" s="9">
        <f t="shared" si="213"/>
        <v>0.70081541839494021</v>
      </c>
      <c r="S1045" s="11">
        <f t="shared" si="214"/>
        <v>0.29918458160505979</v>
      </c>
      <c r="T1045" s="9">
        <f t="shared" si="215"/>
        <v>-1.206694566278288</v>
      </c>
      <c r="U1045" s="11">
        <f t="shared" si="216"/>
        <v>0</v>
      </c>
      <c r="AX1045">
        <v>0.20981585769017233</v>
      </c>
      <c r="AY1045">
        <v>1</v>
      </c>
      <c r="AZ1045">
        <v>0</v>
      </c>
      <c r="BA1045">
        <f t="shared" si="220"/>
        <v>965</v>
      </c>
      <c r="BB1045">
        <f t="shared" si="221"/>
        <v>76</v>
      </c>
      <c r="BC1045">
        <f t="shared" si="217"/>
        <v>0.25769230769230766</v>
      </c>
      <c r="BD1045">
        <f t="shared" si="218"/>
        <v>0.93666666666666665</v>
      </c>
      <c r="BE1045">
        <f t="shared" si="219"/>
        <v>7.2051282051279711E-4</v>
      </c>
    </row>
    <row r="1046" spans="1:57" x14ac:dyDescent="0.3">
      <c r="A1046">
        <f>Pumpkin_Seeds_Dataset!A1044</f>
        <v>70646</v>
      </c>
      <c r="B1046">
        <f>Pumpkin_Seeds_Dataset!B1044</f>
        <v>1049.4829999999999</v>
      </c>
      <c r="C1046">
        <f>Pumpkin_Seeds_Dataset!C1044</f>
        <v>418.75810000000001</v>
      </c>
      <c r="D1046">
        <f>Pumpkin_Seeds_Dataset!D1044</f>
        <v>216.41460000000001</v>
      </c>
      <c r="E1046">
        <f>Pumpkin_Seeds_Dataset!E1044</f>
        <v>71401</v>
      </c>
      <c r="F1046">
        <f>Pumpkin_Seeds_Dataset!F1044</f>
        <v>299.91550000000001</v>
      </c>
      <c r="G1046">
        <f>Pumpkin_Seeds_Dataset!G1044</f>
        <v>0.85609999999999997</v>
      </c>
      <c r="H1046">
        <f>Pumpkin_Seeds_Dataset!H1044</f>
        <v>0.98939999999999995</v>
      </c>
      <c r="I1046">
        <f>Pumpkin_Seeds_Dataset!I1044</f>
        <v>0.623</v>
      </c>
      <c r="J1046">
        <f>Pumpkin_Seeds_Dataset!J1044</f>
        <v>0.80600000000000005</v>
      </c>
      <c r="K1046">
        <f>Pumpkin_Seeds_Dataset!K1044</f>
        <v>1.9350000000000001</v>
      </c>
      <c r="L1046">
        <f>Pumpkin_Seeds_Dataset!L1044</f>
        <v>0.71619999999999995</v>
      </c>
      <c r="M1046" s="9">
        <f>Pumpkin_Seeds_Dataset!M1044</f>
        <v>0</v>
      </c>
      <c r="N1046" s="10">
        <f t="shared" si="209"/>
        <v>1</v>
      </c>
      <c r="O1046" s="11">
        <f t="shared" si="210"/>
        <v>1</v>
      </c>
      <c r="P1046">
        <f t="shared" si="211"/>
        <v>0</v>
      </c>
      <c r="Q1046">
        <f t="shared" si="212"/>
        <v>0.26294237869194459</v>
      </c>
      <c r="R1046" s="9">
        <f t="shared" si="213"/>
        <v>0.26294237869194459</v>
      </c>
      <c r="S1046" s="11">
        <f t="shared" si="214"/>
        <v>0.73705762130805541</v>
      </c>
      <c r="T1046" s="9">
        <f t="shared" si="215"/>
        <v>-0.3050892062559587</v>
      </c>
      <c r="U1046" s="11">
        <f t="shared" si="216"/>
        <v>100</v>
      </c>
      <c r="AX1046">
        <v>0.21112579073074314</v>
      </c>
      <c r="AY1046">
        <v>1</v>
      </c>
      <c r="AZ1046">
        <v>0</v>
      </c>
      <c r="BA1046">
        <f t="shared" si="220"/>
        <v>966</v>
      </c>
      <c r="BB1046">
        <f t="shared" si="221"/>
        <v>76</v>
      </c>
      <c r="BC1046">
        <f t="shared" si="217"/>
        <v>0.25692307692307692</v>
      </c>
      <c r="BD1046">
        <f t="shared" si="218"/>
        <v>0.93666666666666665</v>
      </c>
      <c r="BE1046">
        <f t="shared" si="219"/>
        <v>7.2051282051279711E-4</v>
      </c>
    </row>
    <row r="1047" spans="1:57" x14ac:dyDescent="0.3">
      <c r="A1047">
        <f>Pumpkin_Seeds_Dataset!A1045</f>
        <v>80620</v>
      </c>
      <c r="B1047">
        <f>Pumpkin_Seeds_Dataset!B1045</f>
        <v>1115.3050000000001</v>
      </c>
      <c r="C1047">
        <f>Pumpkin_Seeds_Dataset!C1045</f>
        <v>442.96780000000001</v>
      </c>
      <c r="D1047">
        <f>Pumpkin_Seeds_Dataset!D1045</f>
        <v>233.84520000000001</v>
      </c>
      <c r="E1047">
        <f>Pumpkin_Seeds_Dataset!E1045</f>
        <v>81544</v>
      </c>
      <c r="F1047">
        <f>Pumpkin_Seeds_Dataset!F1045</f>
        <v>320.38819999999998</v>
      </c>
      <c r="G1047">
        <f>Pumpkin_Seeds_Dataset!G1045</f>
        <v>0.84930000000000005</v>
      </c>
      <c r="H1047">
        <f>Pumpkin_Seeds_Dataset!H1045</f>
        <v>0.98870000000000002</v>
      </c>
      <c r="I1047">
        <f>Pumpkin_Seeds_Dataset!I1045</f>
        <v>0.63380000000000003</v>
      </c>
      <c r="J1047">
        <f>Pumpkin_Seeds_Dataset!J1045</f>
        <v>0.8145</v>
      </c>
      <c r="K1047">
        <f>Pumpkin_Seeds_Dataset!K1045</f>
        <v>1.8943000000000001</v>
      </c>
      <c r="L1047">
        <f>Pumpkin_Seeds_Dataset!L1045</f>
        <v>0.72330000000000005</v>
      </c>
      <c r="M1047" s="9">
        <f>Pumpkin_Seeds_Dataset!M1045</f>
        <v>0</v>
      </c>
      <c r="N1047" s="10">
        <f t="shared" si="209"/>
        <v>1</v>
      </c>
      <c r="O1047" s="11">
        <f t="shared" si="210"/>
        <v>1</v>
      </c>
      <c r="P1047">
        <f t="shared" si="211"/>
        <v>0</v>
      </c>
      <c r="Q1047">
        <f t="shared" si="212"/>
        <v>0.1440798115057054</v>
      </c>
      <c r="R1047" s="9">
        <f t="shared" si="213"/>
        <v>0.1440798115057054</v>
      </c>
      <c r="S1047" s="11">
        <f t="shared" si="214"/>
        <v>0.85592018849429463</v>
      </c>
      <c r="T1047" s="9">
        <f t="shared" si="215"/>
        <v>-0.15557814492761327</v>
      </c>
      <c r="U1047" s="11">
        <f t="shared" si="216"/>
        <v>100</v>
      </c>
      <c r="AX1047">
        <v>0.21190132283818408</v>
      </c>
      <c r="AY1047">
        <v>1</v>
      </c>
      <c r="AZ1047">
        <v>0</v>
      </c>
      <c r="BA1047">
        <f t="shared" si="220"/>
        <v>967</v>
      </c>
      <c r="BB1047">
        <f t="shared" si="221"/>
        <v>76</v>
      </c>
      <c r="BC1047">
        <f t="shared" si="217"/>
        <v>0.25615384615384618</v>
      </c>
      <c r="BD1047">
        <f t="shared" si="218"/>
        <v>0.93666666666666665</v>
      </c>
      <c r="BE1047">
        <f t="shared" si="219"/>
        <v>7.2051282051279711E-4</v>
      </c>
    </row>
    <row r="1048" spans="1:57" x14ac:dyDescent="0.3">
      <c r="A1048">
        <f>Pumpkin_Seeds_Dataset!A1046</f>
        <v>85866</v>
      </c>
      <c r="B1048">
        <f>Pumpkin_Seeds_Dataset!B1046</f>
        <v>1151.6110000000001</v>
      </c>
      <c r="C1048">
        <f>Pumpkin_Seeds_Dataset!C1046</f>
        <v>462.97039999999998</v>
      </c>
      <c r="D1048">
        <f>Pumpkin_Seeds_Dataset!D1046</f>
        <v>239.3965</v>
      </c>
      <c r="E1048">
        <f>Pumpkin_Seeds_Dataset!E1046</f>
        <v>86697</v>
      </c>
      <c r="F1048">
        <f>Pumpkin_Seeds_Dataset!F1046</f>
        <v>330.64780000000002</v>
      </c>
      <c r="G1048">
        <f>Pumpkin_Seeds_Dataset!G1046</f>
        <v>0.85589999999999999</v>
      </c>
      <c r="H1048">
        <f>Pumpkin_Seeds_Dataset!H1046</f>
        <v>0.99039999999999995</v>
      </c>
      <c r="I1048">
        <f>Pumpkin_Seeds_Dataset!I1046</f>
        <v>0.67910000000000004</v>
      </c>
      <c r="J1048">
        <f>Pumpkin_Seeds_Dataset!J1046</f>
        <v>0.81359999999999999</v>
      </c>
      <c r="K1048">
        <f>Pumpkin_Seeds_Dataset!K1046</f>
        <v>1.9339</v>
      </c>
      <c r="L1048">
        <f>Pumpkin_Seeds_Dataset!L1046</f>
        <v>0.71419999999999995</v>
      </c>
      <c r="M1048" s="9">
        <f>Pumpkin_Seeds_Dataset!M1046</f>
        <v>0</v>
      </c>
      <c r="N1048" s="10">
        <f t="shared" si="209"/>
        <v>1</v>
      </c>
      <c r="O1048" s="11">
        <f t="shared" si="210"/>
        <v>1</v>
      </c>
      <c r="P1048">
        <f t="shared" si="211"/>
        <v>0</v>
      </c>
      <c r="Q1048">
        <f t="shared" si="212"/>
        <v>0.50907644629399817</v>
      </c>
      <c r="R1048" s="9">
        <f t="shared" si="213"/>
        <v>0.50907644629399817</v>
      </c>
      <c r="S1048" s="11">
        <f t="shared" si="214"/>
        <v>0.49092355370600183</v>
      </c>
      <c r="T1048" s="9">
        <f t="shared" si="215"/>
        <v>-0.71146685840914936</v>
      </c>
      <c r="U1048" s="11">
        <f t="shared" si="216"/>
        <v>0</v>
      </c>
      <c r="AX1048">
        <v>0.21241971620971623</v>
      </c>
      <c r="AY1048">
        <v>1</v>
      </c>
      <c r="AZ1048">
        <v>0</v>
      </c>
      <c r="BA1048">
        <f t="shared" si="220"/>
        <v>968</v>
      </c>
      <c r="BB1048">
        <f t="shared" si="221"/>
        <v>76</v>
      </c>
      <c r="BC1048">
        <f t="shared" si="217"/>
        <v>0.25538461538461543</v>
      </c>
      <c r="BD1048">
        <f t="shared" si="218"/>
        <v>0.93666666666666665</v>
      </c>
      <c r="BE1048">
        <f t="shared" si="219"/>
        <v>7.2051282051290109E-4</v>
      </c>
    </row>
    <row r="1049" spans="1:57" x14ac:dyDescent="0.3">
      <c r="A1049">
        <f>Pumpkin_Seeds_Dataset!A1047</f>
        <v>74110</v>
      </c>
      <c r="B1049">
        <f>Pumpkin_Seeds_Dataset!B1047</f>
        <v>1035.7349999999999</v>
      </c>
      <c r="C1049">
        <f>Pumpkin_Seeds_Dataset!C1047</f>
        <v>400.4821</v>
      </c>
      <c r="D1049">
        <f>Pumpkin_Seeds_Dataset!D1047</f>
        <v>236.17060000000001</v>
      </c>
      <c r="E1049">
        <f>Pumpkin_Seeds_Dataset!E1047</f>
        <v>74794</v>
      </c>
      <c r="F1049">
        <f>Pumpkin_Seeds_Dataset!F1047</f>
        <v>307.18040000000002</v>
      </c>
      <c r="G1049">
        <f>Pumpkin_Seeds_Dataset!G1047</f>
        <v>0.80759999999999998</v>
      </c>
      <c r="H1049">
        <f>Pumpkin_Seeds_Dataset!H1047</f>
        <v>0.9909</v>
      </c>
      <c r="I1049">
        <f>Pumpkin_Seeds_Dataset!I1047</f>
        <v>0.74139999999999995</v>
      </c>
      <c r="J1049">
        <f>Pumpkin_Seeds_Dataset!J1047</f>
        <v>0.86809999999999998</v>
      </c>
      <c r="K1049">
        <f>Pumpkin_Seeds_Dataset!K1047</f>
        <v>1.6957</v>
      </c>
      <c r="L1049">
        <f>Pumpkin_Seeds_Dataset!L1047</f>
        <v>0.76700000000000002</v>
      </c>
      <c r="M1049" s="9">
        <f>Pumpkin_Seeds_Dataset!M1047</f>
        <v>0</v>
      </c>
      <c r="N1049" s="10">
        <f t="shared" si="209"/>
        <v>1</v>
      </c>
      <c r="O1049" s="11">
        <f t="shared" si="210"/>
        <v>1</v>
      </c>
      <c r="P1049">
        <f t="shared" si="211"/>
        <v>0</v>
      </c>
      <c r="Q1049">
        <f t="shared" si="212"/>
        <v>1.6937522755812555E-2</v>
      </c>
      <c r="R1049" s="9">
        <f t="shared" si="213"/>
        <v>1.6937522755812555E-2</v>
      </c>
      <c r="S1049" s="11">
        <f t="shared" si="214"/>
        <v>0.98306247724418749</v>
      </c>
      <c r="T1049" s="9">
        <f t="shared" si="215"/>
        <v>-1.7082603129155802E-2</v>
      </c>
      <c r="U1049" s="11">
        <f t="shared" si="216"/>
        <v>100</v>
      </c>
      <c r="AX1049">
        <v>0.21267070951181777</v>
      </c>
      <c r="AY1049">
        <v>1</v>
      </c>
      <c r="AZ1049">
        <v>0</v>
      </c>
      <c r="BA1049">
        <f t="shared" si="220"/>
        <v>969</v>
      </c>
      <c r="BB1049">
        <f t="shared" si="221"/>
        <v>76</v>
      </c>
      <c r="BC1049">
        <f t="shared" si="217"/>
        <v>0.25461538461538458</v>
      </c>
      <c r="BD1049">
        <f t="shared" si="218"/>
        <v>0.93666666666666665</v>
      </c>
      <c r="BE1049">
        <f t="shared" si="219"/>
        <v>7.2051282051279711E-4</v>
      </c>
    </row>
    <row r="1050" spans="1:57" x14ac:dyDescent="0.3">
      <c r="A1050">
        <f>Pumpkin_Seeds_Dataset!A1048</f>
        <v>81302</v>
      </c>
      <c r="B1050">
        <f>Pumpkin_Seeds_Dataset!B1048</f>
        <v>1106.048</v>
      </c>
      <c r="C1050">
        <f>Pumpkin_Seeds_Dataset!C1048</f>
        <v>440.85860000000002</v>
      </c>
      <c r="D1050">
        <f>Pumpkin_Seeds_Dataset!D1048</f>
        <v>235.63730000000001</v>
      </c>
      <c r="E1050">
        <f>Pumpkin_Seeds_Dataset!E1048</f>
        <v>82106</v>
      </c>
      <c r="F1050">
        <f>Pumpkin_Seeds_Dataset!F1048</f>
        <v>321.7405</v>
      </c>
      <c r="G1050">
        <f>Pumpkin_Seeds_Dataset!G1048</f>
        <v>0.84519999999999995</v>
      </c>
      <c r="H1050">
        <f>Pumpkin_Seeds_Dataset!H1048</f>
        <v>0.99019999999999997</v>
      </c>
      <c r="I1050">
        <f>Pumpkin_Seeds_Dataset!I1048</f>
        <v>0.72419999999999995</v>
      </c>
      <c r="J1050">
        <f>Pumpkin_Seeds_Dataset!J1048</f>
        <v>0.83509999999999995</v>
      </c>
      <c r="K1050">
        <f>Pumpkin_Seeds_Dataset!K1048</f>
        <v>1.8709</v>
      </c>
      <c r="L1050">
        <f>Pumpkin_Seeds_Dataset!L1048</f>
        <v>0.7298</v>
      </c>
      <c r="M1050" s="9">
        <f>Pumpkin_Seeds_Dataset!M1048</f>
        <v>0</v>
      </c>
      <c r="N1050" s="10">
        <f t="shared" si="209"/>
        <v>1</v>
      </c>
      <c r="O1050" s="11">
        <f t="shared" si="210"/>
        <v>1</v>
      </c>
      <c r="P1050">
        <f t="shared" si="211"/>
        <v>0</v>
      </c>
      <c r="Q1050">
        <f t="shared" si="212"/>
        <v>8.2644588337466615E-2</v>
      </c>
      <c r="R1050" s="9">
        <f t="shared" si="213"/>
        <v>8.2644588337466615E-2</v>
      </c>
      <c r="S1050" s="11">
        <f t="shared" si="214"/>
        <v>0.91735541166253343</v>
      </c>
      <c r="T1050" s="9">
        <f t="shared" si="215"/>
        <v>-8.6260300940565152E-2</v>
      </c>
      <c r="U1050" s="11">
        <f t="shared" si="216"/>
        <v>100</v>
      </c>
      <c r="AX1050">
        <v>0.21283752670109554</v>
      </c>
      <c r="AY1050">
        <v>1</v>
      </c>
      <c r="AZ1050">
        <v>0</v>
      </c>
      <c r="BA1050">
        <f t="shared" si="220"/>
        <v>970</v>
      </c>
      <c r="BB1050">
        <f t="shared" si="221"/>
        <v>76</v>
      </c>
      <c r="BC1050">
        <f t="shared" si="217"/>
        <v>0.25384615384615383</v>
      </c>
      <c r="BD1050">
        <f t="shared" si="218"/>
        <v>0.93666666666666665</v>
      </c>
      <c r="BE1050">
        <f t="shared" si="219"/>
        <v>7.2051282051279711E-4</v>
      </c>
    </row>
    <row r="1051" spans="1:57" x14ac:dyDescent="0.3">
      <c r="A1051">
        <f>Pumpkin_Seeds_Dataset!A1049</f>
        <v>74432</v>
      </c>
      <c r="B1051">
        <f>Pumpkin_Seeds_Dataset!B1049</f>
        <v>1102.1020000000001</v>
      </c>
      <c r="C1051">
        <f>Pumpkin_Seeds_Dataset!C1049</f>
        <v>454.2106</v>
      </c>
      <c r="D1051">
        <f>Pumpkin_Seeds_Dataset!D1049</f>
        <v>210.2381</v>
      </c>
      <c r="E1051">
        <f>Pumpkin_Seeds_Dataset!E1049</f>
        <v>75133</v>
      </c>
      <c r="F1051">
        <f>Pumpkin_Seeds_Dataset!F1049</f>
        <v>307.84699999999998</v>
      </c>
      <c r="G1051">
        <f>Pumpkin_Seeds_Dataset!G1049</f>
        <v>0.88639999999999997</v>
      </c>
      <c r="H1051">
        <f>Pumpkin_Seeds_Dataset!H1049</f>
        <v>0.99070000000000003</v>
      </c>
      <c r="I1051">
        <f>Pumpkin_Seeds_Dataset!I1049</f>
        <v>0.70840000000000003</v>
      </c>
      <c r="J1051">
        <f>Pumpkin_Seeds_Dataset!J1049</f>
        <v>0.77010000000000001</v>
      </c>
      <c r="K1051">
        <f>Pumpkin_Seeds_Dataset!K1049</f>
        <v>2.1604999999999999</v>
      </c>
      <c r="L1051">
        <f>Pumpkin_Seeds_Dataset!L1049</f>
        <v>0.67779999999999996</v>
      </c>
      <c r="M1051" s="9">
        <f>Pumpkin_Seeds_Dataset!M1049</f>
        <v>0</v>
      </c>
      <c r="N1051" s="10">
        <f t="shared" si="209"/>
        <v>1</v>
      </c>
      <c r="O1051" s="11">
        <f t="shared" si="210"/>
        <v>1</v>
      </c>
      <c r="P1051">
        <f t="shared" si="211"/>
        <v>0</v>
      </c>
      <c r="Q1051">
        <f t="shared" si="212"/>
        <v>0.85206256338226427</v>
      </c>
      <c r="R1051" s="9">
        <f t="shared" si="213"/>
        <v>0.85206256338226427</v>
      </c>
      <c r="S1051" s="11">
        <f t="shared" si="214"/>
        <v>0.14793743661773573</v>
      </c>
      <c r="T1051" s="9">
        <f t="shared" si="215"/>
        <v>-1.9109658201474973</v>
      </c>
      <c r="U1051" s="11">
        <f t="shared" si="216"/>
        <v>0</v>
      </c>
      <c r="AX1051">
        <v>0.21341461913592069</v>
      </c>
      <c r="AY1051">
        <v>1</v>
      </c>
      <c r="AZ1051">
        <v>0</v>
      </c>
      <c r="BA1051">
        <f t="shared" si="220"/>
        <v>971</v>
      </c>
      <c r="BB1051">
        <f t="shared" si="221"/>
        <v>76</v>
      </c>
      <c r="BC1051">
        <f t="shared" si="217"/>
        <v>0.25307692307692309</v>
      </c>
      <c r="BD1051">
        <f t="shared" si="218"/>
        <v>0.93666666666666665</v>
      </c>
      <c r="BE1051">
        <f t="shared" si="219"/>
        <v>7.2051282051279711E-4</v>
      </c>
    </row>
    <row r="1052" spans="1:57" x14ac:dyDescent="0.3">
      <c r="A1052">
        <f>Pumpkin_Seeds_Dataset!A1050</f>
        <v>68147</v>
      </c>
      <c r="B1052">
        <f>Pumpkin_Seeds_Dataset!B1050</f>
        <v>990.11599999999999</v>
      </c>
      <c r="C1052">
        <f>Pumpkin_Seeds_Dataset!C1050</f>
        <v>380.19060000000002</v>
      </c>
      <c r="D1052">
        <f>Pumpkin_Seeds_Dataset!D1050</f>
        <v>228.95679999999999</v>
      </c>
      <c r="E1052">
        <f>Pumpkin_Seeds_Dataset!E1050</f>
        <v>68743</v>
      </c>
      <c r="F1052">
        <f>Pumpkin_Seeds_Dataset!F1050</f>
        <v>294.56319999999999</v>
      </c>
      <c r="G1052">
        <f>Pumpkin_Seeds_Dataset!G1050</f>
        <v>0.79830000000000001</v>
      </c>
      <c r="H1052">
        <f>Pumpkin_Seeds_Dataset!H1050</f>
        <v>0.99129999999999996</v>
      </c>
      <c r="I1052">
        <f>Pumpkin_Seeds_Dataset!I1050</f>
        <v>0.69340000000000002</v>
      </c>
      <c r="J1052">
        <f>Pumpkin_Seeds_Dataset!J1050</f>
        <v>0.87350000000000005</v>
      </c>
      <c r="K1052">
        <f>Pumpkin_Seeds_Dataset!K1050</f>
        <v>1.6605000000000001</v>
      </c>
      <c r="L1052">
        <f>Pumpkin_Seeds_Dataset!L1050</f>
        <v>0.77480000000000004</v>
      </c>
      <c r="M1052" s="9">
        <f>Pumpkin_Seeds_Dataset!M1050</f>
        <v>0</v>
      </c>
      <c r="N1052" s="10">
        <f t="shared" si="209"/>
        <v>1</v>
      </c>
      <c r="O1052" s="11">
        <f t="shared" si="210"/>
        <v>1</v>
      </c>
      <c r="P1052">
        <f t="shared" si="211"/>
        <v>0</v>
      </c>
      <c r="Q1052">
        <f t="shared" si="212"/>
        <v>2.0454618892199256E-2</v>
      </c>
      <c r="R1052" s="9">
        <f t="shared" si="213"/>
        <v>2.0454618892199256E-2</v>
      </c>
      <c r="S1052" s="11">
        <f t="shared" si="214"/>
        <v>0.97954538110780076</v>
      </c>
      <c r="T1052" s="9">
        <f t="shared" si="215"/>
        <v>-2.0666711779716546E-2</v>
      </c>
      <c r="U1052" s="11">
        <f t="shared" si="216"/>
        <v>100</v>
      </c>
      <c r="AX1052">
        <v>0.21375670789942208</v>
      </c>
      <c r="AY1052">
        <v>1</v>
      </c>
      <c r="AZ1052">
        <v>0</v>
      </c>
      <c r="BA1052">
        <f t="shared" si="220"/>
        <v>972</v>
      </c>
      <c r="BB1052">
        <f t="shared" si="221"/>
        <v>76</v>
      </c>
      <c r="BC1052">
        <f t="shared" si="217"/>
        <v>0.25230769230769234</v>
      </c>
      <c r="BD1052">
        <f t="shared" si="218"/>
        <v>0.93666666666666665</v>
      </c>
      <c r="BE1052">
        <f t="shared" si="219"/>
        <v>7.2051282051290109E-4</v>
      </c>
    </row>
    <row r="1053" spans="1:57" x14ac:dyDescent="0.3">
      <c r="A1053">
        <f>Pumpkin_Seeds_Dataset!A1051</f>
        <v>68837</v>
      </c>
      <c r="B1053">
        <f>Pumpkin_Seeds_Dataset!B1051</f>
        <v>1017.957</v>
      </c>
      <c r="C1053">
        <f>Pumpkin_Seeds_Dataset!C1051</f>
        <v>397.08350000000002</v>
      </c>
      <c r="D1053">
        <f>Pumpkin_Seeds_Dataset!D1051</f>
        <v>223.00489999999999</v>
      </c>
      <c r="E1053">
        <f>Pumpkin_Seeds_Dataset!E1051</f>
        <v>69600</v>
      </c>
      <c r="F1053">
        <f>Pumpkin_Seeds_Dataset!F1051</f>
        <v>296.05070000000001</v>
      </c>
      <c r="G1053">
        <f>Pumpkin_Seeds_Dataset!G1051</f>
        <v>0.82740000000000002</v>
      </c>
      <c r="H1053">
        <f>Pumpkin_Seeds_Dataset!H1051</f>
        <v>0.98899999999999999</v>
      </c>
      <c r="I1053">
        <f>Pumpkin_Seeds_Dataset!I1051</f>
        <v>0.67630000000000001</v>
      </c>
      <c r="J1053">
        <f>Pumpkin_Seeds_Dataset!J1051</f>
        <v>0.83479999999999999</v>
      </c>
      <c r="K1053">
        <f>Pumpkin_Seeds_Dataset!K1051</f>
        <v>1.7806</v>
      </c>
      <c r="L1053">
        <f>Pumpkin_Seeds_Dataset!L1051</f>
        <v>0.74560000000000004</v>
      </c>
      <c r="M1053" s="9">
        <f>Pumpkin_Seeds_Dataset!M1051</f>
        <v>0</v>
      </c>
      <c r="N1053" s="10">
        <f t="shared" si="209"/>
        <v>1</v>
      </c>
      <c r="O1053" s="11">
        <f t="shared" si="210"/>
        <v>1</v>
      </c>
      <c r="P1053">
        <f t="shared" si="211"/>
        <v>0</v>
      </c>
      <c r="Q1053">
        <f t="shared" si="212"/>
        <v>0.10306381499028398</v>
      </c>
      <c r="R1053" s="9">
        <f t="shared" si="213"/>
        <v>0.10306381499028398</v>
      </c>
      <c r="S1053" s="11">
        <f t="shared" si="214"/>
        <v>0.89693618500971606</v>
      </c>
      <c r="T1053" s="9">
        <f t="shared" si="215"/>
        <v>-0.10877056214115202</v>
      </c>
      <c r="U1053" s="11">
        <f t="shared" si="216"/>
        <v>100</v>
      </c>
      <c r="AX1053">
        <v>0.21467819106679617</v>
      </c>
      <c r="AY1053">
        <v>1</v>
      </c>
      <c r="AZ1053">
        <v>0</v>
      </c>
      <c r="BA1053">
        <f t="shared" si="220"/>
        <v>973</v>
      </c>
      <c r="BB1053">
        <f t="shared" si="221"/>
        <v>76</v>
      </c>
      <c r="BC1053">
        <f t="shared" si="217"/>
        <v>0.25153846153846149</v>
      </c>
      <c r="BD1053">
        <f t="shared" si="218"/>
        <v>0.93666666666666665</v>
      </c>
      <c r="BE1053">
        <f t="shared" si="219"/>
        <v>7.2051282051279711E-4</v>
      </c>
    </row>
    <row r="1054" spans="1:57" x14ac:dyDescent="0.3">
      <c r="A1054">
        <f>Pumpkin_Seeds_Dataset!A1052</f>
        <v>85336</v>
      </c>
      <c r="B1054">
        <f>Pumpkin_Seeds_Dataset!B1052</f>
        <v>1136.4690000000001</v>
      </c>
      <c r="C1054">
        <f>Pumpkin_Seeds_Dataset!C1052</f>
        <v>449.13909999999998</v>
      </c>
      <c r="D1054">
        <f>Pumpkin_Seeds_Dataset!D1052</f>
        <v>242.7072</v>
      </c>
      <c r="E1054">
        <f>Pumpkin_Seeds_Dataset!E1052</f>
        <v>86123</v>
      </c>
      <c r="F1054">
        <f>Pumpkin_Seeds_Dataset!F1052</f>
        <v>329.62580000000003</v>
      </c>
      <c r="G1054">
        <f>Pumpkin_Seeds_Dataset!G1052</f>
        <v>0.84140000000000004</v>
      </c>
      <c r="H1054">
        <f>Pumpkin_Seeds_Dataset!H1052</f>
        <v>0.9909</v>
      </c>
      <c r="I1054">
        <f>Pumpkin_Seeds_Dataset!I1052</f>
        <v>0.68669999999999998</v>
      </c>
      <c r="J1054">
        <f>Pumpkin_Seeds_Dataset!J1052</f>
        <v>0.83030000000000004</v>
      </c>
      <c r="K1054">
        <f>Pumpkin_Seeds_Dataset!K1052</f>
        <v>1.8505</v>
      </c>
      <c r="L1054">
        <f>Pumpkin_Seeds_Dataset!L1052</f>
        <v>0.7339</v>
      </c>
      <c r="M1054" s="9">
        <f>Pumpkin_Seeds_Dataset!M1052</f>
        <v>0</v>
      </c>
      <c r="N1054" s="10">
        <f t="shared" si="209"/>
        <v>1</v>
      </c>
      <c r="O1054" s="11">
        <f t="shared" si="210"/>
        <v>1</v>
      </c>
      <c r="P1054">
        <f t="shared" si="211"/>
        <v>0</v>
      </c>
      <c r="Q1054">
        <f t="shared" si="212"/>
        <v>8.8886829928681743E-2</v>
      </c>
      <c r="R1054" s="9">
        <f t="shared" si="213"/>
        <v>8.8886829928681743E-2</v>
      </c>
      <c r="S1054" s="11">
        <f t="shared" si="214"/>
        <v>0.9111131700713182</v>
      </c>
      <c r="T1054" s="9">
        <f t="shared" si="215"/>
        <v>-9.3088163234191737E-2</v>
      </c>
      <c r="U1054" s="11">
        <f t="shared" si="216"/>
        <v>100</v>
      </c>
      <c r="AX1054">
        <v>0.21554766375819676</v>
      </c>
      <c r="AY1054">
        <v>1</v>
      </c>
      <c r="AZ1054">
        <v>0</v>
      </c>
      <c r="BA1054">
        <f t="shared" si="220"/>
        <v>974</v>
      </c>
      <c r="BB1054">
        <f t="shared" si="221"/>
        <v>76</v>
      </c>
      <c r="BC1054">
        <f t="shared" si="217"/>
        <v>0.25076923076923074</v>
      </c>
      <c r="BD1054">
        <f t="shared" si="218"/>
        <v>0.93666666666666665</v>
      </c>
      <c r="BE1054">
        <f t="shared" si="219"/>
        <v>0</v>
      </c>
    </row>
    <row r="1055" spans="1:57" x14ac:dyDescent="0.3">
      <c r="A1055">
        <f>Pumpkin_Seeds_Dataset!A1053</f>
        <v>80648</v>
      </c>
      <c r="B1055">
        <f>Pumpkin_Seeds_Dataset!B1053</f>
        <v>1145.7190000000001</v>
      </c>
      <c r="C1055">
        <f>Pumpkin_Seeds_Dataset!C1053</f>
        <v>468.33760000000001</v>
      </c>
      <c r="D1055">
        <f>Pumpkin_Seeds_Dataset!D1053</f>
        <v>221.01499999999999</v>
      </c>
      <c r="E1055">
        <f>Pumpkin_Seeds_Dataset!E1053</f>
        <v>81619</v>
      </c>
      <c r="F1055">
        <f>Pumpkin_Seeds_Dataset!F1053</f>
        <v>320.44380000000001</v>
      </c>
      <c r="G1055">
        <f>Pumpkin_Seeds_Dataset!G1053</f>
        <v>0.88160000000000005</v>
      </c>
      <c r="H1055">
        <f>Pumpkin_Seeds_Dataset!H1053</f>
        <v>0.98809999999999998</v>
      </c>
      <c r="I1055">
        <f>Pumpkin_Seeds_Dataset!I1053</f>
        <v>0.72250000000000003</v>
      </c>
      <c r="J1055">
        <f>Pumpkin_Seeds_Dataset!J1053</f>
        <v>0.77210000000000001</v>
      </c>
      <c r="K1055">
        <f>Pumpkin_Seeds_Dataset!K1053</f>
        <v>2.1190000000000002</v>
      </c>
      <c r="L1055">
        <f>Pumpkin_Seeds_Dataset!L1053</f>
        <v>0.68420000000000003</v>
      </c>
      <c r="M1055" s="9">
        <f>Pumpkin_Seeds_Dataset!M1053</f>
        <v>0</v>
      </c>
      <c r="N1055" s="10">
        <f t="shared" si="209"/>
        <v>1</v>
      </c>
      <c r="O1055" s="11">
        <f t="shared" si="210"/>
        <v>1</v>
      </c>
      <c r="P1055">
        <f t="shared" si="211"/>
        <v>0</v>
      </c>
      <c r="Q1055">
        <f t="shared" si="212"/>
        <v>0.63238844374883685</v>
      </c>
      <c r="R1055" s="9">
        <f t="shared" si="213"/>
        <v>0.63238844374883685</v>
      </c>
      <c r="S1055" s="11">
        <f t="shared" si="214"/>
        <v>0.36761155625116315</v>
      </c>
      <c r="T1055" s="9">
        <f t="shared" si="215"/>
        <v>-1.0007284519676347</v>
      </c>
      <c r="U1055" s="11">
        <f t="shared" si="216"/>
        <v>0</v>
      </c>
      <c r="AX1055">
        <v>0.21595475462965688</v>
      </c>
      <c r="AY1055">
        <v>0</v>
      </c>
      <c r="AZ1055">
        <v>1</v>
      </c>
      <c r="BA1055">
        <f t="shared" si="220"/>
        <v>974</v>
      </c>
      <c r="BB1055">
        <f t="shared" si="221"/>
        <v>77</v>
      </c>
      <c r="BC1055">
        <f t="shared" si="217"/>
        <v>0.25076923076923074</v>
      </c>
      <c r="BD1055">
        <f t="shared" si="218"/>
        <v>0.93583333333333329</v>
      </c>
      <c r="BE1055">
        <f t="shared" si="219"/>
        <v>7.1987179487177156E-4</v>
      </c>
    </row>
    <row r="1056" spans="1:57" x14ac:dyDescent="0.3">
      <c r="A1056">
        <f>Pumpkin_Seeds_Dataset!A1054</f>
        <v>86107</v>
      </c>
      <c r="B1056">
        <f>Pumpkin_Seeds_Dataset!B1054</f>
        <v>1126.0450000000001</v>
      </c>
      <c r="C1056">
        <f>Pumpkin_Seeds_Dataset!C1054</f>
        <v>431.07690000000002</v>
      </c>
      <c r="D1056">
        <f>Pumpkin_Seeds_Dataset!D1054</f>
        <v>254.59450000000001</v>
      </c>
      <c r="E1056">
        <f>Pumpkin_Seeds_Dataset!E1054</f>
        <v>86879</v>
      </c>
      <c r="F1056">
        <f>Pumpkin_Seeds_Dataset!F1054</f>
        <v>331.11149999999998</v>
      </c>
      <c r="G1056">
        <f>Pumpkin_Seeds_Dataset!G1054</f>
        <v>0.80700000000000005</v>
      </c>
      <c r="H1056">
        <f>Pumpkin_Seeds_Dataset!H1054</f>
        <v>0.99109999999999998</v>
      </c>
      <c r="I1056">
        <f>Pumpkin_Seeds_Dataset!I1054</f>
        <v>0.69579999999999997</v>
      </c>
      <c r="J1056">
        <f>Pumpkin_Seeds_Dataset!J1054</f>
        <v>0.85340000000000005</v>
      </c>
      <c r="K1056">
        <f>Pumpkin_Seeds_Dataset!K1054</f>
        <v>1.6932</v>
      </c>
      <c r="L1056">
        <f>Pumpkin_Seeds_Dataset!L1054</f>
        <v>0.7681</v>
      </c>
      <c r="M1056" s="9">
        <f>Pumpkin_Seeds_Dataset!M1054</f>
        <v>0</v>
      </c>
      <c r="N1056" s="10">
        <f t="shared" si="209"/>
        <v>1</v>
      </c>
      <c r="O1056" s="11">
        <f t="shared" si="210"/>
        <v>1</v>
      </c>
      <c r="P1056">
        <f t="shared" si="211"/>
        <v>0</v>
      </c>
      <c r="Q1056">
        <f t="shared" si="212"/>
        <v>1.7972131353333407E-2</v>
      </c>
      <c r="R1056" s="9">
        <f t="shared" si="213"/>
        <v>1.7972131353333407E-2</v>
      </c>
      <c r="S1056" s="11">
        <f t="shared" si="214"/>
        <v>0.98202786864666658</v>
      </c>
      <c r="T1056" s="9">
        <f t="shared" si="215"/>
        <v>-1.8135591553103701E-2</v>
      </c>
      <c r="U1056" s="11">
        <f t="shared" si="216"/>
        <v>100</v>
      </c>
      <c r="AX1056">
        <v>0.21699708731822798</v>
      </c>
      <c r="AY1056">
        <v>1</v>
      </c>
      <c r="AZ1056">
        <v>0</v>
      </c>
      <c r="BA1056">
        <f t="shared" si="220"/>
        <v>975</v>
      </c>
      <c r="BB1056">
        <f t="shared" si="221"/>
        <v>77</v>
      </c>
      <c r="BC1056">
        <f t="shared" si="217"/>
        <v>0.25</v>
      </c>
      <c r="BD1056">
        <f t="shared" si="218"/>
        <v>0.93583333333333329</v>
      </c>
      <c r="BE1056">
        <f t="shared" si="219"/>
        <v>7.1987179487177156E-4</v>
      </c>
    </row>
    <row r="1057" spans="1:57" x14ac:dyDescent="0.3">
      <c r="A1057">
        <f>Pumpkin_Seeds_Dataset!A1055</f>
        <v>72792</v>
      </c>
      <c r="B1057">
        <f>Pumpkin_Seeds_Dataset!B1055</f>
        <v>1058.4829999999999</v>
      </c>
      <c r="C1057">
        <f>Pumpkin_Seeds_Dataset!C1055</f>
        <v>431.68650000000002</v>
      </c>
      <c r="D1057">
        <f>Pumpkin_Seeds_Dataset!D1055</f>
        <v>215.15369999999999</v>
      </c>
      <c r="E1057">
        <f>Pumpkin_Seeds_Dataset!E1055</f>
        <v>73492</v>
      </c>
      <c r="F1057">
        <f>Pumpkin_Seeds_Dataset!F1055</f>
        <v>304.4366</v>
      </c>
      <c r="G1057">
        <f>Pumpkin_Seeds_Dataset!G1055</f>
        <v>0.8669</v>
      </c>
      <c r="H1057">
        <f>Pumpkin_Seeds_Dataset!H1055</f>
        <v>0.99050000000000005</v>
      </c>
      <c r="I1057">
        <f>Pumpkin_Seeds_Dataset!I1055</f>
        <v>0.75890000000000002</v>
      </c>
      <c r="J1057">
        <f>Pumpkin_Seeds_Dataset!J1055</f>
        <v>0.81640000000000001</v>
      </c>
      <c r="K1057">
        <f>Pumpkin_Seeds_Dataset!K1055</f>
        <v>2.0064000000000002</v>
      </c>
      <c r="L1057">
        <f>Pumpkin_Seeds_Dataset!L1055</f>
        <v>0.70520000000000005</v>
      </c>
      <c r="M1057" s="9">
        <f>Pumpkin_Seeds_Dataset!M1055</f>
        <v>0</v>
      </c>
      <c r="N1057" s="10">
        <f t="shared" si="209"/>
        <v>1</v>
      </c>
      <c r="O1057" s="11">
        <f t="shared" si="210"/>
        <v>1</v>
      </c>
      <c r="P1057">
        <f t="shared" si="211"/>
        <v>0</v>
      </c>
      <c r="Q1057">
        <f t="shared" si="212"/>
        <v>0.28691981314882409</v>
      </c>
      <c r="R1057" s="9">
        <f t="shared" si="213"/>
        <v>0.28691981314882409</v>
      </c>
      <c r="S1057" s="11">
        <f t="shared" si="214"/>
        <v>0.71308018685117591</v>
      </c>
      <c r="T1057" s="9">
        <f t="shared" si="215"/>
        <v>-0.33816140086455099</v>
      </c>
      <c r="U1057" s="11">
        <f t="shared" si="216"/>
        <v>100</v>
      </c>
      <c r="AX1057">
        <v>0.21704679032684493</v>
      </c>
      <c r="AY1057">
        <v>1</v>
      </c>
      <c r="AZ1057">
        <v>0</v>
      </c>
      <c r="BA1057">
        <f t="shared" si="220"/>
        <v>976</v>
      </c>
      <c r="BB1057">
        <f t="shared" si="221"/>
        <v>77</v>
      </c>
      <c r="BC1057">
        <f t="shared" si="217"/>
        <v>0.24923076923076926</v>
      </c>
      <c r="BD1057">
        <f t="shared" si="218"/>
        <v>0.93583333333333329</v>
      </c>
      <c r="BE1057">
        <f t="shared" si="219"/>
        <v>7.1987179487177156E-4</v>
      </c>
    </row>
    <row r="1058" spans="1:57" x14ac:dyDescent="0.3">
      <c r="A1058">
        <f>Pumpkin_Seeds_Dataset!A1056</f>
        <v>67696</v>
      </c>
      <c r="B1058">
        <f>Pumpkin_Seeds_Dataset!B1056</f>
        <v>996.13599999999997</v>
      </c>
      <c r="C1058">
        <f>Pumpkin_Seeds_Dataset!C1056</f>
        <v>387.97489999999999</v>
      </c>
      <c r="D1058">
        <f>Pumpkin_Seeds_Dataset!D1056</f>
        <v>222.85740000000001</v>
      </c>
      <c r="E1058">
        <f>Pumpkin_Seeds_Dataset!E1056</f>
        <v>68266</v>
      </c>
      <c r="F1058">
        <f>Pumpkin_Seeds_Dataset!F1056</f>
        <v>293.58679999999998</v>
      </c>
      <c r="G1058">
        <f>Pumpkin_Seeds_Dataset!G1056</f>
        <v>0.81859999999999999</v>
      </c>
      <c r="H1058">
        <f>Pumpkin_Seeds_Dataset!H1056</f>
        <v>0.99170000000000003</v>
      </c>
      <c r="I1058">
        <f>Pumpkin_Seeds_Dataset!I1056</f>
        <v>0.75739999999999996</v>
      </c>
      <c r="J1058">
        <f>Pumpkin_Seeds_Dataset!J1056</f>
        <v>0.85729999999999995</v>
      </c>
      <c r="K1058">
        <f>Pumpkin_Seeds_Dataset!K1056</f>
        <v>1.7408999999999999</v>
      </c>
      <c r="L1058">
        <f>Pumpkin_Seeds_Dataset!L1056</f>
        <v>0.75670000000000004</v>
      </c>
      <c r="M1058" s="9">
        <f>Pumpkin_Seeds_Dataset!M1056</f>
        <v>0</v>
      </c>
      <c r="N1058" s="10">
        <f t="shared" si="209"/>
        <v>1</v>
      </c>
      <c r="O1058" s="11">
        <f t="shared" si="210"/>
        <v>1</v>
      </c>
      <c r="P1058">
        <f t="shared" si="211"/>
        <v>0</v>
      </c>
      <c r="Q1058">
        <f t="shared" si="212"/>
        <v>5.1020355708262188E-2</v>
      </c>
      <c r="R1058" s="9">
        <f t="shared" si="213"/>
        <v>5.1020355708262188E-2</v>
      </c>
      <c r="S1058" s="11">
        <f t="shared" si="214"/>
        <v>0.94897964429173776</v>
      </c>
      <c r="T1058" s="9">
        <f t="shared" si="215"/>
        <v>-5.2367930242152992E-2</v>
      </c>
      <c r="U1058" s="11">
        <f t="shared" si="216"/>
        <v>100</v>
      </c>
      <c r="AX1058">
        <v>0.21804985699260995</v>
      </c>
      <c r="AY1058">
        <v>1</v>
      </c>
      <c r="AZ1058">
        <v>0</v>
      </c>
      <c r="BA1058">
        <f t="shared" si="220"/>
        <v>977</v>
      </c>
      <c r="BB1058">
        <f t="shared" si="221"/>
        <v>77</v>
      </c>
      <c r="BC1058">
        <f t="shared" si="217"/>
        <v>0.24846153846153851</v>
      </c>
      <c r="BD1058">
        <f t="shared" si="218"/>
        <v>0.93583333333333329</v>
      </c>
      <c r="BE1058">
        <f t="shared" si="219"/>
        <v>7.1987179487187543E-4</v>
      </c>
    </row>
    <row r="1059" spans="1:57" x14ac:dyDescent="0.3">
      <c r="A1059">
        <f>Pumpkin_Seeds_Dataset!A1057</f>
        <v>79177</v>
      </c>
      <c r="B1059">
        <f>Pumpkin_Seeds_Dataset!B1057</f>
        <v>1094.1579999999999</v>
      </c>
      <c r="C1059">
        <f>Pumpkin_Seeds_Dataset!C1057</f>
        <v>432.98759999999999</v>
      </c>
      <c r="D1059">
        <f>Pumpkin_Seeds_Dataset!D1057</f>
        <v>233.17670000000001</v>
      </c>
      <c r="E1059">
        <f>Pumpkin_Seeds_Dataset!E1057</f>
        <v>79966</v>
      </c>
      <c r="F1059">
        <f>Pumpkin_Seeds_Dataset!F1057</f>
        <v>317.50790000000001</v>
      </c>
      <c r="G1059">
        <f>Pumpkin_Seeds_Dataset!G1057</f>
        <v>0.84260000000000002</v>
      </c>
      <c r="H1059">
        <f>Pumpkin_Seeds_Dataset!H1057</f>
        <v>0.99009999999999998</v>
      </c>
      <c r="I1059">
        <f>Pumpkin_Seeds_Dataset!I1057</f>
        <v>0.66010000000000002</v>
      </c>
      <c r="J1059">
        <f>Pumpkin_Seeds_Dataset!J1057</f>
        <v>0.83109999999999995</v>
      </c>
      <c r="K1059">
        <f>Pumpkin_Seeds_Dataset!K1057</f>
        <v>1.8569</v>
      </c>
      <c r="L1059">
        <f>Pumpkin_Seeds_Dataset!L1057</f>
        <v>0.73329999999999995</v>
      </c>
      <c r="M1059" s="9">
        <f>Pumpkin_Seeds_Dataset!M1057</f>
        <v>0</v>
      </c>
      <c r="N1059" s="10">
        <f t="shared" si="209"/>
        <v>1</v>
      </c>
      <c r="O1059" s="11">
        <f t="shared" si="210"/>
        <v>1</v>
      </c>
      <c r="P1059">
        <f t="shared" si="211"/>
        <v>0</v>
      </c>
      <c r="Q1059">
        <f t="shared" si="212"/>
        <v>5.2355555445471103E-2</v>
      </c>
      <c r="R1059" s="9">
        <f t="shared" si="213"/>
        <v>5.2355555445471103E-2</v>
      </c>
      <c r="S1059" s="11">
        <f t="shared" si="214"/>
        <v>0.9476444445545289</v>
      </c>
      <c r="T1059" s="9">
        <f t="shared" si="215"/>
        <v>-5.3775905565924667E-2</v>
      </c>
      <c r="U1059" s="11">
        <f t="shared" si="216"/>
        <v>100</v>
      </c>
      <c r="AX1059">
        <v>0.21876957702773489</v>
      </c>
      <c r="AY1059">
        <v>1</v>
      </c>
      <c r="AZ1059">
        <v>0</v>
      </c>
      <c r="BA1059">
        <f t="shared" si="220"/>
        <v>978</v>
      </c>
      <c r="BB1059">
        <f t="shared" si="221"/>
        <v>77</v>
      </c>
      <c r="BC1059">
        <f t="shared" si="217"/>
        <v>0.24769230769230766</v>
      </c>
      <c r="BD1059">
        <f t="shared" si="218"/>
        <v>0.93583333333333329</v>
      </c>
      <c r="BE1059">
        <f t="shared" si="219"/>
        <v>7.1987179487177156E-4</v>
      </c>
    </row>
    <row r="1060" spans="1:57" x14ac:dyDescent="0.3">
      <c r="A1060">
        <f>Pumpkin_Seeds_Dataset!A1058</f>
        <v>84062</v>
      </c>
      <c r="B1060">
        <f>Pumpkin_Seeds_Dataset!B1058</f>
        <v>1148.4549999999999</v>
      </c>
      <c r="C1060">
        <f>Pumpkin_Seeds_Dataset!C1058</f>
        <v>450.23009999999999</v>
      </c>
      <c r="D1060">
        <f>Pumpkin_Seeds_Dataset!D1058</f>
        <v>239.2962</v>
      </c>
      <c r="E1060">
        <f>Pumpkin_Seeds_Dataset!E1058</f>
        <v>85178</v>
      </c>
      <c r="F1060">
        <f>Pumpkin_Seeds_Dataset!F1058</f>
        <v>327.15600000000001</v>
      </c>
      <c r="G1060">
        <f>Pumpkin_Seeds_Dataset!G1058</f>
        <v>0.84709999999999996</v>
      </c>
      <c r="H1060">
        <f>Pumpkin_Seeds_Dataset!H1058</f>
        <v>0.9869</v>
      </c>
      <c r="I1060">
        <f>Pumpkin_Seeds_Dataset!I1058</f>
        <v>0.74029999999999996</v>
      </c>
      <c r="J1060">
        <f>Pumpkin_Seeds_Dataset!J1058</f>
        <v>0.80089999999999995</v>
      </c>
      <c r="K1060">
        <f>Pumpkin_Seeds_Dataset!K1058</f>
        <v>1.8815</v>
      </c>
      <c r="L1060">
        <f>Pumpkin_Seeds_Dataset!L1058</f>
        <v>0.72660000000000002</v>
      </c>
      <c r="M1060" s="9">
        <f>Pumpkin_Seeds_Dataset!M1058</f>
        <v>0</v>
      </c>
      <c r="N1060" s="10">
        <f t="shared" si="209"/>
        <v>1</v>
      </c>
      <c r="O1060" s="11">
        <f t="shared" si="210"/>
        <v>1</v>
      </c>
      <c r="P1060">
        <f t="shared" si="211"/>
        <v>0</v>
      </c>
      <c r="Q1060">
        <f t="shared" si="212"/>
        <v>7.001709624883172E-2</v>
      </c>
      <c r="R1060" s="9">
        <f t="shared" si="213"/>
        <v>7.001709624883172E-2</v>
      </c>
      <c r="S1060" s="11">
        <f t="shared" si="214"/>
        <v>0.92998290375116832</v>
      </c>
      <c r="T1060" s="9">
        <f t="shared" si="215"/>
        <v>-7.2589076067065883E-2</v>
      </c>
      <c r="U1060" s="11">
        <f t="shared" si="216"/>
        <v>100</v>
      </c>
      <c r="AX1060">
        <v>0.21915117423028754</v>
      </c>
      <c r="AY1060">
        <v>1</v>
      </c>
      <c r="AZ1060">
        <v>0</v>
      </c>
      <c r="BA1060">
        <f t="shared" si="220"/>
        <v>979</v>
      </c>
      <c r="BB1060">
        <f t="shared" si="221"/>
        <v>77</v>
      </c>
      <c r="BC1060">
        <f t="shared" si="217"/>
        <v>0.24692307692307691</v>
      </c>
      <c r="BD1060">
        <f t="shared" si="218"/>
        <v>0.93583333333333329</v>
      </c>
      <c r="BE1060">
        <f t="shared" si="219"/>
        <v>7.1987179487177156E-4</v>
      </c>
    </row>
    <row r="1061" spans="1:57" x14ac:dyDescent="0.3">
      <c r="A1061">
        <f>Pumpkin_Seeds_Dataset!A1059</f>
        <v>82231</v>
      </c>
      <c r="B1061">
        <f>Pumpkin_Seeds_Dataset!B1059</f>
        <v>1117.6410000000001</v>
      </c>
      <c r="C1061">
        <f>Pumpkin_Seeds_Dataset!C1059</f>
        <v>441.52460000000002</v>
      </c>
      <c r="D1061">
        <f>Pumpkin_Seeds_Dataset!D1059</f>
        <v>237.7859</v>
      </c>
      <c r="E1061">
        <f>Pumpkin_Seeds_Dataset!E1059</f>
        <v>83179</v>
      </c>
      <c r="F1061">
        <f>Pumpkin_Seeds_Dataset!F1059</f>
        <v>323.57339999999999</v>
      </c>
      <c r="G1061">
        <f>Pumpkin_Seeds_Dataset!G1059</f>
        <v>0.84260000000000002</v>
      </c>
      <c r="H1061">
        <f>Pumpkin_Seeds_Dataset!H1059</f>
        <v>0.98860000000000003</v>
      </c>
      <c r="I1061">
        <f>Pumpkin_Seeds_Dataset!I1059</f>
        <v>0.74329999999999996</v>
      </c>
      <c r="J1061">
        <f>Pumpkin_Seeds_Dataset!J1059</f>
        <v>0.82730000000000004</v>
      </c>
      <c r="K1061">
        <f>Pumpkin_Seeds_Dataset!K1059</f>
        <v>1.8568</v>
      </c>
      <c r="L1061">
        <f>Pumpkin_Seeds_Dataset!L1059</f>
        <v>0.7329</v>
      </c>
      <c r="M1061" s="9">
        <f>Pumpkin_Seeds_Dataset!M1059</f>
        <v>0</v>
      </c>
      <c r="N1061" s="10">
        <f t="shared" si="209"/>
        <v>1</v>
      </c>
      <c r="O1061" s="11">
        <f t="shared" si="210"/>
        <v>1</v>
      </c>
      <c r="P1061">
        <f t="shared" si="211"/>
        <v>0</v>
      </c>
      <c r="Q1061">
        <f t="shared" si="212"/>
        <v>4.4797414046378423E-2</v>
      </c>
      <c r="R1061" s="9">
        <f t="shared" si="213"/>
        <v>4.4797414046378423E-2</v>
      </c>
      <c r="S1061" s="11">
        <f t="shared" si="214"/>
        <v>0.95520258595362162</v>
      </c>
      <c r="T1061" s="9">
        <f t="shared" si="215"/>
        <v>-4.5831829109585394E-2</v>
      </c>
      <c r="U1061" s="11">
        <f t="shared" si="216"/>
        <v>100</v>
      </c>
      <c r="AX1061">
        <v>0.21990574043340477</v>
      </c>
      <c r="AY1061">
        <v>1</v>
      </c>
      <c r="AZ1061">
        <v>0</v>
      </c>
      <c r="BA1061">
        <f t="shared" si="220"/>
        <v>980</v>
      </c>
      <c r="BB1061">
        <f t="shared" si="221"/>
        <v>77</v>
      </c>
      <c r="BC1061">
        <f t="shared" si="217"/>
        <v>0.24615384615384617</v>
      </c>
      <c r="BD1061">
        <f t="shared" si="218"/>
        <v>0.93583333333333329</v>
      </c>
      <c r="BE1061">
        <f t="shared" si="219"/>
        <v>7.1987179487177156E-4</v>
      </c>
    </row>
    <row r="1062" spans="1:57" x14ac:dyDescent="0.3">
      <c r="A1062">
        <f>Pumpkin_Seeds_Dataset!A1060</f>
        <v>81788</v>
      </c>
      <c r="B1062">
        <f>Pumpkin_Seeds_Dataset!B1060</f>
        <v>1105.9970000000001</v>
      </c>
      <c r="C1062">
        <f>Pumpkin_Seeds_Dataset!C1060</f>
        <v>437.09120000000001</v>
      </c>
      <c r="D1062">
        <f>Pumpkin_Seeds_Dataset!D1060</f>
        <v>239.0489</v>
      </c>
      <c r="E1062">
        <f>Pumpkin_Seeds_Dataset!E1060</f>
        <v>82515</v>
      </c>
      <c r="F1062">
        <f>Pumpkin_Seeds_Dataset!F1060</f>
        <v>322.70069999999998</v>
      </c>
      <c r="G1062">
        <f>Pumpkin_Seeds_Dataset!G1060</f>
        <v>0.83720000000000006</v>
      </c>
      <c r="H1062">
        <f>Pumpkin_Seeds_Dataset!H1060</f>
        <v>0.99119999999999997</v>
      </c>
      <c r="I1062">
        <f>Pumpkin_Seeds_Dataset!I1060</f>
        <v>0.75470000000000004</v>
      </c>
      <c r="J1062">
        <f>Pumpkin_Seeds_Dataset!J1060</f>
        <v>0.84019999999999995</v>
      </c>
      <c r="K1062">
        <f>Pumpkin_Seeds_Dataset!K1060</f>
        <v>1.8285</v>
      </c>
      <c r="L1062">
        <f>Pumpkin_Seeds_Dataset!L1060</f>
        <v>0.73829999999999996</v>
      </c>
      <c r="M1062" s="9">
        <f>Pumpkin_Seeds_Dataset!M1060</f>
        <v>0</v>
      </c>
      <c r="N1062" s="10">
        <f t="shared" si="209"/>
        <v>1</v>
      </c>
      <c r="O1062" s="11">
        <f t="shared" si="210"/>
        <v>1</v>
      </c>
      <c r="P1062">
        <f t="shared" si="211"/>
        <v>0</v>
      </c>
      <c r="Q1062">
        <f t="shared" si="212"/>
        <v>7.5212055848756995E-2</v>
      </c>
      <c r="R1062" s="9">
        <f t="shared" si="213"/>
        <v>7.5212055848756995E-2</v>
      </c>
      <c r="S1062" s="11">
        <f t="shared" si="214"/>
        <v>0.92478794415124299</v>
      </c>
      <c r="T1062" s="9">
        <f t="shared" si="215"/>
        <v>-7.8190817317634248E-2</v>
      </c>
      <c r="U1062" s="11">
        <f t="shared" si="216"/>
        <v>100</v>
      </c>
      <c r="AX1062">
        <v>0.22164299011210781</v>
      </c>
      <c r="AY1062">
        <v>1</v>
      </c>
      <c r="AZ1062">
        <v>0</v>
      </c>
      <c r="BA1062">
        <f t="shared" si="220"/>
        <v>981</v>
      </c>
      <c r="BB1062">
        <f t="shared" si="221"/>
        <v>77</v>
      </c>
      <c r="BC1062">
        <f t="shared" si="217"/>
        <v>0.24538461538461542</v>
      </c>
      <c r="BD1062">
        <f t="shared" si="218"/>
        <v>0.93583333333333329</v>
      </c>
      <c r="BE1062">
        <f t="shared" si="219"/>
        <v>7.1987179487187543E-4</v>
      </c>
    </row>
    <row r="1063" spans="1:57" x14ac:dyDescent="0.3">
      <c r="A1063">
        <f>Pumpkin_Seeds_Dataset!A1061</f>
        <v>58377</v>
      </c>
      <c r="B1063">
        <f>Pumpkin_Seeds_Dataset!B1061</f>
        <v>924.33600000000001</v>
      </c>
      <c r="C1063">
        <f>Pumpkin_Seeds_Dataset!C1061</f>
        <v>347.66879999999998</v>
      </c>
      <c r="D1063">
        <f>Pumpkin_Seeds_Dataset!D1061</f>
        <v>214.42939999999999</v>
      </c>
      <c r="E1063">
        <f>Pumpkin_Seeds_Dataset!E1061</f>
        <v>59132</v>
      </c>
      <c r="F1063">
        <f>Pumpkin_Seeds_Dataset!F1061</f>
        <v>272.63139999999999</v>
      </c>
      <c r="G1063">
        <f>Pumpkin_Seeds_Dataset!G1061</f>
        <v>0.78710000000000002</v>
      </c>
      <c r="H1063">
        <f>Pumpkin_Seeds_Dataset!H1061</f>
        <v>0.98719999999999997</v>
      </c>
      <c r="I1063">
        <f>Pumpkin_Seeds_Dataset!I1061</f>
        <v>0.6966</v>
      </c>
      <c r="J1063">
        <f>Pumpkin_Seeds_Dataset!J1061</f>
        <v>0.85860000000000003</v>
      </c>
      <c r="K1063">
        <f>Pumpkin_Seeds_Dataset!K1061</f>
        <v>1.6214</v>
      </c>
      <c r="L1063">
        <f>Pumpkin_Seeds_Dataset!L1061</f>
        <v>0.78420000000000001</v>
      </c>
      <c r="M1063" s="9">
        <f>Pumpkin_Seeds_Dataset!M1061</f>
        <v>0</v>
      </c>
      <c r="N1063" s="10">
        <f t="shared" si="209"/>
        <v>1</v>
      </c>
      <c r="O1063" s="11">
        <f t="shared" si="210"/>
        <v>1</v>
      </c>
      <c r="P1063">
        <f t="shared" si="211"/>
        <v>0</v>
      </c>
      <c r="Q1063">
        <f t="shared" si="212"/>
        <v>2.6783582528345524E-2</v>
      </c>
      <c r="R1063" s="9">
        <f t="shared" si="213"/>
        <v>2.6783582528345524E-2</v>
      </c>
      <c r="S1063" s="11">
        <f t="shared" si="214"/>
        <v>0.97321641747165444</v>
      </c>
      <c r="T1063" s="9">
        <f t="shared" si="215"/>
        <v>-2.7148798638759949E-2</v>
      </c>
      <c r="U1063" s="11">
        <f t="shared" si="216"/>
        <v>100</v>
      </c>
      <c r="AX1063">
        <v>0.22174962577699811</v>
      </c>
      <c r="AY1063">
        <v>1</v>
      </c>
      <c r="AZ1063">
        <v>0</v>
      </c>
      <c r="BA1063">
        <f t="shared" si="220"/>
        <v>982</v>
      </c>
      <c r="BB1063">
        <f t="shared" si="221"/>
        <v>77</v>
      </c>
      <c r="BC1063">
        <f t="shared" si="217"/>
        <v>0.24461538461538457</v>
      </c>
      <c r="BD1063">
        <f t="shared" si="218"/>
        <v>0.93583333333333329</v>
      </c>
      <c r="BE1063">
        <f t="shared" si="219"/>
        <v>7.1987179487177156E-4</v>
      </c>
    </row>
    <row r="1064" spans="1:57" x14ac:dyDescent="0.3">
      <c r="A1064">
        <f>Pumpkin_Seeds_Dataset!A1062</f>
        <v>84842</v>
      </c>
      <c r="B1064">
        <f>Pumpkin_Seeds_Dataset!B1062</f>
        <v>1130.4480000000001</v>
      </c>
      <c r="C1064">
        <f>Pumpkin_Seeds_Dataset!C1062</f>
        <v>429.42750000000001</v>
      </c>
      <c r="D1064">
        <f>Pumpkin_Seeds_Dataset!D1062</f>
        <v>253.5051</v>
      </c>
      <c r="E1064">
        <f>Pumpkin_Seeds_Dataset!E1062</f>
        <v>86185</v>
      </c>
      <c r="F1064">
        <f>Pumpkin_Seeds_Dataset!F1062</f>
        <v>328.6703</v>
      </c>
      <c r="G1064">
        <f>Pumpkin_Seeds_Dataset!G1062</f>
        <v>0.80720000000000003</v>
      </c>
      <c r="H1064">
        <f>Pumpkin_Seeds_Dataset!H1062</f>
        <v>0.98440000000000005</v>
      </c>
      <c r="I1064">
        <f>Pumpkin_Seeds_Dataset!I1062</f>
        <v>0.68640000000000001</v>
      </c>
      <c r="J1064">
        <f>Pumpkin_Seeds_Dataset!J1062</f>
        <v>0.83430000000000004</v>
      </c>
      <c r="K1064">
        <f>Pumpkin_Seeds_Dataset!K1062</f>
        <v>1.694</v>
      </c>
      <c r="L1064">
        <f>Pumpkin_Seeds_Dataset!L1062</f>
        <v>0.76539999999999997</v>
      </c>
      <c r="M1064" s="9">
        <f>Pumpkin_Seeds_Dataset!M1062</f>
        <v>0</v>
      </c>
      <c r="N1064" s="10">
        <f t="shared" si="209"/>
        <v>1</v>
      </c>
      <c r="O1064" s="11">
        <f t="shared" si="210"/>
        <v>1</v>
      </c>
      <c r="P1064">
        <f t="shared" si="211"/>
        <v>0</v>
      </c>
      <c r="Q1064">
        <f t="shared" si="212"/>
        <v>6.0526035596424783E-3</v>
      </c>
      <c r="R1064" s="9">
        <f t="shared" si="213"/>
        <v>6.0526035596424783E-3</v>
      </c>
      <c r="S1064" s="11">
        <f t="shared" si="214"/>
        <v>0.99394739644035757</v>
      </c>
      <c r="T1064" s="9">
        <f t="shared" si="215"/>
        <v>-6.0709948120924919E-3</v>
      </c>
      <c r="U1064" s="11">
        <f t="shared" si="216"/>
        <v>100</v>
      </c>
      <c r="AX1064">
        <v>0.22185016078660408</v>
      </c>
      <c r="AY1064">
        <v>1</v>
      </c>
      <c r="AZ1064">
        <v>0</v>
      </c>
      <c r="BA1064">
        <f t="shared" si="220"/>
        <v>983</v>
      </c>
      <c r="BB1064">
        <f t="shared" si="221"/>
        <v>77</v>
      </c>
      <c r="BC1064">
        <f t="shared" si="217"/>
        <v>0.24384615384615382</v>
      </c>
      <c r="BD1064">
        <f t="shared" si="218"/>
        <v>0.93583333333333329</v>
      </c>
      <c r="BE1064">
        <f t="shared" si="219"/>
        <v>0</v>
      </c>
    </row>
    <row r="1065" spans="1:57" x14ac:dyDescent="0.3">
      <c r="A1065">
        <f>Pumpkin_Seeds_Dataset!A1063</f>
        <v>73684</v>
      </c>
      <c r="B1065">
        <f>Pumpkin_Seeds_Dataset!B1063</f>
        <v>1097.223</v>
      </c>
      <c r="C1065">
        <f>Pumpkin_Seeds_Dataset!C1063</f>
        <v>439.42989999999998</v>
      </c>
      <c r="D1065">
        <f>Pumpkin_Seeds_Dataset!D1063</f>
        <v>214.9435</v>
      </c>
      <c r="E1065">
        <f>Pumpkin_Seeds_Dataset!E1063</f>
        <v>74677</v>
      </c>
      <c r="F1065">
        <f>Pumpkin_Seeds_Dataset!F1063</f>
        <v>306.2962</v>
      </c>
      <c r="G1065">
        <f>Pumpkin_Seeds_Dataset!G1063</f>
        <v>0.87219999999999998</v>
      </c>
      <c r="H1065">
        <f>Pumpkin_Seeds_Dataset!H1063</f>
        <v>0.98670000000000002</v>
      </c>
      <c r="I1065">
        <f>Pumpkin_Seeds_Dataset!I1063</f>
        <v>0.68230000000000002</v>
      </c>
      <c r="J1065">
        <f>Pumpkin_Seeds_Dataset!J1063</f>
        <v>0.76910000000000001</v>
      </c>
      <c r="K1065">
        <f>Pumpkin_Seeds_Dataset!K1063</f>
        <v>2.0444</v>
      </c>
      <c r="L1065">
        <f>Pumpkin_Seeds_Dataset!L1063</f>
        <v>0.69699999999999995</v>
      </c>
      <c r="M1065" s="9">
        <f>Pumpkin_Seeds_Dataset!M1063</f>
        <v>0</v>
      </c>
      <c r="N1065" s="10">
        <f t="shared" si="209"/>
        <v>1</v>
      </c>
      <c r="O1065" s="11">
        <f t="shared" si="210"/>
        <v>1</v>
      </c>
      <c r="P1065">
        <f t="shared" si="211"/>
        <v>0</v>
      </c>
      <c r="Q1065">
        <f t="shared" si="212"/>
        <v>0.35254744366612289</v>
      </c>
      <c r="R1065" s="9">
        <f t="shared" si="213"/>
        <v>0.35254744366612289</v>
      </c>
      <c r="S1065" s="11">
        <f t="shared" si="214"/>
        <v>0.64745255633387711</v>
      </c>
      <c r="T1065" s="9">
        <f t="shared" si="215"/>
        <v>-0.43470976016420587</v>
      </c>
      <c r="U1065" s="11">
        <f t="shared" si="216"/>
        <v>100</v>
      </c>
      <c r="AX1065">
        <v>0.22195841455393867</v>
      </c>
      <c r="AY1065">
        <v>0</v>
      </c>
      <c r="AZ1065">
        <v>1</v>
      </c>
      <c r="BA1065">
        <f t="shared" si="220"/>
        <v>983</v>
      </c>
      <c r="BB1065">
        <f t="shared" si="221"/>
        <v>78</v>
      </c>
      <c r="BC1065">
        <f t="shared" si="217"/>
        <v>0.24384615384615382</v>
      </c>
      <c r="BD1065">
        <f t="shared" si="218"/>
        <v>0.93500000000000005</v>
      </c>
      <c r="BE1065">
        <f t="shared" si="219"/>
        <v>7.1923076923074601E-4</v>
      </c>
    </row>
    <row r="1066" spans="1:57" x14ac:dyDescent="0.3">
      <c r="A1066">
        <f>Pumpkin_Seeds_Dataset!A1064</f>
        <v>73922</v>
      </c>
      <c r="B1066">
        <f>Pumpkin_Seeds_Dataset!B1064</f>
        <v>1083.172</v>
      </c>
      <c r="C1066">
        <f>Pumpkin_Seeds_Dataset!C1064</f>
        <v>427.76889999999997</v>
      </c>
      <c r="D1066">
        <f>Pumpkin_Seeds_Dataset!D1064</f>
        <v>221.12629999999999</v>
      </c>
      <c r="E1066">
        <f>Pumpkin_Seeds_Dataset!E1064</f>
        <v>74771</v>
      </c>
      <c r="F1066">
        <f>Pumpkin_Seeds_Dataset!F1064</f>
        <v>306.79050000000001</v>
      </c>
      <c r="G1066">
        <f>Pumpkin_Seeds_Dataset!G1064</f>
        <v>0.85599999999999998</v>
      </c>
      <c r="H1066">
        <f>Pumpkin_Seeds_Dataset!H1064</f>
        <v>0.98860000000000003</v>
      </c>
      <c r="I1066">
        <f>Pumpkin_Seeds_Dataset!I1064</f>
        <v>0.6623</v>
      </c>
      <c r="J1066">
        <f>Pumpkin_Seeds_Dataset!J1064</f>
        <v>0.79179999999999995</v>
      </c>
      <c r="K1066">
        <f>Pumpkin_Seeds_Dataset!K1064</f>
        <v>1.9345000000000001</v>
      </c>
      <c r="L1066">
        <f>Pumpkin_Seeds_Dataset!L1064</f>
        <v>0.71719999999999995</v>
      </c>
      <c r="M1066" s="9">
        <f>Pumpkin_Seeds_Dataset!M1064</f>
        <v>0</v>
      </c>
      <c r="N1066" s="10">
        <f t="shared" si="209"/>
        <v>1</v>
      </c>
      <c r="O1066" s="11">
        <f t="shared" si="210"/>
        <v>1</v>
      </c>
      <c r="P1066">
        <f t="shared" si="211"/>
        <v>0</v>
      </c>
      <c r="Q1066">
        <f t="shared" si="212"/>
        <v>0.16491328696557325</v>
      </c>
      <c r="R1066" s="9">
        <f t="shared" si="213"/>
        <v>0.16491328696557325</v>
      </c>
      <c r="S1066" s="11">
        <f t="shared" si="214"/>
        <v>0.83508671303442672</v>
      </c>
      <c r="T1066" s="9">
        <f t="shared" si="215"/>
        <v>-0.18021971157768496</v>
      </c>
      <c r="U1066" s="11">
        <f t="shared" si="216"/>
        <v>100</v>
      </c>
      <c r="AX1066">
        <v>0.22227654302956043</v>
      </c>
      <c r="AY1066">
        <v>1</v>
      </c>
      <c r="AZ1066">
        <v>0</v>
      </c>
      <c r="BA1066">
        <f t="shared" si="220"/>
        <v>984</v>
      </c>
      <c r="BB1066">
        <f t="shared" si="221"/>
        <v>78</v>
      </c>
      <c r="BC1066">
        <f t="shared" si="217"/>
        <v>0.24307692307692308</v>
      </c>
      <c r="BD1066">
        <f t="shared" si="218"/>
        <v>0.93500000000000005</v>
      </c>
      <c r="BE1066">
        <f t="shared" si="219"/>
        <v>7.1923076923074601E-4</v>
      </c>
    </row>
    <row r="1067" spans="1:57" x14ac:dyDescent="0.3">
      <c r="A1067">
        <f>Pumpkin_Seeds_Dataset!A1065</f>
        <v>86441</v>
      </c>
      <c r="B1067">
        <f>Pumpkin_Seeds_Dataset!B1065</f>
        <v>1158.48</v>
      </c>
      <c r="C1067">
        <f>Pumpkin_Seeds_Dataset!C1065</f>
        <v>458.01229999999998</v>
      </c>
      <c r="D1067">
        <f>Pumpkin_Seeds_Dataset!D1065</f>
        <v>241.12739999999999</v>
      </c>
      <c r="E1067">
        <f>Pumpkin_Seeds_Dataset!E1065</f>
        <v>87218</v>
      </c>
      <c r="F1067">
        <f>Pumpkin_Seeds_Dataset!F1065</f>
        <v>331.75310000000002</v>
      </c>
      <c r="G1067">
        <f>Pumpkin_Seeds_Dataset!G1065</f>
        <v>0.85019999999999996</v>
      </c>
      <c r="H1067">
        <f>Pumpkin_Seeds_Dataset!H1065</f>
        <v>0.99109999999999998</v>
      </c>
      <c r="I1067">
        <f>Pumpkin_Seeds_Dataset!I1065</f>
        <v>0.65100000000000002</v>
      </c>
      <c r="J1067">
        <f>Pumpkin_Seeds_Dataset!J1065</f>
        <v>0.80940000000000001</v>
      </c>
      <c r="K1067">
        <f>Pumpkin_Seeds_Dataset!K1065</f>
        <v>1.8995</v>
      </c>
      <c r="L1067">
        <f>Pumpkin_Seeds_Dataset!L1065</f>
        <v>0.72430000000000005</v>
      </c>
      <c r="M1067" s="9">
        <f>Pumpkin_Seeds_Dataset!M1065</f>
        <v>0</v>
      </c>
      <c r="N1067" s="10">
        <f t="shared" si="209"/>
        <v>1</v>
      </c>
      <c r="O1067" s="11">
        <f t="shared" si="210"/>
        <v>1</v>
      </c>
      <c r="P1067">
        <f t="shared" si="211"/>
        <v>0</v>
      </c>
      <c r="Q1067">
        <f t="shared" si="212"/>
        <v>0.16716572161760107</v>
      </c>
      <c r="R1067" s="9">
        <f t="shared" si="213"/>
        <v>0.16716572161760107</v>
      </c>
      <c r="S1067" s="11">
        <f t="shared" si="214"/>
        <v>0.83283427838239898</v>
      </c>
      <c r="T1067" s="9">
        <f t="shared" si="215"/>
        <v>-0.18292060212690825</v>
      </c>
      <c r="U1067" s="11">
        <f t="shared" si="216"/>
        <v>100</v>
      </c>
      <c r="AX1067">
        <v>0.2239330079074584</v>
      </c>
      <c r="AY1067">
        <v>1</v>
      </c>
      <c r="AZ1067">
        <v>0</v>
      </c>
      <c r="BA1067">
        <f t="shared" si="220"/>
        <v>985</v>
      </c>
      <c r="BB1067">
        <f t="shared" si="221"/>
        <v>78</v>
      </c>
      <c r="BC1067">
        <f t="shared" si="217"/>
        <v>0.24230769230769234</v>
      </c>
      <c r="BD1067">
        <f t="shared" si="218"/>
        <v>0.93500000000000005</v>
      </c>
      <c r="BE1067">
        <f t="shared" si="219"/>
        <v>7.1923076923074601E-4</v>
      </c>
    </row>
    <row r="1068" spans="1:57" x14ac:dyDescent="0.3">
      <c r="A1068">
        <f>Pumpkin_Seeds_Dataset!A1066</f>
        <v>80519</v>
      </c>
      <c r="B1068">
        <f>Pumpkin_Seeds_Dataset!B1066</f>
        <v>1105.2760000000001</v>
      </c>
      <c r="C1068">
        <f>Pumpkin_Seeds_Dataset!C1066</f>
        <v>435.6902</v>
      </c>
      <c r="D1068">
        <f>Pumpkin_Seeds_Dataset!D1066</f>
        <v>236.23949999999999</v>
      </c>
      <c r="E1068">
        <f>Pumpkin_Seeds_Dataset!E1066</f>
        <v>81250</v>
      </c>
      <c r="F1068">
        <f>Pumpkin_Seeds_Dataset!F1066</f>
        <v>320.18740000000003</v>
      </c>
      <c r="G1068">
        <f>Pumpkin_Seeds_Dataset!G1066</f>
        <v>0.84019999999999995</v>
      </c>
      <c r="H1068">
        <f>Pumpkin_Seeds_Dataset!H1066</f>
        <v>0.99099999999999999</v>
      </c>
      <c r="I1068">
        <f>Pumpkin_Seeds_Dataset!I1066</f>
        <v>0.74170000000000003</v>
      </c>
      <c r="J1068">
        <f>Pumpkin_Seeds_Dataset!J1066</f>
        <v>0.82830000000000004</v>
      </c>
      <c r="K1068">
        <f>Pumpkin_Seeds_Dataset!K1066</f>
        <v>1.8443000000000001</v>
      </c>
      <c r="L1068">
        <f>Pumpkin_Seeds_Dataset!L1066</f>
        <v>0.7349</v>
      </c>
      <c r="M1068" s="9">
        <f>Pumpkin_Seeds_Dataset!M1066</f>
        <v>0</v>
      </c>
      <c r="N1068" s="10">
        <f t="shared" si="209"/>
        <v>1</v>
      </c>
      <c r="O1068" s="11">
        <f t="shared" si="210"/>
        <v>1</v>
      </c>
      <c r="P1068">
        <f t="shared" si="211"/>
        <v>0</v>
      </c>
      <c r="Q1068">
        <f t="shared" si="212"/>
        <v>9.3494839980603484E-2</v>
      </c>
      <c r="R1068" s="9">
        <f t="shared" si="213"/>
        <v>9.3494839980603484E-2</v>
      </c>
      <c r="S1068" s="11">
        <f t="shared" si="214"/>
        <v>0.90650516001939652</v>
      </c>
      <c r="T1068" s="9">
        <f t="shared" si="215"/>
        <v>-9.8158556559199833E-2</v>
      </c>
      <c r="U1068" s="11">
        <f t="shared" si="216"/>
        <v>100</v>
      </c>
      <c r="AX1068">
        <v>0.22457503998727629</v>
      </c>
      <c r="AY1068">
        <v>1</v>
      </c>
      <c r="AZ1068">
        <v>0</v>
      </c>
      <c r="BA1068">
        <f t="shared" si="220"/>
        <v>986</v>
      </c>
      <c r="BB1068">
        <f t="shared" si="221"/>
        <v>78</v>
      </c>
      <c r="BC1068">
        <f t="shared" si="217"/>
        <v>0.24153846153846159</v>
      </c>
      <c r="BD1068">
        <f t="shared" si="218"/>
        <v>0.93500000000000005</v>
      </c>
      <c r="BE1068">
        <f t="shared" si="219"/>
        <v>7.1923076923084976E-4</v>
      </c>
    </row>
    <row r="1069" spans="1:57" x14ac:dyDescent="0.3">
      <c r="A1069">
        <f>Pumpkin_Seeds_Dataset!A1067</f>
        <v>105143</v>
      </c>
      <c r="B1069">
        <f>Pumpkin_Seeds_Dataset!B1067</f>
        <v>1299.201</v>
      </c>
      <c r="C1069">
        <f>Pumpkin_Seeds_Dataset!C1067</f>
        <v>528.16300000000001</v>
      </c>
      <c r="D1069">
        <f>Pumpkin_Seeds_Dataset!D1067</f>
        <v>254.05690000000001</v>
      </c>
      <c r="E1069">
        <f>Pumpkin_Seeds_Dataset!E1067</f>
        <v>105965</v>
      </c>
      <c r="F1069">
        <f>Pumpkin_Seeds_Dataset!F1067</f>
        <v>365.88549999999998</v>
      </c>
      <c r="G1069">
        <f>Pumpkin_Seeds_Dataset!G1067</f>
        <v>0.87670000000000003</v>
      </c>
      <c r="H1069">
        <f>Pumpkin_Seeds_Dataset!H1067</f>
        <v>0.99219999999999997</v>
      </c>
      <c r="I1069">
        <f>Pumpkin_Seeds_Dataset!I1067</f>
        <v>0.61060000000000003</v>
      </c>
      <c r="J1069">
        <f>Pumpkin_Seeds_Dataset!J1067</f>
        <v>0.78280000000000005</v>
      </c>
      <c r="K1069">
        <f>Pumpkin_Seeds_Dataset!K1067</f>
        <v>2.0789</v>
      </c>
      <c r="L1069">
        <f>Pumpkin_Seeds_Dataset!L1067</f>
        <v>0.69279999999999997</v>
      </c>
      <c r="M1069" s="9">
        <f>Pumpkin_Seeds_Dataset!M1067</f>
        <v>0</v>
      </c>
      <c r="N1069" s="10">
        <f t="shared" si="209"/>
        <v>1</v>
      </c>
      <c r="O1069" s="11">
        <f t="shared" si="210"/>
        <v>1</v>
      </c>
      <c r="P1069">
        <f t="shared" si="211"/>
        <v>0</v>
      </c>
      <c r="Q1069">
        <f t="shared" si="212"/>
        <v>0.92270284436556149</v>
      </c>
      <c r="R1069" s="9">
        <f t="shared" si="213"/>
        <v>0.92270284436556149</v>
      </c>
      <c r="S1069" s="11">
        <f t="shared" si="214"/>
        <v>7.7297155634438508E-2</v>
      </c>
      <c r="T1069" s="9">
        <f t="shared" si="215"/>
        <v>-2.5600981205154625</v>
      </c>
      <c r="U1069" s="11">
        <f t="shared" si="216"/>
        <v>0</v>
      </c>
      <c r="AX1069">
        <v>0.22496357818297127</v>
      </c>
      <c r="AY1069">
        <v>1</v>
      </c>
      <c r="AZ1069">
        <v>0</v>
      </c>
      <c r="BA1069">
        <f t="shared" si="220"/>
        <v>987</v>
      </c>
      <c r="BB1069">
        <f t="shared" si="221"/>
        <v>78</v>
      </c>
      <c r="BC1069">
        <f t="shared" si="217"/>
        <v>0.24076923076923074</v>
      </c>
      <c r="BD1069">
        <f t="shared" si="218"/>
        <v>0.93500000000000005</v>
      </c>
      <c r="BE1069">
        <f t="shared" si="219"/>
        <v>7.1923076923074601E-4</v>
      </c>
    </row>
    <row r="1070" spans="1:57" x14ac:dyDescent="0.3">
      <c r="A1070">
        <f>Pumpkin_Seeds_Dataset!A1068</f>
        <v>77170</v>
      </c>
      <c r="B1070">
        <f>Pumpkin_Seeds_Dataset!B1068</f>
        <v>1087.6199999999999</v>
      </c>
      <c r="C1070">
        <f>Pumpkin_Seeds_Dataset!C1068</f>
        <v>419.47</v>
      </c>
      <c r="D1070">
        <f>Pumpkin_Seeds_Dataset!D1068</f>
        <v>235.07409999999999</v>
      </c>
      <c r="E1070">
        <f>Pumpkin_Seeds_Dataset!E1068</f>
        <v>78206</v>
      </c>
      <c r="F1070">
        <f>Pumpkin_Seeds_Dataset!F1068</f>
        <v>313.45800000000003</v>
      </c>
      <c r="G1070">
        <f>Pumpkin_Seeds_Dataset!G1068</f>
        <v>0.82820000000000005</v>
      </c>
      <c r="H1070">
        <f>Pumpkin_Seeds_Dataset!H1068</f>
        <v>0.98680000000000001</v>
      </c>
      <c r="I1070">
        <f>Pumpkin_Seeds_Dataset!I1068</f>
        <v>0.72860000000000003</v>
      </c>
      <c r="J1070">
        <f>Pumpkin_Seeds_Dataset!J1068</f>
        <v>0.81979999999999997</v>
      </c>
      <c r="K1070">
        <f>Pumpkin_Seeds_Dataset!K1068</f>
        <v>1.7844</v>
      </c>
      <c r="L1070">
        <f>Pumpkin_Seeds_Dataset!L1068</f>
        <v>0.74729999999999996</v>
      </c>
      <c r="M1070" s="9">
        <f>Pumpkin_Seeds_Dataset!M1068</f>
        <v>0</v>
      </c>
      <c r="N1070" s="10">
        <f t="shared" si="209"/>
        <v>1</v>
      </c>
      <c r="O1070" s="11">
        <f t="shared" si="210"/>
        <v>1</v>
      </c>
      <c r="P1070">
        <f t="shared" si="211"/>
        <v>0</v>
      </c>
      <c r="Q1070">
        <f t="shared" si="212"/>
        <v>1.793179073599797E-2</v>
      </c>
      <c r="R1070" s="9">
        <f t="shared" si="213"/>
        <v>1.793179073599797E-2</v>
      </c>
      <c r="S1070" s="11">
        <f t="shared" si="214"/>
        <v>0.98206820926400207</v>
      </c>
      <c r="T1070" s="9">
        <f t="shared" si="215"/>
        <v>-1.8094513504229356E-2</v>
      </c>
      <c r="U1070" s="11">
        <f t="shared" si="216"/>
        <v>100</v>
      </c>
      <c r="AX1070">
        <v>0.2251228347285292</v>
      </c>
      <c r="AY1070">
        <v>1</v>
      </c>
      <c r="AZ1070">
        <v>0</v>
      </c>
      <c r="BA1070">
        <f t="shared" si="220"/>
        <v>988</v>
      </c>
      <c r="BB1070">
        <f t="shared" si="221"/>
        <v>78</v>
      </c>
      <c r="BC1070">
        <f t="shared" si="217"/>
        <v>0.24</v>
      </c>
      <c r="BD1070">
        <f t="shared" si="218"/>
        <v>0.93500000000000005</v>
      </c>
      <c r="BE1070">
        <f t="shared" si="219"/>
        <v>7.1923076923074601E-4</v>
      </c>
    </row>
    <row r="1071" spans="1:57" x14ac:dyDescent="0.3">
      <c r="A1071">
        <f>Pumpkin_Seeds_Dataset!A1069</f>
        <v>87064</v>
      </c>
      <c r="B1071">
        <f>Pumpkin_Seeds_Dataset!B1069</f>
        <v>1142.386</v>
      </c>
      <c r="C1071">
        <f>Pumpkin_Seeds_Dataset!C1069</f>
        <v>443.52429999999998</v>
      </c>
      <c r="D1071">
        <f>Pumpkin_Seeds_Dataset!D1069</f>
        <v>250.9221</v>
      </c>
      <c r="E1071">
        <f>Pumpkin_Seeds_Dataset!E1069</f>
        <v>87988</v>
      </c>
      <c r="F1071">
        <f>Pumpkin_Seeds_Dataset!F1069</f>
        <v>332.94639999999998</v>
      </c>
      <c r="G1071">
        <f>Pumpkin_Seeds_Dataset!G1069</f>
        <v>0.8246</v>
      </c>
      <c r="H1071">
        <f>Pumpkin_Seeds_Dataset!H1069</f>
        <v>0.98950000000000005</v>
      </c>
      <c r="I1071">
        <f>Pumpkin_Seeds_Dataset!I1069</f>
        <v>0.74619999999999997</v>
      </c>
      <c r="J1071">
        <f>Pumpkin_Seeds_Dataset!J1069</f>
        <v>0.83830000000000005</v>
      </c>
      <c r="K1071">
        <f>Pumpkin_Seeds_Dataset!K1069</f>
        <v>1.7676000000000001</v>
      </c>
      <c r="L1071">
        <f>Pumpkin_Seeds_Dataset!L1069</f>
        <v>0.75070000000000003</v>
      </c>
      <c r="M1071" s="9">
        <f>Pumpkin_Seeds_Dataset!M1069</f>
        <v>0</v>
      </c>
      <c r="N1071" s="10">
        <f t="shared" si="209"/>
        <v>1</v>
      </c>
      <c r="O1071" s="11">
        <f t="shared" si="210"/>
        <v>1</v>
      </c>
      <c r="P1071">
        <f t="shared" si="211"/>
        <v>0</v>
      </c>
      <c r="Q1071">
        <f t="shared" si="212"/>
        <v>3.5317059166026989E-2</v>
      </c>
      <c r="R1071" s="9">
        <f t="shared" si="213"/>
        <v>3.5317059166026989E-2</v>
      </c>
      <c r="S1071" s="11">
        <f t="shared" si="214"/>
        <v>0.96468294083397299</v>
      </c>
      <c r="T1071" s="9">
        <f t="shared" si="215"/>
        <v>-3.5955790351664942E-2</v>
      </c>
      <c r="U1071" s="11">
        <f t="shared" si="216"/>
        <v>100</v>
      </c>
      <c r="AX1071">
        <v>0.22526090576900135</v>
      </c>
      <c r="AY1071">
        <v>1</v>
      </c>
      <c r="AZ1071">
        <v>0</v>
      </c>
      <c r="BA1071">
        <f t="shared" si="220"/>
        <v>989</v>
      </c>
      <c r="BB1071">
        <f t="shared" si="221"/>
        <v>78</v>
      </c>
      <c r="BC1071">
        <f t="shared" si="217"/>
        <v>0.23923076923076925</v>
      </c>
      <c r="BD1071">
        <f t="shared" si="218"/>
        <v>0.93500000000000005</v>
      </c>
      <c r="BE1071">
        <f t="shared" si="219"/>
        <v>0</v>
      </c>
    </row>
    <row r="1072" spans="1:57" x14ac:dyDescent="0.3">
      <c r="A1072">
        <f>Pumpkin_Seeds_Dataset!A1070</f>
        <v>92150</v>
      </c>
      <c r="B1072">
        <f>Pumpkin_Seeds_Dataset!B1070</f>
        <v>1202.607</v>
      </c>
      <c r="C1072">
        <f>Pumpkin_Seeds_Dataset!C1070</f>
        <v>469.34039999999999</v>
      </c>
      <c r="D1072">
        <f>Pumpkin_Seeds_Dataset!D1070</f>
        <v>251.19380000000001</v>
      </c>
      <c r="E1072">
        <f>Pumpkin_Seeds_Dataset!E1070</f>
        <v>93174</v>
      </c>
      <c r="F1072">
        <f>Pumpkin_Seeds_Dataset!F1070</f>
        <v>342.53320000000002</v>
      </c>
      <c r="G1072">
        <f>Pumpkin_Seeds_Dataset!G1070</f>
        <v>0.84470000000000001</v>
      </c>
      <c r="H1072">
        <f>Pumpkin_Seeds_Dataset!H1070</f>
        <v>0.98899999999999999</v>
      </c>
      <c r="I1072">
        <f>Pumpkin_Seeds_Dataset!I1070</f>
        <v>0.72950000000000004</v>
      </c>
      <c r="J1072">
        <f>Pumpkin_Seeds_Dataset!J1070</f>
        <v>0.80069999999999997</v>
      </c>
      <c r="K1072">
        <f>Pumpkin_Seeds_Dataset!K1070</f>
        <v>1.8684000000000001</v>
      </c>
      <c r="L1072">
        <f>Pumpkin_Seeds_Dataset!L1070</f>
        <v>0.7298</v>
      </c>
      <c r="M1072" s="9">
        <f>Pumpkin_Seeds_Dataset!M1070</f>
        <v>0</v>
      </c>
      <c r="N1072" s="10">
        <f t="shared" si="209"/>
        <v>1</v>
      </c>
      <c r="O1072" s="11">
        <f t="shared" si="210"/>
        <v>1</v>
      </c>
      <c r="P1072">
        <f t="shared" si="211"/>
        <v>0</v>
      </c>
      <c r="Q1072">
        <f t="shared" si="212"/>
        <v>0.12612878104253306</v>
      </c>
      <c r="R1072" s="9">
        <f t="shared" si="213"/>
        <v>0.12612878104253306</v>
      </c>
      <c r="S1072" s="11">
        <f t="shared" si="214"/>
        <v>0.87387121895746689</v>
      </c>
      <c r="T1072" s="9">
        <f t="shared" si="215"/>
        <v>-0.13482226091378466</v>
      </c>
      <c r="U1072" s="11">
        <f t="shared" si="216"/>
        <v>100</v>
      </c>
      <c r="AX1072">
        <v>0.22572445378703582</v>
      </c>
      <c r="AY1072">
        <v>0</v>
      </c>
      <c r="AZ1072">
        <v>1</v>
      </c>
      <c r="BA1072">
        <f t="shared" si="220"/>
        <v>989</v>
      </c>
      <c r="BB1072">
        <f t="shared" si="221"/>
        <v>79</v>
      </c>
      <c r="BC1072">
        <f t="shared" si="217"/>
        <v>0.23923076923076925</v>
      </c>
      <c r="BD1072">
        <f t="shared" si="218"/>
        <v>0.9341666666666667</v>
      </c>
      <c r="BE1072">
        <f t="shared" si="219"/>
        <v>7.1858974358972034E-4</v>
      </c>
    </row>
    <row r="1073" spans="1:57" x14ac:dyDescent="0.3">
      <c r="A1073">
        <f>Pumpkin_Seeds_Dataset!A1071</f>
        <v>84765</v>
      </c>
      <c r="B1073">
        <f>Pumpkin_Seeds_Dataset!B1071</f>
        <v>1153.6489999999999</v>
      </c>
      <c r="C1073">
        <f>Pumpkin_Seeds_Dataset!C1071</f>
        <v>461.31049999999999</v>
      </c>
      <c r="D1073">
        <f>Pumpkin_Seeds_Dataset!D1071</f>
        <v>235.25790000000001</v>
      </c>
      <c r="E1073">
        <f>Pumpkin_Seeds_Dataset!E1071</f>
        <v>85715</v>
      </c>
      <c r="F1073">
        <f>Pumpkin_Seeds_Dataset!F1071</f>
        <v>328.52120000000002</v>
      </c>
      <c r="G1073">
        <f>Pumpkin_Seeds_Dataset!G1071</f>
        <v>0.86019999999999996</v>
      </c>
      <c r="H1073">
        <f>Pumpkin_Seeds_Dataset!H1071</f>
        <v>0.9889</v>
      </c>
      <c r="I1073">
        <f>Pumpkin_Seeds_Dataset!I1071</f>
        <v>0.71640000000000004</v>
      </c>
      <c r="J1073">
        <f>Pumpkin_Seeds_Dataset!J1071</f>
        <v>0.80030000000000001</v>
      </c>
      <c r="K1073">
        <f>Pumpkin_Seeds_Dataset!K1071</f>
        <v>1.9609000000000001</v>
      </c>
      <c r="L1073">
        <f>Pumpkin_Seeds_Dataset!L1071</f>
        <v>0.71209999999999996</v>
      </c>
      <c r="M1073" s="9">
        <f>Pumpkin_Seeds_Dataset!M1071</f>
        <v>0</v>
      </c>
      <c r="N1073" s="10">
        <f t="shared" si="209"/>
        <v>1</v>
      </c>
      <c r="O1073" s="11">
        <f t="shared" si="210"/>
        <v>1</v>
      </c>
      <c r="P1073">
        <f t="shared" si="211"/>
        <v>0</v>
      </c>
      <c r="Q1073">
        <f t="shared" si="212"/>
        <v>0.20719857558044139</v>
      </c>
      <c r="R1073" s="9">
        <f t="shared" si="213"/>
        <v>0.20719857558044139</v>
      </c>
      <c r="S1073" s="11">
        <f t="shared" si="214"/>
        <v>0.79280142441955859</v>
      </c>
      <c r="T1073" s="9">
        <f t="shared" si="215"/>
        <v>-0.23218249927327234</v>
      </c>
      <c r="U1073" s="11">
        <f t="shared" si="216"/>
        <v>100</v>
      </c>
      <c r="AX1073">
        <v>0.22719071250080372</v>
      </c>
      <c r="AY1073">
        <v>1</v>
      </c>
      <c r="AZ1073">
        <v>0</v>
      </c>
      <c r="BA1073">
        <f t="shared" si="220"/>
        <v>990</v>
      </c>
      <c r="BB1073">
        <f t="shared" si="221"/>
        <v>79</v>
      </c>
      <c r="BC1073">
        <f t="shared" si="217"/>
        <v>0.2384615384615385</v>
      </c>
      <c r="BD1073">
        <f t="shared" si="218"/>
        <v>0.9341666666666667</v>
      </c>
      <c r="BE1073">
        <f t="shared" si="219"/>
        <v>7.1858974358982399E-4</v>
      </c>
    </row>
    <row r="1074" spans="1:57" x14ac:dyDescent="0.3">
      <c r="A1074">
        <f>Pumpkin_Seeds_Dataset!A1072</f>
        <v>68434</v>
      </c>
      <c r="B1074">
        <f>Pumpkin_Seeds_Dataset!B1072</f>
        <v>998.351</v>
      </c>
      <c r="C1074">
        <f>Pumpkin_Seeds_Dataset!C1072</f>
        <v>383.40039999999999</v>
      </c>
      <c r="D1074">
        <f>Pumpkin_Seeds_Dataset!D1072</f>
        <v>228.09889999999999</v>
      </c>
      <c r="E1074">
        <f>Pumpkin_Seeds_Dataset!E1072</f>
        <v>69046</v>
      </c>
      <c r="F1074">
        <f>Pumpkin_Seeds_Dataset!F1072</f>
        <v>295.18279999999999</v>
      </c>
      <c r="G1074">
        <f>Pumpkin_Seeds_Dataset!G1072</f>
        <v>0.80379999999999996</v>
      </c>
      <c r="H1074">
        <f>Pumpkin_Seeds_Dataset!H1072</f>
        <v>0.99109999999999998</v>
      </c>
      <c r="I1074">
        <f>Pumpkin_Seeds_Dataset!I1072</f>
        <v>0.76590000000000003</v>
      </c>
      <c r="J1074">
        <f>Pumpkin_Seeds_Dataset!J1072</f>
        <v>0.86280000000000001</v>
      </c>
      <c r="K1074">
        <f>Pumpkin_Seeds_Dataset!K1072</f>
        <v>1.6809000000000001</v>
      </c>
      <c r="L1074">
        <f>Pumpkin_Seeds_Dataset!L1072</f>
        <v>0.76990000000000003</v>
      </c>
      <c r="M1074" s="9">
        <f>Pumpkin_Seeds_Dataset!M1072</f>
        <v>0</v>
      </c>
      <c r="N1074" s="10">
        <f t="shared" si="209"/>
        <v>1</v>
      </c>
      <c r="O1074" s="11">
        <f t="shared" si="210"/>
        <v>1</v>
      </c>
      <c r="P1074">
        <f t="shared" si="211"/>
        <v>0</v>
      </c>
      <c r="Q1074">
        <f t="shared" si="212"/>
        <v>2.8484464517050077E-2</v>
      </c>
      <c r="R1074" s="9">
        <f t="shared" si="213"/>
        <v>2.8484464517050077E-2</v>
      </c>
      <c r="S1074" s="11">
        <f t="shared" si="214"/>
        <v>0.97151553548294989</v>
      </c>
      <c r="T1074" s="9">
        <f t="shared" si="215"/>
        <v>-2.8898019059407639E-2</v>
      </c>
      <c r="U1074" s="11">
        <f t="shared" si="216"/>
        <v>100</v>
      </c>
      <c r="AX1074">
        <v>0.23070525500285782</v>
      </c>
      <c r="AY1074">
        <v>1</v>
      </c>
      <c r="AZ1074">
        <v>0</v>
      </c>
      <c r="BA1074">
        <f t="shared" si="220"/>
        <v>991</v>
      </c>
      <c r="BB1074">
        <f t="shared" si="221"/>
        <v>79</v>
      </c>
      <c r="BC1074">
        <f t="shared" si="217"/>
        <v>0.23769230769230765</v>
      </c>
      <c r="BD1074">
        <f t="shared" si="218"/>
        <v>0.9341666666666667</v>
      </c>
      <c r="BE1074">
        <f t="shared" si="219"/>
        <v>7.1858974358972034E-4</v>
      </c>
    </row>
    <row r="1075" spans="1:57" x14ac:dyDescent="0.3">
      <c r="A1075">
        <f>Pumpkin_Seeds_Dataset!A1073</f>
        <v>79384</v>
      </c>
      <c r="B1075">
        <f>Pumpkin_Seeds_Dataset!B1073</f>
        <v>1108.9179999999999</v>
      </c>
      <c r="C1075">
        <f>Pumpkin_Seeds_Dataset!C1073</f>
        <v>439.41039999999998</v>
      </c>
      <c r="D1075">
        <f>Pumpkin_Seeds_Dataset!D1073</f>
        <v>231.17310000000001</v>
      </c>
      <c r="E1075">
        <f>Pumpkin_Seeds_Dataset!E1073</f>
        <v>80331</v>
      </c>
      <c r="F1075">
        <f>Pumpkin_Seeds_Dataset!F1073</f>
        <v>317.92270000000002</v>
      </c>
      <c r="G1075">
        <f>Pumpkin_Seeds_Dataset!G1073</f>
        <v>0.85040000000000004</v>
      </c>
      <c r="H1075">
        <f>Pumpkin_Seeds_Dataset!H1073</f>
        <v>0.98819999999999997</v>
      </c>
      <c r="I1075">
        <f>Pumpkin_Seeds_Dataset!I1073</f>
        <v>0.67749999999999999</v>
      </c>
      <c r="J1075">
        <f>Pumpkin_Seeds_Dataset!J1073</f>
        <v>0.81120000000000003</v>
      </c>
      <c r="K1075">
        <f>Pumpkin_Seeds_Dataset!K1073</f>
        <v>1.9008</v>
      </c>
      <c r="L1075">
        <f>Pumpkin_Seeds_Dataset!L1073</f>
        <v>0.72350000000000003</v>
      </c>
      <c r="M1075" s="9">
        <f>Pumpkin_Seeds_Dataset!M1073</f>
        <v>0</v>
      </c>
      <c r="N1075" s="10">
        <f t="shared" si="209"/>
        <v>1</v>
      </c>
      <c r="O1075" s="11">
        <f t="shared" si="210"/>
        <v>1</v>
      </c>
      <c r="P1075">
        <f t="shared" si="211"/>
        <v>0</v>
      </c>
      <c r="Q1075">
        <f t="shared" si="212"/>
        <v>8.4891479118410496E-2</v>
      </c>
      <c r="R1075" s="9">
        <f t="shared" si="213"/>
        <v>8.4891479118410496E-2</v>
      </c>
      <c r="S1075" s="11">
        <f t="shared" si="214"/>
        <v>0.91510852088158945</v>
      </c>
      <c r="T1075" s="9">
        <f t="shared" si="215"/>
        <v>-8.8712618682901659E-2</v>
      </c>
      <c r="U1075" s="11">
        <f t="shared" si="216"/>
        <v>100</v>
      </c>
      <c r="AX1075">
        <v>0.23076283638943867</v>
      </c>
      <c r="AY1075">
        <v>1</v>
      </c>
      <c r="AZ1075">
        <v>0</v>
      </c>
      <c r="BA1075">
        <f t="shared" si="220"/>
        <v>992</v>
      </c>
      <c r="BB1075">
        <f t="shared" si="221"/>
        <v>79</v>
      </c>
      <c r="BC1075">
        <f t="shared" si="217"/>
        <v>0.2369230769230769</v>
      </c>
      <c r="BD1075">
        <f t="shared" si="218"/>
        <v>0.9341666666666667</v>
      </c>
      <c r="BE1075">
        <f t="shared" si="219"/>
        <v>0</v>
      </c>
    </row>
    <row r="1076" spans="1:57" x14ac:dyDescent="0.3">
      <c r="A1076">
        <f>Pumpkin_Seeds_Dataset!A1074</f>
        <v>103248</v>
      </c>
      <c r="B1076">
        <f>Pumpkin_Seeds_Dataset!B1074</f>
        <v>1253.2760000000001</v>
      </c>
      <c r="C1076">
        <f>Pumpkin_Seeds_Dataset!C1074</f>
        <v>489.6105</v>
      </c>
      <c r="D1076">
        <f>Pumpkin_Seeds_Dataset!D1074</f>
        <v>269.42849999999999</v>
      </c>
      <c r="E1076">
        <f>Pumpkin_Seeds_Dataset!E1074</f>
        <v>104423</v>
      </c>
      <c r="F1076">
        <f>Pumpkin_Seeds_Dataset!F1074</f>
        <v>362.57339999999999</v>
      </c>
      <c r="G1076">
        <f>Pumpkin_Seeds_Dataset!G1074</f>
        <v>0.83499999999999996</v>
      </c>
      <c r="H1076">
        <f>Pumpkin_Seeds_Dataset!H1074</f>
        <v>0.98870000000000002</v>
      </c>
      <c r="I1076">
        <f>Pumpkin_Seeds_Dataset!I1074</f>
        <v>0.66059999999999997</v>
      </c>
      <c r="J1076">
        <f>Pumpkin_Seeds_Dataset!J1074</f>
        <v>0.82599999999999996</v>
      </c>
      <c r="K1076">
        <f>Pumpkin_Seeds_Dataset!K1074</f>
        <v>1.8171999999999999</v>
      </c>
      <c r="L1076">
        <f>Pumpkin_Seeds_Dataset!L1074</f>
        <v>0.74050000000000005</v>
      </c>
      <c r="M1076" s="9">
        <f>Pumpkin_Seeds_Dataset!M1074</f>
        <v>0</v>
      </c>
      <c r="N1076" s="10">
        <f t="shared" si="209"/>
        <v>1</v>
      </c>
      <c r="O1076" s="11">
        <f t="shared" si="210"/>
        <v>1</v>
      </c>
      <c r="P1076">
        <f t="shared" si="211"/>
        <v>0</v>
      </c>
      <c r="Q1076">
        <f t="shared" si="212"/>
        <v>0.12978417044568014</v>
      </c>
      <c r="R1076" s="9">
        <f t="shared" si="213"/>
        <v>0.12978417044568014</v>
      </c>
      <c r="S1076" s="11">
        <f t="shared" si="214"/>
        <v>0.87021582955431986</v>
      </c>
      <c r="T1076" s="9">
        <f t="shared" si="215"/>
        <v>-0.13901401815275544</v>
      </c>
      <c r="U1076" s="11">
        <f t="shared" si="216"/>
        <v>100</v>
      </c>
      <c r="AX1076">
        <v>0.2309152955562726</v>
      </c>
      <c r="AY1076">
        <v>0</v>
      </c>
      <c r="AZ1076">
        <v>1</v>
      </c>
      <c r="BA1076">
        <f t="shared" si="220"/>
        <v>992</v>
      </c>
      <c r="BB1076">
        <f t="shared" si="221"/>
        <v>80</v>
      </c>
      <c r="BC1076">
        <f t="shared" si="217"/>
        <v>0.2369230769230769</v>
      </c>
      <c r="BD1076">
        <f t="shared" si="218"/>
        <v>0.93333333333333335</v>
      </c>
      <c r="BE1076">
        <f t="shared" si="219"/>
        <v>7.1794871794869468E-4</v>
      </c>
    </row>
    <row r="1077" spans="1:57" x14ac:dyDescent="0.3">
      <c r="A1077">
        <f>Pumpkin_Seeds_Dataset!A1075</f>
        <v>65832</v>
      </c>
      <c r="B1077">
        <f>Pumpkin_Seeds_Dataset!B1075</f>
        <v>985.63400000000001</v>
      </c>
      <c r="C1077">
        <f>Pumpkin_Seeds_Dataset!C1075</f>
        <v>382.87220000000002</v>
      </c>
      <c r="D1077">
        <f>Pumpkin_Seeds_Dataset!D1075</f>
        <v>220.8535</v>
      </c>
      <c r="E1077">
        <f>Pumpkin_Seeds_Dataset!E1075</f>
        <v>66718</v>
      </c>
      <c r="F1077">
        <f>Pumpkin_Seeds_Dataset!F1075</f>
        <v>289.51670000000001</v>
      </c>
      <c r="G1077">
        <f>Pumpkin_Seeds_Dataset!G1075</f>
        <v>0.81689999999999996</v>
      </c>
      <c r="H1077">
        <f>Pumpkin_Seeds_Dataset!H1075</f>
        <v>0.98670000000000002</v>
      </c>
      <c r="I1077">
        <f>Pumpkin_Seeds_Dataset!I1075</f>
        <v>0.72829999999999995</v>
      </c>
      <c r="J1077">
        <f>Pumpkin_Seeds_Dataset!J1075</f>
        <v>0.85160000000000002</v>
      </c>
      <c r="K1077">
        <f>Pumpkin_Seeds_Dataset!K1075</f>
        <v>1.7336</v>
      </c>
      <c r="L1077">
        <f>Pumpkin_Seeds_Dataset!L1075</f>
        <v>0.75619999999999998</v>
      </c>
      <c r="M1077" s="9">
        <f>Pumpkin_Seeds_Dataset!M1075</f>
        <v>0</v>
      </c>
      <c r="N1077" s="10">
        <f t="shared" si="209"/>
        <v>1</v>
      </c>
      <c r="O1077" s="11">
        <f t="shared" si="210"/>
        <v>1</v>
      </c>
      <c r="P1077">
        <f t="shared" si="211"/>
        <v>0</v>
      </c>
      <c r="Q1077">
        <f t="shared" si="212"/>
        <v>4.3857209806107515E-2</v>
      </c>
      <c r="R1077" s="9">
        <f t="shared" si="213"/>
        <v>4.3857209806107515E-2</v>
      </c>
      <c r="S1077" s="11">
        <f t="shared" si="214"/>
        <v>0.95614279019389248</v>
      </c>
      <c r="T1077" s="9">
        <f t="shared" si="215"/>
        <v>-4.4848014956645157E-2</v>
      </c>
      <c r="U1077" s="11">
        <f t="shared" si="216"/>
        <v>100</v>
      </c>
      <c r="AX1077">
        <v>0.23216764672366796</v>
      </c>
      <c r="AY1077">
        <v>1</v>
      </c>
      <c r="AZ1077">
        <v>0</v>
      </c>
      <c r="BA1077">
        <f t="shared" si="220"/>
        <v>993</v>
      </c>
      <c r="BB1077">
        <f t="shared" si="221"/>
        <v>80</v>
      </c>
      <c r="BC1077">
        <f t="shared" si="217"/>
        <v>0.23615384615384616</v>
      </c>
      <c r="BD1077">
        <f t="shared" si="218"/>
        <v>0.93333333333333335</v>
      </c>
      <c r="BE1077">
        <f t="shared" si="219"/>
        <v>7.1794871794869468E-4</v>
      </c>
    </row>
    <row r="1078" spans="1:57" x14ac:dyDescent="0.3">
      <c r="A1078">
        <f>Pumpkin_Seeds_Dataset!A1076</f>
        <v>79103</v>
      </c>
      <c r="B1078">
        <f>Pumpkin_Seeds_Dataset!B1076</f>
        <v>1137.0930000000001</v>
      </c>
      <c r="C1078">
        <f>Pumpkin_Seeds_Dataset!C1076</f>
        <v>470.89210000000003</v>
      </c>
      <c r="D1078">
        <f>Pumpkin_Seeds_Dataset!D1076</f>
        <v>214.58600000000001</v>
      </c>
      <c r="E1078">
        <f>Pumpkin_Seeds_Dataset!E1076</f>
        <v>79992</v>
      </c>
      <c r="F1078">
        <f>Pumpkin_Seeds_Dataset!F1076</f>
        <v>317.35950000000003</v>
      </c>
      <c r="G1078">
        <f>Pumpkin_Seeds_Dataset!G1076</f>
        <v>0.8901</v>
      </c>
      <c r="H1078">
        <f>Pumpkin_Seeds_Dataset!H1076</f>
        <v>0.9889</v>
      </c>
      <c r="I1078">
        <f>Pumpkin_Seeds_Dataset!I1076</f>
        <v>0.59389999999999998</v>
      </c>
      <c r="J1078">
        <f>Pumpkin_Seeds_Dataset!J1076</f>
        <v>0.76880000000000004</v>
      </c>
      <c r="K1078">
        <f>Pumpkin_Seeds_Dataset!K1076</f>
        <v>2.1943999999999999</v>
      </c>
      <c r="L1078">
        <f>Pumpkin_Seeds_Dataset!L1076</f>
        <v>0.67400000000000004</v>
      </c>
      <c r="M1078" s="9">
        <f>Pumpkin_Seeds_Dataset!M1076</f>
        <v>0</v>
      </c>
      <c r="N1078" s="10">
        <f t="shared" si="209"/>
        <v>1</v>
      </c>
      <c r="O1078" s="11">
        <f t="shared" si="210"/>
        <v>1</v>
      </c>
      <c r="P1078">
        <f t="shared" si="211"/>
        <v>0</v>
      </c>
      <c r="Q1078">
        <f t="shared" si="212"/>
        <v>0.68606374874303866</v>
      </c>
      <c r="R1078" s="9">
        <f t="shared" si="213"/>
        <v>0.68606374874303866</v>
      </c>
      <c r="S1078" s="11">
        <f t="shared" si="214"/>
        <v>0.31393625125696134</v>
      </c>
      <c r="T1078" s="9">
        <f t="shared" si="215"/>
        <v>-1.1585653351601786</v>
      </c>
      <c r="U1078" s="11">
        <f t="shared" si="216"/>
        <v>0</v>
      </c>
      <c r="AX1078">
        <v>0.23252327883251062</v>
      </c>
      <c r="AY1078">
        <v>1</v>
      </c>
      <c r="AZ1078">
        <v>0</v>
      </c>
      <c r="BA1078">
        <f t="shared" si="220"/>
        <v>994</v>
      </c>
      <c r="BB1078">
        <f t="shared" si="221"/>
        <v>80</v>
      </c>
      <c r="BC1078">
        <f t="shared" si="217"/>
        <v>0.23538461538461541</v>
      </c>
      <c r="BD1078">
        <f t="shared" si="218"/>
        <v>0.93333333333333335</v>
      </c>
      <c r="BE1078">
        <f t="shared" si="219"/>
        <v>7.1794871794869468E-4</v>
      </c>
    </row>
    <row r="1079" spans="1:57" x14ac:dyDescent="0.3">
      <c r="A1079">
        <f>Pumpkin_Seeds_Dataset!A1077</f>
        <v>75758</v>
      </c>
      <c r="B1079">
        <f>Pumpkin_Seeds_Dataset!B1077</f>
        <v>1065.174</v>
      </c>
      <c r="C1079">
        <f>Pumpkin_Seeds_Dataset!C1077</f>
        <v>412.83089999999999</v>
      </c>
      <c r="D1079">
        <f>Pumpkin_Seeds_Dataset!D1077</f>
        <v>234.5266</v>
      </c>
      <c r="E1079">
        <f>Pumpkin_Seeds_Dataset!E1077</f>
        <v>76655</v>
      </c>
      <c r="F1079">
        <f>Pumpkin_Seeds_Dataset!F1077</f>
        <v>310.577</v>
      </c>
      <c r="G1079">
        <f>Pumpkin_Seeds_Dataset!G1077</f>
        <v>0.82299999999999995</v>
      </c>
      <c r="H1079">
        <f>Pumpkin_Seeds_Dataset!H1077</f>
        <v>0.98829999999999996</v>
      </c>
      <c r="I1079">
        <f>Pumpkin_Seeds_Dataset!I1077</f>
        <v>0.74670000000000003</v>
      </c>
      <c r="J1079">
        <f>Pumpkin_Seeds_Dataset!J1077</f>
        <v>0.83909999999999996</v>
      </c>
      <c r="K1079">
        <f>Pumpkin_Seeds_Dataset!K1077</f>
        <v>1.7603</v>
      </c>
      <c r="L1079">
        <f>Pumpkin_Seeds_Dataset!L1077</f>
        <v>0.75229999999999997</v>
      </c>
      <c r="M1079" s="9">
        <f>Pumpkin_Seeds_Dataset!M1077</f>
        <v>0</v>
      </c>
      <c r="N1079" s="10">
        <f t="shared" si="209"/>
        <v>1</v>
      </c>
      <c r="O1079" s="11">
        <f t="shared" si="210"/>
        <v>1</v>
      </c>
      <c r="P1079">
        <f t="shared" si="211"/>
        <v>0</v>
      </c>
      <c r="Q1079">
        <f t="shared" si="212"/>
        <v>2.1420933127819394E-2</v>
      </c>
      <c r="R1079" s="9">
        <f t="shared" si="213"/>
        <v>2.1420933127819394E-2</v>
      </c>
      <c r="S1079" s="11">
        <f t="shared" si="214"/>
        <v>0.97857906687218066</v>
      </c>
      <c r="T1079" s="9">
        <f t="shared" si="215"/>
        <v>-2.1653691248830279E-2</v>
      </c>
      <c r="U1079" s="11">
        <f t="shared" si="216"/>
        <v>100</v>
      </c>
      <c r="AX1079">
        <v>0.23303194348442355</v>
      </c>
      <c r="AY1079">
        <v>1</v>
      </c>
      <c r="AZ1079">
        <v>0</v>
      </c>
      <c r="BA1079">
        <f t="shared" si="220"/>
        <v>995</v>
      </c>
      <c r="BB1079">
        <f t="shared" si="221"/>
        <v>80</v>
      </c>
      <c r="BC1079">
        <f t="shared" si="217"/>
        <v>0.23461538461538467</v>
      </c>
      <c r="BD1079">
        <f t="shared" si="218"/>
        <v>0.93333333333333335</v>
      </c>
      <c r="BE1079">
        <f t="shared" si="219"/>
        <v>7.1794871794879833E-4</v>
      </c>
    </row>
    <row r="1080" spans="1:57" x14ac:dyDescent="0.3">
      <c r="A1080">
        <f>Pumpkin_Seeds_Dataset!A1078</f>
        <v>86858</v>
      </c>
      <c r="B1080">
        <f>Pumpkin_Seeds_Dataset!B1078</f>
        <v>1145.1590000000001</v>
      </c>
      <c r="C1080">
        <f>Pumpkin_Seeds_Dataset!C1078</f>
        <v>443.68130000000002</v>
      </c>
      <c r="D1080">
        <f>Pumpkin_Seeds_Dataset!D1078</f>
        <v>251.48439999999999</v>
      </c>
      <c r="E1080">
        <f>Pumpkin_Seeds_Dataset!E1078</f>
        <v>87886</v>
      </c>
      <c r="F1080">
        <f>Pumpkin_Seeds_Dataset!F1078</f>
        <v>332.5523</v>
      </c>
      <c r="G1080">
        <f>Pumpkin_Seeds_Dataset!G1078</f>
        <v>0.82379999999999998</v>
      </c>
      <c r="H1080">
        <f>Pumpkin_Seeds_Dataset!H1078</f>
        <v>0.98829999999999996</v>
      </c>
      <c r="I1080">
        <f>Pumpkin_Seeds_Dataset!I1078</f>
        <v>0.6573</v>
      </c>
      <c r="J1080">
        <f>Pumpkin_Seeds_Dataset!J1078</f>
        <v>0.83230000000000004</v>
      </c>
      <c r="K1080">
        <f>Pumpkin_Seeds_Dataset!K1078</f>
        <v>1.7642</v>
      </c>
      <c r="L1080">
        <f>Pumpkin_Seeds_Dataset!L1078</f>
        <v>0.74950000000000006</v>
      </c>
      <c r="M1080" s="9">
        <f>Pumpkin_Seeds_Dataset!M1078</f>
        <v>0</v>
      </c>
      <c r="N1080" s="10">
        <f t="shared" si="209"/>
        <v>1</v>
      </c>
      <c r="O1080" s="11">
        <f t="shared" si="210"/>
        <v>1</v>
      </c>
      <c r="P1080">
        <f t="shared" si="211"/>
        <v>0</v>
      </c>
      <c r="Q1080">
        <f t="shared" si="212"/>
        <v>4.5877349955471922E-2</v>
      </c>
      <c r="R1080" s="9">
        <f t="shared" si="213"/>
        <v>4.5877349955471922E-2</v>
      </c>
      <c r="S1080" s="11">
        <f t="shared" si="214"/>
        <v>0.95412265004452812</v>
      </c>
      <c r="T1080" s="9">
        <f t="shared" si="215"/>
        <v>-4.6963051809516793E-2</v>
      </c>
      <c r="U1080" s="11">
        <f t="shared" si="216"/>
        <v>100</v>
      </c>
      <c r="AX1080">
        <v>0.23330135282855732</v>
      </c>
      <c r="AY1080">
        <v>1</v>
      </c>
      <c r="AZ1080">
        <v>0</v>
      </c>
      <c r="BA1080">
        <f t="shared" si="220"/>
        <v>996</v>
      </c>
      <c r="BB1080">
        <f t="shared" si="221"/>
        <v>80</v>
      </c>
      <c r="BC1080">
        <f t="shared" si="217"/>
        <v>0.23384615384615381</v>
      </c>
      <c r="BD1080">
        <f t="shared" si="218"/>
        <v>0.93333333333333335</v>
      </c>
      <c r="BE1080">
        <f t="shared" si="219"/>
        <v>7.1794871794869468E-4</v>
      </c>
    </row>
    <row r="1081" spans="1:57" x14ac:dyDescent="0.3">
      <c r="A1081">
        <f>Pumpkin_Seeds_Dataset!A1079</f>
        <v>82271</v>
      </c>
      <c r="B1081">
        <f>Pumpkin_Seeds_Dataset!B1079</f>
        <v>1099.5809999999999</v>
      </c>
      <c r="C1081">
        <f>Pumpkin_Seeds_Dataset!C1079</f>
        <v>433.25749999999999</v>
      </c>
      <c r="D1081">
        <f>Pumpkin_Seeds_Dataset!D1079</f>
        <v>242.28059999999999</v>
      </c>
      <c r="E1081">
        <f>Pumpkin_Seeds_Dataset!E1079</f>
        <v>82938</v>
      </c>
      <c r="F1081">
        <f>Pumpkin_Seeds_Dataset!F1079</f>
        <v>323.65210000000002</v>
      </c>
      <c r="G1081">
        <f>Pumpkin_Seeds_Dataset!G1079</f>
        <v>0.82899999999999996</v>
      </c>
      <c r="H1081">
        <f>Pumpkin_Seeds_Dataset!H1079</f>
        <v>0.99199999999999999</v>
      </c>
      <c r="I1081">
        <f>Pumpkin_Seeds_Dataset!I1079</f>
        <v>0.72770000000000001</v>
      </c>
      <c r="J1081">
        <f>Pumpkin_Seeds_Dataset!J1079</f>
        <v>0.85509999999999997</v>
      </c>
      <c r="K1081">
        <f>Pumpkin_Seeds_Dataset!K1079</f>
        <v>1.7882</v>
      </c>
      <c r="L1081">
        <f>Pumpkin_Seeds_Dataset!L1079</f>
        <v>0.747</v>
      </c>
      <c r="M1081" s="9">
        <f>Pumpkin_Seeds_Dataset!M1079</f>
        <v>0</v>
      </c>
      <c r="N1081" s="10">
        <f t="shared" si="209"/>
        <v>1</v>
      </c>
      <c r="O1081" s="11">
        <f t="shared" si="210"/>
        <v>1</v>
      </c>
      <c r="P1081">
        <f t="shared" si="211"/>
        <v>0</v>
      </c>
      <c r="Q1081">
        <f t="shared" si="212"/>
        <v>4.9597157657714892E-2</v>
      </c>
      <c r="R1081" s="9">
        <f t="shared" si="213"/>
        <v>4.9597157657714892E-2</v>
      </c>
      <c r="S1081" s="11">
        <f t="shared" si="214"/>
        <v>0.95040284234228511</v>
      </c>
      <c r="T1081" s="9">
        <f t="shared" si="215"/>
        <v>-5.0869339698214847E-2</v>
      </c>
      <c r="U1081" s="11">
        <f t="shared" si="216"/>
        <v>100</v>
      </c>
      <c r="AX1081">
        <v>0.2339096282806814</v>
      </c>
      <c r="AY1081">
        <v>1</v>
      </c>
      <c r="AZ1081">
        <v>0</v>
      </c>
      <c r="BA1081">
        <f t="shared" si="220"/>
        <v>997</v>
      </c>
      <c r="BB1081">
        <f t="shared" si="221"/>
        <v>80</v>
      </c>
      <c r="BC1081">
        <f t="shared" si="217"/>
        <v>0.23307692307692307</v>
      </c>
      <c r="BD1081">
        <f t="shared" si="218"/>
        <v>0.93333333333333335</v>
      </c>
      <c r="BE1081">
        <f t="shared" si="219"/>
        <v>7.1794871794869468E-4</v>
      </c>
    </row>
    <row r="1082" spans="1:57" x14ac:dyDescent="0.3">
      <c r="A1082">
        <f>Pumpkin_Seeds_Dataset!A1080</f>
        <v>94617</v>
      </c>
      <c r="B1082">
        <f>Pumpkin_Seeds_Dataset!B1080</f>
        <v>1190.0170000000001</v>
      </c>
      <c r="C1082">
        <f>Pumpkin_Seeds_Dataset!C1080</f>
        <v>472.31360000000001</v>
      </c>
      <c r="D1082">
        <f>Pumpkin_Seeds_Dataset!D1080</f>
        <v>255.81549999999999</v>
      </c>
      <c r="E1082">
        <f>Pumpkin_Seeds_Dataset!E1080</f>
        <v>95364</v>
      </c>
      <c r="F1082">
        <f>Pumpkin_Seeds_Dataset!F1080</f>
        <v>347.08800000000002</v>
      </c>
      <c r="G1082">
        <f>Pumpkin_Seeds_Dataset!G1080</f>
        <v>0.84060000000000001</v>
      </c>
      <c r="H1082">
        <f>Pumpkin_Seeds_Dataset!H1080</f>
        <v>0.99219999999999997</v>
      </c>
      <c r="I1082">
        <f>Pumpkin_Seeds_Dataset!I1080</f>
        <v>0.71589999999999998</v>
      </c>
      <c r="J1082">
        <f>Pumpkin_Seeds_Dataset!J1080</f>
        <v>0.83960000000000001</v>
      </c>
      <c r="K1082">
        <f>Pumpkin_Seeds_Dataset!K1080</f>
        <v>1.8463000000000001</v>
      </c>
      <c r="L1082">
        <f>Pumpkin_Seeds_Dataset!L1080</f>
        <v>0.7349</v>
      </c>
      <c r="M1082" s="9">
        <f>Pumpkin_Seeds_Dataset!M1080</f>
        <v>0</v>
      </c>
      <c r="N1082" s="10">
        <f t="shared" si="209"/>
        <v>1</v>
      </c>
      <c r="O1082" s="11">
        <f t="shared" si="210"/>
        <v>1</v>
      </c>
      <c r="P1082">
        <f t="shared" si="211"/>
        <v>0</v>
      </c>
      <c r="Q1082">
        <f t="shared" si="212"/>
        <v>0.20813696670485268</v>
      </c>
      <c r="R1082" s="9">
        <f t="shared" si="213"/>
        <v>0.20813696670485268</v>
      </c>
      <c r="S1082" s="11">
        <f t="shared" si="214"/>
        <v>0.79186303329514729</v>
      </c>
      <c r="T1082" s="9">
        <f t="shared" si="215"/>
        <v>-0.23336683988182205</v>
      </c>
      <c r="U1082" s="11">
        <f t="shared" si="216"/>
        <v>100</v>
      </c>
      <c r="AX1082">
        <v>0.23424753442718477</v>
      </c>
      <c r="AY1082">
        <v>1</v>
      </c>
      <c r="AZ1082">
        <v>0</v>
      </c>
      <c r="BA1082">
        <f t="shared" si="220"/>
        <v>998</v>
      </c>
      <c r="BB1082">
        <f t="shared" si="221"/>
        <v>80</v>
      </c>
      <c r="BC1082">
        <f t="shared" si="217"/>
        <v>0.23230769230769233</v>
      </c>
      <c r="BD1082">
        <f t="shared" si="218"/>
        <v>0.93333333333333335</v>
      </c>
      <c r="BE1082">
        <f t="shared" si="219"/>
        <v>7.1794871794869468E-4</v>
      </c>
    </row>
    <row r="1083" spans="1:57" x14ac:dyDescent="0.3">
      <c r="A1083">
        <f>Pumpkin_Seeds_Dataset!A1081</f>
        <v>97634</v>
      </c>
      <c r="B1083">
        <f>Pumpkin_Seeds_Dataset!B1081</f>
        <v>1157.568</v>
      </c>
      <c r="C1083">
        <f>Pumpkin_Seeds_Dataset!C1081</f>
        <v>416.0763</v>
      </c>
      <c r="D1083">
        <f>Pumpkin_Seeds_Dataset!D1081</f>
        <v>300.57769999999999</v>
      </c>
      <c r="E1083">
        <f>Pumpkin_Seeds_Dataset!E1081</f>
        <v>98478</v>
      </c>
      <c r="F1083">
        <f>Pumpkin_Seeds_Dataset!F1081</f>
        <v>352.57830000000001</v>
      </c>
      <c r="G1083">
        <f>Pumpkin_Seeds_Dataset!G1081</f>
        <v>0.6915</v>
      </c>
      <c r="H1083">
        <f>Pumpkin_Seeds_Dataset!H1081</f>
        <v>0.99139999999999995</v>
      </c>
      <c r="I1083">
        <f>Pumpkin_Seeds_Dataset!I1081</f>
        <v>0.71899999999999997</v>
      </c>
      <c r="J1083">
        <f>Pumpkin_Seeds_Dataset!J1081</f>
        <v>0.91559999999999997</v>
      </c>
      <c r="K1083">
        <f>Pumpkin_Seeds_Dataset!K1081</f>
        <v>1.3843000000000001</v>
      </c>
      <c r="L1083">
        <f>Pumpkin_Seeds_Dataset!L1081</f>
        <v>0.84740000000000004</v>
      </c>
      <c r="M1083" s="9">
        <f>Pumpkin_Seeds_Dataset!M1081</f>
        <v>0</v>
      </c>
      <c r="N1083" s="10">
        <f t="shared" si="209"/>
        <v>1</v>
      </c>
      <c r="O1083" s="11">
        <f t="shared" si="210"/>
        <v>1</v>
      </c>
      <c r="P1083">
        <f t="shared" si="211"/>
        <v>0</v>
      </c>
      <c r="Q1083">
        <f t="shared" si="212"/>
        <v>1.3576329600485703E-2</v>
      </c>
      <c r="R1083" s="9">
        <f t="shared" si="213"/>
        <v>1.3576329600485703E-2</v>
      </c>
      <c r="S1083" s="11">
        <f t="shared" si="214"/>
        <v>0.98642367039951429</v>
      </c>
      <c r="T1083" s="9">
        <f t="shared" si="215"/>
        <v>-1.3669330664532481E-2</v>
      </c>
      <c r="U1083" s="11">
        <f t="shared" si="216"/>
        <v>100</v>
      </c>
      <c r="AX1083">
        <v>0.23509185648408099</v>
      </c>
      <c r="AY1083">
        <v>1</v>
      </c>
      <c r="AZ1083">
        <v>0</v>
      </c>
      <c r="BA1083">
        <f t="shared" si="220"/>
        <v>999</v>
      </c>
      <c r="BB1083">
        <f t="shared" si="221"/>
        <v>80</v>
      </c>
      <c r="BC1083">
        <f t="shared" si="217"/>
        <v>0.23153846153846158</v>
      </c>
      <c r="BD1083">
        <f t="shared" si="218"/>
        <v>0.93333333333333335</v>
      </c>
      <c r="BE1083">
        <f t="shared" si="219"/>
        <v>7.1794871794879833E-4</v>
      </c>
    </row>
    <row r="1084" spans="1:57" x14ac:dyDescent="0.3">
      <c r="A1084">
        <f>Pumpkin_Seeds_Dataset!A1082</f>
        <v>79213</v>
      </c>
      <c r="B1084">
        <f>Pumpkin_Seeds_Dataset!B1082</f>
        <v>1061.67</v>
      </c>
      <c r="C1084">
        <f>Pumpkin_Seeds_Dataset!C1082</f>
        <v>399.82240000000002</v>
      </c>
      <c r="D1084">
        <f>Pumpkin_Seeds_Dataset!D1082</f>
        <v>253.2587</v>
      </c>
      <c r="E1084">
        <f>Pumpkin_Seeds_Dataset!E1082</f>
        <v>79814</v>
      </c>
      <c r="F1084">
        <f>Pumpkin_Seeds_Dataset!F1082</f>
        <v>317.58010000000002</v>
      </c>
      <c r="G1084">
        <f>Pumpkin_Seeds_Dataset!G1082</f>
        <v>0.77380000000000004</v>
      </c>
      <c r="H1084">
        <f>Pumpkin_Seeds_Dataset!H1082</f>
        <v>0.99250000000000005</v>
      </c>
      <c r="I1084">
        <f>Pumpkin_Seeds_Dataset!I1082</f>
        <v>0.73670000000000002</v>
      </c>
      <c r="J1084">
        <f>Pumpkin_Seeds_Dataset!J1082</f>
        <v>0.8831</v>
      </c>
      <c r="K1084">
        <f>Pumpkin_Seeds_Dataset!K1082</f>
        <v>1.5787</v>
      </c>
      <c r="L1084">
        <f>Pumpkin_Seeds_Dataset!L1082</f>
        <v>0.79430000000000001</v>
      </c>
      <c r="M1084" s="9">
        <f>Pumpkin_Seeds_Dataset!M1082</f>
        <v>0</v>
      </c>
      <c r="N1084" s="10">
        <f t="shared" si="209"/>
        <v>1</v>
      </c>
      <c r="O1084" s="11">
        <f t="shared" si="210"/>
        <v>1</v>
      </c>
      <c r="P1084">
        <f t="shared" si="211"/>
        <v>0</v>
      </c>
      <c r="Q1084">
        <f t="shared" si="212"/>
        <v>1.2270146300040013E-2</v>
      </c>
      <c r="R1084" s="9">
        <f t="shared" si="213"/>
        <v>1.2270146300040013E-2</v>
      </c>
      <c r="S1084" s="11">
        <f t="shared" si="214"/>
        <v>0.98772985369996003</v>
      </c>
      <c r="T1084" s="9">
        <f t="shared" si="215"/>
        <v>-1.2346046051554455E-2</v>
      </c>
      <c r="U1084" s="11">
        <f t="shared" si="216"/>
        <v>100</v>
      </c>
      <c r="AX1084">
        <v>0.23600049990289348</v>
      </c>
      <c r="AY1084">
        <v>1</v>
      </c>
      <c r="AZ1084">
        <v>0</v>
      </c>
      <c r="BA1084">
        <f t="shared" si="220"/>
        <v>1000</v>
      </c>
      <c r="BB1084">
        <f t="shared" si="221"/>
        <v>80</v>
      </c>
      <c r="BC1084">
        <f t="shared" si="217"/>
        <v>0.23076923076923073</v>
      </c>
      <c r="BD1084">
        <f t="shared" si="218"/>
        <v>0.93333333333333335</v>
      </c>
      <c r="BE1084">
        <f t="shared" si="219"/>
        <v>7.1794871794869468E-4</v>
      </c>
    </row>
    <row r="1085" spans="1:57" x14ac:dyDescent="0.3">
      <c r="A1085">
        <f>Pumpkin_Seeds_Dataset!A1083</f>
        <v>104191</v>
      </c>
      <c r="B1085">
        <f>Pumpkin_Seeds_Dataset!B1083</f>
        <v>1244.68</v>
      </c>
      <c r="C1085">
        <f>Pumpkin_Seeds_Dataset!C1083</f>
        <v>480.56400000000002</v>
      </c>
      <c r="D1085">
        <f>Pumpkin_Seeds_Dataset!D1083</f>
        <v>279.0367</v>
      </c>
      <c r="E1085">
        <f>Pumpkin_Seeds_Dataset!E1083</f>
        <v>105169</v>
      </c>
      <c r="F1085">
        <f>Pumpkin_Seeds_Dataset!F1083</f>
        <v>364.2253</v>
      </c>
      <c r="G1085">
        <f>Pumpkin_Seeds_Dataset!G1083</f>
        <v>0.81420000000000003</v>
      </c>
      <c r="H1085">
        <f>Pumpkin_Seeds_Dataset!H1083</f>
        <v>0.99070000000000003</v>
      </c>
      <c r="I1085">
        <f>Pumpkin_Seeds_Dataset!I1083</f>
        <v>0.7349</v>
      </c>
      <c r="J1085">
        <f>Pumpkin_Seeds_Dataset!J1083</f>
        <v>0.84509999999999996</v>
      </c>
      <c r="K1085">
        <f>Pumpkin_Seeds_Dataset!K1083</f>
        <v>1.7222</v>
      </c>
      <c r="L1085">
        <f>Pumpkin_Seeds_Dataset!L1083</f>
        <v>0.75790000000000002</v>
      </c>
      <c r="M1085" s="9">
        <f>Pumpkin_Seeds_Dataset!M1083</f>
        <v>0</v>
      </c>
      <c r="N1085" s="10">
        <f t="shared" si="209"/>
        <v>1</v>
      </c>
      <c r="O1085" s="11">
        <f t="shared" si="210"/>
        <v>1</v>
      </c>
      <c r="P1085">
        <f t="shared" si="211"/>
        <v>0</v>
      </c>
      <c r="Q1085">
        <f t="shared" si="212"/>
        <v>0.37808159164030902</v>
      </c>
      <c r="R1085" s="9">
        <f t="shared" si="213"/>
        <v>0.37808159164030902</v>
      </c>
      <c r="S1085" s="11">
        <f t="shared" si="214"/>
        <v>0.62191840835969092</v>
      </c>
      <c r="T1085" s="9">
        <f t="shared" si="215"/>
        <v>-0.47494637111791044</v>
      </c>
      <c r="U1085" s="11">
        <f t="shared" si="216"/>
        <v>100</v>
      </c>
      <c r="AX1085">
        <v>0.23691169341284274</v>
      </c>
      <c r="AY1085">
        <v>1</v>
      </c>
      <c r="AZ1085">
        <v>0</v>
      </c>
      <c r="BA1085">
        <f t="shared" si="220"/>
        <v>1001</v>
      </c>
      <c r="BB1085">
        <f t="shared" si="221"/>
        <v>80</v>
      </c>
      <c r="BC1085">
        <f t="shared" si="217"/>
        <v>0.22999999999999998</v>
      </c>
      <c r="BD1085">
        <f t="shared" si="218"/>
        <v>0.93333333333333335</v>
      </c>
      <c r="BE1085">
        <f t="shared" si="219"/>
        <v>7.1794871794869468E-4</v>
      </c>
    </row>
    <row r="1086" spans="1:57" x14ac:dyDescent="0.3">
      <c r="A1086">
        <f>Pumpkin_Seeds_Dataset!A1084</f>
        <v>72049</v>
      </c>
      <c r="B1086">
        <f>Pumpkin_Seeds_Dataset!B1084</f>
        <v>1023.784</v>
      </c>
      <c r="C1086">
        <f>Pumpkin_Seeds_Dataset!C1084</f>
        <v>398.39449999999999</v>
      </c>
      <c r="D1086">
        <f>Pumpkin_Seeds_Dataset!D1084</f>
        <v>230.5932</v>
      </c>
      <c r="E1086">
        <f>Pumpkin_Seeds_Dataset!E1084</f>
        <v>72732</v>
      </c>
      <c r="F1086">
        <f>Pumpkin_Seeds_Dataset!F1084</f>
        <v>302.87889999999999</v>
      </c>
      <c r="G1086">
        <f>Pumpkin_Seeds_Dataset!G1084</f>
        <v>0.8155</v>
      </c>
      <c r="H1086">
        <f>Pumpkin_Seeds_Dataset!H1084</f>
        <v>0.99060000000000004</v>
      </c>
      <c r="I1086">
        <f>Pumpkin_Seeds_Dataset!I1084</f>
        <v>0.76380000000000003</v>
      </c>
      <c r="J1086">
        <f>Pumpkin_Seeds_Dataset!J1084</f>
        <v>0.86380000000000001</v>
      </c>
      <c r="K1086">
        <f>Pumpkin_Seeds_Dataset!K1084</f>
        <v>1.7277</v>
      </c>
      <c r="L1086">
        <f>Pumpkin_Seeds_Dataset!L1084</f>
        <v>0.76019999999999999</v>
      </c>
      <c r="M1086" s="9">
        <f>Pumpkin_Seeds_Dataset!M1084</f>
        <v>0</v>
      </c>
      <c r="N1086" s="10">
        <f t="shared" si="209"/>
        <v>1</v>
      </c>
      <c r="O1086" s="11">
        <f t="shared" si="210"/>
        <v>1</v>
      </c>
      <c r="P1086">
        <f t="shared" si="211"/>
        <v>0</v>
      </c>
      <c r="Q1086">
        <f t="shared" si="212"/>
        <v>2.0994344440941219E-2</v>
      </c>
      <c r="R1086" s="9">
        <f t="shared" si="213"/>
        <v>2.0994344440941219E-2</v>
      </c>
      <c r="S1086" s="11">
        <f t="shared" si="214"/>
        <v>0.97900565555905883</v>
      </c>
      <c r="T1086" s="9">
        <f t="shared" si="215"/>
        <v>-2.1217859594912503E-2</v>
      </c>
      <c r="U1086" s="11">
        <f t="shared" si="216"/>
        <v>100</v>
      </c>
      <c r="AX1086">
        <v>0.23706865106570932</v>
      </c>
      <c r="AY1086">
        <v>1</v>
      </c>
      <c r="AZ1086">
        <v>0</v>
      </c>
      <c r="BA1086">
        <f t="shared" si="220"/>
        <v>1002</v>
      </c>
      <c r="BB1086">
        <f t="shared" si="221"/>
        <v>80</v>
      </c>
      <c r="BC1086">
        <f t="shared" si="217"/>
        <v>0.22923076923076924</v>
      </c>
      <c r="BD1086">
        <f t="shared" si="218"/>
        <v>0.93333333333333335</v>
      </c>
      <c r="BE1086">
        <f t="shared" si="219"/>
        <v>7.1794871794869468E-4</v>
      </c>
    </row>
    <row r="1087" spans="1:57" x14ac:dyDescent="0.3">
      <c r="A1087">
        <f>Pumpkin_Seeds_Dataset!A1085</f>
        <v>74979</v>
      </c>
      <c r="B1087">
        <f>Pumpkin_Seeds_Dataset!B1085</f>
        <v>1063.4829999999999</v>
      </c>
      <c r="C1087">
        <f>Pumpkin_Seeds_Dataset!C1085</f>
        <v>415.08539999999999</v>
      </c>
      <c r="D1087">
        <f>Pumpkin_Seeds_Dataset!D1085</f>
        <v>231.22880000000001</v>
      </c>
      <c r="E1087">
        <f>Pumpkin_Seeds_Dataset!E1085</f>
        <v>75767</v>
      </c>
      <c r="F1087">
        <f>Pumpkin_Seeds_Dataset!F1085</f>
        <v>308.97609999999997</v>
      </c>
      <c r="G1087">
        <f>Pumpkin_Seeds_Dataset!G1085</f>
        <v>0.83050000000000002</v>
      </c>
      <c r="H1087">
        <f>Pumpkin_Seeds_Dataset!H1085</f>
        <v>0.98960000000000004</v>
      </c>
      <c r="I1087">
        <f>Pumpkin_Seeds_Dataset!I1085</f>
        <v>0.66069999999999995</v>
      </c>
      <c r="J1087">
        <f>Pumpkin_Seeds_Dataset!J1085</f>
        <v>0.83309999999999995</v>
      </c>
      <c r="K1087">
        <f>Pumpkin_Seeds_Dataset!K1085</f>
        <v>1.7950999999999999</v>
      </c>
      <c r="L1087">
        <f>Pumpkin_Seeds_Dataset!L1085</f>
        <v>0.74439999999999995</v>
      </c>
      <c r="M1087" s="9">
        <f>Pumpkin_Seeds_Dataset!M1085</f>
        <v>0</v>
      </c>
      <c r="N1087" s="10">
        <f t="shared" si="209"/>
        <v>1</v>
      </c>
      <c r="O1087" s="11">
        <f t="shared" si="210"/>
        <v>1</v>
      </c>
      <c r="P1087">
        <f t="shared" si="211"/>
        <v>0</v>
      </c>
      <c r="Q1087">
        <f t="shared" si="212"/>
        <v>4.9404890288684937E-2</v>
      </c>
      <c r="R1087" s="9">
        <f t="shared" si="213"/>
        <v>4.9404890288684937E-2</v>
      </c>
      <c r="S1087" s="11">
        <f t="shared" si="214"/>
        <v>0.95059510971131511</v>
      </c>
      <c r="T1087" s="9">
        <f t="shared" si="215"/>
        <v>-5.0667059238651085E-2</v>
      </c>
      <c r="U1087" s="11">
        <f t="shared" si="216"/>
        <v>100</v>
      </c>
      <c r="AX1087">
        <v>0.23752728369712839</v>
      </c>
      <c r="AY1087">
        <v>1</v>
      </c>
      <c r="AZ1087">
        <v>0</v>
      </c>
      <c r="BA1087">
        <f t="shared" si="220"/>
        <v>1003</v>
      </c>
      <c r="BB1087">
        <f t="shared" si="221"/>
        <v>80</v>
      </c>
      <c r="BC1087">
        <f t="shared" si="217"/>
        <v>0.22846153846153849</v>
      </c>
      <c r="BD1087">
        <f t="shared" si="218"/>
        <v>0.93333333333333335</v>
      </c>
      <c r="BE1087">
        <f t="shared" si="219"/>
        <v>7.1794871794879833E-4</v>
      </c>
    </row>
    <row r="1088" spans="1:57" x14ac:dyDescent="0.3">
      <c r="A1088">
        <f>Pumpkin_Seeds_Dataset!A1086</f>
        <v>75917</v>
      </c>
      <c r="B1088">
        <f>Pumpkin_Seeds_Dataset!B1086</f>
        <v>1069.4110000000001</v>
      </c>
      <c r="C1088">
        <f>Pumpkin_Seeds_Dataset!C1086</f>
        <v>420.29250000000002</v>
      </c>
      <c r="D1088">
        <f>Pumpkin_Seeds_Dataset!D1086</f>
        <v>230.6208</v>
      </c>
      <c r="E1088">
        <f>Pumpkin_Seeds_Dataset!E1086</f>
        <v>76613</v>
      </c>
      <c r="F1088">
        <f>Pumpkin_Seeds_Dataset!F1086</f>
        <v>310.90280000000001</v>
      </c>
      <c r="G1088">
        <f>Pumpkin_Seeds_Dataset!G1086</f>
        <v>0.83599999999999997</v>
      </c>
      <c r="H1088">
        <f>Pumpkin_Seeds_Dataset!H1086</f>
        <v>0.9909</v>
      </c>
      <c r="I1088">
        <f>Pumpkin_Seeds_Dataset!I1086</f>
        <v>0.71319999999999995</v>
      </c>
      <c r="J1088">
        <f>Pumpkin_Seeds_Dataset!J1086</f>
        <v>0.83420000000000005</v>
      </c>
      <c r="K1088">
        <f>Pumpkin_Seeds_Dataset!K1086</f>
        <v>1.8224</v>
      </c>
      <c r="L1088">
        <f>Pumpkin_Seeds_Dataset!L1086</f>
        <v>0.73970000000000002</v>
      </c>
      <c r="M1088" s="9">
        <f>Pumpkin_Seeds_Dataset!M1086</f>
        <v>0</v>
      </c>
      <c r="N1088" s="10">
        <f t="shared" si="209"/>
        <v>1</v>
      </c>
      <c r="O1088" s="11">
        <f t="shared" si="210"/>
        <v>1</v>
      </c>
      <c r="P1088">
        <f t="shared" si="211"/>
        <v>0</v>
      </c>
      <c r="Q1088">
        <f t="shared" si="212"/>
        <v>6.2110108057027845E-2</v>
      </c>
      <c r="R1088" s="9">
        <f t="shared" si="213"/>
        <v>6.2110108057027845E-2</v>
      </c>
      <c r="S1088" s="11">
        <f t="shared" si="214"/>
        <v>0.93788989194297212</v>
      </c>
      <c r="T1088" s="9">
        <f t="shared" si="215"/>
        <v>-6.4122722854489361E-2</v>
      </c>
      <c r="U1088" s="11">
        <f t="shared" si="216"/>
        <v>100</v>
      </c>
      <c r="AX1088">
        <v>0.23806451882305368</v>
      </c>
      <c r="AY1088">
        <v>1</v>
      </c>
      <c r="AZ1088">
        <v>0</v>
      </c>
      <c r="BA1088">
        <f t="shared" si="220"/>
        <v>1004</v>
      </c>
      <c r="BB1088">
        <f t="shared" si="221"/>
        <v>80</v>
      </c>
      <c r="BC1088">
        <f t="shared" si="217"/>
        <v>0.22769230769230764</v>
      </c>
      <c r="BD1088">
        <f t="shared" si="218"/>
        <v>0.93333333333333335</v>
      </c>
      <c r="BE1088">
        <f t="shared" si="219"/>
        <v>7.1794871794869468E-4</v>
      </c>
    </row>
    <row r="1089" spans="1:57" x14ac:dyDescent="0.3">
      <c r="A1089">
        <f>Pumpkin_Seeds_Dataset!A1087</f>
        <v>83502</v>
      </c>
      <c r="B1089">
        <f>Pumpkin_Seeds_Dataset!B1087</f>
        <v>1131.0909999999999</v>
      </c>
      <c r="C1089">
        <f>Pumpkin_Seeds_Dataset!C1087</f>
        <v>444.10660000000001</v>
      </c>
      <c r="D1089">
        <f>Pumpkin_Seeds_Dataset!D1087</f>
        <v>240.77420000000001</v>
      </c>
      <c r="E1089">
        <f>Pumpkin_Seeds_Dataset!E1087</f>
        <v>84808</v>
      </c>
      <c r="F1089">
        <f>Pumpkin_Seeds_Dataset!F1087</f>
        <v>326.06450000000001</v>
      </c>
      <c r="G1089">
        <f>Pumpkin_Seeds_Dataset!G1087</f>
        <v>0.84030000000000005</v>
      </c>
      <c r="H1089">
        <f>Pumpkin_Seeds_Dataset!H1087</f>
        <v>0.98460000000000003</v>
      </c>
      <c r="I1089">
        <f>Pumpkin_Seeds_Dataset!I1087</f>
        <v>0.65969999999999995</v>
      </c>
      <c r="J1089">
        <f>Pumpkin_Seeds_Dataset!J1087</f>
        <v>0.82020000000000004</v>
      </c>
      <c r="K1089">
        <f>Pumpkin_Seeds_Dataset!K1087</f>
        <v>1.8445</v>
      </c>
      <c r="L1089">
        <f>Pumpkin_Seeds_Dataset!L1087</f>
        <v>0.73419999999999996</v>
      </c>
      <c r="M1089" s="9">
        <f>Pumpkin_Seeds_Dataset!M1087</f>
        <v>0</v>
      </c>
      <c r="N1089" s="10">
        <f t="shared" si="209"/>
        <v>1</v>
      </c>
      <c r="O1089" s="11">
        <f t="shared" si="210"/>
        <v>1</v>
      </c>
      <c r="P1089">
        <f t="shared" si="211"/>
        <v>0</v>
      </c>
      <c r="Q1089">
        <f t="shared" si="212"/>
        <v>1.7318051103686172E-2</v>
      </c>
      <c r="R1089" s="9">
        <f t="shared" si="213"/>
        <v>1.7318051103686172E-2</v>
      </c>
      <c r="S1089" s="11">
        <f t="shared" si="214"/>
        <v>0.98268194889631388</v>
      </c>
      <c r="T1089" s="9">
        <f t="shared" si="215"/>
        <v>-1.7469762667869516E-2</v>
      </c>
      <c r="U1089" s="11">
        <f t="shared" si="216"/>
        <v>100</v>
      </c>
      <c r="AX1089">
        <v>0.23882310195922132</v>
      </c>
      <c r="AY1089">
        <v>1</v>
      </c>
      <c r="AZ1089">
        <v>0</v>
      </c>
      <c r="BA1089">
        <f t="shared" si="220"/>
        <v>1005</v>
      </c>
      <c r="BB1089">
        <f t="shared" si="221"/>
        <v>80</v>
      </c>
      <c r="BC1089">
        <f t="shared" si="217"/>
        <v>0.22692307692307689</v>
      </c>
      <c r="BD1089">
        <f t="shared" si="218"/>
        <v>0.93333333333333335</v>
      </c>
      <c r="BE1089">
        <f t="shared" si="219"/>
        <v>7.1794871794869468E-4</v>
      </c>
    </row>
    <row r="1090" spans="1:57" x14ac:dyDescent="0.3">
      <c r="A1090">
        <f>Pumpkin_Seeds_Dataset!A1088</f>
        <v>75732</v>
      </c>
      <c r="B1090">
        <f>Pumpkin_Seeds_Dataset!B1088</f>
        <v>1079.1099999999999</v>
      </c>
      <c r="C1090">
        <f>Pumpkin_Seeds_Dataset!C1088</f>
        <v>416.12310000000002</v>
      </c>
      <c r="D1090">
        <f>Pumpkin_Seeds_Dataset!D1088</f>
        <v>234.00790000000001</v>
      </c>
      <c r="E1090">
        <f>Pumpkin_Seeds_Dataset!E1088</f>
        <v>76671</v>
      </c>
      <c r="F1090">
        <f>Pumpkin_Seeds_Dataset!F1088</f>
        <v>310.52370000000002</v>
      </c>
      <c r="G1090">
        <f>Pumpkin_Seeds_Dataset!G1088</f>
        <v>0.82689999999999997</v>
      </c>
      <c r="H1090">
        <f>Pumpkin_Seeds_Dataset!H1088</f>
        <v>0.98780000000000001</v>
      </c>
      <c r="I1090">
        <f>Pumpkin_Seeds_Dataset!I1088</f>
        <v>0.66110000000000002</v>
      </c>
      <c r="J1090">
        <f>Pumpkin_Seeds_Dataset!J1088</f>
        <v>0.81730000000000003</v>
      </c>
      <c r="K1090">
        <f>Pumpkin_Seeds_Dataset!K1088</f>
        <v>1.7782</v>
      </c>
      <c r="L1090">
        <f>Pumpkin_Seeds_Dataset!L1088</f>
        <v>0.74619999999999997</v>
      </c>
      <c r="M1090" s="9">
        <f>Pumpkin_Seeds_Dataset!M1088</f>
        <v>0</v>
      </c>
      <c r="N1090" s="10">
        <f t="shared" si="209"/>
        <v>1</v>
      </c>
      <c r="O1090" s="11">
        <f t="shared" si="210"/>
        <v>1</v>
      </c>
      <c r="P1090">
        <f t="shared" si="211"/>
        <v>0</v>
      </c>
      <c r="Q1090">
        <f t="shared" si="212"/>
        <v>5.425314391774666E-2</v>
      </c>
      <c r="R1090" s="9">
        <f t="shared" si="213"/>
        <v>5.425314391774666E-2</v>
      </c>
      <c r="S1090" s="11">
        <f t="shared" si="214"/>
        <v>0.94574685608225328</v>
      </c>
      <c r="T1090" s="9">
        <f t="shared" si="215"/>
        <v>-5.5780339733309627E-2</v>
      </c>
      <c r="U1090" s="11">
        <f t="shared" si="216"/>
        <v>100</v>
      </c>
      <c r="AX1090">
        <v>0.23907532201233544</v>
      </c>
      <c r="AY1090">
        <v>1</v>
      </c>
      <c r="AZ1090">
        <v>0</v>
      </c>
      <c r="BA1090">
        <f t="shared" si="220"/>
        <v>1006</v>
      </c>
      <c r="BB1090">
        <f t="shared" si="221"/>
        <v>80</v>
      </c>
      <c r="BC1090">
        <f t="shared" si="217"/>
        <v>0.22615384615384615</v>
      </c>
      <c r="BD1090">
        <f t="shared" si="218"/>
        <v>0.93333333333333335</v>
      </c>
      <c r="BE1090">
        <f t="shared" si="219"/>
        <v>7.1794871794869468E-4</v>
      </c>
    </row>
    <row r="1091" spans="1:57" x14ac:dyDescent="0.3">
      <c r="A1091">
        <f>Pumpkin_Seeds_Dataset!A1089</f>
        <v>75637</v>
      </c>
      <c r="B1091">
        <f>Pumpkin_Seeds_Dataset!B1089</f>
        <v>1076.373</v>
      </c>
      <c r="C1091">
        <f>Pumpkin_Seeds_Dataset!C1089</f>
        <v>429.06060000000002</v>
      </c>
      <c r="D1091">
        <f>Pumpkin_Seeds_Dataset!D1089</f>
        <v>225.59559999999999</v>
      </c>
      <c r="E1091">
        <f>Pumpkin_Seeds_Dataset!E1089</f>
        <v>76453</v>
      </c>
      <c r="F1091">
        <f>Pumpkin_Seeds_Dataset!F1089</f>
        <v>310.32889999999998</v>
      </c>
      <c r="G1091">
        <f>Pumpkin_Seeds_Dataset!G1089</f>
        <v>0.85060000000000002</v>
      </c>
      <c r="H1091">
        <f>Pumpkin_Seeds_Dataset!H1089</f>
        <v>0.98929999999999996</v>
      </c>
      <c r="I1091">
        <f>Pumpkin_Seeds_Dataset!I1089</f>
        <v>0.74450000000000005</v>
      </c>
      <c r="J1091">
        <f>Pumpkin_Seeds_Dataset!J1089</f>
        <v>0.82040000000000002</v>
      </c>
      <c r="K1091">
        <f>Pumpkin_Seeds_Dataset!K1089</f>
        <v>1.9018999999999999</v>
      </c>
      <c r="L1091">
        <f>Pumpkin_Seeds_Dataset!L1089</f>
        <v>0.72330000000000005</v>
      </c>
      <c r="M1091" s="9">
        <f>Pumpkin_Seeds_Dataset!M1089</f>
        <v>0</v>
      </c>
      <c r="N1091" s="10">
        <f t="shared" si="209"/>
        <v>1</v>
      </c>
      <c r="O1091" s="11">
        <f t="shared" si="210"/>
        <v>1</v>
      </c>
      <c r="P1091">
        <f t="shared" si="211"/>
        <v>0</v>
      </c>
      <c r="Q1091">
        <f t="shared" si="212"/>
        <v>0.12481599874483289</v>
      </c>
      <c r="R1091" s="9">
        <f t="shared" si="213"/>
        <v>0.12481599874483289</v>
      </c>
      <c r="S1091" s="11">
        <f t="shared" si="214"/>
        <v>0.87518400125516715</v>
      </c>
      <c r="T1091" s="9">
        <f t="shared" si="215"/>
        <v>-0.13332112758300343</v>
      </c>
      <c r="U1091" s="11">
        <f t="shared" si="216"/>
        <v>100</v>
      </c>
      <c r="AX1091">
        <v>0.23932295830381908</v>
      </c>
      <c r="AY1091">
        <v>1</v>
      </c>
      <c r="AZ1091">
        <v>0</v>
      </c>
      <c r="BA1091">
        <f t="shared" si="220"/>
        <v>1007</v>
      </c>
      <c r="BB1091">
        <f t="shared" si="221"/>
        <v>80</v>
      </c>
      <c r="BC1091">
        <f t="shared" si="217"/>
        <v>0.22538461538461541</v>
      </c>
      <c r="BD1091">
        <f t="shared" si="218"/>
        <v>0.93333333333333335</v>
      </c>
      <c r="BE1091">
        <f t="shared" si="219"/>
        <v>7.1794871794869468E-4</v>
      </c>
    </row>
    <row r="1092" spans="1:57" x14ac:dyDescent="0.3">
      <c r="A1092">
        <f>Pumpkin_Seeds_Dataset!A1090</f>
        <v>71014</v>
      </c>
      <c r="B1092">
        <f>Pumpkin_Seeds_Dataset!B1090</f>
        <v>1019.2859999999999</v>
      </c>
      <c r="C1092">
        <f>Pumpkin_Seeds_Dataset!C1090</f>
        <v>396.73880000000003</v>
      </c>
      <c r="D1092">
        <f>Pumpkin_Seeds_Dataset!D1090</f>
        <v>229.00020000000001</v>
      </c>
      <c r="E1092">
        <f>Pumpkin_Seeds_Dataset!E1090</f>
        <v>71649</v>
      </c>
      <c r="F1092">
        <f>Pumpkin_Seeds_Dataset!F1090</f>
        <v>300.69560000000001</v>
      </c>
      <c r="G1092">
        <f>Pumpkin_Seeds_Dataset!G1090</f>
        <v>0.81659999999999999</v>
      </c>
      <c r="H1092">
        <f>Pumpkin_Seeds_Dataset!H1090</f>
        <v>0.99109999999999998</v>
      </c>
      <c r="I1092">
        <f>Pumpkin_Seeds_Dataset!I1090</f>
        <v>0.67479999999999996</v>
      </c>
      <c r="J1092">
        <f>Pumpkin_Seeds_Dataset!J1090</f>
        <v>0.8589</v>
      </c>
      <c r="K1092">
        <f>Pumpkin_Seeds_Dataset!K1090</f>
        <v>1.7324999999999999</v>
      </c>
      <c r="L1092">
        <f>Pumpkin_Seeds_Dataset!L1090</f>
        <v>0.75790000000000002</v>
      </c>
      <c r="M1092" s="9">
        <f>Pumpkin_Seeds_Dataset!M1090</f>
        <v>0</v>
      </c>
      <c r="N1092" s="10">
        <f t="shared" si="209"/>
        <v>1</v>
      </c>
      <c r="O1092" s="11">
        <f t="shared" si="210"/>
        <v>1</v>
      </c>
      <c r="P1092">
        <f t="shared" si="211"/>
        <v>0</v>
      </c>
      <c r="Q1092">
        <f t="shared" si="212"/>
        <v>3.9537653292488414E-2</v>
      </c>
      <c r="R1092" s="9">
        <f t="shared" si="213"/>
        <v>3.9537653292488414E-2</v>
      </c>
      <c r="S1092" s="11">
        <f t="shared" si="214"/>
        <v>0.96046234670751163</v>
      </c>
      <c r="T1092" s="9">
        <f t="shared" si="215"/>
        <v>-4.0340499304025834E-2</v>
      </c>
      <c r="U1092" s="11">
        <f t="shared" si="216"/>
        <v>100</v>
      </c>
      <c r="AX1092">
        <v>0.24017508607033283</v>
      </c>
      <c r="AY1092">
        <v>1</v>
      </c>
      <c r="AZ1092">
        <v>0</v>
      </c>
      <c r="BA1092">
        <f t="shared" si="220"/>
        <v>1008</v>
      </c>
      <c r="BB1092">
        <f t="shared" si="221"/>
        <v>80</v>
      </c>
      <c r="BC1092">
        <f t="shared" si="217"/>
        <v>0.22461538461538466</v>
      </c>
      <c r="BD1092">
        <f t="shared" si="218"/>
        <v>0.93333333333333335</v>
      </c>
      <c r="BE1092">
        <f t="shared" si="219"/>
        <v>7.1794871794879833E-4</v>
      </c>
    </row>
    <row r="1093" spans="1:57" x14ac:dyDescent="0.3">
      <c r="A1093">
        <f>Pumpkin_Seeds_Dataset!A1091</f>
        <v>72013</v>
      </c>
      <c r="B1093">
        <f>Pumpkin_Seeds_Dataset!B1091</f>
        <v>1055.337</v>
      </c>
      <c r="C1093">
        <f>Pumpkin_Seeds_Dataset!C1091</f>
        <v>414.47050000000002</v>
      </c>
      <c r="D1093">
        <f>Pumpkin_Seeds_Dataset!D1091</f>
        <v>222.34819999999999</v>
      </c>
      <c r="E1093">
        <f>Pumpkin_Seeds_Dataset!E1091</f>
        <v>72878</v>
      </c>
      <c r="F1093">
        <f>Pumpkin_Seeds_Dataset!F1091</f>
        <v>302.8032</v>
      </c>
      <c r="G1093">
        <f>Pumpkin_Seeds_Dataset!G1091</f>
        <v>0.84389999999999998</v>
      </c>
      <c r="H1093">
        <f>Pumpkin_Seeds_Dataset!H1091</f>
        <v>0.98809999999999998</v>
      </c>
      <c r="I1093">
        <f>Pumpkin_Seeds_Dataset!I1091</f>
        <v>0.67069999999999996</v>
      </c>
      <c r="J1093">
        <f>Pumpkin_Seeds_Dataset!J1091</f>
        <v>0.8125</v>
      </c>
      <c r="K1093">
        <f>Pumpkin_Seeds_Dataset!K1091</f>
        <v>1.8641000000000001</v>
      </c>
      <c r="L1093">
        <f>Pumpkin_Seeds_Dataset!L1091</f>
        <v>0.73060000000000003</v>
      </c>
      <c r="M1093" s="9">
        <f>Pumpkin_Seeds_Dataset!M1091</f>
        <v>0</v>
      </c>
      <c r="N1093" s="10">
        <f t="shared" ref="N1093:N1156" si="222">1-M1093</f>
        <v>1</v>
      </c>
      <c r="O1093" s="11">
        <f t="shared" ref="O1093:O1156" si="223">M1093+N1093</f>
        <v>1</v>
      </c>
      <c r="P1093">
        <f t="shared" ref="P1093:P1156" si="224">IF(O1093=0,"",M1093/O1093)</f>
        <v>0</v>
      </c>
      <c r="Q1093">
        <f t="shared" ref="Q1093:Q1156" si="225">1/(1+EXP(-$X$5-MMULT(A1093:L1093,$X$6:$X$17)))</f>
        <v>8.0253119051990937E-2</v>
      </c>
      <c r="R1093" s="9">
        <f t="shared" ref="R1093:R1156" si="226">O1093*Q1093</f>
        <v>8.0253119051990937E-2</v>
      </c>
      <c r="S1093" s="11">
        <f t="shared" ref="S1093:S1156" si="227">O1093-R1093</f>
        <v>0.91974688094800905</v>
      </c>
      <c r="T1093" s="9">
        <f t="shared" ref="T1093:T1156" si="228">IFERROR(O1093*(P1093*LN(Q1093)+(1-P1093)*LN(1-Q1093)),0)</f>
        <v>-8.3656776198427124E-2</v>
      </c>
      <c r="U1093" s="11">
        <f t="shared" ref="U1093:U1156" si="229">100*IF(Q1093&gt;=$AT$10,M1093/O1093,N1093/O1093)</f>
        <v>100</v>
      </c>
      <c r="AX1093">
        <v>0.24153785121669247</v>
      </c>
      <c r="AY1093">
        <v>1</v>
      </c>
      <c r="AZ1093">
        <v>0</v>
      </c>
      <c r="BA1093">
        <f t="shared" si="220"/>
        <v>1009</v>
      </c>
      <c r="BB1093">
        <f t="shared" si="221"/>
        <v>80</v>
      </c>
      <c r="BC1093">
        <f t="shared" ref="BC1093:BC1156" si="230">1-BA1093/BA$2504</f>
        <v>0.22384615384615381</v>
      </c>
      <c r="BD1093">
        <f t="shared" ref="BD1093:BD1156" si="231">1-BB1093/BB$2504</f>
        <v>0.93333333333333335</v>
      </c>
      <c r="BE1093">
        <f t="shared" ref="BE1093:BE1156" si="232">(BC1093-BC1094)*BD1093</f>
        <v>0</v>
      </c>
    </row>
    <row r="1094" spans="1:57" x14ac:dyDescent="0.3">
      <c r="A1094">
        <f>Pumpkin_Seeds_Dataset!A1092</f>
        <v>92886</v>
      </c>
      <c r="B1094">
        <f>Pumpkin_Seeds_Dataset!B1092</f>
        <v>1169.566</v>
      </c>
      <c r="C1094">
        <f>Pumpkin_Seeds_Dataset!C1092</f>
        <v>451.48880000000003</v>
      </c>
      <c r="D1094">
        <f>Pumpkin_Seeds_Dataset!D1092</f>
        <v>263.74599999999998</v>
      </c>
      <c r="E1094">
        <f>Pumpkin_Seeds_Dataset!E1092</f>
        <v>93946</v>
      </c>
      <c r="F1094">
        <f>Pumpkin_Seeds_Dataset!F1092</f>
        <v>343.89839999999998</v>
      </c>
      <c r="G1094">
        <f>Pumpkin_Seeds_Dataset!G1092</f>
        <v>0.81159999999999999</v>
      </c>
      <c r="H1094">
        <f>Pumpkin_Seeds_Dataset!H1092</f>
        <v>0.98870000000000002</v>
      </c>
      <c r="I1094">
        <f>Pumpkin_Seeds_Dataset!I1092</f>
        <v>0.72360000000000002</v>
      </c>
      <c r="J1094">
        <f>Pumpkin_Seeds_Dataset!J1092</f>
        <v>0.85329999999999995</v>
      </c>
      <c r="K1094">
        <f>Pumpkin_Seeds_Dataset!K1092</f>
        <v>1.7118</v>
      </c>
      <c r="L1094">
        <f>Pumpkin_Seeds_Dataset!L1092</f>
        <v>0.76170000000000004</v>
      </c>
      <c r="M1094" s="9">
        <f>Pumpkin_Seeds_Dataset!M1092</f>
        <v>0</v>
      </c>
      <c r="N1094" s="10">
        <f t="shared" si="222"/>
        <v>1</v>
      </c>
      <c r="O1094" s="11">
        <f t="shared" si="223"/>
        <v>1</v>
      </c>
      <c r="P1094">
        <f t="shared" si="224"/>
        <v>0</v>
      </c>
      <c r="Q1094">
        <f t="shared" si="225"/>
        <v>3.3557157560662819E-2</v>
      </c>
      <c r="R1094" s="9">
        <f t="shared" si="226"/>
        <v>3.3557157560662819E-2</v>
      </c>
      <c r="S1094" s="11">
        <f t="shared" si="227"/>
        <v>0.9664428424393372</v>
      </c>
      <c r="T1094" s="9">
        <f t="shared" si="228"/>
        <v>-3.41331207898731E-2</v>
      </c>
      <c r="U1094" s="11">
        <f t="shared" si="229"/>
        <v>100</v>
      </c>
      <c r="AX1094">
        <v>0.24173878963633355</v>
      </c>
      <c r="AY1094">
        <v>0</v>
      </c>
      <c r="AZ1094">
        <v>1</v>
      </c>
      <c r="BA1094">
        <f t="shared" ref="BA1094:BA1157" si="233">BA1093+AY1094</f>
        <v>1009</v>
      </c>
      <c r="BB1094">
        <f t="shared" ref="BB1094:BB1157" si="234">BB1093+AZ1094</f>
        <v>81</v>
      </c>
      <c r="BC1094">
        <f t="shared" si="230"/>
        <v>0.22384615384615381</v>
      </c>
      <c r="BD1094">
        <f t="shared" si="231"/>
        <v>0.9325</v>
      </c>
      <c r="BE1094">
        <f t="shared" si="232"/>
        <v>7.1730769230766902E-4</v>
      </c>
    </row>
    <row r="1095" spans="1:57" x14ac:dyDescent="0.3">
      <c r="A1095">
        <f>Pumpkin_Seeds_Dataset!A1093</f>
        <v>80288</v>
      </c>
      <c r="B1095">
        <f>Pumpkin_Seeds_Dataset!B1093</f>
        <v>1193.4100000000001</v>
      </c>
      <c r="C1095">
        <f>Pumpkin_Seeds_Dataset!C1093</f>
        <v>496.21069999999997</v>
      </c>
      <c r="D1095">
        <f>Pumpkin_Seeds_Dataset!D1093</f>
        <v>207.5564</v>
      </c>
      <c r="E1095">
        <f>Pumpkin_Seeds_Dataset!E1093</f>
        <v>82781</v>
      </c>
      <c r="F1095">
        <f>Pumpkin_Seeds_Dataset!F1093</f>
        <v>319.7278</v>
      </c>
      <c r="G1095">
        <f>Pumpkin_Seeds_Dataset!G1093</f>
        <v>0.9083</v>
      </c>
      <c r="H1095">
        <f>Pumpkin_Seeds_Dataset!H1093</f>
        <v>0.96989999999999998</v>
      </c>
      <c r="I1095">
        <f>Pumpkin_Seeds_Dataset!I1093</f>
        <v>0.60489999999999999</v>
      </c>
      <c r="J1095">
        <f>Pumpkin_Seeds_Dataset!J1093</f>
        <v>0.70840000000000003</v>
      </c>
      <c r="K1095">
        <f>Pumpkin_Seeds_Dataset!K1093</f>
        <v>2.3906999999999998</v>
      </c>
      <c r="L1095">
        <f>Pumpkin_Seeds_Dataset!L1093</f>
        <v>0.64429999999999998</v>
      </c>
      <c r="M1095" s="9">
        <f>Pumpkin_Seeds_Dataset!M1093</f>
        <v>0</v>
      </c>
      <c r="N1095" s="10">
        <f t="shared" si="222"/>
        <v>1</v>
      </c>
      <c r="O1095" s="11">
        <f t="shared" si="223"/>
        <v>1</v>
      </c>
      <c r="P1095">
        <f t="shared" si="224"/>
        <v>0</v>
      </c>
      <c r="Q1095">
        <f t="shared" si="225"/>
        <v>0.13277547726958991</v>
      </c>
      <c r="R1095" s="9">
        <f t="shared" si="226"/>
        <v>0.13277547726958991</v>
      </c>
      <c r="S1095" s="11">
        <f t="shared" si="227"/>
        <v>0.86722452273041006</v>
      </c>
      <c r="T1095" s="9">
        <f t="shared" si="228"/>
        <v>-0.14245737064028732</v>
      </c>
      <c r="U1095" s="11">
        <f t="shared" si="229"/>
        <v>100</v>
      </c>
      <c r="AX1095">
        <v>0.24201999539894428</v>
      </c>
      <c r="AY1095">
        <v>1</v>
      </c>
      <c r="AZ1095">
        <v>0</v>
      </c>
      <c r="BA1095">
        <f t="shared" si="233"/>
        <v>1010</v>
      </c>
      <c r="BB1095">
        <f t="shared" si="234"/>
        <v>81</v>
      </c>
      <c r="BC1095">
        <f t="shared" si="230"/>
        <v>0.22307692307692306</v>
      </c>
      <c r="BD1095">
        <f t="shared" si="231"/>
        <v>0.9325</v>
      </c>
      <c r="BE1095">
        <f t="shared" si="232"/>
        <v>7.1730769230766902E-4</v>
      </c>
    </row>
    <row r="1096" spans="1:57" x14ac:dyDescent="0.3">
      <c r="A1096">
        <f>Pumpkin_Seeds_Dataset!A1094</f>
        <v>66703</v>
      </c>
      <c r="B1096">
        <f>Pumpkin_Seeds_Dataset!B1094</f>
        <v>1012.304</v>
      </c>
      <c r="C1096">
        <f>Pumpkin_Seeds_Dataset!C1094</f>
        <v>400.76179999999999</v>
      </c>
      <c r="D1096">
        <f>Pumpkin_Seeds_Dataset!D1094</f>
        <v>212.76920000000001</v>
      </c>
      <c r="E1096">
        <f>Pumpkin_Seeds_Dataset!E1094</f>
        <v>67626</v>
      </c>
      <c r="F1096">
        <f>Pumpkin_Seeds_Dataset!F1094</f>
        <v>291.42559999999997</v>
      </c>
      <c r="G1096">
        <f>Pumpkin_Seeds_Dataset!G1094</f>
        <v>0.84740000000000004</v>
      </c>
      <c r="H1096">
        <f>Pumpkin_Seeds_Dataset!H1094</f>
        <v>0.98640000000000005</v>
      </c>
      <c r="I1096">
        <f>Pumpkin_Seeds_Dataset!I1094</f>
        <v>0.73860000000000003</v>
      </c>
      <c r="J1096">
        <f>Pumpkin_Seeds_Dataset!J1094</f>
        <v>0.81799999999999995</v>
      </c>
      <c r="K1096">
        <f>Pumpkin_Seeds_Dataset!K1094</f>
        <v>1.8835999999999999</v>
      </c>
      <c r="L1096">
        <f>Pumpkin_Seeds_Dataset!L1094</f>
        <v>0.72719999999999996</v>
      </c>
      <c r="M1096" s="9">
        <f>Pumpkin_Seeds_Dataset!M1094</f>
        <v>0</v>
      </c>
      <c r="N1096" s="10">
        <f t="shared" si="222"/>
        <v>1</v>
      </c>
      <c r="O1096" s="11">
        <f t="shared" si="223"/>
        <v>1</v>
      </c>
      <c r="P1096">
        <f t="shared" si="224"/>
        <v>0</v>
      </c>
      <c r="Q1096">
        <f t="shared" si="225"/>
        <v>8.9352190338339341E-2</v>
      </c>
      <c r="R1096" s="9">
        <f t="shared" si="226"/>
        <v>8.9352190338339341E-2</v>
      </c>
      <c r="S1096" s="11">
        <f t="shared" si="227"/>
        <v>0.9106478096616607</v>
      </c>
      <c r="T1096" s="9">
        <f t="shared" si="228"/>
        <v>-9.359905398765124E-2</v>
      </c>
      <c r="U1096" s="11">
        <f t="shared" si="229"/>
        <v>100</v>
      </c>
      <c r="AX1096">
        <v>0.24309820285573372</v>
      </c>
      <c r="AY1096">
        <v>1</v>
      </c>
      <c r="AZ1096">
        <v>0</v>
      </c>
      <c r="BA1096">
        <f t="shared" si="233"/>
        <v>1011</v>
      </c>
      <c r="BB1096">
        <f t="shared" si="234"/>
        <v>81</v>
      </c>
      <c r="BC1096">
        <f t="shared" si="230"/>
        <v>0.22230769230769232</v>
      </c>
      <c r="BD1096">
        <f t="shared" si="231"/>
        <v>0.9325</v>
      </c>
      <c r="BE1096">
        <f t="shared" si="232"/>
        <v>7.1730769230766902E-4</v>
      </c>
    </row>
    <row r="1097" spans="1:57" x14ac:dyDescent="0.3">
      <c r="A1097">
        <f>Pumpkin_Seeds_Dataset!A1095</f>
        <v>88345</v>
      </c>
      <c r="B1097">
        <f>Pumpkin_Seeds_Dataset!B1095</f>
        <v>1144.0650000000001</v>
      </c>
      <c r="C1097">
        <f>Pumpkin_Seeds_Dataset!C1095</f>
        <v>445.92529999999999</v>
      </c>
      <c r="D1097">
        <f>Pumpkin_Seeds_Dataset!D1095</f>
        <v>253.11779999999999</v>
      </c>
      <c r="E1097">
        <f>Pumpkin_Seeds_Dataset!E1095</f>
        <v>89255</v>
      </c>
      <c r="F1097">
        <f>Pumpkin_Seeds_Dataset!F1095</f>
        <v>335.38690000000003</v>
      </c>
      <c r="G1097">
        <f>Pumpkin_Seeds_Dataset!G1095</f>
        <v>0.82330000000000003</v>
      </c>
      <c r="H1097">
        <f>Pumpkin_Seeds_Dataset!H1095</f>
        <v>0.98980000000000001</v>
      </c>
      <c r="I1097">
        <f>Pumpkin_Seeds_Dataset!I1095</f>
        <v>0.74890000000000001</v>
      </c>
      <c r="J1097">
        <f>Pumpkin_Seeds_Dataset!J1095</f>
        <v>0.84819999999999995</v>
      </c>
      <c r="K1097">
        <f>Pumpkin_Seeds_Dataset!K1095</f>
        <v>1.7617</v>
      </c>
      <c r="L1097">
        <f>Pumpkin_Seeds_Dataset!L1095</f>
        <v>0.75209999999999999</v>
      </c>
      <c r="M1097" s="9">
        <f>Pumpkin_Seeds_Dataset!M1095</f>
        <v>0</v>
      </c>
      <c r="N1097" s="10">
        <f t="shared" si="222"/>
        <v>1</v>
      </c>
      <c r="O1097" s="11">
        <f t="shared" si="223"/>
        <v>1</v>
      </c>
      <c r="P1097">
        <f t="shared" si="224"/>
        <v>0</v>
      </c>
      <c r="Q1097">
        <f t="shared" si="225"/>
        <v>3.4244722972971979E-2</v>
      </c>
      <c r="R1097" s="9">
        <f t="shared" si="226"/>
        <v>3.4244722972971979E-2</v>
      </c>
      <c r="S1097" s="11">
        <f t="shared" si="227"/>
        <v>0.96575527702702801</v>
      </c>
      <c r="T1097" s="9">
        <f t="shared" si="228"/>
        <v>-3.4844813275652378E-2</v>
      </c>
      <c r="U1097" s="11">
        <f t="shared" si="229"/>
        <v>100</v>
      </c>
      <c r="AX1097">
        <v>0.2432920676271943</v>
      </c>
      <c r="AY1097">
        <v>1</v>
      </c>
      <c r="AZ1097">
        <v>0</v>
      </c>
      <c r="BA1097">
        <f t="shared" si="233"/>
        <v>1012</v>
      </c>
      <c r="BB1097">
        <f t="shared" si="234"/>
        <v>81</v>
      </c>
      <c r="BC1097">
        <f t="shared" si="230"/>
        <v>0.22153846153846157</v>
      </c>
      <c r="BD1097">
        <f t="shared" si="231"/>
        <v>0.9325</v>
      </c>
      <c r="BE1097">
        <f t="shared" si="232"/>
        <v>7.1730769230777256E-4</v>
      </c>
    </row>
    <row r="1098" spans="1:57" x14ac:dyDescent="0.3">
      <c r="A1098">
        <f>Pumpkin_Seeds_Dataset!A1096</f>
        <v>86421</v>
      </c>
      <c r="B1098">
        <f>Pumpkin_Seeds_Dataset!B1096</f>
        <v>1137.192</v>
      </c>
      <c r="C1098">
        <f>Pumpkin_Seeds_Dataset!C1096</f>
        <v>452.7063</v>
      </c>
      <c r="D1098">
        <f>Pumpkin_Seeds_Dataset!D1096</f>
        <v>243.64349999999999</v>
      </c>
      <c r="E1098">
        <f>Pumpkin_Seeds_Dataset!E1096</f>
        <v>87110</v>
      </c>
      <c r="F1098">
        <f>Pumpkin_Seeds_Dataset!F1096</f>
        <v>331.71469999999999</v>
      </c>
      <c r="G1098">
        <f>Pumpkin_Seeds_Dataset!G1096</f>
        <v>0.84279999999999999</v>
      </c>
      <c r="H1098">
        <f>Pumpkin_Seeds_Dataset!H1096</f>
        <v>0.99209999999999998</v>
      </c>
      <c r="I1098">
        <f>Pumpkin_Seeds_Dataset!I1096</f>
        <v>0.75309999999999999</v>
      </c>
      <c r="J1098">
        <f>Pumpkin_Seeds_Dataset!J1096</f>
        <v>0.83979999999999999</v>
      </c>
      <c r="K1098">
        <f>Pumpkin_Seeds_Dataset!K1096</f>
        <v>1.8581000000000001</v>
      </c>
      <c r="L1098">
        <f>Pumpkin_Seeds_Dataset!L1096</f>
        <v>0.73270000000000002</v>
      </c>
      <c r="M1098" s="9">
        <f>Pumpkin_Seeds_Dataset!M1096</f>
        <v>0</v>
      </c>
      <c r="N1098" s="10">
        <f t="shared" si="222"/>
        <v>1</v>
      </c>
      <c r="O1098" s="11">
        <f t="shared" si="223"/>
        <v>1</v>
      </c>
      <c r="P1098">
        <f t="shared" si="224"/>
        <v>0</v>
      </c>
      <c r="Q1098">
        <f t="shared" si="225"/>
        <v>0.12666086353723749</v>
      </c>
      <c r="R1098" s="9">
        <f t="shared" si="226"/>
        <v>0.12666086353723749</v>
      </c>
      <c r="S1098" s="11">
        <f t="shared" si="227"/>
        <v>0.87333913646276251</v>
      </c>
      <c r="T1098" s="9">
        <f t="shared" si="228"/>
        <v>-0.13543132611249092</v>
      </c>
      <c r="U1098" s="11">
        <f t="shared" si="229"/>
        <v>100</v>
      </c>
      <c r="AX1098">
        <v>0.2440753611193536</v>
      </c>
      <c r="AY1098">
        <v>1</v>
      </c>
      <c r="AZ1098">
        <v>0</v>
      </c>
      <c r="BA1098">
        <f t="shared" si="233"/>
        <v>1013</v>
      </c>
      <c r="BB1098">
        <f t="shared" si="234"/>
        <v>81</v>
      </c>
      <c r="BC1098">
        <f t="shared" si="230"/>
        <v>0.22076923076923072</v>
      </c>
      <c r="BD1098">
        <f t="shared" si="231"/>
        <v>0.9325</v>
      </c>
      <c r="BE1098">
        <f t="shared" si="232"/>
        <v>7.1730769230766902E-4</v>
      </c>
    </row>
    <row r="1099" spans="1:57" x14ac:dyDescent="0.3">
      <c r="A1099">
        <f>Pumpkin_Seeds_Dataset!A1097</f>
        <v>94386</v>
      </c>
      <c r="B1099">
        <f>Pumpkin_Seeds_Dataset!B1097</f>
        <v>1243.461</v>
      </c>
      <c r="C1099">
        <f>Pumpkin_Seeds_Dataset!C1097</f>
        <v>507.70769999999999</v>
      </c>
      <c r="D1099">
        <f>Pumpkin_Seeds_Dataset!D1097</f>
        <v>238.34119999999999</v>
      </c>
      <c r="E1099">
        <f>Pumpkin_Seeds_Dataset!E1097</f>
        <v>95401</v>
      </c>
      <c r="F1099">
        <f>Pumpkin_Seeds_Dataset!F1097</f>
        <v>346.66410000000002</v>
      </c>
      <c r="G1099">
        <f>Pumpkin_Seeds_Dataset!G1097</f>
        <v>0.88300000000000001</v>
      </c>
      <c r="H1099">
        <f>Pumpkin_Seeds_Dataset!H1097</f>
        <v>0.98939999999999995</v>
      </c>
      <c r="I1099">
        <f>Pumpkin_Seeds_Dataset!I1097</f>
        <v>0.64249999999999996</v>
      </c>
      <c r="J1099">
        <f>Pumpkin_Seeds_Dataset!J1097</f>
        <v>0.7671</v>
      </c>
      <c r="K1099">
        <f>Pumpkin_Seeds_Dataset!K1097</f>
        <v>2.1301999999999999</v>
      </c>
      <c r="L1099">
        <f>Pumpkin_Seeds_Dataset!L1097</f>
        <v>0.68279999999999996</v>
      </c>
      <c r="M1099" s="9">
        <f>Pumpkin_Seeds_Dataset!M1097</f>
        <v>0</v>
      </c>
      <c r="N1099" s="10">
        <f t="shared" si="222"/>
        <v>1</v>
      </c>
      <c r="O1099" s="11">
        <f t="shared" si="223"/>
        <v>1</v>
      </c>
      <c r="P1099">
        <f t="shared" si="224"/>
        <v>0</v>
      </c>
      <c r="Q1099">
        <f t="shared" si="225"/>
        <v>0.80947808908365049</v>
      </c>
      <c r="R1099" s="9">
        <f t="shared" si="226"/>
        <v>0.80947808908365049</v>
      </c>
      <c r="S1099" s="11">
        <f t="shared" si="227"/>
        <v>0.19052191091634951</v>
      </c>
      <c r="T1099" s="9">
        <f t="shared" si="228"/>
        <v>-1.6579880730958436</v>
      </c>
      <c r="U1099" s="11">
        <f t="shared" si="229"/>
        <v>0</v>
      </c>
      <c r="AX1099">
        <v>0.24408539342845081</v>
      </c>
      <c r="AY1099">
        <v>1</v>
      </c>
      <c r="AZ1099">
        <v>0</v>
      </c>
      <c r="BA1099">
        <f t="shared" si="233"/>
        <v>1014</v>
      </c>
      <c r="BB1099">
        <f t="shared" si="234"/>
        <v>81</v>
      </c>
      <c r="BC1099">
        <f t="shared" si="230"/>
        <v>0.21999999999999997</v>
      </c>
      <c r="BD1099">
        <f t="shared" si="231"/>
        <v>0.9325</v>
      </c>
      <c r="BE1099">
        <f t="shared" si="232"/>
        <v>0</v>
      </c>
    </row>
    <row r="1100" spans="1:57" x14ac:dyDescent="0.3">
      <c r="A1100">
        <f>Pumpkin_Seeds_Dataset!A1098</f>
        <v>70981</v>
      </c>
      <c r="B1100">
        <f>Pumpkin_Seeds_Dataset!B1098</f>
        <v>1023.746</v>
      </c>
      <c r="C1100">
        <f>Pumpkin_Seeds_Dataset!C1098</f>
        <v>406.65750000000003</v>
      </c>
      <c r="D1100">
        <f>Pumpkin_Seeds_Dataset!D1098</f>
        <v>222.68530000000001</v>
      </c>
      <c r="E1100">
        <f>Pumpkin_Seeds_Dataset!E1098</f>
        <v>71484</v>
      </c>
      <c r="F1100">
        <f>Pumpkin_Seeds_Dataset!F1098</f>
        <v>300.62569999999999</v>
      </c>
      <c r="G1100">
        <f>Pumpkin_Seeds_Dataset!G1098</f>
        <v>0.8367</v>
      </c>
      <c r="H1100">
        <f>Pumpkin_Seeds_Dataset!H1098</f>
        <v>0.99299999999999999</v>
      </c>
      <c r="I1100">
        <f>Pumpkin_Seeds_Dataset!I1098</f>
        <v>0.66869999999999996</v>
      </c>
      <c r="J1100">
        <f>Pumpkin_Seeds_Dataset!J1098</f>
        <v>0.85109999999999997</v>
      </c>
      <c r="K1100">
        <f>Pumpkin_Seeds_Dataset!K1098</f>
        <v>1.8262</v>
      </c>
      <c r="L1100">
        <f>Pumpkin_Seeds_Dataset!L1098</f>
        <v>0.73929999999999996</v>
      </c>
      <c r="M1100" s="9">
        <f>Pumpkin_Seeds_Dataset!M1098</f>
        <v>0</v>
      </c>
      <c r="N1100" s="10">
        <f t="shared" si="222"/>
        <v>1</v>
      </c>
      <c r="O1100" s="11">
        <f t="shared" si="223"/>
        <v>1</v>
      </c>
      <c r="P1100">
        <f t="shared" si="224"/>
        <v>0</v>
      </c>
      <c r="Q1100">
        <f t="shared" si="225"/>
        <v>9.0945135462859594E-2</v>
      </c>
      <c r="R1100" s="9">
        <f t="shared" si="226"/>
        <v>9.0945135462859594E-2</v>
      </c>
      <c r="S1100" s="11">
        <f t="shared" si="227"/>
        <v>0.90905486453714035</v>
      </c>
      <c r="T1100" s="9">
        <f t="shared" si="228"/>
        <v>-9.5349829599513214E-2</v>
      </c>
      <c r="U1100" s="11">
        <f t="shared" si="229"/>
        <v>100</v>
      </c>
      <c r="AX1100">
        <v>0.24426850032247716</v>
      </c>
      <c r="AY1100">
        <v>0</v>
      </c>
      <c r="AZ1100">
        <v>1</v>
      </c>
      <c r="BA1100">
        <f t="shared" si="233"/>
        <v>1014</v>
      </c>
      <c r="BB1100">
        <f t="shared" si="234"/>
        <v>82</v>
      </c>
      <c r="BC1100">
        <f t="shared" si="230"/>
        <v>0.21999999999999997</v>
      </c>
      <c r="BD1100">
        <f t="shared" si="231"/>
        <v>0.93166666666666664</v>
      </c>
      <c r="BE1100">
        <f t="shared" si="232"/>
        <v>0</v>
      </c>
    </row>
    <row r="1101" spans="1:57" x14ac:dyDescent="0.3">
      <c r="A1101">
        <f>Pumpkin_Seeds_Dataset!A1099</f>
        <v>74491</v>
      </c>
      <c r="B1101">
        <f>Pumpkin_Seeds_Dataset!B1099</f>
        <v>1102.1479999999999</v>
      </c>
      <c r="C1101">
        <f>Pumpkin_Seeds_Dataset!C1099</f>
        <v>459.04669999999999</v>
      </c>
      <c r="D1101">
        <f>Pumpkin_Seeds_Dataset!D1099</f>
        <v>207.60429999999999</v>
      </c>
      <c r="E1101">
        <f>Pumpkin_Seeds_Dataset!E1099</f>
        <v>75267</v>
      </c>
      <c r="F1101">
        <f>Pumpkin_Seeds_Dataset!F1099</f>
        <v>307.96899999999999</v>
      </c>
      <c r="G1101">
        <f>Pumpkin_Seeds_Dataset!G1099</f>
        <v>0.89190000000000003</v>
      </c>
      <c r="H1101">
        <f>Pumpkin_Seeds_Dataset!H1099</f>
        <v>0.98970000000000002</v>
      </c>
      <c r="I1101">
        <f>Pumpkin_Seeds_Dataset!I1099</f>
        <v>0.72789999999999999</v>
      </c>
      <c r="J1101">
        <f>Pumpkin_Seeds_Dataset!J1099</f>
        <v>0.77059999999999995</v>
      </c>
      <c r="K1101">
        <f>Pumpkin_Seeds_Dataset!K1099</f>
        <v>2.2111999999999998</v>
      </c>
      <c r="L1101">
        <f>Pumpkin_Seeds_Dataset!L1099</f>
        <v>0.67090000000000005</v>
      </c>
      <c r="M1101" s="9">
        <f>Pumpkin_Seeds_Dataset!M1099</f>
        <v>0</v>
      </c>
      <c r="N1101" s="10">
        <f t="shared" si="222"/>
        <v>1</v>
      </c>
      <c r="O1101" s="11">
        <f t="shared" si="223"/>
        <v>1</v>
      </c>
      <c r="P1101">
        <f t="shared" si="224"/>
        <v>0</v>
      </c>
      <c r="Q1101">
        <f t="shared" si="225"/>
        <v>0.83984723754061807</v>
      </c>
      <c r="R1101" s="9">
        <f t="shared" si="226"/>
        <v>0.83984723754061807</v>
      </c>
      <c r="S1101" s="11">
        <f t="shared" si="227"/>
        <v>0.16015276245938193</v>
      </c>
      <c r="T1101" s="9">
        <f t="shared" si="228"/>
        <v>-1.8316271538757236</v>
      </c>
      <c r="U1101" s="11">
        <f t="shared" si="229"/>
        <v>0</v>
      </c>
      <c r="AX1101">
        <v>0.24537661661600796</v>
      </c>
      <c r="AY1101">
        <v>0</v>
      </c>
      <c r="AZ1101">
        <v>1</v>
      </c>
      <c r="BA1101">
        <f t="shared" si="233"/>
        <v>1014</v>
      </c>
      <c r="BB1101">
        <f t="shared" si="234"/>
        <v>83</v>
      </c>
      <c r="BC1101">
        <f t="shared" si="230"/>
        <v>0.21999999999999997</v>
      </c>
      <c r="BD1101">
        <f t="shared" si="231"/>
        <v>0.93083333333333329</v>
      </c>
      <c r="BE1101">
        <f t="shared" si="232"/>
        <v>0</v>
      </c>
    </row>
    <row r="1102" spans="1:57" x14ac:dyDescent="0.3">
      <c r="A1102">
        <f>Pumpkin_Seeds_Dataset!A1100</f>
        <v>78956</v>
      </c>
      <c r="B1102">
        <f>Pumpkin_Seeds_Dataset!B1100</f>
        <v>1055.23</v>
      </c>
      <c r="C1102">
        <f>Pumpkin_Seeds_Dataset!C1100</f>
        <v>394.88310000000001</v>
      </c>
      <c r="D1102">
        <f>Pumpkin_Seeds_Dataset!D1100</f>
        <v>255.85120000000001</v>
      </c>
      <c r="E1102">
        <f>Pumpkin_Seeds_Dataset!E1100</f>
        <v>79664</v>
      </c>
      <c r="F1102">
        <f>Pumpkin_Seeds_Dataset!F1100</f>
        <v>317.06450000000001</v>
      </c>
      <c r="G1102">
        <f>Pumpkin_Seeds_Dataset!G1100</f>
        <v>0.76170000000000004</v>
      </c>
      <c r="H1102">
        <f>Pumpkin_Seeds_Dataset!H1100</f>
        <v>0.99109999999999998</v>
      </c>
      <c r="I1102">
        <f>Pumpkin_Seeds_Dataset!I1100</f>
        <v>0.73860000000000003</v>
      </c>
      <c r="J1102">
        <f>Pumpkin_Seeds_Dataset!J1100</f>
        <v>0.89100000000000001</v>
      </c>
      <c r="K1102">
        <f>Pumpkin_Seeds_Dataset!K1100</f>
        <v>1.5434000000000001</v>
      </c>
      <c r="L1102">
        <f>Pumpkin_Seeds_Dataset!L1100</f>
        <v>0.80289999999999995</v>
      </c>
      <c r="M1102" s="9">
        <f>Pumpkin_Seeds_Dataset!M1100</f>
        <v>0</v>
      </c>
      <c r="N1102" s="10">
        <f t="shared" si="222"/>
        <v>1</v>
      </c>
      <c r="O1102" s="11">
        <f t="shared" si="223"/>
        <v>1</v>
      </c>
      <c r="P1102">
        <f t="shared" si="224"/>
        <v>0</v>
      </c>
      <c r="Q1102">
        <f t="shared" si="225"/>
        <v>7.1604775664886339E-3</v>
      </c>
      <c r="R1102" s="9">
        <f t="shared" si="226"/>
        <v>7.1604775664886339E-3</v>
      </c>
      <c r="S1102" s="11">
        <f t="shared" si="227"/>
        <v>0.99283952243351137</v>
      </c>
      <c r="T1102" s="9">
        <f t="shared" si="228"/>
        <v>-7.186236825364894E-3</v>
      </c>
      <c r="U1102" s="11">
        <f t="shared" si="229"/>
        <v>100</v>
      </c>
      <c r="AX1102">
        <v>0.24582463647781053</v>
      </c>
      <c r="AY1102">
        <v>0</v>
      </c>
      <c r="AZ1102">
        <v>1</v>
      </c>
      <c r="BA1102">
        <f t="shared" si="233"/>
        <v>1014</v>
      </c>
      <c r="BB1102">
        <f t="shared" si="234"/>
        <v>84</v>
      </c>
      <c r="BC1102">
        <f t="shared" si="230"/>
        <v>0.21999999999999997</v>
      </c>
      <c r="BD1102">
        <f t="shared" si="231"/>
        <v>0.92999999999999994</v>
      </c>
      <c r="BE1102">
        <f t="shared" si="232"/>
        <v>7.1538461538459214E-4</v>
      </c>
    </row>
    <row r="1103" spans="1:57" x14ac:dyDescent="0.3">
      <c r="A1103">
        <f>Pumpkin_Seeds_Dataset!A1101</f>
        <v>96523</v>
      </c>
      <c r="B1103">
        <f>Pumpkin_Seeds_Dataset!B1101</f>
        <v>1200.99</v>
      </c>
      <c r="C1103">
        <f>Pumpkin_Seeds_Dataset!C1101</f>
        <v>476.59059999999999</v>
      </c>
      <c r="D1103">
        <f>Pumpkin_Seeds_Dataset!D1101</f>
        <v>258.67840000000001</v>
      </c>
      <c r="E1103">
        <f>Pumpkin_Seeds_Dataset!E1101</f>
        <v>97335</v>
      </c>
      <c r="F1103">
        <f>Pumpkin_Seeds_Dataset!F1101</f>
        <v>350.56650000000002</v>
      </c>
      <c r="G1103">
        <f>Pumpkin_Seeds_Dataset!G1101</f>
        <v>0.83989999999999998</v>
      </c>
      <c r="H1103">
        <f>Pumpkin_Seeds_Dataset!H1101</f>
        <v>0.99170000000000003</v>
      </c>
      <c r="I1103">
        <f>Pumpkin_Seeds_Dataset!I1101</f>
        <v>0.73350000000000004</v>
      </c>
      <c r="J1103">
        <f>Pumpkin_Seeds_Dataset!J1101</f>
        <v>0.84089999999999998</v>
      </c>
      <c r="K1103">
        <f>Pumpkin_Seeds_Dataset!K1101</f>
        <v>1.8424</v>
      </c>
      <c r="L1103">
        <f>Pumpkin_Seeds_Dataset!L1101</f>
        <v>0.73560000000000003</v>
      </c>
      <c r="M1103" s="9">
        <f>Pumpkin_Seeds_Dataset!M1101</f>
        <v>0</v>
      </c>
      <c r="N1103" s="10">
        <f t="shared" si="222"/>
        <v>1</v>
      </c>
      <c r="O1103" s="11">
        <f t="shared" si="223"/>
        <v>1</v>
      </c>
      <c r="P1103">
        <f t="shared" si="224"/>
        <v>0</v>
      </c>
      <c r="Q1103">
        <f t="shared" si="225"/>
        <v>0.20888176211205609</v>
      </c>
      <c r="R1103" s="9">
        <f t="shared" si="226"/>
        <v>0.20888176211205609</v>
      </c>
      <c r="S1103" s="11">
        <f t="shared" si="227"/>
        <v>0.79111823788794389</v>
      </c>
      <c r="T1103" s="9">
        <f t="shared" si="228"/>
        <v>-0.23430784338669067</v>
      </c>
      <c r="U1103" s="11">
        <f t="shared" si="229"/>
        <v>100</v>
      </c>
      <c r="AX1103">
        <v>0.24709959406227366</v>
      </c>
      <c r="AY1103">
        <v>1</v>
      </c>
      <c r="AZ1103">
        <v>0</v>
      </c>
      <c r="BA1103">
        <f t="shared" si="233"/>
        <v>1015</v>
      </c>
      <c r="BB1103">
        <f t="shared" si="234"/>
        <v>84</v>
      </c>
      <c r="BC1103">
        <f t="shared" si="230"/>
        <v>0.21923076923076923</v>
      </c>
      <c r="BD1103">
        <f t="shared" si="231"/>
        <v>0.92999999999999994</v>
      </c>
      <c r="BE1103">
        <f t="shared" si="232"/>
        <v>7.1538461538459214E-4</v>
      </c>
    </row>
    <row r="1104" spans="1:57" x14ac:dyDescent="0.3">
      <c r="A1104">
        <f>Pumpkin_Seeds_Dataset!A1102</f>
        <v>72689</v>
      </c>
      <c r="B1104">
        <f>Pumpkin_Seeds_Dataset!B1102</f>
        <v>1037.83</v>
      </c>
      <c r="C1104">
        <f>Pumpkin_Seeds_Dataset!C1102</f>
        <v>407.6927</v>
      </c>
      <c r="D1104">
        <f>Pumpkin_Seeds_Dataset!D1102</f>
        <v>227.52670000000001</v>
      </c>
      <c r="E1104">
        <f>Pumpkin_Seeds_Dataset!E1102</f>
        <v>73322</v>
      </c>
      <c r="F1104">
        <f>Pumpkin_Seeds_Dataset!F1102</f>
        <v>304.22120000000001</v>
      </c>
      <c r="G1104">
        <f>Pumpkin_Seeds_Dataset!G1102</f>
        <v>0.82979999999999998</v>
      </c>
      <c r="H1104">
        <f>Pumpkin_Seeds_Dataset!H1102</f>
        <v>0.99139999999999995</v>
      </c>
      <c r="I1104">
        <f>Pumpkin_Seeds_Dataset!I1102</f>
        <v>0.6603</v>
      </c>
      <c r="J1104">
        <f>Pumpkin_Seeds_Dataset!J1102</f>
        <v>0.84809999999999997</v>
      </c>
      <c r="K1104">
        <f>Pumpkin_Seeds_Dataset!K1102</f>
        <v>1.7918000000000001</v>
      </c>
      <c r="L1104">
        <f>Pumpkin_Seeds_Dataset!L1102</f>
        <v>0.74619999999999997</v>
      </c>
      <c r="M1104" s="9">
        <f>Pumpkin_Seeds_Dataset!M1102</f>
        <v>0</v>
      </c>
      <c r="N1104" s="10">
        <f t="shared" si="222"/>
        <v>1</v>
      </c>
      <c r="O1104" s="11">
        <f t="shared" si="223"/>
        <v>1</v>
      </c>
      <c r="P1104">
        <f t="shared" si="224"/>
        <v>0</v>
      </c>
      <c r="Q1104">
        <f t="shared" si="225"/>
        <v>4.685195910922154E-2</v>
      </c>
      <c r="R1104" s="9">
        <f t="shared" si="226"/>
        <v>4.685195910922154E-2</v>
      </c>
      <c r="S1104" s="11">
        <f t="shared" si="227"/>
        <v>0.95314804089077843</v>
      </c>
      <c r="T1104" s="9">
        <f t="shared" si="228"/>
        <v>-4.7985045429206931E-2</v>
      </c>
      <c r="U1104" s="11">
        <f t="shared" si="229"/>
        <v>100</v>
      </c>
      <c r="AX1104">
        <v>0.24926088703225266</v>
      </c>
      <c r="AY1104">
        <v>1</v>
      </c>
      <c r="AZ1104">
        <v>0</v>
      </c>
      <c r="BA1104">
        <f t="shared" si="233"/>
        <v>1016</v>
      </c>
      <c r="BB1104">
        <f t="shared" si="234"/>
        <v>84</v>
      </c>
      <c r="BC1104">
        <f t="shared" si="230"/>
        <v>0.21846153846153848</v>
      </c>
      <c r="BD1104">
        <f t="shared" si="231"/>
        <v>0.92999999999999994</v>
      </c>
      <c r="BE1104">
        <f t="shared" si="232"/>
        <v>7.1538461538459214E-4</v>
      </c>
    </row>
    <row r="1105" spans="1:57" x14ac:dyDescent="0.3">
      <c r="A1105">
        <f>Pumpkin_Seeds_Dataset!A1103</f>
        <v>58486</v>
      </c>
      <c r="B1105">
        <f>Pumpkin_Seeds_Dataset!B1103</f>
        <v>934.93799999999999</v>
      </c>
      <c r="C1105">
        <f>Pumpkin_Seeds_Dataset!C1103</f>
        <v>346.94069999999999</v>
      </c>
      <c r="D1105">
        <f>Pumpkin_Seeds_Dataset!D1103</f>
        <v>216.2466</v>
      </c>
      <c r="E1105">
        <f>Pumpkin_Seeds_Dataset!E1103</f>
        <v>59642</v>
      </c>
      <c r="F1105">
        <f>Pumpkin_Seeds_Dataset!F1103</f>
        <v>272.88589999999999</v>
      </c>
      <c r="G1105">
        <f>Pumpkin_Seeds_Dataset!G1103</f>
        <v>0.78200000000000003</v>
      </c>
      <c r="H1105">
        <f>Pumpkin_Seeds_Dataset!H1103</f>
        <v>0.98060000000000003</v>
      </c>
      <c r="I1105">
        <f>Pumpkin_Seeds_Dataset!I1103</f>
        <v>0.70599999999999996</v>
      </c>
      <c r="J1105">
        <f>Pumpkin_Seeds_Dataset!J1103</f>
        <v>0.84079999999999999</v>
      </c>
      <c r="K1105">
        <f>Pumpkin_Seeds_Dataset!K1103</f>
        <v>1.6044</v>
      </c>
      <c r="L1105">
        <f>Pumpkin_Seeds_Dataset!L1103</f>
        <v>0.78649999999999998</v>
      </c>
      <c r="M1105" s="9">
        <f>Pumpkin_Seeds_Dataset!M1103</f>
        <v>0</v>
      </c>
      <c r="N1105" s="10">
        <f t="shared" si="222"/>
        <v>1</v>
      </c>
      <c r="O1105" s="11">
        <f t="shared" si="223"/>
        <v>1</v>
      </c>
      <c r="P1105">
        <f t="shared" si="224"/>
        <v>0</v>
      </c>
      <c r="Q1105">
        <f t="shared" si="225"/>
        <v>1.5688778017843671E-2</v>
      </c>
      <c r="R1105" s="9">
        <f t="shared" si="226"/>
        <v>1.5688778017843671E-2</v>
      </c>
      <c r="S1105" s="11">
        <f t="shared" si="227"/>
        <v>0.98431122198215637</v>
      </c>
      <c r="T1105" s="9">
        <f t="shared" si="228"/>
        <v>-1.5813149434458891E-2</v>
      </c>
      <c r="U1105" s="11">
        <f t="shared" si="229"/>
        <v>100</v>
      </c>
      <c r="AX1105">
        <v>0.25019153422917134</v>
      </c>
      <c r="AY1105">
        <v>1</v>
      </c>
      <c r="AZ1105">
        <v>0</v>
      </c>
      <c r="BA1105">
        <f t="shared" si="233"/>
        <v>1017</v>
      </c>
      <c r="BB1105">
        <f t="shared" si="234"/>
        <v>84</v>
      </c>
      <c r="BC1105">
        <f t="shared" si="230"/>
        <v>0.21769230769230774</v>
      </c>
      <c r="BD1105">
        <f t="shared" si="231"/>
        <v>0.92999999999999994</v>
      </c>
      <c r="BE1105">
        <f t="shared" si="232"/>
        <v>0</v>
      </c>
    </row>
    <row r="1106" spans="1:57" x14ac:dyDescent="0.3">
      <c r="A1106">
        <f>Pumpkin_Seeds_Dataset!A1104</f>
        <v>104263</v>
      </c>
      <c r="B1106">
        <f>Pumpkin_Seeds_Dataset!B1104</f>
        <v>1261.5250000000001</v>
      </c>
      <c r="C1106">
        <f>Pumpkin_Seeds_Dataset!C1104</f>
        <v>488.8553</v>
      </c>
      <c r="D1106">
        <f>Pumpkin_Seeds_Dataset!D1104</f>
        <v>272.72070000000002</v>
      </c>
      <c r="E1106">
        <f>Pumpkin_Seeds_Dataset!E1104</f>
        <v>105537</v>
      </c>
      <c r="F1106">
        <f>Pumpkin_Seeds_Dataset!F1104</f>
        <v>364.35120000000001</v>
      </c>
      <c r="G1106">
        <f>Pumpkin_Seeds_Dataset!G1104</f>
        <v>0.82989999999999997</v>
      </c>
      <c r="H1106">
        <f>Pumpkin_Seeds_Dataset!H1104</f>
        <v>0.9879</v>
      </c>
      <c r="I1106">
        <f>Pumpkin_Seeds_Dataset!I1104</f>
        <v>0.68030000000000002</v>
      </c>
      <c r="J1106">
        <f>Pumpkin_Seeds_Dataset!J1104</f>
        <v>0.82330000000000003</v>
      </c>
      <c r="K1106">
        <f>Pumpkin_Seeds_Dataset!K1104</f>
        <v>1.7925</v>
      </c>
      <c r="L1106">
        <f>Pumpkin_Seeds_Dataset!L1104</f>
        <v>0.74529999999999996</v>
      </c>
      <c r="M1106" s="9">
        <f>Pumpkin_Seeds_Dataset!M1104</f>
        <v>0</v>
      </c>
      <c r="N1106" s="10">
        <f t="shared" si="222"/>
        <v>1</v>
      </c>
      <c r="O1106" s="11">
        <f t="shared" si="223"/>
        <v>1</v>
      </c>
      <c r="P1106">
        <f t="shared" si="224"/>
        <v>0</v>
      </c>
      <c r="Q1106">
        <f t="shared" si="225"/>
        <v>0.10180880763677816</v>
      </c>
      <c r="R1106" s="9">
        <f t="shared" si="226"/>
        <v>0.10180880763677816</v>
      </c>
      <c r="S1106" s="11">
        <f t="shared" si="227"/>
        <v>0.89819119236322187</v>
      </c>
      <c r="T1106" s="9">
        <f t="shared" si="228"/>
        <v>-0.10737232425141377</v>
      </c>
      <c r="U1106" s="11">
        <f t="shared" si="229"/>
        <v>100</v>
      </c>
      <c r="AX1106">
        <v>0.25039982392471077</v>
      </c>
      <c r="AY1106">
        <v>0</v>
      </c>
      <c r="AZ1106">
        <v>1</v>
      </c>
      <c r="BA1106">
        <f t="shared" si="233"/>
        <v>1017</v>
      </c>
      <c r="BB1106">
        <f t="shared" si="234"/>
        <v>85</v>
      </c>
      <c r="BC1106">
        <f t="shared" si="230"/>
        <v>0.21769230769230774</v>
      </c>
      <c r="BD1106">
        <f t="shared" si="231"/>
        <v>0.9291666666666667</v>
      </c>
      <c r="BE1106">
        <f t="shared" si="232"/>
        <v>7.147435897436698E-4</v>
      </c>
    </row>
    <row r="1107" spans="1:57" x14ac:dyDescent="0.3">
      <c r="A1107">
        <f>Pumpkin_Seeds_Dataset!A1105</f>
        <v>80595</v>
      </c>
      <c r="B1107">
        <f>Pumpkin_Seeds_Dataset!B1105</f>
        <v>1130.0519999999999</v>
      </c>
      <c r="C1107">
        <f>Pumpkin_Seeds_Dataset!C1105</f>
        <v>452.62329999999997</v>
      </c>
      <c r="D1107">
        <f>Pumpkin_Seeds_Dataset!D1105</f>
        <v>228.48349999999999</v>
      </c>
      <c r="E1107">
        <f>Pumpkin_Seeds_Dataset!E1105</f>
        <v>81798</v>
      </c>
      <c r="F1107">
        <f>Pumpkin_Seeds_Dataset!F1105</f>
        <v>320.33850000000001</v>
      </c>
      <c r="G1107">
        <f>Pumpkin_Seeds_Dataset!G1105</f>
        <v>0.86319999999999997</v>
      </c>
      <c r="H1107">
        <f>Pumpkin_Seeds_Dataset!H1105</f>
        <v>0.98529999999999995</v>
      </c>
      <c r="I1107">
        <f>Pumpkin_Seeds_Dataset!I1105</f>
        <v>0.61119999999999997</v>
      </c>
      <c r="J1107">
        <f>Pumpkin_Seeds_Dataset!J1105</f>
        <v>0.79310000000000003</v>
      </c>
      <c r="K1107">
        <f>Pumpkin_Seeds_Dataset!K1105</f>
        <v>1.9810000000000001</v>
      </c>
      <c r="L1107">
        <f>Pumpkin_Seeds_Dataset!L1105</f>
        <v>0.7077</v>
      </c>
      <c r="M1107" s="9">
        <f>Pumpkin_Seeds_Dataset!M1105</f>
        <v>0</v>
      </c>
      <c r="N1107" s="10">
        <f t="shared" si="222"/>
        <v>1</v>
      </c>
      <c r="O1107" s="11">
        <f t="shared" si="223"/>
        <v>1</v>
      </c>
      <c r="P1107">
        <f t="shared" si="224"/>
        <v>0</v>
      </c>
      <c r="Q1107">
        <f t="shared" si="225"/>
        <v>0.11444421933907448</v>
      </c>
      <c r="R1107" s="9">
        <f t="shared" si="226"/>
        <v>0.11444421933907448</v>
      </c>
      <c r="S1107" s="11">
        <f t="shared" si="227"/>
        <v>0.88555578066092555</v>
      </c>
      <c r="T1107" s="9">
        <f t="shared" si="228"/>
        <v>-0.12153983033734886</v>
      </c>
      <c r="U1107" s="11">
        <f t="shared" si="229"/>
        <v>100</v>
      </c>
      <c r="AX1107">
        <v>0.25056369288139629</v>
      </c>
      <c r="AY1107">
        <v>1</v>
      </c>
      <c r="AZ1107">
        <v>0</v>
      </c>
      <c r="BA1107">
        <f t="shared" si="233"/>
        <v>1018</v>
      </c>
      <c r="BB1107">
        <f t="shared" si="234"/>
        <v>85</v>
      </c>
      <c r="BC1107">
        <f t="shared" si="230"/>
        <v>0.21692307692307689</v>
      </c>
      <c r="BD1107">
        <f t="shared" si="231"/>
        <v>0.9291666666666667</v>
      </c>
      <c r="BE1107">
        <f t="shared" si="232"/>
        <v>7.1474358974356659E-4</v>
      </c>
    </row>
    <row r="1108" spans="1:57" x14ac:dyDescent="0.3">
      <c r="A1108">
        <f>Pumpkin_Seeds_Dataset!A1106</f>
        <v>75850</v>
      </c>
      <c r="B1108">
        <f>Pumpkin_Seeds_Dataset!B1106</f>
        <v>1078.1010000000001</v>
      </c>
      <c r="C1108">
        <f>Pumpkin_Seeds_Dataset!C1106</f>
        <v>431.61529999999999</v>
      </c>
      <c r="D1108">
        <f>Pumpkin_Seeds_Dataset!D1106</f>
        <v>225.3399</v>
      </c>
      <c r="E1108">
        <f>Pumpkin_Seeds_Dataset!E1106</f>
        <v>76640</v>
      </c>
      <c r="F1108">
        <f>Pumpkin_Seeds_Dataset!F1106</f>
        <v>310.76549999999997</v>
      </c>
      <c r="G1108">
        <f>Pumpkin_Seeds_Dataset!G1106</f>
        <v>0.85289999999999999</v>
      </c>
      <c r="H1108">
        <f>Pumpkin_Seeds_Dataset!H1106</f>
        <v>0.98970000000000002</v>
      </c>
      <c r="I1108">
        <f>Pumpkin_Seeds_Dataset!I1106</f>
        <v>0.71809999999999996</v>
      </c>
      <c r="J1108">
        <f>Pumpkin_Seeds_Dataset!J1106</f>
        <v>0.82010000000000005</v>
      </c>
      <c r="K1108">
        <f>Pumpkin_Seeds_Dataset!K1106</f>
        <v>1.9154</v>
      </c>
      <c r="L1108">
        <f>Pumpkin_Seeds_Dataset!L1106</f>
        <v>0.72</v>
      </c>
      <c r="M1108" s="9">
        <f>Pumpkin_Seeds_Dataset!M1106</f>
        <v>0</v>
      </c>
      <c r="N1108" s="10">
        <f t="shared" si="222"/>
        <v>1</v>
      </c>
      <c r="O1108" s="11">
        <f t="shared" si="223"/>
        <v>1</v>
      </c>
      <c r="P1108">
        <f t="shared" si="224"/>
        <v>0</v>
      </c>
      <c r="Q1108">
        <f t="shared" si="225"/>
        <v>0.18661316022429805</v>
      </c>
      <c r="R1108" s="9">
        <f t="shared" si="226"/>
        <v>0.18661316022429805</v>
      </c>
      <c r="S1108" s="11">
        <f t="shared" si="227"/>
        <v>0.81338683977570192</v>
      </c>
      <c r="T1108" s="9">
        <f t="shared" si="228"/>
        <v>-0.20654846491737372</v>
      </c>
      <c r="U1108" s="11">
        <f t="shared" si="229"/>
        <v>100</v>
      </c>
      <c r="AX1108">
        <v>0.25205119330745313</v>
      </c>
      <c r="AY1108">
        <v>1</v>
      </c>
      <c r="AZ1108">
        <v>0</v>
      </c>
      <c r="BA1108">
        <f t="shared" si="233"/>
        <v>1019</v>
      </c>
      <c r="BB1108">
        <f t="shared" si="234"/>
        <v>85</v>
      </c>
      <c r="BC1108">
        <f t="shared" si="230"/>
        <v>0.21615384615384614</v>
      </c>
      <c r="BD1108">
        <f t="shared" si="231"/>
        <v>0.9291666666666667</v>
      </c>
      <c r="BE1108">
        <f t="shared" si="232"/>
        <v>7.1474358974356659E-4</v>
      </c>
    </row>
    <row r="1109" spans="1:57" x14ac:dyDescent="0.3">
      <c r="A1109">
        <f>Pumpkin_Seeds_Dataset!A1107</f>
        <v>72612</v>
      </c>
      <c r="B1109">
        <f>Pumpkin_Seeds_Dataset!B1107</f>
        <v>1058.4179999999999</v>
      </c>
      <c r="C1109">
        <f>Pumpkin_Seeds_Dataset!C1107</f>
        <v>423.34500000000003</v>
      </c>
      <c r="D1109">
        <f>Pumpkin_Seeds_Dataset!D1107</f>
        <v>219.3246</v>
      </c>
      <c r="E1109">
        <f>Pumpkin_Seeds_Dataset!E1107</f>
        <v>73540</v>
      </c>
      <c r="F1109">
        <f>Pumpkin_Seeds_Dataset!F1107</f>
        <v>304.06</v>
      </c>
      <c r="G1109">
        <f>Pumpkin_Seeds_Dataset!G1107</f>
        <v>0.85529999999999995</v>
      </c>
      <c r="H1109">
        <f>Pumpkin_Seeds_Dataset!H1107</f>
        <v>0.98740000000000006</v>
      </c>
      <c r="I1109">
        <f>Pumpkin_Seeds_Dataset!I1107</f>
        <v>0.61399999999999999</v>
      </c>
      <c r="J1109">
        <f>Pumpkin_Seeds_Dataset!J1107</f>
        <v>0.8145</v>
      </c>
      <c r="K1109">
        <f>Pumpkin_Seeds_Dataset!K1107</f>
        <v>1.9301999999999999</v>
      </c>
      <c r="L1109">
        <f>Pumpkin_Seeds_Dataset!L1107</f>
        <v>0.71819999999999995</v>
      </c>
      <c r="M1109" s="9">
        <f>Pumpkin_Seeds_Dataset!M1107</f>
        <v>0</v>
      </c>
      <c r="N1109" s="10">
        <f t="shared" si="222"/>
        <v>1</v>
      </c>
      <c r="O1109" s="11">
        <f t="shared" si="223"/>
        <v>1</v>
      </c>
      <c r="P1109">
        <f t="shared" si="224"/>
        <v>0</v>
      </c>
      <c r="Q1109">
        <f t="shared" si="225"/>
        <v>9.4067043847472123E-2</v>
      </c>
      <c r="R1109" s="9">
        <f t="shared" si="226"/>
        <v>9.4067043847472123E-2</v>
      </c>
      <c r="S1109" s="11">
        <f t="shared" si="227"/>
        <v>0.90593295615252789</v>
      </c>
      <c r="T1109" s="9">
        <f t="shared" si="228"/>
        <v>-9.8789975508927264E-2</v>
      </c>
      <c r="U1109" s="11">
        <f t="shared" si="229"/>
        <v>100</v>
      </c>
      <c r="AX1109">
        <v>0.25286964717246724</v>
      </c>
      <c r="AY1109">
        <v>1</v>
      </c>
      <c r="AZ1109">
        <v>0</v>
      </c>
      <c r="BA1109">
        <f t="shared" si="233"/>
        <v>1020</v>
      </c>
      <c r="BB1109">
        <f t="shared" si="234"/>
        <v>85</v>
      </c>
      <c r="BC1109">
        <f t="shared" si="230"/>
        <v>0.2153846153846154</v>
      </c>
      <c r="BD1109">
        <f t="shared" si="231"/>
        <v>0.9291666666666667</v>
      </c>
      <c r="BE1109">
        <f t="shared" si="232"/>
        <v>7.1474358974356659E-4</v>
      </c>
    </row>
    <row r="1110" spans="1:57" x14ac:dyDescent="0.3">
      <c r="A1110">
        <f>Pumpkin_Seeds_Dataset!A1108</f>
        <v>88884</v>
      </c>
      <c r="B1110">
        <f>Pumpkin_Seeds_Dataset!B1108</f>
        <v>1139.607</v>
      </c>
      <c r="C1110">
        <f>Pumpkin_Seeds_Dataset!C1108</f>
        <v>433.4547</v>
      </c>
      <c r="D1110">
        <f>Pumpkin_Seeds_Dataset!D1108</f>
        <v>262.66809999999998</v>
      </c>
      <c r="E1110">
        <f>Pumpkin_Seeds_Dataset!E1108</f>
        <v>90035</v>
      </c>
      <c r="F1110">
        <f>Pumpkin_Seeds_Dataset!F1108</f>
        <v>336.40839999999997</v>
      </c>
      <c r="G1110">
        <f>Pumpkin_Seeds_Dataset!G1108</f>
        <v>0.79549999999999998</v>
      </c>
      <c r="H1110">
        <f>Pumpkin_Seeds_Dataset!H1108</f>
        <v>0.98719999999999997</v>
      </c>
      <c r="I1110">
        <f>Pumpkin_Seeds_Dataset!I1108</f>
        <v>0.71350000000000002</v>
      </c>
      <c r="J1110">
        <f>Pumpkin_Seeds_Dataset!J1108</f>
        <v>0.86</v>
      </c>
      <c r="K1110">
        <f>Pumpkin_Seeds_Dataset!K1108</f>
        <v>1.6501999999999999</v>
      </c>
      <c r="L1110">
        <f>Pumpkin_Seeds_Dataset!L1108</f>
        <v>0.77610000000000001</v>
      </c>
      <c r="M1110" s="9">
        <f>Pumpkin_Seeds_Dataset!M1108</f>
        <v>0</v>
      </c>
      <c r="N1110" s="10">
        <f t="shared" si="222"/>
        <v>1</v>
      </c>
      <c r="O1110" s="11">
        <f t="shared" si="223"/>
        <v>1</v>
      </c>
      <c r="P1110">
        <f t="shared" si="224"/>
        <v>0</v>
      </c>
      <c r="Q1110">
        <f t="shared" si="225"/>
        <v>8.2476638286126183E-3</v>
      </c>
      <c r="R1110" s="9">
        <f t="shared" si="226"/>
        <v>8.2476638286126183E-3</v>
      </c>
      <c r="S1110" s="11">
        <f t="shared" si="227"/>
        <v>0.99175233617138736</v>
      </c>
      <c r="T1110" s="9">
        <f t="shared" si="228"/>
        <v>-8.2818639853422856E-3</v>
      </c>
      <c r="U1110" s="11">
        <f t="shared" si="229"/>
        <v>100</v>
      </c>
      <c r="AX1110">
        <v>0.25379508522818239</v>
      </c>
      <c r="AY1110">
        <v>1</v>
      </c>
      <c r="AZ1110">
        <v>0</v>
      </c>
      <c r="BA1110">
        <f t="shared" si="233"/>
        <v>1021</v>
      </c>
      <c r="BB1110">
        <f t="shared" si="234"/>
        <v>85</v>
      </c>
      <c r="BC1110">
        <f t="shared" si="230"/>
        <v>0.21461538461538465</v>
      </c>
      <c r="BD1110">
        <f t="shared" si="231"/>
        <v>0.9291666666666667</v>
      </c>
      <c r="BE1110">
        <f t="shared" si="232"/>
        <v>7.147435897436698E-4</v>
      </c>
    </row>
    <row r="1111" spans="1:57" x14ac:dyDescent="0.3">
      <c r="A1111">
        <f>Pumpkin_Seeds_Dataset!A1109</f>
        <v>90812</v>
      </c>
      <c r="B1111">
        <f>Pumpkin_Seeds_Dataset!B1109</f>
        <v>1191.9459999999999</v>
      </c>
      <c r="C1111">
        <f>Pumpkin_Seeds_Dataset!C1109</f>
        <v>481.00529999999998</v>
      </c>
      <c r="D1111">
        <f>Pumpkin_Seeds_Dataset!D1109</f>
        <v>241.92250000000001</v>
      </c>
      <c r="E1111">
        <f>Pumpkin_Seeds_Dataset!E1109</f>
        <v>91662</v>
      </c>
      <c r="F1111">
        <f>Pumpkin_Seeds_Dataset!F1109</f>
        <v>340.03739999999999</v>
      </c>
      <c r="G1111">
        <f>Pumpkin_Seeds_Dataset!G1109</f>
        <v>0.86429999999999996</v>
      </c>
      <c r="H1111">
        <f>Pumpkin_Seeds_Dataset!H1109</f>
        <v>0.99070000000000003</v>
      </c>
      <c r="I1111">
        <f>Pumpkin_Seeds_Dataset!I1109</f>
        <v>0.75190000000000001</v>
      </c>
      <c r="J1111">
        <f>Pumpkin_Seeds_Dataset!J1109</f>
        <v>0.80320000000000003</v>
      </c>
      <c r="K1111">
        <f>Pumpkin_Seeds_Dataset!K1109</f>
        <v>1.9883</v>
      </c>
      <c r="L1111">
        <f>Pumpkin_Seeds_Dataset!L1109</f>
        <v>0.70689999999999997</v>
      </c>
      <c r="M1111" s="9">
        <f>Pumpkin_Seeds_Dataset!M1109</f>
        <v>0</v>
      </c>
      <c r="N1111" s="10">
        <f t="shared" si="222"/>
        <v>1</v>
      </c>
      <c r="O1111" s="11">
        <f t="shared" si="223"/>
        <v>1</v>
      </c>
      <c r="P1111">
        <f t="shared" si="224"/>
        <v>0</v>
      </c>
      <c r="Q1111">
        <f t="shared" si="225"/>
        <v>0.49972737213896617</v>
      </c>
      <c r="R1111" s="9">
        <f t="shared" si="226"/>
        <v>0.49972737213896617</v>
      </c>
      <c r="S1111" s="11">
        <f t="shared" si="227"/>
        <v>0.50027262786103388</v>
      </c>
      <c r="T1111" s="9">
        <f t="shared" si="228"/>
        <v>-0.6926020734357653</v>
      </c>
      <c r="U1111" s="11">
        <f t="shared" si="229"/>
        <v>100</v>
      </c>
      <c r="AX1111">
        <v>0.25389980314070676</v>
      </c>
      <c r="AY1111">
        <v>1</v>
      </c>
      <c r="AZ1111">
        <v>0</v>
      </c>
      <c r="BA1111">
        <f t="shared" si="233"/>
        <v>1022</v>
      </c>
      <c r="BB1111">
        <f t="shared" si="234"/>
        <v>85</v>
      </c>
      <c r="BC1111">
        <f t="shared" si="230"/>
        <v>0.2138461538461538</v>
      </c>
      <c r="BD1111">
        <f t="shared" si="231"/>
        <v>0.9291666666666667</v>
      </c>
      <c r="BE1111">
        <f t="shared" si="232"/>
        <v>7.1474358974356659E-4</v>
      </c>
    </row>
    <row r="1112" spans="1:57" x14ac:dyDescent="0.3">
      <c r="A1112">
        <f>Pumpkin_Seeds_Dataset!A1110</f>
        <v>70233</v>
      </c>
      <c r="B1112">
        <f>Pumpkin_Seeds_Dataset!B1110</f>
        <v>1031.6959999999999</v>
      </c>
      <c r="C1112">
        <f>Pumpkin_Seeds_Dataset!C1110</f>
        <v>410.98770000000002</v>
      </c>
      <c r="D1112">
        <f>Pumpkin_Seeds_Dataset!D1110</f>
        <v>218.4008</v>
      </c>
      <c r="E1112">
        <f>Pumpkin_Seeds_Dataset!E1110</f>
        <v>70882</v>
      </c>
      <c r="F1112">
        <f>Pumpkin_Seeds_Dataset!F1110</f>
        <v>299.03750000000002</v>
      </c>
      <c r="G1112">
        <f>Pumpkin_Seeds_Dataset!G1110</f>
        <v>0.84709999999999996</v>
      </c>
      <c r="H1112">
        <f>Pumpkin_Seeds_Dataset!H1110</f>
        <v>0.99080000000000001</v>
      </c>
      <c r="I1112">
        <f>Pumpkin_Seeds_Dataset!I1110</f>
        <v>0.745</v>
      </c>
      <c r="J1112">
        <f>Pumpkin_Seeds_Dataset!J1110</f>
        <v>0.82920000000000005</v>
      </c>
      <c r="K1112">
        <f>Pumpkin_Seeds_Dataset!K1110</f>
        <v>1.8817999999999999</v>
      </c>
      <c r="L1112">
        <f>Pumpkin_Seeds_Dataset!L1110</f>
        <v>0.72760000000000002</v>
      </c>
      <c r="M1112" s="9">
        <f>Pumpkin_Seeds_Dataset!M1110</f>
        <v>0</v>
      </c>
      <c r="N1112" s="10">
        <f t="shared" si="222"/>
        <v>1</v>
      </c>
      <c r="O1112" s="11">
        <f t="shared" si="223"/>
        <v>1</v>
      </c>
      <c r="P1112">
        <f t="shared" si="224"/>
        <v>0</v>
      </c>
      <c r="Q1112">
        <f t="shared" si="225"/>
        <v>0.15001607199568373</v>
      </c>
      <c r="R1112" s="9">
        <f t="shared" si="226"/>
        <v>0.15001607199568373</v>
      </c>
      <c r="S1112" s="11">
        <f t="shared" si="227"/>
        <v>0.84998392800431621</v>
      </c>
      <c r="T1112" s="9">
        <f t="shared" si="228"/>
        <v>-0.16253783790675397</v>
      </c>
      <c r="U1112" s="11">
        <f t="shared" si="229"/>
        <v>100</v>
      </c>
      <c r="AX1112">
        <v>0.25572659691765948</v>
      </c>
      <c r="AY1112">
        <v>1</v>
      </c>
      <c r="AZ1112">
        <v>0</v>
      </c>
      <c r="BA1112">
        <f t="shared" si="233"/>
        <v>1023</v>
      </c>
      <c r="BB1112">
        <f t="shared" si="234"/>
        <v>85</v>
      </c>
      <c r="BC1112">
        <f t="shared" si="230"/>
        <v>0.21307692307692305</v>
      </c>
      <c r="BD1112">
        <f t="shared" si="231"/>
        <v>0.9291666666666667</v>
      </c>
      <c r="BE1112">
        <f t="shared" si="232"/>
        <v>0</v>
      </c>
    </row>
    <row r="1113" spans="1:57" x14ac:dyDescent="0.3">
      <c r="A1113">
        <f>Pumpkin_Seeds_Dataset!A1111</f>
        <v>85924</v>
      </c>
      <c r="B1113">
        <f>Pumpkin_Seeds_Dataset!B1111</f>
        <v>1113.9739999999999</v>
      </c>
      <c r="C1113">
        <f>Pumpkin_Seeds_Dataset!C1111</f>
        <v>428.25029999999998</v>
      </c>
      <c r="D1113">
        <f>Pumpkin_Seeds_Dataset!D1111</f>
        <v>256.8931</v>
      </c>
      <c r="E1113">
        <f>Pumpkin_Seeds_Dataset!E1111</f>
        <v>86515</v>
      </c>
      <c r="F1113">
        <f>Pumpkin_Seeds_Dataset!F1111</f>
        <v>330.7595</v>
      </c>
      <c r="G1113">
        <f>Pumpkin_Seeds_Dataset!G1111</f>
        <v>0.80010000000000003</v>
      </c>
      <c r="H1113">
        <f>Pumpkin_Seeds_Dataset!H1111</f>
        <v>0.99319999999999997</v>
      </c>
      <c r="I1113">
        <f>Pumpkin_Seeds_Dataset!I1111</f>
        <v>0.72419999999999995</v>
      </c>
      <c r="J1113">
        <f>Pumpkin_Seeds_Dataset!J1111</f>
        <v>0.87009999999999998</v>
      </c>
      <c r="K1113">
        <f>Pumpkin_Seeds_Dataset!K1111</f>
        <v>1.667</v>
      </c>
      <c r="L1113">
        <f>Pumpkin_Seeds_Dataset!L1111</f>
        <v>0.77239999999999998</v>
      </c>
      <c r="M1113" s="9">
        <f>Pumpkin_Seeds_Dataset!M1111</f>
        <v>0</v>
      </c>
      <c r="N1113" s="10">
        <f t="shared" si="222"/>
        <v>1</v>
      </c>
      <c r="O1113" s="11">
        <f t="shared" si="223"/>
        <v>1</v>
      </c>
      <c r="P1113">
        <f t="shared" si="224"/>
        <v>0</v>
      </c>
      <c r="Q1113">
        <f t="shared" si="225"/>
        <v>5.0427969443147896E-2</v>
      </c>
      <c r="R1113" s="9">
        <f t="shared" si="226"/>
        <v>5.0427969443147896E-2</v>
      </c>
      <c r="S1113" s="11">
        <f t="shared" si="227"/>
        <v>0.94957203055685213</v>
      </c>
      <c r="T1113" s="9">
        <f t="shared" si="228"/>
        <v>-5.1743890041207878E-2</v>
      </c>
      <c r="U1113" s="11">
        <f t="shared" si="229"/>
        <v>100</v>
      </c>
      <c r="AX1113">
        <v>0.25584489531729243</v>
      </c>
      <c r="AY1113">
        <v>0</v>
      </c>
      <c r="AZ1113">
        <v>1</v>
      </c>
      <c r="BA1113">
        <f t="shared" si="233"/>
        <v>1023</v>
      </c>
      <c r="BB1113">
        <f t="shared" si="234"/>
        <v>86</v>
      </c>
      <c r="BC1113">
        <f t="shared" si="230"/>
        <v>0.21307692307692305</v>
      </c>
      <c r="BD1113">
        <f t="shared" si="231"/>
        <v>0.92833333333333334</v>
      </c>
      <c r="BE1113">
        <f t="shared" si="232"/>
        <v>0</v>
      </c>
    </row>
    <row r="1114" spans="1:57" x14ac:dyDescent="0.3">
      <c r="A1114">
        <f>Pumpkin_Seeds_Dataset!A1112</f>
        <v>103976</v>
      </c>
      <c r="B1114">
        <f>Pumpkin_Seeds_Dataset!B1112</f>
        <v>1243.4010000000001</v>
      </c>
      <c r="C1114">
        <f>Pumpkin_Seeds_Dataset!C1112</f>
        <v>485.71359999999999</v>
      </c>
      <c r="D1114">
        <f>Pumpkin_Seeds_Dataset!D1112</f>
        <v>273.27420000000001</v>
      </c>
      <c r="E1114">
        <f>Pumpkin_Seeds_Dataset!E1112</f>
        <v>104760</v>
      </c>
      <c r="F1114">
        <f>Pumpkin_Seeds_Dataset!F1112</f>
        <v>363.8494</v>
      </c>
      <c r="G1114">
        <f>Pumpkin_Seeds_Dataset!G1112</f>
        <v>0.82669999999999999</v>
      </c>
      <c r="H1114">
        <f>Pumpkin_Seeds_Dataset!H1112</f>
        <v>0.99250000000000005</v>
      </c>
      <c r="I1114">
        <f>Pumpkin_Seeds_Dataset!I1112</f>
        <v>0.72819999999999996</v>
      </c>
      <c r="J1114">
        <f>Pumpkin_Seeds_Dataset!J1112</f>
        <v>0.84509999999999996</v>
      </c>
      <c r="K1114">
        <f>Pumpkin_Seeds_Dataset!K1112</f>
        <v>1.7774000000000001</v>
      </c>
      <c r="L1114">
        <f>Pumpkin_Seeds_Dataset!L1112</f>
        <v>0.74909999999999999</v>
      </c>
      <c r="M1114" s="9">
        <f>Pumpkin_Seeds_Dataset!M1112</f>
        <v>0</v>
      </c>
      <c r="N1114" s="10">
        <f t="shared" si="222"/>
        <v>1</v>
      </c>
      <c r="O1114" s="11">
        <f t="shared" si="223"/>
        <v>1</v>
      </c>
      <c r="P1114">
        <f t="shared" si="224"/>
        <v>0</v>
      </c>
      <c r="Q1114">
        <f t="shared" si="225"/>
        <v>0.3362492608320245</v>
      </c>
      <c r="R1114" s="9">
        <f t="shared" si="226"/>
        <v>0.3362492608320245</v>
      </c>
      <c r="S1114" s="11">
        <f t="shared" si="227"/>
        <v>0.66375073916797556</v>
      </c>
      <c r="T1114" s="9">
        <f t="shared" si="228"/>
        <v>-0.40984859280253988</v>
      </c>
      <c r="U1114" s="11">
        <f t="shared" si="229"/>
        <v>100</v>
      </c>
      <c r="AX1114">
        <v>0.25808364813429463</v>
      </c>
      <c r="AY1114">
        <v>0</v>
      </c>
      <c r="AZ1114">
        <v>1</v>
      </c>
      <c r="BA1114">
        <f t="shared" si="233"/>
        <v>1023</v>
      </c>
      <c r="BB1114">
        <f t="shared" si="234"/>
        <v>87</v>
      </c>
      <c r="BC1114">
        <f t="shared" si="230"/>
        <v>0.21307692307692305</v>
      </c>
      <c r="BD1114">
        <f t="shared" si="231"/>
        <v>0.92749999999999999</v>
      </c>
      <c r="BE1114">
        <f t="shared" si="232"/>
        <v>7.1346153846151537E-4</v>
      </c>
    </row>
    <row r="1115" spans="1:57" x14ac:dyDescent="0.3">
      <c r="A1115">
        <f>Pumpkin_Seeds_Dataset!A1113</f>
        <v>69428</v>
      </c>
      <c r="B1115">
        <f>Pumpkin_Seeds_Dataset!B1113</f>
        <v>996.38499999999999</v>
      </c>
      <c r="C1115">
        <f>Pumpkin_Seeds_Dataset!C1113</f>
        <v>379.87700000000001</v>
      </c>
      <c r="D1115">
        <f>Pumpkin_Seeds_Dataset!D1113</f>
        <v>233.8973</v>
      </c>
      <c r="E1115">
        <f>Pumpkin_Seeds_Dataset!E1113</f>
        <v>69990</v>
      </c>
      <c r="F1115">
        <f>Pumpkin_Seeds_Dataset!F1113</f>
        <v>297.31880000000001</v>
      </c>
      <c r="G1115">
        <f>Pumpkin_Seeds_Dataset!G1113</f>
        <v>0.78800000000000003</v>
      </c>
      <c r="H1115">
        <f>Pumpkin_Seeds_Dataset!H1113</f>
        <v>0.99199999999999999</v>
      </c>
      <c r="I1115">
        <f>Pumpkin_Seeds_Dataset!I1113</f>
        <v>0.73699999999999999</v>
      </c>
      <c r="J1115">
        <f>Pumpkin_Seeds_Dataset!J1113</f>
        <v>0.87880000000000003</v>
      </c>
      <c r="K1115">
        <f>Pumpkin_Seeds_Dataset!K1113</f>
        <v>1.6241000000000001</v>
      </c>
      <c r="L1115">
        <f>Pumpkin_Seeds_Dataset!L1113</f>
        <v>0.78269999999999995</v>
      </c>
      <c r="M1115" s="9">
        <f>Pumpkin_Seeds_Dataset!M1113</f>
        <v>0</v>
      </c>
      <c r="N1115" s="10">
        <f t="shared" si="222"/>
        <v>1</v>
      </c>
      <c r="O1115" s="11">
        <f t="shared" si="223"/>
        <v>1</v>
      </c>
      <c r="P1115">
        <f t="shared" si="224"/>
        <v>0</v>
      </c>
      <c r="Q1115">
        <f t="shared" si="225"/>
        <v>2.1331902008263407E-2</v>
      </c>
      <c r="R1115" s="9">
        <f t="shared" si="226"/>
        <v>2.1331902008263407E-2</v>
      </c>
      <c r="S1115" s="11">
        <f t="shared" si="227"/>
        <v>0.9786680979917366</v>
      </c>
      <c r="T1115" s="9">
        <f t="shared" si="228"/>
        <v>-2.1562715391293619E-2</v>
      </c>
      <c r="U1115" s="11">
        <f t="shared" si="229"/>
        <v>100</v>
      </c>
      <c r="AX1115">
        <v>0.2594247547392653</v>
      </c>
      <c r="AY1115">
        <v>1</v>
      </c>
      <c r="AZ1115">
        <v>0</v>
      </c>
      <c r="BA1115">
        <f t="shared" si="233"/>
        <v>1024</v>
      </c>
      <c r="BB1115">
        <f t="shared" si="234"/>
        <v>87</v>
      </c>
      <c r="BC1115">
        <f t="shared" si="230"/>
        <v>0.21230769230769231</v>
      </c>
      <c r="BD1115">
        <f t="shared" si="231"/>
        <v>0.92749999999999999</v>
      </c>
      <c r="BE1115">
        <f t="shared" si="232"/>
        <v>7.1346153846151537E-4</v>
      </c>
    </row>
    <row r="1116" spans="1:57" x14ac:dyDescent="0.3">
      <c r="A1116">
        <f>Pumpkin_Seeds_Dataset!A1114</f>
        <v>65628</v>
      </c>
      <c r="B1116">
        <f>Pumpkin_Seeds_Dataset!B1114</f>
        <v>991.19799999999998</v>
      </c>
      <c r="C1116">
        <f>Pumpkin_Seeds_Dataset!C1114</f>
        <v>380.95979999999997</v>
      </c>
      <c r="D1116">
        <f>Pumpkin_Seeds_Dataset!D1114</f>
        <v>222.5147</v>
      </c>
      <c r="E1116">
        <f>Pumpkin_Seeds_Dataset!E1114</f>
        <v>66407</v>
      </c>
      <c r="F1116">
        <f>Pumpkin_Seeds_Dataset!F1114</f>
        <v>289.06779999999998</v>
      </c>
      <c r="G1116">
        <f>Pumpkin_Seeds_Dataset!G1114</f>
        <v>0.81169999999999998</v>
      </c>
      <c r="H1116">
        <f>Pumpkin_Seeds_Dataset!H1114</f>
        <v>0.98829999999999996</v>
      </c>
      <c r="I1116">
        <f>Pumpkin_Seeds_Dataset!I1114</f>
        <v>0.72350000000000003</v>
      </c>
      <c r="J1116">
        <f>Pumpkin_Seeds_Dataset!J1114</f>
        <v>0.83940000000000003</v>
      </c>
      <c r="K1116">
        <f>Pumpkin_Seeds_Dataset!K1114</f>
        <v>1.7121</v>
      </c>
      <c r="L1116">
        <f>Pumpkin_Seeds_Dataset!L1114</f>
        <v>0.75880000000000003</v>
      </c>
      <c r="M1116" s="9">
        <f>Pumpkin_Seeds_Dataset!M1114</f>
        <v>0</v>
      </c>
      <c r="N1116" s="10">
        <f t="shared" si="222"/>
        <v>1</v>
      </c>
      <c r="O1116" s="11">
        <f t="shared" si="223"/>
        <v>1</v>
      </c>
      <c r="P1116">
        <f t="shared" si="224"/>
        <v>0</v>
      </c>
      <c r="Q1116">
        <f t="shared" si="225"/>
        <v>0.11589581131743824</v>
      </c>
      <c r="R1116" s="9">
        <f t="shared" si="226"/>
        <v>0.11589581131743824</v>
      </c>
      <c r="S1116" s="11">
        <f t="shared" si="227"/>
        <v>0.8841041886825618</v>
      </c>
      <c r="T1116" s="9">
        <f t="shared" si="228"/>
        <v>-0.12318036278886121</v>
      </c>
      <c r="U1116" s="11">
        <f t="shared" si="229"/>
        <v>100</v>
      </c>
      <c r="AX1116">
        <v>0.259584587017268</v>
      </c>
      <c r="AY1116">
        <v>1</v>
      </c>
      <c r="AZ1116">
        <v>0</v>
      </c>
      <c r="BA1116">
        <f t="shared" si="233"/>
        <v>1025</v>
      </c>
      <c r="BB1116">
        <f t="shared" si="234"/>
        <v>87</v>
      </c>
      <c r="BC1116">
        <f t="shared" si="230"/>
        <v>0.21153846153846156</v>
      </c>
      <c r="BD1116">
        <f t="shared" si="231"/>
        <v>0.92749999999999999</v>
      </c>
      <c r="BE1116">
        <f t="shared" si="232"/>
        <v>0</v>
      </c>
    </row>
    <row r="1117" spans="1:57" x14ac:dyDescent="0.3">
      <c r="A1117">
        <f>Pumpkin_Seeds_Dataset!A1115</f>
        <v>91283</v>
      </c>
      <c r="B1117">
        <f>Pumpkin_Seeds_Dataset!B1115</f>
        <v>1179.8620000000001</v>
      </c>
      <c r="C1117">
        <f>Pumpkin_Seeds_Dataset!C1115</f>
        <v>460.4477</v>
      </c>
      <c r="D1117">
        <f>Pumpkin_Seeds_Dataset!D1115</f>
        <v>252.89080000000001</v>
      </c>
      <c r="E1117">
        <f>Pumpkin_Seeds_Dataset!E1115</f>
        <v>92261</v>
      </c>
      <c r="F1117">
        <f>Pumpkin_Seeds_Dataset!F1115</f>
        <v>340.91809999999998</v>
      </c>
      <c r="G1117">
        <f>Pumpkin_Seeds_Dataset!G1115</f>
        <v>0.8357</v>
      </c>
      <c r="H1117">
        <f>Pumpkin_Seeds_Dataset!H1115</f>
        <v>0.98939999999999995</v>
      </c>
      <c r="I1117">
        <f>Pumpkin_Seeds_Dataset!I1115</f>
        <v>0.66090000000000004</v>
      </c>
      <c r="J1117">
        <f>Pumpkin_Seeds_Dataset!J1115</f>
        <v>0.82399999999999995</v>
      </c>
      <c r="K1117">
        <f>Pumpkin_Seeds_Dataset!K1115</f>
        <v>1.8207</v>
      </c>
      <c r="L1117">
        <f>Pumpkin_Seeds_Dataset!L1115</f>
        <v>0.74039999999999995</v>
      </c>
      <c r="M1117" s="9">
        <f>Pumpkin_Seeds_Dataset!M1115</f>
        <v>0</v>
      </c>
      <c r="N1117" s="10">
        <f t="shared" si="222"/>
        <v>1</v>
      </c>
      <c r="O1117" s="11">
        <f t="shared" si="223"/>
        <v>1</v>
      </c>
      <c r="P1117">
        <f t="shared" si="224"/>
        <v>0</v>
      </c>
      <c r="Q1117">
        <f t="shared" si="225"/>
        <v>4.8439170786828634E-2</v>
      </c>
      <c r="R1117" s="9">
        <f t="shared" si="226"/>
        <v>4.8439170786828634E-2</v>
      </c>
      <c r="S1117" s="11">
        <f t="shared" si="227"/>
        <v>0.95156082921317142</v>
      </c>
      <c r="T1117" s="9">
        <f t="shared" si="228"/>
        <v>-4.9651664480452787E-2</v>
      </c>
      <c r="U1117" s="11">
        <f t="shared" si="229"/>
        <v>100</v>
      </c>
      <c r="AX1117">
        <v>0.25984460020070382</v>
      </c>
      <c r="AY1117">
        <v>0</v>
      </c>
      <c r="AZ1117">
        <v>1</v>
      </c>
      <c r="BA1117">
        <f t="shared" si="233"/>
        <v>1025</v>
      </c>
      <c r="BB1117">
        <f t="shared" si="234"/>
        <v>88</v>
      </c>
      <c r="BC1117">
        <f t="shared" si="230"/>
        <v>0.21153846153846156</v>
      </c>
      <c r="BD1117">
        <f t="shared" si="231"/>
        <v>0.92666666666666664</v>
      </c>
      <c r="BE1117">
        <f t="shared" si="232"/>
        <v>7.1282051282048971E-4</v>
      </c>
    </row>
    <row r="1118" spans="1:57" x14ac:dyDescent="0.3">
      <c r="A1118">
        <f>Pumpkin_Seeds_Dataset!A1116</f>
        <v>73550</v>
      </c>
      <c r="B1118">
        <f>Pumpkin_Seeds_Dataset!B1116</f>
        <v>1076.886</v>
      </c>
      <c r="C1118">
        <f>Pumpkin_Seeds_Dataset!C1116</f>
        <v>433.81939999999997</v>
      </c>
      <c r="D1118">
        <f>Pumpkin_Seeds_Dataset!D1116</f>
        <v>216.6902</v>
      </c>
      <c r="E1118">
        <f>Pumpkin_Seeds_Dataset!E1116</f>
        <v>74260</v>
      </c>
      <c r="F1118">
        <f>Pumpkin_Seeds_Dataset!F1116</f>
        <v>306.01760000000002</v>
      </c>
      <c r="G1118">
        <f>Pumpkin_Seeds_Dataset!G1116</f>
        <v>0.86629999999999996</v>
      </c>
      <c r="H1118">
        <f>Pumpkin_Seeds_Dataset!H1116</f>
        <v>0.99039999999999995</v>
      </c>
      <c r="I1118">
        <f>Pumpkin_Seeds_Dataset!I1116</f>
        <v>0.70650000000000002</v>
      </c>
      <c r="J1118">
        <f>Pumpkin_Seeds_Dataset!J1116</f>
        <v>0.79700000000000004</v>
      </c>
      <c r="K1118">
        <f>Pumpkin_Seeds_Dataset!K1116</f>
        <v>2.0019999999999998</v>
      </c>
      <c r="L1118">
        <f>Pumpkin_Seeds_Dataset!L1116</f>
        <v>0.70540000000000003</v>
      </c>
      <c r="M1118" s="9">
        <f>Pumpkin_Seeds_Dataset!M1116</f>
        <v>0</v>
      </c>
      <c r="N1118" s="10">
        <f t="shared" si="222"/>
        <v>1</v>
      </c>
      <c r="O1118" s="11">
        <f t="shared" si="223"/>
        <v>1</v>
      </c>
      <c r="P1118">
        <f t="shared" si="224"/>
        <v>0</v>
      </c>
      <c r="Q1118">
        <f t="shared" si="225"/>
        <v>0.34436353530287445</v>
      </c>
      <c r="R1118" s="9">
        <f t="shared" si="226"/>
        <v>0.34436353530287445</v>
      </c>
      <c r="S1118" s="11">
        <f t="shared" si="227"/>
        <v>0.65563646469712555</v>
      </c>
      <c r="T1118" s="9">
        <f t="shared" si="228"/>
        <v>-0.42214881331582782</v>
      </c>
      <c r="U1118" s="11">
        <f t="shared" si="229"/>
        <v>100</v>
      </c>
      <c r="AX1118">
        <v>0.26006539951064533</v>
      </c>
      <c r="AY1118">
        <v>1</v>
      </c>
      <c r="AZ1118">
        <v>0</v>
      </c>
      <c r="BA1118">
        <f t="shared" si="233"/>
        <v>1026</v>
      </c>
      <c r="BB1118">
        <f t="shared" si="234"/>
        <v>88</v>
      </c>
      <c r="BC1118">
        <f t="shared" si="230"/>
        <v>0.21076923076923082</v>
      </c>
      <c r="BD1118">
        <f t="shared" si="231"/>
        <v>0.92666666666666664</v>
      </c>
      <c r="BE1118">
        <f t="shared" si="232"/>
        <v>7.128205128205926E-4</v>
      </c>
    </row>
    <row r="1119" spans="1:57" x14ac:dyDescent="0.3">
      <c r="A1119">
        <f>Pumpkin_Seeds_Dataset!A1117</f>
        <v>70202</v>
      </c>
      <c r="B1119">
        <f>Pumpkin_Seeds_Dataset!B1117</f>
        <v>1076.3869999999999</v>
      </c>
      <c r="C1119">
        <f>Pumpkin_Seeds_Dataset!C1117</f>
        <v>439.22480000000002</v>
      </c>
      <c r="D1119">
        <f>Pumpkin_Seeds_Dataset!D1117</f>
        <v>204.5838</v>
      </c>
      <c r="E1119">
        <f>Pumpkin_Seeds_Dataset!E1117</f>
        <v>71425</v>
      </c>
      <c r="F1119">
        <f>Pumpkin_Seeds_Dataset!F1117</f>
        <v>298.97149999999999</v>
      </c>
      <c r="G1119">
        <f>Pumpkin_Seeds_Dataset!G1117</f>
        <v>0.88490000000000002</v>
      </c>
      <c r="H1119">
        <f>Pumpkin_Seeds_Dataset!H1117</f>
        <v>0.9829</v>
      </c>
      <c r="I1119">
        <f>Pumpkin_Seeds_Dataset!I1117</f>
        <v>0.74790000000000001</v>
      </c>
      <c r="J1119">
        <f>Pumpkin_Seeds_Dataset!J1117</f>
        <v>0.76139999999999997</v>
      </c>
      <c r="K1119">
        <f>Pumpkin_Seeds_Dataset!K1117</f>
        <v>2.1469</v>
      </c>
      <c r="L1119">
        <f>Pumpkin_Seeds_Dataset!L1117</f>
        <v>0.68069999999999997</v>
      </c>
      <c r="M1119" s="9">
        <f>Pumpkin_Seeds_Dataset!M1117</f>
        <v>0</v>
      </c>
      <c r="N1119" s="10">
        <f t="shared" si="222"/>
        <v>1</v>
      </c>
      <c r="O1119" s="11">
        <f t="shared" si="223"/>
        <v>1</v>
      </c>
      <c r="P1119">
        <f t="shared" si="224"/>
        <v>0</v>
      </c>
      <c r="Q1119">
        <f t="shared" si="225"/>
        <v>0.42347707805644608</v>
      </c>
      <c r="R1119" s="9">
        <f t="shared" si="226"/>
        <v>0.42347707805644608</v>
      </c>
      <c r="S1119" s="11">
        <f t="shared" si="227"/>
        <v>0.57652292194355392</v>
      </c>
      <c r="T1119" s="9">
        <f t="shared" si="228"/>
        <v>-0.5507401795369059</v>
      </c>
      <c r="U1119" s="11">
        <f t="shared" si="229"/>
        <v>100</v>
      </c>
      <c r="AX1119">
        <v>0.26057394075257967</v>
      </c>
      <c r="AY1119">
        <v>1</v>
      </c>
      <c r="AZ1119">
        <v>0</v>
      </c>
      <c r="BA1119">
        <f t="shared" si="233"/>
        <v>1027</v>
      </c>
      <c r="BB1119">
        <f t="shared" si="234"/>
        <v>88</v>
      </c>
      <c r="BC1119">
        <f t="shared" si="230"/>
        <v>0.20999999999999996</v>
      </c>
      <c r="BD1119">
        <f t="shared" si="231"/>
        <v>0.92666666666666664</v>
      </c>
      <c r="BE1119">
        <f t="shared" si="232"/>
        <v>7.1282051282048971E-4</v>
      </c>
    </row>
    <row r="1120" spans="1:57" x14ac:dyDescent="0.3">
      <c r="A1120">
        <f>Pumpkin_Seeds_Dataset!A1118</f>
        <v>97967</v>
      </c>
      <c r="B1120">
        <f>Pumpkin_Seeds_Dataset!B1118</f>
        <v>1187.56</v>
      </c>
      <c r="C1120">
        <f>Pumpkin_Seeds_Dataset!C1118</f>
        <v>454.15660000000003</v>
      </c>
      <c r="D1120">
        <f>Pumpkin_Seeds_Dataset!D1118</f>
        <v>275.53730000000002</v>
      </c>
      <c r="E1120">
        <f>Pumpkin_Seeds_Dataset!E1118</f>
        <v>98698</v>
      </c>
      <c r="F1120">
        <f>Pumpkin_Seeds_Dataset!F1118</f>
        <v>353.17910000000001</v>
      </c>
      <c r="G1120">
        <f>Pumpkin_Seeds_Dataset!G1118</f>
        <v>0.79490000000000005</v>
      </c>
      <c r="H1120">
        <f>Pumpkin_Seeds_Dataset!H1118</f>
        <v>0.99260000000000004</v>
      </c>
      <c r="I1120">
        <f>Pumpkin_Seeds_Dataset!I1118</f>
        <v>0.74180000000000001</v>
      </c>
      <c r="J1120">
        <f>Pumpkin_Seeds_Dataset!J1118</f>
        <v>0.87290000000000001</v>
      </c>
      <c r="K1120">
        <f>Pumpkin_Seeds_Dataset!K1118</f>
        <v>1.6483000000000001</v>
      </c>
      <c r="L1120">
        <f>Pumpkin_Seeds_Dataset!L1118</f>
        <v>0.77769999999999995</v>
      </c>
      <c r="M1120" s="9">
        <f>Pumpkin_Seeds_Dataset!M1118</f>
        <v>0</v>
      </c>
      <c r="N1120" s="10">
        <f t="shared" si="222"/>
        <v>1</v>
      </c>
      <c r="O1120" s="11">
        <f t="shared" si="223"/>
        <v>1</v>
      </c>
      <c r="P1120">
        <f t="shared" si="224"/>
        <v>0</v>
      </c>
      <c r="Q1120">
        <f t="shared" si="225"/>
        <v>7.5128762923624234E-2</v>
      </c>
      <c r="R1120" s="9">
        <f t="shared" si="226"/>
        <v>7.5128762923624234E-2</v>
      </c>
      <c r="S1120" s="11">
        <f t="shared" si="227"/>
        <v>0.92487123707637575</v>
      </c>
      <c r="T1120" s="9">
        <f t="shared" si="228"/>
        <v>-7.8100754320045929E-2</v>
      </c>
      <c r="U1120" s="11">
        <f t="shared" si="229"/>
        <v>100</v>
      </c>
      <c r="AX1120">
        <v>0.26061883401875546</v>
      </c>
      <c r="AY1120">
        <v>1</v>
      </c>
      <c r="AZ1120">
        <v>0</v>
      </c>
      <c r="BA1120">
        <f t="shared" si="233"/>
        <v>1028</v>
      </c>
      <c r="BB1120">
        <f t="shared" si="234"/>
        <v>88</v>
      </c>
      <c r="BC1120">
        <f t="shared" si="230"/>
        <v>0.20923076923076922</v>
      </c>
      <c r="BD1120">
        <f t="shared" si="231"/>
        <v>0.92666666666666664</v>
      </c>
      <c r="BE1120">
        <f t="shared" si="232"/>
        <v>7.1282051282048971E-4</v>
      </c>
    </row>
    <row r="1121" spans="1:57" x14ac:dyDescent="0.3">
      <c r="A1121">
        <f>Pumpkin_Seeds_Dataset!A1119</f>
        <v>77928</v>
      </c>
      <c r="B1121">
        <f>Pumpkin_Seeds_Dataset!B1119</f>
        <v>1094.807</v>
      </c>
      <c r="C1121">
        <f>Pumpkin_Seeds_Dataset!C1119</f>
        <v>432.72579999999999</v>
      </c>
      <c r="D1121">
        <f>Pumpkin_Seeds_Dataset!D1119</f>
        <v>230.11770000000001</v>
      </c>
      <c r="E1121">
        <f>Pumpkin_Seeds_Dataset!E1119</f>
        <v>78722</v>
      </c>
      <c r="F1121">
        <f>Pumpkin_Seeds_Dataset!F1119</f>
        <v>314.99369999999999</v>
      </c>
      <c r="G1121">
        <f>Pumpkin_Seeds_Dataset!G1119</f>
        <v>0.84689999999999999</v>
      </c>
      <c r="H1121">
        <f>Pumpkin_Seeds_Dataset!H1119</f>
        <v>0.9899</v>
      </c>
      <c r="I1121">
        <f>Pumpkin_Seeds_Dataset!I1119</f>
        <v>0.72030000000000005</v>
      </c>
      <c r="J1121">
        <f>Pumpkin_Seeds_Dataset!J1119</f>
        <v>0.81699999999999995</v>
      </c>
      <c r="K1121">
        <f>Pumpkin_Seeds_Dataset!K1119</f>
        <v>1.8805000000000001</v>
      </c>
      <c r="L1121">
        <f>Pumpkin_Seeds_Dataset!L1119</f>
        <v>0.72789999999999999</v>
      </c>
      <c r="M1121" s="9">
        <f>Pumpkin_Seeds_Dataset!M1119</f>
        <v>0</v>
      </c>
      <c r="N1121" s="10">
        <f t="shared" si="222"/>
        <v>1</v>
      </c>
      <c r="O1121" s="11">
        <f t="shared" si="223"/>
        <v>1</v>
      </c>
      <c r="P1121">
        <f t="shared" si="224"/>
        <v>0</v>
      </c>
      <c r="Q1121">
        <f t="shared" si="225"/>
        <v>9.5625327086687806E-2</v>
      </c>
      <c r="R1121" s="9">
        <f t="shared" si="226"/>
        <v>9.5625327086687806E-2</v>
      </c>
      <c r="S1121" s="11">
        <f t="shared" si="227"/>
        <v>0.90437467291331219</v>
      </c>
      <c r="T1121" s="9">
        <f t="shared" si="228"/>
        <v>-0.10051154326798178</v>
      </c>
      <c r="U1121" s="11">
        <f t="shared" si="229"/>
        <v>100</v>
      </c>
      <c r="AX1121">
        <v>0.26221536261676864</v>
      </c>
      <c r="AY1121">
        <v>1</v>
      </c>
      <c r="AZ1121">
        <v>0</v>
      </c>
      <c r="BA1121">
        <f t="shared" si="233"/>
        <v>1029</v>
      </c>
      <c r="BB1121">
        <f t="shared" si="234"/>
        <v>88</v>
      </c>
      <c r="BC1121">
        <f t="shared" si="230"/>
        <v>0.20846153846153848</v>
      </c>
      <c r="BD1121">
        <f t="shared" si="231"/>
        <v>0.92666666666666664</v>
      </c>
      <c r="BE1121">
        <f t="shared" si="232"/>
        <v>7.1282051282048971E-4</v>
      </c>
    </row>
    <row r="1122" spans="1:57" x14ac:dyDescent="0.3">
      <c r="A1122">
        <f>Pumpkin_Seeds_Dataset!A1120</f>
        <v>73284</v>
      </c>
      <c r="B1122">
        <f>Pumpkin_Seeds_Dataset!B1120</f>
        <v>1055.0419999999999</v>
      </c>
      <c r="C1122">
        <f>Pumpkin_Seeds_Dataset!C1120</f>
        <v>410.83229999999998</v>
      </c>
      <c r="D1122">
        <f>Pumpkin_Seeds_Dataset!D1120</f>
        <v>227.73990000000001</v>
      </c>
      <c r="E1122">
        <f>Pumpkin_Seeds_Dataset!E1120</f>
        <v>73894</v>
      </c>
      <c r="F1122">
        <f>Pumpkin_Seeds_Dataset!F1120</f>
        <v>305.46370000000002</v>
      </c>
      <c r="G1122">
        <f>Pumpkin_Seeds_Dataset!G1120</f>
        <v>0.83230000000000004</v>
      </c>
      <c r="H1122">
        <f>Pumpkin_Seeds_Dataset!H1120</f>
        <v>0.99170000000000003</v>
      </c>
      <c r="I1122">
        <f>Pumpkin_Seeds_Dataset!I1120</f>
        <v>0.77</v>
      </c>
      <c r="J1122">
        <f>Pumpkin_Seeds_Dataset!J1120</f>
        <v>0.82730000000000004</v>
      </c>
      <c r="K1122">
        <f>Pumpkin_Seeds_Dataset!K1120</f>
        <v>1.804</v>
      </c>
      <c r="L1122">
        <f>Pumpkin_Seeds_Dataset!L1120</f>
        <v>0.74350000000000005</v>
      </c>
      <c r="M1122" s="9">
        <f>Pumpkin_Seeds_Dataset!M1120</f>
        <v>0</v>
      </c>
      <c r="N1122" s="10">
        <f t="shared" si="222"/>
        <v>1</v>
      </c>
      <c r="O1122" s="11">
        <f t="shared" si="223"/>
        <v>1</v>
      </c>
      <c r="P1122">
        <f t="shared" si="224"/>
        <v>0</v>
      </c>
      <c r="Q1122">
        <f t="shared" si="225"/>
        <v>7.9354684071033021E-2</v>
      </c>
      <c r="R1122" s="9">
        <f t="shared" si="226"/>
        <v>7.9354684071033021E-2</v>
      </c>
      <c r="S1122" s="11">
        <f t="shared" si="227"/>
        <v>0.92064531592896692</v>
      </c>
      <c r="T1122" s="9">
        <f t="shared" si="228"/>
        <v>-8.2680424468776423E-2</v>
      </c>
      <c r="U1122" s="11">
        <f t="shared" si="229"/>
        <v>100</v>
      </c>
      <c r="AX1122">
        <v>0.26294237869194459</v>
      </c>
      <c r="AY1122">
        <v>1</v>
      </c>
      <c r="AZ1122">
        <v>0</v>
      </c>
      <c r="BA1122">
        <f t="shared" si="233"/>
        <v>1030</v>
      </c>
      <c r="BB1122">
        <f t="shared" si="234"/>
        <v>88</v>
      </c>
      <c r="BC1122">
        <f t="shared" si="230"/>
        <v>0.20769230769230773</v>
      </c>
      <c r="BD1122">
        <f t="shared" si="231"/>
        <v>0.92666666666666664</v>
      </c>
      <c r="BE1122">
        <f t="shared" si="232"/>
        <v>0</v>
      </c>
    </row>
    <row r="1123" spans="1:57" x14ac:dyDescent="0.3">
      <c r="A1123">
        <f>Pumpkin_Seeds_Dataset!A1121</f>
        <v>76992</v>
      </c>
      <c r="B1123">
        <f>Pumpkin_Seeds_Dataset!B1121</f>
        <v>1149.7280000000001</v>
      </c>
      <c r="C1123">
        <f>Pumpkin_Seeds_Dataset!C1121</f>
        <v>475.9479</v>
      </c>
      <c r="D1123">
        <f>Pumpkin_Seeds_Dataset!D1121</f>
        <v>207.67930000000001</v>
      </c>
      <c r="E1123">
        <f>Pumpkin_Seeds_Dataset!E1121</f>
        <v>77948</v>
      </c>
      <c r="F1123">
        <f>Pumpkin_Seeds_Dataset!F1121</f>
        <v>313.09620000000001</v>
      </c>
      <c r="G1123">
        <f>Pumpkin_Seeds_Dataset!G1121</f>
        <v>0.89980000000000004</v>
      </c>
      <c r="H1123">
        <f>Pumpkin_Seeds_Dataset!H1121</f>
        <v>0.98770000000000002</v>
      </c>
      <c r="I1123">
        <f>Pumpkin_Seeds_Dataset!I1121</f>
        <v>0.69869999999999999</v>
      </c>
      <c r="J1123">
        <f>Pumpkin_Seeds_Dataset!J1121</f>
        <v>0.7319</v>
      </c>
      <c r="K1123">
        <f>Pumpkin_Seeds_Dataset!K1121</f>
        <v>2.2917000000000001</v>
      </c>
      <c r="L1123">
        <f>Pumpkin_Seeds_Dataset!L1121</f>
        <v>0.65780000000000005</v>
      </c>
      <c r="M1123" s="9">
        <f>Pumpkin_Seeds_Dataset!M1121</f>
        <v>0</v>
      </c>
      <c r="N1123" s="10">
        <f t="shared" si="222"/>
        <v>1</v>
      </c>
      <c r="O1123" s="11">
        <f t="shared" si="223"/>
        <v>1</v>
      </c>
      <c r="P1123">
        <f t="shared" si="224"/>
        <v>0</v>
      </c>
      <c r="Q1123">
        <f t="shared" si="225"/>
        <v>0.9368210252554473</v>
      </c>
      <c r="R1123" s="9">
        <f t="shared" si="226"/>
        <v>0.9368210252554473</v>
      </c>
      <c r="S1123" s="11">
        <f t="shared" si="227"/>
        <v>6.3178974744552696E-2</v>
      </c>
      <c r="T1123" s="9">
        <f t="shared" si="228"/>
        <v>-2.7617837112714785</v>
      </c>
      <c r="U1123" s="11">
        <f t="shared" si="229"/>
        <v>0</v>
      </c>
      <c r="AX1123">
        <v>0.26308445121274904</v>
      </c>
      <c r="AY1123">
        <v>0</v>
      </c>
      <c r="AZ1123">
        <v>1</v>
      </c>
      <c r="BA1123">
        <f t="shared" si="233"/>
        <v>1030</v>
      </c>
      <c r="BB1123">
        <f t="shared" si="234"/>
        <v>89</v>
      </c>
      <c r="BC1123">
        <f t="shared" si="230"/>
        <v>0.20769230769230773</v>
      </c>
      <c r="BD1123">
        <f t="shared" si="231"/>
        <v>0.92583333333333329</v>
      </c>
      <c r="BE1123">
        <f t="shared" si="232"/>
        <v>0</v>
      </c>
    </row>
    <row r="1124" spans="1:57" x14ac:dyDescent="0.3">
      <c r="A1124">
        <f>Pumpkin_Seeds_Dataset!A1122</f>
        <v>93244</v>
      </c>
      <c r="B1124">
        <f>Pumpkin_Seeds_Dataset!B1122</f>
        <v>1193.883</v>
      </c>
      <c r="C1124">
        <f>Pumpkin_Seeds_Dataset!C1122</f>
        <v>464.94189999999998</v>
      </c>
      <c r="D1124">
        <f>Pumpkin_Seeds_Dataset!D1122</f>
        <v>257.07679999999999</v>
      </c>
      <c r="E1124">
        <f>Pumpkin_Seeds_Dataset!E1122</f>
        <v>94747</v>
      </c>
      <c r="F1124">
        <f>Pumpkin_Seeds_Dataset!F1122</f>
        <v>344.56049999999999</v>
      </c>
      <c r="G1124">
        <f>Pumpkin_Seeds_Dataset!G1122</f>
        <v>0.83320000000000005</v>
      </c>
      <c r="H1124">
        <f>Pumpkin_Seeds_Dataset!H1122</f>
        <v>0.98409999999999997</v>
      </c>
      <c r="I1124">
        <f>Pumpkin_Seeds_Dataset!I1122</f>
        <v>0.73519999999999996</v>
      </c>
      <c r="J1124">
        <f>Pumpkin_Seeds_Dataset!J1122</f>
        <v>0.82210000000000005</v>
      </c>
      <c r="K1124">
        <f>Pumpkin_Seeds_Dataset!K1122</f>
        <v>1.8086</v>
      </c>
      <c r="L1124">
        <f>Pumpkin_Seeds_Dataset!L1122</f>
        <v>0.74109999999999998</v>
      </c>
      <c r="M1124" s="9">
        <f>Pumpkin_Seeds_Dataset!M1122</f>
        <v>0</v>
      </c>
      <c r="N1124" s="10">
        <f t="shared" si="222"/>
        <v>1</v>
      </c>
      <c r="O1124" s="11">
        <f t="shared" si="223"/>
        <v>1</v>
      </c>
      <c r="P1124">
        <f t="shared" si="224"/>
        <v>0</v>
      </c>
      <c r="Q1124">
        <f t="shared" si="225"/>
        <v>1.6531140773619318E-2</v>
      </c>
      <c r="R1124" s="9">
        <f t="shared" si="226"/>
        <v>1.6531140773619318E-2</v>
      </c>
      <c r="S1124" s="11">
        <f t="shared" si="227"/>
        <v>0.98346885922638072</v>
      </c>
      <c r="T1124" s="9">
        <f t="shared" si="228"/>
        <v>-1.6669304871008261E-2</v>
      </c>
      <c r="U1124" s="11">
        <f t="shared" si="229"/>
        <v>100</v>
      </c>
      <c r="AX1124">
        <v>0.26333869251696329</v>
      </c>
      <c r="AY1124">
        <v>0</v>
      </c>
      <c r="AZ1124">
        <v>1</v>
      </c>
      <c r="BA1124">
        <f t="shared" si="233"/>
        <v>1030</v>
      </c>
      <c r="BB1124">
        <f t="shared" si="234"/>
        <v>90</v>
      </c>
      <c r="BC1124">
        <f t="shared" si="230"/>
        <v>0.20769230769230773</v>
      </c>
      <c r="BD1124">
        <f t="shared" si="231"/>
        <v>0.92500000000000004</v>
      </c>
      <c r="BE1124">
        <f t="shared" si="232"/>
        <v>0</v>
      </c>
    </row>
    <row r="1125" spans="1:57" x14ac:dyDescent="0.3">
      <c r="A1125">
        <f>Pumpkin_Seeds_Dataset!A1123</f>
        <v>89531</v>
      </c>
      <c r="B1125">
        <f>Pumpkin_Seeds_Dataset!B1123</f>
        <v>1147.192</v>
      </c>
      <c r="C1125">
        <f>Pumpkin_Seeds_Dataset!C1123</f>
        <v>437.40320000000003</v>
      </c>
      <c r="D1125">
        <f>Pumpkin_Seeds_Dataset!D1123</f>
        <v>261.53379999999999</v>
      </c>
      <c r="E1125">
        <f>Pumpkin_Seeds_Dataset!E1123</f>
        <v>90753</v>
      </c>
      <c r="F1125">
        <f>Pumpkin_Seeds_Dataset!F1123</f>
        <v>337.63060000000002</v>
      </c>
      <c r="G1125">
        <f>Pumpkin_Seeds_Dataset!G1123</f>
        <v>0.80159999999999998</v>
      </c>
      <c r="H1125">
        <f>Pumpkin_Seeds_Dataset!H1123</f>
        <v>0.98650000000000004</v>
      </c>
      <c r="I1125">
        <f>Pumpkin_Seeds_Dataset!I1123</f>
        <v>0.74460000000000004</v>
      </c>
      <c r="J1125">
        <f>Pumpkin_Seeds_Dataset!J1123</f>
        <v>0.85489999999999999</v>
      </c>
      <c r="K1125">
        <f>Pumpkin_Seeds_Dataset!K1123</f>
        <v>1.6725000000000001</v>
      </c>
      <c r="L1125">
        <f>Pumpkin_Seeds_Dataset!L1123</f>
        <v>0.77190000000000003</v>
      </c>
      <c r="M1125" s="9">
        <f>Pumpkin_Seeds_Dataset!M1123</f>
        <v>0</v>
      </c>
      <c r="N1125" s="10">
        <f t="shared" si="222"/>
        <v>1</v>
      </c>
      <c r="O1125" s="11">
        <f t="shared" si="223"/>
        <v>1</v>
      </c>
      <c r="P1125">
        <f t="shared" si="224"/>
        <v>0</v>
      </c>
      <c r="Q1125">
        <f t="shared" si="225"/>
        <v>5.6798556359752761E-3</v>
      </c>
      <c r="R1125" s="9">
        <f t="shared" si="226"/>
        <v>5.6798556359752761E-3</v>
      </c>
      <c r="S1125" s="11">
        <f t="shared" si="227"/>
        <v>0.99432014436402472</v>
      </c>
      <c r="T1125" s="9">
        <f t="shared" si="228"/>
        <v>-5.696047356195018E-3</v>
      </c>
      <c r="U1125" s="11">
        <f t="shared" si="229"/>
        <v>100</v>
      </c>
      <c r="AX1125">
        <v>0.26652203190510304</v>
      </c>
      <c r="AY1125">
        <v>0</v>
      </c>
      <c r="AZ1125">
        <v>1</v>
      </c>
      <c r="BA1125">
        <f t="shared" si="233"/>
        <v>1030</v>
      </c>
      <c r="BB1125">
        <f t="shared" si="234"/>
        <v>91</v>
      </c>
      <c r="BC1125">
        <f t="shared" si="230"/>
        <v>0.20769230769230773</v>
      </c>
      <c r="BD1125">
        <f t="shared" si="231"/>
        <v>0.92416666666666669</v>
      </c>
      <c r="BE1125">
        <f t="shared" si="232"/>
        <v>7.108974358975155E-4</v>
      </c>
    </row>
    <row r="1126" spans="1:57" x14ac:dyDescent="0.3">
      <c r="A1126">
        <f>Pumpkin_Seeds_Dataset!A1124</f>
        <v>91618</v>
      </c>
      <c r="B1126">
        <f>Pumpkin_Seeds_Dataset!B1124</f>
        <v>1180.4929999999999</v>
      </c>
      <c r="C1126">
        <f>Pumpkin_Seeds_Dataset!C1124</f>
        <v>459.51740000000001</v>
      </c>
      <c r="D1126">
        <f>Pumpkin_Seeds_Dataset!D1124</f>
        <v>254.44049999999999</v>
      </c>
      <c r="E1126">
        <f>Pumpkin_Seeds_Dataset!E1124</f>
        <v>92429</v>
      </c>
      <c r="F1126">
        <f>Pumpkin_Seeds_Dataset!F1124</f>
        <v>341.54309999999998</v>
      </c>
      <c r="G1126">
        <f>Pumpkin_Seeds_Dataset!G1124</f>
        <v>0.8327</v>
      </c>
      <c r="H1126">
        <f>Pumpkin_Seeds_Dataset!H1124</f>
        <v>0.99119999999999997</v>
      </c>
      <c r="I1126">
        <f>Pumpkin_Seeds_Dataset!I1124</f>
        <v>0.74150000000000005</v>
      </c>
      <c r="J1126">
        <f>Pumpkin_Seeds_Dataset!J1124</f>
        <v>0.82620000000000005</v>
      </c>
      <c r="K1126">
        <f>Pumpkin_Seeds_Dataset!K1124</f>
        <v>1.806</v>
      </c>
      <c r="L1126">
        <f>Pumpkin_Seeds_Dataset!L1124</f>
        <v>0.74329999999999996</v>
      </c>
      <c r="M1126" s="9">
        <f>Pumpkin_Seeds_Dataset!M1124</f>
        <v>0</v>
      </c>
      <c r="N1126" s="10">
        <f t="shared" si="222"/>
        <v>1</v>
      </c>
      <c r="O1126" s="11">
        <f t="shared" si="223"/>
        <v>1</v>
      </c>
      <c r="P1126">
        <f t="shared" si="224"/>
        <v>0</v>
      </c>
      <c r="Q1126">
        <f t="shared" si="225"/>
        <v>9.4108334453742004E-2</v>
      </c>
      <c r="R1126" s="9">
        <f t="shared" si="226"/>
        <v>9.4108334453742004E-2</v>
      </c>
      <c r="S1126" s="11">
        <f t="shared" si="227"/>
        <v>0.905891665546258</v>
      </c>
      <c r="T1126" s="9">
        <f t="shared" si="228"/>
        <v>-9.8835554541006357E-2</v>
      </c>
      <c r="U1126" s="11">
        <f t="shared" si="229"/>
        <v>100</v>
      </c>
      <c r="AX1126">
        <v>0.26738842034802596</v>
      </c>
      <c r="AY1126">
        <v>1</v>
      </c>
      <c r="AZ1126">
        <v>0</v>
      </c>
      <c r="BA1126">
        <f t="shared" si="233"/>
        <v>1031</v>
      </c>
      <c r="BB1126">
        <f t="shared" si="234"/>
        <v>91</v>
      </c>
      <c r="BC1126">
        <f t="shared" si="230"/>
        <v>0.20692307692307688</v>
      </c>
      <c r="BD1126">
        <f t="shared" si="231"/>
        <v>0.92416666666666669</v>
      </c>
      <c r="BE1126">
        <f t="shared" si="232"/>
        <v>7.1089743589741283E-4</v>
      </c>
    </row>
    <row r="1127" spans="1:57" x14ac:dyDescent="0.3">
      <c r="A1127">
        <f>Pumpkin_Seeds_Dataset!A1125</f>
        <v>66737</v>
      </c>
      <c r="B1127">
        <f>Pumpkin_Seeds_Dataset!B1125</f>
        <v>1010.427</v>
      </c>
      <c r="C1127">
        <f>Pumpkin_Seeds_Dataset!C1125</f>
        <v>386.9588</v>
      </c>
      <c r="D1127">
        <f>Pumpkin_Seeds_Dataset!D1125</f>
        <v>221.91919999999999</v>
      </c>
      <c r="E1127">
        <f>Pumpkin_Seeds_Dataset!E1125</f>
        <v>67688</v>
      </c>
      <c r="F1127">
        <f>Pumpkin_Seeds_Dataset!F1125</f>
        <v>291.49990000000003</v>
      </c>
      <c r="G1127">
        <f>Pumpkin_Seeds_Dataset!G1125</f>
        <v>0.81920000000000004</v>
      </c>
      <c r="H1127">
        <f>Pumpkin_Seeds_Dataset!H1125</f>
        <v>0.98599999999999999</v>
      </c>
      <c r="I1127">
        <f>Pumpkin_Seeds_Dataset!I1125</f>
        <v>0.72150000000000003</v>
      </c>
      <c r="J1127">
        <f>Pumpkin_Seeds_Dataset!J1125</f>
        <v>0.82140000000000002</v>
      </c>
      <c r="K1127">
        <f>Pumpkin_Seeds_Dataset!K1125</f>
        <v>1.7437</v>
      </c>
      <c r="L1127">
        <f>Pumpkin_Seeds_Dataset!L1125</f>
        <v>0.75329999999999997</v>
      </c>
      <c r="M1127" s="9">
        <f>Pumpkin_Seeds_Dataset!M1125</f>
        <v>0</v>
      </c>
      <c r="N1127" s="10">
        <f t="shared" si="222"/>
        <v>1</v>
      </c>
      <c r="O1127" s="11">
        <f t="shared" si="223"/>
        <v>1</v>
      </c>
      <c r="P1127">
        <f t="shared" si="224"/>
        <v>0</v>
      </c>
      <c r="Q1127">
        <f t="shared" si="225"/>
        <v>5.8730625527612407E-2</v>
      </c>
      <c r="R1127" s="9">
        <f t="shared" si="226"/>
        <v>5.8730625527612407E-2</v>
      </c>
      <c r="S1127" s="11">
        <f t="shared" si="227"/>
        <v>0.94126937447238757</v>
      </c>
      <c r="T1127" s="9">
        <f t="shared" si="228"/>
        <v>-6.052591631107173E-2</v>
      </c>
      <c r="U1127" s="11">
        <f t="shared" si="229"/>
        <v>100</v>
      </c>
      <c r="AX1127">
        <v>0.26861883196049935</v>
      </c>
      <c r="AY1127">
        <v>1</v>
      </c>
      <c r="AZ1127">
        <v>0</v>
      </c>
      <c r="BA1127">
        <f t="shared" si="233"/>
        <v>1032</v>
      </c>
      <c r="BB1127">
        <f t="shared" si="234"/>
        <v>91</v>
      </c>
      <c r="BC1127">
        <f t="shared" si="230"/>
        <v>0.20615384615384613</v>
      </c>
      <c r="BD1127">
        <f t="shared" si="231"/>
        <v>0.92416666666666669</v>
      </c>
      <c r="BE1127">
        <f t="shared" si="232"/>
        <v>7.1089743589741283E-4</v>
      </c>
    </row>
    <row r="1128" spans="1:57" x14ac:dyDescent="0.3">
      <c r="A1128">
        <f>Pumpkin_Seeds_Dataset!A1126</f>
        <v>70719</v>
      </c>
      <c r="B1128">
        <f>Pumpkin_Seeds_Dataset!B1126</f>
        <v>1042.694</v>
      </c>
      <c r="C1128">
        <f>Pumpkin_Seeds_Dataset!C1126</f>
        <v>408.84789999999998</v>
      </c>
      <c r="D1128">
        <f>Pumpkin_Seeds_Dataset!D1126</f>
        <v>221.1036</v>
      </c>
      <c r="E1128">
        <f>Pumpkin_Seeds_Dataset!E1126</f>
        <v>71514</v>
      </c>
      <c r="F1128">
        <f>Pumpkin_Seeds_Dataset!F1126</f>
        <v>300.07040000000001</v>
      </c>
      <c r="G1128">
        <f>Pumpkin_Seeds_Dataset!G1126</f>
        <v>0.84119999999999995</v>
      </c>
      <c r="H1128">
        <f>Pumpkin_Seeds_Dataset!H1126</f>
        <v>0.9889</v>
      </c>
      <c r="I1128">
        <f>Pumpkin_Seeds_Dataset!I1126</f>
        <v>0.75139999999999996</v>
      </c>
      <c r="J1128">
        <f>Pumpkin_Seeds_Dataset!J1126</f>
        <v>0.81740000000000002</v>
      </c>
      <c r="K1128">
        <f>Pumpkin_Seeds_Dataset!K1126</f>
        <v>1.8491</v>
      </c>
      <c r="L1128">
        <f>Pumpkin_Seeds_Dataset!L1126</f>
        <v>0.7339</v>
      </c>
      <c r="M1128" s="9">
        <f>Pumpkin_Seeds_Dataset!M1126</f>
        <v>0</v>
      </c>
      <c r="N1128" s="10">
        <f t="shared" si="222"/>
        <v>1</v>
      </c>
      <c r="O1128" s="11">
        <f t="shared" si="223"/>
        <v>1</v>
      </c>
      <c r="P1128">
        <f t="shared" si="224"/>
        <v>0</v>
      </c>
      <c r="Q1128">
        <f t="shared" si="225"/>
        <v>8.2368955068440081E-2</v>
      </c>
      <c r="R1128" s="9">
        <f t="shared" si="226"/>
        <v>8.2368955068440081E-2</v>
      </c>
      <c r="S1128" s="11">
        <f t="shared" si="227"/>
        <v>0.91763104493155989</v>
      </c>
      <c r="T1128" s="9">
        <f t="shared" si="228"/>
        <v>-8.5959880989116458E-2</v>
      </c>
      <c r="U1128" s="11">
        <f t="shared" si="229"/>
        <v>100</v>
      </c>
      <c r="AX1128">
        <v>0.26884911007051793</v>
      </c>
      <c r="AY1128">
        <v>1</v>
      </c>
      <c r="AZ1128">
        <v>0</v>
      </c>
      <c r="BA1128">
        <f t="shared" si="233"/>
        <v>1033</v>
      </c>
      <c r="BB1128">
        <f t="shared" si="234"/>
        <v>91</v>
      </c>
      <c r="BC1128">
        <f t="shared" si="230"/>
        <v>0.20538461538461539</v>
      </c>
      <c r="BD1128">
        <f t="shared" si="231"/>
        <v>0.92416666666666669</v>
      </c>
      <c r="BE1128">
        <f t="shared" si="232"/>
        <v>7.1089743589741283E-4</v>
      </c>
    </row>
    <row r="1129" spans="1:57" x14ac:dyDescent="0.3">
      <c r="A1129">
        <f>Pumpkin_Seeds_Dataset!A1127</f>
        <v>84532</v>
      </c>
      <c r="B1129">
        <f>Pumpkin_Seeds_Dataset!B1127</f>
        <v>1142.3499999999999</v>
      </c>
      <c r="C1129">
        <f>Pumpkin_Seeds_Dataset!C1127</f>
        <v>445.19470000000001</v>
      </c>
      <c r="D1129">
        <f>Pumpkin_Seeds_Dataset!D1127</f>
        <v>244.01599999999999</v>
      </c>
      <c r="E1129">
        <f>Pumpkin_Seeds_Dataset!E1127</f>
        <v>85459</v>
      </c>
      <c r="F1129">
        <f>Pumpkin_Seeds_Dataset!F1127</f>
        <v>328.0693</v>
      </c>
      <c r="G1129">
        <f>Pumpkin_Seeds_Dataset!G1127</f>
        <v>0.83640000000000003</v>
      </c>
      <c r="H1129">
        <f>Pumpkin_Seeds_Dataset!H1127</f>
        <v>0.98919999999999997</v>
      </c>
      <c r="I1129">
        <f>Pumpkin_Seeds_Dataset!I1127</f>
        <v>0.74080000000000001</v>
      </c>
      <c r="J1129">
        <f>Pumpkin_Seeds_Dataset!J1127</f>
        <v>0.81399999999999995</v>
      </c>
      <c r="K1129">
        <f>Pumpkin_Seeds_Dataset!K1127</f>
        <v>1.8244</v>
      </c>
      <c r="L1129">
        <f>Pumpkin_Seeds_Dataset!L1127</f>
        <v>0.7369</v>
      </c>
      <c r="M1129" s="9">
        <f>Pumpkin_Seeds_Dataset!M1127</f>
        <v>0</v>
      </c>
      <c r="N1129" s="10">
        <f t="shared" si="222"/>
        <v>1</v>
      </c>
      <c r="O1129" s="11">
        <f t="shared" si="223"/>
        <v>1</v>
      </c>
      <c r="P1129">
        <f t="shared" si="224"/>
        <v>0</v>
      </c>
      <c r="Q1129">
        <f t="shared" si="225"/>
        <v>0.11527631470834643</v>
      </c>
      <c r="R1129" s="9">
        <f t="shared" si="226"/>
        <v>0.11527631470834643</v>
      </c>
      <c r="S1129" s="11">
        <f t="shared" si="227"/>
        <v>0.88472368529165357</v>
      </c>
      <c r="T1129" s="9">
        <f t="shared" si="228"/>
        <v>-0.12247990273445325</v>
      </c>
      <c r="U1129" s="11">
        <f t="shared" si="229"/>
        <v>100</v>
      </c>
      <c r="AX1129">
        <v>0.27074418663317107</v>
      </c>
      <c r="AY1129">
        <v>1</v>
      </c>
      <c r="AZ1129">
        <v>0</v>
      </c>
      <c r="BA1129">
        <f t="shared" si="233"/>
        <v>1034</v>
      </c>
      <c r="BB1129">
        <f t="shared" si="234"/>
        <v>91</v>
      </c>
      <c r="BC1129">
        <f t="shared" si="230"/>
        <v>0.20461538461538464</v>
      </c>
      <c r="BD1129">
        <f t="shared" si="231"/>
        <v>0.92416666666666669</v>
      </c>
      <c r="BE1129">
        <f t="shared" si="232"/>
        <v>7.1089743589741283E-4</v>
      </c>
    </row>
    <row r="1130" spans="1:57" x14ac:dyDescent="0.3">
      <c r="A1130">
        <f>Pumpkin_Seeds_Dataset!A1128</f>
        <v>69250</v>
      </c>
      <c r="B1130">
        <f>Pumpkin_Seeds_Dataset!B1128</f>
        <v>994.13400000000001</v>
      </c>
      <c r="C1130">
        <f>Pumpkin_Seeds_Dataset!C1128</f>
        <v>367.31369999999998</v>
      </c>
      <c r="D1130">
        <f>Pumpkin_Seeds_Dataset!D1128</f>
        <v>240.41589999999999</v>
      </c>
      <c r="E1130">
        <f>Pumpkin_Seeds_Dataset!E1128</f>
        <v>69960</v>
      </c>
      <c r="F1130">
        <f>Pumpkin_Seeds_Dataset!F1128</f>
        <v>296.93740000000003</v>
      </c>
      <c r="G1130">
        <f>Pumpkin_Seeds_Dataset!G1128</f>
        <v>0.75600000000000001</v>
      </c>
      <c r="H1130">
        <f>Pumpkin_Seeds_Dataset!H1128</f>
        <v>0.9899</v>
      </c>
      <c r="I1130">
        <f>Pumpkin_Seeds_Dataset!I1128</f>
        <v>0.72430000000000005</v>
      </c>
      <c r="J1130">
        <f>Pumpkin_Seeds_Dataset!J1128</f>
        <v>0.88049999999999995</v>
      </c>
      <c r="K1130">
        <f>Pumpkin_Seeds_Dataset!K1128</f>
        <v>1.5278</v>
      </c>
      <c r="L1130">
        <f>Pumpkin_Seeds_Dataset!L1128</f>
        <v>0.80840000000000001</v>
      </c>
      <c r="M1130" s="9">
        <f>Pumpkin_Seeds_Dataset!M1128</f>
        <v>0</v>
      </c>
      <c r="N1130" s="10">
        <f t="shared" si="222"/>
        <v>1</v>
      </c>
      <c r="O1130" s="11">
        <f t="shared" si="223"/>
        <v>1</v>
      </c>
      <c r="P1130">
        <f t="shared" si="224"/>
        <v>0</v>
      </c>
      <c r="Q1130">
        <f t="shared" si="225"/>
        <v>3.9350811630040105E-3</v>
      </c>
      <c r="R1130" s="9">
        <f t="shared" si="226"/>
        <v>3.9350811630040105E-3</v>
      </c>
      <c r="S1130" s="11">
        <f t="shared" si="227"/>
        <v>0.99606491883699599</v>
      </c>
      <c r="T1130" s="9">
        <f t="shared" si="228"/>
        <v>-3.9428439664168681E-3</v>
      </c>
      <c r="U1130" s="11">
        <f t="shared" si="229"/>
        <v>100</v>
      </c>
      <c r="AX1130">
        <v>0.2710662340041608</v>
      </c>
      <c r="AY1130">
        <v>1</v>
      </c>
      <c r="AZ1130">
        <v>0</v>
      </c>
      <c r="BA1130">
        <f t="shared" si="233"/>
        <v>1035</v>
      </c>
      <c r="BB1130">
        <f t="shared" si="234"/>
        <v>91</v>
      </c>
      <c r="BC1130">
        <f t="shared" si="230"/>
        <v>0.2038461538461539</v>
      </c>
      <c r="BD1130">
        <f t="shared" si="231"/>
        <v>0.92416666666666669</v>
      </c>
      <c r="BE1130">
        <f t="shared" si="232"/>
        <v>7.108974358975155E-4</v>
      </c>
    </row>
    <row r="1131" spans="1:57" x14ac:dyDescent="0.3">
      <c r="A1131">
        <f>Pumpkin_Seeds_Dataset!A1129</f>
        <v>91825</v>
      </c>
      <c r="B1131">
        <f>Pumpkin_Seeds_Dataset!B1129</f>
        <v>1178.5419999999999</v>
      </c>
      <c r="C1131">
        <f>Pumpkin_Seeds_Dataset!C1129</f>
        <v>456.1275</v>
      </c>
      <c r="D1131">
        <f>Pumpkin_Seeds_Dataset!D1129</f>
        <v>257.56689999999998</v>
      </c>
      <c r="E1131">
        <f>Pumpkin_Seeds_Dataset!E1129</f>
        <v>92739</v>
      </c>
      <c r="F1131">
        <f>Pumpkin_Seeds_Dataset!F1129</f>
        <v>341.92869999999999</v>
      </c>
      <c r="G1131">
        <f>Pumpkin_Seeds_Dataset!G1129</f>
        <v>0.82530000000000003</v>
      </c>
      <c r="H1131">
        <f>Pumpkin_Seeds_Dataset!H1129</f>
        <v>0.99009999999999998</v>
      </c>
      <c r="I1131">
        <f>Pumpkin_Seeds_Dataset!I1129</f>
        <v>0.73609999999999998</v>
      </c>
      <c r="J1131">
        <f>Pumpkin_Seeds_Dataset!J1129</f>
        <v>0.83079999999999998</v>
      </c>
      <c r="K1131">
        <f>Pumpkin_Seeds_Dataset!K1129</f>
        <v>1.7708999999999999</v>
      </c>
      <c r="L1131">
        <f>Pumpkin_Seeds_Dataset!L1129</f>
        <v>0.74960000000000004</v>
      </c>
      <c r="M1131" s="9">
        <f>Pumpkin_Seeds_Dataset!M1129</f>
        <v>0</v>
      </c>
      <c r="N1131" s="10">
        <f t="shared" si="222"/>
        <v>1</v>
      </c>
      <c r="O1131" s="11">
        <f t="shared" si="223"/>
        <v>1</v>
      </c>
      <c r="P1131">
        <f t="shared" si="224"/>
        <v>0</v>
      </c>
      <c r="Q1131">
        <f t="shared" si="225"/>
        <v>7.1175029584218008E-2</v>
      </c>
      <c r="R1131" s="9">
        <f t="shared" si="226"/>
        <v>7.1175029584218008E-2</v>
      </c>
      <c r="S1131" s="11">
        <f t="shared" si="227"/>
        <v>0.92882497041578205</v>
      </c>
      <c r="T1131" s="9">
        <f t="shared" si="228"/>
        <v>-7.3834964360591129E-2</v>
      </c>
      <c r="U1131" s="11">
        <f t="shared" si="229"/>
        <v>100</v>
      </c>
      <c r="AX1131">
        <v>0.27130317174127122</v>
      </c>
      <c r="AY1131">
        <v>1</v>
      </c>
      <c r="AZ1131">
        <v>0</v>
      </c>
      <c r="BA1131">
        <f t="shared" si="233"/>
        <v>1036</v>
      </c>
      <c r="BB1131">
        <f t="shared" si="234"/>
        <v>91</v>
      </c>
      <c r="BC1131">
        <f t="shared" si="230"/>
        <v>0.20307692307692304</v>
      </c>
      <c r="BD1131">
        <f t="shared" si="231"/>
        <v>0.92416666666666669</v>
      </c>
      <c r="BE1131">
        <f t="shared" si="232"/>
        <v>7.1089743589741283E-4</v>
      </c>
    </row>
    <row r="1132" spans="1:57" x14ac:dyDescent="0.3">
      <c r="A1132">
        <f>Pumpkin_Seeds_Dataset!A1130</f>
        <v>73772</v>
      </c>
      <c r="B1132">
        <f>Pumpkin_Seeds_Dataset!B1130</f>
        <v>1078.5650000000001</v>
      </c>
      <c r="C1132">
        <f>Pumpkin_Seeds_Dataset!C1130</f>
        <v>433.10160000000002</v>
      </c>
      <c r="D1132">
        <f>Pumpkin_Seeds_Dataset!D1130</f>
        <v>218.69139999999999</v>
      </c>
      <c r="E1132">
        <f>Pumpkin_Seeds_Dataset!E1130</f>
        <v>74572</v>
      </c>
      <c r="F1132">
        <f>Pumpkin_Seeds_Dataset!F1130</f>
        <v>306.47910000000002</v>
      </c>
      <c r="G1132">
        <f>Pumpkin_Seeds_Dataset!G1130</f>
        <v>0.86319999999999997</v>
      </c>
      <c r="H1132">
        <f>Pumpkin_Seeds_Dataset!H1130</f>
        <v>0.98929999999999996</v>
      </c>
      <c r="I1132">
        <f>Pumpkin_Seeds_Dataset!I1130</f>
        <v>0.70940000000000003</v>
      </c>
      <c r="J1132">
        <f>Pumpkin_Seeds_Dataset!J1130</f>
        <v>0.79690000000000005</v>
      </c>
      <c r="K1132">
        <f>Pumpkin_Seeds_Dataset!K1130</f>
        <v>1.9803999999999999</v>
      </c>
      <c r="L1132">
        <f>Pumpkin_Seeds_Dataset!L1130</f>
        <v>0.70760000000000001</v>
      </c>
      <c r="M1132" s="9">
        <f>Pumpkin_Seeds_Dataset!M1130</f>
        <v>0</v>
      </c>
      <c r="N1132" s="10">
        <f t="shared" si="222"/>
        <v>1</v>
      </c>
      <c r="O1132" s="11">
        <f t="shared" si="223"/>
        <v>1</v>
      </c>
      <c r="P1132">
        <f t="shared" si="224"/>
        <v>0</v>
      </c>
      <c r="Q1132">
        <f t="shared" si="225"/>
        <v>0.37038819755915275</v>
      </c>
      <c r="R1132" s="9">
        <f t="shared" si="226"/>
        <v>0.37038819755915275</v>
      </c>
      <c r="S1132" s="11">
        <f t="shared" si="227"/>
        <v>0.62961180244084725</v>
      </c>
      <c r="T1132" s="9">
        <f t="shared" si="228"/>
        <v>-0.46265183611937444</v>
      </c>
      <c r="U1132" s="11">
        <f t="shared" si="229"/>
        <v>100</v>
      </c>
      <c r="AX1132">
        <v>0.27168897868760949</v>
      </c>
      <c r="AY1132">
        <v>1</v>
      </c>
      <c r="AZ1132">
        <v>0</v>
      </c>
      <c r="BA1132">
        <f t="shared" si="233"/>
        <v>1037</v>
      </c>
      <c r="BB1132">
        <f t="shared" si="234"/>
        <v>91</v>
      </c>
      <c r="BC1132">
        <f t="shared" si="230"/>
        <v>0.2023076923076923</v>
      </c>
      <c r="BD1132">
        <f t="shared" si="231"/>
        <v>0.92416666666666669</v>
      </c>
      <c r="BE1132">
        <f t="shared" si="232"/>
        <v>7.1089743589741283E-4</v>
      </c>
    </row>
    <row r="1133" spans="1:57" x14ac:dyDescent="0.3">
      <c r="A1133">
        <f>Pumpkin_Seeds_Dataset!A1131</f>
        <v>81266</v>
      </c>
      <c r="B1133">
        <f>Pumpkin_Seeds_Dataset!B1131</f>
        <v>1173.6859999999999</v>
      </c>
      <c r="C1133">
        <f>Pumpkin_Seeds_Dataset!C1131</f>
        <v>476.96960000000001</v>
      </c>
      <c r="D1133">
        <f>Pumpkin_Seeds_Dataset!D1131</f>
        <v>219.18129999999999</v>
      </c>
      <c r="E1133">
        <f>Pumpkin_Seeds_Dataset!E1131</f>
        <v>82407</v>
      </c>
      <c r="F1133">
        <f>Pumpkin_Seeds_Dataset!F1131</f>
        <v>321.66919999999999</v>
      </c>
      <c r="G1133">
        <f>Pumpkin_Seeds_Dataset!G1131</f>
        <v>0.88819999999999999</v>
      </c>
      <c r="H1133">
        <f>Pumpkin_Seeds_Dataset!H1131</f>
        <v>0.98619999999999997</v>
      </c>
      <c r="I1133">
        <f>Pumpkin_Seeds_Dataset!I1131</f>
        <v>0.7016</v>
      </c>
      <c r="J1133">
        <f>Pumpkin_Seeds_Dataset!J1131</f>
        <v>0.74129999999999996</v>
      </c>
      <c r="K1133">
        <f>Pumpkin_Seeds_Dataset!K1131</f>
        <v>2.1760999999999999</v>
      </c>
      <c r="L1133">
        <f>Pumpkin_Seeds_Dataset!L1131</f>
        <v>0.6744</v>
      </c>
      <c r="M1133" s="9">
        <f>Pumpkin_Seeds_Dataset!M1131</f>
        <v>0</v>
      </c>
      <c r="N1133" s="10">
        <f t="shared" si="222"/>
        <v>1</v>
      </c>
      <c r="O1133" s="11">
        <f t="shared" si="223"/>
        <v>1</v>
      </c>
      <c r="P1133">
        <f t="shared" si="224"/>
        <v>0</v>
      </c>
      <c r="Q1133">
        <f t="shared" si="225"/>
        <v>0.7461659078315882</v>
      </c>
      <c r="R1133" s="9">
        <f t="shared" si="226"/>
        <v>0.7461659078315882</v>
      </c>
      <c r="S1133" s="11">
        <f t="shared" si="227"/>
        <v>0.2538340921684118</v>
      </c>
      <c r="T1133" s="9">
        <f t="shared" si="228"/>
        <v>-1.3710744058182047</v>
      </c>
      <c r="U1133" s="11">
        <f t="shared" si="229"/>
        <v>0</v>
      </c>
      <c r="AX1133">
        <v>0.27172433627011955</v>
      </c>
      <c r="AY1133">
        <v>1</v>
      </c>
      <c r="AZ1133">
        <v>0</v>
      </c>
      <c r="BA1133">
        <f t="shared" si="233"/>
        <v>1038</v>
      </c>
      <c r="BB1133">
        <f t="shared" si="234"/>
        <v>91</v>
      </c>
      <c r="BC1133">
        <f t="shared" si="230"/>
        <v>0.20153846153846156</v>
      </c>
      <c r="BD1133">
        <f t="shared" si="231"/>
        <v>0.92416666666666669</v>
      </c>
      <c r="BE1133">
        <f t="shared" si="232"/>
        <v>7.1089743589741283E-4</v>
      </c>
    </row>
    <row r="1134" spans="1:57" x14ac:dyDescent="0.3">
      <c r="A1134">
        <f>Pumpkin_Seeds_Dataset!A1132</f>
        <v>94132</v>
      </c>
      <c r="B1134">
        <f>Pumpkin_Seeds_Dataset!B1132</f>
        <v>1182.42</v>
      </c>
      <c r="C1134">
        <f>Pumpkin_Seeds_Dataset!C1132</f>
        <v>457.49189999999999</v>
      </c>
      <c r="D1134">
        <f>Pumpkin_Seeds_Dataset!D1132</f>
        <v>263.05070000000001</v>
      </c>
      <c r="E1134">
        <f>Pumpkin_Seeds_Dataset!E1132</f>
        <v>95285</v>
      </c>
      <c r="F1134">
        <f>Pumpkin_Seeds_Dataset!F1132</f>
        <v>346.19729999999998</v>
      </c>
      <c r="G1134">
        <f>Pumpkin_Seeds_Dataset!G1132</f>
        <v>0.81820000000000004</v>
      </c>
      <c r="H1134">
        <f>Pumpkin_Seeds_Dataset!H1132</f>
        <v>0.9879</v>
      </c>
      <c r="I1134">
        <f>Pumpkin_Seeds_Dataset!I1132</f>
        <v>0.755</v>
      </c>
      <c r="J1134">
        <f>Pumpkin_Seeds_Dataset!J1132</f>
        <v>0.84609999999999996</v>
      </c>
      <c r="K1134">
        <f>Pumpkin_Seeds_Dataset!K1132</f>
        <v>1.7392000000000001</v>
      </c>
      <c r="L1134">
        <f>Pumpkin_Seeds_Dataset!L1132</f>
        <v>0.75670000000000004</v>
      </c>
      <c r="M1134" s="9">
        <f>Pumpkin_Seeds_Dataset!M1132</f>
        <v>0</v>
      </c>
      <c r="N1134" s="10">
        <f t="shared" si="222"/>
        <v>1</v>
      </c>
      <c r="O1134" s="11">
        <f t="shared" si="223"/>
        <v>1</v>
      </c>
      <c r="P1134">
        <f t="shared" si="224"/>
        <v>0</v>
      </c>
      <c r="Q1134">
        <f t="shared" si="225"/>
        <v>2.3538594147991605E-2</v>
      </c>
      <c r="R1134" s="9">
        <f t="shared" si="226"/>
        <v>2.3538594147991605E-2</v>
      </c>
      <c r="S1134" s="11">
        <f t="shared" si="227"/>
        <v>0.97646140585200836</v>
      </c>
      <c r="T1134" s="9">
        <f t="shared" si="228"/>
        <v>-2.3820052383466694E-2</v>
      </c>
      <c r="U1134" s="11">
        <f t="shared" si="229"/>
        <v>100</v>
      </c>
      <c r="AX1134">
        <v>0.27236608230788012</v>
      </c>
      <c r="AY1134">
        <v>1</v>
      </c>
      <c r="AZ1134">
        <v>0</v>
      </c>
      <c r="BA1134">
        <f t="shared" si="233"/>
        <v>1039</v>
      </c>
      <c r="BB1134">
        <f t="shared" si="234"/>
        <v>91</v>
      </c>
      <c r="BC1134">
        <f t="shared" si="230"/>
        <v>0.20076923076923081</v>
      </c>
      <c r="BD1134">
        <f t="shared" si="231"/>
        <v>0.92416666666666669</v>
      </c>
      <c r="BE1134">
        <f t="shared" si="232"/>
        <v>0</v>
      </c>
    </row>
    <row r="1135" spans="1:57" x14ac:dyDescent="0.3">
      <c r="A1135">
        <f>Pumpkin_Seeds_Dataset!A1133</f>
        <v>69409</v>
      </c>
      <c r="B1135">
        <f>Pumpkin_Seeds_Dataset!B1133</f>
        <v>1018.514</v>
      </c>
      <c r="C1135">
        <f>Pumpkin_Seeds_Dataset!C1133</f>
        <v>384.0179</v>
      </c>
      <c r="D1135">
        <f>Pumpkin_Seeds_Dataset!D1133</f>
        <v>231.96</v>
      </c>
      <c r="E1135">
        <f>Pumpkin_Seeds_Dataset!E1133</f>
        <v>70095</v>
      </c>
      <c r="F1135">
        <f>Pumpkin_Seeds_Dataset!F1133</f>
        <v>297.27809999999999</v>
      </c>
      <c r="G1135">
        <f>Pumpkin_Seeds_Dataset!G1133</f>
        <v>0.79700000000000004</v>
      </c>
      <c r="H1135">
        <f>Pumpkin_Seeds_Dataset!H1133</f>
        <v>0.99019999999999997</v>
      </c>
      <c r="I1135">
        <f>Pumpkin_Seeds_Dataset!I1133</f>
        <v>0.69040000000000001</v>
      </c>
      <c r="J1135">
        <f>Pumpkin_Seeds_Dataset!J1133</f>
        <v>0.84079999999999999</v>
      </c>
      <c r="K1135">
        <f>Pumpkin_Seeds_Dataset!K1133</f>
        <v>1.6555</v>
      </c>
      <c r="L1135">
        <f>Pumpkin_Seeds_Dataset!L1133</f>
        <v>0.77410000000000001</v>
      </c>
      <c r="M1135" s="9">
        <f>Pumpkin_Seeds_Dataset!M1133</f>
        <v>0</v>
      </c>
      <c r="N1135" s="10">
        <f t="shared" si="222"/>
        <v>1</v>
      </c>
      <c r="O1135" s="11">
        <f t="shared" si="223"/>
        <v>1</v>
      </c>
      <c r="P1135">
        <f t="shared" si="224"/>
        <v>0</v>
      </c>
      <c r="Q1135">
        <f t="shared" si="225"/>
        <v>3.5652431055936226E-2</v>
      </c>
      <c r="R1135" s="9">
        <f t="shared" si="226"/>
        <v>3.5652431055936226E-2</v>
      </c>
      <c r="S1135" s="11">
        <f t="shared" si="227"/>
        <v>0.96434756894406382</v>
      </c>
      <c r="T1135" s="9">
        <f t="shared" si="228"/>
        <v>-3.6303500656492321E-2</v>
      </c>
      <c r="U1135" s="11">
        <f t="shared" si="229"/>
        <v>100</v>
      </c>
      <c r="AX1135">
        <v>0.27267530345623775</v>
      </c>
      <c r="AY1135">
        <v>0</v>
      </c>
      <c r="AZ1135">
        <v>1</v>
      </c>
      <c r="BA1135">
        <f t="shared" si="233"/>
        <v>1039</v>
      </c>
      <c r="BB1135">
        <f t="shared" si="234"/>
        <v>92</v>
      </c>
      <c r="BC1135">
        <f t="shared" si="230"/>
        <v>0.20076923076923081</v>
      </c>
      <c r="BD1135">
        <f t="shared" si="231"/>
        <v>0.92333333333333334</v>
      </c>
      <c r="BE1135">
        <f t="shared" si="232"/>
        <v>7.1025641025648973E-4</v>
      </c>
    </row>
    <row r="1136" spans="1:57" x14ac:dyDescent="0.3">
      <c r="A1136">
        <f>Pumpkin_Seeds_Dataset!A1134</f>
        <v>83120</v>
      </c>
      <c r="B1136">
        <f>Pumpkin_Seeds_Dataset!B1134</f>
        <v>1098.421</v>
      </c>
      <c r="C1136">
        <f>Pumpkin_Seeds_Dataset!C1134</f>
        <v>415.74849999999998</v>
      </c>
      <c r="D1136">
        <f>Pumpkin_Seeds_Dataset!D1134</f>
        <v>255.0779</v>
      </c>
      <c r="E1136">
        <f>Pumpkin_Seeds_Dataset!E1134</f>
        <v>83880</v>
      </c>
      <c r="F1136">
        <f>Pumpkin_Seeds_Dataset!F1134</f>
        <v>325.31779999999998</v>
      </c>
      <c r="G1136">
        <f>Pumpkin_Seeds_Dataset!G1134</f>
        <v>0.78969999999999996</v>
      </c>
      <c r="H1136">
        <f>Pumpkin_Seeds_Dataset!H1134</f>
        <v>0.9909</v>
      </c>
      <c r="I1136">
        <f>Pumpkin_Seeds_Dataset!I1134</f>
        <v>0.73019999999999996</v>
      </c>
      <c r="J1136">
        <f>Pumpkin_Seeds_Dataset!J1134</f>
        <v>0.86570000000000003</v>
      </c>
      <c r="K1136">
        <f>Pumpkin_Seeds_Dataset!K1134</f>
        <v>1.6298999999999999</v>
      </c>
      <c r="L1136">
        <f>Pumpkin_Seeds_Dataset!L1134</f>
        <v>0.78249999999999997</v>
      </c>
      <c r="M1136" s="9">
        <f>Pumpkin_Seeds_Dataset!M1134</f>
        <v>0</v>
      </c>
      <c r="N1136" s="10">
        <f t="shared" si="222"/>
        <v>1</v>
      </c>
      <c r="O1136" s="11">
        <f t="shared" si="223"/>
        <v>1</v>
      </c>
      <c r="P1136">
        <f t="shared" si="224"/>
        <v>0</v>
      </c>
      <c r="Q1136">
        <f t="shared" si="225"/>
        <v>1.0569492681599657E-2</v>
      </c>
      <c r="R1136" s="9">
        <f t="shared" si="226"/>
        <v>1.0569492681599657E-2</v>
      </c>
      <c r="S1136" s="11">
        <f t="shared" si="227"/>
        <v>0.98943050731840032</v>
      </c>
      <c r="T1136" s="9">
        <f t="shared" si="228"/>
        <v>-1.0625746503390151E-2</v>
      </c>
      <c r="U1136" s="11">
        <f t="shared" si="229"/>
        <v>100</v>
      </c>
      <c r="AX1136">
        <v>0.27309320435486634</v>
      </c>
      <c r="AY1136">
        <v>1</v>
      </c>
      <c r="AZ1136">
        <v>0</v>
      </c>
      <c r="BA1136">
        <f t="shared" si="233"/>
        <v>1040</v>
      </c>
      <c r="BB1136">
        <f t="shared" si="234"/>
        <v>92</v>
      </c>
      <c r="BC1136">
        <f t="shared" si="230"/>
        <v>0.19999999999999996</v>
      </c>
      <c r="BD1136">
        <f t="shared" si="231"/>
        <v>0.92333333333333334</v>
      </c>
      <c r="BE1136">
        <f t="shared" si="232"/>
        <v>0</v>
      </c>
    </row>
    <row r="1137" spans="1:57" x14ac:dyDescent="0.3">
      <c r="A1137">
        <f>Pumpkin_Seeds_Dataset!A1135</f>
        <v>83188</v>
      </c>
      <c r="B1137">
        <f>Pumpkin_Seeds_Dataset!B1135</f>
        <v>1101.598</v>
      </c>
      <c r="C1137">
        <f>Pumpkin_Seeds_Dataset!C1135</f>
        <v>383.7482</v>
      </c>
      <c r="D1137">
        <f>Pumpkin_Seeds_Dataset!D1135</f>
        <v>278.47770000000003</v>
      </c>
      <c r="E1137">
        <f>Pumpkin_Seeds_Dataset!E1135</f>
        <v>84738</v>
      </c>
      <c r="F1137">
        <f>Pumpkin_Seeds_Dataset!F1135</f>
        <v>325.45080000000002</v>
      </c>
      <c r="G1137">
        <f>Pumpkin_Seeds_Dataset!G1135</f>
        <v>0.68799999999999994</v>
      </c>
      <c r="H1137">
        <f>Pumpkin_Seeds_Dataset!H1135</f>
        <v>0.98170000000000002</v>
      </c>
      <c r="I1137">
        <f>Pumpkin_Seeds_Dataset!I1135</f>
        <v>0.71399999999999997</v>
      </c>
      <c r="J1137">
        <f>Pumpkin_Seeds_Dataset!J1135</f>
        <v>0.86140000000000005</v>
      </c>
      <c r="K1137">
        <f>Pumpkin_Seeds_Dataset!K1135</f>
        <v>1.3779999999999999</v>
      </c>
      <c r="L1137">
        <f>Pumpkin_Seeds_Dataset!L1135</f>
        <v>0.84809999999999997</v>
      </c>
      <c r="M1137" s="9">
        <f>Pumpkin_Seeds_Dataset!M1135</f>
        <v>0</v>
      </c>
      <c r="N1137" s="10">
        <f t="shared" si="222"/>
        <v>1</v>
      </c>
      <c r="O1137" s="11">
        <f t="shared" si="223"/>
        <v>1</v>
      </c>
      <c r="P1137">
        <f t="shared" si="224"/>
        <v>0</v>
      </c>
      <c r="Q1137">
        <f t="shared" si="225"/>
        <v>3.6042363535616407E-4</v>
      </c>
      <c r="R1137" s="9">
        <f t="shared" si="226"/>
        <v>3.6042363535616407E-4</v>
      </c>
      <c r="S1137" s="11">
        <f t="shared" si="227"/>
        <v>0.99963957636464384</v>
      </c>
      <c r="T1137" s="9">
        <f t="shared" si="228"/>
        <v>-3.6048860356580471E-4</v>
      </c>
      <c r="U1137" s="11">
        <f t="shared" si="229"/>
        <v>100</v>
      </c>
      <c r="AX1137">
        <v>0.27368789590563453</v>
      </c>
      <c r="AY1137">
        <v>0</v>
      </c>
      <c r="AZ1137">
        <v>1</v>
      </c>
      <c r="BA1137">
        <f t="shared" si="233"/>
        <v>1040</v>
      </c>
      <c r="BB1137">
        <f t="shared" si="234"/>
        <v>93</v>
      </c>
      <c r="BC1137">
        <f t="shared" si="230"/>
        <v>0.19999999999999996</v>
      </c>
      <c r="BD1137">
        <f t="shared" si="231"/>
        <v>0.92249999999999999</v>
      </c>
      <c r="BE1137">
        <f t="shared" si="232"/>
        <v>0</v>
      </c>
    </row>
    <row r="1138" spans="1:57" x14ac:dyDescent="0.3">
      <c r="A1138">
        <f>Pumpkin_Seeds_Dataset!A1136</f>
        <v>91099</v>
      </c>
      <c r="B1138">
        <f>Pumpkin_Seeds_Dataset!B1136</f>
        <v>1190.9390000000001</v>
      </c>
      <c r="C1138">
        <f>Pumpkin_Seeds_Dataset!C1136</f>
        <v>458.93900000000002</v>
      </c>
      <c r="D1138">
        <f>Pumpkin_Seeds_Dataset!D1136</f>
        <v>254.12139999999999</v>
      </c>
      <c r="E1138">
        <f>Pumpkin_Seeds_Dataset!E1136</f>
        <v>92367</v>
      </c>
      <c r="F1138">
        <f>Pumpkin_Seeds_Dataset!F1136</f>
        <v>340.57429999999999</v>
      </c>
      <c r="G1138">
        <f>Pumpkin_Seeds_Dataset!G1136</f>
        <v>0.8327</v>
      </c>
      <c r="H1138">
        <f>Pumpkin_Seeds_Dataset!H1136</f>
        <v>0.98629999999999995</v>
      </c>
      <c r="I1138">
        <f>Pumpkin_Seeds_Dataset!I1136</f>
        <v>0.72919999999999996</v>
      </c>
      <c r="J1138">
        <f>Pumpkin_Seeds_Dataset!J1136</f>
        <v>0.80710000000000004</v>
      </c>
      <c r="K1138">
        <f>Pumpkin_Seeds_Dataset!K1136</f>
        <v>1.806</v>
      </c>
      <c r="L1138">
        <f>Pumpkin_Seeds_Dataset!L1136</f>
        <v>0.74209999999999998</v>
      </c>
      <c r="M1138" s="9">
        <f>Pumpkin_Seeds_Dataset!M1136</f>
        <v>0</v>
      </c>
      <c r="N1138" s="10">
        <f t="shared" si="222"/>
        <v>1</v>
      </c>
      <c r="O1138" s="11">
        <f t="shared" si="223"/>
        <v>1</v>
      </c>
      <c r="P1138">
        <f t="shared" si="224"/>
        <v>0</v>
      </c>
      <c r="Q1138">
        <f t="shared" si="225"/>
        <v>2.9075433879330911E-2</v>
      </c>
      <c r="R1138" s="9">
        <f t="shared" si="226"/>
        <v>2.9075433879330911E-2</v>
      </c>
      <c r="S1138" s="11">
        <f t="shared" si="227"/>
        <v>0.97092456612066913</v>
      </c>
      <c r="T1138" s="9">
        <f t="shared" si="228"/>
        <v>-2.9506500505014865E-2</v>
      </c>
      <c r="U1138" s="11">
        <f t="shared" si="229"/>
        <v>100</v>
      </c>
      <c r="AX1138">
        <v>0.27427141722830334</v>
      </c>
      <c r="AY1138">
        <v>0</v>
      </c>
      <c r="AZ1138">
        <v>1</v>
      </c>
      <c r="BA1138">
        <f t="shared" si="233"/>
        <v>1040</v>
      </c>
      <c r="BB1138">
        <f t="shared" si="234"/>
        <v>94</v>
      </c>
      <c r="BC1138">
        <f t="shared" si="230"/>
        <v>0.19999999999999996</v>
      </c>
      <c r="BD1138">
        <f t="shared" si="231"/>
        <v>0.92166666666666663</v>
      </c>
      <c r="BE1138">
        <f t="shared" si="232"/>
        <v>7.0897435897433595E-4</v>
      </c>
    </row>
    <row r="1139" spans="1:57" x14ac:dyDescent="0.3">
      <c r="A1139">
        <f>Pumpkin_Seeds_Dataset!A1137</f>
        <v>74279</v>
      </c>
      <c r="B1139">
        <f>Pumpkin_Seeds_Dataset!B1137</f>
        <v>1078.3</v>
      </c>
      <c r="C1139">
        <f>Pumpkin_Seeds_Dataset!C1137</f>
        <v>433.93310000000002</v>
      </c>
      <c r="D1139">
        <f>Pumpkin_Seeds_Dataset!D1137</f>
        <v>218.64320000000001</v>
      </c>
      <c r="E1139">
        <f>Pumpkin_Seeds_Dataset!E1137</f>
        <v>75155</v>
      </c>
      <c r="F1139">
        <f>Pumpkin_Seeds_Dataset!F1137</f>
        <v>307.53039999999999</v>
      </c>
      <c r="G1139">
        <f>Pumpkin_Seeds_Dataset!G1137</f>
        <v>0.86380000000000001</v>
      </c>
      <c r="H1139">
        <f>Pumpkin_Seeds_Dataset!H1137</f>
        <v>0.98829999999999996</v>
      </c>
      <c r="I1139">
        <f>Pumpkin_Seeds_Dataset!I1137</f>
        <v>0.69979999999999998</v>
      </c>
      <c r="J1139">
        <f>Pumpkin_Seeds_Dataset!J1137</f>
        <v>0.80279999999999996</v>
      </c>
      <c r="K1139">
        <f>Pumpkin_Seeds_Dataset!K1137</f>
        <v>1.9846999999999999</v>
      </c>
      <c r="L1139">
        <f>Pumpkin_Seeds_Dataset!L1137</f>
        <v>0.7087</v>
      </c>
      <c r="M1139" s="9">
        <f>Pumpkin_Seeds_Dataset!M1137</f>
        <v>0</v>
      </c>
      <c r="N1139" s="10">
        <f t="shared" si="222"/>
        <v>1</v>
      </c>
      <c r="O1139" s="11">
        <f t="shared" si="223"/>
        <v>1</v>
      </c>
      <c r="P1139">
        <f t="shared" si="224"/>
        <v>0</v>
      </c>
      <c r="Q1139">
        <f t="shared" si="225"/>
        <v>0.17582507503716827</v>
      </c>
      <c r="R1139" s="9">
        <f t="shared" si="226"/>
        <v>0.17582507503716827</v>
      </c>
      <c r="S1139" s="11">
        <f t="shared" si="227"/>
        <v>0.82417492496283173</v>
      </c>
      <c r="T1139" s="9">
        <f t="shared" si="228"/>
        <v>-0.19337248402623228</v>
      </c>
      <c r="U1139" s="11">
        <f t="shared" si="229"/>
        <v>100</v>
      </c>
      <c r="AX1139">
        <v>0.27541310554109388</v>
      </c>
      <c r="AY1139">
        <v>1</v>
      </c>
      <c r="AZ1139">
        <v>0</v>
      </c>
      <c r="BA1139">
        <f t="shared" si="233"/>
        <v>1041</v>
      </c>
      <c r="BB1139">
        <f t="shared" si="234"/>
        <v>94</v>
      </c>
      <c r="BC1139">
        <f t="shared" si="230"/>
        <v>0.19923076923076921</v>
      </c>
      <c r="BD1139">
        <f t="shared" si="231"/>
        <v>0.92166666666666663</v>
      </c>
      <c r="BE1139">
        <f t="shared" si="232"/>
        <v>7.0897435897433595E-4</v>
      </c>
    </row>
    <row r="1140" spans="1:57" x14ac:dyDescent="0.3">
      <c r="A1140">
        <f>Pumpkin_Seeds_Dataset!A1138</f>
        <v>93470</v>
      </c>
      <c r="B1140">
        <f>Pumpkin_Seeds_Dataset!B1138</f>
        <v>1197.9469999999999</v>
      </c>
      <c r="C1140">
        <f>Pumpkin_Seeds_Dataset!C1138</f>
        <v>457.10340000000002</v>
      </c>
      <c r="D1140">
        <f>Pumpkin_Seeds_Dataset!D1138</f>
        <v>262.3202</v>
      </c>
      <c r="E1140">
        <f>Pumpkin_Seeds_Dataset!E1138</f>
        <v>95359</v>
      </c>
      <c r="F1140">
        <f>Pumpkin_Seeds_Dataset!F1138</f>
        <v>344.9778</v>
      </c>
      <c r="G1140">
        <f>Pumpkin_Seeds_Dataset!G1138</f>
        <v>0.81889999999999996</v>
      </c>
      <c r="H1140">
        <f>Pumpkin_Seeds_Dataset!H1138</f>
        <v>0.98019999999999996</v>
      </c>
      <c r="I1140">
        <f>Pumpkin_Seeds_Dataset!I1138</f>
        <v>0.72309999999999997</v>
      </c>
      <c r="J1140">
        <f>Pumpkin_Seeds_Dataset!J1138</f>
        <v>0.81850000000000001</v>
      </c>
      <c r="K1140">
        <f>Pumpkin_Seeds_Dataset!K1138</f>
        <v>1.7424999999999999</v>
      </c>
      <c r="L1140">
        <f>Pumpkin_Seeds_Dataset!L1138</f>
        <v>0.75470000000000004</v>
      </c>
      <c r="M1140" s="9">
        <f>Pumpkin_Seeds_Dataset!M1138</f>
        <v>0</v>
      </c>
      <c r="N1140" s="10">
        <f t="shared" si="222"/>
        <v>1</v>
      </c>
      <c r="O1140" s="11">
        <f t="shared" si="223"/>
        <v>1</v>
      </c>
      <c r="P1140">
        <f t="shared" si="224"/>
        <v>0</v>
      </c>
      <c r="Q1140">
        <f t="shared" si="225"/>
        <v>2.4263434109558844E-3</v>
      </c>
      <c r="R1140" s="9">
        <f t="shared" si="226"/>
        <v>2.4263434109558844E-3</v>
      </c>
      <c r="S1140" s="11">
        <f t="shared" si="227"/>
        <v>0.99757365658904407</v>
      </c>
      <c r="T1140" s="9">
        <f t="shared" si="228"/>
        <v>-2.4292917522210238E-3</v>
      </c>
      <c r="U1140" s="11">
        <f t="shared" si="229"/>
        <v>100</v>
      </c>
      <c r="AX1140">
        <v>0.27545601097964856</v>
      </c>
      <c r="AY1140">
        <v>1</v>
      </c>
      <c r="AZ1140">
        <v>0</v>
      </c>
      <c r="BA1140">
        <f t="shared" si="233"/>
        <v>1042</v>
      </c>
      <c r="BB1140">
        <f t="shared" si="234"/>
        <v>94</v>
      </c>
      <c r="BC1140">
        <f t="shared" si="230"/>
        <v>0.19846153846153847</v>
      </c>
      <c r="BD1140">
        <f t="shared" si="231"/>
        <v>0.92166666666666663</v>
      </c>
      <c r="BE1140">
        <f t="shared" si="232"/>
        <v>7.0897435897433595E-4</v>
      </c>
    </row>
    <row r="1141" spans="1:57" x14ac:dyDescent="0.3">
      <c r="A1141">
        <f>Pumpkin_Seeds_Dataset!A1139</f>
        <v>68964</v>
      </c>
      <c r="B1141">
        <f>Pumpkin_Seeds_Dataset!B1139</f>
        <v>1040.8219999999999</v>
      </c>
      <c r="C1141">
        <f>Pumpkin_Seeds_Dataset!C1139</f>
        <v>407.1968</v>
      </c>
      <c r="D1141">
        <f>Pumpkin_Seeds_Dataset!D1139</f>
        <v>218.72540000000001</v>
      </c>
      <c r="E1141">
        <f>Pumpkin_Seeds_Dataset!E1139</f>
        <v>70045</v>
      </c>
      <c r="F1141">
        <f>Pumpkin_Seeds_Dataset!F1139</f>
        <v>296.3236</v>
      </c>
      <c r="G1141">
        <f>Pumpkin_Seeds_Dataset!G1139</f>
        <v>0.84350000000000003</v>
      </c>
      <c r="H1141">
        <f>Pumpkin_Seeds_Dataset!H1139</f>
        <v>0.98460000000000003</v>
      </c>
      <c r="I1141">
        <f>Pumpkin_Seeds_Dataset!I1139</f>
        <v>0.63109999999999999</v>
      </c>
      <c r="J1141">
        <f>Pumpkin_Seeds_Dataset!J1139</f>
        <v>0.8</v>
      </c>
      <c r="K1141">
        <f>Pumpkin_Seeds_Dataset!K1139</f>
        <v>1.8616999999999999</v>
      </c>
      <c r="L1141">
        <f>Pumpkin_Seeds_Dataset!L1139</f>
        <v>0.72770000000000001</v>
      </c>
      <c r="M1141" s="9">
        <f>Pumpkin_Seeds_Dataset!M1139</f>
        <v>0</v>
      </c>
      <c r="N1141" s="10">
        <f t="shared" si="222"/>
        <v>1</v>
      </c>
      <c r="O1141" s="11">
        <f t="shared" si="223"/>
        <v>1</v>
      </c>
      <c r="P1141">
        <f t="shared" si="224"/>
        <v>0</v>
      </c>
      <c r="Q1141">
        <f t="shared" si="225"/>
        <v>0.14933531526484847</v>
      </c>
      <c r="R1141" s="9">
        <f t="shared" si="226"/>
        <v>0.14933531526484847</v>
      </c>
      <c r="S1141" s="11">
        <f t="shared" si="227"/>
        <v>0.85066468473515156</v>
      </c>
      <c r="T1141" s="9">
        <f t="shared" si="228"/>
        <v>-0.16173725304507713</v>
      </c>
      <c r="U1141" s="11">
        <f t="shared" si="229"/>
        <v>100</v>
      </c>
      <c r="AX1141">
        <v>0.2756955939550218</v>
      </c>
      <c r="AY1141">
        <v>1</v>
      </c>
      <c r="AZ1141">
        <v>0</v>
      </c>
      <c r="BA1141">
        <f t="shared" si="233"/>
        <v>1043</v>
      </c>
      <c r="BB1141">
        <f t="shared" si="234"/>
        <v>94</v>
      </c>
      <c r="BC1141">
        <f t="shared" si="230"/>
        <v>0.19769230769230772</v>
      </c>
      <c r="BD1141">
        <f t="shared" si="231"/>
        <v>0.92166666666666663</v>
      </c>
      <c r="BE1141">
        <f t="shared" si="232"/>
        <v>7.0897435897433595E-4</v>
      </c>
    </row>
    <row r="1142" spans="1:57" x14ac:dyDescent="0.3">
      <c r="A1142">
        <f>Pumpkin_Seeds_Dataset!A1140</f>
        <v>91813</v>
      </c>
      <c r="B1142">
        <f>Pumpkin_Seeds_Dataset!B1140</f>
        <v>1159.019</v>
      </c>
      <c r="C1142">
        <f>Pumpkin_Seeds_Dataset!C1140</f>
        <v>450.07670000000002</v>
      </c>
      <c r="D1142">
        <f>Pumpkin_Seeds_Dataset!D1140</f>
        <v>260.74290000000002</v>
      </c>
      <c r="E1142">
        <f>Pumpkin_Seeds_Dataset!E1140</f>
        <v>92565</v>
      </c>
      <c r="F1142">
        <f>Pumpkin_Seeds_Dataset!F1140</f>
        <v>341.90629999999999</v>
      </c>
      <c r="G1142">
        <f>Pumpkin_Seeds_Dataset!G1140</f>
        <v>0.81510000000000005</v>
      </c>
      <c r="H1142">
        <f>Pumpkin_Seeds_Dataset!H1140</f>
        <v>0.9919</v>
      </c>
      <c r="I1142">
        <f>Pumpkin_Seeds_Dataset!I1140</f>
        <v>0.68059999999999998</v>
      </c>
      <c r="J1142">
        <f>Pumpkin_Seeds_Dataset!J1140</f>
        <v>0.8589</v>
      </c>
      <c r="K1142">
        <f>Pumpkin_Seeds_Dataset!K1140</f>
        <v>1.7261</v>
      </c>
      <c r="L1142">
        <f>Pumpkin_Seeds_Dataset!L1140</f>
        <v>0.75970000000000004</v>
      </c>
      <c r="M1142" s="9">
        <f>Pumpkin_Seeds_Dataset!M1140</f>
        <v>0</v>
      </c>
      <c r="N1142" s="10">
        <f t="shared" si="222"/>
        <v>1</v>
      </c>
      <c r="O1142" s="11">
        <f t="shared" si="223"/>
        <v>1</v>
      </c>
      <c r="P1142">
        <f t="shared" si="224"/>
        <v>0</v>
      </c>
      <c r="Q1142">
        <f t="shared" si="225"/>
        <v>6.1192562999650486E-2</v>
      </c>
      <c r="R1142" s="9">
        <f t="shared" si="226"/>
        <v>6.1192562999650486E-2</v>
      </c>
      <c r="S1142" s="11">
        <f t="shared" si="227"/>
        <v>0.93880743700034952</v>
      </c>
      <c r="T1142" s="9">
        <f t="shared" si="228"/>
        <v>-6.3144893221190629E-2</v>
      </c>
      <c r="U1142" s="11">
        <f t="shared" si="229"/>
        <v>100</v>
      </c>
      <c r="AX1142">
        <v>0.27630221198195459</v>
      </c>
      <c r="AY1142">
        <v>1</v>
      </c>
      <c r="AZ1142">
        <v>0</v>
      </c>
      <c r="BA1142">
        <f t="shared" si="233"/>
        <v>1044</v>
      </c>
      <c r="BB1142">
        <f t="shared" si="234"/>
        <v>94</v>
      </c>
      <c r="BC1142">
        <f t="shared" si="230"/>
        <v>0.19692307692307698</v>
      </c>
      <c r="BD1142">
        <f t="shared" si="231"/>
        <v>0.92166666666666663</v>
      </c>
      <c r="BE1142">
        <f t="shared" si="232"/>
        <v>7.089743589744383E-4</v>
      </c>
    </row>
    <row r="1143" spans="1:57" x14ac:dyDescent="0.3">
      <c r="A1143">
        <f>Pumpkin_Seeds_Dataset!A1141</f>
        <v>73315</v>
      </c>
      <c r="B1143">
        <f>Pumpkin_Seeds_Dataset!B1141</f>
        <v>1041.828</v>
      </c>
      <c r="C1143">
        <f>Pumpkin_Seeds_Dataset!C1141</f>
        <v>398.21899999999999</v>
      </c>
      <c r="D1143">
        <f>Pumpkin_Seeds_Dataset!D1141</f>
        <v>234.94059999999999</v>
      </c>
      <c r="E1143">
        <f>Pumpkin_Seeds_Dataset!E1141</f>
        <v>73946</v>
      </c>
      <c r="F1143">
        <f>Pumpkin_Seeds_Dataset!F1141</f>
        <v>305.5283</v>
      </c>
      <c r="G1143">
        <f>Pumpkin_Seeds_Dataset!G1141</f>
        <v>0.80740000000000001</v>
      </c>
      <c r="H1143">
        <f>Pumpkin_Seeds_Dataset!H1141</f>
        <v>0.99150000000000005</v>
      </c>
      <c r="I1143">
        <f>Pumpkin_Seeds_Dataset!I1141</f>
        <v>0.6966</v>
      </c>
      <c r="J1143">
        <f>Pumpkin_Seeds_Dataset!J1141</f>
        <v>0.8488</v>
      </c>
      <c r="K1143">
        <f>Pumpkin_Seeds_Dataset!K1141</f>
        <v>1.6950000000000001</v>
      </c>
      <c r="L1143">
        <f>Pumpkin_Seeds_Dataset!L1141</f>
        <v>0.76719999999999999</v>
      </c>
      <c r="M1143" s="9">
        <f>Pumpkin_Seeds_Dataset!M1141</f>
        <v>0</v>
      </c>
      <c r="N1143" s="10">
        <f t="shared" si="222"/>
        <v>1</v>
      </c>
      <c r="O1143" s="11">
        <f t="shared" si="223"/>
        <v>1</v>
      </c>
      <c r="P1143">
        <f t="shared" si="224"/>
        <v>0</v>
      </c>
      <c r="Q1143">
        <f t="shared" si="225"/>
        <v>2.2620546691317935E-2</v>
      </c>
      <c r="R1143" s="9">
        <f t="shared" si="226"/>
        <v>2.2620546691317935E-2</v>
      </c>
      <c r="S1143" s="11">
        <f t="shared" si="227"/>
        <v>0.97737945330868203</v>
      </c>
      <c r="T1143" s="9">
        <f t="shared" si="228"/>
        <v>-2.2880316150671355E-2</v>
      </c>
      <c r="U1143" s="11">
        <f t="shared" si="229"/>
        <v>100</v>
      </c>
      <c r="AX1143">
        <v>0.27700530991361777</v>
      </c>
      <c r="AY1143">
        <v>1</v>
      </c>
      <c r="AZ1143">
        <v>0</v>
      </c>
      <c r="BA1143">
        <f t="shared" si="233"/>
        <v>1045</v>
      </c>
      <c r="BB1143">
        <f t="shared" si="234"/>
        <v>94</v>
      </c>
      <c r="BC1143">
        <f t="shared" si="230"/>
        <v>0.19615384615384612</v>
      </c>
      <c r="BD1143">
        <f t="shared" si="231"/>
        <v>0.92166666666666663</v>
      </c>
      <c r="BE1143">
        <f t="shared" si="232"/>
        <v>7.0897435897433595E-4</v>
      </c>
    </row>
    <row r="1144" spans="1:57" x14ac:dyDescent="0.3">
      <c r="A1144">
        <f>Pumpkin_Seeds_Dataset!A1142</f>
        <v>89246</v>
      </c>
      <c r="B1144">
        <f>Pumpkin_Seeds_Dataset!B1142</f>
        <v>1153.009</v>
      </c>
      <c r="C1144">
        <f>Pumpkin_Seeds_Dataset!C1142</f>
        <v>448.98899999999998</v>
      </c>
      <c r="D1144">
        <f>Pumpkin_Seeds_Dataset!D1142</f>
        <v>255.17679999999999</v>
      </c>
      <c r="E1144">
        <f>Pumpkin_Seeds_Dataset!E1142</f>
        <v>90921</v>
      </c>
      <c r="F1144">
        <f>Pumpkin_Seeds_Dataset!F1142</f>
        <v>337.09280000000001</v>
      </c>
      <c r="G1144">
        <f>Pumpkin_Seeds_Dataset!G1142</f>
        <v>0.82279999999999998</v>
      </c>
      <c r="H1144">
        <f>Pumpkin_Seeds_Dataset!H1142</f>
        <v>0.98160000000000003</v>
      </c>
      <c r="I1144">
        <f>Pumpkin_Seeds_Dataset!I1142</f>
        <v>0.6593</v>
      </c>
      <c r="J1144">
        <f>Pumpkin_Seeds_Dataset!J1142</f>
        <v>0.84360000000000002</v>
      </c>
      <c r="K1144">
        <f>Pumpkin_Seeds_Dataset!K1142</f>
        <v>1.7595000000000001</v>
      </c>
      <c r="L1144">
        <f>Pumpkin_Seeds_Dataset!L1142</f>
        <v>0.75080000000000002</v>
      </c>
      <c r="M1144" s="9">
        <f>Pumpkin_Seeds_Dataset!M1142</f>
        <v>0</v>
      </c>
      <c r="N1144" s="10">
        <f t="shared" si="222"/>
        <v>1</v>
      </c>
      <c r="O1144" s="11">
        <f t="shared" si="223"/>
        <v>1</v>
      </c>
      <c r="P1144">
        <f t="shared" si="224"/>
        <v>0</v>
      </c>
      <c r="Q1144">
        <f t="shared" si="225"/>
        <v>3.722781259726585E-3</v>
      </c>
      <c r="R1144" s="9">
        <f t="shared" si="226"/>
        <v>3.722781259726585E-3</v>
      </c>
      <c r="S1144" s="11">
        <f t="shared" si="227"/>
        <v>0.99627721874027342</v>
      </c>
      <c r="T1144" s="9">
        <f t="shared" si="228"/>
        <v>-3.7297280561755558E-3</v>
      </c>
      <c r="U1144" s="11">
        <f t="shared" si="229"/>
        <v>100</v>
      </c>
      <c r="AX1144">
        <v>0.27725824986931003</v>
      </c>
      <c r="AY1144">
        <v>1</v>
      </c>
      <c r="AZ1144">
        <v>0</v>
      </c>
      <c r="BA1144">
        <f t="shared" si="233"/>
        <v>1046</v>
      </c>
      <c r="BB1144">
        <f t="shared" si="234"/>
        <v>94</v>
      </c>
      <c r="BC1144">
        <f t="shared" si="230"/>
        <v>0.19538461538461538</v>
      </c>
      <c r="BD1144">
        <f t="shared" si="231"/>
        <v>0.92166666666666663</v>
      </c>
      <c r="BE1144">
        <f t="shared" si="232"/>
        <v>7.0897435897433595E-4</v>
      </c>
    </row>
    <row r="1145" spans="1:57" x14ac:dyDescent="0.3">
      <c r="A1145">
        <f>Pumpkin_Seeds_Dataset!A1143</f>
        <v>91062</v>
      </c>
      <c r="B1145">
        <f>Pumpkin_Seeds_Dataset!B1143</f>
        <v>1205.28</v>
      </c>
      <c r="C1145">
        <f>Pumpkin_Seeds_Dataset!C1143</f>
        <v>487.90800000000002</v>
      </c>
      <c r="D1145">
        <f>Pumpkin_Seeds_Dataset!D1143</f>
        <v>238.82730000000001</v>
      </c>
      <c r="E1145">
        <f>Pumpkin_Seeds_Dataset!E1143</f>
        <v>91869</v>
      </c>
      <c r="F1145">
        <f>Pumpkin_Seeds_Dataset!F1143</f>
        <v>340.50510000000003</v>
      </c>
      <c r="G1145">
        <f>Pumpkin_Seeds_Dataset!G1143</f>
        <v>0.872</v>
      </c>
      <c r="H1145">
        <f>Pumpkin_Seeds_Dataset!H1143</f>
        <v>0.99119999999999997</v>
      </c>
      <c r="I1145">
        <f>Pumpkin_Seeds_Dataset!I1143</f>
        <v>0.74350000000000005</v>
      </c>
      <c r="J1145">
        <f>Pumpkin_Seeds_Dataset!J1143</f>
        <v>0.78769999999999996</v>
      </c>
      <c r="K1145">
        <f>Pumpkin_Seeds_Dataset!K1143</f>
        <v>2.0428999999999999</v>
      </c>
      <c r="L1145">
        <f>Pumpkin_Seeds_Dataset!L1143</f>
        <v>0.69789999999999996</v>
      </c>
      <c r="M1145" s="9">
        <f>Pumpkin_Seeds_Dataset!M1143</f>
        <v>0</v>
      </c>
      <c r="N1145" s="10">
        <f t="shared" si="222"/>
        <v>1</v>
      </c>
      <c r="O1145" s="11">
        <f t="shared" si="223"/>
        <v>1</v>
      </c>
      <c r="P1145">
        <f t="shared" si="224"/>
        <v>0</v>
      </c>
      <c r="Q1145">
        <f t="shared" si="225"/>
        <v>0.65281613145004203</v>
      </c>
      <c r="R1145" s="9">
        <f t="shared" si="226"/>
        <v>0.65281613145004203</v>
      </c>
      <c r="S1145" s="11">
        <f t="shared" si="227"/>
        <v>0.34718386854995797</v>
      </c>
      <c r="T1145" s="9">
        <f t="shared" si="228"/>
        <v>-1.0579007588249734</v>
      </c>
      <c r="U1145" s="11">
        <f t="shared" si="229"/>
        <v>0</v>
      </c>
      <c r="AX1145">
        <v>0.27749660581354091</v>
      </c>
      <c r="AY1145">
        <v>1</v>
      </c>
      <c r="AZ1145">
        <v>0</v>
      </c>
      <c r="BA1145">
        <f t="shared" si="233"/>
        <v>1047</v>
      </c>
      <c r="BB1145">
        <f t="shared" si="234"/>
        <v>94</v>
      </c>
      <c r="BC1145">
        <f t="shared" si="230"/>
        <v>0.19461538461538463</v>
      </c>
      <c r="BD1145">
        <f t="shared" si="231"/>
        <v>0.92166666666666663</v>
      </c>
      <c r="BE1145">
        <f t="shared" si="232"/>
        <v>7.0897435897433595E-4</v>
      </c>
    </row>
    <row r="1146" spans="1:57" x14ac:dyDescent="0.3">
      <c r="A1146">
        <f>Pumpkin_Seeds_Dataset!A1144</f>
        <v>64769</v>
      </c>
      <c r="B1146">
        <f>Pumpkin_Seeds_Dataset!B1144</f>
        <v>955.04899999999998</v>
      </c>
      <c r="C1146">
        <f>Pumpkin_Seeds_Dataset!C1144</f>
        <v>353.0822</v>
      </c>
      <c r="D1146">
        <f>Pumpkin_Seeds_Dataset!D1144</f>
        <v>234.50290000000001</v>
      </c>
      <c r="E1146">
        <f>Pumpkin_Seeds_Dataset!E1144</f>
        <v>65396</v>
      </c>
      <c r="F1146">
        <f>Pumpkin_Seeds_Dataset!F1144</f>
        <v>287.16969999999998</v>
      </c>
      <c r="G1146">
        <f>Pumpkin_Seeds_Dataset!G1144</f>
        <v>0.74760000000000004</v>
      </c>
      <c r="H1146">
        <f>Pumpkin_Seeds_Dataset!H1144</f>
        <v>0.99039999999999995</v>
      </c>
      <c r="I1146">
        <f>Pumpkin_Seeds_Dataset!I1144</f>
        <v>0.74470000000000003</v>
      </c>
      <c r="J1146">
        <f>Pumpkin_Seeds_Dataset!J1144</f>
        <v>0.89229999999999998</v>
      </c>
      <c r="K1146">
        <f>Pumpkin_Seeds_Dataset!K1144</f>
        <v>1.5057</v>
      </c>
      <c r="L1146">
        <f>Pumpkin_Seeds_Dataset!L1144</f>
        <v>0.81330000000000002</v>
      </c>
      <c r="M1146" s="9">
        <f>Pumpkin_Seeds_Dataset!M1144</f>
        <v>0</v>
      </c>
      <c r="N1146" s="10">
        <f t="shared" si="222"/>
        <v>1</v>
      </c>
      <c r="O1146" s="11">
        <f t="shared" si="223"/>
        <v>1</v>
      </c>
      <c r="P1146">
        <f t="shared" si="224"/>
        <v>0</v>
      </c>
      <c r="Q1146">
        <f t="shared" si="225"/>
        <v>7.2336129174297896E-3</v>
      </c>
      <c r="R1146" s="9">
        <f t="shared" si="226"/>
        <v>7.2336129174297896E-3</v>
      </c>
      <c r="S1146" s="11">
        <f t="shared" si="227"/>
        <v>0.99276638708257026</v>
      </c>
      <c r="T1146" s="9">
        <f t="shared" si="228"/>
        <v>-7.2599023504559311E-3</v>
      </c>
      <c r="U1146" s="11">
        <f t="shared" si="229"/>
        <v>100</v>
      </c>
      <c r="AX1146">
        <v>0.27762179193758796</v>
      </c>
      <c r="AY1146">
        <v>1</v>
      </c>
      <c r="AZ1146">
        <v>0</v>
      </c>
      <c r="BA1146">
        <f t="shared" si="233"/>
        <v>1048</v>
      </c>
      <c r="BB1146">
        <f t="shared" si="234"/>
        <v>94</v>
      </c>
      <c r="BC1146">
        <f t="shared" si="230"/>
        <v>0.19384615384615389</v>
      </c>
      <c r="BD1146">
        <f t="shared" si="231"/>
        <v>0.92166666666666663</v>
      </c>
      <c r="BE1146">
        <f t="shared" si="232"/>
        <v>0</v>
      </c>
    </row>
    <row r="1147" spans="1:57" x14ac:dyDescent="0.3">
      <c r="A1147">
        <f>Pumpkin_Seeds_Dataset!A1145</f>
        <v>72497</v>
      </c>
      <c r="B1147">
        <f>Pumpkin_Seeds_Dataset!B1145</f>
        <v>1062.684</v>
      </c>
      <c r="C1147">
        <f>Pumpkin_Seeds_Dataset!C1145</f>
        <v>413.32780000000002</v>
      </c>
      <c r="D1147">
        <f>Pumpkin_Seeds_Dataset!D1145</f>
        <v>224.47550000000001</v>
      </c>
      <c r="E1147">
        <f>Pumpkin_Seeds_Dataset!E1145</f>
        <v>73597</v>
      </c>
      <c r="F1147">
        <f>Pumpkin_Seeds_Dataset!F1145</f>
        <v>303.81909999999999</v>
      </c>
      <c r="G1147">
        <f>Pumpkin_Seeds_Dataset!G1145</f>
        <v>0.8397</v>
      </c>
      <c r="H1147">
        <f>Pumpkin_Seeds_Dataset!H1145</f>
        <v>0.98509999999999998</v>
      </c>
      <c r="I1147">
        <f>Pumpkin_Seeds_Dataset!I1145</f>
        <v>0.74519999999999997</v>
      </c>
      <c r="J1147">
        <f>Pumpkin_Seeds_Dataset!J1145</f>
        <v>0.80669999999999997</v>
      </c>
      <c r="K1147">
        <f>Pumpkin_Seeds_Dataset!K1145</f>
        <v>1.8412999999999999</v>
      </c>
      <c r="L1147">
        <f>Pumpkin_Seeds_Dataset!L1145</f>
        <v>0.73509999999999998</v>
      </c>
      <c r="M1147" s="9">
        <f>Pumpkin_Seeds_Dataset!M1145</f>
        <v>0</v>
      </c>
      <c r="N1147" s="10">
        <f t="shared" si="222"/>
        <v>1</v>
      </c>
      <c r="O1147" s="11">
        <f t="shared" si="223"/>
        <v>1</v>
      </c>
      <c r="P1147">
        <f t="shared" si="224"/>
        <v>0</v>
      </c>
      <c r="Q1147">
        <f t="shared" si="225"/>
        <v>3.4175179379698849E-2</v>
      </c>
      <c r="R1147" s="9">
        <f t="shared" si="226"/>
        <v>3.4175179379698849E-2</v>
      </c>
      <c r="S1147" s="11">
        <f t="shared" si="227"/>
        <v>0.96582482062030117</v>
      </c>
      <c r="T1147" s="9">
        <f t="shared" si="228"/>
        <v>-3.4772806328192206E-2</v>
      </c>
      <c r="U1147" s="11">
        <f t="shared" si="229"/>
        <v>100</v>
      </c>
      <c r="AX1147">
        <v>0.27771628712190011</v>
      </c>
      <c r="AY1147">
        <v>0</v>
      </c>
      <c r="AZ1147">
        <v>1</v>
      </c>
      <c r="BA1147">
        <f t="shared" si="233"/>
        <v>1048</v>
      </c>
      <c r="BB1147">
        <f t="shared" si="234"/>
        <v>95</v>
      </c>
      <c r="BC1147">
        <f t="shared" si="230"/>
        <v>0.19384615384615389</v>
      </c>
      <c r="BD1147">
        <f t="shared" si="231"/>
        <v>0.92083333333333339</v>
      </c>
      <c r="BE1147">
        <f t="shared" si="232"/>
        <v>7.0833333333341264E-4</v>
      </c>
    </row>
    <row r="1148" spans="1:57" x14ac:dyDescent="0.3">
      <c r="A1148">
        <f>Pumpkin_Seeds_Dataset!A1146</f>
        <v>102333</v>
      </c>
      <c r="B1148">
        <f>Pumpkin_Seeds_Dataset!B1146</f>
        <v>1273.3879999999999</v>
      </c>
      <c r="C1148">
        <f>Pumpkin_Seeds_Dataset!C1146</f>
        <v>500.55110000000002</v>
      </c>
      <c r="D1148">
        <f>Pumpkin_Seeds_Dataset!D1146</f>
        <v>261.6773</v>
      </c>
      <c r="E1148">
        <f>Pumpkin_Seeds_Dataset!E1146</f>
        <v>103529</v>
      </c>
      <c r="F1148">
        <f>Pumpkin_Seeds_Dataset!F1146</f>
        <v>360.96319999999997</v>
      </c>
      <c r="G1148">
        <f>Pumpkin_Seeds_Dataset!G1146</f>
        <v>0.85250000000000004</v>
      </c>
      <c r="H1148">
        <f>Pumpkin_Seeds_Dataset!H1146</f>
        <v>0.98839999999999995</v>
      </c>
      <c r="I1148">
        <f>Pumpkin_Seeds_Dataset!I1146</f>
        <v>0.68330000000000002</v>
      </c>
      <c r="J1148">
        <f>Pumpkin_Seeds_Dataset!J1146</f>
        <v>0.79310000000000003</v>
      </c>
      <c r="K1148">
        <f>Pumpkin_Seeds_Dataset!K1146</f>
        <v>1.9129</v>
      </c>
      <c r="L1148">
        <f>Pumpkin_Seeds_Dataset!L1146</f>
        <v>0.72109999999999996</v>
      </c>
      <c r="M1148" s="9">
        <f>Pumpkin_Seeds_Dataset!M1146</f>
        <v>0</v>
      </c>
      <c r="N1148" s="10">
        <f t="shared" si="222"/>
        <v>1</v>
      </c>
      <c r="O1148" s="11">
        <f t="shared" si="223"/>
        <v>1</v>
      </c>
      <c r="P1148">
        <f t="shared" si="224"/>
        <v>0</v>
      </c>
      <c r="Q1148">
        <f t="shared" si="225"/>
        <v>0.32221570638490482</v>
      </c>
      <c r="R1148" s="9">
        <f t="shared" si="226"/>
        <v>0.32221570638490482</v>
      </c>
      <c r="S1148" s="11">
        <f t="shared" si="227"/>
        <v>0.67778429361509518</v>
      </c>
      <c r="T1148" s="9">
        <f t="shared" si="228"/>
        <v>-0.38892619267269518</v>
      </c>
      <c r="U1148" s="11">
        <f t="shared" si="229"/>
        <v>100</v>
      </c>
      <c r="AX1148">
        <v>0.27864790130534067</v>
      </c>
      <c r="AY1148">
        <v>1</v>
      </c>
      <c r="AZ1148">
        <v>0</v>
      </c>
      <c r="BA1148">
        <f t="shared" si="233"/>
        <v>1049</v>
      </c>
      <c r="BB1148">
        <f t="shared" si="234"/>
        <v>95</v>
      </c>
      <c r="BC1148">
        <f t="shared" si="230"/>
        <v>0.19307692307692303</v>
      </c>
      <c r="BD1148">
        <f t="shared" si="231"/>
        <v>0.92083333333333339</v>
      </c>
      <c r="BE1148">
        <f t="shared" si="232"/>
        <v>7.083333333333104E-4</v>
      </c>
    </row>
    <row r="1149" spans="1:57" x14ac:dyDescent="0.3">
      <c r="A1149">
        <f>Pumpkin_Seeds_Dataset!A1147</f>
        <v>85214</v>
      </c>
      <c r="B1149">
        <f>Pumpkin_Seeds_Dataset!B1147</f>
        <v>1189.299</v>
      </c>
      <c r="C1149">
        <f>Pumpkin_Seeds_Dataset!C1147</f>
        <v>478.33409999999998</v>
      </c>
      <c r="D1149">
        <f>Pumpkin_Seeds_Dataset!D1147</f>
        <v>229.3631</v>
      </c>
      <c r="E1149">
        <f>Pumpkin_Seeds_Dataset!E1147</f>
        <v>86598</v>
      </c>
      <c r="F1149">
        <f>Pumpkin_Seeds_Dataset!F1147</f>
        <v>329.39010000000002</v>
      </c>
      <c r="G1149">
        <f>Pumpkin_Seeds_Dataset!G1147</f>
        <v>0.87749999999999995</v>
      </c>
      <c r="H1149">
        <f>Pumpkin_Seeds_Dataset!H1147</f>
        <v>0.98399999999999999</v>
      </c>
      <c r="I1149">
        <f>Pumpkin_Seeds_Dataset!I1147</f>
        <v>0.71730000000000005</v>
      </c>
      <c r="J1149">
        <f>Pumpkin_Seeds_Dataset!J1147</f>
        <v>0.7571</v>
      </c>
      <c r="K1149">
        <f>Pumpkin_Seeds_Dataset!K1147</f>
        <v>2.0855000000000001</v>
      </c>
      <c r="L1149">
        <f>Pumpkin_Seeds_Dataset!L1147</f>
        <v>0.68859999999999999</v>
      </c>
      <c r="M1149" s="9">
        <f>Pumpkin_Seeds_Dataset!M1147</f>
        <v>0</v>
      </c>
      <c r="N1149" s="10">
        <f t="shared" si="222"/>
        <v>1</v>
      </c>
      <c r="O1149" s="11">
        <f t="shared" si="223"/>
        <v>1</v>
      </c>
      <c r="P1149">
        <f t="shared" si="224"/>
        <v>0</v>
      </c>
      <c r="Q1149">
        <f t="shared" si="225"/>
        <v>0.36428034782284885</v>
      </c>
      <c r="R1149" s="9">
        <f t="shared" si="226"/>
        <v>0.36428034782284885</v>
      </c>
      <c r="S1149" s="11">
        <f t="shared" si="227"/>
        <v>0.6357196521771511</v>
      </c>
      <c r="T1149" s="9">
        <f t="shared" si="228"/>
        <v>-0.45299761128581556</v>
      </c>
      <c r="U1149" s="11">
        <f t="shared" si="229"/>
        <v>100</v>
      </c>
      <c r="AX1149">
        <v>0.27908475243284286</v>
      </c>
      <c r="AY1149">
        <v>1</v>
      </c>
      <c r="AZ1149">
        <v>0</v>
      </c>
      <c r="BA1149">
        <f t="shared" si="233"/>
        <v>1050</v>
      </c>
      <c r="BB1149">
        <f t="shared" si="234"/>
        <v>95</v>
      </c>
      <c r="BC1149">
        <f t="shared" si="230"/>
        <v>0.19230769230769229</v>
      </c>
      <c r="BD1149">
        <f t="shared" si="231"/>
        <v>0.92083333333333339</v>
      </c>
      <c r="BE1149">
        <f t="shared" si="232"/>
        <v>7.083333333333104E-4</v>
      </c>
    </row>
    <row r="1150" spans="1:57" x14ac:dyDescent="0.3">
      <c r="A1150">
        <f>Pumpkin_Seeds_Dataset!A1148</f>
        <v>87576</v>
      </c>
      <c r="B1150">
        <f>Pumpkin_Seeds_Dataset!B1148</f>
        <v>1158.624</v>
      </c>
      <c r="C1150">
        <f>Pumpkin_Seeds_Dataset!C1148</f>
        <v>459.77969999999999</v>
      </c>
      <c r="D1150">
        <f>Pumpkin_Seeds_Dataset!D1148</f>
        <v>243.70519999999999</v>
      </c>
      <c r="E1150">
        <f>Pumpkin_Seeds_Dataset!E1148</f>
        <v>88477</v>
      </c>
      <c r="F1150">
        <f>Pumpkin_Seeds_Dataset!F1148</f>
        <v>333.92399999999998</v>
      </c>
      <c r="G1150">
        <f>Pumpkin_Seeds_Dataset!G1148</f>
        <v>0.84799999999999998</v>
      </c>
      <c r="H1150">
        <f>Pumpkin_Seeds_Dataset!H1148</f>
        <v>0.98980000000000001</v>
      </c>
      <c r="I1150">
        <f>Pumpkin_Seeds_Dataset!I1148</f>
        <v>0.64029999999999998</v>
      </c>
      <c r="J1150">
        <f>Pumpkin_Seeds_Dataset!J1148</f>
        <v>0.81979999999999997</v>
      </c>
      <c r="K1150">
        <f>Pumpkin_Seeds_Dataset!K1148</f>
        <v>1.8866000000000001</v>
      </c>
      <c r="L1150">
        <f>Pumpkin_Seeds_Dataset!L1148</f>
        <v>0.72629999999999995</v>
      </c>
      <c r="M1150" s="9">
        <f>Pumpkin_Seeds_Dataset!M1148</f>
        <v>0</v>
      </c>
      <c r="N1150" s="10">
        <f t="shared" si="222"/>
        <v>1</v>
      </c>
      <c r="O1150" s="11">
        <f t="shared" si="223"/>
        <v>1</v>
      </c>
      <c r="P1150">
        <f t="shared" si="224"/>
        <v>0</v>
      </c>
      <c r="Q1150">
        <f t="shared" si="225"/>
        <v>0.12218098200026037</v>
      </c>
      <c r="R1150" s="9">
        <f t="shared" si="226"/>
        <v>0.12218098200026037</v>
      </c>
      <c r="S1150" s="11">
        <f t="shared" si="227"/>
        <v>0.8778190179997396</v>
      </c>
      <c r="T1150" s="9">
        <f t="shared" si="228"/>
        <v>-0.13031483643553921</v>
      </c>
      <c r="U1150" s="11">
        <f t="shared" si="229"/>
        <v>100</v>
      </c>
      <c r="AX1150">
        <v>0.2810682142197713</v>
      </c>
      <c r="AY1150">
        <v>1</v>
      </c>
      <c r="AZ1150">
        <v>0</v>
      </c>
      <c r="BA1150">
        <f t="shared" si="233"/>
        <v>1051</v>
      </c>
      <c r="BB1150">
        <f t="shared" si="234"/>
        <v>95</v>
      </c>
      <c r="BC1150">
        <f t="shared" si="230"/>
        <v>0.19153846153846155</v>
      </c>
      <c r="BD1150">
        <f t="shared" si="231"/>
        <v>0.92083333333333339</v>
      </c>
      <c r="BE1150">
        <f t="shared" si="232"/>
        <v>0</v>
      </c>
    </row>
    <row r="1151" spans="1:57" x14ac:dyDescent="0.3">
      <c r="A1151">
        <f>Pumpkin_Seeds_Dataset!A1149</f>
        <v>68318</v>
      </c>
      <c r="B1151">
        <f>Pumpkin_Seeds_Dataset!B1149</f>
        <v>1025.597</v>
      </c>
      <c r="C1151">
        <f>Pumpkin_Seeds_Dataset!C1149</f>
        <v>413.56479999999999</v>
      </c>
      <c r="D1151">
        <f>Pumpkin_Seeds_Dataset!D1149</f>
        <v>211.4306</v>
      </c>
      <c r="E1151">
        <f>Pumpkin_Seeds_Dataset!E1149</f>
        <v>69097</v>
      </c>
      <c r="F1151">
        <f>Pumpkin_Seeds_Dataset!F1149</f>
        <v>294.9325</v>
      </c>
      <c r="G1151">
        <f>Pumpkin_Seeds_Dataset!G1149</f>
        <v>0.85940000000000005</v>
      </c>
      <c r="H1151">
        <f>Pumpkin_Seeds_Dataset!H1149</f>
        <v>0.98870000000000002</v>
      </c>
      <c r="I1151">
        <f>Pumpkin_Seeds_Dataset!I1149</f>
        <v>0.69430000000000003</v>
      </c>
      <c r="J1151">
        <f>Pumpkin_Seeds_Dataset!J1149</f>
        <v>0.81620000000000004</v>
      </c>
      <c r="K1151">
        <f>Pumpkin_Seeds_Dataset!K1149</f>
        <v>1.956</v>
      </c>
      <c r="L1151">
        <f>Pumpkin_Seeds_Dataset!L1149</f>
        <v>0.71309999999999996</v>
      </c>
      <c r="M1151" s="9">
        <f>Pumpkin_Seeds_Dataset!M1149</f>
        <v>0</v>
      </c>
      <c r="N1151" s="10">
        <f t="shared" si="222"/>
        <v>1</v>
      </c>
      <c r="O1151" s="11">
        <f t="shared" si="223"/>
        <v>1</v>
      </c>
      <c r="P1151">
        <f t="shared" si="224"/>
        <v>0</v>
      </c>
      <c r="Q1151">
        <f t="shared" si="225"/>
        <v>0.2432920676271943</v>
      </c>
      <c r="R1151" s="9">
        <f t="shared" si="226"/>
        <v>0.2432920676271943</v>
      </c>
      <c r="S1151" s="11">
        <f t="shared" si="227"/>
        <v>0.75670793237280565</v>
      </c>
      <c r="T1151" s="9">
        <f t="shared" si="228"/>
        <v>-0.27877792248632749</v>
      </c>
      <c r="U1151" s="11">
        <f t="shared" si="229"/>
        <v>100</v>
      </c>
      <c r="AX1151">
        <v>0.2812185767779169</v>
      </c>
      <c r="AY1151">
        <v>0</v>
      </c>
      <c r="AZ1151">
        <v>1</v>
      </c>
      <c r="BA1151">
        <f t="shared" si="233"/>
        <v>1051</v>
      </c>
      <c r="BB1151">
        <f t="shared" si="234"/>
        <v>96</v>
      </c>
      <c r="BC1151">
        <f t="shared" si="230"/>
        <v>0.19153846153846155</v>
      </c>
      <c r="BD1151">
        <f t="shared" si="231"/>
        <v>0.92</v>
      </c>
      <c r="BE1151">
        <f t="shared" si="232"/>
        <v>7.0769230769228474E-4</v>
      </c>
    </row>
    <row r="1152" spans="1:57" x14ac:dyDescent="0.3">
      <c r="A1152">
        <f>Pumpkin_Seeds_Dataset!A1150</f>
        <v>78931</v>
      </c>
      <c r="B1152">
        <f>Pumpkin_Seeds_Dataset!B1150</f>
        <v>1129.7739999999999</v>
      </c>
      <c r="C1152">
        <f>Pumpkin_Seeds_Dataset!C1150</f>
        <v>463.2525</v>
      </c>
      <c r="D1152">
        <f>Pumpkin_Seeds_Dataset!D1150</f>
        <v>218.14760000000001</v>
      </c>
      <c r="E1152">
        <f>Pumpkin_Seeds_Dataset!E1150</f>
        <v>79754</v>
      </c>
      <c r="F1152">
        <f>Pumpkin_Seeds_Dataset!F1150</f>
        <v>317.01429999999999</v>
      </c>
      <c r="G1152">
        <f>Pumpkin_Seeds_Dataset!G1150</f>
        <v>0.88219999999999998</v>
      </c>
      <c r="H1152">
        <f>Pumpkin_Seeds_Dataset!H1150</f>
        <v>0.98970000000000002</v>
      </c>
      <c r="I1152">
        <f>Pumpkin_Seeds_Dataset!I1150</f>
        <v>0.62229999999999996</v>
      </c>
      <c r="J1152">
        <f>Pumpkin_Seeds_Dataset!J1150</f>
        <v>0.77710000000000001</v>
      </c>
      <c r="K1152">
        <f>Pumpkin_Seeds_Dataset!K1150</f>
        <v>2.1236000000000002</v>
      </c>
      <c r="L1152">
        <f>Pumpkin_Seeds_Dataset!L1150</f>
        <v>0.68430000000000002</v>
      </c>
      <c r="M1152" s="9">
        <f>Pumpkin_Seeds_Dataset!M1150</f>
        <v>0</v>
      </c>
      <c r="N1152" s="10">
        <f t="shared" si="222"/>
        <v>1</v>
      </c>
      <c r="O1152" s="11">
        <f t="shared" si="223"/>
        <v>1</v>
      </c>
      <c r="P1152">
        <f t="shared" si="224"/>
        <v>0</v>
      </c>
      <c r="Q1152">
        <f t="shared" si="225"/>
        <v>0.63635338688599408</v>
      </c>
      <c r="R1152" s="9">
        <f t="shared" si="226"/>
        <v>0.63635338688599408</v>
      </c>
      <c r="S1152" s="11">
        <f t="shared" si="227"/>
        <v>0.36364661311400592</v>
      </c>
      <c r="T1152" s="9">
        <f t="shared" si="228"/>
        <v>-1.0115727260121832</v>
      </c>
      <c r="U1152" s="11">
        <f t="shared" si="229"/>
        <v>0</v>
      </c>
      <c r="AX1152">
        <v>0.28164851045691103</v>
      </c>
      <c r="AY1152">
        <v>1</v>
      </c>
      <c r="AZ1152">
        <v>0</v>
      </c>
      <c r="BA1152">
        <f t="shared" si="233"/>
        <v>1052</v>
      </c>
      <c r="BB1152">
        <f t="shared" si="234"/>
        <v>96</v>
      </c>
      <c r="BC1152">
        <f t="shared" si="230"/>
        <v>0.1907692307692308</v>
      </c>
      <c r="BD1152">
        <f t="shared" si="231"/>
        <v>0.92</v>
      </c>
      <c r="BE1152">
        <f t="shared" si="232"/>
        <v>7.0769230769238687E-4</v>
      </c>
    </row>
    <row r="1153" spans="1:57" x14ac:dyDescent="0.3">
      <c r="A1153">
        <f>Pumpkin_Seeds_Dataset!A1151</f>
        <v>97283</v>
      </c>
      <c r="B1153">
        <f>Pumpkin_Seeds_Dataset!B1151</f>
        <v>1206.819</v>
      </c>
      <c r="C1153">
        <f>Pumpkin_Seeds_Dataset!C1151</f>
        <v>469.21280000000002</v>
      </c>
      <c r="D1153">
        <f>Pumpkin_Seeds_Dataset!D1151</f>
        <v>264.67540000000002</v>
      </c>
      <c r="E1153">
        <f>Pumpkin_Seeds_Dataset!E1151</f>
        <v>98267</v>
      </c>
      <c r="F1153">
        <f>Pumpkin_Seeds_Dataset!F1151</f>
        <v>351.94400000000002</v>
      </c>
      <c r="G1153">
        <f>Pumpkin_Seeds_Dataset!G1151</f>
        <v>0.82569999999999999</v>
      </c>
      <c r="H1153">
        <f>Pumpkin_Seeds_Dataset!H1151</f>
        <v>0.99</v>
      </c>
      <c r="I1153">
        <f>Pumpkin_Seeds_Dataset!I1151</f>
        <v>0.74239999999999995</v>
      </c>
      <c r="J1153">
        <f>Pumpkin_Seeds_Dataset!J1151</f>
        <v>0.83940000000000003</v>
      </c>
      <c r="K1153">
        <f>Pumpkin_Seeds_Dataset!K1151</f>
        <v>1.7727999999999999</v>
      </c>
      <c r="L1153">
        <f>Pumpkin_Seeds_Dataset!L1151</f>
        <v>0.75009999999999999</v>
      </c>
      <c r="M1153" s="9">
        <f>Pumpkin_Seeds_Dataset!M1151</f>
        <v>0</v>
      </c>
      <c r="N1153" s="10">
        <f t="shared" si="222"/>
        <v>1</v>
      </c>
      <c r="O1153" s="11">
        <f t="shared" si="223"/>
        <v>1</v>
      </c>
      <c r="P1153">
        <f t="shared" si="224"/>
        <v>0</v>
      </c>
      <c r="Q1153">
        <f t="shared" si="225"/>
        <v>7.136827952704998E-2</v>
      </c>
      <c r="R1153" s="9">
        <f t="shared" si="226"/>
        <v>7.136827952704998E-2</v>
      </c>
      <c r="S1153" s="11">
        <f t="shared" si="227"/>
        <v>0.92863172047295006</v>
      </c>
      <c r="T1153" s="9">
        <f t="shared" si="228"/>
        <v>-7.404304452146615E-2</v>
      </c>
      <c r="U1153" s="11">
        <f t="shared" si="229"/>
        <v>100</v>
      </c>
      <c r="AX1153">
        <v>0.28186334962530235</v>
      </c>
      <c r="AY1153">
        <v>1</v>
      </c>
      <c r="AZ1153">
        <v>0</v>
      </c>
      <c r="BA1153">
        <f t="shared" si="233"/>
        <v>1053</v>
      </c>
      <c r="BB1153">
        <f t="shared" si="234"/>
        <v>96</v>
      </c>
      <c r="BC1153">
        <f t="shared" si="230"/>
        <v>0.18999999999999995</v>
      </c>
      <c r="BD1153">
        <f t="shared" si="231"/>
        <v>0.92</v>
      </c>
      <c r="BE1153">
        <f t="shared" si="232"/>
        <v>7.0769230769228474E-4</v>
      </c>
    </row>
    <row r="1154" spans="1:57" x14ac:dyDescent="0.3">
      <c r="A1154">
        <f>Pumpkin_Seeds_Dataset!A1152</f>
        <v>64193</v>
      </c>
      <c r="B1154">
        <f>Pumpkin_Seeds_Dataset!B1152</f>
        <v>989.73800000000006</v>
      </c>
      <c r="C1154">
        <f>Pumpkin_Seeds_Dataset!C1152</f>
        <v>388.89479999999998</v>
      </c>
      <c r="D1154">
        <f>Pumpkin_Seeds_Dataset!D1152</f>
        <v>210.84889999999999</v>
      </c>
      <c r="E1154">
        <f>Pumpkin_Seeds_Dataset!E1152</f>
        <v>64846</v>
      </c>
      <c r="F1154">
        <f>Pumpkin_Seeds_Dataset!F1152</f>
        <v>285.89</v>
      </c>
      <c r="G1154">
        <f>Pumpkin_Seeds_Dataset!G1152</f>
        <v>0.84030000000000005</v>
      </c>
      <c r="H1154">
        <f>Pumpkin_Seeds_Dataset!H1152</f>
        <v>0.9899</v>
      </c>
      <c r="I1154">
        <f>Pumpkin_Seeds_Dataset!I1152</f>
        <v>0.65780000000000005</v>
      </c>
      <c r="J1154">
        <f>Pumpkin_Seeds_Dataset!J1152</f>
        <v>0.82350000000000001</v>
      </c>
      <c r="K1154">
        <f>Pumpkin_Seeds_Dataset!K1152</f>
        <v>1.8444</v>
      </c>
      <c r="L1154">
        <f>Pumpkin_Seeds_Dataset!L1152</f>
        <v>0.73509999999999998</v>
      </c>
      <c r="M1154" s="9">
        <f>Pumpkin_Seeds_Dataset!M1152</f>
        <v>0</v>
      </c>
      <c r="N1154" s="10">
        <f t="shared" si="222"/>
        <v>1</v>
      </c>
      <c r="O1154" s="11">
        <f t="shared" si="223"/>
        <v>1</v>
      </c>
      <c r="P1154">
        <f t="shared" si="224"/>
        <v>0</v>
      </c>
      <c r="Q1154">
        <f t="shared" si="225"/>
        <v>0.13955029957937981</v>
      </c>
      <c r="R1154" s="9">
        <f t="shared" si="226"/>
        <v>0.13955029957937981</v>
      </c>
      <c r="S1154" s="11">
        <f t="shared" si="227"/>
        <v>0.86044970042062019</v>
      </c>
      <c r="T1154" s="9">
        <f t="shared" si="228"/>
        <v>-0.1503001189372139</v>
      </c>
      <c r="U1154" s="11">
        <f t="shared" si="229"/>
        <v>100</v>
      </c>
      <c r="AX1154">
        <v>0.28337277957688251</v>
      </c>
      <c r="AY1154">
        <v>1</v>
      </c>
      <c r="AZ1154">
        <v>0</v>
      </c>
      <c r="BA1154">
        <f t="shared" si="233"/>
        <v>1054</v>
      </c>
      <c r="BB1154">
        <f t="shared" si="234"/>
        <v>96</v>
      </c>
      <c r="BC1154">
        <f t="shared" si="230"/>
        <v>0.1892307692307692</v>
      </c>
      <c r="BD1154">
        <f t="shared" si="231"/>
        <v>0.92</v>
      </c>
      <c r="BE1154">
        <f t="shared" si="232"/>
        <v>0</v>
      </c>
    </row>
    <row r="1155" spans="1:57" x14ac:dyDescent="0.3">
      <c r="A1155">
        <f>Pumpkin_Seeds_Dataset!A1153</f>
        <v>76245</v>
      </c>
      <c r="B1155">
        <f>Pumpkin_Seeds_Dataset!B1153</f>
        <v>1088.1590000000001</v>
      </c>
      <c r="C1155">
        <f>Pumpkin_Seeds_Dataset!C1153</f>
        <v>427.42559999999997</v>
      </c>
      <c r="D1155">
        <f>Pumpkin_Seeds_Dataset!D1153</f>
        <v>227.91679999999999</v>
      </c>
      <c r="E1155">
        <f>Pumpkin_Seeds_Dataset!E1153</f>
        <v>77196</v>
      </c>
      <c r="F1155">
        <f>Pumpkin_Seeds_Dataset!F1153</f>
        <v>311.57369999999997</v>
      </c>
      <c r="G1155">
        <f>Pumpkin_Seeds_Dataset!G1153</f>
        <v>0.84599999999999997</v>
      </c>
      <c r="H1155">
        <f>Pumpkin_Seeds_Dataset!H1153</f>
        <v>0.98770000000000002</v>
      </c>
      <c r="I1155">
        <f>Pumpkin_Seeds_Dataset!I1153</f>
        <v>0.65380000000000005</v>
      </c>
      <c r="J1155">
        <f>Pumpkin_Seeds_Dataset!J1153</f>
        <v>0.80920000000000003</v>
      </c>
      <c r="K1155">
        <f>Pumpkin_Seeds_Dataset!K1153</f>
        <v>1.8754</v>
      </c>
      <c r="L1155">
        <f>Pumpkin_Seeds_Dataset!L1153</f>
        <v>0.72899999999999998</v>
      </c>
      <c r="M1155" s="9">
        <f>Pumpkin_Seeds_Dataset!M1153</f>
        <v>0</v>
      </c>
      <c r="N1155" s="10">
        <f t="shared" si="222"/>
        <v>1</v>
      </c>
      <c r="O1155" s="11">
        <f t="shared" si="223"/>
        <v>1</v>
      </c>
      <c r="P1155">
        <f t="shared" si="224"/>
        <v>0</v>
      </c>
      <c r="Q1155">
        <f t="shared" si="225"/>
        <v>5.1459113883647323E-2</v>
      </c>
      <c r="R1155" s="9">
        <f t="shared" si="226"/>
        <v>5.1459113883647323E-2</v>
      </c>
      <c r="S1155" s="11">
        <f t="shared" si="227"/>
        <v>0.94854088611635268</v>
      </c>
      <c r="T1155" s="9">
        <f t="shared" si="228"/>
        <v>-5.2830384456664457E-2</v>
      </c>
      <c r="U1155" s="11">
        <f t="shared" si="229"/>
        <v>100</v>
      </c>
      <c r="AX1155">
        <v>0.28545287374446321</v>
      </c>
      <c r="AY1155">
        <v>0</v>
      </c>
      <c r="AZ1155">
        <v>1</v>
      </c>
      <c r="BA1155">
        <f t="shared" si="233"/>
        <v>1054</v>
      </c>
      <c r="BB1155">
        <f t="shared" si="234"/>
        <v>97</v>
      </c>
      <c r="BC1155">
        <f t="shared" si="230"/>
        <v>0.1892307692307692</v>
      </c>
      <c r="BD1155">
        <f t="shared" si="231"/>
        <v>0.91916666666666669</v>
      </c>
      <c r="BE1155">
        <f t="shared" si="232"/>
        <v>7.0705128205125918E-4</v>
      </c>
    </row>
    <row r="1156" spans="1:57" x14ac:dyDescent="0.3">
      <c r="A1156">
        <f>Pumpkin_Seeds_Dataset!A1154</f>
        <v>86855</v>
      </c>
      <c r="B1156">
        <f>Pumpkin_Seeds_Dataset!B1154</f>
        <v>1129.097</v>
      </c>
      <c r="C1156">
        <f>Pumpkin_Seeds_Dataset!C1154</f>
        <v>441.85550000000001</v>
      </c>
      <c r="D1156">
        <f>Pumpkin_Seeds_Dataset!D1154</f>
        <v>251.2526</v>
      </c>
      <c r="E1156">
        <f>Pumpkin_Seeds_Dataset!E1154</f>
        <v>87509</v>
      </c>
      <c r="F1156">
        <f>Pumpkin_Seeds_Dataset!F1154</f>
        <v>332.54660000000001</v>
      </c>
      <c r="G1156">
        <f>Pumpkin_Seeds_Dataset!G1154</f>
        <v>0.8226</v>
      </c>
      <c r="H1156">
        <f>Pumpkin_Seeds_Dataset!H1154</f>
        <v>0.99250000000000005</v>
      </c>
      <c r="I1156">
        <f>Pumpkin_Seeds_Dataset!I1154</f>
        <v>0.72489999999999999</v>
      </c>
      <c r="J1156">
        <f>Pumpkin_Seeds_Dataset!J1154</f>
        <v>0.85609999999999997</v>
      </c>
      <c r="K1156">
        <f>Pumpkin_Seeds_Dataset!K1154</f>
        <v>1.7585999999999999</v>
      </c>
      <c r="L1156">
        <f>Pumpkin_Seeds_Dataset!L1154</f>
        <v>0.75260000000000005</v>
      </c>
      <c r="M1156" s="9">
        <f>Pumpkin_Seeds_Dataset!M1154</f>
        <v>0</v>
      </c>
      <c r="N1156" s="10">
        <f t="shared" si="222"/>
        <v>1</v>
      </c>
      <c r="O1156" s="11">
        <f t="shared" si="223"/>
        <v>1</v>
      </c>
      <c r="P1156">
        <f t="shared" si="224"/>
        <v>0</v>
      </c>
      <c r="Q1156">
        <f t="shared" si="225"/>
        <v>7.3820495735194322E-2</v>
      </c>
      <c r="R1156" s="9">
        <f t="shared" si="226"/>
        <v>7.3820495735194322E-2</v>
      </c>
      <c r="S1156" s="11">
        <f t="shared" si="227"/>
        <v>0.92617950426480566</v>
      </c>
      <c r="T1156" s="9">
        <f t="shared" si="228"/>
        <v>-7.6687214024204045E-2</v>
      </c>
      <c r="U1156" s="11">
        <f t="shared" si="229"/>
        <v>100</v>
      </c>
      <c r="AX1156">
        <v>0.285497258906864</v>
      </c>
      <c r="AY1156">
        <v>1</v>
      </c>
      <c r="AZ1156">
        <v>0</v>
      </c>
      <c r="BA1156">
        <f t="shared" si="233"/>
        <v>1055</v>
      </c>
      <c r="BB1156">
        <f t="shared" si="234"/>
        <v>97</v>
      </c>
      <c r="BC1156">
        <f t="shared" si="230"/>
        <v>0.18846153846153846</v>
      </c>
      <c r="BD1156">
        <f t="shared" si="231"/>
        <v>0.91916666666666669</v>
      </c>
      <c r="BE1156">
        <f t="shared" si="232"/>
        <v>7.0705128205125918E-4</v>
      </c>
    </row>
    <row r="1157" spans="1:57" x14ac:dyDescent="0.3">
      <c r="A1157">
        <f>Pumpkin_Seeds_Dataset!A1155</f>
        <v>68258</v>
      </c>
      <c r="B1157">
        <f>Pumpkin_Seeds_Dataset!B1155</f>
        <v>1010.953</v>
      </c>
      <c r="C1157">
        <f>Pumpkin_Seeds_Dataset!C1155</f>
        <v>404.74549999999999</v>
      </c>
      <c r="D1157">
        <f>Pumpkin_Seeds_Dataset!D1155</f>
        <v>215.54390000000001</v>
      </c>
      <c r="E1157">
        <f>Pumpkin_Seeds_Dataset!E1155</f>
        <v>68903</v>
      </c>
      <c r="F1157">
        <f>Pumpkin_Seeds_Dataset!F1155</f>
        <v>294.803</v>
      </c>
      <c r="G1157">
        <f>Pumpkin_Seeds_Dataset!G1155</f>
        <v>0.84640000000000004</v>
      </c>
      <c r="H1157">
        <f>Pumpkin_Seeds_Dataset!H1155</f>
        <v>0.99060000000000004</v>
      </c>
      <c r="I1157">
        <f>Pumpkin_Seeds_Dataset!I1155</f>
        <v>0.6462</v>
      </c>
      <c r="J1157">
        <f>Pumpkin_Seeds_Dataset!J1155</f>
        <v>0.83930000000000005</v>
      </c>
      <c r="K1157">
        <f>Pumpkin_Seeds_Dataset!K1155</f>
        <v>1.8777999999999999</v>
      </c>
      <c r="L1157">
        <f>Pumpkin_Seeds_Dataset!L1155</f>
        <v>0.72840000000000005</v>
      </c>
      <c r="M1157" s="9">
        <f>Pumpkin_Seeds_Dataset!M1155</f>
        <v>0</v>
      </c>
      <c r="N1157" s="10">
        <f t="shared" ref="N1157:N1220" si="235">1-M1157</f>
        <v>1</v>
      </c>
      <c r="O1157" s="11">
        <f t="shared" ref="O1157:O1220" si="236">M1157+N1157</f>
        <v>1</v>
      </c>
      <c r="P1157">
        <f t="shared" ref="P1157:P1220" si="237">IF(O1157=0,"",M1157/O1157)</f>
        <v>0</v>
      </c>
      <c r="Q1157">
        <f t="shared" ref="Q1157:Q1220" si="238">1/(1+EXP(-$X$5-MMULT(A1157:L1157,$X$6:$X$17)))</f>
        <v>0.13379676958351663</v>
      </c>
      <c r="R1157" s="9">
        <f t="shared" ref="R1157:R1220" si="239">O1157*Q1157</f>
        <v>0.13379676958351663</v>
      </c>
      <c r="S1157" s="11">
        <f t="shared" ref="S1157:S1220" si="240">O1157-R1157</f>
        <v>0.86620323041648339</v>
      </c>
      <c r="T1157" s="9">
        <f t="shared" ref="T1157:T1220" si="241">IFERROR(O1157*(P1157*LN(Q1157)+(1-P1157)*LN(1-Q1157)),0)</f>
        <v>-0.14363572079678549</v>
      </c>
      <c r="U1157" s="11">
        <f t="shared" ref="U1157:U1220" si="242">100*IF(Q1157&gt;=$AT$10,M1157/O1157,N1157/O1157)</f>
        <v>100</v>
      </c>
      <c r="AX1157">
        <v>0.28564907505568038</v>
      </c>
      <c r="AY1157">
        <v>1</v>
      </c>
      <c r="AZ1157">
        <v>0</v>
      </c>
      <c r="BA1157">
        <f t="shared" si="233"/>
        <v>1056</v>
      </c>
      <c r="BB1157">
        <f t="shared" si="234"/>
        <v>97</v>
      </c>
      <c r="BC1157">
        <f t="shared" ref="BC1157:BC1220" si="243">1-BA1157/BA$2504</f>
        <v>0.18769230769230771</v>
      </c>
      <c r="BD1157">
        <f t="shared" ref="BD1157:BD1220" si="244">1-BB1157/BB$2504</f>
        <v>0.91916666666666669</v>
      </c>
      <c r="BE1157">
        <f t="shared" ref="BE1157:BE1220" si="245">(BC1157-BC1158)*BD1157</f>
        <v>7.0705128205125918E-4</v>
      </c>
    </row>
    <row r="1158" spans="1:57" x14ac:dyDescent="0.3">
      <c r="A1158">
        <f>Pumpkin_Seeds_Dataset!A1156</f>
        <v>83271</v>
      </c>
      <c r="B1158">
        <f>Pumpkin_Seeds_Dataset!B1156</f>
        <v>1124.845</v>
      </c>
      <c r="C1158">
        <f>Pumpkin_Seeds_Dataset!C1156</f>
        <v>452.3843</v>
      </c>
      <c r="D1158">
        <f>Pumpkin_Seeds_Dataset!D1156</f>
        <v>235.3433</v>
      </c>
      <c r="E1158">
        <f>Pumpkin_Seeds_Dataset!E1156</f>
        <v>83985</v>
      </c>
      <c r="F1158">
        <f>Pumpkin_Seeds_Dataset!F1156</f>
        <v>325.61320000000001</v>
      </c>
      <c r="G1158">
        <f>Pumpkin_Seeds_Dataset!G1156</f>
        <v>0.85399999999999998</v>
      </c>
      <c r="H1158">
        <f>Pumpkin_Seeds_Dataset!H1156</f>
        <v>0.99150000000000005</v>
      </c>
      <c r="I1158">
        <f>Pumpkin_Seeds_Dataset!I1156</f>
        <v>0.75149999999999995</v>
      </c>
      <c r="J1158">
        <f>Pumpkin_Seeds_Dataset!J1156</f>
        <v>0.82699999999999996</v>
      </c>
      <c r="K1158">
        <f>Pumpkin_Seeds_Dataset!K1156</f>
        <v>1.9221999999999999</v>
      </c>
      <c r="L1158">
        <f>Pumpkin_Seeds_Dataset!L1156</f>
        <v>0.7198</v>
      </c>
      <c r="M1158" s="9">
        <f>Pumpkin_Seeds_Dataset!M1156</f>
        <v>0</v>
      </c>
      <c r="N1158" s="10">
        <f t="shared" si="235"/>
        <v>1</v>
      </c>
      <c r="O1158" s="11">
        <f t="shared" si="236"/>
        <v>1</v>
      </c>
      <c r="P1158">
        <f t="shared" si="237"/>
        <v>0</v>
      </c>
      <c r="Q1158">
        <f t="shared" si="238"/>
        <v>0.21375670789942208</v>
      </c>
      <c r="R1158" s="9">
        <f t="shared" si="239"/>
        <v>0.21375670789942208</v>
      </c>
      <c r="S1158" s="11">
        <f t="shared" si="240"/>
        <v>0.78624329210057797</v>
      </c>
      <c r="T1158" s="9">
        <f t="shared" si="241"/>
        <v>-0.24048900251347907</v>
      </c>
      <c r="U1158" s="11">
        <f t="shared" si="242"/>
        <v>100</v>
      </c>
      <c r="AX1158">
        <v>0.28625796812753485</v>
      </c>
      <c r="AY1158">
        <v>1</v>
      </c>
      <c r="AZ1158">
        <v>0</v>
      </c>
      <c r="BA1158">
        <f t="shared" ref="BA1158:BA1221" si="246">BA1157+AY1158</f>
        <v>1057</v>
      </c>
      <c r="BB1158">
        <f t="shared" ref="BB1158:BB1221" si="247">BB1157+AZ1158</f>
        <v>97</v>
      </c>
      <c r="BC1158">
        <f t="shared" si="243"/>
        <v>0.18692307692307697</v>
      </c>
      <c r="BD1158">
        <f t="shared" si="244"/>
        <v>0.91916666666666669</v>
      </c>
      <c r="BE1158">
        <f t="shared" si="245"/>
        <v>7.0705128205136121E-4</v>
      </c>
    </row>
    <row r="1159" spans="1:57" x14ac:dyDescent="0.3">
      <c r="A1159">
        <f>Pumpkin_Seeds_Dataset!A1157</f>
        <v>78741</v>
      </c>
      <c r="B1159">
        <f>Pumpkin_Seeds_Dataset!B1157</f>
        <v>1118.0940000000001</v>
      </c>
      <c r="C1159">
        <f>Pumpkin_Seeds_Dataset!C1157</f>
        <v>451.51920000000001</v>
      </c>
      <c r="D1159">
        <f>Pumpkin_Seeds_Dataset!D1157</f>
        <v>223.83279999999999</v>
      </c>
      <c r="E1159">
        <f>Pumpkin_Seeds_Dataset!E1157</f>
        <v>80008</v>
      </c>
      <c r="F1159">
        <f>Pumpkin_Seeds_Dataset!F1157</f>
        <v>316.63249999999999</v>
      </c>
      <c r="G1159">
        <f>Pumpkin_Seeds_Dataset!G1157</f>
        <v>0.86850000000000005</v>
      </c>
      <c r="H1159">
        <f>Pumpkin_Seeds_Dataset!H1157</f>
        <v>0.98419999999999996</v>
      </c>
      <c r="I1159">
        <f>Pumpkin_Seeds_Dataset!I1157</f>
        <v>0.7641</v>
      </c>
      <c r="J1159">
        <f>Pumpkin_Seeds_Dataset!J1157</f>
        <v>0.79149999999999998</v>
      </c>
      <c r="K1159">
        <f>Pumpkin_Seeds_Dataset!K1157</f>
        <v>2.0171999999999999</v>
      </c>
      <c r="L1159">
        <f>Pumpkin_Seeds_Dataset!L1157</f>
        <v>0.70130000000000003</v>
      </c>
      <c r="M1159" s="9">
        <f>Pumpkin_Seeds_Dataset!M1157</f>
        <v>0</v>
      </c>
      <c r="N1159" s="10">
        <f t="shared" si="235"/>
        <v>1</v>
      </c>
      <c r="O1159" s="11">
        <f t="shared" si="236"/>
        <v>1</v>
      </c>
      <c r="P1159">
        <f t="shared" si="237"/>
        <v>0</v>
      </c>
      <c r="Q1159">
        <f t="shared" si="238"/>
        <v>0.14686756582720709</v>
      </c>
      <c r="R1159" s="9">
        <f t="shared" si="239"/>
        <v>0.14686756582720709</v>
      </c>
      <c r="S1159" s="11">
        <f t="shared" si="240"/>
        <v>0.85313243417279294</v>
      </c>
      <c r="T1159" s="9">
        <f t="shared" si="241"/>
        <v>-0.15884048659808458</v>
      </c>
      <c r="U1159" s="11">
        <f t="shared" si="242"/>
        <v>100</v>
      </c>
      <c r="AX1159">
        <v>0.28691981314882409</v>
      </c>
      <c r="AY1159">
        <v>1</v>
      </c>
      <c r="AZ1159">
        <v>0</v>
      </c>
      <c r="BA1159">
        <f t="shared" si="246"/>
        <v>1058</v>
      </c>
      <c r="BB1159">
        <f t="shared" si="247"/>
        <v>97</v>
      </c>
      <c r="BC1159">
        <f t="shared" si="243"/>
        <v>0.18615384615384611</v>
      </c>
      <c r="BD1159">
        <f t="shared" si="244"/>
        <v>0.91916666666666669</v>
      </c>
      <c r="BE1159">
        <f t="shared" si="245"/>
        <v>0</v>
      </c>
    </row>
    <row r="1160" spans="1:57" x14ac:dyDescent="0.3">
      <c r="A1160">
        <f>Pumpkin_Seeds_Dataset!A1158</f>
        <v>86993</v>
      </c>
      <c r="B1160">
        <f>Pumpkin_Seeds_Dataset!B1158</f>
        <v>1156.0650000000001</v>
      </c>
      <c r="C1160">
        <f>Pumpkin_Seeds_Dataset!C1158</f>
        <v>449.87580000000003</v>
      </c>
      <c r="D1160">
        <f>Pumpkin_Seeds_Dataset!D1158</f>
        <v>247.22790000000001</v>
      </c>
      <c r="E1160">
        <f>Pumpkin_Seeds_Dataset!E1158</f>
        <v>87968</v>
      </c>
      <c r="F1160">
        <f>Pumpkin_Seeds_Dataset!F1158</f>
        <v>332.81060000000002</v>
      </c>
      <c r="G1160">
        <f>Pumpkin_Seeds_Dataset!G1158</f>
        <v>0.83550000000000002</v>
      </c>
      <c r="H1160">
        <f>Pumpkin_Seeds_Dataset!H1158</f>
        <v>0.9889</v>
      </c>
      <c r="I1160">
        <f>Pumpkin_Seeds_Dataset!I1158</f>
        <v>0.70989999999999998</v>
      </c>
      <c r="J1160">
        <f>Pumpkin_Seeds_Dataset!J1158</f>
        <v>0.81799999999999995</v>
      </c>
      <c r="K1160">
        <f>Pumpkin_Seeds_Dataset!K1158</f>
        <v>1.8197000000000001</v>
      </c>
      <c r="L1160">
        <f>Pumpkin_Seeds_Dataset!L1158</f>
        <v>0.73980000000000001</v>
      </c>
      <c r="M1160" s="9">
        <f>Pumpkin_Seeds_Dataset!M1158</f>
        <v>0</v>
      </c>
      <c r="N1160" s="10">
        <f t="shared" si="235"/>
        <v>1</v>
      </c>
      <c r="O1160" s="11">
        <f t="shared" si="236"/>
        <v>1</v>
      </c>
      <c r="P1160">
        <f t="shared" si="237"/>
        <v>0</v>
      </c>
      <c r="Q1160">
        <f t="shared" si="238"/>
        <v>5.1030036273900674E-2</v>
      </c>
      <c r="R1160" s="9">
        <f t="shared" si="239"/>
        <v>5.1030036273900674E-2</v>
      </c>
      <c r="S1160" s="11">
        <f t="shared" si="240"/>
        <v>0.94896996372609932</v>
      </c>
      <c r="T1160" s="9">
        <f t="shared" si="241"/>
        <v>-5.2378131319776575E-2</v>
      </c>
      <c r="U1160" s="11">
        <f t="shared" si="242"/>
        <v>100</v>
      </c>
      <c r="AX1160">
        <v>0.28773715841199987</v>
      </c>
      <c r="AY1160">
        <v>0</v>
      </c>
      <c r="AZ1160">
        <v>1</v>
      </c>
      <c r="BA1160">
        <f t="shared" si="246"/>
        <v>1058</v>
      </c>
      <c r="BB1160">
        <f t="shared" si="247"/>
        <v>98</v>
      </c>
      <c r="BC1160">
        <f t="shared" si="243"/>
        <v>0.18615384615384611</v>
      </c>
      <c r="BD1160">
        <f t="shared" si="244"/>
        <v>0.91833333333333333</v>
      </c>
      <c r="BE1160">
        <f t="shared" si="245"/>
        <v>7.0641025641023352E-4</v>
      </c>
    </row>
    <row r="1161" spans="1:57" x14ac:dyDescent="0.3">
      <c r="A1161">
        <f>Pumpkin_Seeds_Dataset!A1159</f>
        <v>59868</v>
      </c>
      <c r="B1161">
        <f>Pumpkin_Seeds_Dataset!B1159</f>
        <v>945.822</v>
      </c>
      <c r="C1161">
        <f>Pumpkin_Seeds_Dataset!C1159</f>
        <v>372.15629999999999</v>
      </c>
      <c r="D1161">
        <f>Pumpkin_Seeds_Dataset!D1159</f>
        <v>206.5386</v>
      </c>
      <c r="E1161">
        <f>Pumpkin_Seeds_Dataset!E1159</f>
        <v>60377</v>
      </c>
      <c r="F1161">
        <f>Pumpkin_Seeds_Dataset!F1159</f>
        <v>276.09109999999998</v>
      </c>
      <c r="G1161">
        <f>Pumpkin_Seeds_Dataset!G1159</f>
        <v>0.83189999999999997</v>
      </c>
      <c r="H1161">
        <f>Pumpkin_Seeds_Dataset!H1159</f>
        <v>0.99160000000000004</v>
      </c>
      <c r="I1161">
        <f>Pumpkin_Seeds_Dataset!I1159</f>
        <v>0.6774</v>
      </c>
      <c r="J1161">
        <f>Pumpkin_Seeds_Dataset!J1159</f>
        <v>0.84099999999999997</v>
      </c>
      <c r="K1161">
        <f>Pumpkin_Seeds_Dataset!K1159</f>
        <v>1.8019000000000001</v>
      </c>
      <c r="L1161">
        <f>Pumpkin_Seeds_Dataset!L1159</f>
        <v>0.7419</v>
      </c>
      <c r="M1161" s="9">
        <f>Pumpkin_Seeds_Dataset!M1159</f>
        <v>0</v>
      </c>
      <c r="N1161" s="10">
        <f t="shared" si="235"/>
        <v>1</v>
      </c>
      <c r="O1161" s="11">
        <f t="shared" si="236"/>
        <v>1</v>
      </c>
      <c r="P1161">
        <f t="shared" si="237"/>
        <v>0</v>
      </c>
      <c r="Q1161">
        <f t="shared" si="238"/>
        <v>0.31779707103327182</v>
      </c>
      <c r="R1161" s="9">
        <f t="shared" si="239"/>
        <v>0.31779707103327182</v>
      </c>
      <c r="S1161" s="11">
        <f t="shared" si="240"/>
        <v>0.68220292896672818</v>
      </c>
      <c r="T1161" s="9">
        <f t="shared" si="241"/>
        <v>-0.38242811559325196</v>
      </c>
      <c r="U1161" s="11">
        <f t="shared" si="242"/>
        <v>100</v>
      </c>
      <c r="AX1161">
        <v>0.28780091519198203</v>
      </c>
      <c r="AY1161">
        <v>1</v>
      </c>
      <c r="AZ1161">
        <v>0</v>
      </c>
      <c r="BA1161">
        <f t="shared" si="246"/>
        <v>1059</v>
      </c>
      <c r="BB1161">
        <f t="shared" si="247"/>
        <v>98</v>
      </c>
      <c r="BC1161">
        <f t="shared" si="243"/>
        <v>0.18538461538461537</v>
      </c>
      <c r="BD1161">
        <f t="shared" si="244"/>
        <v>0.91833333333333333</v>
      </c>
      <c r="BE1161">
        <f t="shared" si="245"/>
        <v>7.0641025641023352E-4</v>
      </c>
    </row>
    <row r="1162" spans="1:57" x14ac:dyDescent="0.3">
      <c r="A1162">
        <f>Pumpkin_Seeds_Dataset!A1160</f>
        <v>71097</v>
      </c>
      <c r="B1162">
        <f>Pumpkin_Seeds_Dataset!B1160</f>
        <v>1033.8330000000001</v>
      </c>
      <c r="C1162">
        <f>Pumpkin_Seeds_Dataset!C1160</f>
        <v>401.27300000000002</v>
      </c>
      <c r="D1162">
        <f>Pumpkin_Seeds_Dataset!D1160</f>
        <v>226.84360000000001</v>
      </c>
      <c r="E1162">
        <f>Pumpkin_Seeds_Dataset!E1160</f>
        <v>71757</v>
      </c>
      <c r="F1162">
        <f>Pumpkin_Seeds_Dataset!F1160</f>
        <v>300.87130000000002</v>
      </c>
      <c r="G1162">
        <f>Pumpkin_Seeds_Dataset!G1160</f>
        <v>0.82489999999999997</v>
      </c>
      <c r="H1162">
        <f>Pumpkin_Seeds_Dataset!H1160</f>
        <v>0.99080000000000001</v>
      </c>
      <c r="I1162">
        <f>Pumpkin_Seeds_Dataset!I1160</f>
        <v>0.66220000000000001</v>
      </c>
      <c r="J1162">
        <f>Pumpkin_Seeds_Dataset!J1160</f>
        <v>0.83589999999999998</v>
      </c>
      <c r="K1162">
        <f>Pumpkin_Seeds_Dataset!K1160</f>
        <v>1.7688999999999999</v>
      </c>
      <c r="L1162">
        <f>Pumpkin_Seeds_Dataset!L1160</f>
        <v>0.74980000000000002</v>
      </c>
      <c r="M1162" s="9">
        <f>Pumpkin_Seeds_Dataset!M1160</f>
        <v>0</v>
      </c>
      <c r="N1162" s="10">
        <f t="shared" si="235"/>
        <v>1</v>
      </c>
      <c r="O1162" s="11">
        <f t="shared" si="236"/>
        <v>1</v>
      </c>
      <c r="P1162">
        <f t="shared" si="237"/>
        <v>0</v>
      </c>
      <c r="Q1162">
        <f t="shared" si="238"/>
        <v>6.377478237447852E-2</v>
      </c>
      <c r="R1162" s="9">
        <f t="shared" si="239"/>
        <v>6.377478237447852E-2</v>
      </c>
      <c r="S1162" s="11">
        <f t="shared" si="240"/>
        <v>0.93622521762552147</v>
      </c>
      <c r="T1162" s="9">
        <f t="shared" si="241"/>
        <v>-6.5899214326918115E-2</v>
      </c>
      <c r="U1162" s="11">
        <f t="shared" si="242"/>
        <v>100</v>
      </c>
      <c r="AX1162">
        <v>0.28866213522005424</v>
      </c>
      <c r="AY1162">
        <v>1</v>
      </c>
      <c r="AZ1162">
        <v>0</v>
      </c>
      <c r="BA1162">
        <f t="shared" si="246"/>
        <v>1060</v>
      </c>
      <c r="BB1162">
        <f t="shared" si="247"/>
        <v>98</v>
      </c>
      <c r="BC1162">
        <f t="shared" si="243"/>
        <v>0.18461538461538463</v>
      </c>
      <c r="BD1162">
        <f t="shared" si="244"/>
        <v>0.91833333333333333</v>
      </c>
      <c r="BE1162">
        <f t="shared" si="245"/>
        <v>7.0641025641023352E-4</v>
      </c>
    </row>
    <row r="1163" spans="1:57" x14ac:dyDescent="0.3">
      <c r="A1163">
        <f>Pumpkin_Seeds_Dataset!A1161</f>
        <v>72286</v>
      </c>
      <c r="B1163">
        <f>Pumpkin_Seeds_Dataset!B1161</f>
        <v>1052.386</v>
      </c>
      <c r="C1163">
        <f>Pumpkin_Seeds_Dataset!C1161</f>
        <v>421.81689999999998</v>
      </c>
      <c r="D1163">
        <f>Pumpkin_Seeds_Dataset!D1161</f>
        <v>218.80179999999999</v>
      </c>
      <c r="E1163">
        <f>Pumpkin_Seeds_Dataset!E1161</f>
        <v>73030</v>
      </c>
      <c r="F1163">
        <f>Pumpkin_Seeds_Dataset!F1161</f>
        <v>303.37670000000003</v>
      </c>
      <c r="G1163">
        <f>Pumpkin_Seeds_Dataset!G1161</f>
        <v>0.85489999999999999</v>
      </c>
      <c r="H1163">
        <f>Pumpkin_Seeds_Dataset!H1161</f>
        <v>0.98980000000000001</v>
      </c>
      <c r="I1163">
        <f>Pumpkin_Seeds_Dataset!I1161</f>
        <v>0.64100000000000001</v>
      </c>
      <c r="J1163">
        <f>Pumpkin_Seeds_Dataset!J1161</f>
        <v>0.82020000000000004</v>
      </c>
      <c r="K1163">
        <f>Pumpkin_Seeds_Dataset!K1161</f>
        <v>1.9278</v>
      </c>
      <c r="L1163">
        <f>Pumpkin_Seeds_Dataset!L1161</f>
        <v>0.71919999999999995</v>
      </c>
      <c r="M1163" s="9">
        <f>Pumpkin_Seeds_Dataset!M1161</f>
        <v>0</v>
      </c>
      <c r="N1163" s="10">
        <f t="shared" si="235"/>
        <v>1</v>
      </c>
      <c r="O1163" s="11">
        <f t="shared" si="236"/>
        <v>1</v>
      </c>
      <c r="P1163">
        <f t="shared" si="237"/>
        <v>0</v>
      </c>
      <c r="Q1163">
        <f t="shared" si="238"/>
        <v>0.13347317737784919</v>
      </c>
      <c r="R1163" s="9">
        <f t="shared" si="239"/>
        <v>0.13347317737784919</v>
      </c>
      <c r="S1163" s="11">
        <f t="shared" si="240"/>
        <v>0.86652682262215075</v>
      </c>
      <c r="T1163" s="9">
        <f t="shared" si="241"/>
        <v>-0.14326221517326174</v>
      </c>
      <c r="U1163" s="11">
        <f t="shared" si="242"/>
        <v>100</v>
      </c>
      <c r="AX1163">
        <v>0.28867119896833965</v>
      </c>
      <c r="AY1163">
        <v>1</v>
      </c>
      <c r="AZ1163">
        <v>0</v>
      </c>
      <c r="BA1163">
        <f t="shared" si="246"/>
        <v>1061</v>
      </c>
      <c r="BB1163">
        <f t="shared" si="247"/>
        <v>98</v>
      </c>
      <c r="BC1163">
        <f t="shared" si="243"/>
        <v>0.18384615384615388</v>
      </c>
      <c r="BD1163">
        <f t="shared" si="244"/>
        <v>0.91833333333333333</v>
      </c>
      <c r="BE1163">
        <f t="shared" si="245"/>
        <v>7.0641025641033544E-4</v>
      </c>
    </row>
    <row r="1164" spans="1:57" x14ac:dyDescent="0.3">
      <c r="A1164">
        <f>Pumpkin_Seeds_Dataset!A1162</f>
        <v>72812</v>
      </c>
      <c r="B1164">
        <f>Pumpkin_Seeds_Dataset!B1162</f>
        <v>1076.588</v>
      </c>
      <c r="C1164">
        <f>Pumpkin_Seeds_Dataset!C1162</f>
        <v>431.64280000000002</v>
      </c>
      <c r="D1164">
        <f>Pumpkin_Seeds_Dataset!D1162</f>
        <v>216.64590000000001</v>
      </c>
      <c r="E1164">
        <f>Pumpkin_Seeds_Dataset!E1162</f>
        <v>73814</v>
      </c>
      <c r="F1164">
        <f>Pumpkin_Seeds_Dataset!F1162</f>
        <v>304.47840000000002</v>
      </c>
      <c r="G1164">
        <f>Pumpkin_Seeds_Dataset!G1162</f>
        <v>0.8649</v>
      </c>
      <c r="H1164">
        <f>Pumpkin_Seeds_Dataset!H1162</f>
        <v>0.98640000000000005</v>
      </c>
      <c r="I1164">
        <f>Pumpkin_Seeds_Dataset!I1162</f>
        <v>0.72099999999999997</v>
      </c>
      <c r="J1164">
        <f>Pumpkin_Seeds_Dataset!J1162</f>
        <v>0.78939999999999999</v>
      </c>
      <c r="K1164">
        <f>Pumpkin_Seeds_Dataset!K1162</f>
        <v>1.9923999999999999</v>
      </c>
      <c r="L1164">
        <f>Pumpkin_Seeds_Dataset!L1162</f>
        <v>0.70540000000000003</v>
      </c>
      <c r="M1164" s="9">
        <f>Pumpkin_Seeds_Dataset!M1162</f>
        <v>0</v>
      </c>
      <c r="N1164" s="10">
        <f t="shared" si="235"/>
        <v>1</v>
      </c>
      <c r="O1164" s="11">
        <f t="shared" si="236"/>
        <v>1</v>
      </c>
      <c r="P1164">
        <f t="shared" si="237"/>
        <v>0</v>
      </c>
      <c r="Q1164">
        <f t="shared" si="238"/>
        <v>0.27309320435486634</v>
      </c>
      <c r="R1164" s="9">
        <f t="shared" si="239"/>
        <v>0.27309320435486634</v>
      </c>
      <c r="S1164" s="11">
        <f t="shared" si="240"/>
        <v>0.72690679564513361</v>
      </c>
      <c r="T1164" s="9">
        <f t="shared" si="241"/>
        <v>-0.3189570137319267</v>
      </c>
      <c r="U1164" s="11">
        <f t="shared" si="242"/>
        <v>100</v>
      </c>
      <c r="AX1164">
        <v>0.29205399720111497</v>
      </c>
      <c r="AY1164">
        <v>1</v>
      </c>
      <c r="AZ1164">
        <v>0</v>
      </c>
      <c r="BA1164">
        <f t="shared" si="246"/>
        <v>1062</v>
      </c>
      <c r="BB1164">
        <f t="shared" si="247"/>
        <v>98</v>
      </c>
      <c r="BC1164">
        <f t="shared" si="243"/>
        <v>0.18307692307692303</v>
      </c>
      <c r="BD1164">
        <f t="shared" si="244"/>
        <v>0.91833333333333333</v>
      </c>
      <c r="BE1164">
        <f t="shared" si="245"/>
        <v>7.0641025641023352E-4</v>
      </c>
    </row>
    <row r="1165" spans="1:57" x14ac:dyDescent="0.3">
      <c r="A1165">
        <f>Pumpkin_Seeds_Dataset!A1163</f>
        <v>103189</v>
      </c>
      <c r="B1165">
        <f>Pumpkin_Seeds_Dataset!B1163</f>
        <v>1240.1179999999999</v>
      </c>
      <c r="C1165">
        <f>Pumpkin_Seeds_Dataset!C1163</f>
        <v>479.8349</v>
      </c>
      <c r="D1165">
        <f>Pumpkin_Seeds_Dataset!D1163</f>
        <v>274.81330000000003</v>
      </c>
      <c r="E1165">
        <f>Pumpkin_Seeds_Dataset!E1163</f>
        <v>104187</v>
      </c>
      <c r="F1165">
        <f>Pumpkin_Seeds_Dataset!F1163</f>
        <v>362.46969999999999</v>
      </c>
      <c r="G1165">
        <f>Pumpkin_Seeds_Dataset!G1163</f>
        <v>0.81969999999999998</v>
      </c>
      <c r="H1165">
        <f>Pumpkin_Seeds_Dataset!H1163</f>
        <v>0.99039999999999995</v>
      </c>
      <c r="I1165">
        <f>Pumpkin_Seeds_Dataset!I1163</f>
        <v>0.69920000000000004</v>
      </c>
      <c r="J1165">
        <f>Pumpkin_Seeds_Dataset!J1163</f>
        <v>0.84319999999999995</v>
      </c>
      <c r="K1165">
        <f>Pumpkin_Seeds_Dataset!K1163</f>
        <v>1.746</v>
      </c>
      <c r="L1165">
        <f>Pumpkin_Seeds_Dataset!L1163</f>
        <v>0.75539999999999996</v>
      </c>
      <c r="M1165" s="9">
        <f>Pumpkin_Seeds_Dataset!M1163</f>
        <v>0</v>
      </c>
      <c r="N1165" s="10">
        <f t="shared" si="235"/>
        <v>1</v>
      </c>
      <c r="O1165" s="11">
        <f t="shared" si="236"/>
        <v>1</v>
      </c>
      <c r="P1165">
        <f t="shared" si="237"/>
        <v>0</v>
      </c>
      <c r="Q1165">
        <f t="shared" si="238"/>
        <v>0.14168229406112987</v>
      </c>
      <c r="R1165" s="9">
        <f t="shared" si="239"/>
        <v>0.14168229406112987</v>
      </c>
      <c r="S1165" s="11">
        <f t="shared" si="240"/>
        <v>0.85831770593887013</v>
      </c>
      <c r="T1165" s="9">
        <f t="shared" si="241"/>
        <v>-0.15278096139131472</v>
      </c>
      <c r="U1165" s="11">
        <f t="shared" si="242"/>
        <v>100</v>
      </c>
      <c r="AX1165">
        <v>0.29234549076176131</v>
      </c>
      <c r="AY1165">
        <v>1</v>
      </c>
      <c r="AZ1165">
        <v>0</v>
      </c>
      <c r="BA1165">
        <f t="shared" si="246"/>
        <v>1063</v>
      </c>
      <c r="BB1165">
        <f t="shared" si="247"/>
        <v>98</v>
      </c>
      <c r="BC1165">
        <f t="shared" si="243"/>
        <v>0.18230769230769228</v>
      </c>
      <c r="BD1165">
        <f t="shared" si="244"/>
        <v>0.91833333333333333</v>
      </c>
      <c r="BE1165">
        <f t="shared" si="245"/>
        <v>7.0641025641023352E-4</v>
      </c>
    </row>
    <row r="1166" spans="1:57" x14ac:dyDescent="0.3">
      <c r="A1166">
        <f>Pumpkin_Seeds_Dataset!A1164</f>
        <v>65787</v>
      </c>
      <c r="B1166">
        <f>Pumpkin_Seeds_Dataset!B1164</f>
        <v>1021.125</v>
      </c>
      <c r="C1166">
        <f>Pumpkin_Seeds_Dataset!C1164</f>
        <v>409.17590000000001</v>
      </c>
      <c r="D1166">
        <f>Pumpkin_Seeds_Dataset!D1164</f>
        <v>205.6027</v>
      </c>
      <c r="E1166">
        <f>Pumpkin_Seeds_Dataset!E1164</f>
        <v>66648</v>
      </c>
      <c r="F1166">
        <f>Pumpkin_Seeds_Dataset!F1164</f>
        <v>289.41770000000002</v>
      </c>
      <c r="G1166">
        <f>Pumpkin_Seeds_Dataset!G1164</f>
        <v>0.86460000000000004</v>
      </c>
      <c r="H1166">
        <f>Pumpkin_Seeds_Dataset!H1164</f>
        <v>0.98709999999999998</v>
      </c>
      <c r="I1166">
        <f>Pumpkin_Seeds_Dataset!I1164</f>
        <v>0.60960000000000003</v>
      </c>
      <c r="J1166">
        <f>Pumpkin_Seeds_Dataset!J1164</f>
        <v>0.79290000000000005</v>
      </c>
      <c r="K1166">
        <f>Pumpkin_Seeds_Dataset!K1164</f>
        <v>1.9901</v>
      </c>
      <c r="L1166">
        <f>Pumpkin_Seeds_Dataset!L1164</f>
        <v>0.70730000000000004</v>
      </c>
      <c r="M1166" s="9">
        <f>Pumpkin_Seeds_Dataset!M1164</f>
        <v>0</v>
      </c>
      <c r="N1166" s="10">
        <f t="shared" si="235"/>
        <v>1</v>
      </c>
      <c r="O1166" s="11">
        <f t="shared" si="236"/>
        <v>1</v>
      </c>
      <c r="P1166">
        <f t="shared" si="237"/>
        <v>0</v>
      </c>
      <c r="Q1166">
        <f t="shared" si="238"/>
        <v>0.285497258906864</v>
      </c>
      <c r="R1166" s="9">
        <f t="shared" si="239"/>
        <v>0.285497258906864</v>
      </c>
      <c r="S1166" s="11">
        <f t="shared" si="240"/>
        <v>0.71450274109313594</v>
      </c>
      <c r="T1166" s="9">
        <f t="shared" si="241"/>
        <v>-0.33616844524009737</v>
      </c>
      <c r="U1166" s="11">
        <f t="shared" si="242"/>
        <v>100</v>
      </c>
      <c r="AX1166">
        <v>0.29303728572744048</v>
      </c>
      <c r="AY1166">
        <v>1</v>
      </c>
      <c r="AZ1166">
        <v>0</v>
      </c>
      <c r="BA1166">
        <f t="shared" si="246"/>
        <v>1064</v>
      </c>
      <c r="BB1166">
        <f t="shared" si="247"/>
        <v>98</v>
      </c>
      <c r="BC1166">
        <f t="shared" si="243"/>
        <v>0.18153846153846154</v>
      </c>
      <c r="BD1166">
        <f t="shared" si="244"/>
        <v>0.91833333333333333</v>
      </c>
      <c r="BE1166">
        <f t="shared" si="245"/>
        <v>7.0641025641023352E-4</v>
      </c>
    </row>
    <row r="1167" spans="1:57" x14ac:dyDescent="0.3">
      <c r="A1167">
        <f>Pumpkin_Seeds_Dataset!A1165</f>
        <v>90845</v>
      </c>
      <c r="B1167">
        <f>Pumpkin_Seeds_Dataset!B1165</f>
        <v>1116.3820000000001</v>
      </c>
      <c r="C1167">
        <f>Pumpkin_Seeds_Dataset!C1165</f>
        <v>411.26510000000002</v>
      </c>
      <c r="D1167">
        <f>Pumpkin_Seeds_Dataset!D1165</f>
        <v>282.17430000000002</v>
      </c>
      <c r="E1167">
        <f>Pumpkin_Seeds_Dataset!E1165</f>
        <v>91566</v>
      </c>
      <c r="F1167">
        <f>Pumpkin_Seeds_Dataset!F1165</f>
        <v>340.0992</v>
      </c>
      <c r="G1167">
        <f>Pumpkin_Seeds_Dataset!G1165</f>
        <v>0.72750000000000004</v>
      </c>
      <c r="H1167">
        <f>Pumpkin_Seeds_Dataset!H1165</f>
        <v>0.99209999999999998</v>
      </c>
      <c r="I1167">
        <f>Pumpkin_Seeds_Dataset!I1165</f>
        <v>0.74139999999999995</v>
      </c>
      <c r="J1167">
        <f>Pumpkin_Seeds_Dataset!J1165</f>
        <v>0.91600000000000004</v>
      </c>
      <c r="K1167">
        <f>Pumpkin_Seeds_Dataset!K1165</f>
        <v>1.4575</v>
      </c>
      <c r="L1167">
        <f>Pumpkin_Seeds_Dataset!L1165</f>
        <v>0.82699999999999996</v>
      </c>
      <c r="M1167" s="9">
        <f>Pumpkin_Seeds_Dataset!M1165</f>
        <v>0</v>
      </c>
      <c r="N1167" s="10">
        <f t="shared" si="235"/>
        <v>1</v>
      </c>
      <c r="O1167" s="11">
        <f t="shared" si="236"/>
        <v>1</v>
      </c>
      <c r="P1167">
        <f t="shared" si="237"/>
        <v>0</v>
      </c>
      <c r="Q1167">
        <f t="shared" si="238"/>
        <v>7.3061765388635598E-3</v>
      </c>
      <c r="R1167" s="9">
        <f t="shared" si="239"/>
        <v>7.3061765388635598E-3</v>
      </c>
      <c r="S1167" s="11">
        <f t="shared" si="240"/>
        <v>0.99269382346113644</v>
      </c>
      <c r="T1167" s="9">
        <f t="shared" si="241"/>
        <v>-7.3329973649828217E-3</v>
      </c>
      <c r="U1167" s="11">
        <f t="shared" si="242"/>
        <v>100</v>
      </c>
      <c r="AX1167">
        <v>0.29320870949865463</v>
      </c>
      <c r="AY1167">
        <v>1</v>
      </c>
      <c r="AZ1167">
        <v>0</v>
      </c>
      <c r="BA1167">
        <f t="shared" si="246"/>
        <v>1065</v>
      </c>
      <c r="BB1167">
        <f t="shared" si="247"/>
        <v>98</v>
      </c>
      <c r="BC1167">
        <f t="shared" si="243"/>
        <v>0.18076923076923079</v>
      </c>
      <c r="BD1167">
        <f t="shared" si="244"/>
        <v>0.91833333333333333</v>
      </c>
      <c r="BE1167">
        <f t="shared" si="245"/>
        <v>0</v>
      </c>
    </row>
    <row r="1168" spans="1:57" x14ac:dyDescent="0.3">
      <c r="A1168">
        <f>Pumpkin_Seeds_Dataset!A1166</f>
        <v>92261</v>
      </c>
      <c r="B1168">
        <f>Pumpkin_Seeds_Dataset!B1166</f>
        <v>1204.777</v>
      </c>
      <c r="C1168">
        <f>Pumpkin_Seeds_Dataset!C1166</f>
        <v>486.95310000000001</v>
      </c>
      <c r="D1168">
        <f>Pumpkin_Seeds_Dataset!D1166</f>
        <v>242.05029999999999</v>
      </c>
      <c r="E1168">
        <f>Pumpkin_Seeds_Dataset!E1166</f>
        <v>93162</v>
      </c>
      <c r="F1168">
        <f>Pumpkin_Seeds_Dataset!F1166</f>
        <v>342.73950000000002</v>
      </c>
      <c r="G1168">
        <f>Pumpkin_Seeds_Dataset!G1166</f>
        <v>0.86770000000000003</v>
      </c>
      <c r="H1168">
        <f>Pumpkin_Seeds_Dataset!H1166</f>
        <v>0.99029999999999996</v>
      </c>
      <c r="I1168">
        <f>Pumpkin_Seeds_Dataset!I1166</f>
        <v>0.71640000000000004</v>
      </c>
      <c r="J1168">
        <f>Pumpkin_Seeds_Dataset!J1166</f>
        <v>0.79879999999999995</v>
      </c>
      <c r="K1168">
        <f>Pumpkin_Seeds_Dataset!K1166</f>
        <v>2.0118</v>
      </c>
      <c r="L1168">
        <f>Pumpkin_Seeds_Dataset!L1166</f>
        <v>0.70379999999999998</v>
      </c>
      <c r="M1168" s="9">
        <f>Pumpkin_Seeds_Dataset!M1166</f>
        <v>0</v>
      </c>
      <c r="N1168" s="10">
        <f t="shared" si="235"/>
        <v>1</v>
      </c>
      <c r="O1168" s="11">
        <f t="shared" si="236"/>
        <v>1</v>
      </c>
      <c r="P1168">
        <f t="shared" si="237"/>
        <v>0</v>
      </c>
      <c r="Q1168">
        <f t="shared" si="238"/>
        <v>0.42864816550074203</v>
      </c>
      <c r="R1168" s="9">
        <f t="shared" si="239"/>
        <v>0.42864816550074203</v>
      </c>
      <c r="S1168" s="11">
        <f t="shared" si="240"/>
        <v>0.57135183449925797</v>
      </c>
      <c r="T1168" s="9">
        <f t="shared" si="241"/>
        <v>-0.55975008657938041</v>
      </c>
      <c r="U1168" s="11">
        <f t="shared" si="242"/>
        <v>100</v>
      </c>
      <c r="AX1168">
        <v>0.29331672341856707</v>
      </c>
      <c r="AY1168">
        <v>0</v>
      </c>
      <c r="AZ1168">
        <v>1</v>
      </c>
      <c r="BA1168">
        <f t="shared" si="246"/>
        <v>1065</v>
      </c>
      <c r="BB1168">
        <f t="shared" si="247"/>
        <v>99</v>
      </c>
      <c r="BC1168">
        <f t="shared" si="243"/>
        <v>0.18076923076923079</v>
      </c>
      <c r="BD1168">
        <f t="shared" si="244"/>
        <v>0.91749999999999998</v>
      </c>
      <c r="BE1168">
        <f t="shared" si="245"/>
        <v>7.0576923076920786E-4</v>
      </c>
    </row>
    <row r="1169" spans="1:57" x14ac:dyDescent="0.3">
      <c r="A1169">
        <f>Pumpkin_Seeds_Dataset!A1167</f>
        <v>80996</v>
      </c>
      <c r="B1169">
        <f>Pumpkin_Seeds_Dataset!B1167</f>
        <v>1104.4179999999999</v>
      </c>
      <c r="C1169">
        <f>Pumpkin_Seeds_Dataset!C1167</f>
        <v>433.9624</v>
      </c>
      <c r="D1169">
        <f>Pumpkin_Seeds_Dataset!D1167</f>
        <v>238.84530000000001</v>
      </c>
      <c r="E1169">
        <f>Pumpkin_Seeds_Dataset!E1167</f>
        <v>81776</v>
      </c>
      <c r="F1169">
        <f>Pumpkin_Seeds_Dataset!F1167</f>
        <v>321.13440000000003</v>
      </c>
      <c r="G1169">
        <f>Pumpkin_Seeds_Dataset!G1167</f>
        <v>0.83489999999999998</v>
      </c>
      <c r="H1169">
        <f>Pumpkin_Seeds_Dataset!H1167</f>
        <v>0.99050000000000005</v>
      </c>
      <c r="I1169">
        <f>Pumpkin_Seeds_Dataset!I1167</f>
        <v>0.75409999999999999</v>
      </c>
      <c r="J1169">
        <f>Pumpkin_Seeds_Dataset!J1167</f>
        <v>0.83450000000000002</v>
      </c>
      <c r="K1169">
        <f>Pumpkin_Seeds_Dataset!K1167</f>
        <v>1.8169</v>
      </c>
      <c r="L1169">
        <f>Pumpkin_Seeds_Dataset!L1167</f>
        <v>0.74</v>
      </c>
      <c r="M1169" s="9">
        <f>Pumpkin_Seeds_Dataset!M1167</f>
        <v>0</v>
      </c>
      <c r="N1169" s="10">
        <f t="shared" si="235"/>
        <v>1</v>
      </c>
      <c r="O1169" s="11">
        <f t="shared" si="236"/>
        <v>1</v>
      </c>
      <c r="P1169">
        <f t="shared" si="237"/>
        <v>0</v>
      </c>
      <c r="Q1169">
        <f t="shared" si="238"/>
        <v>7.2426709886565771E-2</v>
      </c>
      <c r="R1169" s="9">
        <f t="shared" si="239"/>
        <v>7.2426709886565771E-2</v>
      </c>
      <c r="S1169" s="11">
        <f t="shared" si="240"/>
        <v>0.92757329011343426</v>
      </c>
      <c r="T1169" s="9">
        <f t="shared" si="241"/>
        <v>-7.5183468632157191E-2</v>
      </c>
      <c r="U1169" s="11">
        <f t="shared" si="242"/>
        <v>100</v>
      </c>
      <c r="AX1169">
        <v>0.29387619836520945</v>
      </c>
      <c r="AY1169">
        <v>1</v>
      </c>
      <c r="AZ1169">
        <v>0</v>
      </c>
      <c r="BA1169">
        <f t="shared" si="246"/>
        <v>1066</v>
      </c>
      <c r="BB1169">
        <f t="shared" si="247"/>
        <v>99</v>
      </c>
      <c r="BC1169">
        <f t="shared" si="243"/>
        <v>0.18000000000000005</v>
      </c>
      <c r="BD1169">
        <f t="shared" si="244"/>
        <v>0.91749999999999998</v>
      </c>
      <c r="BE1169">
        <f t="shared" si="245"/>
        <v>7.0576923076930977E-4</v>
      </c>
    </row>
    <row r="1170" spans="1:57" x14ac:dyDescent="0.3">
      <c r="A1170">
        <f>Pumpkin_Seeds_Dataset!A1168</f>
        <v>72786</v>
      </c>
      <c r="B1170">
        <f>Pumpkin_Seeds_Dataset!B1168</f>
        <v>1033.4190000000001</v>
      </c>
      <c r="C1170">
        <f>Pumpkin_Seeds_Dataset!C1168</f>
        <v>387.3048</v>
      </c>
      <c r="D1170">
        <f>Pumpkin_Seeds_Dataset!D1168</f>
        <v>240.81569999999999</v>
      </c>
      <c r="E1170">
        <f>Pumpkin_Seeds_Dataset!E1168</f>
        <v>73835</v>
      </c>
      <c r="F1170">
        <f>Pumpkin_Seeds_Dataset!F1168</f>
        <v>304.42410000000001</v>
      </c>
      <c r="G1170">
        <f>Pumpkin_Seeds_Dataset!G1168</f>
        <v>0.78320000000000001</v>
      </c>
      <c r="H1170">
        <f>Pumpkin_Seeds_Dataset!H1168</f>
        <v>0.98580000000000001</v>
      </c>
      <c r="I1170">
        <f>Pumpkin_Seeds_Dataset!I1168</f>
        <v>0.72499999999999998</v>
      </c>
      <c r="J1170">
        <f>Pumpkin_Seeds_Dataset!J1168</f>
        <v>0.85650000000000004</v>
      </c>
      <c r="K1170">
        <f>Pumpkin_Seeds_Dataset!K1168</f>
        <v>1.6083000000000001</v>
      </c>
      <c r="L1170">
        <f>Pumpkin_Seeds_Dataset!L1168</f>
        <v>0.78600000000000003</v>
      </c>
      <c r="M1170" s="9">
        <f>Pumpkin_Seeds_Dataset!M1168</f>
        <v>0</v>
      </c>
      <c r="N1170" s="10">
        <f t="shared" si="235"/>
        <v>1</v>
      </c>
      <c r="O1170" s="11">
        <f t="shared" si="236"/>
        <v>1</v>
      </c>
      <c r="P1170">
        <f t="shared" si="237"/>
        <v>0</v>
      </c>
      <c r="Q1170">
        <f t="shared" si="238"/>
        <v>4.9748997586546708E-3</v>
      </c>
      <c r="R1170" s="9">
        <f t="shared" si="239"/>
        <v>4.9748997586546708E-3</v>
      </c>
      <c r="S1170" s="11">
        <f t="shared" si="240"/>
        <v>0.99502510024134538</v>
      </c>
      <c r="T1170" s="9">
        <f t="shared" si="241"/>
        <v>-4.9873157685124429E-3</v>
      </c>
      <c r="U1170" s="11">
        <f t="shared" si="242"/>
        <v>100</v>
      </c>
      <c r="AX1170">
        <v>0.29545191304352791</v>
      </c>
      <c r="AY1170">
        <v>1</v>
      </c>
      <c r="AZ1170">
        <v>0</v>
      </c>
      <c r="BA1170">
        <f t="shared" si="246"/>
        <v>1067</v>
      </c>
      <c r="BB1170">
        <f t="shared" si="247"/>
        <v>99</v>
      </c>
      <c r="BC1170">
        <f t="shared" si="243"/>
        <v>0.17923076923076919</v>
      </c>
      <c r="BD1170">
        <f t="shared" si="244"/>
        <v>0.91749999999999998</v>
      </c>
      <c r="BE1170">
        <f t="shared" si="245"/>
        <v>7.0576923076920786E-4</v>
      </c>
    </row>
    <row r="1171" spans="1:57" x14ac:dyDescent="0.3">
      <c r="A1171">
        <f>Pumpkin_Seeds_Dataset!A1169</f>
        <v>67440</v>
      </c>
      <c r="B1171">
        <f>Pumpkin_Seeds_Dataset!B1169</f>
        <v>1041.3879999999999</v>
      </c>
      <c r="C1171">
        <f>Pumpkin_Seeds_Dataset!C1169</f>
        <v>417.95460000000003</v>
      </c>
      <c r="D1171">
        <f>Pumpkin_Seeds_Dataset!D1169</f>
        <v>206.9024</v>
      </c>
      <c r="E1171">
        <f>Pumpkin_Seeds_Dataset!E1169</f>
        <v>68744</v>
      </c>
      <c r="F1171">
        <f>Pumpkin_Seeds_Dataset!F1169</f>
        <v>293.03120000000001</v>
      </c>
      <c r="G1171">
        <f>Pumpkin_Seeds_Dataset!G1169</f>
        <v>0.86890000000000001</v>
      </c>
      <c r="H1171">
        <f>Pumpkin_Seeds_Dataset!H1169</f>
        <v>0.98099999999999998</v>
      </c>
      <c r="I1171">
        <f>Pumpkin_Seeds_Dataset!I1169</f>
        <v>0.73119999999999996</v>
      </c>
      <c r="J1171">
        <f>Pumpkin_Seeds_Dataset!J1169</f>
        <v>0.78149999999999997</v>
      </c>
      <c r="K1171">
        <f>Pumpkin_Seeds_Dataset!K1169</f>
        <v>2.0200999999999998</v>
      </c>
      <c r="L1171">
        <f>Pumpkin_Seeds_Dataset!L1169</f>
        <v>0.70109999999999995</v>
      </c>
      <c r="M1171" s="9">
        <f>Pumpkin_Seeds_Dataset!M1169</f>
        <v>0</v>
      </c>
      <c r="N1171" s="10">
        <f t="shared" si="235"/>
        <v>1</v>
      </c>
      <c r="O1171" s="11">
        <f t="shared" si="236"/>
        <v>1</v>
      </c>
      <c r="P1171">
        <f t="shared" si="237"/>
        <v>0</v>
      </c>
      <c r="Q1171">
        <f t="shared" si="238"/>
        <v>0.16713833815945123</v>
      </c>
      <c r="R1171" s="9">
        <f t="shared" si="239"/>
        <v>0.16713833815945123</v>
      </c>
      <c r="S1171" s="11">
        <f t="shared" si="240"/>
        <v>0.83286166184054877</v>
      </c>
      <c r="T1171" s="9">
        <f t="shared" si="241"/>
        <v>-0.18288772282704205</v>
      </c>
      <c r="U1171" s="11">
        <f t="shared" si="242"/>
        <v>100</v>
      </c>
      <c r="AX1171">
        <v>0.29689694933311767</v>
      </c>
      <c r="AY1171">
        <v>1</v>
      </c>
      <c r="AZ1171">
        <v>0</v>
      </c>
      <c r="BA1171">
        <f t="shared" si="246"/>
        <v>1068</v>
      </c>
      <c r="BB1171">
        <f t="shared" si="247"/>
        <v>99</v>
      </c>
      <c r="BC1171">
        <f t="shared" si="243"/>
        <v>0.17846153846153845</v>
      </c>
      <c r="BD1171">
        <f t="shared" si="244"/>
        <v>0.91749999999999998</v>
      </c>
      <c r="BE1171">
        <f t="shared" si="245"/>
        <v>7.0576923076920786E-4</v>
      </c>
    </row>
    <row r="1172" spans="1:57" x14ac:dyDescent="0.3">
      <c r="A1172">
        <f>Pumpkin_Seeds_Dataset!A1170</f>
        <v>87065</v>
      </c>
      <c r="B1172">
        <f>Pumpkin_Seeds_Dataset!B1170</f>
        <v>1162.4960000000001</v>
      </c>
      <c r="C1172">
        <f>Pumpkin_Seeds_Dataset!C1170</f>
        <v>452.8571</v>
      </c>
      <c r="D1172">
        <f>Pumpkin_Seeds_Dataset!D1170</f>
        <v>245.70259999999999</v>
      </c>
      <c r="E1172">
        <f>Pumpkin_Seeds_Dataset!E1170</f>
        <v>88043</v>
      </c>
      <c r="F1172">
        <f>Pumpkin_Seeds_Dataset!F1170</f>
        <v>332.94830000000002</v>
      </c>
      <c r="G1172">
        <f>Pumpkin_Seeds_Dataset!G1170</f>
        <v>0.84</v>
      </c>
      <c r="H1172">
        <f>Pumpkin_Seeds_Dataset!H1170</f>
        <v>0.9889</v>
      </c>
      <c r="I1172">
        <f>Pumpkin_Seeds_Dataset!I1170</f>
        <v>0.73929999999999996</v>
      </c>
      <c r="J1172">
        <f>Pumpkin_Seeds_Dataset!J1170</f>
        <v>0.80959999999999999</v>
      </c>
      <c r="K1172">
        <f>Pumpkin_Seeds_Dataset!K1170</f>
        <v>1.8431</v>
      </c>
      <c r="L1172">
        <f>Pumpkin_Seeds_Dataset!L1170</f>
        <v>0.73519999999999996</v>
      </c>
      <c r="M1172" s="9">
        <f>Pumpkin_Seeds_Dataset!M1170</f>
        <v>0</v>
      </c>
      <c r="N1172" s="10">
        <f t="shared" si="235"/>
        <v>1</v>
      </c>
      <c r="O1172" s="11">
        <f t="shared" si="236"/>
        <v>1</v>
      </c>
      <c r="P1172">
        <f t="shared" si="237"/>
        <v>0</v>
      </c>
      <c r="Q1172">
        <f t="shared" si="238"/>
        <v>6.3158413279985393E-2</v>
      </c>
      <c r="R1172" s="9">
        <f t="shared" si="239"/>
        <v>6.3158413279985393E-2</v>
      </c>
      <c r="S1172" s="11">
        <f t="shared" si="240"/>
        <v>0.93684158672001461</v>
      </c>
      <c r="T1172" s="9">
        <f t="shared" si="241"/>
        <v>-6.5241075369662185E-2</v>
      </c>
      <c r="U1172" s="11">
        <f t="shared" si="242"/>
        <v>100</v>
      </c>
      <c r="AX1172">
        <v>0.29787829371890195</v>
      </c>
      <c r="AY1172">
        <v>1</v>
      </c>
      <c r="AZ1172">
        <v>0</v>
      </c>
      <c r="BA1172">
        <f t="shared" si="246"/>
        <v>1069</v>
      </c>
      <c r="BB1172">
        <f t="shared" si="247"/>
        <v>99</v>
      </c>
      <c r="BC1172">
        <f t="shared" si="243"/>
        <v>0.1776923076923077</v>
      </c>
      <c r="BD1172">
        <f t="shared" si="244"/>
        <v>0.91749999999999998</v>
      </c>
      <c r="BE1172">
        <f t="shared" si="245"/>
        <v>7.0576923076920786E-4</v>
      </c>
    </row>
    <row r="1173" spans="1:57" x14ac:dyDescent="0.3">
      <c r="A1173">
        <f>Pumpkin_Seeds_Dataset!A1171</f>
        <v>92063</v>
      </c>
      <c r="B1173">
        <f>Pumpkin_Seeds_Dataset!B1171</f>
        <v>1193.471</v>
      </c>
      <c r="C1173">
        <f>Pumpkin_Seeds_Dataset!C1171</f>
        <v>467.8854</v>
      </c>
      <c r="D1173">
        <f>Pumpkin_Seeds_Dataset!D1171</f>
        <v>252.25890000000001</v>
      </c>
      <c r="E1173">
        <f>Pumpkin_Seeds_Dataset!E1171</f>
        <v>93035</v>
      </c>
      <c r="F1173">
        <f>Pumpkin_Seeds_Dataset!F1171</f>
        <v>342.37150000000003</v>
      </c>
      <c r="G1173">
        <f>Pumpkin_Seeds_Dataset!G1171</f>
        <v>0.84219999999999995</v>
      </c>
      <c r="H1173">
        <f>Pumpkin_Seeds_Dataset!H1171</f>
        <v>0.98960000000000004</v>
      </c>
      <c r="I1173">
        <f>Pumpkin_Seeds_Dataset!I1171</f>
        <v>0.69979999999999998</v>
      </c>
      <c r="J1173">
        <f>Pumpkin_Seeds_Dataset!J1171</f>
        <v>0.81220000000000003</v>
      </c>
      <c r="K1173">
        <f>Pumpkin_Seeds_Dataset!K1171</f>
        <v>1.8548</v>
      </c>
      <c r="L1173">
        <f>Pumpkin_Seeds_Dataset!L1171</f>
        <v>0.73170000000000002</v>
      </c>
      <c r="M1173" s="9">
        <f>Pumpkin_Seeds_Dataset!M1171</f>
        <v>0</v>
      </c>
      <c r="N1173" s="10">
        <f t="shared" si="235"/>
        <v>1</v>
      </c>
      <c r="O1173" s="11">
        <f t="shared" si="236"/>
        <v>1</v>
      </c>
      <c r="P1173">
        <f t="shared" si="237"/>
        <v>0</v>
      </c>
      <c r="Q1173">
        <f t="shared" si="238"/>
        <v>0.16020204138422134</v>
      </c>
      <c r="R1173" s="9">
        <f t="shared" si="239"/>
        <v>0.16020204138422134</v>
      </c>
      <c r="S1173" s="11">
        <f t="shared" si="240"/>
        <v>0.83979795861577866</v>
      </c>
      <c r="T1173" s="9">
        <f t="shared" si="241"/>
        <v>-0.17459394153307112</v>
      </c>
      <c r="U1173" s="11">
        <f t="shared" si="242"/>
        <v>100</v>
      </c>
      <c r="AX1173">
        <v>0.29805002127954694</v>
      </c>
      <c r="AY1173">
        <v>1</v>
      </c>
      <c r="AZ1173">
        <v>0</v>
      </c>
      <c r="BA1173">
        <f t="shared" si="246"/>
        <v>1070</v>
      </c>
      <c r="BB1173">
        <f t="shared" si="247"/>
        <v>99</v>
      </c>
      <c r="BC1173">
        <f t="shared" si="243"/>
        <v>0.17692307692307696</v>
      </c>
      <c r="BD1173">
        <f t="shared" si="244"/>
        <v>0.91749999999999998</v>
      </c>
      <c r="BE1173">
        <f t="shared" si="245"/>
        <v>7.0576923076930977E-4</v>
      </c>
    </row>
    <row r="1174" spans="1:57" x14ac:dyDescent="0.3">
      <c r="A1174">
        <f>Pumpkin_Seeds_Dataset!A1172</f>
        <v>72470</v>
      </c>
      <c r="B1174">
        <f>Pumpkin_Seeds_Dataset!B1172</f>
        <v>1023.3680000000001</v>
      </c>
      <c r="C1174">
        <f>Pumpkin_Seeds_Dataset!C1172</f>
        <v>388.21809999999999</v>
      </c>
      <c r="D1174">
        <f>Pumpkin_Seeds_Dataset!D1172</f>
        <v>238.7748</v>
      </c>
      <c r="E1174">
        <f>Pumpkin_Seeds_Dataset!E1172</f>
        <v>73097</v>
      </c>
      <c r="F1174">
        <f>Pumpkin_Seeds_Dataset!F1172</f>
        <v>303.76249999999999</v>
      </c>
      <c r="G1174">
        <f>Pumpkin_Seeds_Dataset!G1172</f>
        <v>0.78849999999999998</v>
      </c>
      <c r="H1174">
        <f>Pumpkin_Seeds_Dataset!H1172</f>
        <v>0.99139999999999995</v>
      </c>
      <c r="I1174">
        <f>Pumpkin_Seeds_Dataset!I1172</f>
        <v>0.748</v>
      </c>
      <c r="J1174">
        <f>Pumpkin_Seeds_Dataset!J1172</f>
        <v>0.86960000000000004</v>
      </c>
      <c r="K1174">
        <f>Pumpkin_Seeds_Dataset!K1172</f>
        <v>1.6258999999999999</v>
      </c>
      <c r="L1174">
        <f>Pumpkin_Seeds_Dataset!L1172</f>
        <v>0.78249999999999997</v>
      </c>
      <c r="M1174" s="9">
        <f>Pumpkin_Seeds_Dataset!M1172</f>
        <v>0</v>
      </c>
      <c r="N1174" s="10">
        <f t="shared" si="235"/>
        <v>1</v>
      </c>
      <c r="O1174" s="11">
        <f t="shared" si="236"/>
        <v>1</v>
      </c>
      <c r="P1174">
        <f t="shared" si="237"/>
        <v>0</v>
      </c>
      <c r="Q1174">
        <f t="shared" si="238"/>
        <v>1.7019985276014154E-2</v>
      </c>
      <c r="R1174" s="9">
        <f t="shared" si="239"/>
        <v>1.7019985276014154E-2</v>
      </c>
      <c r="S1174" s="11">
        <f t="shared" si="240"/>
        <v>0.98298001472398588</v>
      </c>
      <c r="T1174" s="9">
        <f t="shared" si="241"/>
        <v>-1.7166489942982917E-2</v>
      </c>
      <c r="U1174" s="11">
        <f t="shared" si="242"/>
        <v>100</v>
      </c>
      <c r="AX1174">
        <v>0.29827579772967933</v>
      </c>
      <c r="AY1174">
        <v>1</v>
      </c>
      <c r="AZ1174">
        <v>0</v>
      </c>
      <c r="BA1174">
        <f t="shared" si="246"/>
        <v>1071</v>
      </c>
      <c r="BB1174">
        <f t="shared" si="247"/>
        <v>99</v>
      </c>
      <c r="BC1174">
        <f t="shared" si="243"/>
        <v>0.17615384615384611</v>
      </c>
      <c r="BD1174">
        <f t="shared" si="244"/>
        <v>0.91749999999999998</v>
      </c>
      <c r="BE1174">
        <f t="shared" si="245"/>
        <v>0</v>
      </c>
    </row>
    <row r="1175" spans="1:57" x14ac:dyDescent="0.3">
      <c r="A1175">
        <f>Pumpkin_Seeds_Dataset!A1173</f>
        <v>96581</v>
      </c>
      <c r="B1175">
        <f>Pumpkin_Seeds_Dataset!B1173</f>
        <v>1191.0239999999999</v>
      </c>
      <c r="C1175">
        <f>Pumpkin_Seeds_Dataset!C1173</f>
        <v>455.94760000000002</v>
      </c>
      <c r="D1175">
        <f>Pumpkin_Seeds_Dataset!D1173</f>
        <v>270.63510000000002</v>
      </c>
      <c r="E1175">
        <f>Pumpkin_Seeds_Dataset!E1173</f>
        <v>97524</v>
      </c>
      <c r="F1175">
        <f>Pumpkin_Seeds_Dataset!F1173</f>
        <v>350.67189999999999</v>
      </c>
      <c r="G1175">
        <f>Pumpkin_Seeds_Dataset!G1173</f>
        <v>0.80479999999999996</v>
      </c>
      <c r="H1175">
        <f>Pumpkin_Seeds_Dataset!H1173</f>
        <v>0.99029999999999996</v>
      </c>
      <c r="I1175">
        <f>Pumpkin_Seeds_Dataset!I1173</f>
        <v>0.73250000000000004</v>
      </c>
      <c r="J1175">
        <f>Pumpkin_Seeds_Dataset!J1173</f>
        <v>0.85560000000000003</v>
      </c>
      <c r="K1175">
        <f>Pumpkin_Seeds_Dataset!K1173</f>
        <v>1.6847000000000001</v>
      </c>
      <c r="L1175">
        <f>Pumpkin_Seeds_Dataset!L1173</f>
        <v>0.76910000000000001</v>
      </c>
      <c r="M1175" s="9">
        <f>Pumpkin_Seeds_Dataset!M1173</f>
        <v>0</v>
      </c>
      <c r="N1175" s="10">
        <f t="shared" si="235"/>
        <v>1</v>
      </c>
      <c r="O1175" s="11">
        <f t="shared" si="236"/>
        <v>1</v>
      </c>
      <c r="P1175">
        <f t="shared" si="237"/>
        <v>0</v>
      </c>
      <c r="Q1175">
        <f t="shared" si="238"/>
        <v>4.0945093205533717E-2</v>
      </c>
      <c r="R1175" s="9">
        <f t="shared" si="239"/>
        <v>4.0945093205533717E-2</v>
      </c>
      <c r="S1175" s="11">
        <f t="shared" si="240"/>
        <v>0.95905490679446626</v>
      </c>
      <c r="T1175" s="9">
        <f t="shared" si="241"/>
        <v>-4.1806951520280189E-2</v>
      </c>
      <c r="U1175" s="11">
        <f t="shared" si="242"/>
        <v>100</v>
      </c>
      <c r="AX1175">
        <v>0.29861669734025975</v>
      </c>
      <c r="AY1175">
        <v>0</v>
      </c>
      <c r="AZ1175">
        <v>1</v>
      </c>
      <c r="BA1175">
        <f t="shared" si="246"/>
        <v>1071</v>
      </c>
      <c r="BB1175">
        <f t="shared" si="247"/>
        <v>100</v>
      </c>
      <c r="BC1175">
        <f t="shared" si="243"/>
        <v>0.17615384615384611</v>
      </c>
      <c r="BD1175">
        <f t="shared" si="244"/>
        <v>0.91666666666666663</v>
      </c>
      <c r="BE1175">
        <f t="shared" si="245"/>
        <v>0</v>
      </c>
    </row>
    <row r="1176" spans="1:57" x14ac:dyDescent="0.3">
      <c r="A1176">
        <f>Pumpkin_Seeds_Dataset!A1174</f>
        <v>80759</v>
      </c>
      <c r="B1176">
        <f>Pumpkin_Seeds_Dataset!B1174</f>
        <v>1151.8</v>
      </c>
      <c r="C1176">
        <f>Pumpkin_Seeds_Dataset!C1174</f>
        <v>470.9778</v>
      </c>
      <c r="D1176">
        <f>Pumpkin_Seeds_Dataset!D1174</f>
        <v>219.5215</v>
      </c>
      <c r="E1176">
        <f>Pumpkin_Seeds_Dataset!E1174</f>
        <v>81722</v>
      </c>
      <c r="F1176">
        <f>Pumpkin_Seeds_Dataset!F1174</f>
        <v>320.66419999999999</v>
      </c>
      <c r="G1176">
        <f>Pumpkin_Seeds_Dataset!G1174</f>
        <v>0.88470000000000004</v>
      </c>
      <c r="H1176">
        <f>Pumpkin_Seeds_Dataset!H1174</f>
        <v>0.98819999999999997</v>
      </c>
      <c r="I1176">
        <f>Pumpkin_Seeds_Dataset!I1174</f>
        <v>0.76400000000000001</v>
      </c>
      <c r="J1176">
        <f>Pumpkin_Seeds_Dataset!J1174</f>
        <v>0.76500000000000001</v>
      </c>
      <c r="K1176">
        <f>Pumpkin_Seeds_Dataset!K1174</f>
        <v>2.1455000000000002</v>
      </c>
      <c r="L1176">
        <f>Pumpkin_Seeds_Dataset!L1174</f>
        <v>0.68079999999999996</v>
      </c>
      <c r="M1176" s="9">
        <f>Pumpkin_Seeds_Dataset!M1174</f>
        <v>0</v>
      </c>
      <c r="N1176" s="10">
        <f t="shared" si="235"/>
        <v>1</v>
      </c>
      <c r="O1176" s="11">
        <f t="shared" si="236"/>
        <v>1</v>
      </c>
      <c r="P1176">
        <f t="shared" si="237"/>
        <v>0</v>
      </c>
      <c r="Q1176">
        <f t="shared" si="238"/>
        <v>0.64190206379747117</v>
      </c>
      <c r="R1176" s="9">
        <f t="shared" si="239"/>
        <v>0.64190206379747117</v>
      </c>
      <c r="S1176" s="11">
        <f t="shared" si="240"/>
        <v>0.35809793620252883</v>
      </c>
      <c r="T1176" s="9">
        <f t="shared" si="241"/>
        <v>-1.0269487651819338</v>
      </c>
      <c r="U1176" s="11">
        <f t="shared" si="242"/>
        <v>0</v>
      </c>
      <c r="AX1176">
        <v>0.30026504307324875</v>
      </c>
      <c r="AY1176">
        <v>0</v>
      </c>
      <c r="AZ1176">
        <v>1</v>
      </c>
      <c r="BA1176">
        <f t="shared" si="246"/>
        <v>1071</v>
      </c>
      <c r="BB1176">
        <f t="shared" si="247"/>
        <v>101</v>
      </c>
      <c r="BC1176">
        <f t="shared" si="243"/>
        <v>0.17615384615384611</v>
      </c>
      <c r="BD1176">
        <f t="shared" si="244"/>
        <v>0.91583333333333328</v>
      </c>
      <c r="BE1176">
        <f t="shared" si="245"/>
        <v>0</v>
      </c>
    </row>
    <row r="1177" spans="1:57" x14ac:dyDescent="0.3">
      <c r="A1177">
        <f>Pumpkin_Seeds_Dataset!A1175</f>
        <v>75842</v>
      </c>
      <c r="B1177">
        <f>Pumpkin_Seeds_Dataset!B1175</f>
        <v>1062.2829999999999</v>
      </c>
      <c r="C1177">
        <f>Pumpkin_Seeds_Dataset!C1175</f>
        <v>412.35759999999999</v>
      </c>
      <c r="D1177">
        <f>Pumpkin_Seeds_Dataset!D1175</f>
        <v>235.4546</v>
      </c>
      <c r="E1177">
        <f>Pumpkin_Seeds_Dataset!E1175</f>
        <v>76588</v>
      </c>
      <c r="F1177">
        <f>Pumpkin_Seeds_Dataset!F1175</f>
        <v>310.7491</v>
      </c>
      <c r="G1177">
        <f>Pumpkin_Seeds_Dataset!G1175</f>
        <v>0.82099999999999995</v>
      </c>
      <c r="H1177">
        <f>Pumpkin_Seeds_Dataset!H1175</f>
        <v>0.99029999999999996</v>
      </c>
      <c r="I1177">
        <f>Pumpkin_Seeds_Dataset!I1175</f>
        <v>0.72729999999999995</v>
      </c>
      <c r="J1177">
        <f>Pumpkin_Seeds_Dataset!J1175</f>
        <v>0.84460000000000002</v>
      </c>
      <c r="K1177">
        <f>Pumpkin_Seeds_Dataset!K1175</f>
        <v>1.7513000000000001</v>
      </c>
      <c r="L1177">
        <f>Pumpkin_Seeds_Dataset!L1175</f>
        <v>0.75360000000000005</v>
      </c>
      <c r="M1177" s="9">
        <f>Pumpkin_Seeds_Dataset!M1175</f>
        <v>0</v>
      </c>
      <c r="N1177" s="10">
        <f t="shared" si="235"/>
        <v>1</v>
      </c>
      <c r="O1177" s="11">
        <f t="shared" si="236"/>
        <v>1</v>
      </c>
      <c r="P1177">
        <f t="shared" si="237"/>
        <v>0</v>
      </c>
      <c r="Q1177">
        <f t="shared" si="238"/>
        <v>3.9675993374300854E-2</v>
      </c>
      <c r="R1177" s="9">
        <f t="shared" si="239"/>
        <v>3.9675993374300854E-2</v>
      </c>
      <c r="S1177" s="11">
        <f t="shared" si="240"/>
        <v>0.96032400662569917</v>
      </c>
      <c r="T1177" s="9">
        <f t="shared" si="241"/>
        <v>-4.0484544561127538E-2</v>
      </c>
      <c r="U1177" s="11">
        <f t="shared" si="242"/>
        <v>100</v>
      </c>
      <c r="AX1177">
        <v>0.3013967127430926</v>
      </c>
      <c r="AY1177">
        <v>0</v>
      </c>
      <c r="AZ1177">
        <v>1</v>
      </c>
      <c r="BA1177">
        <f t="shared" si="246"/>
        <v>1071</v>
      </c>
      <c r="BB1177">
        <f t="shared" si="247"/>
        <v>102</v>
      </c>
      <c r="BC1177">
        <f t="shared" si="243"/>
        <v>0.17615384615384611</v>
      </c>
      <c r="BD1177">
        <f t="shared" si="244"/>
        <v>0.91500000000000004</v>
      </c>
      <c r="BE1177">
        <f t="shared" si="245"/>
        <v>7.0384615384613109E-4</v>
      </c>
    </row>
    <row r="1178" spans="1:57" x14ac:dyDescent="0.3">
      <c r="A1178">
        <f>Pumpkin_Seeds_Dataset!A1176</f>
        <v>62381</v>
      </c>
      <c r="B1178">
        <f>Pumpkin_Seeds_Dataset!B1176</f>
        <v>958.38900000000001</v>
      </c>
      <c r="C1178">
        <f>Pumpkin_Seeds_Dataset!C1176</f>
        <v>353.404</v>
      </c>
      <c r="D1178">
        <f>Pumpkin_Seeds_Dataset!D1176</f>
        <v>225.59719999999999</v>
      </c>
      <c r="E1178">
        <f>Pumpkin_Seeds_Dataset!E1176</f>
        <v>63216</v>
      </c>
      <c r="F1178">
        <f>Pumpkin_Seeds_Dataset!F1176</f>
        <v>281.8261</v>
      </c>
      <c r="G1178">
        <f>Pumpkin_Seeds_Dataset!G1176</f>
        <v>0.76970000000000005</v>
      </c>
      <c r="H1178">
        <f>Pumpkin_Seeds_Dataset!H1176</f>
        <v>0.98680000000000001</v>
      </c>
      <c r="I1178">
        <f>Pumpkin_Seeds_Dataset!I1176</f>
        <v>0.71030000000000004</v>
      </c>
      <c r="J1178">
        <f>Pumpkin_Seeds_Dataset!J1176</f>
        <v>0.85350000000000004</v>
      </c>
      <c r="K1178">
        <f>Pumpkin_Seeds_Dataset!K1176</f>
        <v>1.5665</v>
      </c>
      <c r="L1178">
        <f>Pumpkin_Seeds_Dataset!L1176</f>
        <v>0.79749999999999999</v>
      </c>
      <c r="M1178" s="9">
        <f>Pumpkin_Seeds_Dataset!M1176</f>
        <v>0</v>
      </c>
      <c r="N1178" s="10">
        <f t="shared" si="235"/>
        <v>1</v>
      </c>
      <c r="O1178" s="11">
        <f t="shared" si="236"/>
        <v>1</v>
      </c>
      <c r="P1178">
        <f t="shared" si="237"/>
        <v>0</v>
      </c>
      <c r="Q1178">
        <f t="shared" si="238"/>
        <v>9.8230916421386278E-3</v>
      </c>
      <c r="R1178" s="9">
        <f t="shared" si="239"/>
        <v>9.8230916421386278E-3</v>
      </c>
      <c r="S1178" s="11">
        <f t="shared" si="240"/>
        <v>0.99017690835786132</v>
      </c>
      <c r="T1178" s="9">
        <f t="shared" si="241"/>
        <v>-9.8716565066357155E-3</v>
      </c>
      <c r="U1178" s="11">
        <f t="shared" si="242"/>
        <v>100</v>
      </c>
      <c r="AX1178">
        <v>0.30182894804905075</v>
      </c>
      <c r="AY1178">
        <v>1</v>
      </c>
      <c r="AZ1178">
        <v>0</v>
      </c>
      <c r="BA1178">
        <f t="shared" si="246"/>
        <v>1072</v>
      </c>
      <c r="BB1178">
        <f t="shared" si="247"/>
        <v>102</v>
      </c>
      <c r="BC1178">
        <f t="shared" si="243"/>
        <v>0.17538461538461536</v>
      </c>
      <c r="BD1178">
        <f t="shared" si="244"/>
        <v>0.91500000000000004</v>
      </c>
      <c r="BE1178">
        <f t="shared" si="245"/>
        <v>0</v>
      </c>
    </row>
    <row r="1179" spans="1:57" x14ac:dyDescent="0.3">
      <c r="A1179">
        <f>Pumpkin_Seeds_Dataset!A1177</f>
        <v>84979</v>
      </c>
      <c r="B1179">
        <f>Pumpkin_Seeds_Dataset!B1177</f>
        <v>1150.6369999999999</v>
      </c>
      <c r="C1179">
        <f>Pumpkin_Seeds_Dataset!C1177</f>
        <v>449.38510000000002</v>
      </c>
      <c r="D1179">
        <f>Pumpkin_Seeds_Dataset!D1177</f>
        <v>241.86170000000001</v>
      </c>
      <c r="E1179">
        <f>Pumpkin_Seeds_Dataset!E1177</f>
        <v>85987</v>
      </c>
      <c r="F1179">
        <f>Pumpkin_Seeds_Dataset!F1177</f>
        <v>328.93560000000002</v>
      </c>
      <c r="G1179">
        <f>Pumpkin_Seeds_Dataset!G1177</f>
        <v>0.84279999999999999</v>
      </c>
      <c r="H1179">
        <f>Pumpkin_Seeds_Dataset!H1177</f>
        <v>0.98829999999999996</v>
      </c>
      <c r="I1179">
        <f>Pumpkin_Seeds_Dataset!I1177</f>
        <v>0.70409999999999995</v>
      </c>
      <c r="J1179">
        <f>Pumpkin_Seeds_Dataset!J1177</f>
        <v>0.80659999999999998</v>
      </c>
      <c r="K1179">
        <f>Pumpkin_Seeds_Dataset!K1177</f>
        <v>1.8580000000000001</v>
      </c>
      <c r="L1179">
        <f>Pumpkin_Seeds_Dataset!L1177</f>
        <v>0.73199999999999998</v>
      </c>
      <c r="M1179" s="9">
        <f>Pumpkin_Seeds_Dataset!M1177</f>
        <v>0</v>
      </c>
      <c r="N1179" s="10">
        <f t="shared" si="235"/>
        <v>1</v>
      </c>
      <c r="O1179" s="11">
        <f t="shared" si="236"/>
        <v>1</v>
      </c>
      <c r="P1179">
        <f t="shared" si="237"/>
        <v>0</v>
      </c>
      <c r="Q1179">
        <f t="shared" si="238"/>
        <v>6.106935428191948E-2</v>
      </c>
      <c r="R1179" s="9">
        <f t="shared" si="239"/>
        <v>6.106935428191948E-2</v>
      </c>
      <c r="S1179" s="11">
        <f t="shared" si="240"/>
        <v>0.93893064571808049</v>
      </c>
      <c r="T1179" s="9">
        <f t="shared" si="241"/>
        <v>-6.3013662226791861E-2</v>
      </c>
      <c r="U1179" s="11">
        <f t="shared" si="242"/>
        <v>100</v>
      </c>
      <c r="AX1179">
        <v>0.30203764882915907</v>
      </c>
      <c r="AY1179">
        <v>0</v>
      </c>
      <c r="AZ1179">
        <v>1</v>
      </c>
      <c r="BA1179">
        <f t="shared" si="246"/>
        <v>1072</v>
      </c>
      <c r="BB1179">
        <f t="shared" si="247"/>
        <v>103</v>
      </c>
      <c r="BC1179">
        <f t="shared" si="243"/>
        <v>0.17538461538461536</v>
      </c>
      <c r="BD1179">
        <f t="shared" si="244"/>
        <v>0.91416666666666668</v>
      </c>
      <c r="BE1179">
        <f t="shared" si="245"/>
        <v>7.0320512820510543E-4</v>
      </c>
    </row>
    <row r="1180" spans="1:57" x14ac:dyDescent="0.3">
      <c r="A1180">
        <f>Pumpkin_Seeds_Dataset!A1178</f>
        <v>107323</v>
      </c>
      <c r="B1180">
        <f>Pumpkin_Seeds_Dataset!B1178</f>
        <v>1336.9449999999999</v>
      </c>
      <c r="C1180">
        <f>Pumpkin_Seeds_Dataset!C1178</f>
        <v>527.29849999999999</v>
      </c>
      <c r="D1180">
        <f>Pumpkin_Seeds_Dataset!D1178</f>
        <v>260.09570000000002</v>
      </c>
      <c r="E1180">
        <f>Pumpkin_Seeds_Dataset!E1178</f>
        <v>108536</v>
      </c>
      <c r="F1180">
        <f>Pumpkin_Seeds_Dataset!F1178</f>
        <v>369.6592</v>
      </c>
      <c r="G1180">
        <f>Pumpkin_Seeds_Dataset!G1178</f>
        <v>0.86990000000000001</v>
      </c>
      <c r="H1180">
        <f>Pumpkin_Seeds_Dataset!H1178</f>
        <v>0.98880000000000001</v>
      </c>
      <c r="I1180">
        <f>Pumpkin_Seeds_Dataset!I1178</f>
        <v>0.73750000000000004</v>
      </c>
      <c r="J1180">
        <f>Pumpkin_Seeds_Dataset!J1178</f>
        <v>0.75449999999999995</v>
      </c>
      <c r="K1180">
        <f>Pumpkin_Seeds_Dataset!K1178</f>
        <v>2.0272999999999999</v>
      </c>
      <c r="L1180">
        <f>Pumpkin_Seeds_Dataset!L1178</f>
        <v>0.70099999999999996</v>
      </c>
      <c r="M1180" s="9">
        <f>Pumpkin_Seeds_Dataset!M1178</f>
        <v>0</v>
      </c>
      <c r="N1180" s="10">
        <f t="shared" si="235"/>
        <v>1</v>
      </c>
      <c r="O1180" s="11">
        <f t="shared" si="236"/>
        <v>1</v>
      </c>
      <c r="P1180">
        <f t="shared" si="237"/>
        <v>0</v>
      </c>
      <c r="Q1180">
        <f t="shared" si="238"/>
        <v>0.76864311611658709</v>
      </c>
      <c r="R1180" s="9">
        <f t="shared" si="239"/>
        <v>0.76864311611658709</v>
      </c>
      <c r="S1180" s="11">
        <f t="shared" si="240"/>
        <v>0.23135688388341291</v>
      </c>
      <c r="T1180" s="9">
        <f t="shared" si="241"/>
        <v>-1.4637938087944666</v>
      </c>
      <c r="U1180" s="11">
        <f t="shared" si="242"/>
        <v>0</v>
      </c>
      <c r="AX1180">
        <v>0.30214825222044278</v>
      </c>
      <c r="AY1180">
        <v>1</v>
      </c>
      <c r="AZ1180">
        <v>0</v>
      </c>
      <c r="BA1180">
        <f t="shared" si="246"/>
        <v>1073</v>
      </c>
      <c r="BB1180">
        <f t="shared" si="247"/>
        <v>103</v>
      </c>
      <c r="BC1180">
        <f t="shared" si="243"/>
        <v>0.17461538461538462</v>
      </c>
      <c r="BD1180">
        <f t="shared" si="244"/>
        <v>0.91416666666666668</v>
      </c>
      <c r="BE1180">
        <f t="shared" si="245"/>
        <v>7.0320512820510543E-4</v>
      </c>
    </row>
    <row r="1181" spans="1:57" x14ac:dyDescent="0.3">
      <c r="A1181">
        <f>Pumpkin_Seeds_Dataset!A1179</f>
        <v>97497</v>
      </c>
      <c r="B1181">
        <f>Pumpkin_Seeds_Dataset!B1179</f>
        <v>1223.06</v>
      </c>
      <c r="C1181">
        <f>Pumpkin_Seeds_Dataset!C1179</f>
        <v>468.62950000000001</v>
      </c>
      <c r="D1181">
        <f>Pumpkin_Seeds_Dataset!D1179</f>
        <v>266.21559999999999</v>
      </c>
      <c r="E1181">
        <f>Pumpkin_Seeds_Dataset!E1179</f>
        <v>98484</v>
      </c>
      <c r="F1181">
        <f>Pumpkin_Seeds_Dataset!F1179</f>
        <v>352.33089999999999</v>
      </c>
      <c r="G1181">
        <f>Pumpkin_Seeds_Dataset!G1179</f>
        <v>0.82299999999999995</v>
      </c>
      <c r="H1181">
        <f>Pumpkin_Seeds_Dataset!H1179</f>
        <v>0.99</v>
      </c>
      <c r="I1181">
        <f>Pumpkin_Seeds_Dataset!I1179</f>
        <v>0.73070000000000002</v>
      </c>
      <c r="J1181">
        <f>Pumpkin_Seeds_Dataset!J1179</f>
        <v>0.81899999999999995</v>
      </c>
      <c r="K1181">
        <f>Pumpkin_Seeds_Dataset!K1179</f>
        <v>1.7603</v>
      </c>
      <c r="L1181">
        <f>Pumpkin_Seeds_Dataset!L1179</f>
        <v>0.75180000000000002</v>
      </c>
      <c r="M1181" s="9">
        <f>Pumpkin_Seeds_Dataset!M1179</f>
        <v>0</v>
      </c>
      <c r="N1181" s="10">
        <f t="shared" si="235"/>
        <v>1</v>
      </c>
      <c r="O1181" s="11">
        <f t="shared" si="236"/>
        <v>1</v>
      </c>
      <c r="P1181">
        <f t="shared" si="237"/>
        <v>0</v>
      </c>
      <c r="Q1181">
        <f t="shared" si="238"/>
        <v>0.10686848426797793</v>
      </c>
      <c r="R1181" s="9">
        <f t="shared" si="239"/>
        <v>0.10686848426797793</v>
      </c>
      <c r="S1181" s="11">
        <f t="shared" si="240"/>
        <v>0.8931315157320221</v>
      </c>
      <c r="T1181" s="9">
        <f t="shared" si="241"/>
        <v>-0.11302143489338135</v>
      </c>
      <c r="U1181" s="11">
        <f t="shared" si="242"/>
        <v>100</v>
      </c>
      <c r="AX1181">
        <v>0.30285536216742498</v>
      </c>
      <c r="AY1181">
        <v>1</v>
      </c>
      <c r="AZ1181">
        <v>0</v>
      </c>
      <c r="BA1181">
        <f t="shared" si="246"/>
        <v>1074</v>
      </c>
      <c r="BB1181">
        <f t="shared" si="247"/>
        <v>103</v>
      </c>
      <c r="BC1181">
        <f t="shared" si="243"/>
        <v>0.17384615384615387</v>
      </c>
      <c r="BD1181">
        <f t="shared" si="244"/>
        <v>0.91416666666666668</v>
      </c>
      <c r="BE1181">
        <f t="shared" si="245"/>
        <v>7.0320512820510543E-4</v>
      </c>
    </row>
    <row r="1182" spans="1:57" x14ac:dyDescent="0.3">
      <c r="A1182">
        <f>Pumpkin_Seeds_Dataset!A1180</f>
        <v>104814</v>
      </c>
      <c r="B1182">
        <f>Pumpkin_Seeds_Dataset!B1180</f>
        <v>1247.8309999999999</v>
      </c>
      <c r="C1182">
        <f>Pumpkin_Seeds_Dataset!C1180</f>
        <v>470.99680000000001</v>
      </c>
      <c r="D1182">
        <f>Pumpkin_Seeds_Dataset!D1180</f>
        <v>284.54360000000003</v>
      </c>
      <c r="E1182">
        <f>Pumpkin_Seeds_Dataset!E1180</f>
        <v>105956</v>
      </c>
      <c r="F1182">
        <f>Pumpkin_Seeds_Dataset!F1180</f>
        <v>365.31259999999997</v>
      </c>
      <c r="G1182">
        <f>Pumpkin_Seeds_Dataset!G1180</f>
        <v>0.79690000000000005</v>
      </c>
      <c r="H1182">
        <f>Pumpkin_Seeds_Dataset!H1180</f>
        <v>0.98919999999999997</v>
      </c>
      <c r="I1182">
        <f>Pumpkin_Seeds_Dataset!I1180</f>
        <v>0.73299999999999998</v>
      </c>
      <c r="J1182">
        <f>Pumpkin_Seeds_Dataset!J1180</f>
        <v>0.84589999999999999</v>
      </c>
      <c r="K1182">
        <f>Pumpkin_Seeds_Dataset!K1180</f>
        <v>1.6553</v>
      </c>
      <c r="L1182">
        <f>Pumpkin_Seeds_Dataset!L1180</f>
        <v>0.77559999999999996</v>
      </c>
      <c r="M1182" s="9">
        <f>Pumpkin_Seeds_Dataset!M1180</f>
        <v>0</v>
      </c>
      <c r="N1182" s="10">
        <f t="shared" si="235"/>
        <v>1</v>
      </c>
      <c r="O1182" s="11">
        <f t="shared" si="236"/>
        <v>1</v>
      </c>
      <c r="P1182">
        <f t="shared" si="237"/>
        <v>0</v>
      </c>
      <c r="Q1182">
        <f t="shared" si="238"/>
        <v>6.6446881943248284E-2</v>
      </c>
      <c r="R1182" s="9">
        <f t="shared" si="239"/>
        <v>6.6446881943248284E-2</v>
      </c>
      <c r="S1182" s="11">
        <f t="shared" si="240"/>
        <v>0.93355311805675167</v>
      </c>
      <c r="T1182" s="9">
        <f t="shared" si="241"/>
        <v>-6.8757415576636088E-2</v>
      </c>
      <c r="U1182" s="11">
        <f t="shared" si="242"/>
        <v>100</v>
      </c>
      <c r="AX1182">
        <v>0.30330284137353036</v>
      </c>
      <c r="AY1182">
        <v>1</v>
      </c>
      <c r="AZ1182">
        <v>0</v>
      </c>
      <c r="BA1182">
        <f t="shared" si="246"/>
        <v>1075</v>
      </c>
      <c r="BB1182">
        <f t="shared" si="247"/>
        <v>103</v>
      </c>
      <c r="BC1182">
        <f t="shared" si="243"/>
        <v>0.17307692307692313</v>
      </c>
      <c r="BD1182">
        <f t="shared" si="244"/>
        <v>0.91416666666666668</v>
      </c>
      <c r="BE1182">
        <f t="shared" si="245"/>
        <v>7.0320512820520691E-4</v>
      </c>
    </row>
    <row r="1183" spans="1:57" x14ac:dyDescent="0.3">
      <c r="A1183">
        <f>Pumpkin_Seeds_Dataset!A1181</f>
        <v>84038</v>
      </c>
      <c r="B1183">
        <f>Pumpkin_Seeds_Dataset!B1181</f>
        <v>1158.5440000000001</v>
      </c>
      <c r="C1183">
        <f>Pumpkin_Seeds_Dataset!C1181</f>
        <v>460.55509999999998</v>
      </c>
      <c r="D1183">
        <f>Pumpkin_Seeds_Dataset!D1181</f>
        <v>233.43109999999999</v>
      </c>
      <c r="E1183">
        <f>Pumpkin_Seeds_Dataset!E1181</f>
        <v>85052</v>
      </c>
      <c r="F1183">
        <f>Pumpkin_Seeds_Dataset!F1181</f>
        <v>327.10930000000002</v>
      </c>
      <c r="G1183">
        <f>Pumpkin_Seeds_Dataset!G1181</f>
        <v>0.86199999999999999</v>
      </c>
      <c r="H1183">
        <f>Pumpkin_Seeds_Dataset!H1181</f>
        <v>0.98809999999999998</v>
      </c>
      <c r="I1183">
        <f>Pumpkin_Seeds_Dataset!I1181</f>
        <v>0.70899999999999996</v>
      </c>
      <c r="J1183">
        <f>Pumpkin_Seeds_Dataset!J1181</f>
        <v>0.78680000000000005</v>
      </c>
      <c r="K1183">
        <f>Pumpkin_Seeds_Dataset!K1181</f>
        <v>1.9730000000000001</v>
      </c>
      <c r="L1183">
        <f>Pumpkin_Seeds_Dataset!L1181</f>
        <v>0.71030000000000004</v>
      </c>
      <c r="M1183" s="9">
        <f>Pumpkin_Seeds_Dataset!M1181</f>
        <v>0</v>
      </c>
      <c r="N1183" s="10">
        <f t="shared" si="235"/>
        <v>1</v>
      </c>
      <c r="O1183" s="11">
        <f t="shared" si="236"/>
        <v>1</v>
      </c>
      <c r="P1183">
        <f t="shared" si="237"/>
        <v>0</v>
      </c>
      <c r="Q1183">
        <f t="shared" si="238"/>
        <v>0.17384803741933744</v>
      </c>
      <c r="R1183" s="9">
        <f t="shared" si="239"/>
        <v>0.17384803741933744</v>
      </c>
      <c r="S1183" s="11">
        <f t="shared" si="240"/>
        <v>0.82615196258066259</v>
      </c>
      <c r="T1183" s="9">
        <f t="shared" si="241"/>
        <v>-0.19097654831371383</v>
      </c>
      <c r="U1183" s="11">
        <f t="shared" si="242"/>
        <v>100</v>
      </c>
      <c r="AX1183">
        <v>0.30336236394654043</v>
      </c>
      <c r="AY1183">
        <v>1</v>
      </c>
      <c r="AZ1183">
        <v>0</v>
      </c>
      <c r="BA1183">
        <f t="shared" si="246"/>
        <v>1076</v>
      </c>
      <c r="BB1183">
        <f t="shared" si="247"/>
        <v>103</v>
      </c>
      <c r="BC1183">
        <f t="shared" si="243"/>
        <v>0.17230769230769227</v>
      </c>
      <c r="BD1183">
        <f t="shared" si="244"/>
        <v>0.91416666666666668</v>
      </c>
      <c r="BE1183">
        <f t="shared" si="245"/>
        <v>7.0320512820510543E-4</v>
      </c>
    </row>
    <row r="1184" spans="1:57" x14ac:dyDescent="0.3">
      <c r="A1184">
        <f>Pumpkin_Seeds_Dataset!A1182</f>
        <v>72838</v>
      </c>
      <c r="B1184">
        <f>Pumpkin_Seeds_Dataset!B1182</f>
        <v>1058.2429999999999</v>
      </c>
      <c r="C1184">
        <f>Pumpkin_Seeds_Dataset!C1182</f>
        <v>405.63409999999999</v>
      </c>
      <c r="D1184">
        <f>Pumpkin_Seeds_Dataset!D1182</f>
        <v>230.25059999999999</v>
      </c>
      <c r="E1184">
        <f>Pumpkin_Seeds_Dataset!E1182</f>
        <v>73726</v>
      </c>
      <c r="F1184">
        <f>Pumpkin_Seeds_Dataset!F1182</f>
        <v>304.53280000000001</v>
      </c>
      <c r="G1184">
        <f>Pumpkin_Seeds_Dataset!G1182</f>
        <v>0.82330000000000003</v>
      </c>
      <c r="H1184">
        <f>Pumpkin_Seeds_Dataset!H1182</f>
        <v>0.98799999999999999</v>
      </c>
      <c r="I1184">
        <f>Pumpkin_Seeds_Dataset!I1182</f>
        <v>0.67149999999999999</v>
      </c>
      <c r="J1184">
        <f>Pumpkin_Seeds_Dataset!J1182</f>
        <v>0.81730000000000003</v>
      </c>
      <c r="K1184">
        <f>Pumpkin_Seeds_Dataset!K1182</f>
        <v>1.7617</v>
      </c>
      <c r="L1184">
        <f>Pumpkin_Seeds_Dataset!L1182</f>
        <v>0.75080000000000002</v>
      </c>
      <c r="M1184" s="9">
        <f>Pumpkin_Seeds_Dataset!M1182</f>
        <v>0</v>
      </c>
      <c r="N1184" s="10">
        <f t="shared" si="235"/>
        <v>1</v>
      </c>
      <c r="O1184" s="11">
        <f t="shared" si="236"/>
        <v>1</v>
      </c>
      <c r="P1184">
        <f t="shared" si="237"/>
        <v>0</v>
      </c>
      <c r="Q1184">
        <f t="shared" si="238"/>
        <v>3.9643365449393585E-2</v>
      </c>
      <c r="R1184" s="9">
        <f t="shared" si="239"/>
        <v>3.9643365449393585E-2</v>
      </c>
      <c r="S1184" s="11">
        <f t="shared" si="240"/>
        <v>0.96035663455060638</v>
      </c>
      <c r="T1184" s="9">
        <f t="shared" si="241"/>
        <v>-4.0450569183638055E-2</v>
      </c>
      <c r="U1184" s="11">
        <f t="shared" si="242"/>
        <v>100</v>
      </c>
      <c r="AX1184">
        <v>0.30409710469782131</v>
      </c>
      <c r="AY1184">
        <v>1</v>
      </c>
      <c r="AZ1184">
        <v>0</v>
      </c>
      <c r="BA1184">
        <f t="shared" si="246"/>
        <v>1077</v>
      </c>
      <c r="BB1184">
        <f t="shared" si="247"/>
        <v>103</v>
      </c>
      <c r="BC1184">
        <f t="shared" si="243"/>
        <v>0.17153846153846153</v>
      </c>
      <c r="BD1184">
        <f t="shared" si="244"/>
        <v>0.91416666666666668</v>
      </c>
      <c r="BE1184">
        <f t="shared" si="245"/>
        <v>0</v>
      </c>
    </row>
    <row r="1185" spans="1:57" x14ac:dyDescent="0.3">
      <c r="A1185">
        <f>Pumpkin_Seeds_Dataset!A1183</f>
        <v>71121</v>
      </c>
      <c r="B1185">
        <f>Pumpkin_Seeds_Dataset!B1183</f>
        <v>1068.827</v>
      </c>
      <c r="C1185">
        <f>Pumpkin_Seeds_Dataset!C1183</f>
        <v>431.34399999999999</v>
      </c>
      <c r="D1185">
        <f>Pumpkin_Seeds_Dataset!D1183</f>
        <v>210.83189999999999</v>
      </c>
      <c r="E1185">
        <f>Pumpkin_Seeds_Dataset!E1183</f>
        <v>71930</v>
      </c>
      <c r="F1185">
        <f>Pumpkin_Seeds_Dataset!F1183</f>
        <v>300.92200000000003</v>
      </c>
      <c r="G1185">
        <f>Pumpkin_Seeds_Dataset!G1183</f>
        <v>0.87239999999999995</v>
      </c>
      <c r="H1185">
        <f>Pumpkin_Seeds_Dataset!H1183</f>
        <v>0.98880000000000001</v>
      </c>
      <c r="I1185">
        <f>Pumpkin_Seeds_Dataset!I1183</f>
        <v>0.74829999999999997</v>
      </c>
      <c r="J1185">
        <f>Pumpkin_Seeds_Dataset!J1183</f>
        <v>0.7823</v>
      </c>
      <c r="K1185">
        <f>Pumpkin_Seeds_Dataset!K1183</f>
        <v>2.0459000000000001</v>
      </c>
      <c r="L1185">
        <f>Pumpkin_Seeds_Dataset!L1183</f>
        <v>0.6976</v>
      </c>
      <c r="M1185" s="9">
        <f>Pumpkin_Seeds_Dataset!M1183</f>
        <v>0</v>
      </c>
      <c r="N1185" s="10">
        <f t="shared" si="235"/>
        <v>1</v>
      </c>
      <c r="O1185" s="11">
        <f t="shared" si="236"/>
        <v>1</v>
      </c>
      <c r="P1185">
        <f t="shared" si="237"/>
        <v>0</v>
      </c>
      <c r="Q1185">
        <f t="shared" si="238"/>
        <v>0.42969916296264088</v>
      </c>
      <c r="R1185" s="9">
        <f t="shared" si="239"/>
        <v>0.42969916296264088</v>
      </c>
      <c r="S1185" s="11">
        <f t="shared" si="240"/>
        <v>0.57030083703735912</v>
      </c>
      <c r="T1185" s="9">
        <f t="shared" si="241"/>
        <v>-0.56159127310660717</v>
      </c>
      <c r="U1185" s="11">
        <f t="shared" si="242"/>
        <v>100</v>
      </c>
      <c r="AX1185">
        <v>0.30542977762060697</v>
      </c>
      <c r="AY1185">
        <v>0</v>
      </c>
      <c r="AZ1185">
        <v>1</v>
      </c>
      <c r="BA1185">
        <f t="shared" si="246"/>
        <v>1077</v>
      </c>
      <c r="BB1185">
        <f t="shared" si="247"/>
        <v>104</v>
      </c>
      <c r="BC1185">
        <f t="shared" si="243"/>
        <v>0.17153846153846153</v>
      </c>
      <c r="BD1185">
        <f t="shared" si="244"/>
        <v>0.91333333333333333</v>
      </c>
      <c r="BE1185">
        <f t="shared" si="245"/>
        <v>7.0256410256407976E-4</v>
      </c>
    </row>
    <row r="1186" spans="1:57" x14ac:dyDescent="0.3">
      <c r="A1186">
        <f>Pumpkin_Seeds_Dataset!A1184</f>
        <v>68165</v>
      </c>
      <c r="B1186">
        <f>Pumpkin_Seeds_Dataset!B1184</f>
        <v>1009.39</v>
      </c>
      <c r="C1186">
        <f>Pumpkin_Seeds_Dataset!C1184</f>
        <v>380.09710000000001</v>
      </c>
      <c r="D1186">
        <f>Pumpkin_Seeds_Dataset!D1184</f>
        <v>229.45959999999999</v>
      </c>
      <c r="E1186">
        <f>Pumpkin_Seeds_Dataset!E1184</f>
        <v>68853</v>
      </c>
      <c r="F1186">
        <f>Pumpkin_Seeds_Dataset!F1184</f>
        <v>294.60210000000001</v>
      </c>
      <c r="G1186">
        <f>Pumpkin_Seeds_Dataset!G1184</f>
        <v>0.79720000000000002</v>
      </c>
      <c r="H1186">
        <f>Pumpkin_Seeds_Dataset!H1184</f>
        <v>0.99</v>
      </c>
      <c r="I1186">
        <f>Pumpkin_Seeds_Dataset!I1184</f>
        <v>0.74690000000000001</v>
      </c>
      <c r="J1186">
        <f>Pumpkin_Seeds_Dataset!J1184</f>
        <v>0.8407</v>
      </c>
      <c r="K1186">
        <f>Pumpkin_Seeds_Dataset!K1184</f>
        <v>1.6565000000000001</v>
      </c>
      <c r="L1186">
        <f>Pumpkin_Seeds_Dataset!L1184</f>
        <v>0.77510000000000001</v>
      </c>
      <c r="M1186" s="9">
        <f>Pumpkin_Seeds_Dataset!M1184</f>
        <v>0</v>
      </c>
      <c r="N1186" s="10">
        <f t="shared" si="235"/>
        <v>1</v>
      </c>
      <c r="O1186" s="11">
        <f t="shared" si="236"/>
        <v>1</v>
      </c>
      <c r="P1186">
        <f t="shared" si="237"/>
        <v>0</v>
      </c>
      <c r="Q1186">
        <f t="shared" si="238"/>
        <v>2.6440440053257373E-2</v>
      </c>
      <c r="R1186" s="9">
        <f t="shared" si="239"/>
        <v>2.6440440053257373E-2</v>
      </c>
      <c r="S1186" s="11">
        <f t="shared" si="240"/>
        <v>0.97355955994674259</v>
      </c>
      <c r="T1186" s="9">
        <f t="shared" si="241"/>
        <v>-2.6796274791515022E-2</v>
      </c>
      <c r="U1186" s="11">
        <f t="shared" si="242"/>
        <v>100</v>
      </c>
      <c r="AX1186">
        <v>0.30600806366975092</v>
      </c>
      <c r="AY1186">
        <v>1</v>
      </c>
      <c r="AZ1186">
        <v>0</v>
      </c>
      <c r="BA1186">
        <f t="shared" si="246"/>
        <v>1078</v>
      </c>
      <c r="BB1186">
        <f t="shared" si="247"/>
        <v>104</v>
      </c>
      <c r="BC1186">
        <f t="shared" si="243"/>
        <v>0.17076923076923078</v>
      </c>
      <c r="BD1186">
        <f t="shared" si="244"/>
        <v>0.91333333333333333</v>
      </c>
      <c r="BE1186">
        <f t="shared" si="245"/>
        <v>7.0256410256407976E-4</v>
      </c>
    </row>
    <row r="1187" spans="1:57" x14ac:dyDescent="0.3">
      <c r="A1187">
        <f>Pumpkin_Seeds_Dataset!A1185</f>
        <v>75084</v>
      </c>
      <c r="B1187">
        <f>Pumpkin_Seeds_Dataset!B1185</f>
        <v>1035.296</v>
      </c>
      <c r="C1187">
        <f>Pumpkin_Seeds_Dataset!C1185</f>
        <v>388.44080000000002</v>
      </c>
      <c r="D1187">
        <f>Pumpkin_Seeds_Dataset!D1185</f>
        <v>246.81960000000001</v>
      </c>
      <c r="E1187">
        <f>Pumpkin_Seeds_Dataset!E1185</f>
        <v>75950</v>
      </c>
      <c r="F1187">
        <f>Pumpkin_Seeds_Dataset!F1185</f>
        <v>309.19240000000002</v>
      </c>
      <c r="G1187">
        <f>Pumpkin_Seeds_Dataset!G1185</f>
        <v>0.7722</v>
      </c>
      <c r="H1187">
        <f>Pumpkin_Seeds_Dataset!H1185</f>
        <v>0.98860000000000003</v>
      </c>
      <c r="I1187">
        <f>Pumpkin_Seeds_Dataset!I1185</f>
        <v>0.75429999999999997</v>
      </c>
      <c r="J1187">
        <f>Pumpkin_Seeds_Dataset!J1185</f>
        <v>0.88029999999999997</v>
      </c>
      <c r="K1187">
        <f>Pumpkin_Seeds_Dataset!K1185</f>
        <v>1.5738000000000001</v>
      </c>
      <c r="L1187">
        <f>Pumpkin_Seeds_Dataset!L1185</f>
        <v>0.79600000000000004</v>
      </c>
      <c r="M1187" s="9">
        <f>Pumpkin_Seeds_Dataset!M1185</f>
        <v>0</v>
      </c>
      <c r="N1187" s="10">
        <f t="shared" si="235"/>
        <v>1</v>
      </c>
      <c r="O1187" s="11">
        <f t="shared" si="236"/>
        <v>1</v>
      </c>
      <c r="P1187">
        <f t="shared" si="237"/>
        <v>0</v>
      </c>
      <c r="Q1187">
        <f t="shared" si="238"/>
        <v>3.6750210109899413E-3</v>
      </c>
      <c r="R1187" s="9">
        <f t="shared" si="239"/>
        <v>3.6750210109899413E-3</v>
      </c>
      <c r="S1187" s="11">
        <f t="shared" si="240"/>
        <v>0.99632497898901007</v>
      </c>
      <c r="T1187" s="9">
        <f t="shared" si="241"/>
        <v>-3.6817904911159343E-3</v>
      </c>
      <c r="U1187" s="11">
        <f t="shared" si="242"/>
        <v>100</v>
      </c>
      <c r="AX1187">
        <v>0.30902214036949627</v>
      </c>
      <c r="AY1187">
        <v>1</v>
      </c>
      <c r="AZ1187">
        <v>0</v>
      </c>
      <c r="BA1187">
        <f t="shared" si="246"/>
        <v>1079</v>
      </c>
      <c r="BB1187">
        <f t="shared" si="247"/>
        <v>104</v>
      </c>
      <c r="BC1187">
        <f t="shared" si="243"/>
        <v>0.17000000000000004</v>
      </c>
      <c r="BD1187">
        <f t="shared" si="244"/>
        <v>0.91333333333333333</v>
      </c>
      <c r="BE1187">
        <f t="shared" si="245"/>
        <v>7.0256410256418114E-4</v>
      </c>
    </row>
    <row r="1188" spans="1:57" x14ac:dyDescent="0.3">
      <c r="A1188">
        <f>Pumpkin_Seeds_Dataset!A1186</f>
        <v>88354</v>
      </c>
      <c r="B1188">
        <f>Pumpkin_Seeds_Dataset!B1186</f>
        <v>1211.18</v>
      </c>
      <c r="C1188">
        <f>Pumpkin_Seeds_Dataset!C1186</f>
        <v>485.50229999999999</v>
      </c>
      <c r="D1188">
        <f>Pumpkin_Seeds_Dataset!D1186</f>
        <v>233.5975</v>
      </c>
      <c r="E1188">
        <f>Pumpkin_Seeds_Dataset!E1186</f>
        <v>89759</v>
      </c>
      <c r="F1188">
        <f>Pumpkin_Seeds_Dataset!F1186</f>
        <v>335.40390000000002</v>
      </c>
      <c r="G1188">
        <f>Pumpkin_Seeds_Dataset!G1186</f>
        <v>0.87660000000000005</v>
      </c>
      <c r="H1188">
        <f>Pumpkin_Seeds_Dataset!H1186</f>
        <v>0.98429999999999995</v>
      </c>
      <c r="I1188">
        <f>Pumpkin_Seeds_Dataset!I1186</f>
        <v>0.59240000000000004</v>
      </c>
      <c r="J1188">
        <f>Pumpkin_Seeds_Dataset!J1186</f>
        <v>0.75690000000000002</v>
      </c>
      <c r="K1188">
        <f>Pumpkin_Seeds_Dataset!K1186</f>
        <v>2.0783999999999998</v>
      </c>
      <c r="L1188">
        <f>Pumpkin_Seeds_Dataset!L1186</f>
        <v>0.69079999999999997</v>
      </c>
      <c r="M1188" s="9">
        <f>Pumpkin_Seeds_Dataset!M1186</f>
        <v>0</v>
      </c>
      <c r="N1188" s="10">
        <f t="shared" si="235"/>
        <v>1</v>
      </c>
      <c r="O1188" s="11">
        <f t="shared" si="236"/>
        <v>1</v>
      </c>
      <c r="P1188">
        <f t="shared" si="237"/>
        <v>0</v>
      </c>
      <c r="Q1188">
        <f t="shared" si="238"/>
        <v>0.25379508522818239</v>
      </c>
      <c r="R1188" s="9">
        <f t="shared" si="239"/>
        <v>0.25379508522818239</v>
      </c>
      <c r="S1188" s="11">
        <f t="shared" si="240"/>
        <v>0.74620491477181761</v>
      </c>
      <c r="T1188" s="9">
        <f t="shared" si="241"/>
        <v>-0.29275503181658541</v>
      </c>
      <c r="U1188" s="11">
        <f t="shared" si="242"/>
        <v>100</v>
      </c>
      <c r="AX1188">
        <v>0.3108037100259482</v>
      </c>
      <c r="AY1188">
        <v>1</v>
      </c>
      <c r="AZ1188">
        <v>0</v>
      </c>
      <c r="BA1188">
        <f t="shared" si="246"/>
        <v>1080</v>
      </c>
      <c r="BB1188">
        <f t="shared" si="247"/>
        <v>104</v>
      </c>
      <c r="BC1188">
        <f t="shared" si="243"/>
        <v>0.16923076923076918</v>
      </c>
      <c r="BD1188">
        <f t="shared" si="244"/>
        <v>0.91333333333333333</v>
      </c>
      <c r="BE1188">
        <f t="shared" si="245"/>
        <v>7.0256410256407976E-4</v>
      </c>
    </row>
    <row r="1189" spans="1:57" x14ac:dyDescent="0.3">
      <c r="A1189">
        <f>Pumpkin_Seeds_Dataset!A1187</f>
        <v>86511</v>
      </c>
      <c r="B1189">
        <f>Pumpkin_Seeds_Dataset!B1187</f>
        <v>1131.452</v>
      </c>
      <c r="C1189">
        <f>Pumpkin_Seeds_Dataset!C1187</f>
        <v>430.65530000000001</v>
      </c>
      <c r="D1189">
        <f>Pumpkin_Seeds_Dataset!D1187</f>
        <v>256.77100000000002</v>
      </c>
      <c r="E1189">
        <f>Pumpkin_Seeds_Dataset!E1187</f>
        <v>87397</v>
      </c>
      <c r="F1189">
        <f>Pumpkin_Seeds_Dataset!F1187</f>
        <v>331.88740000000001</v>
      </c>
      <c r="G1189">
        <f>Pumpkin_Seeds_Dataset!G1187</f>
        <v>0.80279999999999996</v>
      </c>
      <c r="H1189">
        <f>Pumpkin_Seeds_Dataset!H1187</f>
        <v>0.9899</v>
      </c>
      <c r="I1189">
        <f>Pumpkin_Seeds_Dataset!I1187</f>
        <v>0.74529999999999996</v>
      </c>
      <c r="J1189">
        <f>Pumpkin_Seeds_Dataset!J1187</f>
        <v>0.84919999999999995</v>
      </c>
      <c r="K1189">
        <f>Pumpkin_Seeds_Dataset!K1187</f>
        <v>1.6772</v>
      </c>
      <c r="L1189">
        <f>Pumpkin_Seeds_Dataset!L1187</f>
        <v>0.77070000000000005</v>
      </c>
      <c r="M1189" s="9">
        <f>Pumpkin_Seeds_Dataset!M1187</f>
        <v>0</v>
      </c>
      <c r="N1189" s="10">
        <f t="shared" si="235"/>
        <v>1</v>
      </c>
      <c r="O1189" s="11">
        <f t="shared" si="236"/>
        <v>1</v>
      </c>
      <c r="P1189">
        <f t="shared" si="237"/>
        <v>0</v>
      </c>
      <c r="Q1189">
        <f t="shared" si="238"/>
        <v>1.7920926536835316E-2</v>
      </c>
      <c r="R1189" s="9">
        <f t="shared" si="239"/>
        <v>1.7920926536835316E-2</v>
      </c>
      <c r="S1189" s="11">
        <f t="shared" si="240"/>
        <v>0.9820790734631647</v>
      </c>
      <c r="T1189" s="9">
        <f t="shared" si="241"/>
        <v>-1.8083450994550696E-2</v>
      </c>
      <c r="U1189" s="11">
        <f t="shared" si="242"/>
        <v>100</v>
      </c>
      <c r="AX1189">
        <v>0.31107567890656723</v>
      </c>
      <c r="AY1189">
        <v>1</v>
      </c>
      <c r="AZ1189">
        <v>0</v>
      </c>
      <c r="BA1189">
        <f t="shared" si="246"/>
        <v>1081</v>
      </c>
      <c r="BB1189">
        <f t="shared" si="247"/>
        <v>104</v>
      </c>
      <c r="BC1189">
        <f t="shared" si="243"/>
        <v>0.16846153846153844</v>
      </c>
      <c r="BD1189">
        <f t="shared" si="244"/>
        <v>0.91333333333333333</v>
      </c>
      <c r="BE1189">
        <f t="shared" si="245"/>
        <v>7.0256410256407976E-4</v>
      </c>
    </row>
    <row r="1190" spans="1:57" x14ac:dyDescent="0.3">
      <c r="A1190">
        <f>Pumpkin_Seeds_Dataset!A1188</f>
        <v>84980</v>
      </c>
      <c r="B1190">
        <f>Pumpkin_Seeds_Dataset!B1188</f>
        <v>1124.3489999999999</v>
      </c>
      <c r="C1190">
        <f>Pumpkin_Seeds_Dataset!C1188</f>
        <v>424.3553</v>
      </c>
      <c r="D1190">
        <f>Pumpkin_Seeds_Dataset!D1188</f>
        <v>256.04349999999999</v>
      </c>
      <c r="E1190">
        <f>Pumpkin_Seeds_Dataset!E1188</f>
        <v>86060</v>
      </c>
      <c r="F1190">
        <f>Pumpkin_Seeds_Dataset!F1188</f>
        <v>328.9375</v>
      </c>
      <c r="G1190">
        <f>Pumpkin_Seeds_Dataset!G1188</f>
        <v>0.79749999999999999</v>
      </c>
      <c r="H1190">
        <f>Pumpkin_Seeds_Dataset!H1188</f>
        <v>0.98750000000000004</v>
      </c>
      <c r="I1190">
        <f>Pumpkin_Seeds_Dataset!I1188</f>
        <v>0.69830000000000003</v>
      </c>
      <c r="J1190">
        <f>Pumpkin_Seeds_Dataset!J1188</f>
        <v>0.84470000000000001</v>
      </c>
      <c r="K1190">
        <f>Pumpkin_Seeds_Dataset!K1188</f>
        <v>1.6574</v>
      </c>
      <c r="L1190">
        <f>Pumpkin_Seeds_Dataset!L1188</f>
        <v>0.77510000000000001</v>
      </c>
      <c r="M1190" s="9">
        <f>Pumpkin_Seeds_Dataset!M1188</f>
        <v>0</v>
      </c>
      <c r="N1190" s="10">
        <f t="shared" si="235"/>
        <v>1</v>
      </c>
      <c r="O1190" s="11">
        <f t="shared" si="236"/>
        <v>1</v>
      </c>
      <c r="P1190">
        <f t="shared" si="237"/>
        <v>0</v>
      </c>
      <c r="Q1190">
        <f t="shared" si="238"/>
        <v>6.8482286081018454E-3</v>
      </c>
      <c r="R1190" s="9">
        <f t="shared" si="239"/>
        <v>6.8482286081018454E-3</v>
      </c>
      <c r="S1190" s="11">
        <f t="shared" si="240"/>
        <v>0.99315177139189814</v>
      </c>
      <c r="T1190" s="9">
        <f t="shared" si="241"/>
        <v>-6.8717853351388265E-3</v>
      </c>
      <c r="U1190" s="11">
        <f t="shared" si="242"/>
        <v>100</v>
      </c>
      <c r="AX1190">
        <v>0.31113534125479325</v>
      </c>
      <c r="AY1190">
        <v>1</v>
      </c>
      <c r="AZ1190">
        <v>0</v>
      </c>
      <c r="BA1190">
        <f t="shared" si="246"/>
        <v>1082</v>
      </c>
      <c r="BB1190">
        <f t="shared" si="247"/>
        <v>104</v>
      </c>
      <c r="BC1190">
        <f t="shared" si="243"/>
        <v>0.1676923076923077</v>
      </c>
      <c r="BD1190">
        <f t="shared" si="244"/>
        <v>0.91333333333333333</v>
      </c>
      <c r="BE1190">
        <f t="shared" si="245"/>
        <v>0</v>
      </c>
    </row>
    <row r="1191" spans="1:57" x14ac:dyDescent="0.3">
      <c r="A1191">
        <f>Pumpkin_Seeds_Dataset!A1189</f>
        <v>90161</v>
      </c>
      <c r="B1191">
        <f>Pumpkin_Seeds_Dataset!B1189</f>
        <v>1156.9739999999999</v>
      </c>
      <c r="C1191">
        <f>Pumpkin_Seeds_Dataset!C1189</f>
        <v>433.64179999999999</v>
      </c>
      <c r="D1191">
        <f>Pumpkin_Seeds_Dataset!D1189</f>
        <v>266.4341</v>
      </c>
      <c r="E1191">
        <f>Pumpkin_Seeds_Dataset!E1189</f>
        <v>91112</v>
      </c>
      <c r="F1191">
        <f>Pumpkin_Seeds_Dataset!F1189</f>
        <v>338.81639999999999</v>
      </c>
      <c r="G1191">
        <f>Pumpkin_Seeds_Dataset!G1189</f>
        <v>0.78900000000000003</v>
      </c>
      <c r="H1191">
        <f>Pumpkin_Seeds_Dataset!H1189</f>
        <v>0.98960000000000004</v>
      </c>
      <c r="I1191">
        <f>Pumpkin_Seeds_Dataset!I1189</f>
        <v>0.71479999999999999</v>
      </c>
      <c r="J1191">
        <f>Pumpkin_Seeds_Dataset!J1189</f>
        <v>0.84640000000000004</v>
      </c>
      <c r="K1191">
        <f>Pumpkin_Seeds_Dataset!K1189</f>
        <v>1.6275999999999999</v>
      </c>
      <c r="L1191">
        <f>Pumpkin_Seeds_Dataset!L1189</f>
        <v>0.78129999999999999</v>
      </c>
      <c r="M1191" s="9">
        <f>Pumpkin_Seeds_Dataset!M1189</f>
        <v>0</v>
      </c>
      <c r="N1191" s="10">
        <f t="shared" si="235"/>
        <v>1</v>
      </c>
      <c r="O1191" s="11">
        <f t="shared" si="236"/>
        <v>1</v>
      </c>
      <c r="P1191">
        <f t="shared" si="237"/>
        <v>0</v>
      </c>
      <c r="Q1191">
        <f t="shared" si="238"/>
        <v>2.0610428436400888E-2</v>
      </c>
      <c r="R1191" s="9">
        <f t="shared" si="239"/>
        <v>2.0610428436400888E-2</v>
      </c>
      <c r="S1191" s="11">
        <f t="shared" si="240"/>
        <v>0.97938957156359907</v>
      </c>
      <c r="T1191" s="9">
        <f t="shared" si="241"/>
        <v>-2.082578755129107E-2</v>
      </c>
      <c r="U1191" s="11">
        <f t="shared" si="242"/>
        <v>100</v>
      </c>
      <c r="AX1191">
        <v>0.31220591856267582</v>
      </c>
      <c r="AY1191">
        <v>0</v>
      </c>
      <c r="AZ1191">
        <v>1</v>
      </c>
      <c r="BA1191">
        <f t="shared" si="246"/>
        <v>1082</v>
      </c>
      <c r="BB1191">
        <f t="shared" si="247"/>
        <v>105</v>
      </c>
      <c r="BC1191">
        <f t="shared" si="243"/>
        <v>0.1676923076923077</v>
      </c>
      <c r="BD1191">
        <f t="shared" si="244"/>
        <v>0.91249999999999998</v>
      </c>
      <c r="BE1191">
        <f t="shared" si="245"/>
        <v>0</v>
      </c>
    </row>
    <row r="1192" spans="1:57" x14ac:dyDescent="0.3">
      <c r="A1192">
        <f>Pumpkin_Seeds_Dataset!A1190</f>
        <v>65024</v>
      </c>
      <c r="B1192">
        <f>Pumpkin_Seeds_Dataset!B1190</f>
        <v>964.93200000000002</v>
      </c>
      <c r="C1192">
        <f>Pumpkin_Seeds_Dataset!C1190</f>
        <v>360.96940000000001</v>
      </c>
      <c r="D1192">
        <f>Pumpkin_Seeds_Dataset!D1190</f>
        <v>230.49170000000001</v>
      </c>
      <c r="E1192">
        <f>Pumpkin_Seeds_Dataset!E1190</f>
        <v>65576</v>
      </c>
      <c r="F1192">
        <f>Pumpkin_Seeds_Dataset!F1190</f>
        <v>287.73450000000003</v>
      </c>
      <c r="G1192">
        <f>Pumpkin_Seeds_Dataset!G1190</f>
        <v>0.76959999999999995</v>
      </c>
      <c r="H1192">
        <f>Pumpkin_Seeds_Dataset!H1190</f>
        <v>0.99160000000000004</v>
      </c>
      <c r="I1192">
        <f>Pumpkin_Seeds_Dataset!I1190</f>
        <v>0.74760000000000004</v>
      </c>
      <c r="J1192">
        <f>Pumpkin_Seeds_Dataset!J1190</f>
        <v>0.87760000000000005</v>
      </c>
      <c r="K1192">
        <f>Pumpkin_Seeds_Dataset!K1190</f>
        <v>1.5661</v>
      </c>
      <c r="L1192">
        <f>Pumpkin_Seeds_Dataset!L1190</f>
        <v>0.79710000000000003</v>
      </c>
      <c r="M1192" s="9">
        <f>Pumpkin_Seeds_Dataset!M1190</f>
        <v>0</v>
      </c>
      <c r="N1192" s="10">
        <f t="shared" si="235"/>
        <v>1</v>
      </c>
      <c r="O1192" s="11">
        <f t="shared" si="236"/>
        <v>1</v>
      </c>
      <c r="P1192">
        <f t="shared" si="237"/>
        <v>0</v>
      </c>
      <c r="Q1192">
        <f t="shared" si="238"/>
        <v>1.7927132830507703E-2</v>
      </c>
      <c r="R1192" s="9">
        <f t="shared" si="239"/>
        <v>1.7927132830507703E-2</v>
      </c>
      <c r="S1192" s="11">
        <f t="shared" si="240"/>
        <v>0.98207286716949227</v>
      </c>
      <c r="T1192" s="9">
        <f t="shared" si="241"/>
        <v>-1.8089770560307358E-2</v>
      </c>
      <c r="U1192" s="11">
        <f t="shared" si="242"/>
        <v>100</v>
      </c>
      <c r="AX1192">
        <v>0.31309273896966211</v>
      </c>
      <c r="AY1192">
        <v>0</v>
      </c>
      <c r="AZ1192">
        <v>1</v>
      </c>
      <c r="BA1192">
        <f t="shared" si="246"/>
        <v>1082</v>
      </c>
      <c r="BB1192">
        <f t="shared" si="247"/>
        <v>106</v>
      </c>
      <c r="BC1192">
        <f t="shared" si="243"/>
        <v>0.1676923076923077</v>
      </c>
      <c r="BD1192">
        <f t="shared" si="244"/>
        <v>0.91166666666666663</v>
      </c>
      <c r="BE1192">
        <f t="shared" si="245"/>
        <v>7.0128205128202855E-4</v>
      </c>
    </row>
    <row r="1193" spans="1:57" x14ac:dyDescent="0.3">
      <c r="A1193">
        <f>Pumpkin_Seeds_Dataset!A1191</f>
        <v>88773</v>
      </c>
      <c r="B1193">
        <f>Pumpkin_Seeds_Dataset!B1191</f>
        <v>1198.415</v>
      </c>
      <c r="C1193">
        <f>Pumpkin_Seeds_Dataset!C1191</f>
        <v>474.20530000000002</v>
      </c>
      <c r="D1193">
        <f>Pumpkin_Seeds_Dataset!D1191</f>
        <v>238.6387</v>
      </c>
      <c r="E1193">
        <f>Pumpkin_Seeds_Dataset!E1191</f>
        <v>89602</v>
      </c>
      <c r="F1193">
        <f>Pumpkin_Seeds_Dataset!F1191</f>
        <v>336.19830000000002</v>
      </c>
      <c r="G1193">
        <f>Pumpkin_Seeds_Dataset!G1191</f>
        <v>0.86409999999999998</v>
      </c>
      <c r="H1193">
        <f>Pumpkin_Seeds_Dataset!H1191</f>
        <v>0.99070000000000003</v>
      </c>
      <c r="I1193">
        <f>Pumpkin_Seeds_Dataset!I1191</f>
        <v>0.64280000000000004</v>
      </c>
      <c r="J1193">
        <f>Pumpkin_Seeds_Dataset!J1191</f>
        <v>0.77669999999999995</v>
      </c>
      <c r="K1193">
        <f>Pumpkin_Seeds_Dataset!K1191</f>
        <v>1.9871000000000001</v>
      </c>
      <c r="L1193">
        <f>Pumpkin_Seeds_Dataset!L1191</f>
        <v>0.70899999999999996</v>
      </c>
      <c r="M1193" s="9">
        <f>Pumpkin_Seeds_Dataset!M1191</f>
        <v>0</v>
      </c>
      <c r="N1193" s="10">
        <f t="shared" si="235"/>
        <v>1</v>
      </c>
      <c r="O1193" s="11">
        <f t="shared" si="236"/>
        <v>1</v>
      </c>
      <c r="P1193">
        <f t="shared" si="237"/>
        <v>0</v>
      </c>
      <c r="Q1193">
        <f t="shared" si="238"/>
        <v>0.29320870949865463</v>
      </c>
      <c r="R1193" s="9">
        <f t="shared" si="239"/>
        <v>0.29320870949865463</v>
      </c>
      <c r="S1193" s="11">
        <f t="shared" si="240"/>
        <v>0.70679129050134537</v>
      </c>
      <c r="T1193" s="9">
        <f t="shared" si="241"/>
        <v>-0.3470198610497765</v>
      </c>
      <c r="U1193" s="11">
        <f t="shared" si="242"/>
        <v>100</v>
      </c>
      <c r="AX1193">
        <v>0.3136492344881065</v>
      </c>
      <c r="AY1193">
        <v>1</v>
      </c>
      <c r="AZ1193">
        <v>0</v>
      </c>
      <c r="BA1193">
        <f t="shared" si="246"/>
        <v>1083</v>
      </c>
      <c r="BB1193">
        <f t="shared" si="247"/>
        <v>106</v>
      </c>
      <c r="BC1193">
        <f t="shared" si="243"/>
        <v>0.16692307692307695</v>
      </c>
      <c r="BD1193">
        <f t="shared" si="244"/>
        <v>0.91166666666666663</v>
      </c>
      <c r="BE1193">
        <f t="shared" si="245"/>
        <v>7.0128205128202855E-4</v>
      </c>
    </row>
    <row r="1194" spans="1:57" x14ac:dyDescent="0.3">
      <c r="A1194">
        <f>Pumpkin_Seeds_Dataset!A1192</f>
        <v>68837</v>
      </c>
      <c r="B1194">
        <f>Pumpkin_Seeds_Dataset!B1192</f>
        <v>1022.949</v>
      </c>
      <c r="C1194">
        <f>Pumpkin_Seeds_Dataset!C1192</f>
        <v>399.29059999999998</v>
      </c>
      <c r="D1194">
        <f>Pumpkin_Seeds_Dataset!D1192</f>
        <v>220.1447</v>
      </c>
      <c r="E1194">
        <f>Pumpkin_Seeds_Dataset!E1192</f>
        <v>69510</v>
      </c>
      <c r="F1194">
        <f>Pumpkin_Seeds_Dataset!F1192</f>
        <v>296.05070000000001</v>
      </c>
      <c r="G1194">
        <f>Pumpkin_Seeds_Dataset!G1192</f>
        <v>0.83430000000000004</v>
      </c>
      <c r="H1194">
        <f>Pumpkin_Seeds_Dataset!H1192</f>
        <v>0.99029999999999996</v>
      </c>
      <c r="I1194">
        <f>Pumpkin_Seeds_Dataset!I1192</f>
        <v>0.68859999999999999</v>
      </c>
      <c r="J1194">
        <f>Pumpkin_Seeds_Dataset!J1192</f>
        <v>0.82669999999999999</v>
      </c>
      <c r="K1194">
        <f>Pumpkin_Seeds_Dataset!K1192</f>
        <v>1.8138000000000001</v>
      </c>
      <c r="L1194">
        <f>Pumpkin_Seeds_Dataset!L1192</f>
        <v>0.74139999999999995</v>
      </c>
      <c r="M1194" s="9">
        <f>Pumpkin_Seeds_Dataset!M1192</f>
        <v>0</v>
      </c>
      <c r="N1194" s="10">
        <f t="shared" si="235"/>
        <v>1</v>
      </c>
      <c r="O1194" s="11">
        <f t="shared" si="236"/>
        <v>1</v>
      </c>
      <c r="P1194">
        <f t="shared" si="237"/>
        <v>0</v>
      </c>
      <c r="Q1194">
        <f t="shared" si="238"/>
        <v>7.4508593224228023E-2</v>
      </c>
      <c r="R1194" s="9">
        <f t="shared" si="239"/>
        <v>7.4508593224228023E-2</v>
      </c>
      <c r="S1194" s="11">
        <f t="shared" si="240"/>
        <v>0.92549140677577202</v>
      </c>
      <c r="T1194" s="9">
        <f t="shared" si="241"/>
        <v>-7.7430431964935015E-2</v>
      </c>
      <c r="U1194" s="11">
        <f t="shared" si="242"/>
        <v>100</v>
      </c>
      <c r="AX1194">
        <v>0.31404792363974499</v>
      </c>
      <c r="AY1194">
        <v>1</v>
      </c>
      <c r="AZ1194">
        <v>0</v>
      </c>
      <c r="BA1194">
        <f t="shared" si="246"/>
        <v>1084</v>
      </c>
      <c r="BB1194">
        <f t="shared" si="247"/>
        <v>106</v>
      </c>
      <c r="BC1194">
        <f t="shared" si="243"/>
        <v>0.16615384615384621</v>
      </c>
      <c r="BD1194">
        <f t="shared" si="244"/>
        <v>0.91166666666666663</v>
      </c>
      <c r="BE1194">
        <f t="shared" si="245"/>
        <v>0</v>
      </c>
    </row>
    <row r="1195" spans="1:57" x14ac:dyDescent="0.3">
      <c r="A1195">
        <f>Pumpkin_Seeds_Dataset!A1193</f>
        <v>89861</v>
      </c>
      <c r="B1195">
        <f>Pumpkin_Seeds_Dataset!B1193</f>
        <v>1190.085</v>
      </c>
      <c r="C1195">
        <f>Pumpkin_Seeds_Dataset!C1193</f>
        <v>478.77760000000001</v>
      </c>
      <c r="D1195">
        <f>Pumpkin_Seeds_Dataset!D1193</f>
        <v>239.60830000000001</v>
      </c>
      <c r="E1195">
        <f>Pumpkin_Seeds_Dataset!E1193</f>
        <v>90943</v>
      </c>
      <c r="F1195">
        <f>Pumpkin_Seeds_Dataset!F1193</f>
        <v>338.25220000000002</v>
      </c>
      <c r="G1195">
        <f>Pumpkin_Seeds_Dataset!G1193</f>
        <v>0.86580000000000001</v>
      </c>
      <c r="H1195">
        <f>Pumpkin_Seeds_Dataset!H1193</f>
        <v>0.98809999999999998</v>
      </c>
      <c r="I1195">
        <f>Pumpkin_Seeds_Dataset!I1193</f>
        <v>0.61939999999999995</v>
      </c>
      <c r="J1195">
        <f>Pumpkin_Seeds_Dataset!J1193</f>
        <v>0.79730000000000001</v>
      </c>
      <c r="K1195">
        <f>Pumpkin_Seeds_Dataset!K1193</f>
        <v>1.9982</v>
      </c>
      <c r="L1195">
        <f>Pumpkin_Seeds_Dataset!L1193</f>
        <v>0.70650000000000002</v>
      </c>
      <c r="M1195" s="9">
        <f>Pumpkin_Seeds_Dataset!M1193</f>
        <v>0</v>
      </c>
      <c r="N1195" s="10">
        <f t="shared" si="235"/>
        <v>1</v>
      </c>
      <c r="O1195" s="11">
        <f t="shared" si="236"/>
        <v>1</v>
      </c>
      <c r="P1195">
        <f t="shared" si="237"/>
        <v>0</v>
      </c>
      <c r="Q1195">
        <f t="shared" si="238"/>
        <v>0.16730236823088254</v>
      </c>
      <c r="R1195" s="9">
        <f t="shared" si="239"/>
        <v>0.16730236823088254</v>
      </c>
      <c r="S1195" s="11">
        <f t="shared" si="240"/>
        <v>0.83269763176911749</v>
      </c>
      <c r="T1195" s="9">
        <f t="shared" si="241"/>
        <v>-0.18308468978293599</v>
      </c>
      <c r="U1195" s="11">
        <f t="shared" si="242"/>
        <v>100</v>
      </c>
      <c r="AX1195">
        <v>0.31468426989522635</v>
      </c>
      <c r="AY1195">
        <v>0</v>
      </c>
      <c r="AZ1195">
        <v>1</v>
      </c>
      <c r="BA1195">
        <f t="shared" si="246"/>
        <v>1084</v>
      </c>
      <c r="BB1195">
        <f t="shared" si="247"/>
        <v>107</v>
      </c>
      <c r="BC1195">
        <f t="shared" si="243"/>
        <v>0.16615384615384621</v>
      </c>
      <c r="BD1195">
        <f t="shared" si="244"/>
        <v>0.91083333333333338</v>
      </c>
      <c r="BE1195">
        <f t="shared" si="245"/>
        <v>7.0064102564110404E-4</v>
      </c>
    </row>
    <row r="1196" spans="1:57" x14ac:dyDescent="0.3">
      <c r="A1196">
        <f>Pumpkin_Seeds_Dataset!A1194</f>
        <v>86097</v>
      </c>
      <c r="B1196">
        <f>Pumpkin_Seeds_Dataset!B1194</f>
        <v>1141.6089999999999</v>
      </c>
      <c r="C1196">
        <f>Pumpkin_Seeds_Dataset!C1194</f>
        <v>441.4744</v>
      </c>
      <c r="D1196">
        <f>Pumpkin_Seeds_Dataset!D1194</f>
        <v>249.74279999999999</v>
      </c>
      <c r="E1196">
        <f>Pumpkin_Seeds_Dataset!E1194</f>
        <v>87146</v>
      </c>
      <c r="F1196">
        <f>Pumpkin_Seeds_Dataset!F1194</f>
        <v>331.09230000000002</v>
      </c>
      <c r="G1196">
        <f>Pumpkin_Seeds_Dataset!G1194</f>
        <v>0.8246</v>
      </c>
      <c r="H1196">
        <f>Pumpkin_Seeds_Dataset!H1194</f>
        <v>0.98799999999999999</v>
      </c>
      <c r="I1196">
        <f>Pumpkin_Seeds_Dataset!I1194</f>
        <v>0.71640000000000004</v>
      </c>
      <c r="J1196">
        <f>Pumpkin_Seeds_Dataset!J1194</f>
        <v>0.83020000000000005</v>
      </c>
      <c r="K1196">
        <f>Pumpkin_Seeds_Dataset!K1194</f>
        <v>1.7677</v>
      </c>
      <c r="L1196">
        <f>Pumpkin_Seeds_Dataset!L1194</f>
        <v>0.75</v>
      </c>
      <c r="M1196" s="9">
        <f>Pumpkin_Seeds_Dataset!M1194</f>
        <v>0</v>
      </c>
      <c r="N1196" s="10">
        <f t="shared" si="235"/>
        <v>1</v>
      </c>
      <c r="O1196" s="11">
        <f t="shared" si="236"/>
        <v>1</v>
      </c>
      <c r="P1196">
        <f t="shared" si="237"/>
        <v>0</v>
      </c>
      <c r="Q1196">
        <f t="shared" si="238"/>
        <v>2.764449500296158E-2</v>
      </c>
      <c r="R1196" s="9">
        <f t="shared" si="239"/>
        <v>2.764449500296158E-2</v>
      </c>
      <c r="S1196" s="11">
        <f t="shared" si="240"/>
        <v>0.97235550499703838</v>
      </c>
      <c r="T1196" s="9">
        <f t="shared" si="241"/>
        <v>-2.8033795508692106E-2</v>
      </c>
      <c r="U1196" s="11">
        <f t="shared" si="242"/>
        <v>100</v>
      </c>
      <c r="AX1196">
        <v>0.31481801036960777</v>
      </c>
      <c r="AY1196">
        <v>1</v>
      </c>
      <c r="AZ1196">
        <v>0</v>
      </c>
      <c r="BA1196">
        <f t="shared" si="246"/>
        <v>1085</v>
      </c>
      <c r="BB1196">
        <f t="shared" si="247"/>
        <v>107</v>
      </c>
      <c r="BC1196">
        <f t="shared" si="243"/>
        <v>0.16538461538461535</v>
      </c>
      <c r="BD1196">
        <f t="shared" si="244"/>
        <v>0.91083333333333338</v>
      </c>
      <c r="BE1196">
        <f t="shared" si="245"/>
        <v>0</v>
      </c>
    </row>
    <row r="1197" spans="1:57" x14ac:dyDescent="0.3">
      <c r="A1197">
        <f>Pumpkin_Seeds_Dataset!A1195</f>
        <v>75834</v>
      </c>
      <c r="B1197">
        <f>Pumpkin_Seeds_Dataset!B1195</f>
        <v>1057.7270000000001</v>
      </c>
      <c r="C1197">
        <f>Pumpkin_Seeds_Dataset!C1195</f>
        <v>414.18340000000001</v>
      </c>
      <c r="D1197">
        <f>Pumpkin_Seeds_Dataset!D1195</f>
        <v>234.18559999999999</v>
      </c>
      <c r="E1197">
        <f>Pumpkin_Seeds_Dataset!E1195</f>
        <v>76458</v>
      </c>
      <c r="F1197">
        <f>Pumpkin_Seeds_Dataset!F1195</f>
        <v>310.7328</v>
      </c>
      <c r="G1197">
        <f>Pumpkin_Seeds_Dataset!G1195</f>
        <v>0.82479999999999998</v>
      </c>
      <c r="H1197">
        <f>Pumpkin_Seeds_Dataset!H1195</f>
        <v>0.99180000000000001</v>
      </c>
      <c r="I1197">
        <f>Pumpkin_Seeds_Dataset!I1195</f>
        <v>0.7258</v>
      </c>
      <c r="J1197">
        <f>Pumpkin_Seeds_Dataset!J1195</f>
        <v>0.8518</v>
      </c>
      <c r="K1197">
        <f>Pumpkin_Seeds_Dataset!K1195</f>
        <v>1.7685999999999999</v>
      </c>
      <c r="L1197">
        <f>Pumpkin_Seeds_Dataset!L1195</f>
        <v>0.75019999999999998</v>
      </c>
      <c r="M1197" s="9">
        <f>Pumpkin_Seeds_Dataset!M1195</f>
        <v>0</v>
      </c>
      <c r="N1197" s="10">
        <f t="shared" si="235"/>
        <v>1</v>
      </c>
      <c r="O1197" s="11">
        <f t="shared" si="236"/>
        <v>1</v>
      </c>
      <c r="P1197">
        <f t="shared" si="237"/>
        <v>0</v>
      </c>
      <c r="Q1197">
        <f t="shared" si="238"/>
        <v>5.7833049572259806E-2</v>
      </c>
      <c r="R1197" s="9">
        <f t="shared" si="239"/>
        <v>5.7833049572259806E-2</v>
      </c>
      <c r="S1197" s="11">
        <f t="shared" si="240"/>
        <v>0.94216695042774024</v>
      </c>
      <c r="T1197" s="9">
        <f t="shared" si="241"/>
        <v>-5.9572790355671632E-2</v>
      </c>
      <c r="U1197" s="11">
        <f t="shared" si="242"/>
        <v>100</v>
      </c>
      <c r="AX1197">
        <v>0.31594915438361326</v>
      </c>
      <c r="AY1197">
        <v>0</v>
      </c>
      <c r="AZ1197">
        <v>1</v>
      </c>
      <c r="BA1197">
        <f t="shared" si="246"/>
        <v>1085</v>
      </c>
      <c r="BB1197">
        <f t="shared" si="247"/>
        <v>108</v>
      </c>
      <c r="BC1197">
        <f t="shared" si="243"/>
        <v>0.16538461538461535</v>
      </c>
      <c r="BD1197">
        <f t="shared" si="244"/>
        <v>0.91</v>
      </c>
      <c r="BE1197">
        <f t="shared" si="245"/>
        <v>0</v>
      </c>
    </row>
    <row r="1198" spans="1:57" x14ac:dyDescent="0.3">
      <c r="A1198">
        <f>Pumpkin_Seeds_Dataset!A1196</f>
        <v>66204</v>
      </c>
      <c r="B1198">
        <f>Pumpkin_Seeds_Dataset!B1196</f>
        <v>1006.7430000000001</v>
      </c>
      <c r="C1198">
        <f>Pumpkin_Seeds_Dataset!C1196</f>
        <v>320.84460000000001</v>
      </c>
      <c r="D1198">
        <f>Pumpkin_Seeds_Dataset!D1196</f>
        <v>279.30009999999999</v>
      </c>
      <c r="E1198">
        <f>Pumpkin_Seeds_Dataset!E1196</f>
        <v>67295</v>
      </c>
      <c r="F1198">
        <f>Pumpkin_Seeds_Dataset!F1196</f>
        <v>290.33350000000002</v>
      </c>
      <c r="G1198">
        <f>Pumpkin_Seeds_Dataset!G1196</f>
        <v>0.49209999999999998</v>
      </c>
      <c r="H1198">
        <f>Pumpkin_Seeds_Dataset!H1196</f>
        <v>0.98380000000000001</v>
      </c>
      <c r="I1198">
        <f>Pumpkin_Seeds_Dataset!I1196</f>
        <v>0.63149999999999995</v>
      </c>
      <c r="J1198">
        <f>Pumpkin_Seeds_Dataset!J1196</f>
        <v>0.82079999999999997</v>
      </c>
      <c r="K1198">
        <f>Pumpkin_Seeds_Dataset!K1196</f>
        <v>1.1487000000000001</v>
      </c>
      <c r="L1198">
        <f>Pumpkin_Seeds_Dataset!L1196</f>
        <v>0.90490000000000004</v>
      </c>
      <c r="M1198" s="9">
        <f>Pumpkin_Seeds_Dataset!M1196</f>
        <v>0</v>
      </c>
      <c r="N1198" s="10">
        <f t="shared" si="235"/>
        <v>1</v>
      </c>
      <c r="O1198" s="11">
        <f t="shared" si="236"/>
        <v>1</v>
      </c>
      <c r="P1198">
        <f t="shared" si="237"/>
        <v>0</v>
      </c>
      <c r="Q1198">
        <f t="shared" si="238"/>
        <v>0.3713946403798617</v>
      </c>
      <c r="R1198" s="9">
        <f t="shared" si="239"/>
        <v>0.3713946403798617</v>
      </c>
      <c r="S1198" s="11">
        <f t="shared" si="240"/>
        <v>0.6286053596201383</v>
      </c>
      <c r="T1198" s="9">
        <f t="shared" si="241"/>
        <v>-0.46425162837417472</v>
      </c>
      <c r="U1198" s="11">
        <f t="shared" si="242"/>
        <v>100</v>
      </c>
      <c r="AX1198">
        <v>0.3160229524315975</v>
      </c>
      <c r="AY1198">
        <v>0</v>
      </c>
      <c r="AZ1198">
        <v>1</v>
      </c>
      <c r="BA1198">
        <f t="shared" si="246"/>
        <v>1085</v>
      </c>
      <c r="BB1198">
        <f t="shared" si="247"/>
        <v>109</v>
      </c>
      <c r="BC1198">
        <f t="shared" si="243"/>
        <v>0.16538461538461535</v>
      </c>
      <c r="BD1198">
        <f t="shared" si="244"/>
        <v>0.90916666666666668</v>
      </c>
      <c r="BE1198">
        <f t="shared" si="245"/>
        <v>6.9935897435895167E-4</v>
      </c>
    </row>
    <row r="1199" spans="1:57" x14ac:dyDescent="0.3">
      <c r="A1199">
        <f>Pumpkin_Seeds_Dataset!A1197</f>
        <v>69537</v>
      </c>
      <c r="B1199">
        <f>Pumpkin_Seeds_Dataset!B1197</f>
        <v>1020.119</v>
      </c>
      <c r="C1199">
        <f>Pumpkin_Seeds_Dataset!C1197</f>
        <v>404.48230000000001</v>
      </c>
      <c r="D1199">
        <f>Pumpkin_Seeds_Dataset!D1197</f>
        <v>219.49449999999999</v>
      </c>
      <c r="E1199">
        <f>Pumpkin_Seeds_Dataset!E1197</f>
        <v>70179</v>
      </c>
      <c r="F1199">
        <f>Pumpkin_Seeds_Dataset!F1197</f>
        <v>297.5521</v>
      </c>
      <c r="G1199">
        <f>Pumpkin_Seeds_Dataset!G1197</f>
        <v>0.84</v>
      </c>
      <c r="H1199">
        <f>Pumpkin_Seeds_Dataset!H1197</f>
        <v>0.9909</v>
      </c>
      <c r="I1199">
        <f>Pumpkin_Seeds_Dataset!I1197</f>
        <v>0.76090000000000002</v>
      </c>
      <c r="J1199">
        <f>Pumpkin_Seeds_Dataset!J1197</f>
        <v>0.8397</v>
      </c>
      <c r="K1199">
        <f>Pumpkin_Seeds_Dataset!K1197</f>
        <v>1.8428</v>
      </c>
      <c r="L1199">
        <f>Pumpkin_Seeds_Dataset!L1197</f>
        <v>0.73560000000000003</v>
      </c>
      <c r="M1199" s="9">
        <f>Pumpkin_Seeds_Dataset!M1197</f>
        <v>0</v>
      </c>
      <c r="N1199" s="10">
        <f t="shared" si="235"/>
        <v>1</v>
      </c>
      <c r="O1199" s="11">
        <f t="shared" si="236"/>
        <v>1</v>
      </c>
      <c r="P1199">
        <f t="shared" si="237"/>
        <v>0</v>
      </c>
      <c r="Q1199">
        <f t="shared" si="238"/>
        <v>9.4161718988296256E-2</v>
      </c>
      <c r="R1199" s="9">
        <f t="shared" si="239"/>
        <v>9.4161718988296256E-2</v>
      </c>
      <c r="S1199" s="11">
        <f t="shared" si="240"/>
        <v>0.90583828101170372</v>
      </c>
      <c r="T1199" s="9">
        <f t="shared" si="241"/>
        <v>-9.8894486651358832E-2</v>
      </c>
      <c r="U1199" s="11">
        <f t="shared" si="242"/>
        <v>100</v>
      </c>
      <c r="AX1199">
        <v>0.31630098430967107</v>
      </c>
      <c r="AY1199">
        <v>1</v>
      </c>
      <c r="AZ1199">
        <v>0</v>
      </c>
      <c r="BA1199">
        <f t="shared" si="246"/>
        <v>1086</v>
      </c>
      <c r="BB1199">
        <f t="shared" si="247"/>
        <v>109</v>
      </c>
      <c r="BC1199">
        <f t="shared" si="243"/>
        <v>0.16461538461538461</v>
      </c>
      <c r="BD1199">
        <f t="shared" si="244"/>
        <v>0.90916666666666668</v>
      </c>
      <c r="BE1199">
        <f t="shared" si="245"/>
        <v>6.9935897435895167E-4</v>
      </c>
    </row>
    <row r="1200" spans="1:57" x14ac:dyDescent="0.3">
      <c r="A1200">
        <f>Pumpkin_Seeds_Dataset!A1198</f>
        <v>70910</v>
      </c>
      <c r="B1200">
        <f>Pumpkin_Seeds_Dataset!B1198</f>
        <v>1031.838</v>
      </c>
      <c r="C1200">
        <f>Pumpkin_Seeds_Dataset!C1198</f>
        <v>394.22239999999999</v>
      </c>
      <c r="D1200">
        <f>Pumpkin_Seeds_Dataset!D1198</f>
        <v>229.95330000000001</v>
      </c>
      <c r="E1200">
        <f>Pumpkin_Seeds_Dataset!E1198</f>
        <v>71725</v>
      </c>
      <c r="F1200">
        <f>Pumpkin_Seeds_Dataset!F1198</f>
        <v>300.4753</v>
      </c>
      <c r="G1200">
        <f>Pumpkin_Seeds_Dataset!G1198</f>
        <v>0.81230000000000002</v>
      </c>
      <c r="H1200">
        <f>Pumpkin_Seeds_Dataset!H1198</f>
        <v>0.98860000000000003</v>
      </c>
      <c r="I1200">
        <f>Pumpkin_Seeds_Dataset!I1198</f>
        <v>0.74370000000000003</v>
      </c>
      <c r="J1200">
        <f>Pumpkin_Seeds_Dataset!J1198</f>
        <v>0.83689999999999998</v>
      </c>
      <c r="K1200">
        <f>Pumpkin_Seeds_Dataset!K1198</f>
        <v>1.7143999999999999</v>
      </c>
      <c r="L1200">
        <f>Pumpkin_Seeds_Dataset!L1198</f>
        <v>0.76219999999999999</v>
      </c>
      <c r="M1200" s="9">
        <f>Pumpkin_Seeds_Dataset!M1198</f>
        <v>0</v>
      </c>
      <c r="N1200" s="10">
        <f t="shared" si="235"/>
        <v>1</v>
      </c>
      <c r="O1200" s="11">
        <f t="shared" si="236"/>
        <v>1</v>
      </c>
      <c r="P1200">
        <f t="shared" si="237"/>
        <v>0</v>
      </c>
      <c r="Q1200">
        <f t="shared" si="238"/>
        <v>2.2477436566283343E-2</v>
      </c>
      <c r="R1200" s="9">
        <f t="shared" si="239"/>
        <v>2.2477436566283343E-2</v>
      </c>
      <c r="S1200" s="11">
        <f t="shared" si="240"/>
        <v>0.97752256343371668</v>
      </c>
      <c r="T1200" s="9">
        <f t="shared" si="241"/>
        <v>-2.2733904592378756E-2</v>
      </c>
      <c r="U1200" s="11">
        <f t="shared" si="242"/>
        <v>100</v>
      </c>
      <c r="AX1200">
        <v>0.31779707103327182</v>
      </c>
      <c r="AY1200">
        <v>1</v>
      </c>
      <c r="AZ1200">
        <v>0</v>
      </c>
      <c r="BA1200">
        <f t="shared" si="246"/>
        <v>1087</v>
      </c>
      <c r="BB1200">
        <f t="shared" si="247"/>
        <v>109</v>
      </c>
      <c r="BC1200">
        <f t="shared" si="243"/>
        <v>0.16384615384615386</v>
      </c>
      <c r="BD1200">
        <f t="shared" si="244"/>
        <v>0.90916666666666668</v>
      </c>
      <c r="BE1200">
        <f t="shared" si="245"/>
        <v>6.9935897435895167E-4</v>
      </c>
    </row>
    <row r="1201" spans="1:57" x14ac:dyDescent="0.3">
      <c r="A1201">
        <f>Pumpkin_Seeds_Dataset!A1199</f>
        <v>78984</v>
      </c>
      <c r="B1201">
        <f>Pumpkin_Seeds_Dataset!B1199</f>
        <v>1105.9290000000001</v>
      </c>
      <c r="C1201">
        <f>Pumpkin_Seeds_Dataset!C1199</f>
        <v>437.5652</v>
      </c>
      <c r="D1201">
        <f>Pumpkin_Seeds_Dataset!D1199</f>
        <v>230.8417</v>
      </c>
      <c r="E1201">
        <f>Pumpkin_Seeds_Dataset!E1199</f>
        <v>80011</v>
      </c>
      <c r="F1201">
        <f>Pumpkin_Seeds_Dataset!F1199</f>
        <v>317.1207</v>
      </c>
      <c r="G1201">
        <f>Pumpkin_Seeds_Dataset!G1199</f>
        <v>0.84950000000000003</v>
      </c>
      <c r="H1201">
        <f>Pumpkin_Seeds_Dataset!H1199</f>
        <v>0.98719999999999997</v>
      </c>
      <c r="I1201">
        <f>Pumpkin_Seeds_Dataset!I1199</f>
        <v>0.69640000000000002</v>
      </c>
      <c r="J1201">
        <f>Pumpkin_Seeds_Dataset!J1199</f>
        <v>0.8115</v>
      </c>
      <c r="K1201">
        <f>Pumpkin_Seeds_Dataset!K1199</f>
        <v>1.8955</v>
      </c>
      <c r="L1201">
        <f>Pumpkin_Seeds_Dataset!L1199</f>
        <v>0.72470000000000001</v>
      </c>
      <c r="M1201" s="9">
        <f>Pumpkin_Seeds_Dataset!M1199</f>
        <v>0</v>
      </c>
      <c r="N1201" s="10">
        <f t="shared" si="235"/>
        <v>1</v>
      </c>
      <c r="O1201" s="11">
        <f t="shared" si="236"/>
        <v>1</v>
      </c>
      <c r="P1201">
        <f t="shared" si="237"/>
        <v>0</v>
      </c>
      <c r="Q1201">
        <f t="shared" si="238"/>
        <v>5.6946651877730188E-2</v>
      </c>
      <c r="R1201" s="9">
        <f t="shared" si="239"/>
        <v>5.6946651877730188E-2</v>
      </c>
      <c r="S1201" s="11">
        <f t="shared" si="240"/>
        <v>0.94305334812226982</v>
      </c>
      <c r="T1201" s="9">
        <f t="shared" si="241"/>
        <v>-5.8632425178688892E-2</v>
      </c>
      <c r="U1201" s="11">
        <f t="shared" si="242"/>
        <v>100</v>
      </c>
      <c r="AX1201">
        <v>0.31797454839818323</v>
      </c>
      <c r="AY1201">
        <v>1</v>
      </c>
      <c r="AZ1201">
        <v>0</v>
      </c>
      <c r="BA1201">
        <f t="shared" si="246"/>
        <v>1088</v>
      </c>
      <c r="BB1201">
        <f t="shared" si="247"/>
        <v>109</v>
      </c>
      <c r="BC1201">
        <f t="shared" si="243"/>
        <v>0.16307692307692312</v>
      </c>
      <c r="BD1201">
        <f t="shared" si="244"/>
        <v>0.90916666666666668</v>
      </c>
      <c r="BE1201">
        <f t="shared" si="245"/>
        <v>6.9935897435905261E-4</v>
      </c>
    </row>
    <row r="1202" spans="1:57" x14ac:dyDescent="0.3">
      <c r="A1202">
        <f>Pumpkin_Seeds_Dataset!A1200</f>
        <v>91652</v>
      </c>
      <c r="B1202">
        <f>Pumpkin_Seeds_Dataset!B1200</f>
        <v>1195.961</v>
      </c>
      <c r="C1202">
        <f>Pumpkin_Seeds_Dataset!C1200</f>
        <v>446.36040000000003</v>
      </c>
      <c r="D1202">
        <f>Pumpkin_Seeds_Dataset!D1200</f>
        <v>262.73669999999998</v>
      </c>
      <c r="E1202">
        <f>Pumpkin_Seeds_Dataset!E1200</f>
        <v>93654</v>
      </c>
      <c r="F1202">
        <f>Pumpkin_Seeds_Dataset!F1200</f>
        <v>341.60640000000001</v>
      </c>
      <c r="G1202">
        <f>Pumpkin_Seeds_Dataset!G1200</f>
        <v>0.80840000000000001</v>
      </c>
      <c r="H1202">
        <f>Pumpkin_Seeds_Dataset!H1200</f>
        <v>0.97860000000000003</v>
      </c>
      <c r="I1202">
        <f>Pumpkin_Seeds_Dataset!I1200</f>
        <v>0.73519999999999996</v>
      </c>
      <c r="J1202">
        <f>Pumpkin_Seeds_Dataset!J1200</f>
        <v>0.80520000000000003</v>
      </c>
      <c r="K1202">
        <f>Pumpkin_Seeds_Dataset!K1200</f>
        <v>1.6989000000000001</v>
      </c>
      <c r="L1202">
        <f>Pumpkin_Seeds_Dataset!L1200</f>
        <v>0.76529999999999998</v>
      </c>
      <c r="M1202" s="9">
        <f>Pumpkin_Seeds_Dataset!M1200</f>
        <v>0</v>
      </c>
      <c r="N1202" s="10">
        <f t="shared" si="235"/>
        <v>1</v>
      </c>
      <c r="O1202" s="11">
        <f t="shared" si="236"/>
        <v>1</v>
      </c>
      <c r="P1202">
        <f t="shared" si="237"/>
        <v>0</v>
      </c>
      <c r="Q1202">
        <f t="shared" si="238"/>
        <v>6.9485649237930897E-4</v>
      </c>
      <c r="R1202" s="9">
        <f t="shared" si="239"/>
        <v>6.9485649237930897E-4</v>
      </c>
      <c r="S1202" s="11">
        <f t="shared" si="240"/>
        <v>0.99930514350762067</v>
      </c>
      <c r="T1202" s="9">
        <f t="shared" si="241"/>
        <v>-6.9509801704162701E-4</v>
      </c>
      <c r="U1202" s="11">
        <f t="shared" si="242"/>
        <v>100</v>
      </c>
      <c r="AX1202">
        <v>0.31846867052725381</v>
      </c>
      <c r="AY1202">
        <v>1</v>
      </c>
      <c r="AZ1202">
        <v>0</v>
      </c>
      <c r="BA1202">
        <f t="shared" si="246"/>
        <v>1089</v>
      </c>
      <c r="BB1202">
        <f t="shared" si="247"/>
        <v>109</v>
      </c>
      <c r="BC1202">
        <f t="shared" si="243"/>
        <v>0.16230769230769226</v>
      </c>
      <c r="BD1202">
        <f t="shared" si="244"/>
        <v>0.90916666666666668</v>
      </c>
      <c r="BE1202">
        <f t="shared" si="245"/>
        <v>0</v>
      </c>
    </row>
    <row r="1203" spans="1:57" x14ac:dyDescent="0.3">
      <c r="A1203">
        <f>Pumpkin_Seeds_Dataset!A1201</f>
        <v>75035</v>
      </c>
      <c r="B1203">
        <f>Pumpkin_Seeds_Dataset!B1201</f>
        <v>1092.2139999999999</v>
      </c>
      <c r="C1203">
        <f>Pumpkin_Seeds_Dataset!C1201</f>
        <v>439.53870000000001</v>
      </c>
      <c r="D1203">
        <f>Pumpkin_Seeds_Dataset!D1201</f>
        <v>218.71029999999999</v>
      </c>
      <c r="E1203">
        <f>Pumpkin_Seeds_Dataset!E1201</f>
        <v>75771</v>
      </c>
      <c r="F1203">
        <f>Pumpkin_Seeds_Dataset!F1201</f>
        <v>309.0915</v>
      </c>
      <c r="G1203">
        <f>Pumpkin_Seeds_Dataset!G1201</f>
        <v>0.86739999999999995</v>
      </c>
      <c r="H1203">
        <f>Pumpkin_Seeds_Dataset!H1201</f>
        <v>0.99029999999999996</v>
      </c>
      <c r="I1203">
        <f>Pumpkin_Seeds_Dataset!I1201</f>
        <v>0.60429999999999995</v>
      </c>
      <c r="J1203">
        <f>Pumpkin_Seeds_Dataset!J1201</f>
        <v>0.79039999999999999</v>
      </c>
      <c r="K1203">
        <f>Pumpkin_Seeds_Dataset!K1201</f>
        <v>2.0097</v>
      </c>
      <c r="L1203">
        <f>Pumpkin_Seeds_Dataset!L1201</f>
        <v>0.70320000000000005</v>
      </c>
      <c r="M1203" s="9">
        <f>Pumpkin_Seeds_Dataset!M1201</f>
        <v>0</v>
      </c>
      <c r="N1203" s="10">
        <f t="shared" si="235"/>
        <v>1</v>
      </c>
      <c r="O1203" s="11">
        <f t="shared" si="236"/>
        <v>1</v>
      </c>
      <c r="P1203">
        <f t="shared" si="237"/>
        <v>0</v>
      </c>
      <c r="Q1203">
        <f t="shared" si="238"/>
        <v>0.40347352375548223</v>
      </c>
      <c r="R1203" s="9">
        <f t="shared" si="239"/>
        <v>0.40347352375548223</v>
      </c>
      <c r="S1203" s="11">
        <f t="shared" si="240"/>
        <v>0.59652647624451771</v>
      </c>
      <c r="T1203" s="9">
        <f t="shared" si="241"/>
        <v>-0.51663165243670961</v>
      </c>
      <c r="U1203" s="11">
        <f t="shared" si="242"/>
        <v>100</v>
      </c>
      <c r="AX1203">
        <v>0.31887917307594166</v>
      </c>
      <c r="AY1203">
        <v>0</v>
      </c>
      <c r="AZ1203">
        <v>1</v>
      </c>
      <c r="BA1203">
        <f t="shared" si="246"/>
        <v>1089</v>
      </c>
      <c r="BB1203">
        <f t="shared" si="247"/>
        <v>110</v>
      </c>
      <c r="BC1203">
        <f t="shared" si="243"/>
        <v>0.16230769230769226</v>
      </c>
      <c r="BD1203">
        <f t="shared" si="244"/>
        <v>0.90833333333333333</v>
      </c>
      <c r="BE1203">
        <f t="shared" si="245"/>
        <v>6.9871794871792601E-4</v>
      </c>
    </row>
    <row r="1204" spans="1:57" x14ac:dyDescent="0.3">
      <c r="A1204">
        <f>Pumpkin_Seeds_Dataset!A1202</f>
        <v>73492</v>
      </c>
      <c r="B1204">
        <f>Pumpkin_Seeds_Dataset!B1202</f>
        <v>1078.682</v>
      </c>
      <c r="C1204">
        <f>Pumpkin_Seeds_Dataset!C1202</f>
        <v>425.35590000000002</v>
      </c>
      <c r="D1204">
        <f>Pumpkin_Seeds_Dataset!D1202</f>
        <v>221.29589999999999</v>
      </c>
      <c r="E1204">
        <f>Pumpkin_Seeds_Dataset!E1202</f>
        <v>74329</v>
      </c>
      <c r="F1204">
        <f>Pumpkin_Seeds_Dataset!F1202</f>
        <v>305.89690000000002</v>
      </c>
      <c r="G1204">
        <f>Pumpkin_Seeds_Dataset!G1202</f>
        <v>0.85399999999999998</v>
      </c>
      <c r="H1204">
        <f>Pumpkin_Seeds_Dataset!H1202</f>
        <v>0.98870000000000002</v>
      </c>
      <c r="I1204">
        <f>Pumpkin_Seeds_Dataset!I1202</f>
        <v>0.68779999999999997</v>
      </c>
      <c r="J1204">
        <f>Pumpkin_Seeds_Dataset!J1202</f>
        <v>0.79369999999999996</v>
      </c>
      <c r="K1204">
        <f>Pumpkin_Seeds_Dataset!K1202</f>
        <v>1.9220999999999999</v>
      </c>
      <c r="L1204">
        <f>Pumpkin_Seeds_Dataset!L1202</f>
        <v>0.71919999999999995</v>
      </c>
      <c r="M1204" s="9">
        <f>Pumpkin_Seeds_Dataset!M1202</f>
        <v>0</v>
      </c>
      <c r="N1204" s="10">
        <f t="shared" si="235"/>
        <v>1</v>
      </c>
      <c r="O1204" s="11">
        <f t="shared" si="236"/>
        <v>1</v>
      </c>
      <c r="P1204">
        <f t="shared" si="237"/>
        <v>0</v>
      </c>
      <c r="Q1204">
        <f t="shared" si="238"/>
        <v>0.17591356668238997</v>
      </c>
      <c r="R1204" s="9">
        <f t="shared" si="239"/>
        <v>0.17591356668238997</v>
      </c>
      <c r="S1204" s="11">
        <f t="shared" si="240"/>
        <v>0.82408643331761</v>
      </c>
      <c r="T1204" s="9">
        <f t="shared" si="241"/>
        <v>-0.19347985977081575</v>
      </c>
      <c r="U1204" s="11">
        <f t="shared" si="242"/>
        <v>100</v>
      </c>
      <c r="AX1204">
        <v>0.32124682928432707</v>
      </c>
      <c r="AY1204">
        <v>1</v>
      </c>
      <c r="AZ1204">
        <v>0</v>
      </c>
      <c r="BA1204">
        <f t="shared" si="246"/>
        <v>1090</v>
      </c>
      <c r="BB1204">
        <f t="shared" si="247"/>
        <v>110</v>
      </c>
      <c r="BC1204">
        <f t="shared" si="243"/>
        <v>0.16153846153846152</v>
      </c>
      <c r="BD1204">
        <f t="shared" si="244"/>
        <v>0.90833333333333333</v>
      </c>
      <c r="BE1204">
        <f t="shared" si="245"/>
        <v>6.9871794871792601E-4</v>
      </c>
    </row>
    <row r="1205" spans="1:57" x14ac:dyDescent="0.3">
      <c r="A1205">
        <f>Pumpkin_Seeds_Dataset!A1203</f>
        <v>95827</v>
      </c>
      <c r="B1205">
        <f>Pumpkin_Seeds_Dataset!B1203</f>
        <v>1214.5709999999999</v>
      </c>
      <c r="C1205">
        <f>Pumpkin_Seeds_Dataset!C1203</f>
        <v>473.23039999999997</v>
      </c>
      <c r="D1205">
        <f>Pumpkin_Seeds_Dataset!D1203</f>
        <v>260.5924</v>
      </c>
      <c r="E1205">
        <f>Pumpkin_Seeds_Dataset!E1203</f>
        <v>97179</v>
      </c>
      <c r="F1205">
        <f>Pumpkin_Seeds_Dataset!F1203</f>
        <v>349.30029999999999</v>
      </c>
      <c r="G1205">
        <f>Pumpkin_Seeds_Dataset!G1203</f>
        <v>0.8347</v>
      </c>
      <c r="H1205">
        <f>Pumpkin_Seeds_Dataset!H1203</f>
        <v>0.98609999999999998</v>
      </c>
      <c r="I1205">
        <f>Pumpkin_Seeds_Dataset!I1203</f>
        <v>0.7077</v>
      </c>
      <c r="J1205">
        <f>Pumpkin_Seeds_Dataset!J1203</f>
        <v>0.81630000000000003</v>
      </c>
      <c r="K1205">
        <f>Pumpkin_Seeds_Dataset!K1203</f>
        <v>1.8160000000000001</v>
      </c>
      <c r="L1205">
        <f>Pumpkin_Seeds_Dataset!L1203</f>
        <v>0.73809999999999998</v>
      </c>
      <c r="M1205" s="9">
        <f>Pumpkin_Seeds_Dataset!M1203</f>
        <v>0</v>
      </c>
      <c r="N1205" s="10">
        <f t="shared" si="235"/>
        <v>1</v>
      </c>
      <c r="O1205" s="11">
        <f t="shared" si="236"/>
        <v>1</v>
      </c>
      <c r="P1205">
        <f t="shared" si="237"/>
        <v>0</v>
      </c>
      <c r="Q1205">
        <f t="shared" si="238"/>
        <v>7.8443448186190326E-2</v>
      </c>
      <c r="R1205" s="9">
        <f t="shared" si="239"/>
        <v>7.8443448186190326E-2</v>
      </c>
      <c r="S1205" s="11">
        <f t="shared" si="240"/>
        <v>0.92155655181380969</v>
      </c>
      <c r="T1205" s="9">
        <f t="shared" si="241"/>
        <v>-8.1691134451089303E-2</v>
      </c>
      <c r="U1205" s="11">
        <f t="shared" si="242"/>
        <v>100</v>
      </c>
      <c r="AX1205">
        <v>0.32159746015719681</v>
      </c>
      <c r="AY1205">
        <v>1</v>
      </c>
      <c r="AZ1205">
        <v>0</v>
      </c>
      <c r="BA1205">
        <f t="shared" si="246"/>
        <v>1091</v>
      </c>
      <c r="BB1205">
        <f t="shared" si="247"/>
        <v>110</v>
      </c>
      <c r="BC1205">
        <f t="shared" si="243"/>
        <v>0.16076923076923078</v>
      </c>
      <c r="BD1205">
        <f t="shared" si="244"/>
        <v>0.90833333333333333</v>
      </c>
      <c r="BE1205">
        <f t="shared" si="245"/>
        <v>6.9871794871792601E-4</v>
      </c>
    </row>
    <row r="1206" spans="1:57" x14ac:dyDescent="0.3">
      <c r="A1206">
        <f>Pumpkin_Seeds_Dataset!A1204</f>
        <v>79578</v>
      </c>
      <c r="B1206">
        <f>Pumpkin_Seeds_Dataset!B1204</f>
        <v>1083.106</v>
      </c>
      <c r="C1206">
        <f>Pumpkin_Seeds_Dataset!C1204</f>
        <v>417.17189999999999</v>
      </c>
      <c r="D1206">
        <f>Pumpkin_Seeds_Dataset!D1204</f>
        <v>244.1431</v>
      </c>
      <c r="E1206">
        <f>Pumpkin_Seeds_Dataset!E1204</f>
        <v>80361</v>
      </c>
      <c r="F1206">
        <f>Pumpkin_Seeds_Dataset!F1204</f>
        <v>318.3109</v>
      </c>
      <c r="G1206">
        <f>Pumpkin_Seeds_Dataset!G1204</f>
        <v>0.81089999999999995</v>
      </c>
      <c r="H1206">
        <f>Pumpkin_Seeds_Dataset!H1204</f>
        <v>0.99029999999999996</v>
      </c>
      <c r="I1206">
        <f>Pumpkin_Seeds_Dataset!I1204</f>
        <v>0.70020000000000004</v>
      </c>
      <c r="J1206">
        <f>Pumpkin_Seeds_Dataset!J1204</f>
        <v>0.85240000000000005</v>
      </c>
      <c r="K1206">
        <f>Pumpkin_Seeds_Dataset!K1204</f>
        <v>1.7087000000000001</v>
      </c>
      <c r="L1206">
        <f>Pumpkin_Seeds_Dataset!L1204</f>
        <v>0.76300000000000001</v>
      </c>
      <c r="M1206" s="9">
        <f>Pumpkin_Seeds_Dataset!M1204</f>
        <v>0</v>
      </c>
      <c r="N1206" s="10">
        <f t="shared" si="235"/>
        <v>1</v>
      </c>
      <c r="O1206" s="11">
        <f t="shared" si="236"/>
        <v>1</v>
      </c>
      <c r="P1206">
        <f t="shared" si="237"/>
        <v>0</v>
      </c>
      <c r="Q1206">
        <f t="shared" si="238"/>
        <v>2.4308219013661824E-2</v>
      </c>
      <c r="R1206" s="9">
        <f t="shared" si="239"/>
        <v>2.4308219013661824E-2</v>
      </c>
      <c r="S1206" s="11">
        <f t="shared" si="240"/>
        <v>0.97569178098633813</v>
      </c>
      <c r="T1206" s="9">
        <f t="shared" si="241"/>
        <v>-2.4608540613522602E-2</v>
      </c>
      <c r="U1206" s="11">
        <f t="shared" si="242"/>
        <v>100</v>
      </c>
      <c r="AX1206">
        <v>0.32221570638490482</v>
      </c>
      <c r="AY1206">
        <v>1</v>
      </c>
      <c r="AZ1206">
        <v>0</v>
      </c>
      <c r="BA1206">
        <f t="shared" si="246"/>
        <v>1092</v>
      </c>
      <c r="BB1206">
        <f t="shared" si="247"/>
        <v>110</v>
      </c>
      <c r="BC1206">
        <f t="shared" si="243"/>
        <v>0.16000000000000003</v>
      </c>
      <c r="BD1206">
        <f t="shared" si="244"/>
        <v>0.90833333333333333</v>
      </c>
      <c r="BE1206">
        <f t="shared" si="245"/>
        <v>6.9871794871802695E-4</v>
      </c>
    </row>
    <row r="1207" spans="1:57" x14ac:dyDescent="0.3">
      <c r="A1207">
        <f>Pumpkin_Seeds_Dataset!A1205</f>
        <v>59260</v>
      </c>
      <c r="B1207">
        <f>Pumpkin_Seeds_Dataset!B1205</f>
        <v>1007.878</v>
      </c>
      <c r="C1207">
        <f>Pumpkin_Seeds_Dataset!C1205</f>
        <v>413.39420000000001</v>
      </c>
      <c r="D1207">
        <f>Pumpkin_Seeds_Dataset!D1205</f>
        <v>185.84399999999999</v>
      </c>
      <c r="E1207">
        <f>Pumpkin_Seeds_Dataset!E1205</f>
        <v>60066</v>
      </c>
      <c r="F1207">
        <f>Pumpkin_Seeds_Dataset!F1205</f>
        <v>274.68560000000002</v>
      </c>
      <c r="G1207">
        <f>Pumpkin_Seeds_Dataset!G1205</f>
        <v>0.89329999999999998</v>
      </c>
      <c r="H1207">
        <f>Pumpkin_Seeds_Dataset!H1205</f>
        <v>0.98660000000000003</v>
      </c>
      <c r="I1207">
        <f>Pumpkin_Seeds_Dataset!I1205</f>
        <v>0.73950000000000005</v>
      </c>
      <c r="J1207">
        <f>Pumpkin_Seeds_Dataset!J1205</f>
        <v>0.73309999999999997</v>
      </c>
      <c r="K1207">
        <f>Pumpkin_Seeds_Dataset!K1205</f>
        <v>2.2244000000000002</v>
      </c>
      <c r="L1207">
        <f>Pumpkin_Seeds_Dataset!L1205</f>
        <v>0.66449999999999998</v>
      </c>
      <c r="M1207" s="9">
        <f>Pumpkin_Seeds_Dataset!M1205</f>
        <v>0</v>
      </c>
      <c r="N1207" s="10">
        <f t="shared" si="235"/>
        <v>1</v>
      </c>
      <c r="O1207" s="11">
        <f t="shared" si="236"/>
        <v>1</v>
      </c>
      <c r="P1207">
        <f t="shared" si="237"/>
        <v>0</v>
      </c>
      <c r="Q1207">
        <f t="shared" si="238"/>
        <v>0.99179150357733414</v>
      </c>
      <c r="R1207" s="9">
        <f t="shared" si="239"/>
        <v>0.99179150357733414</v>
      </c>
      <c r="S1207" s="11">
        <f t="shared" si="240"/>
        <v>8.2084964226658563E-3</v>
      </c>
      <c r="T1207" s="9">
        <f t="shared" si="241"/>
        <v>-4.8025855120383047</v>
      </c>
      <c r="U1207" s="11">
        <f t="shared" si="242"/>
        <v>0</v>
      </c>
      <c r="AX1207">
        <v>0.32241825663575768</v>
      </c>
      <c r="AY1207">
        <v>1</v>
      </c>
      <c r="AZ1207">
        <v>0</v>
      </c>
      <c r="BA1207">
        <f t="shared" si="246"/>
        <v>1093</v>
      </c>
      <c r="BB1207">
        <f t="shared" si="247"/>
        <v>110</v>
      </c>
      <c r="BC1207">
        <f t="shared" si="243"/>
        <v>0.15923076923076918</v>
      </c>
      <c r="BD1207">
        <f t="shared" si="244"/>
        <v>0.90833333333333333</v>
      </c>
      <c r="BE1207">
        <f t="shared" si="245"/>
        <v>6.9871794871792601E-4</v>
      </c>
    </row>
    <row r="1208" spans="1:57" x14ac:dyDescent="0.3">
      <c r="A1208">
        <f>Pumpkin_Seeds_Dataset!A1206</f>
        <v>80861</v>
      </c>
      <c r="B1208">
        <f>Pumpkin_Seeds_Dataset!B1206</f>
        <v>1158.9469999999999</v>
      </c>
      <c r="C1208">
        <f>Pumpkin_Seeds_Dataset!C1206</f>
        <v>471.85840000000002</v>
      </c>
      <c r="D1208">
        <f>Pumpkin_Seeds_Dataset!D1206</f>
        <v>220.2371</v>
      </c>
      <c r="E1208">
        <f>Pumpkin_Seeds_Dataset!E1206</f>
        <v>81771</v>
      </c>
      <c r="F1208">
        <f>Pumpkin_Seeds_Dataset!F1206</f>
        <v>320.86669999999998</v>
      </c>
      <c r="G1208">
        <f>Pumpkin_Seeds_Dataset!G1206</f>
        <v>0.88439999999999996</v>
      </c>
      <c r="H1208">
        <f>Pumpkin_Seeds_Dataset!H1206</f>
        <v>0.9889</v>
      </c>
      <c r="I1208">
        <f>Pumpkin_Seeds_Dataset!I1206</f>
        <v>0.59299999999999997</v>
      </c>
      <c r="J1208">
        <f>Pumpkin_Seeds_Dataset!J1206</f>
        <v>0.75649999999999995</v>
      </c>
      <c r="K1208">
        <f>Pumpkin_Seeds_Dataset!K1206</f>
        <v>2.1425000000000001</v>
      </c>
      <c r="L1208">
        <f>Pumpkin_Seeds_Dataset!L1206</f>
        <v>0.68</v>
      </c>
      <c r="M1208" s="9">
        <f>Pumpkin_Seeds_Dataset!M1206</f>
        <v>0</v>
      </c>
      <c r="N1208" s="10">
        <f t="shared" si="235"/>
        <v>1</v>
      </c>
      <c r="O1208" s="11">
        <f t="shared" si="236"/>
        <v>1</v>
      </c>
      <c r="P1208">
        <f t="shared" si="237"/>
        <v>0</v>
      </c>
      <c r="Q1208">
        <f t="shared" si="238"/>
        <v>0.76661035162620483</v>
      </c>
      <c r="R1208" s="9">
        <f t="shared" si="239"/>
        <v>0.76661035162620483</v>
      </c>
      <c r="S1208" s="11">
        <f t="shared" si="240"/>
        <v>0.23338964837379517</v>
      </c>
      <c r="T1208" s="9">
        <f t="shared" si="241"/>
        <v>-1.455045911553702</v>
      </c>
      <c r="U1208" s="11">
        <f t="shared" si="242"/>
        <v>0</v>
      </c>
      <c r="AX1208">
        <v>0.32250681771076978</v>
      </c>
      <c r="AY1208">
        <v>1</v>
      </c>
      <c r="AZ1208">
        <v>0</v>
      </c>
      <c r="BA1208">
        <f t="shared" si="246"/>
        <v>1094</v>
      </c>
      <c r="BB1208">
        <f t="shared" si="247"/>
        <v>110</v>
      </c>
      <c r="BC1208">
        <f t="shared" si="243"/>
        <v>0.15846153846153843</v>
      </c>
      <c r="BD1208">
        <f t="shared" si="244"/>
        <v>0.90833333333333333</v>
      </c>
      <c r="BE1208">
        <f t="shared" si="245"/>
        <v>0</v>
      </c>
    </row>
    <row r="1209" spans="1:57" x14ac:dyDescent="0.3">
      <c r="A1209">
        <f>Pumpkin_Seeds_Dataset!A1207</f>
        <v>94907</v>
      </c>
      <c r="B1209">
        <f>Pumpkin_Seeds_Dataset!B1207</f>
        <v>1165.4179999999999</v>
      </c>
      <c r="C1209">
        <f>Pumpkin_Seeds_Dataset!C1207</f>
        <v>447.27109999999999</v>
      </c>
      <c r="D1209">
        <f>Pumpkin_Seeds_Dataset!D1207</f>
        <v>271.34010000000001</v>
      </c>
      <c r="E1209">
        <f>Pumpkin_Seeds_Dataset!E1207</f>
        <v>95558</v>
      </c>
      <c r="F1209">
        <f>Pumpkin_Seeds_Dataset!F1207</f>
        <v>347.61950000000002</v>
      </c>
      <c r="G1209">
        <f>Pumpkin_Seeds_Dataset!G1207</f>
        <v>0.79500000000000004</v>
      </c>
      <c r="H1209">
        <f>Pumpkin_Seeds_Dataset!H1207</f>
        <v>0.99319999999999997</v>
      </c>
      <c r="I1209">
        <f>Pumpkin_Seeds_Dataset!I1207</f>
        <v>0.74619999999999997</v>
      </c>
      <c r="J1209">
        <f>Pumpkin_Seeds_Dataset!J1207</f>
        <v>0.87809999999999999</v>
      </c>
      <c r="K1209">
        <f>Pumpkin_Seeds_Dataset!K1207</f>
        <v>1.6484000000000001</v>
      </c>
      <c r="L1209">
        <f>Pumpkin_Seeds_Dataset!L1207</f>
        <v>0.7772</v>
      </c>
      <c r="M1209" s="9">
        <f>Pumpkin_Seeds_Dataset!M1207</f>
        <v>0</v>
      </c>
      <c r="N1209" s="10">
        <f t="shared" si="235"/>
        <v>1</v>
      </c>
      <c r="O1209" s="11">
        <f t="shared" si="236"/>
        <v>1</v>
      </c>
      <c r="P1209">
        <f t="shared" si="237"/>
        <v>0</v>
      </c>
      <c r="Q1209">
        <f t="shared" si="238"/>
        <v>7.6251763627477806E-2</v>
      </c>
      <c r="R1209" s="9">
        <f t="shared" si="239"/>
        <v>7.6251763627477806E-2</v>
      </c>
      <c r="S1209" s="11">
        <f t="shared" si="240"/>
        <v>0.92374823637252224</v>
      </c>
      <c r="T1209" s="9">
        <f t="shared" si="241"/>
        <v>-7.9315715925854166E-2</v>
      </c>
      <c r="U1209" s="11">
        <f t="shared" si="242"/>
        <v>100</v>
      </c>
      <c r="AX1209">
        <v>0.32271046512390494</v>
      </c>
      <c r="AY1209">
        <v>0</v>
      </c>
      <c r="AZ1209">
        <v>1</v>
      </c>
      <c r="BA1209">
        <f t="shared" si="246"/>
        <v>1094</v>
      </c>
      <c r="BB1209">
        <f t="shared" si="247"/>
        <v>111</v>
      </c>
      <c r="BC1209">
        <f t="shared" si="243"/>
        <v>0.15846153846153843</v>
      </c>
      <c r="BD1209">
        <f t="shared" si="244"/>
        <v>0.90749999999999997</v>
      </c>
      <c r="BE1209">
        <f t="shared" si="245"/>
        <v>0</v>
      </c>
    </row>
    <row r="1210" spans="1:57" x14ac:dyDescent="0.3">
      <c r="A1210">
        <f>Pumpkin_Seeds_Dataset!A1208</f>
        <v>76780</v>
      </c>
      <c r="B1210">
        <f>Pumpkin_Seeds_Dataset!B1208</f>
        <v>1078.229</v>
      </c>
      <c r="C1210">
        <f>Pumpkin_Seeds_Dataset!C1208</f>
        <v>426.14210000000003</v>
      </c>
      <c r="D1210">
        <f>Pumpkin_Seeds_Dataset!D1208</f>
        <v>231.13480000000001</v>
      </c>
      <c r="E1210">
        <f>Pumpkin_Seeds_Dataset!E1208</f>
        <v>77503</v>
      </c>
      <c r="F1210">
        <f>Pumpkin_Seeds_Dataset!F1208</f>
        <v>312.66489999999999</v>
      </c>
      <c r="G1210">
        <f>Pumpkin_Seeds_Dataset!G1208</f>
        <v>0.84009999999999996</v>
      </c>
      <c r="H1210">
        <f>Pumpkin_Seeds_Dataset!H1208</f>
        <v>0.99070000000000003</v>
      </c>
      <c r="I1210">
        <f>Pumpkin_Seeds_Dataset!I1208</f>
        <v>0.70130000000000003</v>
      </c>
      <c r="J1210">
        <f>Pumpkin_Seeds_Dataset!J1208</f>
        <v>0.82989999999999997</v>
      </c>
      <c r="K1210">
        <f>Pumpkin_Seeds_Dataset!K1208</f>
        <v>1.8436999999999999</v>
      </c>
      <c r="L1210">
        <f>Pumpkin_Seeds_Dataset!L1208</f>
        <v>0.73370000000000002</v>
      </c>
      <c r="M1210" s="9">
        <f>Pumpkin_Seeds_Dataset!M1208</f>
        <v>0</v>
      </c>
      <c r="N1210" s="10">
        <f t="shared" si="235"/>
        <v>1</v>
      </c>
      <c r="O1210" s="11">
        <f t="shared" si="236"/>
        <v>1</v>
      </c>
      <c r="P1210">
        <f t="shared" si="237"/>
        <v>0</v>
      </c>
      <c r="Q1210">
        <f t="shared" si="238"/>
        <v>0.12924408172988833</v>
      </c>
      <c r="R1210" s="9">
        <f t="shared" si="239"/>
        <v>0.12924408172988833</v>
      </c>
      <c r="S1210" s="11">
        <f t="shared" si="240"/>
        <v>0.87075591827011167</v>
      </c>
      <c r="T1210" s="9">
        <f t="shared" si="241"/>
        <v>-0.13839357300906782</v>
      </c>
      <c r="U1210" s="11">
        <f t="shared" si="242"/>
        <v>100</v>
      </c>
      <c r="AX1210">
        <v>0.3231302423707581</v>
      </c>
      <c r="AY1210">
        <v>0</v>
      </c>
      <c r="AZ1210">
        <v>1</v>
      </c>
      <c r="BA1210">
        <f t="shared" si="246"/>
        <v>1094</v>
      </c>
      <c r="BB1210">
        <f t="shared" si="247"/>
        <v>112</v>
      </c>
      <c r="BC1210">
        <f t="shared" si="243"/>
        <v>0.15846153846153843</v>
      </c>
      <c r="BD1210">
        <f t="shared" si="244"/>
        <v>0.90666666666666662</v>
      </c>
      <c r="BE1210">
        <f t="shared" si="245"/>
        <v>6.9743589743587479E-4</v>
      </c>
    </row>
    <row r="1211" spans="1:57" x14ac:dyDescent="0.3">
      <c r="A1211">
        <f>Pumpkin_Seeds_Dataset!A1209</f>
        <v>73218</v>
      </c>
      <c r="B1211">
        <f>Pumpkin_Seeds_Dataset!B1209</f>
        <v>1051.316</v>
      </c>
      <c r="C1211">
        <f>Pumpkin_Seeds_Dataset!C1209</f>
        <v>409.1764</v>
      </c>
      <c r="D1211">
        <f>Pumpkin_Seeds_Dataset!D1209</f>
        <v>228.75399999999999</v>
      </c>
      <c r="E1211">
        <f>Pumpkin_Seeds_Dataset!E1209</f>
        <v>74072</v>
      </c>
      <c r="F1211">
        <f>Pumpkin_Seeds_Dataset!F1209</f>
        <v>305.3261</v>
      </c>
      <c r="G1211">
        <f>Pumpkin_Seeds_Dataset!G1209</f>
        <v>0.82909999999999995</v>
      </c>
      <c r="H1211">
        <f>Pumpkin_Seeds_Dataset!H1209</f>
        <v>0.98850000000000005</v>
      </c>
      <c r="I1211">
        <f>Pumpkin_Seeds_Dataset!I1209</f>
        <v>0.68610000000000004</v>
      </c>
      <c r="J1211">
        <f>Pumpkin_Seeds_Dataset!J1209</f>
        <v>0.83250000000000002</v>
      </c>
      <c r="K1211">
        <f>Pumpkin_Seeds_Dataset!K1209</f>
        <v>1.7887</v>
      </c>
      <c r="L1211">
        <f>Pumpkin_Seeds_Dataset!L1209</f>
        <v>0.74619999999999997</v>
      </c>
      <c r="M1211" s="9">
        <f>Pumpkin_Seeds_Dataset!M1209</f>
        <v>0</v>
      </c>
      <c r="N1211" s="10">
        <f t="shared" si="235"/>
        <v>1</v>
      </c>
      <c r="O1211" s="11">
        <f t="shared" si="236"/>
        <v>1</v>
      </c>
      <c r="P1211">
        <f t="shared" si="237"/>
        <v>0</v>
      </c>
      <c r="Q1211">
        <f t="shared" si="238"/>
        <v>3.2434119126243735E-2</v>
      </c>
      <c r="R1211" s="9">
        <f t="shared" si="239"/>
        <v>3.2434119126243735E-2</v>
      </c>
      <c r="S1211" s="11">
        <f t="shared" si="240"/>
        <v>0.96756588087375628</v>
      </c>
      <c r="T1211" s="9">
        <f t="shared" si="241"/>
        <v>-3.2971762470123268E-2</v>
      </c>
      <c r="U1211" s="11">
        <f t="shared" si="242"/>
        <v>100</v>
      </c>
      <c r="AX1211">
        <v>0.32536555856465016</v>
      </c>
      <c r="AY1211">
        <v>1</v>
      </c>
      <c r="AZ1211">
        <v>0</v>
      </c>
      <c r="BA1211">
        <f t="shared" si="246"/>
        <v>1095</v>
      </c>
      <c r="BB1211">
        <f t="shared" si="247"/>
        <v>112</v>
      </c>
      <c r="BC1211">
        <f t="shared" si="243"/>
        <v>0.15769230769230769</v>
      </c>
      <c r="BD1211">
        <f t="shared" si="244"/>
        <v>0.90666666666666662</v>
      </c>
      <c r="BE1211">
        <f t="shared" si="245"/>
        <v>6.9743589743587479E-4</v>
      </c>
    </row>
    <row r="1212" spans="1:57" x14ac:dyDescent="0.3">
      <c r="A1212">
        <f>Pumpkin_Seeds_Dataset!A1210</f>
        <v>89286</v>
      </c>
      <c r="B1212">
        <f>Pumpkin_Seeds_Dataset!B1210</f>
        <v>1158.671</v>
      </c>
      <c r="C1212">
        <f>Pumpkin_Seeds_Dataset!C1210</f>
        <v>449.70800000000003</v>
      </c>
      <c r="D1212">
        <f>Pumpkin_Seeds_Dataset!D1210</f>
        <v>253.65899999999999</v>
      </c>
      <c r="E1212">
        <f>Pumpkin_Seeds_Dataset!E1210</f>
        <v>90460</v>
      </c>
      <c r="F1212">
        <f>Pumpkin_Seeds_Dataset!F1210</f>
        <v>337.16829999999999</v>
      </c>
      <c r="G1212">
        <f>Pumpkin_Seeds_Dataset!G1210</f>
        <v>0.82569999999999999</v>
      </c>
      <c r="H1212">
        <f>Pumpkin_Seeds_Dataset!H1210</f>
        <v>0.98699999999999999</v>
      </c>
      <c r="I1212">
        <f>Pumpkin_Seeds_Dataset!I1210</f>
        <v>0.73799999999999999</v>
      </c>
      <c r="J1212">
        <f>Pumpkin_Seeds_Dataset!J1210</f>
        <v>0.8357</v>
      </c>
      <c r="K1212">
        <f>Pumpkin_Seeds_Dataset!K1210</f>
        <v>1.7728999999999999</v>
      </c>
      <c r="L1212">
        <f>Pumpkin_Seeds_Dataset!L1210</f>
        <v>0.74970000000000003</v>
      </c>
      <c r="M1212" s="9">
        <f>Pumpkin_Seeds_Dataset!M1210</f>
        <v>0</v>
      </c>
      <c r="N1212" s="10">
        <f t="shared" si="235"/>
        <v>1</v>
      </c>
      <c r="O1212" s="11">
        <f t="shared" si="236"/>
        <v>1</v>
      </c>
      <c r="P1212">
        <f t="shared" si="237"/>
        <v>0</v>
      </c>
      <c r="Q1212">
        <f t="shared" si="238"/>
        <v>1.6249977602663751E-2</v>
      </c>
      <c r="R1212" s="9">
        <f t="shared" si="239"/>
        <v>1.6249977602663751E-2</v>
      </c>
      <c r="S1212" s="11">
        <f t="shared" si="240"/>
        <v>0.98375002239733622</v>
      </c>
      <c r="T1212" s="9">
        <f t="shared" si="241"/>
        <v>-1.6383456483219403E-2</v>
      </c>
      <c r="U1212" s="11">
        <f t="shared" si="242"/>
        <v>100</v>
      </c>
      <c r="AX1212">
        <v>0.32607402110862393</v>
      </c>
      <c r="AY1212">
        <v>1</v>
      </c>
      <c r="AZ1212">
        <v>0</v>
      </c>
      <c r="BA1212">
        <f t="shared" si="246"/>
        <v>1096</v>
      </c>
      <c r="BB1212">
        <f t="shared" si="247"/>
        <v>112</v>
      </c>
      <c r="BC1212">
        <f t="shared" si="243"/>
        <v>0.15692307692307694</v>
      </c>
      <c r="BD1212">
        <f t="shared" si="244"/>
        <v>0.90666666666666662</v>
      </c>
      <c r="BE1212">
        <f t="shared" si="245"/>
        <v>6.9743589743587479E-4</v>
      </c>
    </row>
    <row r="1213" spans="1:57" x14ac:dyDescent="0.3">
      <c r="A1213">
        <f>Pumpkin_Seeds_Dataset!A1211</f>
        <v>85705</v>
      </c>
      <c r="B1213">
        <f>Pumpkin_Seeds_Dataset!B1211</f>
        <v>1173.884</v>
      </c>
      <c r="C1213">
        <f>Pumpkin_Seeds_Dataset!C1211</f>
        <v>443.09859999999998</v>
      </c>
      <c r="D1213">
        <f>Pumpkin_Seeds_Dataset!D1211</f>
        <v>252.81970000000001</v>
      </c>
      <c r="E1213">
        <f>Pumpkin_Seeds_Dataset!E1211</f>
        <v>87349</v>
      </c>
      <c r="F1213">
        <f>Pumpkin_Seeds_Dataset!F1211</f>
        <v>330.33769999999998</v>
      </c>
      <c r="G1213">
        <f>Pumpkin_Seeds_Dataset!G1211</f>
        <v>0.82120000000000004</v>
      </c>
      <c r="H1213">
        <f>Pumpkin_Seeds_Dataset!H1211</f>
        <v>0.98119999999999996</v>
      </c>
      <c r="I1213">
        <f>Pumpkin_Seeds_Dataset!I1211</f>
        <v>0.59389999999999998</v>
      </c>
      <c r="J1213">
        <f>Pumpkin_Seeds_Dataset!J1211</f>
        <v>0.78159999999999996</v>
      </c>
      <c r="K1213">
        <f>Pumpkin_Seeds_Dataset!K1211</f>
        <v>1.7525999999999999</v>
      </c>
      <c r="L1213">
        <f>Pumpkin_Seeds_Dataset!L1211</f>
        <v>0.74550000000000005</v>
      </c>
      <c r="M1213" s="9">
        <f>Pumpkin_Seeds_Dataset!M1211</f>
        <v>0</v>
      </c>
      <c r="N1213" s="10">
        <f t="shared" si="235"/>
        <v>1</v>
      </c>
      <c r="O1213" s="11">
        <f t="shared" si="236"/>
        <v>1</v>
      </c>
      <c r="P1213">
        <f t="shared" si="237"/>
        <v>0</v>
      </c>
      <c r="Q1213">
        <f t="shared" si="238"/>
        <v>6.8925331882853436E-2</v>
      </c>
      <c r="R1213" s="9">
        <f t="shared" si="239"/>
        <v>6.8925331882853436E-2</v>
      </c>
      <c r="S1213" s="11">
        <f t="shared" si="240"/>
        <v>0.93107466811714656</v>
      </c>
      <c r="T1213" s="9">
        <f t="shared" si="241"/>
        <v>-7.1415802861849495E-2</v>
      </c>
      <c r="U1213" s="11">
        <f t="shared" si="242"/>
        <v>100</v>
      </c>
      <c r="AX1213">
        <v>0.3261224589727737</v>
      </c>
      <c r="AY1213">
        <v>1</v>
      </c>
      <c r="AZ1213">
        <v>0</v>
      </c>
      <c r="BA1213">
        <f t="shared" si="246"/>
        <v>1097</v>
      </c>
      <c r="BB1213">
        <f t="shared" si="247"/>
        <v>112</v>
      </c>
      <c r="BC1213">
        <f t="shared" si="243"/>
        <v>0.1561538461538462</v>
      </c>
      <c r="BD1213">
        <f t="shared" si="244"/>
        <v>0.90666666666666662</v>
      </c>
      <c r="BE1213">
        <f t="shared" si="245"/>
        <v>6.9743589743597541E-4</v>
      </c>
    </row>
    <row r="1214" spans="1:57" x14ac:dyDescent="0.3">
      <c r="A1214">
        <f>Pumpkin_Seeds_Dataset!A1212</f>
        <v>73159</v>
      </c>
      <c r="B1214">
        <f>Pumpkin_Seeds_Dataset!B1212</f>
        <v>1073.67</v>
      </c>
      <c r="C1214">
        <f>Pumpkin_Seeds_Dataset!C1212</f>
        <v>434.23719999999997</v>
      </c>
      <c r="D1214">
        <f>Pumpkin_Seeds_Dataset!D1212</f>
        <v>214.93260000000001</v>
      </c>
      <c r="E1214">
        <f>Pumpkin_Seeds_Dataset!E1212</f>
        <v>73874</v>
      </c>
      <c r="F1214">
        <f>Pumpkin_Seeds_Dataset!F1212</f>
        <v>305.20310000000001</v>
      </c>
      <c r="G1214">
        <f>Pumpkin_Seeds_Dataset!G1212</f>
        <v>0.86890000000000001</v>
      </c>
      <c r="H1214">
        <f>Pumpkin_Seeds_Dataset!H1212</f>
        <v>0.99029999999999996</v>
      </c>
      <c r="I1214">
        <f>Pumpkin_Seeds_Dataset!I1212</f>
        <v>0.70340000000000003</v>
      </c>
      <c r="J1214">
        <f>Pumpkin_Seeds_Dataset!J1212</f>
        <v>0.79749999999999999</v>
      </c>
      <c r="K1214">
        <f>Pumpkin_Seeds_Dataset!K1212</f>
        <v>2.0203000000000002</v>
      </c>
      <c r="L1214">
        <f>Pumpkin_Seeds_Dataset!L1212</f>
        <v>0.70279999999999998</v>
      </c>
      <c r="M1214" s="9">
        <f>Pumpkin_Seeds_Dataset!M1212</f>
        <v>0</v>
      </c>
      <c r="N1214" s="10">
        <f t="shared" si="235"/>
        <v>1</v>
      </c>
      <c r="O1214" s="11">
        <f t="shared" si="236"/>
        <v>1</v>
      </c>
      <c r="P1214">
        <f t="shared" si="237"/>
        <v>0</v>
      </c>
      <c r="Q1214">
        <f t="shared" si="238"/>
        <v>0.32124682928432707</v>
      </c>
      <c r="R1214" s="9">
        <f t="shared" si="239"/>
        <v>0.32124682928432707</v>
      </c>
      <c r="S1214" s="11">
        <f t="shared" si="240"/>
        <v>0.67875317071567287</v>
      </c>
      <c r="T1214" s="9">
        <f t="shared" si="241"/>
        <v>-0.38749773634059659</v>
      </c>
      <c r="U1214" s="11">
        <f t="shared" si="242"/>
        <v>100</v>
      </c>
      <c r="AX1214">
        <v>0.32690617875445616</v>
      </c>
      <c r="AY1214">
        <v>1</v>
      </c>
      <c r="AZ1214">
        <v>0</v>
      </c>
      <c r="BA1214">
        <f t="shared" si="246"/>
        <v>1098</v>
      </c>
      <c r="BB1214">
        <f t="shared" si="247"/>
        <v>112</v>
      </c>
      <c r="BC1214">
        <f t="shared" si="243"/>
        <v>0.15538461538461534</v>
      </c>
      <c r="BD1214">
        <f t="shared" si="244"/>
        <v>0.90666666666666662</v>
      </c>
      <c r="BE1214">
        <f t="shared" si="245"/>
        <v>6.9743589743587479E-4</v>
      </c>
    </row>
    <row r="1215" spans="1:57" x14ac:dyDescent="0.3">
      <c r="A1215">
        <f>Pumpkin_Seeds_Dataset!A1213</f>
        <v>72238</v>
      </c>
      <c r="B1215">
        <f>Pumpkin_Seeds_Dataset!B1213</f>
        <v>1053.3399999999999</v>
      </c>
      <c r="C1215">
        <f>Pumpkin_Seeds_Dataset!C1213</f>
        <v>421.94150000000002</v>
      </c>
      <c r="D1215">
        <f>Pumpkin_Seeds_Dataset!D1213</f>
        <v>219.28960000000001</v>
      </c>
      <c r="E1215">
        <f>Pumpkin_Seeds_Dataset!E1213</f>
        <v>73015</v>
      </c>
      <c r="F1215">
        <f>Pumpkin_Seeds_Dataset!F1213</f>
        <v>303.27589999999998</v>
      </c>
      <c r="G1215">
        <f>Pumpkin_Seeds_Dataset!G1213</f>
        <v>0.85429999999999995</v>
      </c>
      <c r="H1215">
        <f>Pumpkin_Seeds_Dataset!H1213</f>
        <v>0.98939999999999995</v>
      </c>
      <c r="I1215">
        <f>Pumpkin_Seeds_Dataset!I1213</f>
        <v>0.74309999999999998</v>
      </c>
      <c r="J1215">
        <f>Pumpkin_Seeds_Dataset!J1213</f>
        <v>0.81820000000000004</v>
      </c>
      <c r="K1215">
        <f>Pumpkin_Seeds_Dataset!K1213</f>
        <v>1.9240999999999999</v>
      </c>
      <c r="L1215">
        <f>Pumpkin_Seeds_Dataset!L1213</f>
        <v>0.71879999999999999</v>
      </c>
      <c r="M1215" s="9">
        <f>Pumpkin_Seeds_Dataset!M1213</f>
        <v>0</v>
      </c>
      <c r="N1215" s="10">
        <f t="shared" si="235"/>
        <v>1</v>
      </c>
      <c r="O1215" s="11">
        <f t="shared" si="236"/>
        <v>1</v>
      </c>
      <c r="P1215">
        <f t="shared" si="237"/>
        <v>0</v>
      </c>
      <c r="Q1215">
        <f t="shared" si="238"/>
        <v>0.19022518462948651</v>
      </c>
      <c r="R1215" s="9">
        <f t="shared" si="239"/>
        <v>0.19022518462948651</v>
      </c>
      <c r="S1215" s="11">
        <f t="shared" si="240"/>
        <v>0.80977481537051355</v>
      </c>
      <c r="T1215" s="9">
        <f t="shared" si="241"/>
        <v>-0.21099907568182047</v>
      </c>
      <c r="U1215" s="11">
        <f t="shared" si="242"/>
        <v>100</v>
      </c>
      <c r="AX1215">
        <v>0.32714242457010384</v>
      </c>
      <c r="AY1215">
        <v>1</v>
      </c>
      <c r="AZ1215">
        <v>0</v>
      </c>
      <c r="BA1215">
        <f t="shared" si="246"/>
        <v>1099</v>
      </c>
      <c r="BB1215">
        <f t="shared" si="247"/>
        <v>112</v>
      </c>
      <c r="BC1215">
        <f t="shared" si="243"/>
        <v>0.1546153846153846</v>
      </c>
      <c r="BD1215">
        <f t="shared" si="244"/>
        <v>0.90666666666666662</v>
      </c>
      <c r="BE1215">
        <f t="shared" si="245"/>
        <v>0</v>
      </c>
    </row>
    <row r="1216" spans="1:57" x14ac:dyDescent="0.3">
      <c r="A1216">
        <f>Pumpkin_Seeds_Dataset!A1214</f>
        <v>62878</v>
      </c>
      <c r="B1216">
        <f>Pumpkin_Seeds_Dataset!B1214</f>
        <v>963.47900000000004</v>
      </c>
      <c r="C1216">
        <f>Pumpkin_Seeds_Dataset!C1214</f>
        <v>374.38869999999997</v>
      </c>
      <c r="D1216">
        <f>Pumpkin_Seeds_Dataset!D1214</f>
        <v>214.68430000000001</v>
      </c>
      <c r="E1216">
        <f>Pumpkin_Seeds_Dataset!E1214</f>
        <v>63487</v>
      </c>
      <c r="F1216">
        <f>Pumpkin_Seeds_Dataset!F1214</f>
        <v>282.94659999999999</v>
      </c>
      <c r="G1216">
        <f>Pumpkin_Seeds_Dataset!G1214</f>
        <v>0.81930000000000003</v>
      </c>
      <c r="H1216">
        <f>Pumpkin_Seeds_Dataset!H1214</f>
        <v>0.99039999999999995</v>
      </c>
      <c r="I1216">
        <f>Pumpkin_Seeds_Dataset!I1214</f>
        <v>0.67749999999999999</v>
      </c>
      <c r="J1216">
        <f>Pumpkin_Seeds_Dataset!J1214</f>
        <v>0.85119999999999996</v>
      </c>
      <c r="K1216">
        <f>Pumpkin_Seeds_Dataset!K1214</f>
        <v>1.7439</v>
      </c>
      <c r="L1216">
        <f>Pumpkin_Seeds_Dataset!L1214</f>
        <v>0.75580000000000003</v>
      </c>
      <c r="M1216" s="9">
        <f>Pumpkin_Seeds_Dataset!M1214</f>
        <v>0</v>
      </c>
      <c r="N1216" s="10">
        <f t="shared" si="235"/>
        <v>1</v>
      </c>
      <c r="O1216" s="11">
        <f t="shared" si="236"/>
        <v>1</v>
      </c>
      <c r="P1216">
        <f t="shared" si="237"/>
        <v>0</v>
      </c>
      <c r="Q1216">
        <f t="shared" si="238"/>
        <v>7.1259356924144868E-2</v>
      </c>
      <c r="R1216" s="9">
        <f t="shared" si="239"/>
        <v>7.1259356924144868E-2</v>
      </c>
      <c r="S1216" s="11">
        <f t="shared" si="240"/>
        <v>0.92874064307585513</v>
      </c>
      <c r="T1216" s="9">
        <f t="shared" si="241"/>
        <v>-7.3925757751007459E-2</v>
      </c>
      <c r="U1216" s="11">
        <f t="shared" si="242"/>
        <v>100</v>
      </c>
      <c r="AX1216">
        <v>0.3275285663448802</v>
      </c>
      <c r="AY1216">
        <v>0</v>
      </c>
      <c r="AZ1216">
        <v>1</v>
      </c>
      <c r="BA1216">
        <f t="shared" si="246"/>
        <v>1099</v>
      </c>
      <c r="BB1216">
        <f t="shared" si="247"/>
        <v>113</v>
      </c>
      <c r="BC1216">
        <f t="shared" si="243"/>
        <v>0.1546153846153846</v>
      </c>
      <c r="BD1216">
        <f t="shared" si="244"/>
        <v>0.90583333333333338</v>
      </c>
      <c r="BE1216">
        <f t="shared" si="245"/>
        <v>6.9679487179484924E-4</v>
      </c>
    </row>
    <row r="1217" spans="1:57" x14ac:dyDescent="0.3">
      <c r="A1217">
        <f>Pumpkin_Seeds_Dataset!A1215</f>
        <v>98057</v>
      </c>
      <c r="B1217">
        <f>Pumpkin_Seeds_Dataset!B1215</f>
        <v>1245.759</v>
      </c>
      <c r="C1217">
        <f>Pumpkin_Seeds_Dataset!C1215</f>
        <v>494.18959999999998</v>
      </c>
      <c r="D1217">
        <f>Pumpkin_Seeds_Dataset!D1215</f>
        <v>255.1054</v>
      </c>
      <c r="E1217">
        <f>Pumpkin_Seeds_Dataset!E1215</f>
        <v>99281</v>
      </c>
      <c r="F1217">
        <f>Pumpkin_Seeds_Dataset!F1215</f>
        <v>353.34129999999999</v>
      </c>
      <c r="G1217">
        <f>Pumpkin_Seeds_Dataset!G1215</f>
        <v>0.85650000000000004</v>
      </c>
      <c r="H1217">
        <f>Pumpkin_Seeds_Dataset!H1215</f>
        <v>0.98770000000000002</v>
      </c>
      <c r="I1217">
        <f>Pumpkin_Seeds_Dataset!I1215</f>
        <v>0.62480000000000002</v>
      </c>
      <c r="J1217">
        <f>Pumpkin_Seeds_Dataset!J1215</f>
        <v>0.79400000000000004</v>
      </c>
      <c r="K1217">
        <f>Pumpkin_Seeds_Dataset!K1215</f>
        <v>1.9372</v>
      </c>
      <c r="L1217">
        <f>Pumpkin_Seeds_Dataset!L1215</f>
        <v>0.71499999999999997</v>
      </c>
      <c r="M1217" s="9">
        <f>Pumpkin_Seeds_Dataset!M1215</f>
        <v>0</v>
      </c>
      <c r="N1217" s="10">
        <f t="shared" si="235"/>
        <v>1</v>
      </c>
      <c r="O1217" s="11">
        <f t="shared" si="236"/>
        <v>1</v>
      </c>
      <c r="P1217">
        <f t="shared" si="237"/>
        <v>0</v>
      </c>
      <c r="Q1217">
        <f t="shared" si="238"/>
        <v>0.34610502943204918</v>
      </c>
      <c r="R1217" s="9">
        <f t="shared" si="239"/>
        <v>0.34610502943204918</v>
      </c>
      <c r="S1217" s="11">
        <f t="shared" si="240"/>
        <v>0.65389497056795087</v>
      </c>
      <c r="T1217" s="9">
        <f t="shared" si="241"/>
        <v>-0.42480853588361916</v>
      </c>
      <c r="U1217" s="11">
        <f t="shared" si="242"/>
        <v>100</v>
      </c>
      <c r="AX1217">
        <v>0.32905338307188098</v>
      </c>
      <c r="AY1217">
        <v>1</v>
      </c>
      <c r="AZ1217">
        <v>0</v>
      </c>
      <c r="BA1217">
        <f t="shared" si="246"/>
        <v>1100</v>
      </c>
      <c r="BB1217">
        <f t="shared" si="247"/>
        <v>113</v>
      </c>
      <c r="BC1217">
        <f t="shared" si="243"/>
        <v>0.15384615384615385</v>
      </c>
      <c r="BD1217">
        <f t="shared" si="244"/>
        <v>0.90583333333333338</v>
      </c>
      <c r="BE1217">
        <f t="shared" si="245"/>
        <v>6.9679487179484924E-4</v>
      </c>
    </row>
    <row r="1218" spans="1:57" x14ac:dyDescent="0.3">
      <c r="A1218">
        <f>Pumpkin_Seeds_Dataset!A1216</f>
        <v>74397</v>
      </c>
      <c r="B1218">
        <f>Pumpkin_Seeds_Dataset!B1216</f>
        <v>1061.2149999999999</v>
      </c>
      <c r="C1218">
        <f>Pumpkin_Seeds_Dataset!C1216</f>
        <v>411.35489999999999</v>
      </c>
      <c r="D1218">
        <f>Pumpkin_Seeds_Dataset!D1216</f>
        <v>231.06049999999999</v>
      </c>
      <c r="E1218">
        <f>Pumpkin_Seeds_Dataset!E1216</f>
        <v>75355</v>
      </c>
      <c r="F1218">
        <f>Pumpkin_Seeds_Dataset!F1216</f>
        <v>307.77460000000002</v>
      </c>
      <c r="G1218">
        <f>Pumpkin_Seeds_Dataset!G1216</f>
        <v>0.82730000000000004</v>
      </c>
      <c r="H1218">
        <f>Pumpkin_Seeds_Dataset!H1216</f>
        <v>0.98729999999999996</v>
      </c>
      <c r="I1218">
        <f>Pumpkin_Seeds_Dataset!I1216</f>
        <v>0.73109999999999997</v>
      </c>
      <c r="J1218">
        <f>Pumpkin_Seeds_Dataset!J1216</f>
        <v>0.83020000000000005</v>
      </c>
      <c r="K1218">
        <f>Pumpkin_Seeds_Dataset!K1216</f>
        <v>1.7803</v>
      </c>
      <c r="L1218">
        <f>Pumpkin_Seeds_Dataset!L1216</f>
        <v>0.74819999999999998</v>
      </c>
      <c r="M1218" s="9">
        <f>Pumpkin_Seeds_Dataset!M1216</f>
        <v>0</v>
      </c>
      <c r="N1218" s="10">
        <f t="shared" si="235"/>
        <v>1</v>
      </c>
      <c r="O1218" s="11">
        <f t="shared" si="236"/>
        <v>1</v>
      </c>
      <c r="P1218">
        <f t="shared" si="237"/>
        <v>0</v>
      </c>
      <c r="Q1218">
        <f t="shared" si="238"/>
        <v>2.0563280411806162E-2</v>
      </c>
      <c r="R1218" s="9">
        <f t="shared" si="239"/>
        <v>2.0563280411806162E-2</v>
      </c>
      <c r="S1218" s="11">
        <f t="shared" si="240"/>
        <v>0.97943671958819389</v>
      </c>
      <c r="T1218" s="9">
        <f t="shared" si="241"/>
        <v>-2.0777648494941969E-2</v>
      </c>
      <c r="U1218" s="11">
        <f t="shared" si="242"/>
        <v>100</v>
      </c>
      <c r="AX1218">
        <v>0.33086644289158923</v>
      </c>
      <c r="AY1218">
        <v>1</v>
      </c>
      <c r="AZ1218">
        <v>0</v>
      </c>
      <c r="BA1218">
        <f t="shared" si="246"/>
        <v>1101</v>
      </c>
      <c r="BB1218">
        <f t="shared" si="247"/>
        <v>113</v>
      </c>
      <c r="BC1218">
        <f t="shared" si="243"/>
        <v>0.15307692307692311</v>
      </c>
      <c r="BD1218">
        <f t="shared" si="244"/>
        <v>0.90583333333333338</v>
      </c>
      <c r="BE1218">
        <f t="shared" si="245"/>
        <v>6.9679487179494985E-4</v>
      </c>
    </row>
    <row r="1219" spans="1:57" x14ac:dyDescent="0.3">
      <c r="A1219">
        <f>Pumpkin_Seeds_Dataset!A1217</f>
        <v>82560</v>
      </c>
      <c r="B1219">
        <f>Pumpkin_Seeds_Dataset!B1217</f>
        <v>1129.0719999999999</v>
      </c>
      <c r="C1219">
        <f>Pumpkin_Seeds_Dataset!C1217</f>
        <v>452.61700000000002</v>
      </c>
      <c r="D1219">
        <f>Pumpkin_Seeds_Dataset!D1217</f>
        <v>233.05510000000001</v>
      </c>
      <c r="E1219">
        <f>Pumpkin_Seeds_Dataset!E1217</f>
        <v>83366</v>
      </c>
      <c r="F1219">
        <f>Pumpkin_Seeds_Dataset!F1217</f>
        <v>324.2201</v>
      </c>
      <c r="G1219">
        <f>Pumpkin_Seeds_Dataset!G1217</f>
        <v>0.85719999999999996</v>
      </c>
      <c r="H1219">
        <f>Pumpkin_Seeds_Dataset!H1217</f>
        <v>0.99029999999999996</v>
      </c>
      <c r="I1219">
        <f>Pumpkin_Seeds_Dataset!I1217</f>
        <v>0.7268</v>
      </c>
      <c r="J1219">
        <f>Pumpkin_Seeds_Dataset!J1217</f>
        <v>0.81379999999999997</v>
      </c>
      <c r="K1219">
        <f>Pumpkin_Seeds_Dataset!K1217</f>
        <v>1.9420999999999999</v>
      </c>
      <c r="L1219">
        <f>Pumpkin_Seeds_Dataset!L1217</f>
        <v>0.71630000000000005</v>
      </c>
      <c r="M1219" s="9">
        <f>Pumpkin_Seeds_Dataset!M1217</f>
        <v>0</v>
      </c>
      <c r="N1219" s="10">
        <f t="shared" si="235"/>
        <v>1</v>
      </c>
      <c r="O1219" s="11">
        <f t="shared" si="236"/>
        <v>1</v>
      </c>
      <c r="P1219">
        <f t="shared" si="237"/>
        <v>0</v>
      </c>
      <c r="Q1219">
        <f t="shared" si="238"/>
        <v>0.17953195356349153</v>
      </c>
      <c r="R1219" s="9">
        <f t="shared" si="239"/>
        <v>0.17953195356349153</v>
      </c>
      <c r="S1219" s="11">
        <f t="shared" si="240"/>
        <v>0.8204680464365085</v>
      </c>
      <c r="T1219" s="9">
        <f t="shared" si="241"/>
        <v>-0.19788031322433475</v>
      </c>
      <c r="U1219" s="11">
        <f t="shared" si="242"/>
        <v>100</v>
      </c>
      <c r="AX1219">
        <v>0.33257156005434857</v>
      </c>
      <c r="AY1219">
        <v>1</v>
      </c>
      <c r="AZ1219">
        <v>0</v>
      </c>
      <c r="BA1219">
        <f t="shared" si="246"/>
        <v>1102</v>
      </c>
      <c r="BB1219">
        <f t="shared" si="247"/>
        <v>113</v>
      </c>
      <c r="BC1219">
        <f t="shared" si="243"/>
        <v>0.15230769230769226</v>
      </c>
      <c r="BD1219">
        <f t="shared" si="244"/>
        <v>0.90583333333333338</v>
      </c>
      <c r="BE1219">
        <f t="shared" si="245"/>
        <v>6.9679487179484924E-4</v>
      </c>
    </row>
    <row r="1220" spans="1:57" x14ac:dyDescent="0.3">
      <c r="A1220">
        <f>Pumpkin_Seeds_Dataset!A1218</f>
        <v>79189</v>
      </c>
      <c r="B1220">
        <f>Pumpkin_Seeds_Dataset!B1218</f>
        <v>1142.7180000000001</v>
      </c>
      <c r="C1220">
        <f>Pumpkin_Seeds_Dataset!C1218</f>
        <v>478.79559999999998</v>
      </c>
      <c r="D1220">
        <f>Pumpkin_Seeds_Dataset!D1218</f>
        <v>211.6884</v>
      </c>
      <c r="E1220">
        <f>Pumpkin_Seeds_Dataset!E1218</f>
        <v>79869</v>
      </c>
      <c r="F1220">
        <f>Pumpkin_Seeds_Dataset!F1218</f>
        <v>317.53199999999998</v>
      </c>
      <c r="G1220">
        <f>Pumpkin_Seeds_Dataset!G1218</f>
        <v>0.89700000000000002</v>
      </c>
      <c r="H1220">
        <f>Pumpkin_Seeds_Dataset!H1218</f>
        <v>0.99150000000000005</v>
      </c>
      <c r="I1220">
        <f>Pumpkin_Seeds_Dataset!I1218</f>
        <v>0.56589999999999996</v>
      </c>
      <c r="J1220">
        <f>Pumpkin_Seeds_Dataset!J1218</f>
        <v>0.7621</v>
      </c>
      <c r="K1220">
        <f>Pumpkin_Seeds_Dataset!K1218</f>
        <v>2.2618</v>
      </c>
      <c r="L1220">
        <f>Pumpkin_Seeds_Dataset!L1218</f>
        <v>0.66320000000000001</v>
      </c>
      <c r="M1220" s="9">
        <f>Pumpkin_Seeds_Dataset!M1218</f>
        <v>0</v>
      </c>
      <c r="N1220" s="10">
        <f t="shared" si="235"/>
        <v>1</v>
      </c>
      <c r="O1220" s="11">
        <f t="shared" si="236"/>
        <v>1</v>
      </c>
      <c r="P1220">
        <f t="shared" si="237"/>
        <v>0</v>
      </c>
      <c r="Q1220">
        <f t="shared" si="238"/>
        <v>0.93155875817428546</v>
      </c>
      <c r="R1220" s="9">
        <f t="shared" si="239"/>
        <v>0.93155875817428546</v>
      </c>
      <c r="S1220" s="11">
        <f t="shared" si="240"/>
        <v>6.8441241825714538E-2</v>
      </c>
      <c r="T1220" s="9">
        <f t="shared" si="241"/>
        <v>-2.6817796853870108</v>
      </c>
      <c r="U1220" s="11">
        <f t="shared" si="242"/>
        <v>0</v>
      </c>
      <c r="AX1220">
        <v>0.33344226756376738</v>
      </c>
      <c r="AY1220">
        <v>1</v>
      </c>
      <c r="AZ1220">
        <v>0</v>
      </c>
      <c r="BA1220">
        <f t="shared" si="246"/>
        <v>1103</v>
      </c>
      <c r="BB1220">
        <f t="shared" si="247"/>
        <v>113</v>
      </c>
      <c r="BC1220">
        <f t="shared" si="243"/>
        <v>0.15153846153846151</v>
      </c>
      <c r="BD1220">
        <f t="shared" si="244"/>
        <v>0.90583333333333338</v>
      </c>
      <c r="BE1220">
        <f t="shared" si="245"/>
        <v>6.9679487179484924E-4</v>
      </c>
    </row>
    <row r="1221" spans="1:57" x14ac:dyDescent="0.3">
      <c r="A1221">
        <f>Pumpkin_Seeds_Dataset!A1219</f>
        <v>69138</v>
      </c>
      <c r="B1221">
        <f>Pumpkin_Seeds_Dataset!B1219</f>
        <v>1014.49</v>
      </c>
      <c r="C1221">
        <f>Pumpkin_Seeds_Dataset!C1219</f>
        <v>400.17090000000002</v>
      </c>
      <c r="D1221">
        <f>Pumpkin_Seeds_Dataset!D1219</f>
        <v>220.63980000000001</v>
      </c>
      <c r="E1221">
        <f>Pumpkin_Seeds_Dataset!E1219</f>
        <v>69900</v>
      </c>
      <c r="F1221">
        <f>Pumpkin_Seeds_Dataset!F1219</f>
        <v>296.69720000000001</v>
      </c>
      <c r="G1221">
        <f>Pumpkin_Seeds_Dataset!G1219</f>
        <v>0.83430000000000004</v>
      </c>
      <c r="H1221">
        <f>Pumpkin_Seeds_Dataset!H1219</f>
        <v>0.98909999999999998</v>
      </c>
      <c r="I1221">
        <f>Pumpkin_Seeds_Dataset!I1219</f>
        <v>0.72260000000000002</v>
      </c>
      <c r="J1221">
        <f>Pumpkin_Seeds_Dataset!J1219</f>
        <v>0.84419999999999995</v>
      </c>
      <c r="K1221">
        <f>Pumpkin_Seeds_Dataset!K1219</f>
        <v>1.8137000000000001</v>
      </c>
      <c r="L1221">
        <f>Pumpkin_Seeds_Dataset!L1219</f>
        <v>0.74139999999999995</v>
      </c>
      <c r="M1221" s="9">
        <f>Pumpkin_Seeds_Dataset!M1219</f>
        <v>0</v>
      </c>
      <c r="N1221" s="10">
        <f t="shared" ref="N1221:N1284" si="248">1-M1221</f>
        <v>1</v>
      </c>
      <c r="O1221" s="11">
        <f t="shared" ref="O1221:O1284" si="249">M1221+N1221</f>
        <v>1</v>
      </c>
      <c r="P1221">
        <f t="shared" ref="P1221:P1284" si="250">IF(O1221=0,"",M1221/O1221)</f>
        <v>0</v>
      </c>
      <c r="Q1221">
        <f t="shared" ref="Q1221:Q1284" si="251">1/(1+EXP(-$X$5-MMULT(A1221:L1221,$X$6:$X$17)))</f>
        <v>5.0040151989249021E-2</v>
      </c>
      <c r="R1221" s="9">
        <f t="shared" ref="R1221:R1284" si="252">O1221*Q1221</f>
        <v>5.0040151989249021E-2</v>
      </c>
      <c r="S1221" s="11">
        <f t="shared" ref="S1221:S1284" si="253">O1221-R1221</f>
        <v>0.94995984801075095</v>
      </c>
      <c r="T1221" s="9">
        <f t="shared" ref="T1221:T1284" si="254">IFERROR(O1221*(P1221*LN(Q1221)+(1-P1221)*LN(1-Q1221)),0)</f>
        <v>-5.1335560532592563E-2</v>
      </c>
      <c r="U1221" s="11">
        <f t="shared" ref="U1221:U1284" si="255">100*IF(Q1221&gt;=$AT$10,M1221/O1221,N1221/O1221)</f>
        <v>100</v>
      </c>
      <c r="AX1221">
        <v>0.33351473325338049</v>
      </c>
      <c r="AY1221">
        <v>1</v>
      </c>
      <c r="AZ1221">
        <v>0</v>
      </c>
      <c r="BA1221">
        <f t="shared" si="246"/>
        <v>1104</v>
      </c>
      <c r="BB1221">
        <f t="shared" si="247"/>
        <v>113</v>
      </c>
      <c r="BC1221">
        <f t="shared" ref="BC1221:BC1284" si="256">1-BA1221/BA$2504</f>
        <v>0.15076923076923077</v>
      </c>
      <c r="BD1221">
        <f t="shared" ref="BD1221:BD1284" si="257">1-BB1221/BB$2504</f>
        <v>0.90583333333333338</v>
      </c>
      <c r="BE1221">
        <f t="shared" ref="BE1221:BE1284" si="258">(BC1221-BC1222)*BD1221</f>
        <v>0</v>
      </c>
    </row>
    <row r="1222" spans="1:57" x14ac:dyDescent="0.3">
      <c r="A1222">
        <f>Pumpkin_Seeds_Dataset!A1220</f>
        <v>68894</v>
      </c>
      <c r="B1222">
        <f>Pumpkin_Seeds_Dataset!B1220</f>
        <v>1012.909</v>
      </c>
      <c r="C1222">
        <f>Pumpkin_Seeds_Dataset!C1220</f>
        <v>399.61630000000002</v>
      </c>
      <c r="D1222">
        <f>Pumpkin_Seeds_Dataset!D1220</f>
        <v>219.6704</v>
      </c>
      <c r="E1222">
        <f>Pumpkin_Seeds_Dataset!E1220</f>
        <v>69476</v>
      </c>
      <c r="F1222">
        <f>Pumpkin_Seeds_Dataset!F1220</f>
        <v>296.17320000000001</v>
      </c>
      <c r="G1222">
        <f>Pumpkin_Seeds_Dataset!G1220</f>
        <v>0.83540000000000003</v>
      </c>
      <c r="H1222">
        <f>Pumpkin_Seeds_Dataset!H1220</f>
        <v>0.99160000000000004</v>
      </c>
      <c r="I1222">
        <f>Pumpkin_Seeds_Dataset!I1220</f>
        <v>0.71730000000000005</v>
      </c>
      <c r="J1222">
        <f>Pumpkin_Seeds_Dataset!J1220</f>
        <v>0.84379999999999999</v>
      </c>
      <c r="K1222">
        <f>Pumpkin_Seeds_Dataset!K1220</f>
        <v>1.8191999999999999</v>
      </c>
      <c r="L1222">
        <f>Pumpkin_Seeds_Dataset!L1220</f>
        <v>0.74109999999999998</v>
      </c>
      <c r="M1222" s="9">
        <f>Pumpkin_Seeds_Dataset!M1220</f>
        <v>0</v>
      </c>
      <c r="N1222" s="10">
        <f t="shared" si="248"/>
        <v>1</v>
      </c>
      <c r="O1222" s="11">
        <f t="shared" si="249"/>
        <v>1</v>
      </c>
      <c r="P1222">
        <f t="shared" si="250"/>
        <v>0</v>
      </c>
      <c r="Q1222">
        <f t="shared" si="251"/>
        <v>6.9465759334894822E-2</v>
      </c>
      <c r="R1222" s="9">
        <f t="shared" si="252"/>
        <v>6.9465759334894822E-2</v>
      </c>
      <c r="S1222" s="11">
        <f t="shared" si="253"/>
        <v>0.93053424066510515</v>
      </c>
      <c r="T1222" s="9">
        <f t="shared" si="254"/>
        <v>-7.1996405441342309E-2</v>
      </c>
      <c r="U1222" s="11">
        <f t="shared" si="255"/>
        <v>100</v>
      </c>
      <c r="AX1222">
        <v>0.33365231985720584</v>
      </c>
      <c r="AY1222">
        <v>0</v>
      </c>
      <c r="AZ1222">
        <v>1</v>
      </c>
      <c r="BA1222">
        <f t="shared" ref="BA1222:BA1285" si="259">BA1221+AY1222</f>
        <v>1104</v>
      </c>
      <c r="BB1222">
        <f t="shared" ref="BB1222:BB1285" si="260">BB1221+AZ1222</f>
        <v>114</v>
      </c>
      <c r="BC1222">
        <f t="shared" si="256"/>
        <v>0.15076923076923077</v>
      </c>
      <c r="BD1222">
        <f t="shared" si="257"/>
        <v>0.90500000000000003</v>
      </c>
      <c r="BE1222">
        <f t="shared" si="258"/>
        <v>6.9615384615382358E-4</v>
      </c>
    </row>
    <row r="1223" spans="1:57" x14ac:dyDescent="0.3">
      <c r="A1223">
        <f>Pumpkin_Seeds_Dataset!A1221</f>
        <v>70796</v>
      </c>
      <c r="B1223">
        <f>Pumpkin_Seeds_Dataset!B1221</f>
        <v>1016.3920000000001</v>
      </c>
      <c r="C1223">
        <f>Pumpkin_Seeds_Dataset!C1221</f>
        <v>387.43630000000002</v>
      </c>
      <c r="D1223">
        <f>Pumpkin_Seeds_Dataset!D1221</f>
        <v>233.68530000000001</v>
      </c>
      <c r="E1223">
        <f>Pumpkin_Seeds_Dataset!E1221</f>
        <v>71449</v>
      </c>
      <c r="F1223">
        <f>Pumpkin_Seeds_Dataset!F1221</f>
        <v>300.2337</v>
      </c>
      <c r="G1223">
        <f>Pumpkin_Seeds_Dataset!G1221</f>
        <v>0.79759999999999998</v>
      </c>
      <c r="H1223">
        <f>Pumpkin_Seeds_Dataset!H1221</f>
        <v>0.9909</v>
      </c>
      <c r="I1223">
        <f>Pumpkin_Seeds_Dataset!I1221</f>
        <v>0.67749999999999999</v>
      </c>
      <c r="J1223">
        <f>Pumpkin_Seeds_Dataset!J1221</f>
        <v>0.86119999999999997</v>
      </c>
      <c r="K1223">
        <f>Pumpkin_Seeds_Dataset!K1221</f>
        <v>1.6578999999999999</v>
      </c>
      <c r="L1223">
        <f>Pumpkin_Seeds_Dataset!L1221</f>
        <v>0.77490000000000003</v>
      </c>
      <c r="M1223" s="9">
        <f>Pumpkin_Seeds_Dataset!M1221</f>
        <v>0</v>
      </c>
      <c r="N1223" s="10">
        <f t="shared" si="248"/>
        <v>1</v>
      </c>
      <c r="O1223" s="11">
        <f t="shared" si="249"/>
        <v>1</v>
      </c>
      <c r="P1223">
        <f t="shared" si="250"/>
        <v>0</v>
      </c>
      <c r="Q1223">
        <f t="shared" si="251"/>
        <v>1.950571793705725E-2</v>
      </c>
      <c r="R1223" s="9">
        <f t="shared" si="252"/>
        <v>1.950571793705725E-2</v>
      </c>
      <c r="S1223" s="11">
        <f t="shared" si="253"/>
        <v>0.98049428206294276</v>
      </c>
      <c r="T1223" s="9">
        <f t="shared" si="254"/>
        <v>-1.969846501705666E-2</v>
      </c>
      <c r="U1223" s="11">
        <f t="shared" si="255"/>
        <v>100</v>
      </c>
      <c r="AX1223">
        <v>0.33487528432313879</v>
      </c>
      <c r="AY1223">
        <v>1</v>
      </c>
      <c r="AZ1223">
        <v>0</v>
      </c>
      <c r="BA1223">
        <f t="shared" si="259"/>
        <v>1105</v>
      </c>
      <c r="BB1223">
        <f t="shared" si="260"/>
        <v>114</v>
      </c>
      <c r="BC1223">
        <f t="shared" si="256"/>
        <v>0.15000000000000002</v>
      </c>
      <c r="BD1223">
        <f t="shared" si="257"/>
        <v>0.90500000000000003</v>
      </c>
      <c r="BE1223">
        <f t="shared" si="258"/>
        <v>6.9615384615382358E-4</v>
      </c>
    </row>
    <row r="1224" spans="1:57" x14ac:dyDescent="0.3">
      <c r="A1224">
        <f>Pumpkin_Seeds_Dataset!A1222</f>
        <v>67314</v>
      </c>
      <c r="B1224">
        <f>Pumpkin_Seeds_Dataset!B1222</f>
        <v>1012.587</v>
      </c>
      <c r="C1224">
        <f>Pumpkin_Seeds_Dataset!C1222</f>
        <v>400.4162</v>
      </c>
      <c r="D1224">
        <f>Pumpkin_Seeds_Dataset!D1222</f>
        <v>215.22149999999999</v>
      </c>
      <c r="E1224">
        <f>Pumpkin_Seeds_Dataset!E1222</f>
        <v>67997</v>
      </c>
      <c r="F1224">
        <f>Pumpkin_Seeds_Dataset!F1222</f>
        <v>292.75729999999999</v>
      </c>
      <c r="G1224">
        <f>Pumpkin_Seeds_Dataset!G1222</f>
        <v>0.84330000000000005</v>
      </c>
      <c r="H1224">
        <f>Pumpkin_Seeds_Dataset!H1222</f>
        <v>0.99</v>
      </c>
      <c r="I1224">
        <f>Pumpkin_Seeds_Dataset!I1222</f>
        <v>0.65610000000000002</v>
      </c>
      <c r="J1224">
        <f>Pumpkin_Seeds_Dataset!J1222</f>
        <v>0.82499999999999996</v>
      </c>
      <c r="K1224">
        <f>Pumpkin_Seeds_Dataset!K1222</f>
        <v>1.8605</v>
      </c>
      <c r="L1224">
        <f>Pumpkin_Seeds_Dataset!L1222</f>
        <v>0.73109999999999997</v>
      </c>
      <c r="M1224" s="9">
        <f>Pumpkin_Seeds_Dataset!M1222</f>
        <v>0</v>
      </c>
      <c r="N1224" s="10">
        <f t="shared" si="248"/>
        <v>1</v>
      </c>
      <c r="O1224" s="11">
        <f t="shared" si="249"/>
        <v>1</v>
      </c>
      <c r="P1224">
        <f t="shared" si="250"/>
        <v>0</v>
      </c>
      <c r="Q1224">
        <f t="shared" si="251"/>
        <v>0.14991568529289889</v>
      </c>
      <c r="R1224" s="9">
        <f t="shared" si="252"/>
        <v>0.14991568529289889</v>
      </c>
      <c r="S1224" s="11">
        <f t="shared" si="253"/>
        <v>0.85008431470710111</v>
      </c>
      <c r="T1224" s="9">
        <f t="shared" si="254"/>
        <v>-0.16241974064409179</v>
      </c>
      <c r="U1224" s="11">
        <f t="shared" si="255"/>
        <v>100</v>
      </c>
      <c r="AX1224">
        <v>0.33505432483298841</v>
      </c>
      <c r="AY1224">
        <v>1</v>
      </c>
      <c r="AZ1224">
        <v>0</v>
      </c>
      <c r="BA1224">
        <f t="shared" si="259"/>
        <v>1106</v>
      </c>
      <c r="BB1224">
        <f t="shared" si="260"/>
        <v>114</v>
      </c>
      <c r="BC1224">
        <f t="shared" si="256"/>
        <v>0.14923076923076928</v>
      </c>
      <c r="BD1224">
        <f t="shared" si="257"/>
        <v>0.90500000000000003</v>
      </c>
      <c r="BE1224">
        <f t="shared" si="258"/>
        <v>6.9615384615392408E-4</v>
      </c>
    </row>
    <row r="1225" spans="1:57" x14ac:dyDescent="0.3">
      <c r="A1225">
        <f>Pumpkin_Seeds_Dataset!A1223</f>
        <v>95732</v>
      </c>
      <c r="B1225">
        <f>Pumpkin_Seeds_Dataset!B1223</f>
        <v>1196.021</v>
      </c>
      <c r="C1225">
        <f>Pumpkin_Seeds_Dataset!C1223</f>
        <v>471.25670000000002</v>
      </c>
      <c r="D1225">
        <f>Pumpkin_Seeds_Dataset!D1223</f>
        <v>260.17099999999999</v>
      </c>
      <c r="E1225">
        <f>Pumpkin_Seeds_Dataset!E1223</f>
        <v>96712</v>
      </c>
      <c r="F1225">
        <f>Pumpkin_Seeds_Dataset!F1223</f>
        <v>349.12720000000002</v>
      </c>
      <c r="G1225">
        <f>Pumpkin_Seeds_Dataset!G1223</f>
        <v>0.83379999999999999</v>
      </c>
      <c r="H1225">
        <f>Pumpkin_Seeds_Dataset!H1223</f>
        <v>0.9899</v>
      </c>
      <c r="I1225">
        <f>Pumpkin_Seeds_Dataset!I1223</f>
        <v>0.72689999999999999</v>
      </c>
      <c r="J1225">
        <f>Pumpkin_Seeds_Dataset!J1223</f>
        <v>0.84099999999999997</v>
      </c>
      <c r="K1225">
        <f>Pumpkin_Seeds_Dataset!K1223</f>
        <v>1.8112999999999999</v>
      </c>
      <c r="L1225">
        <f>Pumpkin_Seeds_Dataset!L1223</f>
        <v>0.74080000000000001</v>
      </c>
      <c r="M1225" s="9">
        <f>Pumpkin_Seeds_Dataset!M1223</f>
        <v>0</v>
      </c>
      <c r="N1225" s="10">
        <f t="shared" si="248"/>
        <v>1</v>
      </c>
      <c r="O1225" s="11">
        <f t="shared" si="249"/>
        <v>1</v>
      </c>
      <c r="P1225">
        <f t="shared" si="250"/>
        <v>0</v>
      </c>
      <c r="Q1225">
        <f t="shared" si="251"/>
        <v>0.12449297002590388</v>
      </c>
      <c r="R1225" s="9">
        <f t="shared" si="252"/>
        <v>0.12449297002590388</v>
      </c>
      <c r="S1225" s="11">
        <f t="shared" si="253"/>
        <v>0.87550702997409613</v>
      </c>
      <c r="T1225" s="9">
        <f t="shared" si="254"/>
        <v>-0.13295209762073981</v>
      </c>
      <c r="U1225" s="11">
        <f t="shared" si="255"/>
        <v>100</v>
      </c>
      <c r="AX1225">
        <v>0.33619181254750896</v>
      </c>
      <c r="AY1225">
        <v>1</v>
      </c>
      <c r="AZ1225">
        <v>0</v>
      </c>
      <c r="BA1225">
        <f t="shared" si="259"/>
        <v>1107</v>
      </c>
      <c r="BB1225">
        <f t="shared" si="260"/>
        <v>114</v>
      </c>
      <c r="BC1225">
        <f t="shared" si="256"/>
        <v>0.14846153846153842</v>
      </c>
      <c r="BD1225">
        <f t="shared" si="257"/>
        <v>0.90500000000000003</v>
      </c>
      <c r="BE1225">
        <f t="shared" si="258"/>
        <v>6.9615384615382358E-4</v>
      </c>
    </row>
    <row r="1226" spans="1:57" x14ac:dyDescent="0.3">
      <c r="A1226">
        <f>Pumpkin_Seeds_Dataset!A1224</f>
        <v>65336</v>
      </c>
      <c r="B1226">
        <f>Pumpkin_Seeds_Dataset!B1224</f>
        <v>1004.301</v>
      </c>
      <c r="C1226">
        <f>Pumpkin_Seeds_Dataset!C1224</f>
        <v>393.76179999999999</v>
      </c>
      <c r="D1226">
        <f>Pumpkin_Seeds_Dataset!D1224</f>
        <v>211.96119999999999</v>
      </c>
      <c r="E1226">
        <f>Pumpkin_Seeds_Dataset!E1224</f>
        <v>66049</v>
      </c>
      <c r="F1226">
        <f>Pumpkin_Seeds_Dataset!F1224</f>
        <v>288.42399999999998</v>
      </c>
      <c r="G1226">
        <f>Pumpkin_Seeds_Dataset!G1224</f>
        <v>0.84279999999999999</v>
      </c>
      <c r="H1226">
        <f>Pumpkin_Seeds_Dataset!H1224</f>
        <v>0.98919999999999997</v>
      </c>
      <c r="I1226">
        <f>Pumpkin_Seeds_Dataset!I1224</f>
        <v>0.66639999999999999</v>
      </c>
      <c r="J1226">
        <f>Pumpkin_Seeds_Dataset!J1224</f>
        <v>0.81399999999999995</v>
      </c>
      <c r="K1226">
        <f>Pumpkin_Seeds_Dataset!K1224</f>
        <v>1.8576999999999999</v>
      </c>
      <c r="L1226">
        <f>Pumpkin_Seeds_Dataset!L1224</f>
        <v>0.73250000000000004</v>
      </c>
      <c r="M1226" s="9">
        <f>Pumpkin_Seeds_Dataset!M1224</f>
        <v>0</v>
      </c>
      <c r="N1226" s="10">
        <f t="shared" si="248"/>
        <v>1</v>
      </c>
      <c r="O1226" s="11">
        <f t="shared" si="249"/>
        <v>1</v>
      </c>
      <c r="P1226">
        <f t="shared" si="250"/>
        <v>0</v>
      </c>
      <c r="Q1226">
        <f t="shared" si="251"/>
        <v>0.13064310420658881</v>
      </c>
      <c r="R1226" s="9">
        <f t="shared" si="252"/>
        <v>0.13064310420658881</v>
      </c>
      <c r="S1226" s="11">
        <f t="shared" si="253"/>
        <v>0.86935689579341124</v>
      </c>
      <c r="T1226" s="9">
        <f t="shared" si="254"/>
        <v>-0.14000154091417338</v>
      </c>
      <c r="U1226" s="11">
        <f t="shared" si="255"/>
        <v>100</v>
      </c>
      <c r="AX1226">
        <v>0.3362492608320245</v>
      </c>
      <c r="AY1226">
        <v>1</v>
      </c>
      <c r="AZ1226">
        <v>0</v>
      </c>
      <c r="BA1226">
        <f t="shared" si="259"/>
        <v>1108</v>
      </c>
      <c r="BB1226">
        <f t="shared" si="260"/>
        <v>114</v>
      </c>
      <c r="BC1226">
        <f t="shared" si="256"/>
        <v>0.14769230769230768</v>
      </c>
      <c r="BD1226">
        <f t="shared" si="257"/>
        <v>0.90500000000000003</v>
      </c>
      <c r="BE1226">
        <f t="shared" si="258"/>
        <v>6.9615384615382358E-4</v>
      </c>
    </row>
    <row r="1227" spans="1:57" x14ac:dyDescent="0.3">
      <c r="A1227">
        <f>Pumpkin_Seeds_Dataset!A1225</f>
        <v>72664</v>
      </c>
      <c r="B1227">
        <f>Pumpkin_Seeds_Dataset!B1225</f>
        <v>1051.94</v>
      </c>
      <c r="C1227">
        <f>Pumpkin_Seeds_Dataset!C1225</f>
        <v>417.1807</v>
      </c>
      <c r="D1227">
        <f>Pumpkin_Seeds_Dataset!D1225</f>
        <v>223.90710000000001</v>
      </c>
      <c r="E1227">
        <f>Pumpkin_Seeds_Dataset!E1225</f>
        <v>73380</v>
      </c>
      <c r="F1227">
        <f>Pumpkin_Seeds_Dataset!F1225</f>
        <v>304.16879999999998</v>
      </c>
      <c r="G1227">
        <f>Pumpkin_Seeds_Dataset!G1225</f>
        <v>0.84379999999999999</v>
      </c>
      <c r="H1227">
        <f>Pumpkin_Seeds_Dataset!H1225</f>
        <v>0.99019999999999997</v>
      </c>
      <c r="I1227">
        <f>Pumpkin_Seeds_Dataset!I1225</f>
        <v>0.64370000000000005</v>
      </c>
      <c r="J1227">
        <f>Pumpkin_Seeds_Dataset!J1225</f>
        <v>0.82520000000000004</v>
      </c>
      <c r="K1227">
        <f>Pumpkin_Seeds_Dataset!K1225</f>
        <v>1.8632</v>
      </c>
      <c r="L1227">
        <f>Pumpkin_Seeds_Dataset!L1225</f>
        <v>0.72909999999999997</v>
      </c>
      <c r="M1227" s="9">
        <f>Pumpkin_Seeds_Dataset!M1225</f>
        <v>0</v>
      </c>
      <c r="N1227" s="10">
        <f t="shared" si="248"/>
        <v>1</v>
      </c>
      <c r="O1227" s="11">
        <f t="shared" si="249"/>
        <v>1</v>
      </c>
      <c r="P1227">
        <f t="shared" si="250"/>
        <v>0</v>
      </c>
      <c r="Q1227">
        <f t="shared" si="251"/>
        <v>0.19152641169629042</v>
      </c>
      <c r="R1227" s="9">
        <f t="shared" si="252"/>
        <v>0.19152641169629042</v>
      </c>
      <c r="S1227" s="11">
        <f t="shared" si="253"/>
        <v>0.80847358830370952</v>
      </c>
      <c r="T1227" s="9">
        <f t="shared" si="254"/>
        <v>-0.21260726802645019</v>
      </c>
      <c r="U1227" s="11">
        <f t="shared" si="255"/>
        <v>100</v>
      </c>
      <c r="AX1227">
        <v>0.33671071818420462</v>
      </c>
      <c r="AY1227">
        <v>1</v>
      </c>
      <c r="AZ1227">
        <v>0</v>
      </c>
      <c r="BA1227">
        <f t="shared" si="259"/>
        <v>1109</v>
      </c>
      <c r="BB1227">
        <f t="shared" si="260"/>
        <v>114</v>
      </c>
      <c r="BC1227">
        <f t="shared" si="256"/>
        <v>0.14692307692307693</v>
      </c>
      <c r="BD1227">
        <f t="shared" si="257"/>
        <v>0.90500000000000003</v>
      </c>
      <c r="BE1227">
        <f t="shared" si="258"/>
        <v>0</v>
      </c>
    </row>
    <row r="1228" spans="1:57" x14ac:dyDescent="0.3">
      <c r="A1228">
        <f>Pumpkin_Seeds_Dataset!A1226</f>
        <v>88983</v>
      </c>
      <c r="B1228">
        <f>Pumpkin_Seeds_Dataset!B1226</f>
        <v>1150.6420000000001</v>
      </c>
      <c r="C1228">
        <f>Pumpkin_Seeds_Dataset!C1226</f>
        <v>450.51330000000002</v>
      </c>
      <c r="D1228">
        <f>Pumpkin_Seeds_Dataset!D1226</f>
        <v>252.6634</v>
      </c>
      <c r="E1228">
        <f>Pumpkin_Seeds_Dataset!E1226</f>
        <v>89593</v>
      </c>
      <c r="F1228">
        <f>Pumpkin_Seeds_Dataset!F1226</f>
        <v>336.59570000000002</v>
      </c>
      <c r="G1228">
        <f>Pumpkin_Seeds_Dataset!G1226</f>
        <v>0.82789999999999997</v>
      </c>
      <c r="H1228">
        <f>Pumpkin_Seeds_Dataset!H1226</f>
        <v>0.99319999999999997</v>
      </c>
      <c r="I1228">
        <f>Pumpkin_Seeds_Dataset!I1226</f>
        <v>0.69840000000000002</v>
      </c>
      <c r="J1228">
        <f>Pumpkin_Seeds_Dataset!J1226</f>
        <v>0.84460000000000002</v>
      </c>
      <c r="K1228">
        <f>Pumpkin_Seeds_Dataset!K1226</f>
        <v>1.7830999999999999</v>
      </c>
      <c r="L1228">
        <f>Pumpkin_Seeds_Dataset!L1226</f>
        <v>0.74709999999999999</v>
      </c>
      <c r="M1228" s="9">
        <f>Pumpkin_Seeds_Dataset!M1226</f>
        <v>0</v>
      </c>
      <c r="N1228" s="10">
        <f t="shared" si="248"/>
        <v>1</v>
      </c>
      <c r="O1228" s="11">
        <f t="shared" si="249"/>
        <v>1</v>
      </c>
      <c r="P1228">
        <f t="shared" si="250"/>
        <v>0</v>
      </c>
      <c r="Q1228">
        <f t="shared" si="251"/>
        <v>0.14529744087810106</v>
      </c>
      <c r="R1228" s="9">
        <f t="shared" si="252"/>
        <v>0.14529744087810106</v>
      </c>
      <c r="S1228" s="11">
        <f t="shared" si="253"/>
        <v>0.85470255912189896</v>
      </c>
      <c r="T1228" s="9">
        <f t="shared" si="254"/>
        <v>-0.15700175463903132</v>
      </c>
      <c r="U1228" s="11">
        <f t="shared" si="255"/>
        <v>100</v>
      </c>
      <c r="AX1228">
        <v>0.34008092649827737</v>
      </c>
      <c r="AY1228">
        <v>0</v>
      </c>
      <c r="AZ1228">
        <v>1</v>
      </c>
      <c r="BA1228">
        <f t="shared" si="259"/>
        <v>1109</v>
      </c>
      <c r="BB1228">
        <f t="shared" si="260"/>
        <v>115</v>
      </c>
      <c r="BC1228">
        <f t="shared" si="256"/>
        <v>0.14692307692307693</v>
      </c>
      <c r="BD1228">
        <f t="shared" si="257"/>
        <v>0.90416666666666667</v>
      </c>
      <c r="BE1228">
        <f t="shared" si="258"/>
        <v>6.9551282051279802E-4</v>
      </c>
    </row>
    <row r="1229" spans="1:57" x14ac:dyDescent="0.3">
      <c r="A1229">
        <f>Pumpkin_Seeds_Dataset!A1227</f>
        <v>72500</v>
      </c>
      <c r="B1229">
        <f>Pumpkin_Seeds_Dataset!B1227</f>
        <v>1056.029</v>
      </c>
      <c r="C1229">
        <f>Pumpkin_Seeds_Dataset!C1227</f>
        <v>422.95859999999999</v>
      </c>
      <c r="D1229">
        <f>Pumpkin_Seeds_Dataset!D1227</f>
        <v>219.3545</v>
      </c>
      <c r="E1229">
        <f>Pumpkin_Seeds_Dataset!E1227</f>
        <v>73252</v>
      </c>
      <c r="F1229">
        <f>Pumpkin_Seeds_Dataset!F1227</f>
        <v>303.8254</v>
      </c>
      <c r="G1229">
        <f>Pumpkin_Seeds_Dataset!G1227</f>
        <v>0.85499999999999998</v>
      </c>
      <c r="H1229">
        <f>Pumpkin_Seeds_Dataset!H1227</f>
        <v>0.98970000000000002</v>
      </c>
      <c r="I1229">
        <f>Pumpkin_Seeds_Dataset!I1227</f>
        <v>0.74939999999999996</v>
      </c>
      <c r="J1229">
        <f>Pumpkin_Seeds_Dataset!J1227</f>
        <v>0.81699999999999995</v>
      </c>
      <c r="K1229">
        <f>Pumpkin_Seeds_Dataset!K1227</f>
        <v>1.9281999999999999</v>
      </c>
      <c r="L1229">
        <f>Pumpkin_Seeds_Dataset!L1227</f>
        <v>0.71830000000000005</v>
      </c>
      <c r="M1229" s="9">
        <f>Pumpkin_Seeds_Dataset!M1227</f>
        <v>0</v>
      </c>
      <c r="N1229" s="10">
        <f t="shared" si="248"/>
        <v>1</v>
      </c>
      <c r="O1229" s="11">
        <f t="shared" si="249"/>
        <v>1</v>
      </c>
      <c r="P1229">
        <f t="shared" si="250"/>
        <v>0</v>
      </c>
      <c r="Q1229">
        <f t="shared" si="251"/>
        <v>0.19380573757672812</v>
      </c>
      <c r="R1229" s="9">
        <f t="shared" si="252"/>
        <v>0.19380573757672812</v>
      </c>
      <c r="S1229" s="11">
        <f t="shared" si="253"/>
        <v>0.80619426242327186</v>
      </c>
      <c r="T1229" s="9">
        <f t="shared" si="254"/>
        <v>-0.21543054513998566</v>
      </c>
      <c r="U1229" s="11">
        <f t="shared" si="255"/>
        <v>100</v>
      </c>
      <c r="AX1229">
        <v>0.34121935352118898</v>
      </c>
      <c r="AY1229">
        <v>1</v>
      </c>
      <c r="AZ1229">
        <v>0</v>
      </c>
      <c r="BA1229">
        <f t="shared" si="259"/>
        <v>1110</v>
      </c>
      <c r="BB1229">
        <f t="shared" si="260"/>
        <v>115</v>
      </c>
      <c r="BC1229">
        <f t="shared" si="256"/>
        <v>0.14615384615384619</v>
      </c>
      <c r="BD1229">
        <f t="shared" si="257"/>
        <v>0.90416666666666667</v>
      </c>
      <c r="BE1229">
        <f t="shared" si="258"/>
        <v>6.9551282051289831E-4</v>
      </c>
    </row>
    <row r="1230" spans="1:57" x14ac:dyDescent="0.3">
      <c r="A1230">
        <f>Pumpkin_Seeds_Dataset!A1228</f>
        <v>71895</v>
      </c>
      <c r="B1230">
        <f>Pumpkin_Seeds_Dataset!B1228</f>
        <v>1031.5309999999999</v>
      </c>
      <c r="C1230">
        <f>Pumpkin_Seeds_Dataset!C1228</f>
        <v>404.41059999999999</v>
      </c>
      <c r="D1230">
        <f>Pumpkin_Seeds_Dataset!D1228</f>
        <v>227.55430000000001</v>
      </c>
      <c r="E1230">
        <f>Pumpkin_Seeds_Dataset!E1228</f>
        <v>72678</v>
      </c>
      <c r="F1230">
        <f>Pumpkin_Seeds_Dataset!F1228</f>
        <v>302.55500000000001</v>
      </c>
      <c r="G1230">
        <f>Pumpkin_Seeds_Dataset!G1228</f>
        <v>0.82669999999999999</v>
      </c>
      <c r="H1230">
        <f>Pumpkin_Seeds_Dataset!H1228</f>
        <v>0.98919999999999997</v>
      </c>
      <c r="I1230">
        <f>Pumpkin_Seeds_Dataset!I1228</f>
        <v>0.68679999999999997</v>
      </c>
      <c r="J1230">
        <f>Pumpkin_Seeds_Dataset!J1228</f>
        <v>0.84909999999999997</v>
      </c>
      <c r="K1230">
        <f>Pumpkin_Seeds_Dataset!K1228</f>
        <v>1.7771999999999999</v>
      </c>
      <c r="L1230">
        <f>Pumpkin_Seeds_Dataset!L1228</f>
        <v>0.74809999999999999</v>
      </c>
      <c r="M1230" s="9">
        <f>Pumpkin_Seeds_Dataset!M1228</f>
        <v>0</v>
      </c>
      <c r="N1230" s="10">
        <f t="shared" si="248"/>
        <v>1</v>
      </c>
      <c r="O1230" s="11">
        <f t="shared" si="249"/>
        <v>1</v>
      </c>
      <c r="P1230">
        <f t="shared" si="250"/>
        <v>0</v>
      </c>
      <c r="Q1230">
        <f t="shared" si="251"/>
        <v>4.0019948932200657E-2</v>
      </c>
      <c r="R1230" s="9">
        <f t="shared" si="252"/>
        <v>4.0019948932200657E-2</v>
      </c>
      <c r="S1230" s="11">
        <f t="shared" si="253"/>
        <v>0.95998005106779938</v>
      </c>
      <c r="T1230" s="9">
        <f t="shared" si="254"/>
        <v>-4.0842774873874166E-2</v>
      </c>
      <c r="U1230" s="11">
        <f t="shared" si="255"/>
        <v>100</v>
      </c>
      <c r="AX1230">
        <v>0.34436353530287445</v>
      </c>
      <c r="AY1230">
        <v>1</v>
      </c>
      <c r="AZ1230">
        <v>0</v>
      </c>
      <c r="BA1230">
        <f t="shared" si="259"/>
        <v>1111</v>
      </c>
      <c r="BB1230">
        <f t="shared" si="260"/>
        <v>115</v>
      </c>
      <c r="BC1230">
        <f t="shared" si="256"/>
        <v>0.14538461538461533</v>
      </c>
      <c r="BD1230">
        <f t="shared" si="257"/>
        <v>0.90416666666666667</v>
      </c>
      <c r="BE1230">
        <f t="shared" si="258"/>
        <v>6.9551282051279802E-4</v>
      </c>
    </row>
    <row r="1231" spans="1:57" x14ac:dyDescent="0.3">
      <c r="A1231">
        <f>Pumpkin_Seeds_Dataset!A1229</f>
        <v>73703</v>
      </c>
      <c r="B1231">
        <f>Pumpkin_Seeds_Dataset!B1229</f>
        <v>1065.98</v>
      </c>
      <c r="C1231">
        <f>Pumpkin_Seeds_Dataset!C1229</f>
        <v>422.35910000000001</v>
      </c>
      <c r="D1231">
        <f>Pumpkin_Seeds_Dataset!D1229</f>
        <v>223.39230000000001</v>
      </c>
      <c r="E1231">
        <f>Pumpkin_Seeds_Dataset!E1229</f>
        <v>74461</v>
      </c>
      <c r="F1231">
        <f>Pumpkin_Seeds_Dataset!F1229</f>
        <v>306.33569999999997</v>
      </c>
      <c r="G1231">
        <f>Pumpkin_Seeds_Dataset!G1229</f>
        <v>0.84870000000000001</v>
      </c>
      <c r="H1231">
        <f>Pumpkin_Seeds_Dataset!H1229</f>
        <v>0.98980000000000001</v>
      </c>
      <c r="I1231">
        <f>Pumpkin_Seeds_Dataset!I1229</f>
        <v>0.63800000000000001</v>
      </c>
      <c r="J1231">
        <f>Pumpkin_Seeds_Dataset!J1229</f>
        <v>0.81510000000000005</v>
      </c>
      <c r="K1231">
        <f>Pumpkin_Seeds_Dataset!K1229</f>
        <v>1.8907</v>
      </c>
      <c r="L1231">
        <f>Pumpkin_Seeds_Dataset!L1229</f>
        <v>0.72529999999999994</v>
      </c>
      <c r="M1231" s="9">
        <f>Pumpkin_Seeds_Dataset!M1229</f>
        <v>0</v>
      </c>
      <c r="N1231" s="10">
        <f t="shared" si="248"/>
        <v>1</v>
      </c>
      <c r="O1231" s="11">
        <f t="shared" si="249"/>
        <v>1</v>
      </c>
      <c r="P1231">
        <f t="shared" si="250"/>
        <v>0</v>
      </c>
      <c r="Q1231">
        <f t="shared" si="251"/>
        <v>0.13391906414554364</v>
      </c>
      <c r="R1231" s="9">
        <f t="shared" si="252"/>
        <v>0.13391906414554364</v>
      </c>
      <c r="S1231" s="11">
        <f t="shared" si="253"/>
        <v>0.86608093585445634</v>
      </c>
      <c r="T1231" s="9">
        <f t="shared" si="254"/>
        <v>-0.14377691537052972</v>
      </c>
      <c r="U1231" s="11">
        <f t="shared" si="255"/>
        <v>100</v>
      </c>
      <c r="AX1231">
        <v>0.34610502943204918</v>
      </c>
      <c r="AY1231">
        <v>1</v>
      </c>
      <c r="AZ1231">
        <v>0</v>
      </c>
      <c r="BA1231">
        <f t="shared" si="259"/>
        <v>1112</v>
      </c>
      <c r="BB1231">
        <f t="shared" si="260"/>
        <v>115</v>
      </c>
      <c r="BC1231">
        <f t="shared" si="256"/>
        <v>0.14461538461538459</v>
      </c>
      <c r="BD1231">
        <f t="shared" si="257"/>
        <v>0.90416666666666667</v>
      </c>
      <c r="BE1231">
        <f t="shared" si="258"/>
        <v>6.9551282051279802E-4</v>
      </c>
    </row>
    <row r="1232" spans="1:57" x14ac:dyDescent="0.3">
      <c r="A1232">
        <f>Pumpkin_Seeds_Dataset!A1230</f>
        <v>74188</v>
      </c>
      <c r="B1232">
        <f>Pumpkin_Seeds_Dataset!B1230</f>
        <v>1139.758</v>
      </c>
      <c r="C1232">
        <f>Pumpkin_Seeds_Dataset!C1230</f>
        <v>471.49939999999998</v>
      </c>
      <c r="D1232">
        <f>Pumpkin_Seeds_Dataset!D1230</f>
        <v>203.9162</v>
      </c>
      <c r="E1232">
        <f>Pumpkin_Seeds_Dataset!E1230</f>
        <v>75631</v>
      </c>
      <c r="F1232">
        <f>Pumpkin_Seeds_Dataset!F1230</f>
        <v>307.34199999999998</v>
      </c>
      <c r="G1232">
        <f>Pumpkin_Seeds_Dataset!G1230</f>
        <v>0.90159999999999996</v>
      </c>
      <c r="H1232">
        <f>Pumpkin_Seeds_Dataset!H1230</f>
        <v>0.98089999999999999</v>
      </c>
      <c r="I1232">
        <f>Pumpkin_Seeds_Dataset!I1230</f>
        <v>0.60260000000000002</v>
      </c>
      <c r="J1232">
        <f>Pumpkin_Seeds_Dataset!J1230</f>
        <v>0.7177</v>
      </c>
      <c r="K1232">
        <f>Pumpkin_Seeds_Dataset!K1230</f>
        <v>2.3121999999999998</v>
      </c>
      <c r="L1232">
        <f>Pumpkin_Seeds_Dataset!L1230</f>
        <v>0.65180000000000005</v>
      </c>
      <c r="M1232" s="9">
        <f>Pumpkin_Seeds_Dataset!M1230</f>
        <v>0</v>
      </c>
      <c r="N1232" s="10">
        <f t="shared" si="248"/>
        <v>1</v>
      </c>
      <c r="O1232" s="11">
        <f t="shared" si="249"/>
        <v>1</v>
      </c>
      <c r="P1232">
        <f t="shared" si="250"/>
        <v>0</v>
      </c>
      <c r="Q1232">
        <f t="shared" si="251"/>
        <v>0.92563086578240172</v>
      </c>
      <c r="R1232" s="9">
        <f t="shared" si="252"/>
        <v>0.92563086578240172</v>
      </c>
      <c r="S1232" s="11">
        <f t="shared" si="253"/>
        <v>7.4369134217598276E-2</v>
      </c>
      <c r="T1232" s="9">
        <f t="shared" si="254"/>
        <v>-2.598714285889105</v>
      </c>
      <c r="U1232" s="11">
        <f t="shared" si="255"/>
        <v>0</v>
      </c>
      <c r="AX1232">
        <v>0.34770463035211402</v>
      </c>
      <c r="AY1232">
        <v>1</v>
      </c>
      <c r="AZ1232">
        <v>0</v>
      </c>
      <c r="BA1232">
        <f t="shared" si="259"/>
        <v>1113</v>
      </c>
      <c r="BB1232">
        <f t="shared" si="260"/>
        <v>115</v>
      </c>
      <c r="BC1232">
        <f t="shared" si="256"/>
        <v>0.14384615384615385</v>
      </c>
      <c r="BD1232">
        <f t="shared" si="257"/>
        <v>0.90416666666666667</v>
      </c>
      <c r="BE1232">
        <f t="shared" si="258"/>
        <v>0</v>
      </c>
    </row>
    <row r="1233" spans="1:57" x14ac:dyDescent="0.3">
      <c r="A1233">
        <f>Pumpkin_Seeds_Dataset!A1231</f>
        <v>85339</v>
      </c>
      <c r="B1233">
        <f>Pumpkin_Seeds_Dataset!B1231</f>
        <v>1124.952</v>
      </c>
      <c r="C1233">
        <f>Pumpkin_Seeds_Dataset!C1231</f>
        <v>439.0822</v>
      </c>
      <c r="D1233">
        <f>Pumpkin_Seeds_Dataset!D1231</f>
        <v>249.18719999999999</v>
      </c>
      <c r="E1233">
        <f>Pumpkin_Seeds_Dataset!E1231</f>
        <v>86265</v>
      </c>
      <c r="F1233">
        <f>Pumpkin_Seeds_Dataset!F1231</f>
        <v>329.63159999999999</v>
      </c>
      <c r="G1233">
        <f>Pumpkin_Seeds_Dataset!G1231</f>
        <v>0.82340000000000002</v>
      </c>
      <c r="H1233">
        <f>Pumpkin_Seeds_Dataset!H1231</f>
        <v>0.98929999999999996</v>
      </c>
      <c r="I1233">
        <f>Pumpkin_Seeds_Dataset!I1231</f>
        <v>0.747</v>
      </c>
      <c r="J1233">
        <f>Pumpkin_Seeds_Dataset!J1231</f>
        <v>0.84740000000000004</v>
      </c>
      <c r="K1233">
        <f>Pumpkin_Seeds_Dataset!K1231</f>
        <v>1.7621</v>
      </c>
      <c r="L1233">
        <f>Pumpkin_Seeds_Dataset!L1231</f>
        <v>0.75070000000000003</v>
      </c>
      <c r="M1233" s="9">
        <f>Pumpkin_Seeds_Dataset!M1231</f>
        <v>0</v>
      </c>
      <c r="N1233" s="10">
        <f t="shared" si="248"/>
        <v>1</v>
      </c>
      <c r="O1233" s="11">
        <f t="shared" si="249"/>
        <v>1</v>
      </c>
      <c r="P1233">
        <f t="shared" si="250"/>
        <v>0</v>
      </c>
      <c r="Q1233">
        <f t="shared" si="251"/>
        <v>4.2583312320822374E-2</v>
      </c>
      <c r="R1233" s="9">
        <f t="shared" si="252"/>
        <v>4.2583312320822374E-2</v>
      </c>
      <c r="S1233" s="11">
        <f t="shared" si="253"/>
        <v>0.95741668767917765</v>
      </c>
      <c r="T1233" s="9">
        <f t="shared" si="254"/>
        <v>-4.3516571969681506E-2</v>
      </c>
      <c r="U1233" s="11">
        <f t="shared" si="255"/>
        <v>100</v>
      </c>
      <c r="AX1233">
        <v>0.34813060203208407</v>
      </c>
      <c r="AY1233">
        <v>0</v>
      </c>
      <c r="AZ1233">
        <v>1</v>
      </c>
      <c r="BA1233">
        <f t="shared" si="259"/>
        <v>1113</v>
      </c>
      <c r="BB1233">
        <f t="shared" si="260"/>
        <v>116</v>
      </c>
      <c r="BC1233">
        <f t="shared" si="256"/>
        <v>0.14384615384615385</v>
      </c>
      <c r="BD1233">
        <f t="shared" si="257"/>
        <v>0.90333333333333332</v>
      </c>
      <c r="BE1233">
        <f t="shared" si="258"/>
        <v>6.9487179487177236E-4</v>
      </c>
    </row>
    <row r="1234" spans="1:57" x14ac:dyDescent="0.3">
      <c r="A1234">
        <f>Pumpkin_Seeds_Dataset!A1232</f>
        <v>71372</v>
      </c>
      <c r="B1234">
        <f>Pumpkin_Seeds_Dataset!B1232</f>
        <v>1076.027</v>
      </c>
      <c r="C1234">
        <f>Pumpkin_Seeds_Dataset!C1232</f>
        <v>420.34609999999998</v>
      </c>
      <c r="D1234">
        <f>Pumpkin_Seeds_Dataset!D1232</f>
        <v>216.70660000000001</v>
      </c>
      <c r="E1234">
        <f>Pumpkin_Seeds_Dataset!E1232</f>
        <v>72015</v>
      </c>
      <c r="F1234">
        <f>Pumpkin_Seeds_Dataset!F1232</f>
        <v>301.45260000000002</v>
      </c>
      <c r="G1234">
        <f>Pumpkin_Seeds_Dataset!G1232</f>
        <v>0.8569</v>
      </c>
      <c r="H1234">
        <f>Pumpkin_Seeds_Dataset!H1232</f>
        <v>0.99109999999999998</v>
      </c>
      <c r="I1234">
        <f>Pumpkin_Seeds_Dataset!I1232</f>
        <v>0.70930000000000004</v>
      </c>
      <c r="J1234">
        <f>Pumpkin_Seeds_Dataset!J1232</f>
        <v>0.77459999999999996</v>
      </c>
      <c r="K1234">
        <f>Pumpkin_Seeds_Dataset!K1232</f>
        <v>1.9397</v>
      </c>
      <c r="L1234">
        <f>Pumpkin_Seeds_Dataset!L1232</f>
        <v>0.71719999999999995</v>
      </c>
      <c r="M1234" s="9">
        <f>Pumpkin_Seeds_Dataset!M1232</f>
        <v>0</v>
      </c>
      <c r="N1234" s="10">
        <f t="shared" si="248"/>
        <v>1</v>
      </c>
      <c r="O1234" s="11">
        <f t="shared" si="249"/>
        <v>1</v>
      </c>
      <c r="P1234">
        <f t="shared" si="250"/>
        <v>0</v>
      </c>
      <c r="Q1234">
        <f t="shared" si="251"/>
        <v>0.26884911007051793</v>
      </c>
      <c r="R1234" s="9">
        <f t="shared" si="252"/>
        <v>0.26884911007051793</v>
      </c>
      <c r="S1234" s="11">
        <f t="shared" si="253"/>
        <v>0.73115088992948207</v>
      </c>
      <c r="T1234" s="9">
        <f t="shared" si="254"/>
        <v>-0.31313542476095757</v>
      </c>
      <c r="U1234" s="11">
        <f t="shared" si="255"/>
        <v>100</v>
      </c>
      <c r="AX1234">
        <v>0.34836350899489743</v>
      </c>
      <c r="AY1234">
        <v>1</v>
      </c>
      <c r="AZ1234">
        <v>0</v>
      </c>
      <c r="BA1234">
        <f t="shared" si="259"/>
        <v>1114</v>
      </c>
      <c r="BB1234">
        <f t="shared" si="260"/>
        <v>116</v>
      </c>
      <c r="BC1234">
        <f t="shared" si="256"/>
        <v>0.1430769230769231</v>
      </c>
      <c r="BD1234">
        <f t="shared" si="257"/>
        <v>0.90333333333333332</v>
      </c>
      <c r="BE1234">
        <f t="shared" si="258"/>
        <v>0</v>
      </c>
    </row>
    <row r="1235" spans="1:57" x14ac:dyDescent="0.3">
      <c r="A1235">
        <f>Pumpkin_Seeds_Dataset!A1233</f>
        <v>69799</v>
      </c>
      <c r="B1235">
        <f>Pumpkin_Seeds_Dataset!B1233</f>
        <v>1015.895</v>
      </c>
      <c r="C1235">
        <f>Pumpkin_Seeds_Dataset!C1233</f>
        <v>398.99029999999999</v>
      </c>
      <c r="D1235">
        <f>Pumpkin_Seeds_Dataset!D1233</f>
        <v>223.4717</v>
      </c>
      <c r="E1235">
        <f>Pumpkin_Seeds_Dataset!E1233</f>
        <v>70476</v>
      </c>
      <c r="F1235">
        <f>Pumpkin_Seeds_Dataset!F1233</f>
        <v>298.1121</v>
      </c>
      <c r="G1235">
        <f>Pumpkin_Seeds_Dataset!G1233</f>
        <v>0.82840000000000003</v>
      </c>
      <c r="H1235">
        <f>Pumpkin_Seeds_Dataset!H1233</f>
        <v>0.99039999999999995</v>
      </c>
      <c r="I1235">
        <f>Pumpkin_Seeds_Dataset!I1233</f>
        <v>0.74609999999999999</v>
      </c>
      <c r="J1235">
        <f>Pumpkin_Seeds_Dataset!J1233</f>
        <v>0.84989999999999999</v>
      </c>
      <c r="K1235">
        <f>Pumpkin_Seeds_Dataset!K1233</f>
        <v>1.7854000000000001</v>
      </c>
      <c r="L1235">
        <f>Pumpkin_Seeds_Dataset!L1233</f>
        <v>0.74719999999999998</v>
      </c>
      <c r="M1235" s="9">
        <f>Pumpkin_Seeds_Dataset!M1233</f>
        <v>0</v>
      </c>
      <c r="N1235" s="10">
        <f t="shared" si="248"/>
        <v>1</v>
      </c>
      <c r="O1235" s="11">
        <f t="shared" si="249"/>
        <v>1</v>
      </c>
      <c r="P1235">
        <f t="shared" si="250"/>
        <v>0</v>
      </c>
      <c r="Q1235">
        <f t="shared" si="251"/>
        <v>5.118814315907036E-2</v>
      </c>
      <c r="R1235" s="9">
        <f t="shared" si="252"/>
        <v>5.118814315907036E-2</v>
      </c>
      <c r="S1235" s="11">
        <f t="shared" si="253"/>
        <v>0.94881185684092961</v>
      </c>
      <c r="T1235" s="9">
        <f t="shared" si="254"/>
        <v>-5.2544754146301768E-2</v>
      </c>
      <c r="U1235" s="11">
        <f t="shared" si="255"/>
        <v>100</v>
      </c>
      <c r="AX1235">
        <v>0.34969100078434151</v>
      </c>
      <c r="AY1235">
        <v>0</v>
      </c>
      <c r="AZ1235">
        <v>1</v>
      </c>
      <c r="BA1235">
        <f t="shared" si="259"/>
        <v>1114</v>
      </c>
      <c r="BB1235">
        <f t="shared" si="260"/>
        <v>117</v>
      </c>
      <c r="BC1235">
        <f t="shared" si="256"/>
        <v>0.1430769230769231</v>
      </c>
      <c r="BD1235">
        <f t="shared" si="257"/>
        <v>0.90249999999999997</v>
      </c>
      <c r="BE1235">
        <f t="shared" si="258"/>
        <v>0</v>
      </c>
    </row>
    <row r="1236" spans="1:57" x14ac:dyDescent="0.3">
      <c r="A1236">
        <f>Pumpkin_Seeds_Dataset!A1234</f>
        <v>69792</v>
      </c>
      <c r="B1236">
        <f>Pumpkin_Seeds_Dataset!B1234</f>
        <v>1054.1120000000001</v>
      </c>
      <c r="C1236">
        <f>Pumpkin_Seeds_Dataset!C1234</f>
        <v>418.15910000000002</v>
      </c>
      <c r="D1236">
        <f>Pumpkin_Seeds_Dataset!D1234</f>
        <v>214.39619999999999</v>
      </c>
      <c r="E1236">
        <f>Pumpkin_Seeds_Dataset!E1234</f>
        <v>70460</v>
      </c>
      <c r="F1236">
        <f>Pumpkin_Seeds_Dataset!F1234</f>
        <v>298.09719999999999</v>
      </c>
      <c r="G1236">
        <f>Pumpkin_Seeds_Dataset!G1234</f>
        <v>0.85860000000000003</v>
      </c>
      <c r="H1236">
        <f>Pumpkin_Seeds_Dataset!H1234</f>
        <v>0.99050000000000005</v>
      </c>
      <c r="I1236">
        <f>Pumpkin_Seeds_Dataset!I1234</f>
        <v>0.65580000000000005</v>
      </c>
      <c r="J1236">
        <f>Pumpkin_Seeds_Dataset!J1234</f>
        <v>0.7893</v>
      </c>
      <c r="K1236">
        <f>Pumpkin_Seeds_Dataset!K1234</f>
        <v>1.9503999999999999</v>
      </c>
      <c r="L1236">
        <f>Pumpkin_Seeds_Dataset!L1234</f>
        <v>0.71289999999999998</v>
      </c>
      <c r="M1236" s="9">
        <f>Pumpkin_Seeds_Dataset!M1234</f>
        <v>0</v>
      </c>
      <c r="N1236" s="10">
        <f t="shared" si="248"/>
        <v>1</v>
      </c>
      <c r="O1236" s="11">
        <f t="shared" si="249"/>
        <v>1</v>
      </c>
      <c r="P1236">
        <f t="shared" si="250"/>
        <v>0</v>
      </c>
      <c r="Q1236">
        <f t="shared" si="251"/>
        <v>0.45086843781258867</v>
      </c>
      <c r="R1236" s="9">
        <f t="shared" si="252"/>
        <v>0.45086843781258867</v>
      </c>
      <c r="S1236" s="11">
        <f t="shared" si="253"/>
        <v>0.54913156218741133</v>
      </c>
      <c r="T1236" s="9">
        <f t="shared" si="254"/>
        <v>-0.59941722649597862</v>
      </c>
      <c r="U1236" s="11">
        <f t="shared" si="255"/>
        <v>100</v>
      </c>
      <c r="AX1236">
        <v>0.350414276692806</v>
      </c>
      <c r="AY1236">
        <v>0</v>
      </c>
      <c r="AZ1236">
        <v>1</v>
      </c>
      <c r="BA1236">
        <f t="shared" si="259"/>
        <v>1114</v>
      </c>
      <c r="BB1236">
        <f t="shared" si="260"/>
        <v>118</v>
      </c>
      <c r="BC1236">
        <f t="shared" si="256"/>
        <v>0.1430769230769231</v>
      </c>
      <c r="BD1236">
        <f t="shared" si="257"/>
        <v>0.90166666666666662</v>
      </c>
      <c r="BE1236">
        <f t="shared" si="258"/>
        <v>6.9358974358972104E-4</v>
      </c>
    </row>
    <row r="1237" spans="1:57" x14ac:dyDescent="0.3">
      <c r="A1237">
        <f>Pumpkin_Seeds_Dataset!A1235</f>
        <v>75331</v>
      </c>
      <c r="B1237">
        <f>Pumpkin_Seeds_Dataset!B1235</f>
        <v>1047.751</v>
      </c>
      <c r="C1237">
        <f>Pumpkin_Seeds_Dataset!C1235</f>
        <v>394.80529999999999</v>
      </c>
      <c r="D1237">
        <f>Pumpkin_Seeds_Dataset!D1235</f>
        <v>244.91909999999999</v>
      </c>
      <c r="E1237">
        <f>Pumpkin_Seeds_Dataset!E1235</f>
        <v>76108</v>
      </c>
      <c r="F1237">
        <f>Pumpkin_Seeds_Dataset!F1235</f>
        <v>309.70049999999998</v>
      </c>
      <c r="G1237">
        <f>Pumpkin_Seeds_Dataset!G1235</f>
        <v>0.7843</v>
      </c>
      <c r="H1237">
        <f>Pumpkin_Seeds_Dataset!H1235</f>
        <v>0.98980000000000001</v>
      </c>
      <c r="I1237">
        <f>Pumpkin_Seeds_Dataset!I1235</f>
        <v>0.70409999999999995</v>
      </c>
      <c r="J1237">
        <f>Pumpkin_Seeds_Dataset!J1235</f>
        <v>0.86229999999999996</v>
      </c>
      <c r="K1237">
        <f>Pumpkin_Seeds_Dataset!K1235</f>
        <v>1.6120000000000001</v>
      </c>
      <c r="L1237">
        <f>Pumpkin_Seeds_Dataset!L1235</f>
        <v>0.78439999999999999</v>
      </c>
      <c r="M1237" s="9">
        <f>Pumpkin_Seeds_Dataset!M1235</f>
        <v>0</v>
      </c>
      <c r="N1237" s="10">
        <f t="shared" si="248"/>
        <v>1</v>
      </c>
      <c r="O1237" s="11">
        <f t="shared" si="249"/>
        <v>1</v>
      </c>
      <c r="P1237">
        <f t="shared" si="250"/>
        <v>0</v>
      </c>
      <c r="Q1237">
        <f t="shared" si="251"/>
        <v>1.5573916763743204E-2</v>
      </c>
      <c r="R1237" s="9">
        <f t="shared" si="252"/>
        <v>1.5573916763743204E-2</v>
      </c>
      <c r="S1237" s="11">
        <f t="shared" si="253"/>
        <v>0.9844260832362568</v>
      </c>
      <c r="T1237" s="9">
        <f t="shared" si="254"/>
        <v>-1.5696464233313674E-2</v>
      </c>
      <c r="U1237" s="11">
        <f t="shared" si="255"/>
        <v>100</v>
      </c>
      <c r="AX1237">
        <v>0.35254744366612289</v>
      </c>
      <c r="AY1237">
        <v>1</v>
      </c>
      <c r="AZ1237">
        <v>0</v>
      </c>
      <c r="BA1237">
        <f t="shared" si="259"/>
        <v>1115</v>
      </c>
      <c r="BB1237">
        <f t="shared" si="260"/>
        <v>118</v>
      </c>
      <c r="BC1237">
        <f t="shared" si="256"/>
        <v>0.14230769230769236</v>
      </c>
      <c r="BD1237">
        <f t="shared" si="257"/>
        <v>0.90166666666666662</v>
      </c>
      <c r="BE1237">
        <f t="shared" si="258"/>
        <v>0</v>
      </c>
    </row>
    <row r="1238" spans="1:57" x14ac:dyDescent="0.3">
      <c r="A1238">
        <f>Pumpkin_Seeds_Dataset!A1236</f>
        <v>93246</v>
      </c>
      <c r="B1238">
        <f>Pumpkin_Seeds_Dataset!B1236</f>
        <v>1164.4490000000001</v>
      </c>
      <c r="C1238">
        <f>Pumpkin_Seeds_Dataset!C1236</f>
        <v>445.37759999999997</v>
      </c>
      <c r="D1238">
        <f>Pumpkin_Seeds_Dataset!D1236</f>
        <v>267.28680000000003</v>
      </c>
      <c r="E1238">
        <f>Pumpkin_Seeds_Dataset!E1236</f>
        <v>94039</v>
      </c>
      <c r="F1238">
        <f>Pumpkin_Seeds_Dataset!F1236</f>
        <v>344.56420000000003</v>
      </c>
      <c r="G1238">
        <f>Pumpkin_Seeds_Dataset!G1236</f>
        <v>0.79990000000000006</v>
      </c>
      <c r="H1238">
        <f>Pumpkin_Seeds_Dataset!H1236</f>
        <v>0.99160000000000004</v>
      </c>
      <c r="I1238">
        <f>Pumpkin_Seeds_Dataset!I1236</f>
        <v>0.76349999999999996</v>
      </c>
      <c r="J1238">
        <f>Pumpkin_Seeds_Dataset!J1236</f>
        <v>0.86419999999999997</v>
      </c>
      <c r="K1238">
        <f>Pumpkin_Seeds_Dataset!K1236</f>
        <v>1.6662999999999999</v>
      </c>
      <c r="L1238">
        <f>Pumpkin_Seeds_Dataset!L1236</f>
        <v>0.77359999999999995</v>
      </c>
      <c r="M1238" s="9">
        <f>Pumpkin_Seeds_Dataset!M1236</f>
        <v>0</v>
      </c>
      <c r="N1238" s="10">
        <f t="shared" si="248"/>
        <v>1</v>
      </c>
      <c r="O1238" s="11">
        <f t="shared" si="249"/>
        <v>1</v>
      </c>
      <c r="P1238">
        <f t="shared" si="250"/>
        <v>0</v>
      </c>
      <c r="Q1238">
        <f t="shared" si="251"/>
        <v>3.5732509303177194E-2</v>
      </c>
      <c r="R1238" s="9">
        <f t="shared" si="252"/>
        <v>3.5732509303177194E-2</v>
      </c>
      <c r="S1238" s="11">
        <f t="shared" si="253"/>
        <v>0.96426749069682283</v>
      </c>
      <c r="T1238" s="9">
        <f t="shared" si="254"/>
        <v>-3.6386542886082625E-2</v>
      </c>
      <c r="U1238" s="11">
        <f t="shared" si="255"/>
        <v>100</v>
      </c>
      <c r="AX1238">
        <v>0.35291642543089313</v>
      </c>
      <c r="AY1238">
        <v>0</v>
      </c>
      <c r="AZ1238">
        <v>1</v>
      </c>
      <c r="BA1238">
        <f t="shared" si="259"/>
        <v>1115</v>
      </c>
      <c r="BB1238">
        <f t="shared" si="260"/>
        <v>119</v>
      </c>
      <c r="BC1238">
        <f t="shared" si="256"/>
        <v>0.14230769230769236</v>
      </c>
      <c r="BD1238">
        <f t="shared" si="257"/>
        <v>0.90083333333333337</v>
      </c>
      <c r="BE1238">
        <f t="shared" si="258"/>
        <v>0</v>
      </c>
    </row>
    <row r="1239" spans="1:57" x14ac:dyDescent="0.3">
      <c r="A1239">
        <f>Pumpkin_Seeds_Dataset!A1237</f>
        <v>106188</v>
      </c>
      <c r="B1239">
        <f>Pumpkin_Seeds_Dataset!B1237</f>
        <v>1256.1369999999999</v>
      </c>
      <c r="C1239">
        <f>Pumpkin_Seeds_Dataset!C1237</f>
        <v>477.38150000000002</v>
      </c>
      <c r="D1239">
        <f>Pumpkin_Seeds_Dataset!D1237</f>
        <v>285.40230000000003</v>
      </c>
      <c r="E1239">
        <f>Pumpkin_Seeds_Dataset!E1237</f>
        <v>107392</v>
      </c>
      <c r="F1239">
        <f>Pumpkin_Seeds_Dataset!F1237</f>
        <v>367.69929999999999</v>
      </c>
      <c r="G1239">
        <f>Pumpkin_Seeds_Dataset!G1237</f>
        <v>0.80159999999999998</v>
      </c>
      <c r="H1239">
        <f>Pumpkin_Seeds_Dataset!H1237</f>
        <v>0.98880000000000001</v>
      </c>
      <c r="I1239">
        <f>Pumpkin_Seeds_Dataset!I1237</f>
        <v>0.70020000000000004</v>
      </c>
      <c r="J1239">
        <f>Pumpkin_Seeds_Dataset!J1237</f>
        <v>0.84570000000000001</v>
      </c>
      <c r="K1239">
        <f>Pumpkin_Seeds_Dataset!K1237</f>
        <v>1.6727000000000001</v>
      </c>
      <c r="L1239">
        <f>Pumpkin_Seeds_Dataset!L1237</f>
        <v>0.7702</v>
      </c>
      <c r="M1239" s="9">
        <f>Pumpkin_Seeds_Dataset!M1237</f>
        <v>0</v>
      </c>
      <c r="N1239" s="10">
        <f t="shared" si="248"/>
        <v>1</v>
      </c>
      <c r="O1239" s="11">
        <f t="shared" si="249"/>
        <v>1</v>
      </c>
      <c r="P1239">
        <f t="shared" si="250"/>
        <v>0</v>
      </c>
      <c r="Q1239">
        <f t="shared" si="251"/>
        <v>0.12027643918769103</v>
      </c>
      <c r="R1239" s="9">
        <f t="shared" si="252"/>
        <v>0.12027643918769103</v>
      </c>
      <c r="S1239" s="11">
        <f t="shared" si="253"/>
        <v>0.87972356081230896</v>
      </c>
      <c r="T1239" s="9">
        <f t="shared" si="254"/>
        <v>-0.12814755630131591</v>
      </c>
      <c r="U1239" s="11">
        <f t="shared" si="255"/>
        <v>100</v>
      </c>
      <c r="AX1239">
        <v>0.35333221610753068</v>
      </c>
      <c r="AY1239">
        <v>0</v>
      </c>
      <c r="AZ1239">
        <v>1</v>
      </c>
      <c r="BA1239">
        <f t="shared" si="259"/>
        <v>1115</v>
      </c>
      <c r="BB1239">
        <f t="shared" si="260"/>
        <v>120</v>
      </c>
      <c r="BC1239">
        <f t="shared" si="256"/>
        <v>0.14230769230769236</v>
      </c>
      <c r="BD1239">
        <f t="shared" si="257"/>
        <v>0.9</v>
      </c>
      <c r="BE1239">
        <f t="shared" si="258"/>
        <v>0</v>
      </c>
    </row>
    <row r="1240" spans="1:57" x14ac:dyDescent="0.3">
      <c r="A1240">
        <f>Pumpkin_Seeds_Dataset!A1238</f>
        <v>74308</v>
      </c>
      <c r="B1240">
        <f>Pumpkin_Seeds_Dataset!B1238</f>
        <v>1072.883</v>
      </c>
      <c r="C1240">
        <f>Pumpkin_Seeds_Dataset!C1238</f>
        <v>428.35550000000001</v>
      </c>
      <c r="D1240">
        <f>Pumpkin_Seeds_Dataset!D1238</f>
        <v>221.2116</v>
      </c>
      <c r="E1240">
        <f>Pumpkin_Seeds_Dataset!E1238</f>
        <v>74988</v>
      </c>
      <c r="F1240">
        <f>Pumpkin_Seeds_Dataset!F1238</f>
        <v>307.59039999999999</v>
      </c>
      <c r="G1240">
        <f>Pumpkin_Seeds_Dataset!G1238</f>
        <v>0.85629999999999995</v>
      </c>
      <c r="H1240">
        <f>Pumpkin_Seeds_Dataset!H1238</f>
        <v>0.9909</v>
      </c>
      <c r="I1240">
        <f>Pumpkin_Seeds_Dataset!I1238</f>
        <v>0.72170000000000001</v>
      </c>
      <c r="J1240">
        <f>Pumpkin_Seeds_Dataset!J1238</f>
        <v>0.81120000000000003</v>
      </c>
      <c r="K1240">
        <f>Pumpkin_Seeds_Dataset!K1238</f>
        <v>1.9363999999999999</v>
      </c>
      <c r="L1240">
        <f>Pumpkin_Seeds_Dataset!L1238</f>
        <v>0.71809999999999996</v>
      </c>
      <c r="M1240" s="9">
        <f>Pumpkin_Seeds_Dataset!M1238</f>
        <v>0</v>
      </c>
      <c r="N1240" s="10">
        <f t="shared" si="248"/>
        <v>1</v>
      </c>
      <c r="O1240" s="11">
        <f t="shared" si="249"/>
        <v>1</v>
      </c>
      <c r="P1240">
        <f t="shared" si="250"/>
        <v>0</v>
      </c>
      <c r="Q1240">
        <f t="shared" si="251"/>
        <v>0.16750701135723678</v>
      </c>
      <c r="R1240" s="9">
        <f t="shared" si="252"/>
        <v>0.16750701135723678</v>
      </c>
      <c r="S1240" s="11">
        <f t="shared" si="253"/>
        <v>0.83249298864276322</v>
      </c>
      <c r="T1240" s="9">
        <f t="shared" si="254"/>
        <v>-0.18333047921373871</v>
      </c>
      <c r="U1240" s="11">
        <f t="shared" si="255"/>
        <v>100</v>
      </c>
      <c r="AX1240">
        <v>0.3557684412963194</v>
      </c>
      <c r="AY1240">
        <v>0</v>
      </c>
      <c r="AZ1240">
        <v>1</v>
      </c>
      <c r="BA1240">
        <f t="shared" si="259"/>
        <v>1115</v>
      </c>
      <c r="BB1240">
        <f t="shared" si="260"/>
        <v>121</v>
      </c>
      <c r="BC1240">
        <f t="shared" si="256"/>
        <v>0.14230769230769236</v>
      </c>
      <c r="BD1240">
        <f t="shared" si="257"/>
        <v>0.89916666666666667</v>
      </c>
      <c r="BE1240">
        <f t="shared" si="258"/>
        <v>6.9166666666674412E-4</v>
      </c>
    </row>
    <row r="1241" spans="1:57" x14ac:dyDescent="0.3">
      <c r="A1241">
        <f>Pumpkin_Seeds_Dataset!A1239</f>
        <v>78124</v>
      </c>
      <c r="B1241">
        <f>Pumpkin_Seeds_Dataset!B1239</f>
        <v>1098.835</v>
      </c>
      <c r="C1241">
        <f>Pumpkin_Seeds_Dataset!C1239</f>
        <v>434.81420000000003</v>
      </c>
      <c r="D1241">
        <f>Pumpkin_Seeds_Dataset!D1239</f>
        <v>229.35740000000001</v>
      </c>
      <c r="E1241">
        <f>Pumpkin_Seeds_Dataset!E1239</f>
        <v>78963</v>
      </c>
      <c r="F1241">
        <f>Pumpkin_Seeds_Dataset!F1239</f>
        <v>315.3895</v>
      </c>
      <c r="G1241">
        <f>Pumpkin_Seeds_Dataset!G1239</f>
        <v>0.84960000000000002</v>
      </c>
      <c r="H1241">
        <f>Pumpkin_Seeds_Dataset!H1239</f>
        <v>0.98939999999999995</v>
      </c>
      <c r="I1241">
        <f>Pumpkin_Seeds_Dataset!I1239</f>
        <v>0.7077</v>
      </c>
      <c r="J1241">
        <f>Pumpkin_Seeds_Dataset!J1239</f>
        <v>0.81310000000000004</v>
      </c>
      <c r="K1241">
        <f>Pumpkin_Seeds_Dataset!K1239</f>
        <v>1.8957999999999999</v>
      </c>
      <c r="L1241">
        <f>Pumpkin_Seeds_Dataset!L1239</f>
        <v>0.72529999999999994</v>
      </c>
      <c r="M1241" s="9">
        <f>Pumpkin_Seeds_Dataset!M1239</f>
        <v>0</v>
      </c>
      <c r="N1241" s="10">
        <f t="shared" si="248"/>
        <v>1</v>
      </c>
      <c r="O1241" s="11">
        <f t="shared" si="249"/>
        <v>1</v>
      </c>
      <c r="P1241">
        <f t="shared" si="250"/>
        <v>0</v>
      </c>
      <c r="Q1241">
        <f t="shared" si="251"/>
        <v>8.3017092044230412E-2</v>
      </c>
      <c r="R1241" s="9">
        <f t="shared" si="252"/>
        <v>8.3017092044230412E-2</v>
      </c>
      <c r="S1241" s="11">
        <f t="shared" si="253"/>
        <v>0.91698290795576964</v>
      </c>
      <c r="T1241" s="9">
        <f t="shared" si="254"/>
        <v>-8.6666445987964899E-2</v>
      </c>
      <c r="U1241" s="11">
        <f t="shared" si="255"/>
        <v>100</v>
      </c>
      <c r="AX1241">
        <v>0.35710478105059312</v>
      </c>
      <c r="AY1241">
        <v>1</v>
      </c>
      <c r="AZ1241">
        <v>0</v>
      </c>
      <c r="BA1241">
        <f t="shared" si="259"/>
        <v>1116</v>
      </c>
      <c r="BB1241">
        <f t="shared" si="260"/>
        <v>121</v>
      </c>
      <c r="BC1241">
        <f t="shared" si="256"/>
        <v>0.1415384615384615</v>
      </c>
      <c r="BD1241">
        <f t="shared" si="257"/>
        <v>0.89916666666666667</v>
      </c>
      <c r="BE1241">
        <f t="shared" si="258"/>
        <v>0</v>
      </c>
    </row>
    <row r="1242" spans="1:57" x14ac:dyDescent="0.3">
      <c r="A1242">
        <f>Pumpkin_Seeds_Dataset!A1240</f>
        <v>67334</v>
      </c>
      <c r="B1242">
        <f>Pumpkin_Seeds_Dataset!B1240</f>
        <v>1016.587</v>
      </c>
      <c r="C1242">
        <f>Pumpkin_Seeds_Dataset!C1240</f>
        <v>400.14760000000001</v>
      </c>
      <c r="D1242">
        <f>Pumpkin_Seeds_Dataset!D1240</f>
        <v>215.1276</v>
      </c>
      <c r="E1242">
        <f>Pumpkin_Seeds_Dataset!E1240</f>
        <v>68040</v>
      </c>
      <c r="F1242">
        <f>Pumpkin_Seeds_Dataset!F1240</f>
        <v>292.80079999999998</v>
      </c>
      <c r="G1242">
        <f>Pumpkin_Seeds_Dataset!G1240</f>
        <v>0.84319999999999995</v>
      </c>
      <c r="H1242">
        <f>Pumpkin_Seeds_Dataset!H1240</f>
        <v>0.98960000000000004</v>
      </c>
      <c r="I1242">
        <f>Pumpkin_Seeds_Dataset!I1240</f>
        <v>0.74219999999999997</v>
      </c>
      <c r="J1242">
        <f>Pumpkin_Seeds_Dataset!J1240</f>
        <v>0.81879999999999997</v>
      </c>
      <c r="K1242">
        <f>Pumpkin_Seeds_Dataset!K1240</f>
        <v>1.86</v>
      </c>
      <c r="L1242">
        <f>Pumpkin_Seeds_Dataset!L1240</f>
        <v>0.73170000000000002</v>
      </c>
      <c r="M1242" s="9">
        <f>Pumpkin_Seeds_Dataset!M1240</f>
        <v>0</v>
      </c>
      <c r="N1242" s="10">
        <f t="shared" si="248"/>
        <v>1</v>
      </c>
      <c r="O1242" s="11">
        <f t="shared" si="249"/>
        <v>1</v>
      </c>
      <c r="P1242">
        <f t="shared" si="250"/>
        <v>0</v>
      </c>
      <c r="Q1242">
        <f t="shared" si="251"/>
        <v>0.13633255553333454</v>
      </c>
      <c r="R1242" s="9">
        <f t="shared" si="252"/>
        <v>0.13633255553333454</v>
      </c>
      <c r="S1242" s="11">
        <f t="shared" si="253"/>
        <v>0.86366744446666543</v>
      </c>
      <c r="T1242" s="9">
        <f t="shared" si="254"/>
        <v>-0.14656748650961665</v>
      </c>
      <c r="U1242" s="11">
        <f t="shared" si="255"/>
        <v>100</v>
      </c>
      <c r="AX1242">
        <v>0.36184710393750241</v>
      </c>
      <c r="AY1242">
        <v>0</v>
      </c>
      <c r="AZ1242">
        <v>1</v>
      </c>
      <c r="BA1242">
        <f t="shared" si="259"/>
        <v>1116</v>
      </c>
      <c r="BB1242">
        <f t="shared" si="260"/>
        <v>122</v>
      </c>
      <c r="BC1242">
        <f t="shared" si="256"/>
        <v>0.1415384615384615</v>
      </c>
      <c r="BD1242">
        <f t="shared" si="257"/>
        <v>0.89833333333333332</v>
      </c>
      <c r="BE1242">
        <f t="shared" si="258"/>
        <v>6.910256410256186E-4</v>
      </c>
    </row>
    <row r="1243" spans="1:57" x14ac:dyDescent="0.3">
      <c r="A1243">
        <f>Pumpkin_Seeds_Dataset!A1241</f>
        <v>100253</v>
      </c>
      <c r="B1243">
        <f>Pumpkin_Seeds_Dataset!B1241</f>
        <v>1266.9069999999999</v>
      </c>
      <c r="C1243">
        <f>Pumpkin_Seeds_Dataset!C1241</f>
        <v>505.53789999999998</v>
      </c>
      <c r="D1243">
        <f>Pumpkin_Seeds_Dataset!D1241</f>
        <v>254.11789999999999</v>
      </c>
      <c r="E1243">
        <f>Pumpkin_Seeds_Dataset!E1241</f>
        <v>101478</v>
      </c>
      <c r="F1243">
        <f>Pumpkin_Seeds_Dataset!F1241</f>
        <v>357.27589999999998</v>
      </c>
      <c r="G1243">
        <f>Pumpkin_Seeds_Dataset!G1241</f>
        <v>0.86450000000000005</v>
      </c>
      <c r="H1243">
        <f>Pumpkin_Seeds_Dataset!H1241</f>
        <v>0.9879</v>
      </c>
      <c r="I1243">
        <f>Pumpkin_Seeds_Dataset!I1241</f>
        <v>0.75180000000000002</v>
      </c>
      <c r="J1243">
        <f>Pumpkin_Seeds_Dataset!J1241</f>
        <v>0.78490000000000004</v>
      </c>
      <c r="K1243">
        <f>Pumpkin_Seeds_Dataset!K1241</f>
        <v>1.9894000000000001</v>
      </c>
      <c r="L1243">
        <f>Pumpkin_Seeds_Dataset!L1241</f>
        <v>0.70669999999999999</v>
      </c>
      <c r="M1243" s="9">
        <f>Pumpkin_Seeds_Dataset!M1241</f>
        <v>0</v>
      </c>
      <c r="N1243" s="10">
        <f t="shared" si="248"/>
        <v>1</v>
      </c>
      <c r="O1243" s="11">
        <f t="shared" si="249"/>
        <v>1</v>
      </c>
      <c r="P1243">
        <f t="shared" si="250"/>
        <v>0</v>
      </c>
      <c r="Q1243">
        <f t="shared" si="251"/>
        <v>0.46621597309712753</v>
      </c>
      <c r="R1243" s="9">
        <f t="shared" si="252"/>
        <v>0.46621597309712753</v>
      </c>
      <c r="S1243" s="11">
        <f t="shared" si="253"/>
        <v>0.53378402690287241</v>
      </c>
      <c r="T1243" s="9">
        <f t="shared" si="254"/>
        <v>-0.62776396583358818</v>
      </c>
      <c r="U1243" s="11">
        <f t="shared" si="255"/>
        <v>100</v>
      </c>
      <c r="AX1243">
        <v>0.3619025570091392</v>
      </c>
      <c r="AY1243">
        <v>1</v>
      </c>
      <c r="AZ1243">
        <v>0</v>
      </c>
      <c r="BA1243">
        <f t="shared" si="259"/>
        <v>1117</v>
      </c>
      <c r="BB1243">
        <f t="shared" si="260"/>
        <v>122</v>
      </c>
      <c r="BC1243">
        <f t="shared" si="256"/>
        <v>0.14076923076923076</v>
      </c>
      <c r="BD1243">
        <f t="shared" si="257"/>
        <v>0.89833333333333332</v>
      </c>
      <c r="BE1243">
        <f t="shared" si="258"/>
        <v>0</v>
      </c>
    </row>
    <row r="1244" spans="1:57" x14ac:dyDescent="0.3">
      <c r="A1244">
        <f>Pumpkin_Seeds_Dataset!A1242</f>
        <v>101525</v>
      </c>
      <c r="B1244">
        <f>Pumpkin_Seeds_Dataset!B1242</f>
        <v>1240.386</v>
      </c>
      <c r="C1244">
        <f>Pumpkin_Seeds_Dataset!C1242</f>
        <v>462.71319999999997</v>
      </c>
      <c r="D1244">
        <f>Pumpkin_Seeds_Dataset!D1242</f>
        <v>280.52949999999998</v>
      </c>
      <c r="E1244">
        <f>Pumpkin_Seeds_Dataset!E1242</f>
        <v>103105</v>
      </c>
      <c r="F1244">
        <f>Pumpkin_Seeds_Dataset!F1242</f>
        <v>359.53530000000001</v>
      </c>
      <c r="G1244">
        <f>Pumpkin_Seeds_Dataset!G1242</f>
        <v>0.79530000000000001</v>
      </c>
      <c r="H1244">
        <f>Pumpkin_Seeds_Dataset!H1242</f>
        <v>0.98470000000000002</v>
      </c>
      <c r="I1244">
        <f>Pumpkin_Seeds_Dataset!I1242</f>
        <v>0.72589999999999999</v>
      </c>
      <c r="J1244">
        <f>Pumpkin_Seeds_Dataset!J1242</f>
        <v>0.82920000000000005</v>
      </c>
      <c r="K1244">
        <f>Pumpkin_Seeds_Dataset!K1242</f>
        <v>1.6494</v>
      </c>
      <c r="L1244">
        <f>Pumpkin_Seeds_Dataset!L1242</f>
        <v>0.77700000000000002</v>
      </c>
      <c r="M1244" s="9">
        <f>Pumpkin_Seeds_Dataset!M1242</f>
        <v>0</v>
      </c>
      <c r="N1244" s="10">
        <f t="shared" si="248"/>
        <v>1</v>
      </c>
      <c r="O1244" s="11">
        <f t="shared" si="249"/>
        <v>1</v>
      </c>
      <c r="P1244">
        <f t="shared" si="250"/>
        <v>0</v>
      </c>
      <c r="Q1244">
        <f t="shared" si="251"/>
        <v>6.8558659770622653E-3</v>
      </c>
      <c r="R1244" s="9">
        <f t="shared" si="252"/>
        <v>6.8558659770622653E-3</v>
      </c>
      <c r="S1244" s="11">
        <f t="shared" si="253"/>
        <v>0.99314413402293777</v>
      </c>
      <c r="T1244" s="9">
        <f t="shared" si="254"/>
        <v>-6.8794753967651775E-3</v>
      </c>
      <c r="U1244" s="11">
        <f t="shared" si="255"/>
        <v>100</v>
      </c>
      <c r="AX1244">
        <v>0.3632792021666108</v>
      </c>
      <c r="AY1244">
        <v>0</v>
      </c>
      <c r="AZ1244">
        <v>1</v>
      </c>
      <c r="BA1244">
        <f t="shared" si="259"/>
        <v>1117</v>
      </c>
      <c r="BB1244">
        <f t="shared" si="260"/>
        <v>123</v>
      </c>
      <c r="BC1244">
        <f t="shared" si="256"/>
        <v>0.14076923076923076</v>
      </c>
      <c r="BD1244">
        <f t="shared" si="257"/>
        <v>0.89749999999999996</v>
      </c>
      <c r="BE1244">
        <f t="shared" si="258"/>
        <v>6.9038461538459294E-4</v>
      </c>
    </row>
    <row r="1245" spans="1:57" x14ac:dyDescent="0.3">
      <c r="A1245">
        <f>Pumpkin_Seeds_Dataset!A1243</f>
        <v>92472</v>
      </c>
      <c r="B1245">
        <f>Pumpkin_Seeds_Dataset!B1243</f>
        <v>1160.847</v>
      </c>
      <c r="C1245">
        <f>Pumpkin_Seeds_Dataset!C1243</f>
        <v>439.70170000000002</v>
      </c>
      <c r="D1245">
        <f>Pumpkin_Seeds_Dataset!D1243</f>
        <v>269.5813</v>
      </c>
      <c r="E1245">
        <f>Pumpkin_Seeds_Dataset!E1243</f>
        <v>93335</v>
      </c>
      <c r="F1245">
        <f>Pumpkin_Seeds_Dataset!F1243</f>
        <v>343.13119999999998</v>
      </c>
      <c r="G1245">
        <f>Pumpkin_Seeds_Dataset!G1243</f>
        <v>0.79</v>
      </c>
      <c r="H1245">
        <f>Pumpkin_Seeds_Dataset!H1243</f>
        <v>0.99080000000000001</v>
      </c>
      <c r="I1245">
        <f>Pumpkin_Seeds_Dataset!I1243</f>
        <v>0.73650000000000004</v>
      </c>
      <c r="J1245">
        <f>Pumpkin_Seeds_Dataset!J1243</f>
        <v>0.86229999999999996</v>
      </c>
      <c r="K1245">
        <f>Pumpkin_Seeds_Dataset!K1243</f>
        <v>1.6311</v>
      </c>
      <c r="L1245">
        <f>Pumpkin_Seeds_Dataset!L1243</f>
        <v>0.78039999999999998</v>
      </c>
      <c r="M1245" s="9">
        <f>Pumpkin_Seeds_Dataset!M1243</f>
        <v>0</v>
      </c>
      <c r="N1245" s="10">
        <f t="shared" si="248"/>
        <v>1</v>
      </c>
      <c r="O1245" s="11">
        <f t="shared" si="249"/>
        <v>1</v>
      </c>
      <c r="P1245">
        <f t="shared" si="250"/>
        <v>0</v>
      </c>
      <c r="Q1245">
        <f t="shared" si="251"/>
        <v>3.6295276058482533E-2</v>
      </c>
      <c r="R1245" s="9">
        <f t="shared" si="252"/>
        <v>3.6295276058482533E-2</v>
      </c>
      <c r="S1245" s="11">
        <f t="shared" si="253"/>
        <v>0.96370472394151752</v>
      </c>
      <c r="T1245" s="9">
        <f t="shared" si="254"/>
        <v>-3.6970334257156956E-2</v>
      </c>
      <c r="U1245" s="11">
        <f t="shared" si="255"/>
        <v>100</v>
      </c>
      <c r="AX1245">
        <v>0.36340176330944263</v>
      </c>
      <c r="AY1245">
        <v>1</v>
      </c>
      <c r="AZ1245">
        <v>0</v>
      </c>
      <c r="BA1245">
        <f t="shared" si="259"/>
        <v>1118</v>
      </c>
      <c r="BB1245">
        <f t="shared" si="260"/>
        <v>123</v>
      </c>
      <c r="BC1245">
        <f t="shared" si="256"/>
        <v>0.14000000000000001</v>
      </c>
      <c r="BD1245">
        <f t="shared" si="257"/>
        <v>0.89749999999999996</v>
      </c>
      <c r="BE1245">
        <f t="shared" si="258"/>
        <v>6.9038461538459294E-4</v>
      </c>
    </row>
    <row r="1246" spans="1:57" x14ac:dyDescent="0.3">
      <c r="A1246">
        <f>Pumpkin_Seeds_Dataset!A1244</f>
        <v>69621</v>
      </c>
      <c r="B1246">
        <f>Pumpkin_Seeds_Dataset!B1244</f>
        <v>1055.941</v>
      </c>
      <c r="C1246">
        <f>Pumpkin_Seeds_Dataset!C1244</f>
        <v>427.14440000000002</v>
      </c>
      <c r="D1246">
        <f>Pumpkin_Seeds_Dataset!D1244</f>
        <v>207.88919999999999</v>
      </c>
      <c r="E1246">
        <f>Pumpkin_Seeds_Dataset!E1244</f>
        <v>70399</v>
      </c>
      <c r="F1246">
        <f>Pumpkin_Seeds_Dataset!F1244</f>
        <v>297.73180000000002</v>
      </c>
      <c r="G1246">
        <f>Pumpkin_Seeds_Dataset!G1244</f>
        <v>0.87360000000000004</v>
      </c>
      <c r="H1246">
        <f>Pumpkin_Seeds_Dataset!H1244</f>
        <v>0.9889</v>
      </c>
      <c r="I1246">
        <f>Pumpkin_Seeds_Dataset!I1244</f>
        <v>0.62219999999999998</v>
      </c>
      <c r="J1246">
        <f>Pumpkin_Seeds_Dataset!J1244</f>
        <v>0.78459999999999996</v>
      </c>
      <c r="K1246">
        <f>Pumpkin_Seeds_Dataset!K1244</f>
        <v>2.0547</v>
      </c>
      <c r="L1246">
        <f>Pumpkin_Seeds_Dataset!L1244</f>
        <v>0.69699999999999995</v>
      </c>
      <c r="M1246" s="9">
        <f>Pumpkin_Seeds_Dataset!M1244</f>
        <v>0</v>
      </c>
      <c r="N1246" s="10">
        <f t="shared" si="248"/>
        <v>1</v>
      </c>
      <c r="O1246" s="11">
        <f t="shared" si="249"/>
        <v>1</v>
      </c>
      <c r="P1246">
        <f t="shared" si="250"/>
        <v>0</v>
      </c>
      <c r="Q1246">
        <f t="shared" si="251"/>
        <v>0.3723034726516547</v>
      </c>
      <c r="R1246" s="9">
        <f t="shared" si="252"/>
        <v>0.3723034726516547</v>
      </c>
      <c r="S1246" s="11">
        <f t="shared" si="253"/>
        <v>0.62769652734834525</v>
      </c>
      <c r="T1246" s="9">
        <f t="shared" si="254"/>
        <v>-0.46569846601688064</v>
      </c>
      <c r="U1246" s="11">
        <f t="shared" si="255"/>
        <v>100</v>
      </c>
      <c r="AX1246">
        <v>0.36428034782284885</v>
      </c>
      <c r="AY1246">
        <v>1</v>
      </c>
      <c r="AZ1246">
        <v>0</v>
      </c>
      <c r="BA1246">
        <f t="shared" si="259"/>
        <v>1119</v>
      </c>
      <c r="BB1246">
        <f t="shared" si="260"/>
        <v>123</v>
      </c>
      <c r="BC1246">
        <f t="shared" si="256"/>
        <v>0.13923076923076927</v>
      </c>
      <c r="BD1246">
        <f t="shared" si="257"/>
        <v>0.89749999999999996</v>
      </c>
      <c r="BE1246">
        <f t="shared" si="258"/>
        <v>0</v>
      </c>
    </row>
    <row r="1247" spans="1:57" x14ac:dyDescent="0.3">
      <c r="A1247">
        <f>Pumpkin_Seeds_Dataset!A1245</f>
        <v>72003</v>
      </c>
      <c r="B1247">
        <f>Pumpkin_Seeds_Dataset!B1245</f>
        <v>1064.0899999999999</v>
      </c>
      <c r="C1247">
        <f>Pumpkin_Seeds_Dataset!C1245</f>
        <v>421.51839999999999</v>
      </c>
      <c r="D1247">
        <f>Pumpkin_Seeds_Dataset!D1245</f>
        <v>218.40129999999999</v>
      </c>
      <c r="E1247">
        <f>Pumpkin_Seeds_Dataset!E1245</f>
        <v>72712</v>
      </c>
      <c r="F1247">
        <f>Pumpkin_Seeds_Dataset!F1245</f>
        <v>302.78219999999999</v>
      </c>
      <c r="G1247">
        <f>Pumpkin_Seeds_Dataset!G1245</f>
        <v>0.85529999999999995</v>
      </c>
      <c r="H1247">
        <f>Pumpkin_Seeds_Dataset!H1245</f>
        <v>0.99019999999999997</v>
      </c>
      <c r="I1247">
        <f>Pumpkin_Seeds_Dataset!I1245</f>
        <v>0.71950000000000003</v>
      </c>
      <c r="J1247">
        <f>Pumpkin_Seeds_Dataset!J1245</f>
        <v>0.79910000000000003</v>
      </c>
      <c r="K1247">
        <f>Pumpkin_Seeds_Dataset!K1245</f>
        <v>1.93</v>
      </c>
      <c r="L1247">
        <f>Pumpkin_Seeds_Dataset!L1245</f>
        <v>0.71830000000000005</v>
      </c>
      <c r="M1247" s="9">
        <f>Pumpkin_Seeds_Dataset!M1245</f>
        <v>0</v>
      </c>
      <c r="N1247" s="10">
        <f t="shared" si="248"/>
        <v>1</v>
      </c>
      <c r="O1247" s="11">
        <f t="shared" si="249"/>
        <v>1</v>
      </c>
      <c r="P1247">
        <f t="shared" si="250"/>
        <v>0</v>
      </c>
      <c r="Q1247">
        <f t="shared" si="251"/>
        <v>0.22174962577699811</v>
      </c>
      <c r="R1247" s="9">
        <f t="shared" si="252"/>
        <v>0.22174962577699811</v>
      </c>
      <c r="S1247" s="11">
        <f t="shared" si="253"/>
        <v>0.77825037422300192</v>
      </c>
      <c r="T1247" s="9">
        <f t="shared" si="254"/>
        <v>-0.2507069888086213</v>
      </c>
      <c r="U1247" s="11">
        <f t="shared" si="255"/>
        <v>100</v>
      </c>
      <c r="AX1247">
        <v>0.36448150346370045</v>
      </c>
      <c r="AY1247">
        <v>0</v>
      </c>
      <c r="AZ1247">
        <v>1</v>
      </c>
      <c r="BA1247">
        <f t="shared" si="259"/>
        <v>1119</v>
      </c>
      <c r="BB1247">
        <f t="shared" si="260"/>
        <v>124</v>
      </c>
      <c r="BC1247">
        <f t="shared" si="256"/>
        <v>0.13923076923076927</v>
      </c>
      <c r="BD1247">
        <f t="shared" si="257"/>
        <v>0.89666666666666672</v>
      </c>
      <c r="BE1247">
        <f t="shared" si="258"/>
        <v>0</v>
      </c>
    </row>
    <row r="1248" spans="1:57" x14ac:dyDescent="0.3">
      <c r="A1248">
        <f>Pumpkin_Seeds_Dataset!A1246</f>
        <v>87277</v>
      </c>
      <c r="B1248">
        <f>Pumpkin_Seeds_Dataset!B1246</f>
        <v>1216.7059999999999</v>
      </c>
      <c r="C1248">
        <f>Pumpkin_Seeds_Dataset!C1246</f>
        <v>498.70519999999999</v>
      </c>
      <c r="D1248">
        <f>Pumpkin_Seeds_Dataset!D1246</f>
        <v>223.83590000000001</v>
      </c>
      <c r="E1248">
        <f>Pumpkin_Seeds_Dataset!E1246</f>
        <v>88147</v>
      </c>
      <c r="F1248">
        <f>Pumpkin_Seeds_Dataset!F1246</f>
        <v>333.3535</v>
      </c>
      <c r="G1248">
        <f>Pumpkin_Seeds_Dataset!G1246</f>
        <v>0.89359999999999995</v>
      </c>
      <c r="H1248">
        <f>Pumpkin_Seeds_Dataset!H1246</f>
        <v>0.99009999999999998</v>
      </c>
      <c r="I1248">
        <f>Pumpkin_Seeds_Dataset!I1246</f>
        <v>0.7379</v>
      </c>
      <c r="J1248">
        <f>Pumpkin_Seeds_Dataset!J1246</f>
        <v>0.7409</v>
      </c>
      <c r="K1248">
        <f>Pumpkin_Seeds_Dataset!K1246</f>
        <v>2.2280000000000002</v>
      </c>
      <c r="L1248">
        <f>Pumpkin_Seeds_Dataset!L1246</f>
        <v>0.66839999999999999</v>
      </c>
      <c r="M1248" s="9">
        <f>Pumpkin_Seeds_Dataset!M1246</f>
        <v>0</v>
      </c>
      <c r="N1248" s="10">
        <f t="shared" si="248"/>
        <v>1</v>
      </c>
      <c r="O1248" s="11">
        <f t="shared" si="249"/>
        <v>1</v>
      </c>
      <c r="P1248">
        <f t="shared" si="250"/>
        <v>0</v>
      </c>
      <c r="Q1248">
        <f t="shared" si="251"/>
        <v>0.90571009975604611</v>
      </c>
      <c r="R1248" s="9">
        <f t="shared" si="252"/>
        <v>0.90571009975604611</v>
      </c>
      <c r="S1248" s="11">
        <f t="shared" si="253"/>
        <v>9.4289900243953895E-2</v>
      </c>
      <c r="T1248" s="9">
        <f t="shared" si="254"/>
        <v>-2.361381197475692</v>
      </c>
      <c r="U1248" s="11">
        <f t="shared" si="255"/>
        <v>0</v>
      </c>
      <c r="AX1248">
        <v>0.36531548265786173</v>
      </c>
      <c r="AY1248">
        <v>0</v>
      </c>
      <c r="AZ1248">
        <v>1</v>
      </c>
      <c r="BA1248">
        <f t="shared" si="259"/>
        <v>1119</v>
      </c>
      <c r="BB1248">
        <f t="shared" si="260"/>
        <v>125</v>
      </c>
      <c r="BC1248">
        <f t="shared" si="256"/>
        <v>0.13923076923076927</v>
      </c>
      <c r="BD1248">
        <f t="shared" si="257"/>
        <v>0.89583333333333337</v>
      </c>
      <c r="BE1248">
        <f t="shared" si="258"/>
        <v>6.8910256410264126E-4</v>
      </c>
    </row>
    <row r="1249" spans="1:57" x14ac:dyDescent="0.3">
      <c r="A1249">
        <f>Pumpkin_Seeds_Dataset!A1247</f>
        <v>82992</v>
      </c>
      <c r="B1249">
        <f>Pumpkin_Seeds_Dataset!B1247</f>
        <v>1119.277</v>
      </c>
      <c r="C1249">
        <f>Pumpkin_Seeds_Dataset!C1247</f>
        <v>422.5292</v>
      </c>
      <c r="D1249">
        <f>Pumpkin_Seeds_Dataset!D1247</f>
        <v>250.69649999999999</v>
      </c>
      <c r="E1249">
        <f>Pumpkin_Seeds_Dataset!E1247</f>
        <v>83998</v>
      </c>
      <c r="F1249">
        <f>Pumpkin_Seeds_Dataset!F1247</f>
        <v>325.06720000000001</v>
      </c>
      <c r="G1249">
        <f>Pumpkin_Seeds_Dataset!G1247</f>
        <v>0.80500000000000005</v>
      </c>
      <c r="H1249">
        <f>Pumpkin_Seeds_Dataset!H1247</f>
        <v>0.98799999999999999</v>
      </c>
      <c r="I1249">
        <f>Pumpkin_Seeds_Dataset!I1247</f>
        <v>0.70640000000000003</v>
      </c>
      <c r="J1249">
        <f>Pumpkin_Seeds_Dataset!J1247</f>
        <v>0.83250000000000002</v>
      </c>
      <c r="K1249">
        <f>Pumpkin_Seeds_Dataset!K1247</f>
        <v>1.6854</v>
      </c>
      <c r="L1249">
        <f>Pumpkin_Seeds_Dataset!L1247</f>
        <v>0.76929999999999998</v>
      </c>
      <c r="M1249" s="9">
        <f>Pumpkin_Seeds_Dataset!M1247</f>
        <v>0</v>
      </c>
      <c r="N1249" s="10">
        <f t="shared" si="248"/>
        <v>1</v>
      </c>
      <c r="O1249" s="11">
        <f t="shared" si="249"/>
        <v>1</v>
      </c>
      <c r="P1249">
        <f t="shared" si="250"/>
        <v>0</v>
      </c>
      <c r="Q1249">
        <f t="shared" si="251"/>
        <v>8.474823504492272E-3</v>
      </c>
      <c r="R1249" s="9">
        <f t="shared" si="252"/>
        <v>8.474823504492272E-3</v>
      </c>
      <c r="S1249" s="11">
        <f t="shared" si="253"/>
        <v>0.99152517649550775</v>
      </c>
      <c r="T1249" s="9">
        <f t="shared" si="254"/>
        <v>-8.5109390143507119E-3</v>
      </c>
      <c r="U1249" s="11">
        <f t="shared" si="255"/>
        <v>100</v>
      </c>
      <c r="AX1249">
        <v>0.36575536086499272</v>
      </c>
      <c r="AY1249">
        <v>1</v>
      </c>
      <c r="AZ1249">
        <v>0</v>
      </c>
      <c r="BA1249">
        <f t="shared" si="259"/>
        <v>1120</v>
      </c>
      <c r="BB1249">
        <f t="shared" si="260"/>
        <v>125</v>
      </c>
      <c r="BC1249">
        <f t="shared" si="256"/>
        <v>0.13846153846153841</v>
      </c>
      <c r="BD1249">
        <f t="shared" si="257"/>
        <v>0.89583333333333337</v>
      </c>
      <c r="BE1249">
        <f t="shared" si="258"/>
        <v>6.8910256410254184E-4</v>
      </c>
    </row>
    <row r="1250" spans="1:57" x14ac:dyDescent="0.3">
      <c r="A1250">
        <f>Pumpkin_Seeds_Dataset!A1248</f>
        <v>77464</v>
      </c>
      <c r="B1250">
        <f>Pumpkin_Seeds_Dataset!B1248</f>
        <v>1081.17</v>
      </c>
      <c r="C1250">
        <f>Pumpkin_Seeds_Dataset!C1248</f>
        <v>413.38839999999999</v>
      </c>
      <c r="D1250">
        <f>Pumpkin_Seeds_Dataset!D1248</f>
        <v>239.56739999999999</v>
      </c>
      <c r="E1250">
        <f>Pumpkin_Seeds_Dataset!E1248</f>
        <v>78381</v>
      </c>
      <c r="F1250">
        <f>Pumpkin_Seeds_Dataset!F1248</f>
        <v>314.05450000000002</v>
      </c>
      <c r="G1250">
        <f>Pumpkin_Seeds_Dataset!G1248</f>
        <v>0.81499999999999995</v>
      </c>
      <c r="H1250">
        <f>Pumpkin_Seeds_Dataset!H1248</f>
        <v>0.98829999999999996</v>
      </c>
      <c r="I1250">
        <f>Pumpkin_Seeds_Dataset!I1248</f>
        <v>0.7409</v>
      </c>
      <c r="J1250">
        <f>Pumpkin_Seeds_Dataset!J1248</f>
        <v>0.83279999999999998</v>
      </c>
      <c r="K1250">
        <f>Pumpkin_Seeds_Dataset!K1248</f>
        <v>1.7256</v>
      </c>
      <c r="L1250">
        <f>Pumpkin_Seeds_Dataset!L1248</f>
        <v>0.75970000000000004</v>
      </c>
      <c r="M1250" s="9">
        <f>Pumpkin_Seeds_Dataset!M1248</f>
        <v>0</v>
      </c>
      <c r="N1250" s="10">
        <f t="shared" si="248"/>
        <v>1</v>
      </c>
      <c r="O1250" s="11">
        <f t="shared" si="249"/>
        <v>1</v>
      </c>
      <c r="P1250">
        <f t="shared" si="250"/>
        <v>0</v>
      </c>
      <c r="Q1250">
        <f t="shared" si="251"/>
        <v>1.7055848558155843E-2</v>
      </c>
      <c r="R1250" s="9">
        <f t="shared" si="252"/>
        <v>1.7055848558155843E-2</v>
      </c>
      <c r="S1250" s="11">
        <f t="shared" si="253"/>
        <v>0.98294415144184411</v>
      </c>
      <c r="T1250" s="9">
        <f t="shared" si="254"/>
        <v>-1.7202974851976843E-2</v>
      </c>
      <c r="U1250" s="11">
        <f t="shared" si="255"/>
        <v>100</v>
      </c>
      <c r="AX1250">
        <v>0.36741009501610805</v>
      </c>
      <c r="AY1250">
        <v>1</v>
      </c>
      <c r="AZ1250">
        <v>0</v>
      </c>
      <c r="BA1250">
        <f t="shared" si="259"/>
        <v>1121</v>
      </c>
      <c r="BB1250">
        <f t="shared" si="260"/>
        <v>125</v>
      </c>
      <c r="BC1250">
        <f t="shared" si="256"/>
        <v>0.13769230769230767</v>
      </c>
      <c r="BD1250">
        <f t="shared" si="257"/>
        <v>0.89583333333333337</v>
      </c>
      <c r="BE1250">
        <f t="shared" si="258"/>
        <v>6.8910256410254184E-4</v>
      </c>
    </row>
    <row r="1251" spans="1:57" x14ac:dyDescent="0.3">
      <c r="A1251">
        <f>Pumpkin_Seeds_Dataset!A1249</f>
        <v>91673</v>
      </c>
      <c r="B1251">
        <f>Pumpkin_Seeds_Dataset!B1249</f>
        <v>1167.7750000000001</v>
      </c>
      <c r="C1251">
        <f>Pumpkin_Seeds_Dataset!C1249</f>
        <v>455.97269999999997</v>
      </c>
      <c r="D1251">
        <f>Pumpkin_Seeds_Dataset!D1249</f>
        <v>256.5059</v>
      </c>
      <c r="E1251">
        <f>Pumpkin_Seeds_Dataset!E1249</f>
        <v>92386</v>
      </c>
      <c r="F1251">
        <f>Pumpkin_Seeds_Dataset!F1249</f>
        <v>341.6456</v>
      </c>
      <c r="G1251">
        <f>Pumpkin_Seeds_Dataset!G1249</f>
        <v>0.82679999999999998</v>
      </c>
      <c r="H1251">
        <f>Pumpkin_Seeds_Dataset!H1249</f>
        <v>0.99229999999999996</v>
      </c>
      <c r="I1251">
        <f>Pumpkin_Seeds_Dataset!I1249</f>
        <v>0.74160000000000004</v>
      </c>
      <c r="J1251">
        <f>Pumpkin_Seeds_Dataset!J1249</f>
        <v>0.8448</v>
      </c>
      <c r="K1251">
        <f>Pumpkin_Seeds_Dataset!K1249</f>
        <v>1.7776000000000001</v>
      </c>
      <c r="L1251">
        <f>Pumpkin_Seeds_Dataset!L1249</f>
        <v>0.74929999999999997</v>
      </c>
      <c r="M1251" s="9">
        <f>Pumpkin_Seeds_Dataset!M1249</f>
        <v>0</v>
      </c>
      <c r="N1251" s="10">
        <f t="shared" si="248"/>
        <v>1</v>
      </c>
      <c r="O1251" s="11">
        <f t="shared" si="249"/>
        <v>1</v>
      </c>
      <c r="P1251">
        <f t="shared" si="250"/>
        <v>0</v>
      </c>
      <c r="Q1251">
        <f t="shared" si="251"/>
        <v>9.1362034643890061E-2</v>
      </c>
      <c r="R1251" s="9">
        <f t="shared" si="252"/>
        <v>9.1362034643890061E-2</v>
      </c>
      <c r="S1251" s="11">
        <f t="shared" si="253"/>
        <v>0.90863796535610997</v>
      </c>
      <c r="T1251" s="9">
        <f t="shared" si="254"/>
        <v>-9.5808542074453329E-2</v>
      </c>
      <c r="U1251" s="11">
        <f t="shared" si="255"/>
        <v>100</v>
      </c>
      <c r="AX1251">
        <v>0.36742473962533578</v>
      </c>
      <c r="AY1251">
        <v>1</v>
      </c>
      <c r="AZ1251">
        <v>0</v>
      </c>
      <c r="BA1251">
        <f t="shared" si="259"/>
        <v>1122</v>
      </c>
      <c r="BB1251">
        <f t="shared" si="260"/>
        <v>125</v>
      </c>
      <c r="BC1251">
        <f t="shared" si="256"/>
        <v>0.13692307692307693</v>
      </c>
      <c r="BD1251">
        <f t="shared" si="257"/>
        <v>0.89583333333333337</v>
      </c>
      <c r="BE1251">
        <f t="shared" si="258"/>
        <v>6.8910256410254184E-4</v>
      </c>
    </row>
    <row r="1252" spans="1:57" x14ac:dyDescent="0.3">
      <c r="A1252">
        <f>Pumpkin_Seeds_Dataset!A1250</f>
        <v>86117</v>
      </c>
      <c r="B1252">
        <f>Pumpkin_Seeds_Dataset!B1250</f>
        <v>1140.8989999999999</v>
      </c>
      <c r="C1252">
        <f>Pumpkin_Seeds_Dataset!C1250</f>
        <v>447.83780000000002</v>
      </c>
      <c r="D1252">
        <f>Pumpkin_Seeds_Dataset!D1250</f>
        <v>246.28270000000001</v>
      </c>
      <c r="E1252">
        <f>Pumpkin_Seeds_Dataset!E1250</f>
        <v>86828</v>
      </c>
      <c r="F1252">
        <f>Pumpkin_Seeds_Dataset!F1250</f>
        <v>331.13069999999999</v>
      </c>
      <c r="G1252">
        <f>Pumpkin_Seeds_Dataset!G1250</f>
        <v>0.83520000000000005</v>
      </c>
      <c r="H1252">
        <f>Pumpkin_Seeds_Dataset!H1250</f>
        <v>0.99180000000000001</v>
      </c>
      <c r="I1252">
        <f>Pumpkin_Seeds_Dataset!I1250</f>
        <v>0.69479999999999997</v>
      </c>
      <c r="J1252">
        <f>Pumpkin_Seeds_Dataset!J1250</f>
        <v>0.83140000000000003</v>
      </c>
      <c r="K1252">
        <f>Pumpkin_Seeds_Dataset!K1250</f>
        <v>1.8184</v>
      </c>
      <c r="L1252">
        <f>Pumpkin_Seeds_Dataset!L1250</f>
        <v>0.73939999999999995</v>
      </c>
      <c r="M1252" s="9">
        <f>Pumpkin_Seeds_Dataset!M1250</f>
        <v>0</v>
      </c>
      <c r="N1252" s="10">
        <f t="shared" si="248"/>
        <v>1</v>
      </c>
      <c r="O1252" s="11">
        <f t="shared" si="249"/>
        <v>1</v>
      </c>
      <c r="P1252">
        <f t="shared" si="250"/>
        <v>0</v>
      </c>
      <c r="Q1252">
        <f t="shared" si="251"/>
        <v>0.13656138537606954</v>
      </c>
      <c r="R1252" s="9">
        <f t="shared" si="252"/>
        <v>0.13656138537606954</v>
      </c>
      <c r="S1252" s="11">
        <f t="shared" si="253"/>
        <v>0.86343861462393046</v>
      </c>
      <c r="T1252" s="9">
        <f t="shared" si="254"/>
        <v>-0.14683247295080193</v>
      </c>
      <c r="U1252" s="11">
        <f t="shared" si="255"/>
        <v>100</v>
      </c>
      <c r="AX1252">
        <v>0.36953419605908389</v>
      </c>
      <c r="AY1252">
        <v>1</v>
      </c>
      <c r="AZ1252">
        <v>0</v>
      </c>
      <c r="BA1252">
        <f t="shared" si="259"/>
        <v>1123</v>
      </c>
      <c r="BB1252">
        <f t="shared" si="260"/>
        <v>125</v>
      </c>
      <c r="BC1252">
        <f t="shared" si="256"/>
        <v>0.13615384615384618</v>
      </c>
      <c r="BD1252">
        <f t="shared" si="257"/>
        <v>0.89583333333333337</v>
      </c>
      <c r="BE1252">
        <f t="shared" si="258"/>
        <v>6.8910256410254184E-4</v>
      </c>
    </row>
    <row r="1253" spans="1:57" x14ac:dyDescent="0.3">
      <c r="A1253">
        <f>Pumpkin_Seeds_Dataset!A1251</f>
        <v>71826</v>
      </c>
      <c r="B1253">
        <f>Pumpkin_Seeds_Dataset!B1251</f>
        <v>1058.155</v>
      </c>
      <c r="C1253">
        <f>Pumpkin_Seeds_Dataset!C1251</f>
        <v>413.69060000000002</v>
      </c>
      <c r="D1253">
        <f>Pumpkin_Seeds_Dataset!D1251</f>
        <v>222.3434</v>
      </c>
      <c r="E1253">
        <f>Pumpkin_Seeds_Dataset!E1251</f>
        <v>72694</v>
      </c>
      <c r="F1253">
        <f>Pumpkin_Seeds_Dataset!F1251</f>
        <v>302.40980000000002</v>
      </c>
      <c r="G1253">
        <f>Pumpkin_Seeds_Dataset!G1251</f>
        <v>0.84330000000000005</v>
      </c>
      <c r="H1253">
        <f>Pumpkin_Seeds_Dataset!H1251</f>
        <v>0.98809999999999998</v>
      </c>
      <c r="I1253">
        <f>Pumpkin_Seeds_Dataset!I1251</f>
        <v>0.66739999999999999</v>
      </c>
      <c r="J1253">
        <f>Pumpkin_Seeds_Dataset!J1251</f>
        <v>0.80610000000000004</v>
      </c>
      <c r="K1253">
        <f>Pumpkin_Seeds_Dataset!K1251</f>
        <v>1.8606</v>
      </c>
      <c r="L1253">
        <f>Pumpkin_Seeds_Dataset!L1251</f>
        <v>0.73099999999999998</v>
      </c>
      <c r="M1253" s="9">
        <f>Pumpkin_Seeds_Dataset!M1251</f>
        <v>0</v>
      </c>
      <c r="N1253" s="10">
        <f t="shared" si="248"/>
        <v>1</v>
      </c>
      <c r="O1253" s="11">
        <f t="shared" si="249"/>
        <v>1</v>
      </c>
      <c r="P1253">
        <f t="shared" si="250"/>
        <v>0</v>
      </c>
      <c r="Q1253">
        <f t="shared" si="251"/>
        <v>8.8049770381794804E-2</v>
      </c>
      <c r="R1253" s="9">
        <f t="shared" si="252"/>
        <v>8.8049770381794804E-2</v>
      </c>
      <c r="S1253" s="11">
        <f t="shared" si="253"/>
        <v>0.91195022961820515</v>
      </c>
      <c r="T1253" s="9">
        <f t="shared" si="254"/>
        <v>-9.2169863184010131E-2</v>
      </c>
      <c r="U1253" s="11">
        <f t="shared" si="255"/>
        <v>100</v>
      </c>
      <c r="AX1253">
        <v>0.37018440654370549</v>
      </c>
      <c r="AY1253">
        <v>1</v>
      </c>
      <c r="AZ1253">
        <v>0</v>
      </c>
      <c r="BA1253">
        <f t="shared" si="259"/>
        <v>1124</v>
      </c>
      <c r="BB1253">
        <f t="shared" si="260"/>
        <v>125</v>
      </c>
      <c r="BC1253">
        <f t="shared" si="256"/>
        <v>0.13538461538461544</v>
      </c>
      <c r="BD1253">
        <f t="shared" si="257"/>
        <v>0.89583333333333337</v>
      </c>
      <c r="BE1253">
        <f t="shared" si="258"/>
        <v>6.8910256410264126E-4</v>
      </c>
    </row>
    <row r="1254" spans="1:57" x14ac:dyDescent="0.3">
      <c r="A1254">
        <f>Pumpkin_Seeds_Dataset!A1252</f>
        <v>62802</v>
      </c>
      <c r="B1254">
        <f>Pumpkin_Seeds_Dataset!B1252</f>
        <v>992.85199999999998</v>
      </c>
      <c r="C1254">
        <f>Pumpkin_Seeds_Dataset!C1252</f>
        <v>383.66390000000001</v>
      </c>
      <c r="D1254">
        <f>Pumpkin_Seeds_Dataset!D1252</f>
        <v>210.6079</v>
      </c>
      <c r="E1254">
        <f>Pumpkin_Seeds_Dataset!E1252</f>
        <v>63705</v>
      </c>
      <c r="F1254">
        <f>Pumpkin_Seeds_Dataset!F1252</f>
        <v>282.77550000000002</v>
      </c>
      <c r="G1254">
        <f>Pumpkin_Seeds_Dataset!G1252</f>
        <v>0.83589999999999998</v>
      </c>
      <c r="H1254">
        <f>Pumpkin_Seeds_Dataset!H1252</f>
        <v>0.98580000000000001</v>
      </c>
      <c r="I1254">
        <f>Pumpkin_Seeds_Dataset!I1252</f>
        <v>0.6956</v>
      </c>
      <c r="J1254">
        <f>Pumpkin_Seeds_Dataset!J1252</f>
        <v>0.80059999999999998</v>
      </c>
      <c r="K1254">
        <f>Pumpkin_Seeds_Dataset!K1252</f>
        <v>1.8217000000000001</v>
      </c>
      <c r="L1254">
        <f>Pumpkin_Seeds_Dataset!L1252</f>
        <v>0.73699999999999999</v>
      </c>
      <c r="M1254" s="9">
        <f>Pumpkin_Seeds_Dataset!M1252</f>
        <v>0</v>
      </c>
      <c r="N1254" s="10">
        <f t="shared" si="248"/>
        <v>1</v>
      </c>
      <c r="O1254" s="11">
        <f t="shared" si="249"/>
        <v>1</v>
      </c>
      <c r="P1254">
        <f t="shared" si="250"/>
        <v>0</v>
      </c>
      <c r="Q1254">
        <f t="shared" si="251"/>
        <v>0.19119530797472256</v>
      </c>
      <c r="R1254" s="9">
        <f t="shared" si="252"/>
        <v>0.19119530797472256</v>
      </c>
      <c r="S1254" s="11">
        <f t="shared" si="253"/>
        <v>0.80880469202527738</v>
      </c>
      <c r="T1254" s="9">
        <f t="shared" si="254"/>
        <v>-0.21219781007450583</v>
      </c>
      <c r="U1254" s="11">
        <f t="shared" si="255"/>
        <v>100</v>
      </c>
      <c r="AX1254">
        <v>0.37038819755915275</v>
      </c>
      <c r="AY1254">
        <v>1</v>
      </c>
      <c r="AZ1254">
        <v>0</v>
      </c>
      <c r="BA1254">
        <f t="shared" si="259"/>
        <v>1125</v>
      </c>
      <c r="BB1254">
        <f t="shared" si="260"/>
        <v>125</v>
      </c>
      <c r="BC1254">
        <f t="shared" si="256"/>
        <v>0.13461538461538458</v>
      </c>
      <c r="BD1254">
        <f t="shared" si="257"/>
        <v>0.89583333333333337</v>
      </c>
      <c r="BE1254">
        <f t="shared" si="258"/>
        <v>6.8910256410254184E-4</v>
      </c>
    </row>
    <row r="1255" spans="1:57" x14ac:dyDescent="0.3">
      <c r="A1255">
        <f>Pumpkin_Seeds_Dataset!A1253</f>
        <v>68106</v>
      </c>
      <c r="B1255">
        <f>Pumpkin_Seeds_Dataset!B1253</f>
        <v>1033.963</v>
      </c>
      <c r="C1255">
        <f>Pumpkin_Seeds_Dataset!C1253</f>
        <v>404.62549999999999</v>
      </c>
      <c r="D1255">
        <f>Pumpkin_Seeds_Dataset!D1253</f>
        <v>214.80539999999999</v>
      </c>
      <c r="E1255">
        <f>Pumpkin_Seeds_Dataset!E1253</f>
        <v>68937</v>
      </c>
      <c r="F1255">
        <f>Pumpkin_Seeds_Dataset!F1253</f>
        <v>294.47449999999998</v>
      </c>
      <c r="G1255">
        <f>Pumpkin_Seeds_Dataset!G1253</f>
        <v>0.84750000000000003</v>
      </c>
      <c r="H1255">
        <f>Pumpkin_Seeds_Dataset!H1253</f>
        <v>0.9879</v>
      </c>
      <c r="I1255">
        <f>Pumpkin_Seeds_Dataset!I1253</f>
        <v>0.70650000000000002</v>
      </c>
      <c r="J1255">
        <f>Pumpkin_Seeds_Dataset!J1253</f>
        <v>0.80049999999999999</v>
      </c>
      <c r="K1255">
        <f>Pumpkin_Seeds_Dataset!K1253</f>
        <v>1.8836999999999999</v>
      </c>
      <c r="L1255">
        <f>Pumpkin_Seeds_Dataset!L1253</f>
        <v>0.7278</v>
      </c>
      <c r="M1255" s="9">
        <f>Pumpkin_Seeds_Dataset!M1253</f>
        <v>0</v>
      </c>
      <c r="N1255" s="10">
        <f t="shared" si="248"/>
        <v>1</v>
      </c>
      <c r="O1255" s="11">
        <f t="shared" si="249"/>
        <v>1</v>
      </c>
      <c r="P1255">
        <f t="shared" si="250"/>
        <v>0</v>
      </c>
      <c r="Q1255">
        <f t="shared" si="251"/>
        <v>9.8558436241640471E-2</v>
      </c>
      <c r="R1255" s="9">
        <f t="shared" si="252"/>
        <v>9.8558436241640471E-2</v>
      </c>
      <c r="S1255" s="11">
        <f t="shared" si="253"/>
        <v>0.90144156375835949</v>
      </c>
      <c r="T1255" s="9">
        <f t="shared" si="254"/>
        <v>-0.10376005956191954</v>
      </c>
      <c r="U1255" s="11">
        <f t="shared" si="255"/>
        <v>100</v>
      </c>
      <c r="AX1255">
        <v>0.37052534442368573</v>
      </c>
      <c r="AY1255">
        <v>1</v>
      </c>
      <c r="AZ1255">
        <v>0</v>
      </c>
      <c r="BA1255">
        <f t="shared" si="259"/>
        <v>1126</v>
      </c>
      <c r="BB1255">
        <f t="shared" si="260"/>
        <v>125</v>
      </c>
      <c r="BC1255">
        <f t="shared" si="256"/>
        <v>0.13384615384615384</v>
      </c>
      <c r="BD1255">
        <f t="shared" si="257"/>
        <v>0.89583333333333337</v>
      </c>
      <c r="BE1255">
        <f t="shared" si="258"/>
        <v>0</v>
      </c>
    </row>
    <row r="1256" spans="1:57" x14ac:dyDescent="0.3">
      <c r="A1256">
        <f>Pumpkin_Seeds_Dataset!A1254</f>
        <v>77680</v>
      </c>
      <c r="B1256">
        <f>Pumpkin_Seeds_Dataset!B1254</f>
        <v>1118.2560000000001</v>
      </c>
      <c r="C1256">
        <f>Pumpkin_Seeds_Dataset!C1254</f>
        <v>459.7527</v>
      </c>
      <c r="D1256">
        <f>Pumpkin_Seeds_Dataset!D1254</f>
        <v>216.71279999999999</v>
      </c>
      <c r="E1256">
        <f>Pumpkin_Seeds_Dataset!E1254</f>
        <v>78468</v>
      </c>
      <c r="F1256">
        <f>Pumpkin_Seeds_Dataset!F1254</f>
        <v>314.49200000000002</v>
      </c>
      <c r="G1256">
        <f>Pumpkin_Seeds_Dataset!G1254</f>
        <v>0.88190000000000002</v>
      </c>
      <c r="H1256">
        <f>Pumpkin_Seeds_Dataset!H1254</f>
        <v>0.99</v>
      </c>
      <c r="I1256">
        <f>Pumpkin_Seeds_Dataset!I1254</f>
        <v>0.63729999999999998</v>
      </c>
      <c r="J1256">
        <f>Pumpkin_Seeds_Dataset!J1254</f>
        <v>0.78059999999999996</v>
      </c>
      <c r="K1256">
        <f>Pumpkin_Seeds_Dataset!K1254</f>
        <v>2.1215000000000002</v>
      </c>
      <c r="L1256">
        <f>Pumpkin_Seeds_Dataset!L1254</f>
        <v>0.68400000000000005</v>
      </c>
      <c r="M1256" s="9">
        <f>Pumpkin_Seeds_Dataset!M1254</f>
        <v>0</v>
      </c>
      <c r="N1256" s="10">
        <f t="shared" si="248"/>
        <v>1</v>
      </c>
      <c r="O1256" s="11">
        <f t="shared" si="249"/>
        <v>1</v>
      </c>
      <c r="P1256">
        <f t="shared" si="250"/>
        <v>0</v>
      </c>
      <c r="Q1256">
        <f t="shared" si="251"/>
        <v>0.7064772042598938</v>
      </c>
      <c r="R1256" s="9">
        <f t="shared" si="252"/>
        <v>0.7064772042598938</v>
      </c>
      <c r="S1256" s="11">
        <f t="shared" si="253"/>
        <v>0.2935227957401062</v>
      </c>
      <c r="T1256" s="9">
        <f t="shared" si="254"/>
        <v>-1.2257999741095731</v>
      </c>
      <c r="U1256" s="11">
        <f t="shared" si="255"/>
        <v>0</v>
      </c>
      <c r="AX1256">
        <v>0.37108946706851098</v>
      </c>
      <c r="AY1256">
        <v>0</v>
      </c>
      <c r="AZ1256">
        <v>1</v>
      </c>
      <c r="BA1256">
        <f t="shared" si="259"/>
        <v>1126</v>
      </c>
      <c r="BB1256">
        <f t="shared" si="260"/>
        <v>126</v>
      </c>
      <c r="BC1256">
        <f t="shared" si="256"/>
        <v>0.13384615384615384</v>
      </c>
      <c r="BD1256">
        <f t="shared" si="257"/>
        <v>0.89500000000000002</v>
      </c>
      <c r="BE1256">
        <f t="shared" si="258"/>
        <v>6.8846153846151617E-4</v>
      </c>
    </row>
    <row r="1257" spans="1:57" x14ac:dyDescent="0.3">
      <c r="A1257">
        <f>Pumpkin_Seeds_Dataset!A1255</f>
        <v>77279</v>
      </c>
      <c r="B1257">
        <f>Pumpkin_Seeds_Dataset!B1255</f>
        <v>1069.3209999999999</v>
      </c>
      <c r="C1257">
        <f>Pumpkin_Seeds_Dataset!C1255</f>
        <v>409.9255</v>
      </c>
      <c r="D1257">
        <f>Pumpkin_Seeds_Dataset!D1255</f>
        <v>241.67060000000001</v>
      </c>
      <c r="E1257">
        <f>Pumpkin_Seeds_Dataset!E1255</f>
        <v>78078</v>
      </c>
      <c r="F1257">
        <f>Pumpkin_Seeds_Dataset!F1255</f>
        <v>313.67930000000001</v>
      </c>
      <c r="G1257">
        <f>Pumpkin_Seeds_Dataset!G1255</f>
        <v>0.80769999999999997</v>
      </c>
      <c r="H1257">
        <f>Pumpkin_Seeds_Dataset!H1255</f>
        <v>0.98980000000000001</v>
      </c>
      <c r="I1257">
        <f>Pumpkin_Seeds_Dataset!I1255</f>
        <v>0.69730000000000003</v>
      </c>
      <c r="J1257">
        <f>Pumpkin_Seeds_Dataset!J1255</f>
        <v>0.84930000000000005</v>
      </c>
      <c r="K1257">
        <f>Pumpkin_Seeds_Dataset!K1255</f>
        <v>1.6961999999999999</v>
      </c>
      <c r="L1257">
        <f>Pumpkin_Seeds_Dataset!L1255</f>
        <v>0.76519999999999999</v>
      </c>
      <c r="M1257" s="9">
        <f>Pumpkin_Seeds_Dataset!M1255</f>
        <v>0</v>
      </c>
      <c r="N1257" s="10">
        <f t="shared" si="248"/>
        <v>1</v>
      </c>
      <c r="O1257" s="11">
        <f t="shared" si="249"/>
        <v>1</v>
      </c>
      <c r="P1257">
        <f t="shared" si="250"/>
        <v>0</v>
      </c>
      <c r="Q1257">
        <f t="shared" si="251"/>
        <v>2.5130845522829348E-2</v>
      </c>
      <c r="R1257" s="9">
        <f t="shared" si="252"/>
        <v>2.5130845522829348E-2</v>
      </c>
      <c r="S1257" s="11">
        <f t="shared" si="253"/>
        <v>0.9748691544771706</v>
      </c>
      <c r="T1257" s="9">
        <f t="shared" si="254"/>
        <v>-2.5452017526222847E-2</v>
      </c>
      <c r="U1257" s="11">
        <f t="shared" si="255"/>
        <v>100</v>
      </c>
      <c r="AX1257">
        <v>0.3713946403798617</v>
      </c>
      <c r="AY1257">
        <v>1</v>
      </c>
      <c r="AZ1257">
        <v>0</v>
      </c>
      <c r="BA1257">
        <f t="shared" si="259"/>
        <v>1127</v>
      </c>
      <c r="BB1257">
        <f t="shared" si="260"/>
        <v>126</v>
      </c>
      <c r="BC1257">
        <f t="shared" si="256"/>
        <v>0.13307692307692309</v>
      </c>
      <c r="BD1257">
        <f t="shared" si="257"/>
        <v>0.89500000000000002</v>
      </c>
      <c r="BE1257">
        <f t="shared" si="258"/>
        <v>0</v>
      </c>
    </row>
    <row r="1258" spans="1:57" x14ac:dyDescent="0.3">
      <c r="A1258">
        <f>Pumpkin_Seeds_Dataset!A1256</f>
        <v>68983</v>
      </c>
      <c r="B1258">
        <f>Pumpkin_Seeds_Dataset!B1256</f>
        <v>1016.514</v>
      </c>
      <c r="C1258">
        <f>Pumpkin_Seeds_Dataset!C1256</f>
        <v>400.0745</v>
      </c>
      <c r="D1258">
        <f>Pumpkin_Seeds_Dataset!D1256</f>
        <v>220.79060000000001</v>
      </c>
      <c r="E1258">
        <f>Pumpkin_Seeds_Dataset!E1256</f>
        <v>69576</v>
      </c>
      <c r="F1258">
        <f>Pumpkin_Seeds_Dataset!F1256</f>
        <v>296.36439999999999</v>
      </c>
      <c r="G1258">
        <f>Pumpkin_Seeds_Dataset!G1256</f>
        <v>0.83389999999999997</v>
      </c>
      <c r="H1258">
        <f>Pumpkin_Seeds_Dataset!H1256</f>
        <v>0.99150000000000005</v>
      </c>
      <c r="I1258">
        <f>Pumpkin_Seeds_Dataset!I1256</f>
        <v>0.73119999999999996</v>
      </c>
      <c r="J1258">
        <f>Pumpkin_Seeds_Dataset!J1256</f>
        <v>0.83889999999999998</v>
      </c>
      <c r="K1258">
        <f>Pumpkin_Seeds_Dataset!K1256</f>
        <v>1.8120000000000001</v>
      </c>
      <c r="L1258">
        <f>Pumpkin_Seeds_Dataset!L1256</f>
        <v>0.74080000000000001</v>
      </c>
      <c r="M1258" s="9">
        <f>Pumpkin_Seeds_Dataset!M1256</f>
        <v>0</v>
      </c>
      <c r="N1258" s="10">
        <f t="shared" si="248"/>
        <v>1</v>
      </c>
      <c r="O1258" s="11">
        <f t="shared" si="249"/>
        <v>1</v>
      </c>
      <c r="P1258">
        <f t="shared" si="250"/>
        <v>0</v>
      </c>
      <c r="Q1258">
        <f t="shared" si="251"/>
        <v>0.12313350910306906</v>
      </c>
      <c r="R1258" s="9">
        <f t="shared" si="252"/>
        <v>0.12313350910306906</v>
      </c>
      <c r="S1258" s="11">
        <f t="shared" si="253"/>
        <v>0.87686649089693092</v>
      </c>
      <c r="T1258" s="9">
        <f t="shared" si="254"/>
        <v>-0.13140053206765551</v>
      </c>
      <c r="U1258" s="11">
        <f t="shared" si="255"/>
        <v>100</v>
      </c>
      <c r="AX1258">
        <v>0.37149572509851664</v>
      </c>
      <c r="AY1258">
        <v>0</v>
      </c>
      <c r="AZ1258">
        <v>1</v>
      </c>
      <c r="BA1258">
        <f t="shared" si="259"/>
        <v>1127</v>
      </c>
      <c r="BB1258">
        <f t="shared" si="260"/>
        <v>127</v>
      </c>
      <c r="BC1258">
        <f t="shared" si="256"/>
        <v>0.13307692307692309</v>
      </c>
      <c r="BD1258">
        <f t="shared" si="257"/>
        <v>0.89416666666666667</v>
      </c>
      <c r="BE1258">
        <f t="shared" si="258"/>
        <v>0</v>
      </c>
    </row>
    <row r="1259" spans="1:57" x14ac:dyDescent="0.3">
      <c r="A1259">
        <f>Pumpkin_Seeds_Dataset!A1257</f>
        <v>95747</v>
      </c>
      <c r="B1259">
        <f>Pumpkin_Seeds_Dataset!B1257</f>
        <v>1173.8699999999999</v>
      </c>
      <c r="C1259">
        <f>Pumpkin_Seeds_Dataset!C1257</f>
        <v>444.60070000000002</v>
      </c>
      <c r="D1259">
        <f>Pumpkin_Seeds_Dataset!D1257</f>
        <v>276.90940000000001</v>
      </c>
      <c r="E1259">
        <f>Pumpkin_Seeds_Dataset!E1257</f>
        <v>96971</v>
      </c>
      <c r="F1259">
        <f>Pumpkin_Seeds_Dataset!F1257</f>
        <v>349.15449999999998</v>
      </c>
      <c r="G1259">
        <f>Pumpkin_Seeds_Dataset!G1257</f>
        <v>0.78239999999999998</v>
      </c>
      <c r="H1259">
        <f>Pumpkin_Seeds_Dataset!H1257</f>
        <v>0.98740000000000006</v>
      </c>
      <c r="I1259">
        <f>Pumpkin_Seeds_Dataset!I1257</f>
        <v>0.74450000000000005</v>
      </c>
      <c r="J1259">
        <f>Pumpkin_Seeds_Dataset!J1257</f>
        <v>0.87319999999999998</v>
      </c>
      <c r="K1259">
        <f>Pumpkin_Seeds_Dataset!K1257</f>
        <v>1.6055999999999999</v>
      </c>
      <c r="L1259">
        <f>Pumpkin_Seeds_Dataset!L1257</f>
        <v>0.7853</v>
      </c>
      <c r="M1259" s="9">
        <f>Pumpkin_Seeds_Dataset!M1257</f>
        <v>0</v>
      </c>
      <c r="N1259" s="10">
        <f t="shared" si="248"/>
        <v>1</v>
      </c>
      <c r="O1259" s="11">
        <f t="shared" si="249"/>
        <v>1</v>
      </c>
      <c r="P1259">
        <f t="shared" si="250"/>
        <v>0</v>
      </c>
      <c r="Q1259">
        <f t="shared" si="251"/>
        <v>1.7469203676839438E-2</v>
      </c>
      <c r="R1259" s="9">
        <f t="shared" si="252"/>
        <v>1.7469203676839438E-2</v>
      </c>
      <c r="S1259" s="11">
        <f t="shared" si="253"/>
        <v>0.98253079632316054</v>
      </c>
      <c r="T1259" s="9">
        <f t="shared" si="254"/>
        <v>-1.7623590871781888E-2</v>
      </c>
      <c r="U1259" s="11">
        <f t="shared" si="255"/>
        <v>100</v>
      </c>
      <c r="AX1259">
        <v>0.37167329102742308</v>
      </c>
      <c r="AY1259">
        <v>0</v>
      </c>
      <c r="AZ1259">
        <v>1</v>
      </c>
      <c r="BA1259">
        <f t="shared" si="259"/>
        <v>1127</v>
      </c>
      <c r="BB1259">
        <f t="shared" si="260"/>
        <v>128</v>
      </c>
      <c r="BC1259">
        <f t="shared" si="256"/>
        <v>0.13307692307692309</v>
      </c>
      <c r="BD1259">
        <f t="shared" si="257"/>
        <v>0.89333333333333331</v>
      </c>
      <c r="BE1259">
        <f t="shared" si="258"/>
        <v>6.8717948717946485E-4</v>
      </c>
    </row>
    <row r="1260" spans="1:57" x14ac:dyDescent="0.3">
      <c r="A1260">
        <f>Pumpkin_Seeds_Dataset!A1258</f>
        <v>71069</v>
      </c>
      <c r="B1260">
        <f>Pumpkin_Seeds_Dataset!B1258</f>
        <v>1043.6590000000001</v>
      </c>
      <c r="C1260">
        <f>Pumpkin_Seeds_Dataset!C1258</f>
        <v>407.91109999999998</v>
      </c>
      <c r="D1260">
        <f>Pumpkin_Seeds_Dataset!D1258</f>
        <v>222.75839999999999</v>
      </c>
      <c r="E1260">
        <f>Pumpkin_Seeds_Dataset!E1258</f>
        <v>71891</v>
      </c>
      <c r="F1260">
        <f>Pumpkin_Seeds_Dataset!F1258</f>
        <v>300.81200000000001</v>
      </c>
      <c r="G1260">
        <f>Pumpkin_Seeds_Dataset!G1258</f>
        <v>0.8377</v>
      </c>
      <c r="H1260">
        <f>Pumpkin_Seeds_Dataset!H1258</f>
        <v>0.98860000000000003</v>
      </c>
      <c r="I1260">
        <f>Pumpkin_Seeds_Dataset!I1258</f>
        <v>0.72940000000000005</v>
      </c>
      <c r="J1260">
        <f>Pumpkin_Seeds_Dataset!J1258</f>
        <v>0.81989999999999996</v>
      </c>
      <c r="K1260">
        <f>Pumpkin_Seeds_Dataset!K1258</f>
        <v>1.8311999999999999</v>
      </c>
      <c r="L1260">
        <f>Pumpkin_Seeds_Dataset!L1258</f>
        <v>0.73740000000000006</v>
      </c>
      <c r="M1260" s="9">
        <f>Pumpkin_Seeds_Dataset!M1258</f>
        <v>0</v>
      </c>
      <c r="N1260" s="10">
        <f t="shared" si="248"/>
        <v>1</v>
      </c>
      <c r="O1260" s="11">
        <f t="shared" si="249"/>
        <v>1</v>
      </c>
      <c r="P1260">
        <f t="shared" si="250"/>
        <v>0</v>
      </c>
      <c r="Q1260">
        <f t="shared" si="251"/>
        <v>6.3510222795519558E-2</v>
      </c>
      <c r="R1260" s="9">
        <f t="shared" si="252"/>
        <v>6.3510222795519558E-2</v>
      </c>
      <c r="S1260" s="11">
        <f t="shared" si="253"/>
        <v>0.93648977720448046</v>
      </c>
      <c r="T1260" s="9">
        <f t="shared" si="254"/>
        <v>-6.5616673116483712E-2</v>
      </c>
      <c r="U1260" s="11">
        <f t="shared" si="255"/>
        <v>100</v>
      </c>
      <c r="AX1260">
        <v>0.3723034726516547</v>
      </c>
      <c r="AY1260">
        <v>1</v>
      </c>
      <c r="AZ1260">
        <v>0</v>
      </c>
      <c r="BA1260">
        <f t="shared" si="259"/>
        <v>1128</v>
      </c>
      <c r="BB1260">
        <f t="shared" si="260"/>
        <v>128</v>
      </c>
      <c r="BC1260">
        <f t="shared" si="256"/>
        <v>0.13230769230769235</v>
      </c>
      <c r="BD1260">
        <f t="shared" si="257"/>
        <v>0.89333333333333331</v>
      </c>
      <c r="BE1260">
        <f t="shared" si="258"/>
        <v>0</v>
      </c>
    </row>
    <row r="1261" spans="1:57" x14ac:dyDescent="0.3">
      <c r="A1261">
        <f>Pumpkin_Seeds_Dataset!A1259</f>
        <v>73013</v>
      </c>
      <c r="B1261">
        <f>Pumpkin_Seeds_Dataset!B1259</f>
        <v>1043.7819999999999</v>
      </c>
      <c r="C1261">
        <f>Pumpkin_Seeds_Dataset!C1259</f>
        <v>419.76580000000001</v>
      </c>
      <c r="D1261">
        <f>Pumpkin_Seeds_Dataset!D1259</f>
        <v>222.04409999999999</v>
      </c>
      <c r="E1261">
        <f>Pumpkin_Seeds_Dataset!E1259</f>
        <v>73552</v>
      </c>
      <c r="F1261">
        <f>Pumpkin_Seeds_Dataset!F1259</f>
        <v>304.89839999999998</v>
      </c>
      <c r="G1261">
        <f>Pumpkin_Seeds_Dataset!G1259</f>
        <v>0.84860000000000002</v>
      </c>
      <c r="H1261">
        <f>Pumpkin_Seeds_Dataset!H1259</f>
        <v>0.99270000000000003</v>
      </c>
      <c r="I1261">
        <f>Pumpkin_Seeds_Dataset!I1259</f>
        <v>0.74439999999999995</v>
      </c>
      <c r="J1261">
        <f>Pumpkin_Seeds_Dataset!J1259</f>
        <v>0.84219999999999995</v>
      </c>
      <c r="K1261">
        <f>Pumpkin_Seeds_Dataset!K1259</f>
        <v>1.8905000000000001</v>
      </c>
      <c r="L1261">
        <f>Pumpkin_Seeds_Dataset!L1259</f>
        <v>0.72640000000000005</v>
      </c>
      <c r="M1261" s="9">
        <f>Pumpkin_Seeds_Dataset!M1259</f>
        <v>0</v>
      </c>
      <c r="N1261" s="10">
        <f t="shared" si="248"/>
        <v>1</v>
      </c>
      <c r="O1261" s="11">
        <f t="shared" si="249"/>
        <v>1</v>
      </c>
      <c r="P1261">
        <f t="shared" si="250"/>
        <v>0</v>
      </c>
      <c r="Q1261">
        <f t="shared" si="251"/>
        <v>0.16368715801865669</v>
      </c>
      <c r="R1261" s="9">
        <f t="shared" si="252"/>
        <v>0.16368715801865669</v>
      </c>
      <c r="S1261" s="11">
        <f t="shared" si="253"/>
        <v>0.83631284198134326</v>
      </c>
      <c r="T1261" s="9">
        <f t="shared" si="254"/>
        <v>-0.17875252300127495</v>
      </c>
      <c r="U1261" s="11">
        <f t="shared" si="255"/>
        <v>100</v>
      </c>
      <c r="AX1261">
        <v>0.37241803169482113</v>
      </c>
      <c r="AY1261">
        <v>0</v>
      </c>
      <c r="AZ1261">
        <v>1</v>
      </c>
      <c r="BA1261">
        <f t="shared" si="259"/>
        <v>1128</v>
      </c>
      <c r="BB1261">
        <f t="shared" si="260"/>
        <v>129</v>
      </c>
      <c r="BC1261">
        <f t="shared" si="256"/>
        <v>0.13230769230769235</v>
      </c>
      <c r="BD1261">
        <f t="shared" si="257"/>
        <v>0.89249999999999996</v>
      </c>
      <c r="BE1261">
        <f t="shared" si="258"/>
        <v>6.8653846153853839E-4</v>
      </c>
    </row>
    <row r="1262" spans="1:57" x14ac:dyDescent="0.3">
      <c r="A1262">
        <f>Pumpkin_Seeds_Dataset!A1260</f>
        <v>68063</v>
      </c>
      <c r="B1262">
        <f>Pumpkin_Seeds_Dataset!B1260</f>
        <v>1019.4930000000001</v>
      </c>
      <c r="C1262">
        <f>Pumpkin_Seeds_Dataset!C1260</f>
        <v>404.2439</v>
      </c>
      <c r="D1262">
        <f>Pumpkin_Seeds_Dataset!D1260</f>
        <v>214.8458</v>
      </c>
      <c r="E1262">
        <f>Pumpkin_Seeds_Dataset!E1260</f>
        <v>68660</v>
      </c>
      <c r="F1262">
        <f>Pumpkin_Seeds_Dataset!F1260</f>
        <v>294.38159999999999</v>
      </c>
      <c r="G1262">
        <f>Pumpkin_Seeds_Dataset!G1260</f>
        <v>0.84709999999999996</v>
      </c>
      <c r="H1262">
        <f>Pumpkin_Seeds_Dataset!H1260</f>
        <v>0.99129999999999996</v>
      </c>
      <c r="I1262">
        <f>Pumpkin_Seeds_Dataset!I1260</f>
        <v>0.64680000000000004</v>
      </c>
      <c r="J1262">
        <f>Pumpkin_Seeds_Dataset!J1260</f>
        <v>0.82289999999999996</v>
      </c>
      <c r="K1262">
        <f>Pumpkin_Seeds_Dataset!K1260</f>
        <v>1.8815999999999999</v>
      </c>
      <c r="L1262">
        <f>Pumpkin_Seeds_Dataset!L1260</f>
        <v>0.72819999999999996</v>
      </c>
      <c r="M1262" s="9">
        <f>Pumpkin_Seeds_Dataset!M1260</f>
        <v>0</v>
      </c>
      <c r="N1262" s="10">
        <f t="shared" si="248"/>
        <v>1</v>
      </c>
      <c r="O1262" s="11">
        <f t="shared" si="249"/>
        <v>1</v>
      </c>
      <c r="P1262">
        <f t="shared" si="250"/>
        <v>0</v>
      </c>
      <c r="Q1262">
        <f t="shared" si="251"/>
        <v>0.14890749522385621</v>
      </c>
      <c r="R1262" s="9">
        <f t="shared" si="252"/>
        <v>0.14890749522385621</v>
      </c>
      <c r="S1262" s="11">
        <f t="shared" si="253"/>
        <v>0.85109250477614373</v>
      </c>
      <c r="T1262" s="9">
        <f t="shared" si="254"/>
        <v>-0.16123445505175354</v>
      </c>
      <c r="U1262" s="11">
        <f t="shared" si="255"/>
        <v>100</v>
      </c>
      <c r="AX1262">
        <v>0.37321949301773405</v>
      </c>
      <c r="AY1262">
        <v>1</v>
      </c>
      <c r="AZ1262">
        <v>0</v>
      </c>
      <c r="BA1262">
        <f t="shared" si="259"/>
        <v>1129</v>
      </c>
      <c r="BB1262">
        <f t="shared" si="260"/>
        <v>129</v>
      </c>
      <c r="BC1262">
        <f t="shared" si="256"/>
        <v>0.13153846153846149</v>
      </c>
      <c r="BD1262">
        <f t="shared" si="257"/>
        <v>0.89249999999999996</v>
      </c>
      <c r="BE1262">
        <f t="shared" si="258"/>
        <v>6.8653846153843929E-4</v>
      </c>
    </row>
    <row r="1263" spans="1:57" x14ac:dyDescent="0.3">
      <c r="A1263">
        <f>Pumpkin_Seeds_Dataset!A1261</f>
        <v>86775</v>
      </c>
      <c r="B1263">
        <f>Pumpkin_Seeds_Dataset!B1261</f>
        <v>1141.6600000000001</v>
      </c>
      <c r="C1263">
        <f>Pumpkin_Seeds_Dataset!C1261</f>
        <v>446.91849999999999</v>
      </c>
      <c r="D1263">
        <f>Pumpkin_Seeds_Dataset!D1261</f>
        <v>248.61269999999999</v>
      </c>
      <c r="E1263">
        <f>Pumpkin_Seeds_Dataset!E1261</f>
        <v>87550</v>
      </c>
      <c r="F1263">
        <f>Pumpkin_Seeds_Dataset!F1261</f>
        <v>332.39339999999999</v>
      </c>
      <c r="G1263">
        <f>Pumpkin_Seeds_Dataset!G1261</f>
        <v>0.83099999999999996</v>
      </c>
      <c r="H1263">
        <f>Pumpkin_Seeds_Dataset!H1261</f>
        <v>0.99109999999999998</v>
      </c>
      <c r="I1263">
        <f>Pumpkin_Seeds_Dataset!I1261</f>
        <v>0.72989999999999999</v>
      </c>
      <c r="J1263">
        <f>Pumpkin_Seeds_Dataset!J1261</f>
        <v>0.83660000000000001</v>
      </c>
      <c r="K1263">
        <f>Pumpkin_Seeds_Dataset!K1261</f>
        <v>1.7976000000000001</v>
      </c>
      <c r="L1263">
        <f>Pumpkin_Seeds_Dataset!L1261</f>
        <v>0.74370000000000003</v>
      </c>
      <c r="M1263" s="9">
        <f>Pumpkin_Seeds_Dataset!M1261</f>
        <v>0</v>
      </c>
      <c r="N1263" s="10">
        <f t="shared" si="248"/>
        <v>1</v>
      </c>
      <c r="O1263" s="11">
        <f t="shared" si="249"/>
        <v>1</v>
      </c>
      <c r="P1263">
        <f t="shared" si="250"/>
        <v>0</v>
      </c>
      <c r="Q1263">
        <f t="shared" si="251"/>
        <v>9.6079718707886411E-2</v>
      </c>
      <c r="R1263" s="9">
        <f t="shared" si="252"/>
        <v>9.6079718707886411E-2</v>
      </c>
      <c r="S1263" s="11">
        <f t="shared" si="253"/>
        <v>0.90392028129211355</v>
      </c>
      <c r="T1263" s="9">
        <f t="shared" si="254"/>
        <v>-0.10101410688981319</v>
      </c>
      <c r="U1263" s="11">
        <f t="shared" si="255"/>
        <v>100</v>
      </c>
      <c r="AX1263">
        <v>0.37356117250563098</v>
      </c>
      <c r="AY1263">
        <v>1</v>
      </c>
      <c r="AZ1263">
        <v>0</v>
      </c>
      <c r="BA1263">
        <f t="shared" si="259"/>
        <v>1130</v>
      </c>
      <c r="BB1263">
        <f t="shared" si="260"/>
        <v>129</v>
      </c>
      <c r="BC1263">
        <f t="shared" si="256"/>
        <v>0.13076923076923075</v>
      </c>
      <c r="BD1263">
        <f t="shared" si="257"/>
        <v>0.89249999999999996</v>
      </c>
      <c r="BE1263">
        <f t="shared" si="258"/>
        <v>6.8653846153843929E-4</v>
      </c>
    </row>
    <row r="1264" spans="1:57" x14ac:dyDescent="0.3">
      <c r="A1264">
        <f>Pumpkin_Seeds_Dataset!A1262</f>
        <v>76461</v>
      </c>
      <c r="B1264">
        <f>Pumpkin_Seeds_Dataset!B1262</f>
        <v>1060.7139999999999</v>
      </c>
      <c r="C1264">
        <f>Pumpkin_Seeds_Dataset!C1262</f>
        <v>406.94209999999998</v>
      </c>
      <c r="D1264">
        <f>Pumpkin_Seeds_Dataset!D1262</f>
        <v>240.88159999999999</v>
      </c>
      <c r="E1264">
        <f>Pumpkin_Seeds_Dataset!E1262</f>
        <v>77449</v>
      </c>
      <c r="F1264">
        <f>Pumpkin_Seeds_Dataset!F1262</f>
        <v>312.0147</v>
      </c>
      <c r="G1264">
        <f>Pumpkin_Seeds_Dataset!G1262</f>
        <v>0.80600000000000005</v>
      </c>
      <c r="H1264">
        <f>Pumpkin_Seeds_Dataset!H1262</f>
        <v>0.98719999999999997</v>
      </c>
      <c r="I1264">
        <f>Pumpkin_Seeds_Dataset!I1262</f>
        <v>0.71679999999999999</v>
      </c>
      <c r="J1264">
        <f>Pumpkin_Seeds_Dataset!J1262</f>
        <v>0.85399999999999998</v>
      </c>
      <c r="K1264">
        <f>Pumpkin_Seeds_Dataset!K1262</f>
        <v>1.6894</v>
      </c>
      <c r="L1264">
        <f>Pumpkin_Seeds_Dataset!L1262</f>
        <v>0.76670000000000005</v>
      </c>
      <c r="M1264" s="9">
        <f>Pumpkin_Seeds_Dataset!M1262</f>
        <v>0</v>
      </c>
      <c r="N1264" s="10">
        <f t="shared" si="248"/>
        <v>1</v>
      </c>
      <c r="O1264" s="11">
        <f t="shared" si="249"/>
        <v>1</v>
      </c>
      <c r="P1264">
        <f t="shared" si="250"/>
        <v>0</v>
      </c>
      <c r="Q1264">
        <f t="shared" si="251"/>
        <v>1.2123669730567664E-2</v>
      </c>
      <c r="R1264" s="9">
        <f t="shared" si="252"/>
        <v>1.2123669730567664E-2</v>
      </c>
      <c r="S1264" s="11">
        <f t="shared" si="253"/>
        <v>0.98787633026943233</v>
      </c>
      <c r="T1264" s="9">
        <f t="shared" si="254"/>
        <v>-1.2197760860984329E-2</v>
      </c>
      <c r="U1264" s="11">
        <f t="shared" si="255"/>
        <v>100</v>
      </c>
      <c r="AX1264">
        <v>0.3738361853412801</v>
      </c>
      <c r="AY1264">
        <v>1</v>
      </c>
      <c r="AZ1264">
        <v>0</v>
      </c>
      <c r="BA1264">
        <f t="shared" si="259"/>
        <v>1131</v>
      </c>
      <c r="BB1264">
        <f t="shared" si="260"/>
        <v>129</v>
      </c>
      <c r="BC1264">
        <f t="shared" si="256"/>
        <v>0.13</v>
      </c>
      <c r="BD1264">
        <f t="shared" si="257"/>
        <v>0.89249999999999996</v>
      </c>
      <c r="BE1264">
        <f t="shared" si="258"/>
        <v>6.8653846153843929E-4</v>
      </c>
    </row>
    <row r="1265" spans="1:57" x14ac:dyDescent="0.3">
      <c r="A1265">
        <f>Pumpkin_Seeds_Dataset!A1263</f>
        <v>84473</v>
      </c>
      <c r="B1265">
        <f>Pumpkin_Seeds_Dataset!B1263</f>
        <v>1157.588</v>
      </c>
      <c r="C1265">
        <f>Pumpkin_Seeds_Dataset!C1263</f>
        <v>457.51299999999998</v>
      </c>
      <c r="D1265">
        <f>Pumpkin_Seeds_Dataset!D1263</f>
        <v>236.0283</v>
      </c>
      <c r="E1265">
        <f>Pumpkin_Seeds_Dataset!E1263</f>
        <v>85365</v>
      </c>
      <c r="F1265">
        <f>Pumpkin_Seeds_Dataset!F1263</f>
        <v>327.95479999999998</v>
      </c>
      <c r="G1265">
        <f>Pumpkin_Seeds_Dataset!G1263</f>
        <v>0.85670000000000002</v>
      </c>
      <c r="H1265">
        <f>Pumpkin_Seeds_Dataset!H1263</f>
        <v>0.98960000000000004</v>
      </c>
      <c r="I1265">
        <f>Pumpkin_Seeds_Dataset!I1263</f>
        <v>0.629</v>
      </c>
      <c r="J1265">
        <f>Pumpkin_Seeds_Dataset!J1263</f>
        <v>0.79220000000000002</v>
      </c>
      <c r="K1265">
        <f>Pumpkin_Seeds_Dataset!K1263</f>
        <v>1.9383999999999999</v>
      </c>
      <c r="L1265">
        <f>Pumpkin_Seeds_Dataset!L1263</f>
        <v>0.71679999999999999</v>
      </c>
      <c r="M1265" s="9">
        <f>Pumpkin_Seeds_Dataset!M1263</f>
        <v>0</v>
      </c>
      <c r="N1265" s="10">
        <f t="shared" si="248"/>
        <v>1</v>
      </c>
      <c r="O1265" s="11">
        <f t="shared" si="249"/>
        <v>1</v>
      </c>
      <c r="P1265">
        <f t="shared" si="250"/>
        <v>0</v>
      </c>
      <c r="Q1265">
        <f t="shared" si="251"/>
        <v>0.162375582826145</v>
      </c>
      <c r="R1265" s="9">
        <f t="shared" si="252"/>
        <v>0.162375582826145</v>
      </c>
      <c r="S1265" s="11">
        <f t="shared" si="253"/>
        <v>0.83762441717385494</v>
      </c>
      <c r="T1265" s="9">
        <f t="shared" si="254"/>
        <v>-0.17718546849700739</v>
      </c>
      <c r="U1265" s="11">
        <f t="shared" si="255"/>
        <v>100</v>
      </c>
      <c r="AX1265">
        <v>0.37782917864203663</v>
      </c>
      <c r="AY1265">
        <v>1</v>
      </c>
      <c r="AZ1265">
        <v>0</v>
      </c>
      <c r="BA1265">
        <f t="shared" si="259"/>
        <v>1132</v>
      </c>
      <c r="BB1265">
        <f t="shared" si="260"/>
        <v>129</v>
      </c>
      <c r="BC1265">
        <f t="shared" si="256"/>
        <v>0.12923076923076926</v>
      </c>
      <c r="BD1265">
        <f t="shared" si="257"/>
        <v>0.89249999999999996</v>
      </c>
      <c r="BE1265">
        <f t="shared" si="258"/>
        <v>6.8653846153843929E-4</v>
      </c>
    </row>
    <row r="1266" spans="1:57" x14ac:dyDescent="0.3">
      <c r="A1266">
        <f>Pumpkin_Seeds_Dataset!A1264</f>
        <v>65205</v>
      </c>
      <c r="B1266">
        <f>Pumpkin_Seeds_Dataset!B1264</f>
        <v>959.31899999999996</v>
      </c>
      <c r="C1266">
        <f>Pumpkin_Seeds_Dataset!C1264</f>
        <v>359.75290000000001</v>
      </c>
      <c r="D1266">
        <f>Pumpkin_Seeds_Dataset!D1264</f>
        <v>231.60480000000001</v>
      </c>
      <c r="E1266">
        <f>Pumpkin_Seeds_Dataset!E1264</f>
        <v>65902</v>
      </c>
      <c r="F1266">
        <f>Pumpkin_Seeds_Dataset!F1264</f>
        <v>288.13470000000001</v>
      </c>
      <c r="G1266">
        <f>Pumpkin_Seeds_Dataset!G1264</f>
        <v>0.76519999999999999</v>
      </c>
      <c r="H1266">
        <f>Pumpkin_Seeds_Dataset!H1264</f>
        <v>0.98939999999999995</v>
      </c>
      <c r="I1266">
        <f>Pumpkin_Seeds_Dataset!I1264</f>
        <v>0.74860000000000004</v>
      </c>
      <c r="J1266">
        <f>Pumpkin_Seeds_Dataset!J1264</f>
        <v>0.89039999999999997</v>
      </c>
      <c r="K1266">
        <f>Pumpkin_Seeds_Dataset!K1264</f>
        <v>1.5532999999999999</v>
      </c>
      <c r="L1266">
        <f>Pumpkin_Seeds_Dataset!L1264</f>
        <v>0.80089999999999995</v>
      </c>
      <c r="M1266" s="9">
        <f>Pumpkin_Seeds_Dataset!M1264</f>
        <v>0</v>
      </c>
      <c r="N1266" s="10">
        <f t="shared" si="248"/>
        <v>1</v>
      </c>
      <c r="O1266" s="11">
        <f t="shared" si="249"/>
        <v>1</v>
      </c>
      <c r="P1266">
        <f t="shared" si="250"/>
        <v>0</v>
      </c>
      <c r="Q1266">
        <f t="shared" si="251"/>
        <v>7.6075413733564055E-3</v>
      </c>
      <c r="R1266" s="9">
        <f t="shared" si="252"/>
        <v>7.6075413733564055E-3</v>
      </c>
      <c r="S1266" s="11">
        <f t="shared" si="253"/>
        <v>0.9923924586266436</v>
      </c>
      <c r="T1266" s="9">
        <f t="shared" si="254"/>
        <v>-7.6366263200840856E-3</v>
      </c>
      <c r="U1266" s="11">
        <f t="shared" si="255"/>
        <v>100</v>
      </c>
      <c r="AX1266">
        <v>0.37799894748504675</v>
      </c>
      <c r="AY1266">
        <v>1</v>
      </c>
      <c r="AZ1266">
        <v>0</v>
      </c>
      <c r="BA1266">
        <f t="shared" si="259"/>
        <v>1133</v>
      </c>
      <c r="BB1266">
        <f t="shared" si="260"/>
        <v>129</v>
      </c>
      <c r="BC1266">
        <f t="shared" si="256"/>
        <v>0.12846153846153852</v>
      </c>
      <c r="BD1266">
        <f t="shared" si="257"/>
        <v>0.89249999999999996</v>
      </c>
      <c r="BE1266">
        <f t="shared" si="258"/>
        <v>6.8653846153853839E-4</v>
      </c>
    </row>
    <row r="1267" spans="1:57" x14ac:dyDescent="0.3">
      <c r="A1267">
        <f>Pumpkin_Seeds_Dataset!A1265</f>
        <v>70747</v>
      </c>
      <c r="B1267">
        <f>Pumpkin_Seeds_Dataset!B1265</f>
        <v>1034.569</v>
      </c>
      <c r="C1267">
        <f>Pumpkin_Seeds_Dataset!C1265</f>
        <v>409.97800000000001</v>
      </c>
      <c r="D1267">
        <f>Pumpkin_Seeds_Dataset!D1265</f>
        <v>220.34639999999999</v>
      </c>
      <c r="E1267">
        <f>Pumpkin_Seeds_Dataset!E1265</f>
        <v>71324</v>
      </c>
      <c r="F1267">
        <f>Pumpkin_Seeds_Dataset!F1265</f>
        <v>300.12979999999999</v>
      </c>
      <c r="G1267">
        <f>Pumpkin_Seeds_Dataset!G1265</f>
        <v>0.84330000000000005</v>
      </c>
      <c r="H1267">
        <f>Pumpkin_Seeds_Dataset!H1265</f>
        <v>0.9919</v>
      </c>
      <c r="I1267">
        <f>Pumpkin_Seeds_Dataset!I1265</f>
        <v>0.70040000000000002</v>
      </c>
      <c r="J1267">
        <f>Pumpkin_Seeds_Dataset!J1265</f>
        <v>0.8306</v>
      </c>
      <c r="K1267">
        <f>Pumpkin_Seeds_Dataset!K1265</f>
        <v>1.8606</v>
      </c>
      <c r="L1267">
        <f>Pumpkin_Seeds_Dataset!L1265</f>
        <v>0.73209999999999997</v>
      </c>
      <c r="M1267" s="9">
        <f>Pumpkin_Seeds_Dataset!M1265</f>
        <v>0</v>
      </c>
      <c r="N1267" s="10">
        <f t="shared" si="248"/>
        <v>1</v>
      </c>
      <c r="O1267" s="11">
        <f t="shared" si="249"/>
        <v>1</v>
      </c>
      <c r="P1267">
        <f t="shared" si="250"/>
        <v>0</v>
      </c>
      <c r="Q1267">
        <f t="shared" si="251"/>
        <v>0.13124079366312558</v>
      </c>
      <c r="R1267" s="9">
        <f t="shared" si="252"/>
        <v>0.13124079366312558</v>
      </c>
      <c r="S1267" s="11">
        <f t="shared" si="253"/>
        <v>0.86875920633687442</v>
      </c>
      <c r="T1267" s="9">
        <f t="shared" si="254"/>
        <v>-0.14068928493698382</v>
      </c>
      <c r="U1267" s="11">
        <f t="shared" si="255"/>
        <v>100</v>
      </c>
      <c r="AX1267">
        <v>0.37808159164030902</v>
      </c>
      <c r="AY1267">
        <v>1</v>
      </c>
      <c r="AZ1267">
        <v>0</v>
      </c>
      <c r="BA1267">
        <f t="shared" si="259"/>
        <v>1134</v>
      </c>
      <c r="BB1267">
        <f t="shared" si="260"/>
        <v>129</v>
      </c>
      <c r="BC1267">
        <f t="shared" si="256"/>
        <v>0.12769230769230766</v>
      </c>
      <c r="BD1267">
        <f t="shared" si="257"/>
        <v>0.89249999999999996</v>
      </c>
      <c r="BE1267">
        <f t="shared" si="258"/>
        <v>6.8653846153843929E-4</v>
      </c>
    </row>
    <row r="1268" spans="1:57" x14ac:dyDescent="0.3">
      <c r="A1268">
        <f>Pumpkin_Seeds_Dataset!A1266</f>
        <v>73471</v>
      </c>
      <c r="B1268">
        <f>Pumpkin_Seeds_Dataset!B1266</f>
        <v>1063.9380000000001</v>
      </c>
      <c r="C1268">
        <f>Pumpkin_Seeds_Dataset!C1266</f>
        <v>426.22660000000002</v>
      </c>
      <c r="D1268">
        <f>Pumpkin_Seeds_Dataset!D1266</f>
        <v>220.50239999999999</v>
      </c>
      <c r="E1268">
        <f>Pumpkin_Seeds_Dataset!E1266</f>
        <v>74202</v>
      </c>
      <c r="F1268">
        <f>Pumpkin_Seeds_Dataset!F1266</f>
        <v>305.85320000000002</v>
      </c>
      <c r="G1268">
        <f>Pumpkin_Seeds_Dataset!G1266</f>
        <v>0.85580000000000001</v>
      </c>
      <c r="H1268">
        <f>Pumpkin_Seeds_Dataset!H1266</f>
        <v>0.99009999999999998</v>
      </c>
      <c r="I1268">
        <f>Pumpkin_Seeds_Dataset!I1266</f>
        <v>0.62919999999999998</v>
      </c>
      <c r="J1268">
        <f>Pumpkin_Seeds_Dataset!J1266</f>
        <v>0.81559999999999999</v>
      </c>
      <c r="K1268">
        <f>Pumpkin_Seeds_Dataset!K1266</f>
        <v>1.9330000000000001</v>
      </c>
      <c r="L1268">
        <f>Pumpkin_Seeds_Dataset!L1266</f>
        <v>0.71760000000000002</v>
      </c>
      <c r="M1268" s="9">
        <f>Pumpkin_Seeds_Dataset!M1266</f>
        <v>0</v>
      </c>
      <c r="N1268" s="10">
        <f t="shared" si="248"/>
        <v>1</v>
      </c>
      <c r="O1268" s="11">
        <f t="shared" si="249"/>
        <v>1</v>
      </c>
      <c r="P1268">
        <f t="shared" si="250"/>
        <v>0</v>
      </c>
      <c r="Q1268">
        <f t="shared" si="251"/>
        <v>0.18314503877131838</v>
      </c>
      <c r="R1268" s="9">
        <f t="shared" si="252"/>
        <v>0.18314503877131838</v>
      </c>
      <c r="S1268" s="11">
        <f t="shared" si="253"/>
        <v>0.81685496122868162</v>
      </c>
      <c r="T1268" s="9">
        <f t="shared" si="254"/>
        <v>-0.20229372591763148</v>
      </c>
      <c r="U1268" s="11">
        <f t="shared" si="255"/>
        <v>100</v>
      </c>
      <c r="AX1268">
        <v>0.37823488370464287</v>
      </c>
      <c r="AY1268">
        <v>1</v>
      </c>
      <c r="AZ1268">
        <v>0</v>
      </c>
      <c r="BA1268">
        <f t="shared" si="259"/>
        <v>1135</v>
      </c>
      <c r="BB1268">
        <f t="shared" si="260"/>
        <v>129</v>
      </c>
      <c r="BC1268">
        <f t="shared" si="256"/>
        <v>0.12692307692307692</v>
      </c>
      <c r="BD1268">
        <f t="shared" si="257"/>
        <v>0.89249999999999996</v>
      </c>
      <c r="BE1268">
        <f t="shared" si="258"/>
        <v>0</v>
      </c>
    </row>
    <row r="1269" spans="1:57" x14ac:dyDescent="0.3">
      <c r="A1269">
        <f>Pumpkin_Seeds_Dataset!A1267</f>
        <v>61712</v>
      </c>
      <c r="B1269">
        <f>Pumpkin_Seeds_Dataset!B1267</f>
        <v>1122.674</v>
      </c>
      <c r="C1269">
        <f>Pumpkin_Seeds_Dataset!C1267</f>
        <v>370.2319</v>
      </c>
      <c r="D1269">
        <f>Pumpkin_Seeds_Dataset!D1267</f>
        <v>214.4666</v>
      </c>
      <c r="E1269">
        <f>Pumpkin_Seeds_Dataset!E1267</f>
        <v>62992</v>
      </c>
      <c r="F1269">
        <f>Pumpkin_Seeds_Dataset!F1267</f>
        <v>280.31079999999997</v>
      </c>
      <c r="G1269">
        <f>Pumpkin_Seeds_Dataset!G1267</f>
        <v>0.81510000000000005</v>
      </c>
      <c r="H1269">
        <f>Pumpkin_Seeds_Dataset!H1267</f>
        <v>0.97970000000000002</v>
      </c>
      <c r="I1269">
        <f>Pumpkin_Seeds_Dataset!I1267</f>
        <v>0.70079999999999998</v>
      </c>
      <c r="J1269">
        <f>Pumpkin_Seeds_Dataset!J1267</f>
        <v>0.61529999999999996</v>
      </c>
      <c r="K1269">
        <f>Pumpkin_Seeds_Dataset!K1267</f>
        <v>1.7262999999999999</v>
      </c>
      <c r="L1269">
        <f>Pumpkin_Seeds_Dataset!L1267</f>
        <v>0.7571</v>
      </c>
      <c r="M1269" s="9">
        <f>Pumpkin_Seeds_Dataset!M1267</f>
        <v>0</v>
      </c>
      <c r="N1269" s="10">
        <f t="shared" si="248"/>
        <v>1</v>
      </c>
      <c r="O1269" s="11">
        <f t="shared" si="249"/>
        <v>1</v>
      </c>
      <c r="P1269">
        <f t="shared" si="250"/>
        <v>0</v>
      </c>
      <c r="Q1269">
        <f t="shared" si="251"/>
        <v>0.12370678729379489</v>
      </c>
      <c r="R1269" s="9">
        <f t="shared" si="252"/>
        <v>0.12370678729379489</v>
      </c>
      <c r="S1269" s="11">
        <f t="shared" si="253"/>
        <v>0.87629321270620508</v>
      </c>
      <c r="T1269" s="9">
        <f t="shared" si="254"/>
        <v>-0.13205452635007098</v>
      </c>
      <c r="U1269" s="11">
        <f t="shared" si="255"/>
        <v>100</v>
      </c>
      <c r="AX1269">
        <v>0.37856173369845392</v>
      </c>
      <c r="AY1269">
        <v>0</v>
      </c>
      <c r="AZ1269">
        <v>1</v>
      </c>
      <c r="BA1269">
        <f t="shared" si="259"/>
        <v>1135</v>
      </c>
      <c r="BB1269">
        <f t="shared" si="260"/>
        <v>130</v>
      </c>
      <c r="BC1269">
        <f t="shared" si="256"/>
        <v>0.12692307692307692</v>
      </c>
      <c r="BD1269">
        <f t="shared" si="257"/>
        <v>0.89166666666666661</v>
      </c>
      <c r="BE1269">
        <f t="shared" si="258"/>
        <v>0</v>
      </c>
    </row>
    <row r="1270" spans="1:57" x14ac:dyDescent="0.3">
      <c r="A1270">
        <f>Pumpkin_Seeds_Dataset!A1268</f>
        <v>81737</v>
      </c>
      <c r="B1270">
        <f>Pumpkin_Seeds_Dataset!B1268</f>
        <v>1144.461</v>
      </c>
      <c r="C1270">
        <f>Pumpkin_Seeds_Dataset!C1268</f>
        <v>469.13010000000003</v>
      </c>
      <c r="D1270">
        <f>Pumpkin_Seeds_Dataset!D1268</f>
        <v>222.8947</v>
      </c>
      <c r="E1270">
        <f>Pumpkin_Seeds_Dataset!E1268</f>
        <v>82574</v>
      </c>
      <c r="F1270">
        <f>Pumpkin_Seeds_Dataset!F1268</f>
        <v>322.60000000000002</v>
      </c>
      <c r="G1270">
        <f>Pumpkin_Seeds_Dataset!G1268</f>
        <v>0.87990000000000002</v>
      </c>
      <c r="H1270">
        <f>Pumpkin_Seeds_Dataset!H1268</f>
        <v>0.9899</v>
      </c>
      <c r="I1270">
        <f>Pumpkin_Seeds_Dataset!I1268</f>
        <v>0.73540000000000005</v>
      </c>
      <c r="J1270">
        <f>Pumpkin_Seeds_Dataset!J1268</f>
        <v>0.78420000000000001</v>
      </c>
      <c r="K1270">
        <f>Pumpkin_Seeds_Dataset!K1268</f>
        <v>2.1046999999999998</v>
      </c>
      <c r="L1270">
        <f>Pumpkin_Seeds_Dataset!L1268</f>
        <v>0.68769999999999998</v>
      </c>
      <c r="M1270" s="9">
        <f>Pumpkin_Seeds_Dataset!M1268</f>
        <v>0</v>
      </c>
      <c r="N1270" s="10">
        <f t="shared" si="248"/>
        <v>1</v>
      </c>
      <c r="O1270" s="11">
        <f t="shared" si="249"/>
        <v>1</v>
      </c>
      <c r="P1270">
        <f t="shared" si="250"/>
        <v>0</v>
      </c>
      <c r="Q1270">
        <f t="shared" si="251"/>
        <v>0.59196294194464361</v>
      </c>
      <c r="R1270" s="9">
        <f t="shared" si="252"/>
        <v>0.59196294194464361</v>
      </c>
      <c r="S1270" s="11">
        <f t="shared" si="253"/>
        <v>0.40803705805535639</v>
      </c>
      <c r="T1270" s="9">
        <f t="shared" si="254"/>
        <v>-0.89639728013558995</v>
      </c>
      <c r="U1270" s="11">
        <f t="shared" si="255"/>
        <v>0</v>
      </c>
      <c r="AX1270">
        <v>0.38034374040635688</v>
      </c>
      <c r="AY1270">
        <v>0</v>
      </c>
      <c r="AZ1270">
        <v>1</v>
      </c>
      <c r="BA1270">
        <f t="shared" si="259"/>
        <v>1135</v>
      </c>
      <c r="BB1270">
        <f t="shared" si="260"/>
        <v>131</v>
      </c>
      <c r="BC1270">
        <f t="shared" si="256"/>
        <v>0.12692307692307692</v>
      </c>
      <c r="BD1270">
        <f t="shared" si="257"/>
        <v>0.89083333333333337</v>
      </c>
      <c r="BE1270">
        <f t="shared" si="258"/>
        <v>6.8525641025638808E-4</v>
      </c>
    </row>
    <row r="1271" spans="1:57" x14ac:dyDescent="0.3">
      <c r="A1271">
        <f>Pumpkin_Seeds_Dataset!A1269</f>
        <v>73594</v>
      </c>
      <c r="B1271">
        <f>Pumpkin_Seeds_Dataset!B1269</f>
        <v>1083.481</v>
      </c>
      <c r="C1271">
        <f>Pumpkin_Seeds_Dataset!C1269</f>
        <v>437.00819999999999</v>
      </c>
      <c r="D1271">
        <f>Pumpkin_Seeds_Dataset!D1269</f>
        <v>215.1703</v>
      </c>
      <c r="E1271">
        <f>Pumpkin_Seeds_Dataset!E1269</f>
        <v>74455</v>
      </c>
      <c r="F1271">
        <f>Pumpkin_Seeds_Dataset!F1269</f>
        <v>306.10910000000001</v>
      </c>
      <c r="G1271">
        <f>Pumpkin_Seeds_Dataset!G1269</f>
        <v>0.87039999999999995</v>
      </c>
      <c r="H1271">
        <f>Pumpkin_Seeds_Dataset!H1269</f>
        <v>0.98839999999999995</v>
      </c>
      <c r="I1271">
        <f>Pumpkin_Seeds_Dataset!I1269</f>
        <v>0.60770000000000002</v>
      </c>
      <c r="J1271">
        <f>Pumpkin_Seeds_Dataset!J1269</f>
        <v>0.78779999999999994</v>
      </c>
      <c r="K1271">
        <f>Pumpkin_Seeds_Dataset!K1269</f>
        <v>2.0310000000000001</v>
      </c>
      <c r="L1271">
        <f>Pumpkin_Seeds_Dataset!L1269</f>
        <v>0.70050000000000001</v>
      </c>
      <c r="M1271" s="9">
        <f>Pumpkin_Seeds_Dataset!M1269</f>
        <v>0</v>
      </c>
      <c r="N1271" s="10">
        <f t="shared" si="248"/>
        <v>1</v>
      </c>
      <c r="O1271" s="11">
        <f t="shared" si="249"/>
        <v>1</v>
      </c>
      <c r="P1271">
        <f t="shared" si="250"/>
        <v>0</v>
      </c>
      <c r="Q1271">
        <f t="shared" si="251"/>
        <v>0.2756955939550218</v>
      </c>
      <c r="R1271" s="9">
        <f t="shared" si="252"/>
        <v>0.2756955939550218</v>
      </c>
      <c r="S1271" s="11">
        <f t="shared" si="253"/>
        <v>0.72430440604497814</v>
      </c>
      <c r="T1271" s="9">
        <f t="shared" si="254"/>
        <v>-0.32254352462252889</v>
      </c>
      <c r="U1271" s="11">
        <f t="shared" si="255"/>
        <v>100</v>
      </c>
      <c r="AX1271">
        <v>0.38076186892215091</v>
      </c>
      <c r="AY1271">
        <v>1</v>
      </c>
      <c r="AZ1271">
        <v>0</v>
      </c>
      <c r="BA1271">
        <f t="shared" si="259"/>
        <v>1136</v>
      </c>
      <c r="BB1271">
        <f t="shared" si="260"/>
        <v>131</v>
      </c>
      <c r="BC1271">
        <f t="shared" si="256"/>
        <v>0.12615384615384617</v>
      </c>
      <c r="BD1271">
        <f t="shared" si="257"/>
        <v>0.89083333333333337</v>
      </c>
      <c r="BE1271">
        <f t="shared" si="258"/>
        <v>0</v>
      </c>
    </row>
    <row r="1272" spans="1:57" x14ac:dyDescent="0.3">
      <c r="A1272">
        <f>Pumpkin_Seeds_Dataset!A1270</f>
        <v>80305</v>
      </c>
      <c r="B1272">
        <f>Pumpkin_Seeds_Dataset!B1270</f>
        <v>1116.952</v>
      </c>
      <c r="C1272">
        <f>Pumpkin_Seeds_Dataset!C1270</f>
        <v>448.21449999999999</v>
      </c>
      <c r="D1272">
        <f>Pumpkin_Seeds_Dataset!D1270</f>
        <v>229.00030000000001</v>
      </c>
      <c r="E1272">
        <f>Pumpkin_Seeds_Dataset!E1270</f>
        <v>81060</v>
      </c>
      <c r="F1272">
        <f>Pumpkin_Seeds_Dataset!F1270</f>
        <v>319.76159999999999</v>
      </c>
      <c r="G1272">
        <f>Pumpkin_Seeds_Dataset!G1270</f>
        <v>0.85960000000000003</v>
      </c>
      <c r="H1272">
        <f>Pumpkin_Seeds_Dataset!H1270</f>
        <v>0.99070000000000003</v>
      </c>
      <c r="I1272">
        <f>Pumpkin_Seeds_Dataset!I1270</f>
        <v>0.6593</v>
      </c>
      <c r="J1272">
        <f>Pumpkin_Seeds_Dataset!J1270</f>
        <v>0.80889999999999995</v>
      </c>
      <c r="K1272">
        <f>Pumpkin_Seeds_Dataset!K1270</f>
        <v>1.9573</v>
      </c>
      <c r="L1272">
        <f>Pumpkin_Seeds_Dataset!L1270</f>
        <v>0.71340000000000003</v>
      </c>
      <c r="M1272" s="9">
        <f>Pumpkin_Seeds_Dataset!M1270</f>
        <v>0</v>
      </c>
      <c r="N1272" s="10">
        <f t="shared" si="248"/>
        <v>1</v>
      </c>
      <c r="O1272" s="11">
        <f t="shared" si="249"/>
        <v>1</v>
      </c>
      <c r="P1272">
        <f t="shared" si="250"/>
        <v>0</v>
      </c>
      <c r="Q1272">
        <f t="shared" si="251"/>
        <v>0.21699708731822798</v>
      </c>
      <c r="R1272" s="9">
        <f t="shared" si="252"/>
        <v>0.21699708731822798</v>
      </c>
      <c r="S1272" s="11">
        <f t="shared" si="253"/>
        <v>0.78300291268177202</v>
      </c>
      <c r="T1272" s="9">
        <f t="shared" si="254"/>
        <v>-0.24461886309816078</v>
      </c>
      <c r="U1272" s="11">
        <f t="shared" si="255"/>
        <v>100</v>
      </c>
      <c r="AX1272">
        <v>0.38144459383104234</v>
      </c>
      <c r="AY1272">
        <v>0</v>
      </c>
      <c r="AZ1272">
        <v>1</v>
      </c>
      <c r="BA1272">
        <f t="shared" si="259"/>
        <v>1136</v>
      </c>
      <c r="BB1272">
        <f t="shared" si="260"/>
        <v>132</v>
      </c>
      <c r="BC1272">
        <f t="shared" si="256"/>
        <v>0.12615384615384617</v>
      </c>
      <c r="BD1272">
        <f t="shared" si="257"/>
        <v>0.89</v>
      </c>
      <c r="BE1272">
        <f t="shared" si="258"/>
        <v>6.8461538461536242E-4</v>
      </c>
    </row>
    <row r="1273" spans="1:57" x14ac:dyDescent="0.3">
      <c r="A1273">
        <f>Pumpkin_Seeds_Dataset!A1271</f>
        <v>83202</v>
      </c>
      <c r="B1273">
        <f>Pumpkin_Seeds_Dataset!B1271</f>
        <v>1128.5350000000001</v>
      </c>
      <c r="C1273">
        <f>Pumpkin_Seeds_Dataset!C1271</f>
        <v>447.16149999999999</v>
      </c>
      <c r="D1273">
        <f>Pumpkin_Seeds_Dataset!D1271</f>
        <v>237.7071</v>
      </c>
      <c r="E1273">
        <f>Pumpkin_Seeds_Dataset!E1271</f>
        <v>83888</v>
      </c>
      <c r="F1273">
        <f>Pumpkin_Seeds_Dataset!F1271</f>
        <v>325.47820000000002</v>
      </c>
      <c r="G1273">
        <f>Pumpkin_Seeds_Dataset!G1271</f>
        <v>0.84699999999999998</v>
      </c>
      <c r="H1273">
        <f>Pumpkin_Seeds_Dataset!H1271</f>
        <v>0.99180000000000001</v>
      </c>
      <c r="I1273">
        <f>Pumpkin_Seeds_Dataset!I1271</f>
        <v>0.66979999999999995</v>
      </c>
      <c r="J1273">
        <f>Pumpkin_Seeds_Dataset!J1271</f>
        <v>0.82089999999999996</v>
      </c>
      <c r="K1273">
        <f>Pumpkin_Seeds_Dataset!K1271</f>
        <v>1.8811</v>
      </c>
      <c r="L1273">
        <f>Pumpkin_Seeds_Dataset!L1271</f>
        <v>0.72789999999999999</v>
      </c>
      <c r="M1273" s="9">
        <f>Pumpkin_Seeds_Dataset!M1271</f>
        <v>0</v>
      </c>
      <c r="N1273" s="10">
        <f t="shared" si="248"/>
        <v>1</v>
      </c>
      <c r="O1273" s="11">
        <f t="shared" si="249"/>
        <v>1</v>
      </c>
      <c r="P1273">
        <f t="shared" si="250"/>
        <v>0</v>
      </c>
      <c r="Q1273">
        <f t="shared" si="251"/>
        <v>0.14982673538869579</v>
      </c>
      <c r="R1273" s="9">
        <f t="shared" si="252"/>
        <v>0.14982673538869579</v>
      </c>
      <c r="S1273" s="11">
        <f t="shared" si="253"/>
        <v>0.85017326461130427</v>
      </c>
      <c r="T1273" s="9">
        <f t="shared" si="254"/>
        <v>-0.16231510955129</v>
      </c>
      <c r="U1273" s="11">
        <f t="shared" si="255"/>
        <v>100</v>
      </c>
      <c r="AX1273">
        <v>0.38316918230203884</v>
      </c>
      <c r="AY1273">
        <v>1</v>
      </c>
      <c r="AZ1273">
        <v>0</v>
      </c>
      <c r="BA1273">
        <f t="shared" si="259"/>
        <v>1137</v>
      </c>
      <c r="BB1273">
        <f t="shared" si="260"/>
        <v>132</v>
      </c>
      <c r="BC1273">
        <f t="shared" si="256"/>
        <v>0.12538461538461543</v>
      </c>
      <c r="BD1273">
        <f t="shared" si="257"/>
        <v>0.89</v>
      </c>
      <c r="BE1273">
        <f t="shared" si="258"/>
        <v>6.8461538461546119E-4</v>
      </c>
    </row>
    <row r="1274" spans="1:57" x14ac:dyDescent="0.3">
      <c r="A1274">
        <f>Pumpkin_Seeds_Dataset!A1272</f>
        <v>87264</v>
      </c>
      <c r="B1274">
        <f>Pumpkin_Seeds_Dataset!B1272</f>
        <v>1158.6969999999999</v>
      </c>
      <c r="C1274">
        <f>Pumpkin_Seeds_Dataset!C1272</f>
        <v>463.82389999999998</v>
      </c>
      <c r="D1274">
        <f>Pumpkin_Seeds_Dataset!D1272</f>
        <v>240.57759999999999</v>
      </c>
      <c r="E1274">
        <f>Pumpkin_Seeds_Dataset!E1272</f>
        <v>88036</v>
      </c>
      <c r="F1274">
        <f>Pumpkin_Seeds_Dataset!F1272</f>
        <v>333.32859999999999</v>
      </c>
      <c r="G1274">
        <f>Pumpkin_Seeds_Dataset!G1272</f>
        <v>0.85499999999999998</v>
      </c>
      <c r="H1274">
        <f>Pumpkin_Seeds_Dataset!H1272</f>
        <v>0.99119999999999997</v>
      </c>
      <c r="I1274">
        <f>Pumpkin_Seeds_Dataset!I1272</f>
        <v>0.65820000000000001</v>
      </c>
      <c r="J1274">
        <f>Pumpkin_Seeds_Dataset!J1272</f>
        <v>0.81679999999999997</v>
      </c>
      <c r="K1274">
        <f>Pumpkin_Seeds_Dataset!K1272</f>
        <v>1.9279999999999999</v>
      </c>
      <c r="L1274">
        <f>Pumpkin_Seeds_Dataset!L1272</f>
        <v>0.71870000000000001</v>
      </c>
      <c r="M1274" s="9">
        <f>Pumpkin_Seeds_Dataset!M1272</f>
        <v>0</v>
      </c>
      <c r="N1274" s="10">
        <f t="shared" si="248"/>
        <v>1</v>
      </c>
      <c r="O1274" s="11">
        <f t="shared" si="249"/>
        <v>1</v>
      </c>
      <c r="P1274">
        <f t="shared" si="250"/>
        <v>0</v>
      </c>
      <c r="Q1274">
        <f t="shared" si="251"/>
        <v>0.23806451882305368</v>
      </c>
      <c r="R1274" s="9">
        <f t="shared" si="252"/>
        <v>0.23806451882305368</v>
      </c>
      <c r="S1274" s="11">
        <f t="shared" si="253"/>
        <v>0.76193548117694632</v>
      </c>
      <c r="T1274" s="9">
        <f t="shared" si="254"/>
        <v>-0.27189339725169054</v>
      </c>
      <c r="U1274" s="11">
        <f t="shared" si="255"/>
        <v>100</v>
      </c>
      <c r="AX1274">
        <v>0.38416022596834121</v>
      </c>
      <c r="AY1274">
        <v>1</v>
      </c>
      <c r="AZ1274">
        <v>0</v>
      </c>
      <c r="BA1274">
        <f t="shared" si="259"/>
        <v>1138</v>
      </c>
      <c r="BB1274">
        <f t="shared" si="260"/>
        <v>132</v>
      </c>
      <c r="BC1274">
        <f t="shared" si="256"/>
        <v>0.12461538461538457</v>
      </c>
      <c r="BD1274">
        <f t="shared" si="257"/>
        <v>0.89</v>
      </c>
      <c r="BE1274">
        <f t="shared" si="258"/>
        <v>6.8461538461536242E-4</v>
      </c>
    </row>
    <row r="1275" spans="1:57" x14ac:dyDescent="0.3">
      <c r="A1275">
        <f>Pumpkin_Seeds_Dataset!A1273</f>
        <v>91078</v>
      </c>
      <c r="B1275">
        <f>Pumpkin_Seeds_Dataset!B1273</f>
        <v>1162.163</v>
      </c>
      <c r="C1275">
        <f>Pumpkin_Seeds_Dataset!C1273</f>
        <v>452.35989999999998</v>
      </c>
      <c r="D1275">
        <f>Pumpkin_Seeds_Dataset!D1273</f>
        <v>257.23129999999998</v>
      </c>
      <c r="E1275">
        <f>Pumpkin_Seeds_Dataset!E1273</f>
        <v>92339</v>
      </c>
      <c r="F1275">
        <f>Pumpkin_Seeds_Dataset!F1273</f>
        <v>340.53500000000003</v>
      </c>
      <c r="G1275">
        <f>Pumpkin_Seeds_Dataset!G1273</f>
        <v>0.8226</v>
      </c>
      <c r="H1275">
        <f>Pumpkin_Seeds_Dataset!H1273</f>
        <v>0.98629999999999995</v>
      </c>
      <c r="I1275">
        <f>Pumpkin_Seeds_Dataset!I1273</f>
        <v>0.72809999999999997</v>
      </c>
      <c r="J1275">
        <f>Pumpkin_Seeds_Dataset!J1273</f>
        <v>0.84740000000000004</v>
      </c>
      <c r="K1275">
        <f>Pumpkin_Seeds_Dataset!K1273</f>
        <v>1.7585999999999999</v>
      </c>
      <c r="L1275">
        <f>Pumpkin_Seeds_Dataset!L1273</f>
        <v>0.75280000000000002</v>
      </c>
      <c r="M1275" s="9">
        <f>Pumpkin_Seeds_Dataset!M1273</f>
        <v>0</v>
      </c>
      <c r="N1275" s="10">
        <f t="shared" si="248"/>
        <v>1</v>
      </c>
      <c r="O1275" s="11">
        <f t="shared" si="249"/>
        <v>1</v>
      </c>
      <c r="P1275">
        <f t="shared" si="250"/>
        <v>0</v>
      </c>
      <c r="Q1275">
        <f t="shared" si="251"/>
        <v>1.1109137659739001E-2</v>
      </c>
      <c r="R1275" s="9">
        <f t="shared" si="252"/>
        <v>1.1109137659739001E-2</v>
      </c>
      <c r="S1275" s="11">
        <f t="shared" si="253"/>
        <v>0.98889086234026102</v>
      </c>
      <c r="T1275" s="9">
        <f t="shared" si="254"/>
        <v>-1.1171304975133429E-2</v>
      </c>
      <c r="U1275" s="11">
        <f t="shared" si="255"/>
        <v>100</v>
      </c>
      <c r="AX1275">
        <v>0.38607868050466615</v>
      </c>
      <c r="AY1275">
        <v>1</v>
      </c>
      <c r="AZ1275">
        <v>0</v>
      </c>
      <c r="BA1275">
        <f t="shared" si="259"/>
        <v>1139</v>
      </c>
      <c r="BB1275">
        <f t="shared" si="260"/>
        <v>132</v>
      </c>
      <c r="BC1275">
        <f t="shared" si="256"/>
        <v>0.12384615384615383</v>
      </c>
      <c r="BD1275">
        <f t="shared" si="257"/>
        <v>0.89</v>
      </c>
      <c r="BE1275">
        <f t="shared" si="258"/>
        <v>6.8461538461536242E-4</v>
      </c>
    </row>
    <row r="1276" spans="1:57" x14ac:dyDescent="0.3">
      <c r="A1276">
        <f>Pumpkin_Seeds_Dataset!A1274</f>
        <v>75571</v>
      </c>
      <c r="B1276">
        <f>Pumpkin_Seeds_Dataset!B1274</f>
        <v>1077.3889999999999</v>
      </c>
      <c r="C1276">
        <f>Pumpkin_Seeds_Dataset!C1274</f>
        <v>437.75659999999999</v>
      </c>
      <c r="D1276">
        <f>Pumpkin_Seeds_Dataset!D1274</f>
        <v>220.69810000000001</v>
      </c>
      <c r="E1276">
        <f>Pumpkin_Seeds_Dataset!E1274</f>
        <v>76212</v>
      </c>
      <c r="F1276">
        <f>Pumpkin_Seeds_Dataset!F1274</f>
        <v>310.19349999999997</v>
      </c>
      <c r="G1276">
        <f>Pumpkin_Seeds_Dataset!G1274</f>
        <v>0.86360000000000003</v>
      </c>
      <c r="H1276">
        <f>Pumpkin_Seeds_Dataset!H1274</f>
        <v>0.99160000000000004</v>
      </c>
      <c r="I1276">
        <f>Pumpkin_Seeds_Dataset!I1274</f>
        <v>0.61619999999999997</v>
      </c>
      <c r="J1276">
        <f>Pumpkin_Seeds_Dataset!J1274</f>
        <v>0.81810000000000005</v>
      </c>
      <c r="K1276">
        <f>Pumpkin_Seeds_Dataset!K1274</f>
        <v>1.9835</v>
      </c>
      <c r="L1276">
        <f>Pumpkin_Seeds_Dataset!L1274</f>
        <v>0.70860000000000001</v>
      </c>
      <c r="M1276" s="9">
        <f>Pumpkin_Seeds_Dataset!M1274</f>
        <v>0</v>
      </c>
      <c r="N1276" s="10">
        <f t="shared" si="248"/>
        <v>1</v>
      </c>
      <c r="O1276" s="11">
        <f t="shared" si="249"/>
        <v>1</v>
      </c>
      <c r="P1276">
        <f t="shared" si="250"/>
        <v>0</v>
      </c>
      <c r="Q1276">
        <f t="shared" si="251"/>
        <v>0.30409710469782131</v>
      </c>
      <c r="R1276" s="9">
        <f t="shared" si="252"/>
        <v>0.30409710469782131</v>
      </c>
      <c r="S1276" s="11">
        <f t="shared" si="253"/>
        <v>0.69590289530217864</v>
      </c>
      <c r="T1276" s="9">
        <f t="shared" si="254"/>
        <v>-0.36254514662528919</v>
      </c>
      <c r="U1276" s="11">
        <f t="shared" si="255"/>
        <v>100</v>
      </c>
      <c r="AX1276">
        <v>0.38683986192101472</v>
      </c>
      <c r="AY1276">
        <v>1</v>
      </c>
      <c r="AZ1276">
        <v>0</v>
      </c>
      <c r="BA1276">
        <f t="shared" si="259"/>
        <v>1140</v>
      </c>
      <c r="BB1276">
        <f t="shared" si="260"/>
        <v>132</v>
      </c>
      <c r="BC1276">
        <f t="shared" si="256"/>
        <v>0.12307692307692308</v>
      </c>
      <c r="BD1276">
        <f t="shared" si="257"/>
        <v>0.89</v>
      </c>
      <c r="BE1276">
        <f t="shared" si="258"/>
        <v>0</v>
      </c>
    </row>
    <row r="1277" spans="1:57" x14ac:dyDescent="0.3">
      <c r="A1277">
        <f>Pumpkin_Seeds_Dataset!A1275</f>
        <v>104272</v>
      </c>
      <c r="B1277">
        <f>Pumpkin_Seeds_Dataset!B1275</f>
        <v>1209.4749999999999</v>
      </c>
      <c r="C1277">
        <f>Pumpkin_Seeds_Dataset!C1275</f>
        <v>436.0609</v>
      </c>
      <c r="D1277">
        <f>Pumpkin_Seeds_Dataset!D1275</f>
        <v>305.81799999999998</v>
      </c>
      <c r="E1277">
        <f>Pumpkin_Seeds_Dataset!E1275</f>
        <v>105567</v>
      </c>
      <c r="F1277">
        <f>Pumpkin_Seeds_Dataset!F1275</f>
        <v>364.36689999999999</v>
      </c>
      <c r="G1277">
        <f>Pumpkin_Seeds_Dataset!G1275</f>
        <v>0.71279999999999999</v>
      </c>
      <c r="H1277">
        <f>Pumpkin_Seeds_Dataset!H1275</f>
        <v>0.98770000000000002</v>
      </c>
      <c r="I1277">
        <f>Pumpkin_Seeds_Dataset!I1275</f>
        <v>0.73560000000000003</v>
      </c>
      <c r="J1277">
        <f>Pumpkin_Seeds_Dataset!J1275</f>
        <v>0.89570000000000005</v>
      </c>
      <c r="K1277">
        <f>Pumpkin_Seeds_Dataset!K1275</f>
        <v>1.4258999999999999</v>
      </c>
      <c r="L1277">
        <f>Pumpkin_Seeds_Dataset!L1275</f>
        <v>0.83560000000000001</v>
      </c>
      <c r="M1277" s="9">
        <f>Pumpkin_Seeds_Dataset!M1275</f>
        <v>0</v>
      </c>
      <c r="N1277" s="10">
        <f t="shared" si="248"/>
        <v>1</v>
      </c>
      <c r="O1277" s="11">
        <f t="shared" si="249"/>
        <v>1</v>
      </c>
      <c r="P1277">
        <f t="shared" si="250"/>
        <v>0</v>
      </c>
      <c r="Q1277">
        <f t="shared" si="251"/>
        <v>7.48178356125229E-3</v>
      </c>
      <c r="R1277" s="9">
        <f t="shared" si="252"/>
        <v>7.48178356125229E-3</v>
      </c>
      <c r="S1277" s="11">
        <f t="shared" si="253"/>
        <v>0.99251821643874771</v>
      </c>
      <c r="T1277" s="9">
        <f t="shared" si="254"/>
        <v>-7.50991249476977E-3</v>
      </c>
      <c r="U1277" s="11">
        <f t="shared" si="255"/>
        <v>100</v>
      </c>
      <c r="AX1277">
        <v>0.38776716211238776</v>
      </c>
      <c r="AY1277">
        <v>0</v>
      </c>
      <c r="AZ1277">
        <v>1</v>
      </c>
      <c r="BA1277">
        <f t="shared" si="259"/>
        <v>1140</v>
      </c>
      <c r="BB1277">
        <f t="shared" si="260"/>
        <v>133</v>
      </c>
      <c r="BC1277">
        <f t="shared" si="256"/>
        <v>0.12307692307692308</v>
      </c>
      <c r="BD1277">
        <f t="shared" si="257"/>
        <v>0.88916666666666666</v>
      </c>
      <c r="BE1277">
        <f t="shared" si="258"/>
        <v>0</v>
      </c>
    </row>
    <row r="1278" spans="1:57" x14ac:dyDescent="0.3">
      <c r="A1278">
        <f>Pumpkin_Seeds_Dataset!A1276</f>
        <v>75675</v>
      </c>
      <c r="B1278">
        <f>Pumpkin_Seeds_Dataset!B1276</f>
        <v>1067.1790000000001</v>
      </c>
      <c r="C1278">
        <f>Pumpkin_Seeds_Dataset!C1276</f>
        <v>409.00450000000001</v>
      </c>
      <c r="D1278">
        <f>Pumpkin_Seeds_Dataset!D1276</f>
        <v>236.68989999999999</v>
      </c>
      <c r="E1278">
        <f>Pumpkin_Seeds_Dataset!E1276</f>
        <v>76796</v>
      </c>
      <c r="F1278">
        <f>Pumpkin_Seeds_Dataset!F1276</f>
        <v>310.40679999999998</v>
      </c>
      <c r="G1278">
        <f>Pumpkin_Seeds_Dataset!G1276</f>
        <v>0.8155</v>
      </c>
      <c r="H1278">
        <f>Pumpkin_Seeds_Dataset!H1276</f>
        <v>0.98540000000000005</v>
      </c>
      <c r="I1278">
        <f>Pumpkin_Seeds_Dataset!I1276</f>
        <v>0.65849999999999997</v>
      </c>
      <c r="J1278">
        <f>Pumpkin_Seeds_Dataset!J1276</f>
        <v>0.83499999999999996</v>
      </c>
      <c r="K1278">
        <f>Pumpkin_Seeds_Dataset!K1276</f>
        <v>1.728</v>
      </c>
      <c r="L1278">
        <f>Pumpkin_Seeds_Dataset!L1276</f>
        <v>0.75890000000000002</v>
      </c>
      <c r="M1278" s="9">
        <f>Pumpkin_Seeds_Dataset!M1276</f>
        <v>0</v>
      </c>
      <c r="N1278" s="10">
        <f t="shared" si="248"/>
        <v>1</v>
      </c>
      <c r="O1278" s="11">
        <f t="shared" si="249"/>
        <v>1</v>
      </c>
      <c r="P1278">
        <f t="shared" si="250"/>
        <v>0</v>
      </c>
      <c r="Q1278">
        <f t="shared" si="251"/>
        <v>8.1361055422698742E-3</v>
      </c>
      <c r="R1278" s="9">
        <f t="shared" si="252"/>
        <v>8.1361055422698742E-3</v>
      </c>
      <c r="S1278" s="11">
        <f t="shared" si="253"/>
        <v>0.99186389445773016</v>
      </c>
      <c r="T1278" s="9">
        <f t="shared" si="254"/>
        <v>-8.1693842780906165E-3</v>
      </c>
      <c r="U1278" s="11">
        <f t="shared" si="255"/>
        <v>100</v>
      </c>
      <c r="AX1278">
        <v>0.39198787365094367</v>
      </c>
      <c r="AY1278">
        <v>0</v>
      </c>
      <c r="AZ1278">
        <v>1</v>
      </c>
      <c r="BA1278">
        <f t="shared" si="259"/>
        <v>1140</v>
      </c>
      <c r="BB1278">
        <f t="shared" si="260"/>
        <v>134</v>
      </c>
      <c r="BC1278">
        <f t="shared" si="256"/>
        <v>0.12307692307692308</v>
      </c>
      <c r="BD1278">
        <f t="shared" si="257"/>
        <v>0.88833333333333331</v>
      </c>
      <c r="BE1278">
        <f t="shared" si="258"/>
        <v>6.833333333333112E-4</v>
      </c>
    </row>
    <row r="1279" spans="1:57" x14ac:dyDescent="0.3">
      <c r="A1279">
        <f>Pumpkin_Seeds_Dataset!A1277</f>
        <v>86667</v>
      </c>
      <c r="B1279">
        <f>Pumpkin_Seeds_Dataset!B1277</f>
        <v>1159.4459999999999</v>
      </c>
      <c r="C1279">
        <f>Pumpkin_Seeds_Dataset!C1277</f>
        <v>470.4667</v>
      </c>
      <c r="D1279">
        <f>Pumpkin_Seeds_Dataset!D1277</f>
        <v>235.1978</v>
      </c>
      <c r="E1279">
        <f>Pumpkin_Seeds_Dataset!E1277</f>
        <v>87365</v>
      </c>
      <c r="F1279">
        <f>Pumpkin_Seeds_Dataset!F1277</f>
        <v>332.18650000000002</v>
      </c>
      <c r="G1279">
        <f>Pumpkin_Seeds_Dataset!G1277</f>
        <v>0.86609999999999998</v>
      </c>
      <c r="H1279">
        <f>Pumpkin_Seeds_Dataset!H1277</f>
        <v>0.99199999999999999</v>
      </c>
      <c r="I1279">
        <f>Pumpkin_Seeds_Dataset!I1277</f>
        <v>0.74460000000000004</v>
      </c>
      <c r="J1279">
        <f>Pumpkin_Seeds_Dataset!J1277</f>
        <v>0.81010000000000004</v>
      </c>
      <c r="K1279">
        <f>Pumpkin_Seeds_Dataset!K1277</f>
        <v>2.0003000000000002</v>
      </c>
      <c r="L1279">
        <f>Pumpkin_Seeds_Dataset!L1277</f>
        <v>0.70609999999999995</v>
      </c>
      <c r="M1279" s="9">
        <f>Pumpkin_Seeds_Dataset!M1277</f>
        <v>0</v>
      </c>
      <c r="N1279" s="10">
        <f t="shared" si="248"/>
        <v>1</v>
      </c>
      <c r="O1279" s="11">
        <f t="shared" si="249"/>
        <v>1</v>
      </c>
      <c r="P1279">
        <f t="shared" si="250"/>
        <v>0</v>
      </c>
      <c r="Q1279">
        <f t="shared" si="251"/>
        <v>0.42127283103222346</v>
      </c>
      <c r="R1279" s="9">
        <f t="shared" si="252"/>
        <v>0.42127283103222346</v>
      </c>
      <c r="S1279" s="11">
        <f t="shared" si="253"/>
        <v>0.57872716896777654</v>
      </c>
      <c r="T1279" s="9">
        <f t="shared" si="254"/>
        <v>-0.54692412322759298</v>
      </c>
      <c r="U1279" s="11">
        <f t="shared" si="255"/>
        <v>100</v>
      </c>
      <c r="AX1279">
        <v>0.39359358189929211</v>
      </c>
      <c r="AY1279">
        <v>1</v>
      </c>
      <c r="AZ1279">
        <v>0</v>
      </c>
      <c r="BA1279">
        <f t="shared" si="259"/>
        <v>1141</v>
      </c>
      <c r="BB1279">
        <f t="shared" si="260"/>
        <v>134</v>
      </c>
      <c r="BC1279">
        <f t="shared" si="256"/>
        <v>0.12230769230769234</v>
      </c>
      <c r="BD1279">
        <f t="shared" si="257"/>
        <v>0.88833333333333331</v>
      </c>
      <c r="BE1279">
        <f t="shared" si="258"/>
        <v>6.8333333333340975E-4</v>
      </c>
    </row>
    <row r="1280" spans="1:57" x14ac:dyDescent="0.3">
      <c r="A1280">
        <f>Pumpkin_Seeds_Dataset!A1278</f>
        <v>92116</v>
      </c>
      <c r="B1280">
        <f>Pumpkin_Seeds_Dataset!B1278</f>
        <v>1200.817</v>
      </c>
      <c r="C1280">
        <f>Pumpkin_Seeds_Dataset!C1278</f>
        <v>480.44830000000002</v>
      </c>
      <c r="D1280">
        <f>Pumpkin_Seeds_Dataset!D1278</f>
        <v>245.7261</v>
      </c>
      <c r="E1280">
        <f>Pumpkin_Seeds_Dataset!E1278</f>
        <v>92936</v>
      </c>
      <c r="F1280">
        <f>Pumpkin_Seeds_Dataset!F1278</f>
        <v>342.47</v>
      </c>
      <c r="G1280">
        <f>Pumpkin_Seeds_Dataset!G1278</f>
        <v>0.85929999999999995</v>
      </c>
      <c r="H1280">
        <f>Pumpkin_Seeds_Dataset!H1278</f>
        <v>0.99119999999999997</v>
      </c>
      <c r="I1280">
        <f>Pumpkin_Seeds_Dataset!I1278</f>
        <v>0.69269999999999998</v>
      </c>
      <c r="J1280">
        <f>Pumpkin_Seeds_Dataset!J1278</f>
        <v>0.80279999999999996</v>
      </c>
      <c r="K1280">
        <f>Pumpkin_Seeds_Dataset!K1278</f>
        <v>1.9552</v>
      </c>
      <c r="L1280">
        <f>Pumpkin_Seeds_Dataset!L1278</f>
        <v>0.71279999999999999</v>
      </c>
      <c r="M1280" s="9">
        <f>Pumpkin_Seeds_Dataset!M1278</f>
        <v>0</v>
      </c>
      <c r="N1280" s="10">
        <f t="shared" si="248"/>
        <v>1</v>
      </c>
      <c r="O1280" s="11">
        <f t="shared" si="249"/>
        <v>1</v>
      </c>
      <c r="P1280">
        <f t="shared" si="250"/>
        <v>0</v>
      </c>
      <c r="Q1280">
        <f t="shared" si="251"/>
        <v>0.47419976223759858</v>
      </c>
      <c r="R1280" s="9">
        <f t="shared" si="252"/>
        <v>0.47419976223759858</v>
      </c>
      <c r="S1280" s="11">
        <f t="shared" si="253"/>
        <v>0.52580023776240137</v>
      </c>
      <c r="T1280" s="9">
        <f t="shared" si="254"/>
        <v>-0.64283391449474803</v>
      </c>
      <c r="U1280" s="11">
        <f t="shared" si="255"/>
        <v>100</v>
      </c>
      <c r="AX1280">
        <v>0.39512299372722859</v>
      </c>
      <c r="AY1280">
        <v>1</v>
      </c>
      <c r="AZ1280">
        <v>0</v>
      </c>
      <c r="BA1280">
        <f t="shared" si="259"/>
        <v>1142</v>
      </c>
      <c r="BB1280">
        <f t="shared" si="260"/>
        <v>134</v>
      </c>
      <c r="BC1280">
        <f t="shared" si="256"/>
        <v>0.12153846153846148</v>
      </c>
      <c r="BD1280">
        <f t="shared" si="257"/>
        <v>0.88833333333333331</v>
      </c>
      <c r="BE1280">
        <f t="shared" si="258"/>
        <v>6.833333333333112E-4</v>
      </c>
    </row>
    <row r="1281" spans="1:57" x14ac:dyDescent="0.3">
      <c r="A1281">
        <f>Pumpkin_Seeds_Dataset!A1279</f>
        <v>57665</v>
      </c>
      <c r="B1281">
        <f>Pumpkin_Seeds_Dataset!B1279</f>
        <v>889.39800000000002</v>
      </c>
      <c r="C1281">
        <f>Pumpkin_Seeds_Dataset!C1279</f>
        <v>331.6936</v>
      </c>
      <c r="D1281">
        <f>Pumpkin_Seeds_Dataset!D1279</f>
        <v>222.6463</v>
      </c>
      <c r="E1281">
        <f>Pumpkin_Seeds_Dataset!E1279</f>
        <v>58157</v>
      </c>
      <c r="F1281">
        <f>Pumpkin_Seeds_Dataset!F1279</f>
        <v>270.96379999999999</v>
      </c>
      <c r="G1281">
        <f>Pumpkin_Seeds_Dataset!G1279</f>
        <v>0.74119999999999997</v>
      </c>
      <c r="H1281">
        <f>Pumpkin_Seeds_Dataset!H1279</f>
        <v>0.99150000000000005</v>
      </c>
      <c r="I1281">
        <f>Pumpkin_Seeds_Dataset!I1279</f>
        <v>0.72240000000000004</v>
      </c>
      <c r="J1281">
        <f>Pumpkin_Seeds_Dataset!J1279</f>
        <v>0.91610000000000003</v>
      </c>
      <c r="K1281">
        <f>Pumpkin_Seeds_Dataset!K1279</f>
        <v>1.4898</v>
      </c>
      <c r="L1281">
        <f>Pumpkin_Seeds_Dataset!L1279</f>
        <v>0.81689999999999996</v>
      </c>
      <c r="M1281" s="9">
        <f>Pumpkin_Seeds_Dataset!M1279</f>
        <v>0</v>
      </c>
      <c r="N1281" s="10">
        <f t="shared" si="248"/>
        <v>1</v>
      </c>
      <c r="O1281" s="11">
        <f t="shared" si="249"/>
        <v>1</v>
      </c>
      <c r="P1281">
        <f t="shared" si="250"/>
        <v>0</v>
      </c>
      <c r="Q1281">
        <f t="shared" si="251"/>
        <v>1.904056662235409E-2</v>
      </c>
      <c r="R1281" s="9">
        <f t="shared" si="252"/>
        <v>1.904056662235409E-2</v>
      </c>
      <c r="S1281" s="11">
        <f t="shared" si="253"/>
        <v>0.98095943337764591</v>
      </c>
      <c r="T1281" s="9">
        <f t="shared" si="254"/>
        <v>-1.9224172588169604E-2</v>
      </c>
      <c r="U1281" s="11">
        <f t="shared" si="255"/>
        <v>100</v>
      </c>
      <c r="AX1281">
        <v>0.39571059073110926</v>
      </c>
      <c r="AY1281">
        <v>1</v>
      </c>
      <c r="AZ1281">
        <v>0</v>
      </c>
      <c r="BA1281">
        <f t="shared" si="259"/>
        <v>1143</v>
      </c>
      <c r="BB1281">
        <f t="shared" si="260"/>
        <v>134</v>
      </c>
      <c r="BC1281">
        <f t="shared" si="256"/>
        <v>0.12076923076923074</v>
      </c>
      <c r="BD1281">
        <f t="shared" si="257"/>
        <v>0.88833333333333331</v>
      </c>
      <c r="BE1281">
        <f t="shared" si="258"/>
        <v>0</v>
      </c>
    </row>
    <row r="1282" spans="1:57" x14ac:dyDescent="0.3">
      <c r="A1282">
        <f>Pumpkin_Seeds_Dataset!A1280</f>
        <v>91155</v>
      </c>
      <c r="B1282">
        <f>Pumpkin_Seeds_Dataset!B1280</f>
        <v>1192.481</v>
      </c>
      <c r="C1282">
        <f>Pumpkin_Seeds_Dataset!C1280</f>
        <v>477.06079999999997</v>
      </c>
      <c r="D1282">
        <f>Pumpkin_Seeds_Dataset!D1280</f>
        <v>244.35400000000001</v>
      </c>
      <c r="E1282">
        <f>Pumpkin_Seeds_Dataset!E1280</f>
        <v>91952</v>
      </c>
      <c r="F1282">
        <f>Pumpkin_Seeds_Dataset!F1280</f>
        <v>340.67899999999997</v>
      </c>
      <c r="G1282">
        <f>Pumpkin_Seeds_Dataset!G1280</f>
        <v>0.8589</v>
      </c>
      <c r="H1282">
        <f>Pumpkin_Seeds_Dataset!H1280</f>
        <v>0.99129999999999996</v>
      </c>
      <c r="I1282">
        <f>Pumpkin_Seeds_Dataset!I1280</f>
        <v>0.68059999999999998</v>
      </c>
      <c r="J1282">
        <f>Pumpkin_Seeds_Dataset!J1280</f>
        <v>0.80549999999999999</v>
      </c>
      <c r="K1282">
        <f>Pumpkin_Seeds_Dataset!K1280</f>
        <v>1.9522999999999999</v>
      </c>
      <c r="L1282">
        <f>Pumpkin_Seeds_Dataset!L1280</f>
        <v>0.71409999999999996</v>
      </c>
      <c r="M1282" s="9">
        <f>Pumpkin_Seeds_Dataset!M1280</f>
        <v>0</v>
      </c>
      <c r="N1282" s="10">
        <f t="shared" si="248"/>
        <v>1</v>
      </c>
      <c r="O1282" s="11">
        <f t="shared" si="249"/>
        <v>1</v>
      </c>
      <c r="P1282">
        <f t="shared" si="250"/>
        <v>0</v>
      </c>
      <c r="Q1282">
        <f t="shared" si="251"/>
        <v>0.3738361853412801</v>
      </c>
      <c r="R1282" s="9">
        <f t="shared" si="252"/>
        <v>0.3738361853412801</v>
      </c>
      <c r="S1282" s="11">
        <f t="shared" si="253"/>
        <v>0.62616381465871984</v>
      </c>
      <c r="T1282" s="9">
        <f t="shared" si="254"/>
        <v>-0.46814325735718437</v>
      </c>
      <c r="U1282" s="11">
        <f t="shared" si="255"/>
        <v>100</v>
      </c>
      <c r="AX1282">
        <v>0.39640191319743745</v>
      </c>
      <c r="AY1282">
        <v>0</v>
      </c>
      <c r="AZ1282">
        <v>1</v>
      </c>
      <c r="BA1282">
        <f t="shared" si="259"/>
        <v>1143</v>
      </c>
      <c r="BB1282">
        <f t="shared" si="260"/>
        <v>135</v>
      </c>
      <c r="BC1282">
        <f t="shared" si="256"/>
        <v>0.12076923076923074</v>
      </c>
      <c r="BD1282">
        <f t="shared" si="257"/>
        <v>0.88749999999999996</v>
      </c>
      <c r="BE1282">
        <f t="shared" si="258"/>
        <v>6.8269230769228554E-4</v>
      </c>
    </row>
    <row r="1283" spans="1:57" x14ac:dyDescent="0.3">
      <c r="A1283">
        <f>Pumpkin_Seeds_Dataset!A1281</f>
        <v>86767</v>
      </c>
      <c r="B1283">
        <f>Pumpkin_Seeds_Dataset!B1281</f>
        <v>1168.614</v>
      </c>
      <c r="C1283">
        <f>Pumpkin_Seeds_Dataset!C1281</f>
        <v>474.23770000000002</v>
      </c>
      <c r="D1283">
        <f>Pumpkin_Seeds_Dataset!D1281</f>
        <v>233.565</v>
      </c>
      <c r="E1283">
        <f>Pumpkin_Seeds_Dataset!E1281</f>
        <v>87474</v>
      </c>
      <c r="F1283">
        <f>Pumpkin_Seeds_Dataset!F1281</f>
        <v>332.37810000000002</v>
      </c>
      <c r="G1283">
        <f>Pumpkin_Seeds_Dataset!G1281</f>
        <v>0.87029999999999996</v>
      </c>
      <c r="H1283">
        <f>Pumpkin_Seeds_Dataset!H1281</f>
        <v>0.9919</v>
      </c>
      <c r="I1283">
        <f>Pumpkin_Seeds_Dataset!I1281</f>
        <v>0.62180000000000002</v>
      </c>
      <c r="J1283">
        <f>Pumpkin_Seeds_Dataset!J1281</f>
        <v>0.7984</v>
      </c>
      <c r="K1283">
        <f>Pumpkin_Seeds_Dataset!K1281</f>
        <v>2.0304000000000002</v>
      </c>
      <c r="L1283">
        <f>Pumpkin_Seeds_Dataset!L1281</f>
        <v>0.70089999999999997</v>
      </c>
      <c r="M1283" s="9">
        <f>Pumpkin_Seeds_Dataset!M1281</f>
        <v>0</v>
      </c>
      <c r="N1283" s="10">
        <f t="shared" si="248"/>
        <v>1</v>
      </c>
      <c r="O1283" s="11">
        <f t="shared" si="249"/>
        <v>1</v>
      </c>
      <c r="P1283">
        <f t="shared" si="250"/>
        <v>0</v>
      </c>
      <c r="Q1283">
        <f t="shared" si="251"/>
        <v>0.47278686669527897</v>
      </c>
      <c r="R1283" s="9">
        <f t="shared" si="252"/>
        <v>0.47278686669527897</v>
      </c>
      <c r="S1283" s="11">
        <f t="shared" si="253"/>
        <v>0.52721313330472097</v>
      </c>
      <c r="T1283" s="9">
        <f t="shared" si="254"/>
        <v>-0.64015038467635288</v>
      </c>
      <c r="U1283" s="11">
        <f t="shared" si="255"/>
        <v>100</v>
      </c>
      <c r="AX1283">
        <v>0.39680901531743884</v>
      </c>
      <c r="AY1283">
        <v>1</v>
      </c>
      <c r="AZ1283">
        <v>0</v>
      </c>
      <c r="BA1283">
        <f t="shared" si="259"/>
        <v>1144</v>
      </c>
      <c r="BB1283">
        <f t="shared" si="260"/>
        <v>135</v>
      </c>
      <c r="BC1283">
        <f t="shared" si="256"/>
        <v>0.12</v>
      </c>
      <c r="BD1283">
        <f t="shared" si="257"/>
        <v>0.88749999999999996</v>
      </c>
      <c r="BE1283">
        <f t="shared" si="258"/>
        <v>6.8269230769228554E-4</v>
      </c>
    </row>
    <row r="1284" spans="1:57" x14ac:dyDescent="0.3">
      <c r="A1284">
        <f>Pumpkin_Seeds_Dataset!A1282</f>
        <v>86206</v>
      </c>
      <c r="B1284">
        <f>Pumpkin_Seeds_Dataset!B1282</f>
        <v>1120.902</v>
      </c>
      <c r="C1284">
        <f>Pumpkin_Seeds_Dataset!C1282</f>
        <v>432.51979999999998</v>
      </c>
      <c r="D1284">
        <f>Pumpkin_Seeds_Dataset!D1282</f>
        <v>254.7998</v>
      </c>
      <c r="E1284">
        <f>Pumpkin_Seeds_Dataset!E1282</f>
        <v>87038</v>
      </c>
      <c r="F1284">
        <f>Pumpkin_Seeds_Dataset!F1282</f>
        <v>331.30180000000001</v>
      </c>
      <c r="G1284">
        <f>Pumpkin_Seeds_Dataset!G1282</f>
        <v>0.80810000000000004</v>
      </c>
      <c r="H1284">
        <f>Pumpkin_Seeds_Dataset!H1282</f>
        <v>0.99039999999999995</v>
      </c>
      <c r="I1284">
        <f>Pumpkin_Seeds_Dataset!I1282</f>
        <v>0.72440000000000004</v>
      </c>
      <c r="J1284">
        <f>Pumpkin_Seeds_Dataset!J1282</f>
        <v>0.86219999999999997</v>
      </c>
      <c r="K1284">
        <f>Pumpkin_Seeds_Dataset!K1282</f>
        <v>1.6975</v>
      </c>
      <c r="L1284">
        <f>Pumpkin_Seeds_Dataset!L1282</f>
        <v>0.76600000000000001</v>
      </c>
      <c r="M1284" s="9">
        <f>Pumpkin_Seeds_Dataset!M1282</f>
        <v>0</v>
      </c>
      <c r="N1284" s="10">
        <f t="shared" si="248"/>
        <v>1</v>
      </c>
      <c r="O1284" s="11">
        <f t="shared" si="249"/>
        <v>1</v>
      </c>
      <c r="P1284">
        <f t="shared" si="250"/>
        <v>0</v>
      </c>
      <c r="Q1284">
        <f t="shared" si="251"/>
        <v>2.2617126210481391E-2</v>
      </c>
      <c r="R1284" s="9">
        <f t="shared" si="252"/>
        <v>2.2617126210481391E-2</v>
      </c>
      <c r="S1284" s="11">
        <f t="shared" si="253"/>
        <v>0.9773828737895186</v>
      </c>
      <c r="T1284" s="9">
        <f t="shared" si="254"/>
        <v>-2.2876816512081889E-2</v>
      </c>
      <c r="U1284" s="11">
        <f t="shared" si="255"/>
        <v>100</v>
      </c>
      <c r="AX1284">
        <v>0.39841747119749643</v>
      </c>
      <c r="AY1284">
        <v>1</v>
      </c>
      <c r="AZ1284">
        <v>0</v>
      </c>
      <c r="BA1284">
        <f t="shared" si="259"/>
        <v>1145</v>
      </c>
      <c r="BB1284">
        <f t="shared" si="260"/>
        <v>135</v>
      </c>
      <c r="BC1284">
        <f t="shared" si="256"/>
        <v>0.11923076923076925</v>
      </c>
      <c r="BD1284">
        <f t="shared" si="257"/>
        <v>0.88749999999999996</v>
      </c>
      <c r="BE1284">
        <f t="shared" si="258"/>
        <v>6.8269230769228554E-4</v>
      </c>
    </row>
    <row r="1285" spans="1:57" x14ac:dyDescent="0.3">
      <c r="A1285">
        <f>Pumpkin_Seeds_Dataset!A1283</f>
        <v>68297</v>
      </c>
      <c r="B1285">
        <f>Pumpkin_Seeds_Dataset!B1283</f>
        <v>980.86099999999999</v>
      </c>
      <c r="C1285">
        <f>Pumpkin_Seeds_Dataset!C1283</f>
        <v>374.22329999999999</v>
      </c>
      <c r="D1285">
        <f>Pumpkin_Seeds_Dataset!D1283</f>
        <v>232.96440000000001</v>
      </c>
      <c r="E1285">
        <f>Pumpkin_Seeds_Dataset!E1283</f>
        <v>68817</v>
      </c>
      <c r="F1285">
        <f>Pumpkin_Seeds_Dataset!F1283</f>
        <v>294.88720000000001</v>
      </c>
      <c r="G1285">
        <f>Pumpkin_Seeds_Dataset!G1283</f>
        <v>0.78259999999999996</v>
      </c>
      <c r="H1285">
        <f>Pumpkin_Seeds_Dataset!H1283</f>
        <v>0.99239999999999995</v>
      </c>
      <c r="I1285">
        <f>Pumpkin_Seeds_Dataset!I1283</f>
        <v>0.76480000000000004</v>
      </c>
      <c r="J1285">
        <f>Pumpkin_Seeds_Dataset!J1283</f>
        <v>0.8921</v>
      </c>
      <c r="K1285">
        <f>Pumpkin_Seeds_Dataset!K1283</f>
        <v>1.6064000000000001</v>
      </c>
      <c r="L1285">
        <f>Pumpkin_Seeds_Dataset!L1283</f>
        <v>0.78800000000000003</v>
      </c>
      <c r="M1285" s="9">
        <f>Pumpkin_Seeds_Dataset!M1283</f>
        <v>0</v>
      </c>
      <c r="N1285" s="10">
        <f t="shared" ref="N1285:N1348" si="261">1-M1285</f>
        <v>1</v>
      </c>
      <c r="O1285" s="11">
        <f t="shared" ref="O1285:O1348" si="262">M1285+N1285</f>
        <v>1</v>
      </c>
      <c r="P1285">
        <f t="shared" ref="P1285:P1348" si="263">IF(O1285=0,"",M1285/O1285)</f>
        <v>0</v>
      </c>
      <c r="Q1285">
        <f t="shared" ref="Q1285:Q1348" si="264">1/(1+EXP(-$X$5-MMULT(A1285:L1285,$X$6:$X$17)))</f>
        <v>1.4436182804043664E-2</v>
      </c>
      <c r="R1285" s="9">
        <f t="shared" ref="R1285:R1348" si="265">O1285*Q1285</f>
        <v>1.4436182804043664E-2</v>
      </c>
      <c r="S1285" s="11">
        <f t="shared" ref="S1285:S1348" si="266">O1285-R1285</f>
        <v>0.98556381719595632</v>
      </c>
      <c r="T1285" s="9">
        <f t="shared" ref="T1285:T1348" si="267">IFERROR(O1285*(P1285*LN(Q1285)+(1-P1285)*LN(1-Q1285)),0)</f>
        <v>-1.4541398325671414E-2</v>
      </c>
      <c r="U1285" s="11">
        <f t="shared" ref="U1285:U1348" si="268">100*IF(Q1285&gt;=$AT$10,M1285/O1285,N1285/O1285)</f>
        <v>100</v>
      </c>
      <c r="AX1285">
        <v>0.3986043160279813</v>
      </c>
      <c r="AY1285">
        <v>1</v>
      </c>
      <c r="AZ1285">
        <v>0</v>
      </c>
      <c r="BA1285">
        <f t="shared" si="259"/>
        <v>1146</v>
      </c>
      <c r="BB1285">
        <f t="shared" si="260"/>
        <v>135</v>
      </c>
      <c r="BC1285">
        <f t="shared" ref="BC1285:BC1348" si="269">1-BA1285/BA$2504</f>
        <v>0.11846153846153851</v>
      </c>
      <c r="BD1285">
        <f t="shared" ref="BD1285:BD1348" si="270">1-BB1285/BB$2504</f>
        <v>0.88749999999999996</v>
      </c>
      <c r="BE1285">
        <f t="shared" ref="BE1285:BE1348" si="271">(BC1285-BC1286)*BD1285</f>
        <v>0</v>
      </c>
    </row>
    <row r="1286" spans="1:57" x14ac:dyDescent="0.3">
      <c r="A1286">
        <f>Pumpkin_Seeds_Dataset!A1284</f>
        <v>77957</v>
      </c>
      <c r="B1286">
        <f>Pumpkin_Seeds_Dataset!B1284</f>
        <v>1080.9570000000001</v>
      </c>
      <c r="C1286">
        <f>Pumpkin_Seeds_Dataset!C1284</f>
        <v>426.98289999999997</v>
      </c>
      <c r="D1286">
        <f>Pumpkin_Seeds_Dataset!D1284</f>
        <v>233.71879999999999</v>
      </c>
      <c r="E1286">
        <f>Pumpkin_Seeds_Dataset!E1284</f>
        <v>78761</v>
      </c>
      <c r="F1286">
        <f>Pumpkin_Seeds_Dataset!F1284</f>
        <v>315.0523</v>
      </c>
      <c r="G1286">
        <f>Pumpkin_Seeds_Dataset!G1284</f>
        <v>0.83689999999999998</v>
      </c>
      <c r="H1286">
        <f>Pumpkin_Seeds_Dataset!H1284</f>
        <v>0.98980000000000001</v>
      </c>
      <c r="I1286">
        <f>Pumpkin_Seeds_Dataset!I1284</f>
        <v>0.72289999999999999</v>
      </c>
      <c r="J1286">
        <f>Pumpkin_Seeds_Dataset!J1284</f>
        <v>0.83840000000000003</v>
      </c>
      <c r="K1286">
        <f>Pumpkin_Seeds_Dataset!K1284</f>
        <v>1.8269</v>
      </c>
      <c r="L1286">
        <f>Pumpkin_Seeds_Dataset!L1284</f>
        <v>0.7379</v>
      </c>
      <c r="M1286" s="9">
        <f>Pumpkin_Seeds_Dataset!M1284</f>
        <v>0</v>
      </c>
      <c r="N1286" s="10">
        <f t="shared" si="261"/>
        <v>1</v>
      </c>
      <c r="O1286" s="11">
        <f t="shared" si="262"/>
        <v>1</v>
      </c>
      <c r="P1286">
        <f t="shared" si="263"/>
        <v>0</v>
      </c>
      <c r="Q1286">
        <f t="shared" si="264"/>
        <v>6.4361036703803776E-2</v>
      </c>
      <c r="R1286" s="9">
        <f t="shared" si="265"/>
        <v>6.4361036703803776E-2</v>
      </c>
      <c r="S1286" s="11">
        <f t="shared" si="266"/>
        <v>0.93563896329619622</v>
      </c>
      <c r="T1286" s="9">
        <f t="shared" si="267"/>
        <v>-6.6525599888935846E-2</v>
      </c>
      <c r="U1286" s="11">
        <f t="shared" si="268"/>
        <v>100</v>
      </c>
      <c r="AX1286">
        <v>0.40131321819688914</v>
      </c>
      <c r="AY1286">
        <v>0</v>
      </c>
      <c r="AZ1286">
        <v>1</v>
      </c>
      <c r="BA1286">
        <f t="shared" ref="BA1286:BA1349" si="272">BA1285+AY1286</f>
        <v>1146</v>
      </c>
      <c r="BB1286">
        <f t="shared" ref="BB1286:BB1349" si="273">BB1285+AZ1286</f>
        <v>136</v>
      </c>
      <c r="BC1286">
        <f t="shared" si="269"/>
        <v>0.11846153846153851</v>
      </c>
      <c r="BD1286">
        <f t="shared" si="270"/>
        <v>0.88666666666666671</v>
      </c>
      <c r="BE1286">
        <f t="shared" si="271"/>
        <v>6.8205128205135843E-4</v>
      </c>
    </row>
    <row r="1287" spans="1:57" x14ac:dyDescent="0.3">
      <c r="A1287">
        <f>Pumpkin_Seeds_Dataset!A1285</f>
        <v>89964</v>
      </c>
      <c r="B1287">
        <f>Pumpkin_Seeds_Dataset!B1285</f>
        <v>1133.326</v>
      </c>
      <c r="C1287">
        <f>Pumpkin_Seeds_Dataset!C1285</f>
        <v>431.76679999999999</v>
      </c>
      <c r="D1287">
        <f>Pumpkin_Seeds_Dataset!D1285</f>
        <v>265.75909999999999</v>
      </c>
      <c r="E1287">
        <f>Pumpkin_Seeds_Dataset!E1285</f>
        <v>90539</v>
      </c>
      <c r="F1287">
        <f>Pumpkin_Seeds_Dataset!F1285</f>
        <v>338.44600000000003</v>
      </c>
      <c r="G1287">
        <f>Pumpkin_Seeds_Dataset!G1285</f>
        <v>0.78810000000000002</v>
      </c>
      <c r="H1287">
        <f>Pumpkin_Seeds_Dataset!H1285</f>
        <v>0.99360000000000004</v>
      </c>
      <c r="I1287">
        <f>Pumpkin_Seeds_Dataset!I1285</f>
        <v>0.75339999999999996</v>
      </c>
      <c r="J1287">
        <f>Pumpkin_Seeds_Dataset!J1285</f>
        <v>0.88019999999999998</v>
      </c>
      <c r="K1287">
        <f>Pumpkin_Seeds_Dataset!K1285</f>
        <v>1.6247</v>
      </c>
      <c r="L1287">
        <f>Pumpkin_Seeds_Dataset!L1285</f>
        <v>0.78390000000000004</v>
      </c>
      <c r="M1287" s="9">
        <f>Pumpkin_Seeds_Dataset!M1285</f>
        <v>0</v>
      </c>
      <c r="N1287" s="10">
        <f t="shared" si="261"/>
        <v>1</v>
      </c>
      <c r="O1287" s="11">
        <f t="shared" si="262"/>
        <v>1</v>
      </c>
      <c r="P1287">
        <f t="shared" si="263"/>
        <v>0</v>
      </c>
      <c r="Q1287">
        <f t="shared" si="264"/>
        <v>3.2485935002684908E-2</v>
      </c>
      <c r="R1287" s="9">
        <f t="shared" si="265"/>
        <v>3.2485935002684908E-2</v>
      </c>
      <c r="S1287" s="11">
        <f t="shared" si="266"/>
        <v>0.96751406499731507</v>
      </c>
      <c r="T1287" s="9">
        <f t="shared" si="267"/>
        <v>-3.302531671894296E-2</v>
      </c>
      <c r="U1287" s="11">
        <f t="shared" si="268"/>
        <v>100</v>
      </c>
      <c r="AX1287">
        <v>0.40347352375548223</v>
      </c>
      <c r="AY1287">
        <v>1</v>
      </c>
      <c r="AZ1287">
        <v>0</v>
      </c>
      <c r="BA1287">
        <f t="shared" si="272"/>
        <v>1147</v>
      </c>
      <c r="BB1287">
        <f t="shared" si="273"/>
        <v>136</v>
      </c>
      <c r="BC1287">
        <f t="shared" si="269"/>
        <v>0.11769230769230765</v>
      </c>
      <c r="BD1287">
        <f t="shared" si="270"/>
        <v>0.88666666666666671</v>
      </c>
      <c r="BE1287">
        <f t="shared" si="271"/>
        <v>6.8205128205125999E-4</v>
      </c>
    </row>
    <row r="1288" spans="1:57" x14ac:dyDescent="0.3">
      <c r="A1288">
        <f>Pumpkin_Seeds_Dataset!A1286</f>
        <v>78541</v>
      </c>
      <c r="B1288">
        <f>Pumpkin_Seeds_Dataset!B1286</f>
        <v>1101.77</v>
      </c>
      <c r="C1288">
        <f>Pumpkin_Seeds_Dataset!C1286</f>
        <v>433.19349999999997</v>
      </c>
      <c r="D1288">
        <f>Pumpkin_Seeds_Dataset!D1286</f>
        <v>232.6208</v>
      </c>
      <c r="E1288">
        <f>Pumpkin_Seeds_Dataset!E1286</f>
        <v>79537</v>
      </c>
      <c r="F1288">
        <f>Pumpkin_Seeds_Dataset!F1286</f>
        <v>316.23009999999999</v>
      </c>
      <c r="G1288">
        <f>Pumpkin_Seeds_Dataset!G1286</f>
        <v>0.84360000000000002</v>
      </c>
      <c r="H1288">
        <f>Pumpkin_Seeds_Dataset!H1286</f>
        <v>0.98750000000000004</v>
      </c>
      <c r="I1288">
        <f>Pumpkin_Seeds_Dataset!I1286</f>
        <v>0.72770000000000001</v>
      </c>
      <c r="J1288">
        <f>Pumpkin_Seeds_Dataset!J1286</f>
        <v>0.81310000000000004</v>
      </c>
      <c r="K1288">
        <f>Pumpkin_Seeds_Dataset!K1286</f>
        <v>1.8622000000000001</v>
      </c>
      <c r="L1288">
        <f>Pumpkin_Seeds_Dataset!L1286</f>
        <v>0.73</v>
      </c>
      <c r="M1288" s="9">
        <f>Pumpkin_Seeds_Dataset!M1286</f>
        <v>0</v>
      </c>
      <c r="N1288" s="10">
        <f t="shared" si="261"/>
        <v>1</v>
      </c>
      <c r="O1288" s="11">
        <f t="shared" si="262"/>
        <v>1</v>
      </c>
      <c r="P1288">
        <f t="shared" si="263"/>
        <v>0</v>
      </c>
      <c r="Q1288">
        <f t="shared" si="264"/>
        <v>7.5739324350695844E-2</v>
      </c>
      <c r="R1288" s="9">
        <f t="shared" si="265"/>
        <v>7.5739324350695844E-2</v>
      </c>
      <c r="S1288" s="11">
        <f t="shared" si="266"/>
        <v>0.92426067564930414</v>
      </c>
      <c r="T1288" s="9">
        <f t="shared" si="267"/>
        <v>-7.8761130624254841E-2</v>
      </c>
      <c r="U1288" s="11">
        <f t="shared" si="268"/>
        <v>100</v>
      </c>
      <c r="AX1288">
        <v>0.40354793768249292</v>
      </c>
      <c r="AY1288">
        <v>1</v>
      </c>
      <c r="AZ1288">
        <v>0</v>
      </c>
      <c r="BA1288">
        <f t="shared" si="272"/>
        <v>1148</v>
      </c>
      <c r="BB1288">
        <f t="shared" si="273"/>
        <v>136</v>
      </c>
      <c r="BC1288">
        <f t="shared" si="269"/>
        <v>0.11692307692307691</v>
      </c>
      <c r="BD1288">
        <f t="shared" si="270"/>
        <v>0.88666666666666671</v>
      </c>
      <c r="BE1288">
        <f t="shared" si="271"/>
        <v>0</v>
      </c>
    </row>
    <row r="1289" spans="1:57" x14ac:dyDescent="0.3">
      <c r="A1289">
        <f>Pumpkin_Seeds_Dataset!A1287</f>
        <v>61809</v>
      </c>
      <c r="B1289">
        <f>Pumpkin_Seeds_Dataset!B1287</f>
        <v>964.59299999999996</v>
      </c>
      <c r="C1289">
        <f>Pumpkin_Seeds_Dataset!C1287</f>
        <v>380.85629999999998</v>
      </c>
      <c r="D1289">
        <f>Pumpkin_Seeds_Dataset!D1287</f>
        <v>207.6925</v>
      </c>
      <c r="E1289">
        <f>Pumpkin_Seeds_Dataset!E1287</f>
        <v>62386</v>
      </c>
      <c r="F1289">
        <f>Pumpkin_Seeds_Dataset!F1287</f>
        <v>280.53100000000001</v>
      </c>
      <c r="G1289">
        <f>Pumpkin_Seeds_Dataset!G1287</f>
        <v>0.83819999999999995</v>
      </c>
      <c r="H1289">
        <f>Pumpkin_Seeds_Dataset!H1287</f>
        <v>0.99080000000000001</v>
      </c>
      <c r="I1289">
        <f>Pumpkin_Seeds_Dataset!I1287</f>
        <v>0.75219999999999998</v>
      </c>
      <c r="J1289">
        <f>Pumpkin_Seeds_Dataset!J1287</f>
        <v>0.83479999999999999</v>
      </c>
      <c r="K1289">
        <f>Pumpkin_Seeds_Dataset!K1287</f>
        <v>1.8338000000000001</v>
      </c>
      <c r="L1289">
        <f>Pumpkin_Seeds_Dataset!L1287</f>
        <v>0.73660000000000003</v>
      </c>
      <c r="M1289" s="9">
        <f>Pumpkin_Seeds_Dataset!M1287</f>
        <v>0</v>
      </c>
      <c r="N1289" s="10">
        <f t="shared" si="261"/>
        <v>1</v>
      </c>
      <c r="O1289" s="11">
        <f t="shared" si="262"/>
        <v>1</v>
      </c>
      <c r="P1289">
        <f t="shared" si="263"/>
        <v>0</v>
      </c>
      <c r="Q1289">
        <f t="shared" si="264"/>
        <v>0.23070525500285782</v>
      </c>
      <c r="R1289" s="9">
        <f t="shared" si="265"/>
        <v>0.23070525500285782</v>
      </c>
      <c r="S1289" s="11">
        <f t="shared" si="266"/>
        <v>0.76929474499714212</v>
      </c>
      <c r="T1289" s="9">
        <f t="shared" si="267"/>
        <v>-0.26228109942951394</v>
      </c>
      <c r="U1289" s="11">
        <f t="shared" si="268"/>
        <v>100</v>
      </c>
      <c r="AX1289">
        <v>0.40420279255038882</v>
      </c>
      <c r="AY1289">
        <v>0</v>
      </c>
      <c r="AZ1289">
        <v>1</v>
      </c>
      <c r="BA1289">
        <f t="shared" si="272"/>
        <v>1148</v>
      </c>
      <c r="BB1289">
        <f t="shared" si="273"/>
        <v>137</v>
      </c>
      <c r="BC1289">
        <f t="shared" si="269"/>
        <v>0.11692307692307691</v>
      </c>
      <c r="BD1289">
        <f t="shared" si="270"/>
        <v>0.88583333333333336</v>
      </c>
      <c r="BE1289">
        <f t="shared" si="271"/>
        <v>6.8141025641023432E-4</v>
      </c>
    </row>
    <row r="1290" spans="1:57" x14ac:dyDescent="0.3">
      <c r="A1290">
        <f>Pumpkin_Seeds_Dataset!A1288</f>
        <v>74924</v>
      </c>
      <c r="B1290">
        <f>Pumpkin_Seeds_Dataset!B1288</f>
        <v>1089.7750000000001</v>
      </c>
      <c r="C1290">
        <f>Pumpkin_Seeds_Dataset!C1288</f>
        <v>439.7919</v>
      </c>
      <c r="D1290">
        <f>Pumpkin_Seeds_Dataset!D1288</f>
        <v>217.92869999999999</v>
      </c>
      <c r="E1290">
        <f>Pumpkin_Seeds_Dataset!E1288</f>
        <v>75977</v>
      </c>
      <c r="F1290">
        <f>Pumpkin_Seeds_Dataset!F1288</f>
        <v>308.86279999999999</v>
      </c>
      <c r="G1290">
        <f>Pumpkin_Seeds_Dataset!G1288</f>
        <v>0.86860000000000004</v>
      </c>
      <c r="H1290">
        <f>Pumpkin_Seeds_Dataset!H1288</f>
        <v>0.98609999999999998</v>
      </c>
      <c r="I1290">
        <f>Pumpkin_Seeds_Dataset!I1288</f>
        <v>0.61450000000000005</v>
      </c>
      <c r="J1290">
        <f>Pumpkin_Seeds_Dataset!J1288</f>
        <v>0.79279999999999995</v>
      </c>
      <c r="K1290">
        <f>Pumpkin_Seeds_Dataset!K1288</f>
        <v>2.0181</v>
      </c>
      <c r="L1290">
        <f>Pumpkin_Seeds_Dataset!L1288</f>
        <v>0.70230000000000004</v>
      </c>
      <c r="M1290" s="9">
        <f>Pumpkin_Seeds_Dataset!M1288</f>
        <v>0</v>
      </c>
      <c r="N1290" s="10">
        <f t="shared" si="261"/>
        <v>1</v>
      </c>
      <c r="O1290" s="11">
        <f t="shared" si="262"/>
        <v>1</v>
      </c>
      <c r="P1290">
        <f t="shared" si="263"/>
        <v>0</v>
      </c>
      <c r="Q1290">
        <f t="shared" si="264"/>
        <v>0.16125658216937908</v>
      </c>
      <c r="R1290" s="9">
        <f t="shared" si="265"/>
        <v>0.16125658216937908</v>
      </c>
      <c r="S1290" s="11">
        <f t="shared" si="266"/>
        <v>0.8387434178306209</v>
      </c>
      <c r="T1290" s="9">
        <f t="shared" si="267"/>
        <v>-0.17585043832093264</v>
      </c>
      <c r="U1290" s="11">
        <f t="shared" si="268"/>
        <v>100</v>
      </c>
      <c r="AX1290">
        <v>0.40568599699898422</v>
      </c>
      <c r="AY1290">
        <v>1</v>
      </c>
      <c r="AZ1290">
        <v>0</v>
      </c>
      <c r="BA1290">
        <f t="shared" si="272"/>
        <v>1149</v>
      </c>
      <c r="BB1290">
        <f t="shared" si="273"/>
        <v>137</v>
      </c>
      <c r="BC1290">
        <f t="shared" si="269"/>
        <v>0.11615384615384616</v>
      </c>
      <c r="BD1290">
        <f t="shared" si="270"/>
        <v>0.88583333333333336</v>
      </c>
      <c r="BE1290">
        <f t="shared" si="271"/>
        <v>6.8141025641023432E-4</v>
      </c>
    </row>
    <row r="1291" spans="1:57" x14ac:dyDescent="0.3">
      <c r="A1291">
        <f>Pumpkin_Seeds_Dataset!A1289</f>
        <v>63159</v>
      </c>
      <c r="B1291">
        <f>Pumpkin_Seeds_Dataset!B1289</f>
        <v>949.66300000000001</v>
      </c>
      <c r="C1291">
        <f>Pumpkin_Seeds_Dataset!C1289</f>
        <v>361.82040000000001</v>
      </c>
      <c r="D1291">
        <f>Pumpkin_Seeds_Dataset!D1289</f>
        <v>223.02869999999999</v>
      </c>
      <c r="E1291">
        <f>Pumpkin_Seeds_Dataset!E1289</f>
        <v>63663</v>
      </c>
      <c r="F1291">
        <f>Pumpkin_Seeds_Dataset!F1289</f>
        <v>283.57810000000001</v>
      </c>
      <c r="G1291">
        <f>Pumpkin_Seeds_Dataset!G1289</f>
        <v>0.78739999999999999</v>
      </c>
      <c r="H1291">
        <f>Pumpkin_Seeds_Dataset!H1289</f>
        <v>0.99209999999999998</v>
      </c>
      <c r="I1291">
        <f>Pumpkin_Seeds_Dataset!I1289</f>
        <v>0.70820000000000005</v>
      </c>
      <c r="J1291">
        <f>Pumpkin_Seeds_Dataset!J1289</f>
        <v>0.88</v>
      </c>
      <c r="K1291">
        <f>Pumpkin_Seeds_Dataset!K1289</f>
        <v>1.6223000000000001</v>
      </c>
      <c r="L1291">
        <f>Pumpkin_Seeds_Dataset!L1289</f>
        <v>0.78380000000000005</v>
      </c>
      <c r="M1291" s="9">
        <f>Pumpkin_Seeds_Dataset!M1289</f>
        <v>0</v>
      </c>
      <c r="N1291" s="10">
        <f t="shared" si="261"/>
        <v>1</v>
      </c>
      <c r="O1291" s="11">
        <f t="shared" si="262"/>
        <v>1</v>
      </c>
      <c r="P1291">
        <f t="shared" si="263"/>
        <v>0</v>
      </c>
      <c r="Q1291">
        <f t="shared" si="264"/>
        <v>2.7728464510095342E-2</v>
      </c>
      <c r="R1291" s="9">
        <f t="shared" si="265"/>
        <v>2.7728464510095342E-2</v>
      </c>
      <c r="S1291" s="11">
        <f t="shared" si="266"/>
        <v>0.97227153548990464</v>
      </c>
      <c r="T1291" s="9">
        <f t="shared" si="267"/>
        <v>-2.8120156034836908E-2</v>
      </c>
      <c r="U1291" s="11">
        <f t="shared" si="268"/>
        <v>100</v>
      </c>
      <c r="AX1291">
        <v>0.4089504888875381</v>
      </c>
      <c r="AY1291">
        <v>1</v>
      </c>
      <c r="AZ1291">
        <v>0</v>
      </c>
      <c r="BA1291">
        <f t="shared" si="272"/>
        <v>1150</v>
      </c>
      <c r="BB1291">
        <f t="shared" si="273"/>
        <v>137</v>
      </c>
      <c r="BC1291">
        <f t="shared" si="269"/>
        <v>0.11538461538461542</v>
      </c>
      <c r="BD1291">
        <f t="shared" si="270"/>
        <v>0.88583333333333336</v>
      </c>
      <c r="BE1291">
        <f t="shared" si="271"/>
        <v>0</v>
      </c>
    </row>
    <row r="1292" spans="1:57" x14ac:dyDescent="0.3">
      <c r="A1292">
        <f>Pumpkin_Seeds_Dataset!A1290</f>
        <v>96049</v>
      </c>
      <c r="B1292">
        <f>Pumpkin_Seeds_Dataset!B1290</f>
        <v>1223.5070000000001</v>
      </c>
      <c r="C1292">
        <f>Pumpkin_Seeds_Dataset!C1290</f>
        <v>495.20179999999999</v>
      </c>
      <c r="D1292">
        <f>Pumpkin_Seeds_Dataset!D1290</f>
        <v>247.61349999999999</v>
      </c>
      <c r="E1292">
        <f>Pumpkin_Seeds_Dataset!E1290</f>
        <v>96753</v>
      </c>
      <c r="F1292">
        <f>Pumpkin_Seeds_Dataset!F1290</f>
        <v>349.7047</v>
      </c>
      <c r="G1292">
        <f>Pumpkin_Seeds_Dataset!G1290</f>
        <v>0.86599999999999999</v>
      </c>
      <c r="H1292">
        <f>Pumpkin_Seeds_Dataset!H1290</f>
        <v>0.99270000000000003</v>
      </c>
      <c r="I1292">
        <f>Pumpkin_Seeds_Dataset!I1290</f>
        <v>0.71450000000000002</v>
      </c>
      <c r="J1292">
        <f>Pumpkin_Seeds_Dataset!J1290</f>
        <v>0.80630000000000002</v>
      </c>
      <c r="K1292">
        <f>Pumpkin_Seeds_Dataset!K1290</f>
        <v>1.9999</v>
      </c>
      <c r="L1292">
        <f>Pumpkin_Seeds_Dataset!L1290</f>
        <v>0.70620000000000005</v>
      </c>
      <c r="M1292" s="9">
        <f>Pumpkin_Seeds_Dataset!M1290</f>
        <v>0</v>
      </c>
      <c r="N1292" s="10">
        <f t="shared" si="261"/>
        <v>1</v>
      </c>
      <c r="O1292" s="11">
        <f t="shared" si="262"/>
        <v>1</v>
      </c>
      <c r="P1292">
        <f t="shared" si="263"/>
        <v>0</v>
      </c>
      <c r="Q1292">
        <f t="shared" si="264"/>
        <v>0.66581104214125986</v>
      </c>
      <c r="R1292" s="9">
        <f t="shared" si="265"/>
        <v>0.66581104214125986</v>
      </c>
      <c r="S1292" s="11">
        <f t="shared" si="266"/>
        <v>0.33418895785874014</v>
      </c>
      <c r="T1292" s="9">
        <f t="shared" si="267"/>
        <v>-1.0960487038851252</v>
      </c>
      <c r="U1292" s="11">
        <f t="shared" si="268"/>
        <v>0</v>
      </c>
      <c r="AX1292">
        <v>0.40898521779699237</v>
      </c>
      <c r="AY1292">
        <v>0</v>
      </c>
      <c r="AZ1292">
        <v>1</v>
      </c>
      <c r="BA1292">
        <f t="shared" si="272"/>
        <v>1150</v>
      </c>
      <c r="BB1292">
        <f t="shared" si="273"/>
        <v>138</v>
      </c>
      <c r="BC1292">
        <f t="shared" si="269"/>
        <v>0.11538461538461542</v>
      </c>
      <c r="BD1292">
        <f t="shared" si="270"/>
        <v>0.88500000000000001</v>
      </c>
      <c r="BE1292">
        <f t="shared" si="271"/>
        <v>6.80769230769307E-4</v>
      </c>
    </row>
    <row r="1293" spans="1:57" x14ac:dyDescent="0.3">
      <c r="A1293">
        <f>Pumpkin_Seeds_Dataset!A1291</f>
        <v>89824</v>
      </c>
      <c r="B1293">
        <f>Pumpkin_Seeds_Dataset!B1291</f>
        <v>1172.1369999999999</v>
      </c>
      <c r="C1293">
        <f>Pumpkin_Seeds_Dataset!C1291</f>
        <v>467.13139999999999</v>
      </c>
      <c r="D1293">
        <f>Pumpkin_Seeds_Dataset!D1291</f>
        <v>245.77539999999999</v>
      </c>
      <c r="E1293">
        <f>Pumpkin_Seeds_Dataset!E1291</f>
        <v>90705</v>
      </c>
      <c r="F1293">
        <f>Pumpkin_Seeds_Dataset!F1291</f>
        <v>338.18259999999998</v>
      </c>
      <c r="G1293">
        <f>Pumpkin_Seeds_Dataset!G1291</f>
        <v>0.85040000000000004</v>
      </c>
      <c r="H1293">
        <f>Pumpkin_Seeds_Dataset!H1291</f>
        <v>0.99029999999999996</v>
      </c>
      <c r="I1293">
        <f>Pumpkin_Seeds_Dataset!I1291</f>
        <v>0.65200000000000002</v>
      </c>
      <c r="J1293">
        <f>Pumpkin_Seeds_Dataset!J1291</f>
        <v>0.8216</v>
      </c>
      <c r="K1293">
        <f>Pumpkin_Seeds_Dataset!K1291</f>
        <v>1.9006000000000001</v>
      </c>
      <c r="L1293">
        <f>Pumpkin_Seeds_Dataset!L1291</f>
        <v>0.72399999999999998</v>
      </c>
      <c r="M1293" s="9">
        <f>Pumpkin_Seeds_Dataset!M1291</f>
        <v>0</v>
      </c>
      <c r="N1293" s="10">
        <f t="shared" si="261"/>
        <v>1</v>
      </c>
      <c r="O1293" s="11">
        <f t="shared" si="262"/>
        <v>1</v>
      </c>
      <c r="P1293">
        <f t="shared" si="263"/>
        <v>0</v>
      </c>
      <c r="Q1293">
        <f t="shared" si="264"/>
        <v>0.15180210206597577</v>
      </c>
      <c r="R1293" s="9">
        <f t="shared" si="265"/>
        <v>0.15180210206597577</v>
      </c>
      <c r="S1293" s="11">
        <f t="shared" si="266"/>
        <v>0.84819789793402423</v>
      </c>
      <c r="T1293" s="9">
        <f t="shared" si="267"/>
        <v>-0.16464130021160725</v>
      </c>
      <c r="U1293" s="11">
        <f t="shared" si="268"/>
        <v>100</v>
      </c>
      <c r="AX1293">
        <v>0.40988819999237686</v>
      </c>
      <c r="AY1293">
        <v>1</v>
      </c>
      <c r="AZ1293">
        <v>0</v>
      </c>
      <c r="BA1293">
        <f t="shared" si="272"/>
        <v>1151</v>
      </c>
      <c r="BB1293">
        <f t="shared" si="273"/>
        <v>138</v>
      </c>
      <c r="BC1293">
        <f t="shared" si="269"/>
        <v>0.11461538461538456</v>
      </c>
      <c r="BD1293">
        <f t="shared" si="270"/>
        <v>0.88500000000000001</v>
      </c>
      <c r="BE1293">
        <f t="shared" si="271"/>
        <v>6.8076923076920866E-4</v>
      </c>
    </row>
    <row r="1294" spans="1:57" x14ac:dyDescent="0.3">
      <c r="A1294">
        <f>Pumpkin_Seeds_Dataset!A1292</f>
        <v>60885</v>
      </c>
      <c r="B1294">
        <f>Pumpkin_Seeds_Dataset!B1292</f>
        <v>938.94</v>
      </c>
      <c r="C1294">
        <f>Pumpkin_Seeds_Dataset!C1292</f>
        <v>360.6506</v>
      </c>
      <c r="D1294">
        <f>Pumpkin_Seeds_Dataset!D1292</f>
        <v>215.73159999999999</v>
      </c>
      <c r="E1294">
        <f>Pumpkin_Seeds_Dataset!E1292</f>
        <v>61411</v>
      </c>
      <c r="F1294">
        <f>Pumpkin_Seeds_Dataset!F1292</f>
        <v>278.42630000000003</v>
      </c>
      <c r="G1294">
        <f>Pumpkin_Seeds_Dataset!G1292</f>
        <v>0.8014</v>
      </c>
      <c r="H1294">
        <f>Pumpkin_Seeds_Dataset!H1292</f>
        <v>0.99139999999999995</v>
      </c>
      <c r="I1294">
        <f>Pumpkin_Seeds_Dataset!I1292</f>
        <v>0.74390000000000001</v>
      </c>
      <c r="J1294">
        <f>Pumpkin_Seeds_Dataset!J1292</f>
        <v>0.86780000000000002</v>
      </c>
      <c r="K1294">
        <f>Pumpkin_Seeds_Dataset!K1292</f>
        <v>1.6718</v>
      </c>
      <c r="L1294">
        <f>Pumpkin_Seeds_Dataset!L1292</f>
        <v>0.77200000000000002</v>
      </c>
      <c r="M1294" s="9">
        <f>Pumpkin_Seeds_Dataset!M1292</f>
        <v>0</v>
      </c>
      <c r="N1294" s="10">
        <f t="shared" si="261"/>
        <v>1</v>
      </c>
      <c r="O1294" s="11">
        <f t="shared" si="262"/>
        <v>1</v>
      </c>
      <c r="P1294">
        <f t="shared" si="263"/>
        <v>0</v>
      </c>
      <c r="Q1294">
        <f t="shared" si="264"/>
        <v>5.6722621221085213E-2</v>
      </c>
      <c r="R1294" s="9">
        <f t="shared" si="265"/>
        <v>5.6722621221085213E-2</v>
      </c>
      <c r="S1294" s="11">
        <f t="shared" si="266"/>
        <v>0.94327737877891482</v>
      </c>
      <c r="T1294" s="9">
        <f t="shared" si="267"/>
        <v>-5.8394894554283101E-2</v>
      </c>
      <c r="U1294" s="11">
        <f t="shared" si="268"/>
        <v>100</v>
      </c>
      <c r="AX1294">
        <v>0.41263582861530446</v>
      </c>
      <c r="AY1294">
        <v>1</v>
      </c>
      <c r="AZ1294">
        <v>0</v>
      </c>
      <c r="BA1294">
        <f t="shared" si="272"/>
        <v>1152</v>
      </c>
      <c r="BB1294">
        <f t="shared" si="273"/>
        <v>138</v>
      </c>
      <c r="BC1294">
        <f t="shared" si="269"/>
        <v>0.11384615384615382</v>
      </c>
      <c r="BD1294">
        <f t="shared" si="270"/>
        <v>0.88500000000000001</v>
      </c>
      <c r="BE1294">
        <f t="shared" si="271"/>
        <v>6.8076923076920866E-4</v>
      </c>
    </row>
    <row r="1295" spans="1:57" x14ac:dyDescent="0.3">
      <c r="A1295">
        <f>Pumpkin_Seeds_Dataset!A1293</f>
        <v>68275</v>
      </c>
      <c r="B1295">
        <f>Pumpkin_Seeds_Dataset!B1293</f>
        <v>1008.568</v>
      </c>
      <c r="C1295">
        <f>Pumpkin_Seeds_Dataset!C1293</f>
        <v>396.57679999999999</v>
      </c>
      <c r="D1295">
        <f>Pumpkin_Seeds_Dataset!D1293</f>
        <v>220.21039999999999</v>
      </c>
      <c r="E1295">
        <f>Pumpkin_Seeds_Dataset!E1293</f>
        <v>69100</v>
      </c>
      <c r="F1295">
        <f>Pumpkin_Seeds_Dataset!F1293</f>
        <v>294.83969999999999</v>
      </c>
      <c r="G1295">
        <f>Pumpkin_Seeds_Dataset!G1293</f>
        <v>0.83169999999999999</v>
      </c>
      <c r="H1295">
        <f>Pumpkin_Seeds_Dataset!H1293</f>
        <v>0.98809999999999998</v>
      </c>
      <c r="I1295">
        <f>Pumpkin_Seeds_Dataset!I1293</f>
        <v>0.72760000000000002</v>
      </c>
      <c r="J1295">
        <f>Pumpkin_Seeds_Dataset!J1293</f>
        <v>0.84350000000000003</v>
      </c>
      <c r="K1295">
        <f>Pumpkin_Seeds_Dataset!K1293</f>
        <v>1.8008999999999999</v>
      </c>
      <c r="L1295">
        <f>Pumpkin_Seeds_Dataset!L1293</f>
        <v>0.74350000000000005</v>
      </c>
      <c r="M1295" s="9">
        <f>Pumpkin_Seeds_Dataset!M1293</f>
        <v>0</v>
      </c>
      <c r="N1295" s="10">
        <f t="shared" si="261"/>
        <v>1</v>
      </c>
      <c r="O1295" s="11">
        <f t="shared" si="262"/>
        <v>1</v>
      </c>
      <c r="P1295">
        <f t="shared" si="263"/>
        <v>0</v>
      </c>
      <c r="Q1295">
        <f t="shared" si="264"/>
        <v>4.7668032969203217E-2</v>
      </c>
      <c r="R1295" s="9">
        <f t="shared" si="265"/>
        <v>4.7668032969203217E-2</v>
      </c>
      <c r="S1295" s="11">
        <f t="shared" si="266"/>
        <v>0.95233196703079681</v>
      </c>
      <c r="T1295" s="9">
        <f t="shared" si="267"/>
        <v>-4.8841600109900657E-2</v>
      </c>
      <c r="U1295" s="11">
        <f t="shared" si="268"/>
        <v>100</v>
      </c>
      <c r="AX1295">
        <v>0.41460781653507695</v>
      </c>
      <c r="AY1295">
        <v>1</v>
      </c>
      <c r="AZ1295">
        <v>0</v>
      </c>
      <c r="BA1295">
        <f t="shared" si="272"/>
        <v>1153</v>
      </c>
      <c r="BB1295">
        <f t="shared" si="273"/>
        <v>138</v>
      </c>
      <c r="BC1295">
        <f t="shared" si="269"/>
        <v>0.11307692307692307</v>
      </c>
      <c r="BD1295">
        <f t="shared" si="270"/>
        <v>0.88500000000000001</v>
      </c>
      <c r="BE1295">
        <f t="shared" si="271"/>
        <v>6.8076923076920866E-4</v>
      </c>
    </row>
    <row r="1296" spans="1:57" x14ac:dyDescent="0.3">
      <c r="A1296">
        <f>Pumpkin_Seeds_Dataset!A1294</f>
        <v>72689</v>
      </c>
      <c r="B1296">
        <f>Pumpkin_Seeds_Dataset!B1294</f>
        <v>1031.99</v>
      </c>
      <c r="C1296">
        <f>Pumpkin_Seeds_Dataset!C1294</f>
        <v>405.11739999999998</v>
      </c>
      <c r="D1296">
        <f>Pumpkin_Seeds_Dataset!D1294</f>
        <v>228.8991</v>
      </c>
      <c r="E1296">
        <f>Pumpkin_Seeds_Dataset!E1294</f>
        <v>73271</v>
      </c>
      <c r="F1296">
        <f>Pumpkin_Seeds_Dataset!F1294</f>
        <v>304.22120000000001</v>
      </c>
      <c r="G1296">
        <f>Pumpkin_Seeds_Dataset!G1294</f>
        <v>0.82509999999999994</v>
      </c>
      <c r="H1296">
        <f>Pumpkin_Seeds_Dataset!H1294</f>
        <v>0.99209999999999998</v>
      </c>
      <c r="I1296">
        <f>Pumpkin_Seeds_Dataset!I1294</f>
        <v>0.71879999999999999</v>
      </c>
      <c r="J1296">
        <f>Pumpkin_Seeds_Dataset!J1294</f>
        <v>0.85770000000000002</v>
      </c>
      <c r="K1296">
        <f>Pumpkin_Seeds_Dataset!K1294</f>
        <v>1.7699</v>
      </c>
      <c r="L1296">
        <f>Pumpkin_Seeds_Dataset!L1294</f>
        <v>0.75090000000000001</v>
      </c>
      <c r="M1296" s="9">
        <f>Pumpkin_Seeds_Dataset!M1294</f>
        <v>0</v>
      </c>
      <c r="N1296" s="10">
        <f t="shared" si="261"/>
        <v>1</v>
      </c>
      <c r="O1296" s="11">
        <f t="shared" si="262"/>
        <v>1</v>
      </c>
      <c r="P1296">
        <f t="shared" si="263"/>
        <v>0</v>
      </c>
      <c r="Q1296">
        <f t="shared" si="264"/>
        <v>4.3527415733890934E-2</v>
      </c>
      <c r="R1296" s="9">
        <f t="shared" si="265"/>
        <v>4.3527415733890934E-2</v>
      </c>
      <c r="S1296" s="11">
        <f t="shared" si="266"/>
        <v>0.95647258426610904</v>
      </c>
      <c r="T1296" s="9">
        <f t="shared" si="267"/>
        <v>-4.4503153067643353E-2</v>
      </c>
      <c r="U1296" s="11">
        <f t="shared" si="268"/>
        <v>100</v>
      </c>
      <c r="AX1296">
        <v>0.41500035377274241</v>
      </c>
      <c r="AY1296">
        <v>1</v>
      </c>
      <c r="AZ1296">
        <v>0</v>
      </c>
      <c r="BA1296">
        <f t="shared" si="272"/>
        <v>1154</v>
      </c>
      <c r="BB1296">
        <f t="shared" si="273"/>
        <v>138</v>
      </c>
      <c r="BC1296">
        <f t="shared" si="269"/>
        <v>0.11230769230769233</v>
      </c>
      <c r="BD1296">
        <f t="shared" si="270"/>
        <v>0.88500000000000001</v>
      </c>
      <c r="BE1296">
        <f t="shared" si="271"/>
        <v>6.8076923076920866E-4</v>
      </c>
    </row>
    <row r="1297" spans="1:57" x14ac:dyDescent="0.3">
      <c r="A1297">
        <f>Pumpkin_Seeds_Dataset!A1295</f>
        <v>95095</v>
      </c>
      <c r="B1297">
        <f>Pumpkin_Seeds_Dataset!B1295</f>
        <v>1210.2739999999999</v>
      </c>
      <c r="C1297">
        <f>Pumpkin_Seeds_Dataset!C1295</f>
        <v>465.30520000000001</v>
      </c>
      <c r="D1297">
        <f>Pumpkin_Seeds_Dataset!D1295</f>
        <v>262.30290000000002</v>
      </c>
      <c r="E1297">
        <f>Pumpkin_Seeds_Dataset!E1295</f>
        <v>96519</v>
      </c>
      <c r="F1297">
        <f>Pumpkin_Seeds_Dataset!F1295</f>
        <v>347.96370000000002</v>
      </c>
      <c r="G1297">
        <f>Pumpkin_Seeds_Dataset!G1295</f>
        <v>0.82599999999999996</v>
      </c>
      <c r="H1297">
        <f>Pumpkin_Seeds_Dataset!H1295</f>
        <v>0.98519999999999996</v>
      </c>
      <c r="I1297">
        <f>Pumpkin_Seeds_Dataset!I1295</f>
        <v>0.72799999999999998</v>
      </c>
      <c r="J1297">
        <f>Pumpkin_Seeds_Dataset!J1295</f>
        <v>0.81579999999999997</v>
      </c>
      <c r="K1297">
        <f>Pumpkin_Seeds_Dataset!K1295</f>
        <v>1.7739</v>
      </c>
      <c r="L1297">
        <f>Pumpkin_Seeds_Dataset!L1295</f>
        <v>0.74780000000000002</v>
      </c>
      <c r="M1297" s="9">
        <f>Pumpkin_Seeds_Dataset!M1295</f>
        <v>0</v>
      </c>
      <c r="N1297" s="10">
        <f t="shared" si="261"/>
        <v>1</v>
      </c>
      <c r="O1297" s="11">
        <f t="shared" si="262"/>
        <v>1</v>
      </c>
      <c r="P1297">
        <f t="shared" si="263"/>
        <v>0</v>
      </c>
      <c r="Q1297">
        <f t="shared" si="264"/>
        <v>2.6853265350329579E-2</v>
      </c>
      <c r="R1297" s="9">
        <f t="shared" si="265"/>
        <v>2.6853265350329579E-2</v>
      </c>
      <c r="S1297" s="11">
        <f t="shared" si="266"/>
        <v>0.97314673464967039</v>
      </c>
      <c r="T1297" s="9">
        <f t="shared" si="267"/>
        <v>-2.7220401743183579E-2</v>
      </c>
      <c r="U1297" s="11">
        <f t="shared" si="268"/>
        <v>100</v>
      </c>
      <c r="AX1297">
        <v>0.41772687663808733</v>
      </c>
      <c r="AY1297">
        <v>1</v>
      </c>
      <c r="AZ1297">
        <v>0</v>
      </c>
      <c r="BA1297">
        <f t="shared" si="272"/>
        <v>1155</v>
      </c>
      <c r="BB1297">
        <f t="shared" si="273"/>
        <v>138</v>
      </c>
      <c r="BC1297">
        <f t="shared" si="269"/>
        <v>0.11153846153846159</v>
      </c>
      <c r="BD1297">
        <f t="shared" si="270"/>
        <v>0.88500000000000001</v>
      </c>
      <c r="BE1297">
        <f t="shared" si="271"/>
        <v>6.80769230769307E-4</v>
      </c>
    </row>
    <row r="1298" spans="1:57" x14ac:dyDescent="0.3">
      <c r="A1298">
        <f>Pumpkin_Seeds_Dataset!A1296</f>
        <v>81198</v>
      </c>
      <c r="B1298">
        <f>Pumpkin_Seeds_Dataset!B1296</f>
        <v>1118.627</v>
      </c>
      <c r="C1298">
        <f>Pumpkin_Seeds_Dataset!C1296</f>
        <v>444.9393</v>
      </c>
      <c r="D1298">
        <f>Pumpkin_Seeds_Dataset!D1296</f>
        <v>233.42150000000001</v>
      </c>
      <c r="E1298">
        <f>Pumpkin_Seeds_Dataset!E1296</f>
        <v>81990</v>
      </c>
      <c r="F1298">
        <f>Pumpkin_Seeds_Dataset!F1296</f>
        <v>321.53460000000001</v>
      </c>
      <c r="G1298">
        <f>Pumpkin_Seeds_Dataset!G1296</f>
        <v>0.85129999999999995</v>
      </c>
      <c r="H1298">
        <f>Pumpkin_Seeds_Dataset!H1296</f>
        <v>0.99029999999999996</v>
      </c>
      <c r="I1298">
        <f>Pumpkin_Seeds_Dataset!I1296</f>
        <v>0.71479999999999999</v>
      </c>
      <c r="J1298">
        <f>Pumpkin_Seeds_Dataset!J1296</f>
        <v>0.81540000000000001</v>
      </c>
      <c r="K1298">
        <f>Pumpkin_Seeds_Dataset!K1296</f>
        <v>1.9061999999999999</v>
      </c>
      <c r="L1298">
        <f>Pumpkin_Seeds_Dataset!L1296</f>
        <v>0.72260000000000002</v>
      </c>
      <c r="M1298" s="9">
        <f>Pumpkin_Seeds_Dataset!M1296</f>
        <v>0</v>
      </c>
      <c r="N1298" s="10">
        <f t="shared" si="261"/>
        <v>1</v>
      </c>
      <c r="O1298" s="11">
        <f t="shared" si="262"/>
        <v>1</v>
      </c>
      <c r="P1298">
        <f t="shared" si="263"/>
        <v>0</v>
      </c>
      <c r="Q1298">
        <f t="shared" si="264"/>
        <v>0.15012538457896438</v>
      </c>
      <c r="R1298" s="9">
        <f t="shared" si="265"/>
        <v>0.15012538457896438</v>
      </c>
      <c r="S1298" s="11">
        <f t="shared" si="266"/>
        <v>0.8498746154210356</v>
      </c>
      <c r="T1298" s="9">
        <f t="shared" si="267"/>
        <v>-0.16266645164800214</v>
      </c>
      <c r="U1298" s="11">
        <f t="shared" si="268"/>
        <v>100</v>
      </c>
      <c r="AX1298">
        <v>0.42127283103222346</v>
      </c>
      <c r="AY1298">
        <v>1</v>
      </c>
      <c r="AZ1298">
        <v>0</v>
      </c>
      <c r="BA1298">
        <f t="shared" si="272"/>
        <v>1156</v>
      </c>
      <c r="BB1298">
        <f t="shared" si="273"/>
        <v>138</v>
      </c>
      <c r="BC1298">
        <f t="shared" si="269"/>
        <v>0.11076923076923073</v>
      </c>
      <c r="BD1298">
        <f t="shared" si="270"/>
        <v>0.88500000000000001</v>
      </c>
      <c r="BE1298">
        <f t="shared" si="271"/>
        <v>0</v>
      </c>
    </row>
    <row r="1299" spans="1:57" x14ac:dyDescent="0.3">
      <c r="A1299">
        <f>Pumpkin_Seeds_Dataset!A1297</f>
        <v>64276</v>
      </c>
      <c r="B1299">
        <f>Pumpkin_Seeds_Dataset!B1297</f>
        <v>1002.303</v>
      </c>
      <c r="C1299">
        <f>Pumpkin_Seeds_Dataset!C1297</f>
        <v>366.1481</v>
      </c>
      <c r="D1299">
        <f>Pumpkin_Seeds_Dataset!D1297</f>
        <v>226.63910000000001</v>
      </c>
      <c r="E1299">
        <f>Pumpkin_Seeds_Dataset!E1297</f>
        <v>65696</v>
      </c>
      <c r="F1299">
        <f>Pumpkin_Seeds_Dataset!F1297</f>
        <v>286.07470000000001</v>
      </c>
      <c r="G1299">
        <f>Pumpkin_Seeds_Dataset!G1297</f>
        <v>0.78539999999999999</v>
      </c>
      <c r="H1299">
        <f>Pumpkin_Seeds_Dataset!H1297</f>
        <v>0.97840000000000005</v>
      </c>
      <c r="I1299">
        <f>Pumpkin_Seeds_Dataset!I1297</f>
        <v>0.74039999999999995</v>
      </c>
      <c r="J1299">
        <f>Pumpkin_Seeds_Dataset!J1297</f>
        <v>0.80400000000000005</v>
      </c>
      <c r="K1299">
        <f>Pumpkin_Seeds_Dataset!K1297</f>
        <v>1.6155999999999999</v>
      </c>
      <c r="L1299">
        <f>Pumpkin_Seeds_Dataset!L1297</f>
        <v>0.78129999999999999</v>
      </c>
      <c r="M1299" s="9">
        <f>Pumpkin_Seeds_Dataset!M1297</f>
        <v>0</v>
      </c>
      <c r="N1299" s="10">
        <f t="shared" si="261"/>
        <v>1</v>
      </c>
      <c r="O1299" s="11">
        <f t="shared" si="262"/>
        <v>1</v>
      </c>
      <c r="P1299">
        <f t="shared" si="263"/>
        <v>0</v>
      </c>
      <c r="Q1299">
        <f t="shared" si="264"/>
        <v>1.1716043432466523E-2</v>
      </c>
      <c r="R1299" s="9">
        <f t="shared" si="265"/>
        <v>1.1716043432466523E-2</v>
      </c>
      <c r="S1299" s="11">
        <f t="shared" si="266"/>
        <v>0.98828395656753343</v>
      </c>
      <c r="T1299" s="9">
        <f t="shared" si="267"/>
        <v>-1.178521709457277E-2</v>
      </c>
      <c r="U1299" s="11">
        <f t="shared" si="268"/>
        <v>100</v>
      </c>
      <c r="AX1299">
        <v>0.42286950749990371</v>
      </c>
      <c r="AY1299">
        <v>0</v>
      </c>
      <c r="AZ1299">
        <v>1</v>
      </c>
      <c r="BA1299">
        <f t="shared" si="272"/>
        <v>1156</v>
      </c>
      <c r="BB1299">
        <f t="shared" si="273"/>
        <v>139</v>
      </c>
      <c r="BC1299">
        <f t="shared" si="269"/>
        <v>0.11076923076923073</v>
      </c>
      <c r="BD1299">
        <f t="shared" si="270"/>
        <v>0.88416666666666666</v>
      </c>
      <c r="BE1299">
        <f t="shared" si="271"/>
        <v>6.8012820512818311E-4</v>
      </c>
    </row>
    <row r="1300" spans="1:57" x14ac:dyDescent="0.3">
      <c r="A1300">
        <f>Pumpkin_Seeds_Dataset!A1298</f>
        <v>77715</v>
      </c>
      <c r="B1300">
        <f>Pumpkin_Seeds_Dataset!B1298</f>
        <v>1059.2719999999999</v>
      </c>
      <c r="C1300">
        <f>Pumpkin_Seeds_Dataset!C1298</f>
        <v>403.27429999999998</v>
      </c>
      <c r="D1300">
        <f>Pumpkin_Seeds_Dataset!D1298</f>
        <v>246.87620000000001</v>
      </c>
      <c r="E1300">
        <f>Pumpkin_Seeds_Dataset!E1298</f>
        <v>78525</v>
      </c>
      <c r="F1300">
        <f>Pumpkin_Seeds_Dataset!F1298</f>
        <v>314.56290000000001</v>
      </c>
      <c r="G1300">
        <f>Pumpkin_Seeds_Dataset!G1298</f>
        <v>0.79069999999999996</v>
      </c>
      <c r="H1300">
        <f>Pumpkin_Seeds_Dataset!H1298</f>
        <v>0.98970000000000002</v>
      </c>
      <c r="I1300">
        <f>Pumpkin_Seeds_Dataset!I1298</f>
        <v>0.73970000000000002</v>
      </c>
      <c r="J1300">
        <f>Pumpkin_Seeds_Dataset!J1298</f>
        <v>0.87039999999999995</v>
      </c>
      <c r="K1300">
        <f>Pumpkin_Seeds_Dataset!K1298</f>
        <v>1.6335</v>
      </c>
      <c r="L1300">
        <f>Pumpkin_Seeds_Dataset!L1298</f>
        <v>0.78</v>
      </c>
      <c r="M1300" s="9">
        <f>Pumpkin_Seeds_Dataset!M1298</f>
        <v>0</v>
      </c>
      <c r="N1300" s="10">
        <f t="shared" si="261"/>
        <v>1</v>
      </c>
      <c r="O1300" s="11">
        <f t="shared" si="262"/>
        <v>1</v>
      </c>
      <c r="P1300">
        <f t="shared" si="263"/>
        <v>0</v>
      </c>
      <c r="Q1300">
        <f t="shared" si="264"/>
        <v>1.2298650249563918E-2</v>
      </c>
      <c r="R1300" s="9">
        <f t="shared" si="265"/>
        <v>1.2298650249563918E-2</v>
      </c>
      <c r="S1300" s="11">
        <f t="shared" si="266"/>
        <v>0.98770134975043611</v>
      </c>
      <c r="T1300" s="9">
        <f t="shared" si="267"/>
        <v>-1.2374904509875967E-2</v>
      </c>
      <c r="U1300" s="11">
        <f t="shared" si="268"/>
        <v>100</v>
      </c>
      <c r="AX1300">
        <v>0.42347707805644608</v>
      </c>
      <c r="AY1300">
        <v>1</v>
      </c>
      <c r="AZ1300">
        <v>0</v>
      </c>
      <c r="BA1300">
        <f t="shared" si="272"/>
        <v>1157</v>
      </c>
      <c r="BB1300">
        <f t="shared" si="273"/>
        <v>139</v>
      </c>
      <c r="BC1300">
        <f t="shared" si="269"/>
        <v>0.10999999999999999</v>
      </c>
      <c r="BD1300">
        <f t="shared" si="270"/>
        <v>0.88416666666666666</v>
      </c>
      <c r="BE1300">
        <f t="shared" si="271"/>
        <v>0</v>
      </c>
    </row>
    <row r="1301" spans="1:57" x14ac:dyDescent="0.3">
      <c r="A1301">
        <f>Pumpkin_Seeds_Dataset!A1299</f>
        <v>69528</v>
      </c>
      <c r="B1301">
        <f>Pumpkin_Seeds_Dataset!B1299</f>
        <v>1049.346</v>
      </c>
      <c r="C1301">
        <f>Pumpkin_Seeds_Dataset!C1299</f>
        <v>414.52519999999998</v>
      </c>
      <c r="D1301">
        <f>Pumpkin_Seeds_Dataset!D1299</f>
        <v>215.1771</v>
      </c>
      <c r="E1301">
        <f>Pumpkin_Seeds_Dataset!E1299</f>
        <v>70426</v>
      </c>
      <c r="F1301">
        <f>Pumpkin_Seeds_Dataset!F1299</f>
        <v>297.53289999999998</v>
      </c>
      <c r="G1301">
        <f>Pumpkin_Seeds_Dataset!G1299</f>
        <v>0.85470000000000002</v>
      </c>
      <c r="H1301">
        <f>Pumpkin_Seeds_Dataset!H1299</f>
        <v>0.98719999999999997</v>
      </c>
      <c r="I1301">
        <f>Pumpkin_Seeds_Dataset!I1299</f>
        <v>0.61439999999999995</v>
      </c>
      <c r="J1301">
        <f>Pumpkin_Seeds_Dataset!J1299</f>
        <v>0.79349999999999998</v>
      </c>
      <c r="K1301">
        <f>Pumpkin_Seeds_Dataset!K1299</f>
        <v>1.9263999999999999</v>
      </c>
      <c r="L1301">
        <f>Pumpkin_Seeds_Dataset!L1299</f>
        <v>0.71779999999999999</v>
      </c>
      <c r="M1301" s="9">
        <f>Pumpkin_Seeds_Dataset!M1299</f>
        <v>0</v>
      </c>
      <c r="N1301" s="10">
        <f t="shared" si="261"/>
        <v>1</v>
      </c>
      <c r="O1301" s="11">
        <f t="shared" si="262"/>
        <v>1</v>
      </c>
      <c r="P1301">
        <f t="shared" si="263"/>
        <v>0</v>
      </c>
      <c r="Q1301">
        <f t="shared" si="264"/>
        <v>0.19113282224131239</v>
      </c>
      <c r="R1301" s="9">
        <f t="shared" si="265"/>
        <v>0.19113282224131239</v>
      </c>
      <c r="S1301" s="11">
        <f t="shared" si="266"/>
        <v>0.80886717775868755</v>
      </c>
      <c r="T1301" s="9">
        <f t="shared" si="267"/>
        <v>-0.21212055617078357</v>
      </c>
      <c r="U1301" s="11">
        <f t="shared" si="268"/>
        <v>100</v>
      </c>
      <c r="AX1301">
        <v>0.42390951967808282</v>
      </c>
      <c r="AY1301">
        <v>0</v>
      </c>
      <c r="AZ1301">
        <v>1</v>
      </c>
      <c r="BA1301">
        <f t="shared" si="272"/>
        <v>1157</v>
      </c>
      <c r="BB1301">
        <f t="shared" si="273"/>
        <v>140</v>
      </c>
      <c r="BC1301">
        <f t="shared" si="269"/>
        <v>0.10999999999999999</v>
      </c>
      <c r="BD1301">
        <f t="shared" si="270"/>
        <v>0.8833333333333333</v>
      </c>
      <c r="BE1301">
        <f t="shared" si="271"/>
        <v>0</v>
      </c>
    </row>
    <row r="1302" spans="1:57" x14ac:dyDescent="0.3">
      <c r="A1302">
        <f>Pumpkin_Seeds_Dataset!A1300</f>
        <v>59466</v>
      </c>
      <c r="B1302">
        <f>Pumpkin_Seeds_Dataset!B1300</f>
        <v>912.15200000000004</v>
      </c>
      <c r="C1302">
        <f>Pumpkin_Seeds_Dataset!C1300</f>
        <v>340.69510000000002</v>
      </c>
      <c r="D1302">
        <f>Pumpkin_Seeds_Dataset!D1300</f>
        <v>222.95670000000001</v>
      </c>
      <c r="E1302">
        <f>Pumpkin_Seeds_Dataset!E1300</f>
        <v>59949</v>
      </c>
      <c r="F1302">
        <f>Pumpkin_Seeds_Dataset!F1300</f>
        <v>275.1626</v>
      </c>
      <c r="G1302">
        <f>Pumpkin_Seeds_Dataset!G1300</f>
        <v>0.75609999999999999</v>
      </c>
      <c r="H1302">
        <f>Pumpkin_Seeds_Dataset!H1300</f>
        <v>0.9919</v>
      </c>
      <c r="I1302">
        <f>Pumpkin_Seeds_Dataset!I1300</f>
        <v>0.73819999999999997</v>
      </c>
      <c r="J1302">
        <f>Pumpkin_Seeds_Dataset!J1300</f>
        <v>0.89810000000000001</v>
      </c>
      <c r="K1302">
        <f>Pumpkin_Seeds_Dataset!K1300</f>
        <v>1.5281</v>
      </c>
      <c r="L1302">
        <f>Pumpkin_Seeds_Dataset!L1300</f>
        <v>0.80769999999999997</v>
      </c>
      <c r="M1302" s="9">
        <f>Pumpkin_Seeds_Dataset!M1300</f>
        <v>0</v>
      </c>
      <c r="N1302" s="10">
        <f t="shared" si="261"/>
        <v>1</v>
      </c>
      <c r="O1302" s="11">
        <f t="shared" si="262"/>
        <v>1</v>
      </c>
      <c r="P1302">
        <f t="shared" si="263"/>
        <v>0</v>
      </c>
      <c r="Q1302">
        <f t="shared" si="264"/>
        <v>1.8154898000094954E-2</v>
      </c>
      <c r="R1302" s="9">
        <f t="shared" si="265"/>
        <v>1.8154898000094954E-2</v>
      </c>
      <c r="S1302" s="11">
        <f t="shared" si="266"/>
        <v>0.98184510199990505</v>
      </c>
      <c r="T1302" s="9">
        <f t="shared" si="267"/>
        <v>-1.8321720340475328E-2</v>
      </c>
      <c r="U1302" s="11">
        <f t="shared" si="268"/>
        <v>100</v>
      </c>
      <c r="AX1302">
        <v>0.42401369347846368</v>
      </c>
      <c r="AY1302">
        <v>0</v>
      </c>
      <c r="AZ1302">
        <v>1</v>
      </c>
      <c r="BA1302">
        <f t="shared" si="272"/>
        <v>1157</v>
      </c>
      <c r="BB1302">
        <f t="shared" si="273"/>
        <v>141</v>
      </c>
      <c r="BC1302">
        <f t="shared" si="269"/>
        <v>0.10999999999999999</v>
      </c>
      <c r="BD1302">
        <f t="shared" si="270"/>
        <v>0.88250000000000006</v>
      </c>
      <c r="BE1302">
        <f t="shared" si="271"/>
        <v>6.7884615384613189E-4</v>
      </c>
    </row>
    <row r="1303" spans="1:57" x14ac:dyDescent="0.3">
      <c r="A1303">
        <f>Pumpkin_Seeds_Dataset!A1301</f>
        <v>78502</v>
      </c>
      <c r="B1303">
        <f>Pumpkin_Seeds_Dataset!B1301</f>
        <v>1079.3340000000001</v>
      </c>
      <c r="C1303">
        <f>Pumpkin_Seeds_Dataset!C1301</f>
        <v>421.68979999999999</v>
      </c>
      <c r="D1303">
        <f>Pumpkin_Seeds_Dataset!D1301</f>
        <v>237.97839999999999</v>
      </c>
      <c r="E1303">
        <f>Pumpkin_Seeds_Dataset!E1301</f>
        <v>79204</v>
      </c>
      <c r="F1303">
        <f>Pumpkin_Seeds_Dataset!F1301</f>
        <v>316.15159999999997</v>
      </c>
      <c r="G1303">
        <f>Pumpkin_Seeds_Dataset!G1301</f>
        <v>0.82550000000000001</v>
      </c>
      <c r="H1303">
        <f>Pumpkin_Seeds_Dataset!H1301</f>
        <v>0.99109999999999998</v>
      </c>
      <c r="I1303">
        <f>Pumpkin_Seeds_Dataset!I1301</f>
        <v>0.73350000000000004</v>
      </c>
      <c r="J1303">
        <f>Pumpkin_Seeds_Dataset!J1301</f>
        <v>0.8468</v>
      </c>
      <c r="K1303">
        <f>Pumpkin_Seeds_Dataset!K1301</f>
        <v>1.772</v>
      </c>
      <c r="L1303">
        <f>Pumpkin_Seeds_Dataset!L1301</f>
        <v>0.74970000000000003</v>
      </c>
      <c r="M1303" s="9">
        <f>Pumpkin_Seeds_Dataset!M1301</f>
        <v>0</v>
      </c>
      <c r="N1303" s="10">
        <f t="shared" si="261"/>
        <v>1</v>
      </c>
      <c r="O1303" s="11">
        <f t="shared" si="262"/>
        <v>1</v>
      </c>
      <c r="P1303">
        <f t="shared" si="263"/>
        <v>0</v>
      </c>
      <c r="Q1303">
        <f t="shared" si="264"/>
        <v>4.699464287470885E-2</v>
      </c>
      <c r="R1303" s="9">
        <f t="shared" si="265"/>
        <v>4.699464287470885E-2</v>
      </c>
      <c r="S1303" s="11">
        <f t="shared" si="266"/>
        <v>0.95300535712529111</v>
      </c>
      <c r="T1303" s="9">
        <f t="shared" si="267"/>
        <v>-4.8134754016041878E-2</v>
      </c>
      <c r="U1303" s="11">
        <f t="shared" si="268"/>
        <v>100</v>
      </c>
      <c r="AX1303">
        <v>0.4249841411118106</v>
      </c>
      <c r="AY1303">
        <v>1</v>
      </c>
      <c r="AZ1303">
        <v>0</v>
      </c>
      <c r="BA1303">
        <f t="shared" si="272"/>
        <v>1158</v>
      </c>
      <c r="BB1303">
        <f t="shared" si="273"/>
        <v>141</v>
      </c>
      <c r="BC1303">
        <f t="shared" si="269"/>
        <v>0.10923076923076924</v>
      </c>
      <c r="BD1303">
        <f t="shared" si="270"/>
        <v>0.88250000000000006</v>
      </c>
      <c r="BE1303">
        <f t="shared" si="271"/>
        <v>0</v>
      </c>
    </row>
    <row r="1304" spans="1:57" x14ac:dyDescent="0.3">
      <c r="A1304">
        <f>Pumpkin_Seeds_Dataset!A1302</f>
        <v>76910</v>
      </c>
      <c r="B1304">
        <f>Pumpkin_Seeds_Dataset!B1302</f>
        <v>1146.8800000000001</v>
      </c>
      <c r="C1304">
        <f>Pumpkin_Seeds_Dataset!C1302</f>
        <v>483.58749999999998</v>
      </c>
      <c r="D1304">
        <f>Pumpkin_Seeds_Dataset!D1302</f>
        <v>203.55619999999999</v>
      </c>
      <c r="E1304">
        <f>Pumpkin_Seeds_Dataset!E1302</f>
        <v>77745</v>
      </c>
      <c r="F1304">
        <f>Pumpkin_Seeds_Dataset!F1302</f>
        <v>312.92950000000002</v>
      </c>
      <c r="G1304">
        <f>Pumpkin_Seeds_Dataset!G1302</f>
        <v>0.90710000000000002</v>
      </c>
      <c r="H1304">
        <f>Pumpkin_Seeds_Dataset!H1302</f>
        <v>0.98929999999999996</v>
      </c>
      <c r="I1304">
        <f>Pumpkin_Seeds_Dataset!I1302</f>
        <v>0.76290000000000002</v>
      </c>
      <c r="J1304">
        <f>Pumpkin_Seeds_Dataset!J1302</f>
        <v>0.73480000000000001</v>
      </c>
      <c r="K1304">
        <f>Pumpkin_Seeds_Dataset!K1302</f>
        <v>2.3757000000000001</v>
      </c>
      <c r="L1304">
        <f>Pumpkin_Seeds_Dataset!L1302</f>
        <v>0.64710000000000001</v>
      </c>
      <c r="M1304" s="9">
        <f>Pumpkin_Seeds_Dataset!M1302</f>
        <v>1</v>
      </c>
      <c r="N1304" s="10">
        <f t="shared" si="261"/>
        <v>0</v>
      </c>
      <c r="O1304" s="11">
        <f t="shared" si="262"/>
        <v>1</v>
      </c>
      <c r="P1304">
        <f t="shared" si="263"/>
        <v>1</v>
      </c>
      <c r="Q1304">
        <f t="shared" si="264"/>
        <v>0.9757077619610145</v>
      </c>
      <c r="R1304" s="9">
        <f t="shared" si="265"/>
        <v>0.9757077619610145</v>
      </c>
      <c r="S1304" s="11">
        <f t="shared" si="266"/>
        <v>2.4292238038985503E-2</v>
      </c>
      <c r="T1304" s="9">
        <f t="shared" si="267"/>
        <v>-2.459216162569873E-2</v>
      </c>
      <c r="U1304" s="11">
        <f t="shared" si="268"/>
        <v>100</v>
      </c>
      <c r="AX1304">
        <v>0.42642205628538898</v>
      </c>
      <c r="AY1304">
        <v>0</v>
      </c>
      <c r="AZ1304">
        <v>1</v>
      </c>
      <c r="BA1304">
        <f t="shared" si="272"/>
        <v>1158</v>
      </c>
      <c r="BB1304">
        <f t="shared" si="273"/>
        <v>142</v>
      </c>
      <c r="BC1304">
        <f t="shared" si="269"/>
        <v>0.10923076923076924</v>
      </c>
      <c r="BD1304">
        <f t="shared" si="270"/>
        <v>0.88166666666666671</v>
      </c>
      <c r="BE1304">
        <f t="shared" si="271"/>
        <v>0</v>
      </c>
    </row>
    <row r="1305" spans="1:57" x14ac:dyDescent="0.3">
      <c r="A1305">
        <f>Pumpkin_Seeds_Dataset!A1303</f>
        <v>118751</v>
      </c>
      <c r="B1305">
        <f>Pumpkin_Seeds_Dataset!B1303</f>
        <v>1468.2239999999999</v>
      </c>
      <c r="C1305">
        <f>Pumpkin_Seeds_Dataset!C1303</f>
        <v>629.72299999999996</v>
      </c>
      <c r="D1305">
        <f>Pumpkin_Seeds_Dataset!D1303</f>
        <v>240.97819999999999</v>
      </c>
      <c r="E1305">
        <f>Pumpkin_Seeds_Dataset!E1303</f>
        <v>120036</v>
      </c>
      <c r="F1305">
        <f>Pumpkin_Seeds_Dataset!F1303</f>
        <v>388.84249999999997</v>
      </c>
      <c r="G1305">
        <f>Pumpkin_Seeds_Dataset!G1303</f>
        <v>0.92390000000000005</v>
      </c>
      <c r="H1305">
        <f>Pumpkin_Seeds_Dataset!H1303</f>
        <v>0.98929999999999996</v>
      </c>
      <c r="I1305">
        <f>Pumpkin_Seeds_Dataset!I1303</f>
        <v>0.74399999999999999</v>
      </c>
      <c r="J1305">
        <f>Pumpkin_Seeds_Dataset!J1303</f>
        <v>0.69220000000000004</v>
      </c>
      <c r="K1305">
        <f>Pumpkin_Seeds_Dataset!K1303</f>
        <v>2.6132</v>
      </c>
      <c r="L1305">
        <f>Pumpkin_Seeds_Dataset!L1303</f>
        <v>0.61750000000000005</v>
      </c>
      <c r="M1305" s="9">
        <f>Pumpkin_Seeds_Dataset!M1303</f>
        <v>1</v>
      </c>
      <c r="N1305" s="10">
        <f t="shared" si="261"/>
        <v>0</v>
      </c>
      <c r="O1305" s="11">
        <f t="shared" si="262"/>
        <v>1</v>
      </c>
      <c r="P1305">
        <f t="shared" si="263"/>
        <v>1</v>
      </c>
      <c r="Q1305">
        <f t="shared" si="264"/>
        <v>0.99998435801196739</v>
      </c>
      <c r="R1305" s="9">
        <f t="shared" si="265"/>
        <v>0.99998435801196739</v>
      </c>
      <c r="S1305" s="11">
        <f t="shared" si="266"/>
        <v>1.5641988032610854E-5</v>
      </c>
      <c r="T1305" s="9">
        <f t="shared" si="267"/>
        <v>-1.5642110369781392E-5</v>
      </c>
      <c r="U1305" s="11">
        <f t="shared" si="268"/>
        <v>100</v>
      </c>
      <c r="AX1305">
        <v>0.42798118590090206</v>
      </c>
      <c r="AY1305">
        <v>0</v>
      </c>
      <c r="AZ1305">
        <v>1</v>
      </c>
      <c r="BA1305">
        <f t="shared" si="272"/>
        <v>1158</v>
      </c>
      <c r="BB1305">
        <f t="shared" si="273"/>
        <v>143</v>
      </c>
      <c r="BC1305">
        <f t="shared" si="269"/>
        <v>0.10923076923076924</v>
      </c>
      <c r="BD1305">
        <f t="shared" si="270"/>
        <v>0.88083333333333336</v>
      </c>
      <c r="BE1305">
        <f t="shared" si="271"/>
        <v>6.7756410256408057E-4</v>
      </c>
    </row>
    <row r="1306" spans="1:57" x14ac:dyDescent="0.3">
      <c r="A1306">
        <f>Pumpkin_Seeds_Dataset!A1304</f>
        <v>86565</v>
      </c>
      <c r="B1306">
        <f>Pumpkin_Seeds_Dataset!B1304</f>
        <v>1215.6969999999999</v>
      </c>
      <c r="C1306">
        <f>Pumpkin_Seeds_Dataset!C1304</f>
        <v>508.16079999999999</v>
      </c>
      <c r="D1306">
        <f>Pumpkin_Seeds_Dataset!D1304</f>
        <v>218.31030000000001</v>
      </c>
      <c r="E1306">
        <f>Pumpkin_Seeds_Dataset!E1304</f>
        <v>87292</v>
      </c>
      <c r="F1306">
        <f>Pumpkin_Seeds_Dataset!F1304</f>
        <v>331.99090000000001</v>
      </c>
      <c r="G1306">
        <f>Pumpkin_Seeds_Dataset!G1304</f>
        <v>0.90300000000000002</v>
      </c>
      <c r="H1306">
        <f>Pumpkin_Seeds_Dataset!H1304</f>
        <v>0.99170000000000003</v>
      </c>
      <c r="I1306">
        <f>Pumpkin_Seeds_Dataset!I1304</f>
        <v>0.71889999999999998</v>
      </c>
      <c r="J1306">
        <f>Pumpkin_Seeds_Dataset!J1304</f>
        <v>0.73599999999999999</v>
      </c>
      <c r="K1306">
        <f>Pumpkin_Seeds_Dataset!K1304</f>
        <v>2.3277000000000001</v>
      </c>
      <c r="L1306">
        <f>Pumpkin_Seeds_Dataset!L1304</f>
        <v>0.65329999999999999</v>
      </c>
      <c r="M1306" s="9">
        <f>Pumpkin_Seeds_Dataset!M1304</f>
        <v>1</v>
      </c>
      <c r="N1306" s="10">
        <f t="shared" si="261"/>
        <v>0</v>
      </c>
      <c r="O1306" s="11">
        <f t="shared" si="262"/>
        <v>1</v>
      </c>
      <c r="P1306">
        <f t="shared" si="263"/>
        <v>1</v>
      </c>
      <c r="Q1306">
        <f t="shared" si="264"/>
        <v>0.98550424573515161</v>
      </c>
      <c r="R1306" s="9">
        <f t="shared" si="265"/>
        <v>0.98550424573515161</v>
      </c>
      <c r="S1306" s="11">
        <f t="shared" si="266"/>
        <v>1.4495754264848393E-2</v>
      </c>
      <c r="T1306" s="9">
        <f t="shared" si="267"/>
        <v>-1.4601844194531224E-2</v>
      </c>
      <c r="U1306" s="11">
        <f t="shared" si="268"/>
        <v>100</v>
      </c>
      <c r="AX1306">
        <v>0.42864816550074203</v>
      </c>
      <c r="AY1306">
        <v>1</v>
      </c>
      <c r="AZ1306">
        <v>0</v>
      </c>
      <c r="BA1306">
        <f t="shared" si="272"/>
        <v>1159</v>
      </c>
      <c r="BB1306">
        <f t="shared" si="273"/>
        <v>143</v>
      </c>
      <c r="BC1306">
        <f t="shared" si="269"/>
        <v>0.1084615384615385</v>
      </c>
      <c r="BD1306">
        <f t="shared" si="270"/>
        <v>0.88083333333333336</v>
      </c>
      <c r="BE1306">
        <f t="shared" si="271"/>
        <v>0</v>
      </c>
    </row>
    <row r="1307" spans="1:57" x14ac:dyDescent="0.3">
      <c r="A1307">
        <f>Pumpkin_Seeds_Dataset!A1305</f>
        <v>72106</v>
      </c>
      <c r="B1307">
        <f>Pumpkin_Seeds_Dataset!B1305</f>
        <v>1131.1379999999999</v>
      </c>
      <c r="C1307">
        <f>Pumpkin_Seeds_Dataset!C1305</f>
        <v>484.91910000000001</v>
      </c>
      <c r="D1307">
        <f>Pumpkin_Seeds_Dataset!D1305</f>
        <v>193.09889999999999</v>
      </c>
      <c r="E1307">
        <f>Pumpkin_Seeds_Dataset!E1305</f>
        <v>72800</v>
      </c>
      <c r="F1307">
        <f>Pumpkin_Seeds_Dataset!F1305</f>
        <v>302.99869999999999</v>
      </c>
      <c r="G1307">
        <f>Pumpkin_Seeds_Dataset!G1305</f>
        <v>0.9173</v>
      </c>
      <c r="H1307">
        <f>Pumpkin_Seeds_Dataset!H1305</f>
        <v>0.99050000000000005</v>
      </c>
      <c r="I1307">
        <f>Pumpkin_Seeds_Dataset!I1305</f>
        <v>0.61870000000000003</v>
      </c>
      <c r="J1307">
        <f>Pumpkin_Seeds_Dataset!J1305</f>
        <v>0.70820000000000005</v>
      </c>
      <c r="K1307">
        <f>Pumpkin_Seeds_Dataset!K1305</f>
        <v>2.5112000000000001</v>
      </c>
      <c r="L1307">
        <f>Pumpkin_Seeds_Dataset!L1305</f>
        <v>0.62480000000000002</v>
      </c>
      <c r="M1307" s="9">
        <f>Pumpkin_Seeds_Dataset!M1305</f>
        <v>1</v>
      </c>
      <c r="N1307" s="10">
        <f t="shared" si="261"/>
        <v>0</v>
      </c>
      <c r="O1307" s="11">
        <f t="shared" si="262"/>
        <v>1</v>
      </c>
      <c r="P1307">
        <f t="shared" si="263"/>
        <v>1</v>
      </c>
      <c r="Q1307">
        <f t="shared" si="264"/>
        <v>0.99960652850758469</v>
      </c>
      <c r="R1307" s="9">
        <f t="shared" si="265"/>
        <v>0.99960652850758469</v>
      </c>
      <c r="S1307" s="11">
        <f t="shared" si="266"/>
        <v>3.9347149241530932E-4</v>
      </c>
      <c r="T1307" s="9">
        <f t="shared" si="267"/>
        <v>-3.935489226347032E-4</v>
      </c>
      <c r="U1307" s="11">
        <f t="shared" si="268"/>
        <v>100</v>
      </c>
      <c r="AX1307">
        <v>0.42922448914183842</v>
      </c>
      <c r="AY1307">
        <v>0</v>
      </c>
      <c r="AZ1307">
        <v>1</v>
      </c>
      <c r="BA1307">
        <f t="shared" si="272"/>
        <v>1159</v>
      </c>
      <c r="BB1307">
        <f t="shared" si="273"/>
        <v>144</v>
      </c>
      <c r="BC1307">
        <f t="shared" si="269"/>
        <v>0.1084615384615385</v>
      </c>
      <c r="BD1307">
        <f t="shared" si="270"/>
        <v>0.88</v>
      </c>
      <c r="BE1307">
        <f t="shared" si="271"/>
        <v>0</v>
      </c>
    </row>
    <row r="1308" spans="1:57" x14ac:dyDescent="0.3">
      <c r="A1308">
        <f>Pumpkin_Seeds_Dataset!A1306</f>
        <v>86686</v>
      </c>
      <c r="B1308">
        <f>Pumpkin_Seeds_Dataset!B1306</f>
        <v>1208.5350000000001</v>
      </c>
      <c r="C1308">
        <f>Pumpkin_Seeds_Dataset!C1306</f>
        <v>509.72070000000002</v>
      </c>
      <c r="D1308">
        <f>Pumpkin_Seeds_Dataset!D1306</f>
        <v>216.92519999999999</v>
      </c>
      <c r="E1308">
        <f>Pumpkin_Seeds_Dataset!E1306</f>
        <v>87352</v>
      </c>
      <c r="F1308">
        <f>Pumpkin_Seeds_Dataset!F1306</f>
        <v>332.22289999999998</v>
      </c>
      <c r="G1308">
        <f>Pumpkin_Seeds_Dataset!G1306</f>
        <v>0.90490000000000004</v>
      </c>
      <c r="H1308">
        <f>Pumpkin_Seeds_Dataset!H1306</f>
        <v>0.99239999999999995</v>
      </c>
      <c r="I1308">
        <f>Pumpkin_Seeds_Dataset!I1306</f>
        <v>0.74109999999999998</v>
      </c>
      <c r="J1308">
        <f>Pumpkin_Seeds_Dataset!J1306</f>
        <v>0.74580000000000002</v>
      </c>
      <c r="K1308">
        <f>Pumpkin_Seeds_Dataset!K1306</f>
        <v>2.3498000000000001</v>
      </c>
      <c r="L1308">
        <f>Pumpkin_Seeds_Dataset!L1306</f>
        <v>0.65180000000000005</v>
      </c>
      <c r="M1308" s="9">
        <f>Pumpkin_Seeds_Dataset!M1306</f>
        <v>1</v>
      </c>
      <c r="N1308" s="10">
        <f t="shared" si="261"/>
        <v>0</v>
      </c>
      <c r="O1308" s="11">
        <f t="shared" si="262"/>
        <v>1</v>
      </c>
      <c r="P1308">
        <f t="shared" si="263"/>
        <v>1</v>
      </c>
      <c r="Q1308">
        <f t="shared" si="264"/>
        <v>0.98149209293095308</v>
      </c>
      <c r="R1308" s="9">
        <f t="shared" si="265"/>
        <v>0.98149209293095308</v>
      </c>
      <c r="S1308" s="11">
        <f t="shared" si="266"/>
        <v>1.8507907069046925E-2</v>
      </c>
      <c r="T1308" s="9">
        <f t="shared" si="267"/>
        <v>-1.8681321405098823E-2</v>
      </c>
      <c r="U1308" s="11">
        <f t="shared" si="268"/>
        <v>100</v>
      </c>
      <c r="AX1308">
        <v>0.42968843972687321</v>
      </c>
      <c r="AY1308">
        <v>0</v>
      </c>
      <c r="AZ1308">
        <v>1</v>
      </c>
      <c r="BA1308">
        <f t="shared" si="272"/>
        <v>1159</v>
      </c>
      <c r="BB1308">
        <f t="shared" si="273"/>
        <v>145</v>
      </c>
      <c r="BC1308">
        <f t="shared" si="269"/>
        <v>0.1084615384615385</v>
      </c>
      <c r="BD1308">
        <f t="shared" si="270"/>
        <v>0.87916666666666665</v>
      </c>
      <c r="BE1308">
        <f t="shared" si="271"/>
        <v>6.7628205128212693E-4</v>
      </c>
    </row>
    <row r="1309" spans="1:57" x14ac:dyDescent="0.3">
      <c r="A1309">
        <f>Pumpkin_Seeds_Dataset!A1307</f>
        <v>91703</v>
      </c>
      <c r="B1309">
        <f>Pumpkin_Seeds_Dataset!B1307</f>
        <v>1279.029</v>
      </c>
      <c r="C1309">
        <f>Pumpkin_Seeds_Dataset!C1307</f>
        <v>549.68989999999997</v>
      </c>
      <c r="D1309">
        <f>Pumpkin_Seeds_Dataset!D1307</f>
        <v>213.0754</v>
      </c>
      <c r="E1309">
        <f>Pumpkin_Seeds_Dataset!E1307</f>
        <v>92721</v>
      </c>
      <c r="F1309">
        <f>Pumpkin_Seeds_Dataset!F1307</f>
        <v>341.70150000000001</v>
      </c>
      <c r="G1309">
        <f>Pumpkin_Seeds_Dataset!G1307</f>
        <v>0.92179999999999995</v>
      </c>
      <c r="H1309">
        <f>Pumpkin_Seeds_Dataset!H1307</f>
        <v>0.98899999999999999</v>
      </c>
      <c r="I1309">
        <f>Pumpkin_Seeds_Dataset!I1307</f>
        <v>0.72260000000000002</v>
      </c>
      <c r="J1309">
        <f>Pumpkin_Seeds_Dataset!J1307</f>
        <v>0.70440000000000003</v>
      </c>
      <c r="K1309">
        <f>Pumpkin_Seeds_Dataset!K1307</f>
        <v>2.5798000000000001</v>
      </c>
      <c r="L1309">
        <f>Pumpkin_Seeds_Dataset!L1307</f>
        <v>0.62160000000000004</v>
      </c>
      <c r="M1309" s="9">
        <f>Pumpkin_Seeds_Dataset!M1307</f>
        <v>1</v>
      </c>
      <c r="N1309" s="10">
        <f t="shared" si="261"/>
        <v>0</v>
      </c>
      <c r="O1309" s="11">
        <f t="shared" si="262"/>
        <v>1</v>
      </c>
      <c r="P1309">
        <f t="shared" si="263"/>
        <v>1</v>
      </c>
      <c r="Q1309">
        <f t="shared" si="264"/>
        <v>0.9984450924282644</v>
      </c>
      <c r="R1309" s="9">
        <f t="shared" si="265"/>
        <v>0.9984450924282644</v>
      </c>
      <c r="S1309" s="11">
        <f t="shared" si="266"/>
        <v>1.5549075717355976E-3</v>
      </c>
      <c r="T1309" s="9">
        <f t="shared" si="267"/>
        <v>-1.5561176950965796E-3</v>
      </c>
      <c r="U1309" s="11">
        <f t="shared" si="268"/>
        <v>100</v>
      </c>
      <c r="AX1309">
        <v>0.42969916296264088</v>
      </c>
      <c r="AY1309">
        <v>1</v>
      </c>
      <c r="AZ1309">
        <v>0</v>
      </c>
      <c r="BA1309">
        <f t="shared" si="272"/>
        <v>1160</v>
      </c>
      <c r="BB1309">
        <f t="shared" si="273"/>
        <v>145</v>
      </c>
      <c r="BC1309">
        <f t="shared" si="269"/>
        <v>0.10769230769230764</v>
      </c>
      <c r="BD1309">
        <f t="shared" si="270"/>
        <v>0.87916666666666665</v>
      </c>
      <c r="BE1309">
        <f t="shared" si="271"/>
        <v>6.7628205128202935E-4</v>
      </c>
    </row>
    <row r="1310" spans="1:57" x14ac:dyDescent="0.3">
      <c r="A1310">
        <f>Pumpkin_Seeds_Dataset!A1308</f>
        <v>97531</v>
      </c>
      <c r="B1310">
        <f>Pumpkin_Seeds_Dataset!B1308</f>
        <v>1262.1949999999999</v>
      </c>
      <c r="C1310">
        <f>Pumpkin_Seeds_Dataset!C1308</f>
        <v>517.78790000000004</v>
      </c>
      <c r="D1310">
        <f>Pumpkin_Seeds_Dataset!D1308</f>
        <v>241.3246</v>
      </c>
      <c r="E1310">
        <f>Pumpkin_Seeds_Dataset!E1308</f>
        <v>98317</v>
      </c>
      <c r="F1310">
        <f>Pumpkin_Seeds_Dataset!F1308</f>
        <v>352.39229999999998</v>
      </c>
      <c r="G1310">
        <f>Pumpkin_Seeds_Dataset!G1308</f>
        <v>0.88470000000000004</v>
      </c>
      <c r="H1310">
        <f>Pumpkin_Seeds_Dataset!H1308</f>
        <v>0.99199999999999999</v>
      </c>
      <c r="I1310">
        <f>Pumpkin_Seeds_Dataset!I1308</f>
        <v>0.72940000000000005</v>
      </c>
      <c r="J1310">
        <f>Pumpkin_Seeds_Dataset!J1308</f>
        <v>0.76929999999999998</v>
      </c>
      <c r="K1310">
        <f>Pumpkin_Seeds_Dataset!K1308</f>
        <v>2.1456</v>
      </c>
      <c r="L1310">
        <f>Pumpkin_Seeds_Dataset!L1308</f>
        <v>0.68059999999999998</v>
      </c>
      <c r="M1310" s="9">
        <f>Pumpkin_Seeds_Dataset!M1308</f>
        <v>1</v>
      </c>
      <c r="N1310" s="10">
        <f t="shared" si="261"/>
        <v>0</v>
      </c>
      <c r="O1310" s="11">
        <f t="shared" si="262"/>
        <v>1</v>
      </c>
      <c r="P1310">
        <f t="shared" si="263"/>
        <v>1</v>
      </c>
      <c r="Q1310">
        <f t="shared" si="264"/>
        <v>0.95058441214633982</v>
      </c>
      <c r="R1310" s="9">
        <f t="shared" si="265"/>
        <v>0.95058441214633982</v>
      </c>
      <c r="S1310" s="11">
        <f t="shared" si="266"/>
        <v>4.9415587853660181E-2</v>
      </c>
      <c r="T1310" s="9">
        <f t="shared" si="267"/>
        <v>-5.0678312847110905E-2</v>
      </c>
      <c r="U1310" s="11">
        <f t="shared" si="268"/>
        <v>100</v>
      </c>
      <c r="AX1310">
        <v>0.43008854591667889</v>
      </c>
      <c r="AY1310">
        <v>1</v>
      </c>
      <c r="AZ1310">
        <v>0</v>
      </c>
      <c r="BA1310">
        <f t="shared" si="272"/>
        <v>1161</v>
      </c>
      <c r="BB1310">
        <f t="shared" si="273"/>
        <v>145</v>
      </c>
      <c r="BC1310">
        <f t="shared" si="269"/>
        <v>0.1069230769230769</v>
      </c>
      <c r="BD1310">
        <f t="shared" si="270"/>
        <v>0.87916666666666665</v>
      </c>
      <c r="BE1310">
        <f t="shared" si="271"/>
        <v>0</v>
      </c>
    </row>
    <row r="1311" spans="1:57" x14ac:dyDescent="0.3">
      <c r="A1311">
        <f>Pumpkin_Seeds_Dataset!A1309</f>
        <v>78118</v>
      </c>
      <c r="B1311">
        <f>Pumpkin_Seeds_Dataset!B1309</f>
        <v>1123.454</v>
      </c>
      <c r="C1311">
        <f>Pumpkin_Seeds_Dataset!C1309</f>
        <v>463.98829999999998</v>
      </c>
      <c r="D1311">
        <f>Pumpkin_Seeds_Dataset!D1309</f>
        <v>214.7636</v>
      </c>
      <c r="E1311">
        <f>Pumpkin_Seeds_Dataset!E1309</f>
        <v>78900</v>
      </c>
      <c r="F1311">
        <f>Pumpkin_Seeds_Dataset!F1309</f>
        <v>315.37740000000002</v>
      </c>
      <c r="G1311">
        <f>Pumpkin_Seeds_Dataset!G1309</f>
        <v>0.88639999999999997</v>
      </c>
      <c r="H1311">
        <f>Pumpkin_Seeds_Dataset!H1309</f>
        <v>0.99009999999999998</v>
      </c>
      <c r="I1311">
        <f>Pumpkin_Seeds_Dataset!I1309</f>
        <v>0.75049999999999994</v>
      </c>
      <c r="J1311">
        <f>Pumpkin_Seeds_Dataset!J1309</f>
        <v>0.77780000000000005</v>
      </c>
      <c r="K1311">
        <f>Pumpkin_Seeds_Dataset!K1309</f>
        <v>2.1604999999999999</v>
      </c>
      <c r="L1311">
        <f>Pumpkin_Seeds_Dataset!L1309</f>
        <v>0.67969999999999997</v>
      </c>
      <c r="M1311" s="9">
        <f>Pumpkin_Seeds_Dataset!M1309</f>
        <v>1</v>
      </c>
      <c r="N1311" s="10">
        <f t="shared" si="261"/>
        <v>0</v>
      </c>
      <c r="O1311" s="11">
        <f t="shared" si="262"/>
        <v>1</v>
      </c>
      <c r="P1311">
        <f t="shared" si="263"/>
        <v>1</v>
      </c>
      <c r="Q1311">
        <f t="shared" si="264"/>
        <v>0.66282555627132389</v>
      </c>
      <c r="R1311" s="9">
        <f t="shared" si="265"/>
        <v>0.66282555627132389</v>
      </c>
      <c r="S1311" s="11">
        <f t="shared" si="266"/>
        <v>0.33717444372867611</v>
      </c>
      <c r="T1311" s="9">
        <f t="shared" si="267"/>
        <v>-0.41124343612943254</v>
      </c>
      <c r="U1311" s="11">
        <f t="shared" si="268"/>
        <v>100</v>
      </c>
      <c r="AX1311">
        <v>0.43013722304056007</v>
      </c>
      <c r="AY1311">
        <v>0</v>
      </c>
      <c r="AZ1311">
        <v>1</v>
      </c>
      <c r="BA1311">
        <f t="shared" si="272"/>
        <v>1161</v>
      </c>
      <c r="BB1311">
        <f t="shared" si="273"/>
        <v>146</v>
      </c>
      <c r="BC1311">
        <f t="shared" si="269"/>
        <v>0.1069230769230769</v>
      </c>
      <c r="BD1311">
        <f t="shared" si="270"/>
        <v>0.8783333333333333</v>
      </c>
      <c r="BE1311">
        <f t="shared" si="271"/>
        <v>0</v>
      </c>
    </row>
    <row r="1312" spans="1:57" x14ac:dyDescent="0.3">
      <c r="A1312">
        <f>Pumpkin_Seeds_Dataset!A1310</f>
        <v>86731</v>
      </c>
      <c r="B1312">
        <f>Pumpkin_Seeds_Dataset!B1310</f>
        <v>1185.1410000000001</v>
      </c>
      <c r="C1312">
        <f>Pumpkin_Seeds_Dataset!C1310</f>
        <v>493.00990000000002</v>
      </c>
      <c r="D1312">
        <f>Pumpkin_Seeds_Dataset!D1310</f>
        <v>224.6722</v>
      </c>
      <c r="E1312">
        <f>Pumpkin_Seeds_Dataset!E1310</f>
        <v>87625</v>
      </c>
      <c r="F1312">
        <f>Pumpkin_Seeds_Dataset!F1310</f>
        <v>332.3091</v>
      </c>
      <c r="G1312">
        <f>Pumpkin_Seeds_Dataset!G1310</f>
        <v>0.8901</v>
      </c>
      <c r="H1312">
        <f>Pumpkin_Seeds_Dataset!H1310</f>
        <v>0.98980000000000001</v>
      </c>
      <c r="I1312">
        <f>Pumpkin_Seeds_Dataset!I1310</f>
        <v>0.72740000000000005</v>
      </c>
      <c r="J1312">
        <f>Pumpkin_Seeds_Dataset!J1310</f>
        <v>0.77600000000000002</v>
      </c>
      <c r="K1312">
        <f>Pumpkin_Seeds_Dataset!K1310</f>
        <v>2.1943999999999999</v>
      </c>
      <c r="L1312">
        <f>Pumpkin_Seeds_Dataset!L1310</f>
        <v>0.67400000000000004</v>
      </c>
      <c r="M1312" s="9">
        <f>Pumpkin_Seeds_Dataset!M1310</f>
        <v>1</v>
      </c>
      <c r="N1312" s="10">
        <f t="shared" si="261"/>
        <v>0</v>
      </c>
      <c r="O1312" s="11">
        <f t="shared" si="262"/>
        <v>1</v>
      </c>
      <c r="P1312">
        <f t="shared" si="263"/>
        <v>1</v>
      </c>
      <c r="Q1312">
        <f t="shared" si="264"/>
        <v>0.78036766407804425</v>
      </c>
      <c r="R1312" s="9">
        <f t="shared" si="265"/>
        <v>0.78036766407804425</v>
      </c>
      <c r="S1312" s="11">
        <f t="shared" si="266"/>
        <v>0.21963233592195575</v>
      </c>
      <c r="T1312" s="9">
        <f t="shared" si="267"/>
        <v>-0.247990106153087</v>
      </c>
      <c r="U1312" s="11">
        <f t="shared" si="268"/>
        <v>100</v>
      </c>
      <c r="AX1312">
        <v>0.43177849910153482</v>
      </c>
      <c r="AY1312">
        <v>0</v>
      </c>
      <c r="AZ1312">
        <v>1</v>
      </c>
      <c r="BA1312">
        <f t="shared" si="272"/>
        <v>1161</v>
      </c>
      <c r="BB1312">
        <f t="shared" si="273"/>
        <v>147</v>
      </c>
      <c r="BC1312">
        <f t="shared" si="269"/>
        <v>0.1069230769230769</v>
      </c>
      <c r="BD1312">
        <f t="shared" si="270"/>
        <v>0.87749999999999995</v>
      </c>
      <c r="BE1312">
        <f t="shared" si="271"/>
        <v>6.7499999999997803E-4</v>
      </c>
    </row>
    <row r="1313" spans="1:57" x14ac:dyDescent="0.3">
      <c r="A1313">
        <f>Pumpkin_Seeds_Dataset!A1311</f>
        <v>104732</v>
      </c>
      <c r="B1313">
        <f>Pumpkin_Seeds_Dataset!B1311</f>
        <v>1305.931</v>
      </c>
      <c r="C1313">
        <f>Pumpkin_Seeds_Dataset!C1311</f>
        <v>544.90570000000002</v>
      </c>
      <c r="D1313">
        <f>Pumpkin_Seeds_Dataset!D1311</f>
        <v>245.71899999999999</v>
      </c>
      <c r="E1313">
        <f>Pumpkin_Seeds_Dataset!E1311</f>
        <v>105514</v>
      </c>
      <c r="F1313">
        <f>Pumpkin_Seeds_Dataset!F1311</f>
        <v>365.16969999999998</v>
      </c>
      <c r="G1313">
        <f>Pumpkin_Seeds_Dataset!G1311</f>
        <v>0.89259999999999995</v>
      </c>
      <c r="H1313">
        <f>Pumpkin_Seeds_Dataset!H1311</f>
        <v>0.99260000000000004</v>
      </c>
      <c r="I1313">
        <f>Pumpkin_Seeds_Dataset!I1311</f>
        <v>0.72509999999999997</v>
      </c>
      <c r="J1313">
        <f>Pumpkin_Seeds_Dataset!J1311</f>
        <v>0.77170000000000005</v>
      </c>
      <c r="K1313">
        <f>Pumpkin_Seeds_Dataset!K1311</f>
        <v>2.2176</v>
      </c>
      <c r="L1313">
        <f>Pumpkin_Seeds_Dataset!L1311</f>
        <v>0.67020000000000002</v>
      </c>
      <c r="M1313" s="9">
        <f>Pumpkin_Seeds_Dataset!M1311</f>
        <v>1</v>
      </c>
      <c r="N1313" s="10">
        <f t="shared" si="261"/>
        <v>0</v>
      </c>
      <c r="O1313" s="11">
        <f t="shared" si="262"/>
        <v>1</v>
      </c>
      <c r="P1313">
        <f t="shared" si="263"/>
        <v>1</v>
      </c>
      <c r="Q1313">
        <f t="shared" si="264"/>
        <v>0.99037256440202348</v>
      </c>
      <c r="R1313" s="9">
        <f t="shared" si="265"/>
        <v>0.99037256440202348</v>
      </c>
      <c r="S1313" s="11">
        <f t="shared" si="266"/>
        <v>9.6274355979765192E-3</v>
      </c>
      <c r="T1313" s="9">
        <f t="shared" si="267"/>
        <v>-9.6740789681902858E-3</v>
      </c>
      <c r="U1313" s="11">
        <f t="shared" si="268"/>
        <v>100</v>
      </c>
      <c r="AX1313">
        <v>0.4326791338918955</v>
      </c>
      <c r="AY1313">
        <v>1</v>
      </c>
      <c r="AZ1313">
        <v>0</v>
      </c>
      <c r="BA1313">
        <f t="shared" si="272"/>
        <v>1162</v>
      </c>
      <c r="BB1313">
        <f t="shared" si="273"/>
        <v>147</v>
      </c>
      <c r="BC1313">
        <f t="shared" si="269"/>
        <v>0.10615384615384615</v>
      </c>
      <c r="BD1313">
        <f t="shared" si="270"/>
        <v>0.87749999999999995</v>
      </c>
      <c r="BE1313">
        <f t="shared" si="271"/>
        <v>6.7499999999997803E-4</v>
      </c>
    </row>
    <row r="1314" spans="1:57" x14ac:dyDescent="0.3">
      <c r="A1314">
        <f>Pumpkin_Seeds_Dataset!A1312</f>
        <v>91678</v>
      </c>
      <c r="B1314">
        <f>Pumpkin_Seeds_Dataset!B1312</f>
        <v>1228.2929999999999</v>
      </c>
      <c r="C1314">
        <f>Pumpkin_Seeds_Dataset!C1312</f>
        <v>511.9812</v>
      </c>
      <c r="D1314">
        <f>Pumpkin_Seeds_Dataset!D1312</f>
        <v>228.82230000000001</v>
      </c>
      <c r="E1314">
        <f>Pumpkin_Seeds_Dataset!E1312</f>
        <v>92459</v>
      </c>
      <c r="F1314">
        <f>Pumpkin_Seeds_Dataset!F1312</f>
        <v>341.6549</v>
      </c>
      <c r="G1314">
        <f>Pumpkin_Seeds_Dataset!G1312</f>
        <v>0.89459999999999995</v>
      </c>
      <c r="H1314">
        <f>Pumpkin_Seeds_Dataset!H1312</f>
        <v>0.99160000000000004</v>
      </c>
      <c r="I1314">
        <f>Pumpkin_Seeds_Dataset!I1312</f>
        <v>0.65</v>
      </c>
      <c r="J1314">
        <f>Pumpkin_Seeds_Dataset!J1312</f>
        <v>0.76359999999999995</v>
      </c>
      <c r="K1314">
        <f>Pumpkin_Seeds_Dataset!K1312</f>
        <v>2.2374999999999998</v>
      </c>
      <c r="L1314">
        <f>Pumpkin_Seeds_Dataset!L1312</f>
        <v>0.6673</v>
      </c>
      <c r="M1314" s="9">
        <f>Pumpkin_Seeds_Dataset!M1312</f>
        <v>1</v>
      </c>
      <c r="N1314" s="10">
        <f t="shared" si="261"/>
        <v>0</v>
      </c>
      <c r="O1314" s="11">
        <f t="shared" si="262"/>
        <v>1</v>
      </c>
      <c r="P1314">
        <f t="shared" si="263"/>
        <v>1</v>
      </c>
      <c r="Q1314">
        <f t="shared" si="264"/>
        <v>0.94152496444875844</v>
      </c>
      <c r="R1314" s="9">
        <f t="shared" si="265"/>
        <v>0.94152496444875844</v>
      </c>
      <c r="S1314" s="11">
        <f t="shared" si="266"/>
        <v>5.8475035551241561E-2</v>
      </c>
      <c r="T1314" s="9">
        <f t="shared" si="267"/>
        <v>-6.0254415624398386E-2</v>
      </c>
      <c r="U1314" s="11">
        <f t="shared" si="268"/>
        <v>100</v>
      </c>
      <c r="AX1314">
        <v>0.43305070957541064</v>
      </c>
      <c r="AY1314">
        <v>1</v>
      </c>
      <c r="AZ1314">
        <v>0</v>
      </c>
      <c r="BA1314">
        <f t="shared" si="272"/>
        <v>1163</v>
      </c>
      <c r="BB1314">
        <f t="shared" si="273"/>
        <v>147</v>
      </c>
      <c r="BC1314">
        <f t="shared" si="269"/>
        <v>0.10538461538461541</v>
      </c>
      <c r="BD1314">
        <f t="shared" si="270"/>
        <v>0.87749999999999995</v>
      </c>
      <c r="BE1314">
        <f t="shared" si="271"/>
        <v>6.7499999999997803E-4</v>
      </c>
    </row>
    <row r="1315" spans="1:57" x14ac:dyDescent="0.3">
      <c r="A1315">
        <f>Pumpkin_Seeds_Dataset!A1313</f>
        <v>84720</v>
      </c>
      <c r="B1315">
        <f>Pumpkin_Seeds_Dataset!B1313</f>
        <v>1168.1690000000001</v>
      </c>
      <c r="C1315">
        <f>Pumpkin_Seeds_Dataset!C1313</f>
        <v>482.637</v>
      </c>
      <c r="D1315">
        <f>Pumpkin_Seeds_Dataset!D1313</f>
        <v>225.2079</v>
      </c>
      <c r="E1315">
        <f>Pumpkin_Seeds_Dataset!E1313</f>
        <v>85531</v>
      </c>
      <c r="F1315">
        <f>Pumpkin_Seeds_Dataset!F1313</f>
        <v>328.43389999999999</v>
      </c>
      <c r="G1315">
        <f>Pumpkin_Seeds_Dataset!G1313</f>
        <v>0.88449999999999995</v>
      </c>
      <c r="H1315">
        <f>Pumpkin_Seeds_Dataset!H1313</f>
        <v>0.99050000000000005</v>
      </c>
      <c r="I1315">
        <f>Pumpkin_Seeds_Dataset!I1313</f>
        <v>0.75149999999999995</v>
      </c>
      <c r="J1315">
        <f>Pumpkin_Seeds_Dataset!J1313</f>
        <v>0.7802</v>
      </c>
      <c r="K1315">
        <f>Pumpkin_Seeds_Dataset!K1313</f>
        <v>2.1431</v>
      </c>
      <c r="L1315">
        <f>Pumpkin_Seeds_Dataset!L1313</f>
        <v>0.68049999999999999</v>
      </c>
      <c r="M1315" s="9">
        <f>Pumpkin_Seeds_Dataset!M1313</f>
        <v>1</v>
      </c>
      <c r="N1315" s="10">
        <f t="shared" si="261"/>
        <v>0</v>
      </c>
      <c r="O1315" s="11">
        <f t="shared" si="262"/>
        <v>1</v>
      </c>
      <c r="P1315">
        <f t="shared" si="263"/>
        <v>1</v>
      </c>
      <c r="Q1315">
        <f t="shared" si="264"/>
        <v>0.82632405980879531</v>
      </c>
      <c r="R1315" s="9">
        <f t="shared" si="265"/>
        <v>0.82632405980879531</v>
      </c>
      <c r="S1315" s="11">
        <f t="shared" si="266"/>
        <v>0.17367594019120469</v>
      </c>
      <c r="T1315" s="9">
        <f t="shared" si="267"/>
        <v>-0.1907682581764614</v>
      </c>
      <c r="U1315" s="11">
        <f t="shared" si="268"/>
        <v>100</v>
      </c>
      <c r="AX1315">
        <v>0.43677460532624074</v>
      </c>
      <c r="AY1315">
        <v>1</v>
      </c>
      <c r="AZ1315">
        <v>0</v>
      </c>
      <c r="BA1315">
        <f t="shared" si="272"/>
        <v>1164</v>
      </c>
      <c r="BB1315">
        <f t="shared" si="273"/>
        <v>147</v>
      </c>
      <c r="BC1315">
        <f t="shared" si="269"/>
        <v>0.10461538461538467</v>
      </c>
      <c r="BD1315">
        <f t="shared" si="270"/>
        <v>0.87749999999999995</v>
      </c>
      <c r="BE1315">
        <f t="shared" si="271"/>
        <v>6.750000000000755E-4</v>
      </c>
    </row>
    <row r="1316" spans="1:57" x14ac:dyDescent="0.3">
      <c r="A1316">
        <f>Pumpkin_Seeds_Dataset!A1314</f>
        <v>70395</v>
      </c>
      <c r="B1316">
        <f>Pumpkin_Seeds_Dataset!B1314</f>
        <v>1088.52</v>
      </c>
      <c r="C1316">
        <f>Pumpkin_Seeds_Dataset!C1314</f>
        <v>465.10359999999997</v>
      </c>
      <c r="D1316">
        <f>Pumpkin_Seeds_Dataset!D1314</f>
        <v>193.38990000000001</v>
      </c>
      <c r="E1316">
        <f>Pumpkin_Seeds_Dataset!E1314</f>
        <v>71016</v>
      </c>
      <c r="F1316">
        <f>Pumpkin_Seeds_Dataset!F1314</f>
        <v>299.38220000000001</v>
      </c>
      <c r="G1316">
        <f>Pumpkin_Seeds_Dataset!G1314</f>
        <v>0.90949999999999998</v>
      </c>
      <c r="H1316">
        <f>Pumpkin_Seeds_Dataset!H1314</f>
        <v>0.99129999999999996</v>
      </c>
      <c r="I1316">
        <f>Pumpkin_Seeds_Dataset!I1314</f>
        <v>0.75060000000000004</v>
      </c>
      <c r="J1316">
        <f>Pumpkin_Seeds_Dataset!J1314</f>
        <v>0.74660000000000004</v>
      </c>
      <c r="K1316">
        <f>Pumpkin_Seeds_Dataset!K1314</f>
        <v>2.4049999999999998</v>
      </c>
      <c r="L1316">
        <f>Pumpkin_Seeds_Dataset!L1314</f>
        <v>0.64370000000000005</v>
      </c>
      <c r="M1316" s="9">
        <f>Pumpkin_Seeds_Dataset!M1314</f>
        <v>1</v>
      </c>
      <c r="N1316" s="10">
        <f t="shared" si="261"/>
        <v>0</v>
      </c>
      <c r="O1316" s="11">
        <f t="shared" si="262"/>
        <v>1</v>
      </c>
      <c r="P1316">
        <f t="shared" si="263"/>
        <v>1</v>
      </c>
      <c r="Q1316">
        <f t="shared" si="264"/>
        <v>0.98842022106946892</v>
      </c>
      <c r="R1316" s="9">
        <f t="shared" si="265"/>
        <v>0.98842022106946892</v>
      </c>
      <c r="S1316" s="11">
        <f t="shared" si="266"/>
        <v>1.1579778930531082E-2</v>
      </c>
      <c r="T1316" s="9">
        <f t="shared" si="267"/>
        <v>-1.1647346690196705E-2</v>
      </c>
      <c r="U1316" s="11">
        <f t="shared" si="268"/>
        <v>100</v>
      </c>
      <c r="AX1316">
        <v>0.43831168585487373</v>
      </c>
      <c r="AY1316">
        <v>1</v>
      </c>
      <c r="AZ1316">
        <v>0</v>
      </c>
      <c r="BA1316">
        <f t="shared" si="272"/>
        <v>1165</v>
      </c>
      <c r="BB1316">
        <f t="shared" si="273"/>
        <v>147</v>
      </c>
      <c r="BC1316">
        <f t="shared" si="269"/>
        <v>0.10384615384615381</v>
      </c>
      <c r="BD1316">
        <f t="shared" si="270"/>
        <v>0.87749999999999995</v>
      </c>
      <c r="BE1316">
        <f t="shared" si="271"/>
        <v>6.7499999999997803E-4</v>
      </c>
    </row>
    <row r="1317" spans="1:57" x14ac:dyDescent="0.3">
      <c r="A1317">
        <f>Pumpkin_Seeds_Dataset!A1315</f>
        <v>81401</v>
      </c>
      <c r="B1317">
        <f>Pumpkin_Seeds_Dataset!B1315</f>
        <v>1196.7049999999999</v>
      </c>
      <c r="C1317">
        <f>Pumpkin_Seeds_Dataset!C1315</f>
        <v>521.3143</v>
      </c>
      <c r="D1317">
        <f>Pumpkin_Seeds_Dataset!D1315</f>
        <v>199.0874</v>
      </c>
      <c r="E1317">
        <f>Pumpkin_Seeds_Dataset!E1315</f>
        <v>82040</v>
      </c>
      <c r="F1317">
        <f>Pumpkin_Seeds_Dataset!F1315</f>
        <v>321.93630000000002</v>
      </c>
      <c r="G1317">
        <f>Pumpkin_Seeds_Dataset!G1315</f>
        <v>0.92420000000000002</v>
      </c>
      <c r="H1317">
        <f>Pumpkin_Seeds_Dataset!H1315</f>
        <v>0.99219999999999997</v>
      </c>
      <c r="I1317">
        <f>Pumpkin_Seeds_Dataset!I1315</f>
        <v>0.78100000000000003</v>
      </c>
      <c r="J1317">
        <f>Pumpkin_Seeds_Dataset!J1315</f>
        <v>0.71430000000000005</v>
      </c>
      <c r="K1317">
        <f>Pumpkin_Seeds_Dataset!K1315</f>
        <v>2.6185</v>
      </c>
      <c r="L1317">
        <f>Pumpkin_Seeds_Dataset!L1315</f>
        <v>0.61750000000000005</v>
      </c>
      <c r="M1317" s="9">
        <f>Pumpkin_Seeds_Dataset!M1315</f>
        <v>1</v>
      </c>
      <c r="N1317" s="10">
        <f t="shared" si="261"/>
        <v>0</v>
      </c>
      <c r="O1317" s="11">
        <f t="shared" si="262"/>
        <v>1</v>
      </c>
      <c r="P1317">
        <f t="shared" si="263"/>
        <v>1</v>
      </c>
      <c r="Q1317">
        <f t="shared" si="264"/>
        <v>0.99924597021446637</v>
      </c>
      <c r="R1317" s="9">
        <f t="shared" si="265"/>
        <v>0.99924597021446637</v>
      </c>
      <c r="S1317" s="11">
        <f t="shared" si="266"/>
        <v>7.5402978553362754E-4</v>
      </c>
      <c r="T1317" s="9">
        <f t="shared" si="267"/>
        <v>-7.5431420897718318E-4</v>
      </c>
      <c r="U1317" s="11">
        <f t="shared" si="268"/>
        <v>100</v>
      </c>
      <c r="AX1317">
        <v>0.44052561000211782</v>
      </c>
      <c r="AY1317">
        <v>1</v>
      </c>
      <c r="AZ1317">
        <v>0</v>
      </c>
      <c r="BA1317">
        <f t="shared" si="272"/>
        <v>1166</v>
      </c>
      <c r="BB1317">
        <f t="shared" si="273"/>
        <v>147</v>
      </c>
      <c r="BC1317">
        <f t="shared" si="269"/>
        <v>0.10307692307692307</v>
      </c>
      <c r="BD1317">
        <f t="shared" si="270"/>
        <v>0.87749999999999995</v>
      </c>
      <c r="BE1317">
        <f t="shared" si="271"/>
        <v>6.7499999999997803E-4</v>
      </c>
    </row>
    <row r="1318" spans="1:57" x14ac:dyDescent="0.3">
      <c r="A1318">
        <f>Pumpkin_Seeds_Dataset!A1316</f>
        <v>106858</v>
      </c>
      <c r="B1318">
        <f>Pumpkin_Seeds_Dataset!B1316</f>
        <v>1337.154</v>
      </c>
      <c r="C1318">
        <f>Pumpkin_Seeds_Dataset!C1316</f>
        <v>547.3261</v>
      </c>
      <c r="D1318">
        <f>Pumpkin_Seeds_Dataset!D1316</f>
        <v>249.58029999999999</v>
      </c>
      <c r="E1318">
        <f>Pumpkin_Seeds_Dataset!E1316</f>
        <v>107957</v>
      </c>
      <c r="F1318">
        <f>Pumpkin_Seeds_Dataset!F1316</f>
        <v>368.85750000000002</v>
      </c>
      <c r="G1318">
        <f>Pumpkin_Seeds_Dataset!G1316</f>
        <v>0.89</v>
      </c>
      <c r="H1318">
        <f>Pumpkin_Seeds_Dataset!H1316</f>
        <v>0.98980000000000001</v>
      </c>
      <c r="I1318">
        <f>Pumpkin_Seeds_Dataset!I1316</f>
        <v>0.72540000000000004</v>
      </c>
      <c r="J1318">
        <f>Pumpkin_Seeds_Dataset!J1316</f>
        <v>0.751</v>
      </c>
      <c r="K1318">
        <f>Pumpkin_Seeds_Dataset!K1316</f>
        <v>2.1930000000000001</v>
      </c>
      <c r="L1318">
        <f>Pumpkin_Seeds_Dataset!L1316</f>
        <v>0.67390000000000005</v>
      </c>
      <c r="M1318" s="9">
        <f>Pumpkin_Seeds_Dataset!M1316</f>
        <v>1</v>
      </c>
      <c r="N1318" s="10">
        <f t="shared" si="261"/>
        <v>0</v>
      </c>
      <c r="O1318" s="11">
        <f t="shared" si="262"/>
        <v>1</v>
      </c>
      <c r="P1318">
        <f t="shared" si="263"/>
        <v>1</v>
      </c>
      <c r="Q1318">
        <f t="shared" si="264"/>
        <v>0.97099790096894378</v>
      </c>
      <c r="R1318" s="9">
        <f t="shared" si="265"/>
        <v>0.97099790096894378</v>
      </c>
      <c r="S1318" s="11">
        <f t="shared" si="266"/>
        <v>2.9002099031056217E-2</v>
      </c>
      <c r="T1318" s="9">
        <f t="shared" si="267"/>
        <v>-2.9430972414112841E-2</v>
      </c>
      <c r="U1318" s="11">
        <f t="shared" si="268"/>
        <v>100</v>
      </c>
      <c r="AX1318">
        <v>0.44185044977243582</v>
      </c>
      <c r="AY1318">
        <v>1</v>
      </c>
      <c r="AZ1318">
        <v>0</v>
      </c>
      <c r="BA1318">
        <f t="shared" si="272"/>
        <v>1167</v>
      </c>
      <c r="BB1318">
        <f t="shared" si="273"/>
        <v>147</v>
      </c>
      <c r="BC1318">
        <f t="shared" si="269"/>
        <v>0.10230769230769232</v>
      </c>
      <c r="BD1318">
        <f t="shared" si="270"/>
        <v>0.87749999999999995</v>
      </c>
      <c r="BE1318">
        <f t="shared" si="271"/>
        <v>6.7499999999997803E-4</v>
      </c>
    </row>
    <row r="1319" spans="1:57" x14ac:dyDescent="0.3">
      <c r="A1319">
        <f>Pumpkin_Seeds_Dataset!A1317</f>
        <v>87522</v>
      </c>
      <c r="B1319">
        <f>Pumpkin_Seeds_Dataset!B1317</f>
        <v>1240.6869999999999</v>
      </c>
      <c r="C1319">
        <f>Pumpkin_Seeds_Dataset!C1317</f>
        <v>533.52769999999998</v>
      </c>
      <c r="D1319">
        <f>Pumpkin_Seeds_Dataset!D1317</f>
        <v>209.56569999999999</v>
      </c>
      <c r="E1319">
        <f>Pumpkin_Seeds_Dataset!E1317</f>
        <v>88303</v>
      </c>
      <c r="F1319">
        <f>Pumpkin_Seeds_Dataset!F1317</f>
        <v>333.82100000000003</v>
      </c>
      <c r="G1319">
        <f>Pumpkin_Seeds_Dataset!G1317</f>
        <v>0.91959999999999997</v>
      </c>
      <c r="H1319">
        <f>Pumpkin_Seeds_Dataset!H1317</f>
        <v>0.99119999999999997</v>
      </c>
      <c r="I1319">
        <f>Pumpkin_Seeds_Dataset!I1317</f>
        <v>0.76659999999999995</v>
      </c>
      <c r="J1319">
        <f>Pumpkin_Seeds_Dataset!J1317</f>
        <v>0.71450000000000002</v>
      </c>
      <c r="K1319">
        <f>Pumpkin_Seeds_Dataset!K1317</f>
        <v>2.5459000000000001</v>
      </c>
      <c r="L1319">
        <f>Pumpkin_Seeds_Dataset!L1317</f>
        <v>0.62570000000000003</v>
      </c>
      <c r="M1319" s="9">
        <f>Pumpkin_Seeds_Dataset!M1317</f>
        <v>1</v>
      </c>
      <c r="N1319" s="10">
        <f t="shared" si="261"/>
        <v>0</v>
      </c>
      <c r="O1319" s="11">
        <f t="shared" si="262"/>
        <v>1</v>
      </c>
      <c r="P1319">
        <f t="shared" si="263"/>
        <v>1</v>
      </c>
      <c r="Q1319">
        <f t="shared" si="264"/>
        <v>0.99849890478407621</v>
      </c>
      <c r="R1319" s="9">
        <f t="shared" si="265"/>
        <v>0.99849890478407621</v>
      </c>
      <c r="S1319" s="11">
        <f t="shared" si="266"/>
        <v>1.5010952159237867E-3</v>
      </c>
      <c r="T1319" s="9">
        <f t="shared" si="267"/>
        <v>-1.5022229880843085E-3</v>
      </c>
      <c r="U1319" s="11">
        <f t="shared" si="268"/>
        <v>100</v>
      </c>
      <c r="AX1319">
        <v>0.44312426441975294</v>
      </c>
      <c r="AY1319">
        <v>1</v>
      </c>
      <c r="AZ1319">
        <v>0</v>
      </c>
      <c r="BA1319">
        <f t="shared" si="272"/>
        <v>1168</v>
      </c>
      <c r="BB1319">
        <f t="shared" si="273"/>
        <v>147</v>
      </c>
      <c r="BC1319">
        <f t="shared" si="269"/>
        <v>0.10153846153846158</v>
      </c>
      <c r="BD1319">
        <f t="shared" si="270"/>
        <v>0.87749999999999995</v>
      </c>
      <c r="BE1319">
        <f t="shared" si="271"/>
        <v>0</v>
      </c>
    </row>
    <row r="1320" spans="1:57" x14ac:dyDescent="0.3">
      <c r="A1320">
        <f>Pumpkin_Seeds_Dataset!A1318</f>
        <v>90721</v>
      </c>
      <c r="B1320">
        <f>Pumpkin_Seeds_Dataset!B1318</f>
        <v>1274.566</v>
      </c>
      <c r="C1320">
        <f>Pumpkin_Seeds_Dataset!C1318</f>
        <v>548.60569999999996</v>
      </c>
      <c r="D1320">
        <f>Pumpkin_Seeds_Dataset!D1318</f>
        <v>211.4624</v>
      </c>
      <c r="E1320">
        <f>Pumpkin_Seeds_Dataset!E1318</f>
        <v>92036</v>
      </c>
      <c r="F1320">
        <f>Pumpkin_Seeds_Dataset!F1318</f>
        <v>339.86700000000002</v>
      </c>
      <c r="G1320">
        <f>Pumpkin_Seeds_Dataset!G1318</f>
        <v>0.92269999999999996</v>
      </c>
      <c r="H1320">
        <f>Pumpkin_Seeds_Dataset!H1318</f>
        <v>0.98570000000000002</v>
      </c>
      <c r="I1320">
        <f>Pumpkin_Seeds_Dataset!I1318</f>
        <v>0.70589999999999997</v>
      </c>
      <c r="J1320">
        <f>Pumpkin_Seeds_Dataset!J1318</f>
        <v>0.70179999999999998</v>
      </c>
      <c r="K1320">
        <f>Pumpkin_Seeds_Dataset!K1318</f>
        <v>2.5943000000000001</v>
      </c>
      <c r="L1320">
        <f>Pumpkin_Seeds_Dataset!L1318</f>
        <v>0.61950000000000005</v>
      </c>
      <c r="M1320" s="9">
        <f>Pumpkin_Seeds_Dataset!M1318</f>
        <v>1</v>
      </c>
      <c r="N1320" s="10">
        <f t="shared" si="261"/>
        <v>0</v>
      </c>
      <c r="O1320" s="11">
        <f t="shared" si="262"/>
        <v>1</v>
      </c>
      <c r="P1320">
        <f t="shared" si="263"/>
        <v>1</v>
      </c>
      <c r="Q1320">
        <f t="shared" si="264"/>
        <v>0.9961113127601362</v>
      </c>
      <c r="R1320" s="9">
        <f t="shared" si="265"/>
        <v>0.9961113127601362</v>
      </c>
      <c r="S1320" s="11">
        <f t="shared" si="266"/>
        <v>3.8886872398637973E-3</v>
      </c>
      <c r="T1320" s="9">
        <f t="shared" si="267"/>
        <v>-3.8962678428663914E-3</v>
      </c>
      <c r="U1320" s="11">
        <f t="shared" si="268"/>
        <v>100</v>
      </c>
      <c r="AX1320">
        <v>0.44321122777582106</v>
      </c>
      <c r="AY1320">
        <v>0</v>
      </c>
      <c r="AZ1320">
        <v>1</v>
      </c>
      <c r="BA1320">
        <f t="shared" si="272"/>
        <v>1168</v>
      </c>
      <c r="BB1320">
        <f t="shared" si="273"/>
        <v>148</v>
      </c>
      <c r="BC1320">
        <f t="shared" si="269"/>
        <v>0.10153846153846158</v>
      </c>
      <c r="BD1320">
        <f t="shared" si="270"/>
        <v>0.87666666666666671</v>
      </c>
      <c r="BE1320">
        <f t="shared" si="271"/>
        <v>0</v>
      </c>
    </row>
    <row r="1321" spans="1:57" x14ac:dyDescent="0.3">
      <c r="A1321">
        <f>Pumpkin_Seeds_Dataset!A1319</f>
        <v>109667</v>
      </c>
      <c r="B1321">
        <f>Pumpkin_Seeds_Dataset!B1319</f>
        <v>1327.5229999999999</v>
      </c>
      <c r="C1321">
        <f>Pumpkin_Seeds_Dataset!C1319</f>
        <v>552.56870000000004</v>
      </c>
      <c r="D1321">
        <f>Pumpkin_Seeds_Dataset!D1319</f>
        <v>253.95339999999999</v>
      </c>
      <c r="E1321">
        <f>Pumpkin_Seeds_Dataset!E1319</f>
        <v>110419</v>
      </c>
      <c r="F1321">
        <f>Pumpkin_Seeds_Dataset!F1319</f>
        <v>373.67410000000001</v>
      </c>
      <c r="G1321">
        <f>Pumpkin_Seeds_Dataset!G1319</f>
        <v>0.8881</v>
      </c>
      <c r="H1321">
        <f>Pumpkin_Seeds_Dataset!H1319</f>
        <v>0.99319999999999997</v>
      </c>
      <c r="I1321">
        <f>Pumpkin_Seeds_Dataset!I1319</f>
        <v>0.72299999999999998</v>
      </c>
      <c r="J1321">
        <f>Pumpkin_Seeds_Dataset!J1319</f>
        <v>0.78200000000000003</v>
      </c>
      <c r="K1321">
        <f>Pumpkin_Seeds_Dataset!K1319</f>
        <v>2.1758999999999999</v>
      </c>
      <c r="L1321">
        <f>Pumpkin_Seeds_Dataset!L1319</f>
        <v>0.67620000000000002</v>
      </c>
      <c r="M1321" s="9">
        <f>Pumpkin_Seeds_Dataset!M1319</f>
        <v>1</v>
      </c>
      <c r="N1321" s="10">
        <f t="shared" si="261"/>
        <v>0</v>
      </c>
      <c r="O1321" s="11">
        <f t="shared" si="262"/>
        <v>1</v>
      </c>
      <c r="P1321">
        <f t="shared" si="263"/>
        <v>1</v>
      </c>
      <c r="Q1321">
        <f t="shared" si="264"/>
        <v>0.99515296813495924</v>
      </c>
      <c r="R1321" s="9">
        <f t="shared" si="265"/>
        <v>0.99515296813495924</v>
      </c>
      <c r="S1321" s="11">
        <f t="shared" si="266"/>
        <v>4.8470318650407629E-3</v>
      </c>
      <c r="T1321" s="9">
        <f t="shared" si="267"/>
        <v>-4.8588168207834882E-3</v>
      </c>
      <c r="U1321" s="11">
        <f t="shared" si="268"/>
        <v>100</v>
      </c>
      <c r="AX1321">
        <v>0.44493391163732382</v>
      </c>
      <c r="AY1321">
        <v>0</v>
      </c>
      <c r="AZ1321">
        <v>1</v>
      </c>
      <c r="BA1321">
        <f t="shared" si="272"/>
        <v>1168</v>
      </c>
      <c r="BB1321">
        <f t="shared" si="273"/>
        <v>149</v>
      </c>
      <c r="BC1321">
        <f t="shared" si="269"/>
        <v>0.10153846153846158</v>
      </c>
      <c r="BD1321">
        <f t="shared" si="270"/>
        <v>0.87583333333333335</v>
      </c>
      <c r="BE1321">
        <f t="shared" si="271"/>
        <v>6.7371794871802417E-4</v>
      </c>
    </row>
    <row r="1322" spans="1:57" x14ac:dyDescent="0.3">
      <c r="A1322">
        <f>Pumpkin_Seeds_Dataset!A1320</f>
        <v>107910</v>
      </c>
      <c r="B1322">
        <f>Pumpkin_Seeds_Dataset!B1320</f>
        <v>1351.1969999999999</v>
      </c>
      <c r="C1322">
        <f>Pumpkin_Seeds_Dataset!C1320</f>
        <v>571.42439999999999</v>
      </c>
      <c r="D1322">
        <f>Pumpkin_Seeds_Dataset!D1320</f>
        <v>241.7612</v>
      </c>
      <c r="E1322">
        <f>Pumpkin_Seeds_Dataset!E1320</f>
        <v>109255</v>
      </c>
      <c r="F1322">
        <f>Pumpkin_Seeds_Dataset!F1320</f>
        <v>370.6687</v>
      </c>
      <c r="G1322">
        <f>Pumpkin_Seeds_Dataset!G1320</f>
        <v>0.90610000000000002</v>
      </c>
      <c r="H1322">
        <f>Pumpkin_Seeds_Dataset!H1320</f>
        <v>0.98770000000000002</v>
      </c>
      <c r="I1322">
        <f>Pumpkin_Seeds_Dataset!I1320</f>
        <v>0.76470000000000005</v>
      </c>
      <c r="J1322">
        <f>Pumpkin_Seeds_Dataset!J1320</f>
        <v>0.74270000000000003</v>
      </c>
      <c r="K1322">
        <f>Pumpkin_Seeds_Dataset!K1320</f>
        <v>2.3635999999999999</v>
      </c>
      <c r="L1322">
        <f>Pumpkin_Seeds_Dataset!L1320</f>
        <v>0.64870000000000005</v>
      </c>
      <c r="M1322" s="9">
        <f>Pumpkin_Seeds_Dataset!M1320</f>
        <v>1</v>
      </c>
      <c r="N1322" s="10">
        <f t="shared" si="261"/>
        <v>0</v>
      </c>
      <c r="O1322" s="11">
        <f t="shared" si="262"/>
        <v>1</v>
      </c>
      <c r="P1322">
        <f t="shared" si="263"/>
        <v>1</v>
      </c>
      <c r="Q1322">
        <f t="shared" si="264"/>
        <v>0.9939721070524864</v>
      </c>
      <c r="R1322" s="9">
        <f t="shared" si="265"/>
        <v>0.9939721070524864</v>
      </c>
      <c r="S1322" s="11">
        <f t="shared" si="266"/>
        <v>6.0278929475136023E-3</v>
      </c>
      <c r="T1322" s="9">
        <f t="shared" si="267"/>
        <v>-6.0461340346951312E-3</v>
      </c>
      <c r="U1322" s="11">
        <f t="shared" si="268"/>
        <v>100</v>
      </c>
      <c r="AX1322">
        <v>0.44635858635579528</v>
      </c>
      <c r="AY1322">
        <v>1</v>
      </c>
      <c r="AZ1322">
        <v>0</v>
      </c>
      <c r="BA1322">
        <f t="shared" si="272"/>
        <v>1169</v>
      </c>
      <c r="BB1322">
        <f t="shared" si="273"/>
        <v>149</v>
      </c>
      <c r="BC1322">
        <f t="shared" si="269"/>
        <v>0.10076923076923072</v>
      </c>
      <c r="BD1322">
        <f t="shared" si="270"/>
        <v>0.87583333333333335</v>
      </c>
      <c r="BE1322">
        <f t="shared" si="271"/>
        <v>0</v>
      </c>
    </row>
    <row r="1323" spans="1:57" x14ac:dyDescent="0.3">
      <c r="A1323">
        <f>Pumpkin_Seeds_Dataset!A1321</f>
        <v>86793</v>
      </c>
      <c r="B1323">
        <f>Pumpkin_Seeds_Dataset!B1321</f>
        <v>1178.5530000000001</v>
      </c>
      <c r="C1323">
        <f>Pumpkin_Seeds_Dataset!C1321</f>
        <v>485.80180000000001</v>
      </c>
      <c r="D1323">
        <f>Pumpkin_Seeds_Dataset!D1321</f>
        <v>228.21940000000001</v>
      </c>
      <c r="E1323">
        <f>Pumpkin_Seeds_Dataset!E1321</f>
        <v>87510</v>
      </c>
      <c r="F1323">
        <f>Pumpkin_Seeds_Dataset!F1321</f>
        <v>332.42790000000002</v>
      </c>
      <c r="G1323">
        <f>Pumpkin_Seeds_Dataset!G1321</f>
        <v>0.88280000000000003</v>
      </c>
      <c r="H1323">
        <f>Pumpkin_Seeds_Dataset!H1321</f>
        <v>0.99180000000000001</v>
      </c>
      <c r="I1323">
        <f>Pumpkin_Seeds_Dataset!I1321</f>
        <v>0.69159999999999999</v>
      </c>
      <c r="J1323">
        <f>Pumpkin_Seeds_Dataset!J1321</f>
        <v>0.78520000000000001</v>
      </c>
      <c r="K1323">
        <f>Pumpkin_Seeds_Dataset!K1321</f>
        <v>2.1286999999999998</v>
      </c>
      <c r="L1323">
        <f>Pumpkin_Seeds_Dataset!L1321</f>
        <v>0.68430000000000002</v>
      </c>
      <c r="M1323" s="9">
        <f>Pumpkin_Seeds_Dataset!M1321</f>
        <v>1</v>
      </c>
      <c r="N1323" s="10">
        <f t="shared" si="261"/>
        <v>0</v>
      </c>
      <c r="O1323" s="11">
        <f t="shared" si="262"/>
        <v>1</v>
      </c>
      <c r="P1323">
        <f t="shared" si="263"/>
        <v>1</v>
      </c>
      <c r="Q1323">
        <f t="shared" si="264"/>
        <v>0.76131119296201799</v>
      </c>
      <c r="R1323" s="9">
        <f t="shared" si="265"/>
        <v>0.76131119296201799</v>
      </c>
      <c r="S1323" s="11">
        <f t="shared" si="266"/>
        <v>0.23868880703798201</v>
      </c>
      <c r="T1323" s="9">
        <f t="shared" si="267"/>
        <v>-0.27271307834534525</v>
      </c>
      <c r="U1323" s="11">
        <f t="shared" si="268"/>
        <v>100</v>
      </c>
      <c r="AX1323">
        <v>0.4465100437422968</v>
      </c>
      <c r="AY1323">
        <v>0</v>
      </c>
      <c r="AZ1323">
        <v>1</v>
      </c>
      <c r="BA1323">
        <f t="shared" si="272"/>
        <v>1169</v>
      </c>
      <c r="BB1323">
        <f t="shared" si="273"/>
        <v>150</v>
      </c>
      <c r="BC1323">
        <f t="shared" si="269"/>
        <v>0.10076923076923072</v>
      </c>
      <c r="BD1323">
        <f t="shared" si="270"/>
        <v>0.875</v>
      </c>
      <c r="BE1323">
        <f t="shared" si="271"/>
        <v>0</v>
      </c>
    </row>
    <row r="1324" spans="1:57" x14ac:dyDescent="0.3">
      <c r="A1324">
        <f>Pumpkin_Seeds_Dataset!A1322</f>
        <v>84878</v>
      </c>
      <c r="B1324">
        <f>Pumpkin_Seeds_Dataset!B1322</f>
        <v>1222.5440000000001</v>
      </c>
      <c r="C1324">
        <f>Pumpkin_Seeds_Dataset!C1322</f>
        <v>520.95719999999994</v>
      </c>
      <c r="D1324">
        <f>Pumpkin_Seeds_Dataset!D1322</f>
        <v>208.72790000000001</v>
      </c>
      <c r="E1324">
        <f>Pumpkin_Seeds_Dataset!E1322</f>
        <v>85960</v>
      </c>
      <c r="F1324">
        <f>Pumpkin_Seeds_Dataset!F1322</f>
        <v>328.74009999999998</v>
      </c>
      <c r="G1324">
        <f>Pumpkin_Seeds_Dataset!G1322</f>
        <v>0.91620000000000001</v>
      </c>
      <c r="H1324">
        <f>Pumpkin_Seeds_Dataset!H1322</f>
        <v>0.98740000000000006</v>
      </c>
      <c r="I1324">
        <f>Pumpkin_Seeds_Dataset!I1322</f>
        <v>0.73350000000000004</v>
      </c>
      <c r="J1324">
        <f>Pumpkin_Seeds_Dataset!J1322</f>
        <v>0.71360000000000001</v>
      </c>
      <c r="K1324">
        <f>Pumpkin_Seeds_Dataset!K1322</f>
        <v>2.4958999999999998</v>
      </c>
      <c r="L1324">
        <f>Pumpkin_Seeds_Dataset!L1322</f>
        <v>0.63100000000000001</v>
      </c>
      <c r="M1324" s="9">
        <f>Pumpkin_Seeds_Dataset!M1322</f>
        <v>1</v>
      </c>
      <c r="N1324" s="10">
        <f t="shared" si="261"/>
        <v>0</v>
      </c>
      <c r="O1324" s="11">
        <f t="shared" si="262"/>
        <v>1</v>
      </c>
      <c r="P1324">
        <f t="shared" si="263"/>
        <v>1</v>
      </c>
      <c r="Q1324">
        <f t="shared" si="264"/>
        <v>0.99250102735813184</v>
      </c>
      <c r="R1324" s="9">
        <f t="shared" si="265"/>
        <v>0.99250102735813184</v>
      </c>
      <c r="S1324" s="11">
        <f t="shared" si="266"/>
        <v>7.4989726418681624E-3</v>
      </c>
      <c r="T1324" s="9">
        <f t="shared" si="267"/>
        <v>-7.5272312997838988E-3</v>
      </c>
      <c r="U1324" s="11">
        <f t="shared" si="268"/>
        <v>100</v>
      </c>
      <c r="AX1324">
        <v>0.44918896439201639</v>
      </c>
      <c r="AY1324">
        <v>0</v>
      </c>
      <c r="AZ1324">
        <v>1</v>
      </c>
      <c r="BA1324">
        <f t="shared" si="272"/>
        <v>1169</v>
      </c>
      <c r="BB1324">
        <f t="shared" si="273"/>
        <v>151</v>
      </c>
      <c r="BC1324">
        <f t="shared" si="269"/>
        <v>0.10076923076923072</v>
      </c>
      <c r="BD1324">
        <f t="shared" si="270"/>
        <v>0.87416666666666665</v>
      </c>
      <c r="BE1324">
        <f t="shared" si="271"/>
        <v>6.7243589743587559E-4</v>
      </c>
    </row>
    <row r="1325" spans="1:57" x14ac:dyDescent="0.3">
      <c r="A1325">
        <f>Pumpkin_Seeds_Dataset!A1323</f>
        <v>108497</v>
      </c>
      <c r="B1325">
        <f>Pumpkin_Seeds_Dataset!B1323</f>
        <v>1454.5830000000001</v>
      </c>
      <c r="C1325">
        <f>Pumpkin_Seeds_Dataset!C1323</f>
        <v>648.40120000000002</v>
      </c>
      <c r="D1325">
        <f>Pumpkin_Seeds_Dataset!D1323</f>
        <v>213.47229999999999</v>
      </c>
      <c r="E1325">
        <f>Pumpkin_Seeds_Dataset!E1323</f>
        <v>109343</v>
      </c>
      <c r="F1325">
        <f>Pumpkin_Seeds_Dataset!F1323</f>
        <v>371.6755</v>
      </c>
      <c r="G1325">
        <f>Pumpkin_Seeds_Dataset!G1323</f>
        <v>0.94430000000000003</v>
      </c>
      <c r="H1325">
        <f>Pumpkin_Seeds_Dataset!H1323</f>
        <v>0.99229999999999996</v>
      </c>
      <c r="I1325">
        <f>Pumpkin_Seeds_Dataset!I1323</f>
        <v>0.74919999999999998</v>
      </c>
      <c r="J1325">
        <f>Pumpkin_Seeds_Dataset!J1323</f>
        <v>0.64439999999999997</v>
      </c>
      <c r="K1325">
        <f>Pumpkin_Seeds_Dataset!K1323</f>
        <v>3.0373999999999999</v>
      </c>
      <c r="L1325">
        <f>Pumpkin_Seeds_Dataset!L1323</f>
        <v>0.57320000000000004</v>
      </c>
      <c r="M1325" s="9">
        <f>Pumpkin_Seeds_Dataset!M1323</f>
        <v>1</v>
      </c>
      <c r="N1325" s="10">
        <f t="shared" si="261"/>
        <v>0</v>
      </c>
      <c r="O1325" s="11">
        <f t="shared" si="262"/>
        <v>1</v>
      </c>
      <c r="P1325">
        <f t="shared" si="263"/>
        <v>1</v>
      </c>
      <c r="Q1325">
        <f t="shared" si="264"/>
        <v>0.99999994789106172</v>
      </c>
      <c r="R1325" s="9">
        <f t="shared" si="265"/>
        <v>0.99999994789106172</v>
      </c>
      <c r="S1325" s="11">
        <f t="shared" si="266"/>
        <v>5.2108938275452488E-8</v>
      </c>
      <c r="T1325" s="9">
        <f t="shared" si="267"/>
        <v>-5.2108939633123257E-8</v>
      </c>
      <c r="U1325" s="11">
        <f t="shared" si="268"/>
        <v>100</v>
      </c>
      <c r="AX1325">
        <v>0.45018121677445211</v>
      </c>
      <c r="AY1325">
        <v>1</v>
      </c>
      <c r="AZ1325">
        <v>0</v>
      </c>
      <c r="BA1325">
        <f t="shared" si="272"/>
        <v>1170</v>
      </c>
      <c r="BB1325">
        <f t="shared" si="273"/>
        <v>151</v>
      </c>
      <c r="BC1325">
        <f t="shared" si="269"/>
        <v>9.9999999999999978E-2</v>
      </c>
      <c r="BD1325">
        <f t="shared" si="270"/>
        <v>0.87416666666666665</v>
      </c>
      <c r="BE1325">
        <f t="shared" si="271"/>
        <v>6.7243589743587559E-4</v>
      </c>
    </row>
    <row r="1326" spans="1:57" x14ac:dyDescent="0.3">
      <c r="A1326">
        <f>Pumpkin_Seeds_Dataset!A1324</f>
        <v>78553</v>
      </c>
      <c r="B1326">
        <f>Pumpkin_Seeds_Dataset!B1324</f>
        <v>1160.606</v>
      </c>
      <c r="C1326">
        <f>Pumpkin_Seeds_Dataset!C1324</f>
        <v>488.46050000000002</v>
      </c>
      <c r="D1326">
        <f>Pumpkin_Seeds_Dataset!D1324</f>
        <v>206.29769999999999</v>
      </c>
      <c r="E1326">
        <f>Pumpkin_Seeds_Dataset!E1324</f>
        <v>79303</v>
      </c>
      <c r="F1326">
        <f>Pumpkin_Seeds_Dataset!F1324</f>
        <v>316.2543</v>
      </c>
      <c r="G1326">
        <f>Pumpkin_Seeds_Dataset!G1324</f>
        <v>0.90639999999999998</v>
      </c>
      <c r="H1326">
        <f>Pumpkin_Seeds_Dataset!H1324</f>
        <v>0.99050000000000005</v>
      </c>
      <c r="I1326">
        <f>Pumpkin_Seeds_Dataset!I1324</f>
        <v>0.54500000000000004</v>
      </c>
      <c r="J1326">
        <f>Pumpkin_Seeds_Dataset!J1324</f>
        <v>0.73280000000000001</v>
      </c>
      <c r="K1326">
        <f>Pumpkin_Seeds_Dataset!K1324</f>
        <v>2.3677000000000001</v>
      </c>
      <c r="L1326">
        <f>Pumpkin_Seeds_Dataset!L1324</f>
        <v>0.64749999999999996</v>
      </c>
      <c r="M1326" s="9">
        <f>Pumpkin_Seeds_Dataset!M1324</f>
        <v>1</v>
      </c>
      <c r="N1326" s="10">
        <f t="shared" si="261"/>
        <v>0</v>
      </c>
      <c r="O1326" s="11">
        <f t="shared" si="262"/>
        <v>1</v>
      </c>
      <c r="P1326">
        <f t="shared" si="263"/>
        <v>1</v>
      </c>
      <c r="Q1326">
        <f t="shared" si="264"/>
        <v>0.98325809770579486</v>
      </c>
      <c r="R1326" s="9">
        <f t="shared" si="265"/>
        <v>0.98325809770579486</v>
      </c>
      <c r="S1326" s="11">
        <f t="shared" si="266"/>
        <v>1.6741902294205135E-2</v>
      </c>
      <c r="T1326" s="9">
        <f t="shared" si="267"/>
        <v>-1.6883632051148623E-2</v>
      </c>
      <c r="U1326" s="11">
        <f t="shared" si="268"/>
        <v>100</v>
      </c>
      <c r="AX1326">
        <v>0.45086843781258867</v>
      </c>
      <c r="AY1326">
        <v>1</v>
      </c>
      <c r="AZ1326">
        <v>0</v>
      </c>
      <c r="BA1326">
        <f t="shared" si="272"/>
        <v>1171</v>
      </c>
      <c r="BB1326">
        <f t="shared" si="273"/>
        <v>151</v>
      </c>
      <c r="BC1326">
        <f t="shared" si="269"/>
        <v>9.9230769230769234E-2</v>
      </c>
      <c r="BD1326">
        <f t="shared" si="270"/>
        <v>0.87416666666666665</v>
      </c>
      <c r="BE1326">
        <f t="shared" si="271"/>
        <v>6.7243589743587559E-4</v>
      </c>
    </row>
    <row r="1327" spans="1:57" x14ac:dyDescent="0.3">
      <c r="A1327">
        <f>Pumpkin_Seeds_Dataset!A1325</f>
        <v>65952</v>
      </c>
      <c r="B1327">
        <f>Pumpkin_Seeds_Dataset!B1325</f>
        <v>1048.691</v>
      </c>
      <c r="C1327">
        <f>Pumpkin_Seeds_Dataset!C1325</f>
        <v>444.95819999999998</v>
      </c>
      <c r="D1327">
        <f>Pumpkin_Seeds_Dataset!D1325</f>
        <v>189.52209999999999</v>
      </c>
      <c r="E1327">
        <f>Pumpkin_Seeds_Dataset!E1325</f>
        <v>66706</v>
      </c>
      <c r="F1327">
        <f>Pumpkin_Seeds_Dataset!F1325</f>
        <v>289.78039999999999</v>
      </c>
      <c r="G1327">
        <f>Pumpkin_Seeds_Dataset!G1325</f>
        <v>0.90480000000000005</v>
      </c>
      <c r="H1327">
        <f>Pumpkin_Seeds_Dataset!H1325</f>
        <v>0.98870000000000002</v>
      </c>
      <c r="I1327">
        <f>Pumpkin_Seeds_Dataset!I1325</f>
        <v>0.7702</v>
      </c>
      <c r="J1327">
        <f>Pumpkin_Seeds_Dataset!J1325</f>
        <v>0.75360000000000005</v>
      </c>
      <c r="K1327">
        <f>Pumpkin_Seeds_Dataset!K1325</f>
        <v>2.3477999999999999</v>
      </c>
      <c r="L1327">
        <f>Pumpkin_Seeds_Dataset!L1325</f>
        <v>0.65129999999999999</v>
      </c>
      <c r="M1327" s="9">
        <f>Pumpkin_Seeds_Dataset!M1325</f>
        <v>1</v>
      </c>
      <c r="N1327" s="10">
        <f t="shared" si="261"/>
        <v>0</v>
      </c>
      <c r="O1327" s="11">
        <f t="shared" si="262"/>
        <v>1</v>
      </c>
      <c r="P1327">
        <f t="shared" si="263"/>
        <v>1</v>
      </c>
      <c r="Q1327">
        <f t="shared" si="264"/>
        <v>0.97439318674999365</v>
      </c>
      <c r="R1327" s="9">
        <f t="shared" si="265"/>
        <v>0.97439318674999365</v>
      </c>
      <c r="S1327" s="11">
        <f t="shared" si="266"/>
        <v>2.5606813250006355E-2</v>
      </c>
      <c r="T1327" s="9">
        <f t="shared" si="267"/>
        <v>-2.5940374302598938E-2</v>
      </c>
      <c r="U1327" s="11">
        <f t="shared" si="268"/>
        <v>100</v>
      </c>
      <c r="AX1327">
        <v>0.45365300274609704</v>
      </c>
      <c r="AY1327">
        <v>1</v>
      </c>
      <c r="AZ1327">
        <v>0</v>
      </c>
      <c r="BA1327">
        <f t="shared" si="272"/>
        <v>1172</v>
      </c>
      <c r="BB1327">
        <f t="shared" si="273"/>
        <v>151</v>
      </c>
      <c r="BC1327">
        <f t="shared" si="269"/>
        <v>9.8461538461538489E-2</v>
      </c>
      <c r="BD1327">
        <f t="shared" si="270"/>
        <v>0.87416666666666665</v>
      </c>
      <c r="BE1327">
        <f t="shared" si="271"/>
        <v>6.7243589743587559E-4</v>
      </c>
    </row>
    <row r="1328" spans="1:57" x14ac:dyDescent="0.3">
      <c r="A1328">
        <f>Pumpkin_Seeds_Dataset!A1326</f>
        <v>80839</v>
      </c>
      <c r="B1328">
        <f>Pumpkin_Seeds_Dataset!B1326</f>
        <v>1228.9110000000001</v>
      </c>
      <c r="C1328">
        <f>Pumpkin_Seeds_Dataset!C1326</f>
        <v>543.13400000000001</v>
      </c>
      <c r="D1328">
        <f>Pumpkin_Seeds_Dataset!D1326</f>
        <v>191.2893</v>
      </c>
      <c r="E1328">
        <f>Pumpkin_Seeds_Dataset!E1326</f>
        <v>81620</v>
      </c>
      <c r="F1328">
        <f>Pumpkin_Seeds_Dataset!F1326</f>
        <v>320.82299999999998</v>
      </c>
      <c r="G1328">
        <f>Pumpkin_Seeds_Dataset!G1326</f>
        <v>0.93589999999999995</v>
      </c>
      <c r="H1328">
        <f>Pumpkin_Seeds_Dataset!H1326</f>
        <v>0.99039999999999995</v>
      </c>
      <c r="I1328">
        <f>Pumpkin_Seeds_Dataset!I1326</f>
        <v>0.77969999999999995</v>
      </c>
      <c r="J1328">
        <f>Pumpkin_Seeds_Dataset!J1326</f>
        <v>0.67269999999999996</v>
      </c>
      <c r="K1328">
        <f>Pumpkin_Seeds_Dataset!K1326</f>
        <v>2.8393000000000002</v>
      </c>
      <c r="L1328">
        <f>Pumpkin_Seeds_Dataset!L1326</f>
        <v>0.5907</v>
      </c>
      <c r="M1328" s="9">
        <f>Pumpkin_Seeds_Dataset!M1326</f>
        <v>1</v>
      </c>
      <c r="N1328" s="10">
        <f t="shared" si="261"/>
        <v>0</v>
      </c>
      <c r="O1328" s="11">
        <f t="shared" si="262"/>
        <v>1</v>
      </c>
      <c r="P1328">
        <f t="shared" si="263"/>
        <v>1</v>
      </c>
      <c r="Q1328">
        <f t="shared" si="264"/>
        <v>0.99998218484338608</v>
      </c>
      <c r="R1328" s="9">
        <f t="shared" si="265"/>
        <v>0.99998218484338608</v>
      </c>
      <c r="S1328" s="11">
        <f t="shared" si="266"/>
        <v>1.7815156613920635E-5</v>
      </c>
      <c r="T1328" s="9">
        <f t="shared" si="267"/>
        <v>-1.7815315305707973E-5</v>
      </c>
      <c r="U1328" s="11">
        <f t="shared" si="268"/>
        <v>100</v>
      </c>
      <c r="AX1328">
        <v>0.45485736321692649</v>
      </c>
      <c r="AY1328">
        <v>1</v>
      </c>
      <c r="AZ1328">
        <v>0</v>
      </c>
      <c r="BA1328">
        <f t="shared" si="272"/>
        <v>1173</v>
      </c>
      <c r="BB1328">
        <f t="shared" si="273"/>
        <v>151</v>
      </c>
      <c r="BC1328">
        <f t="shared" si="269"/>
        <v>9.7692307692307745E-2</v>
      </c>
      <c r="BD1328">
        <f t="shared" si="270"/>
        <v>0.87416666666666665</v>
      </c>
      <c r="BE1328">
        <f t="shared" si="271"/>
        <v>6.7243589743597263E-4</v>
      </c>
    </row>
    <row r="1329" spans="1:57" x14ac:dyDescent="0.3">
      <c r="A1329">
        <f>Pumpkin_Seeds_Dataset!A1327</f>
        <v>98203</v>
      </c>
      <c r="B1329">
        <f>Pumpkin_Seeds_Dataset!B1327</f>
        <v>1231.365</v>
      </c>
      <c r="C1329">
        <f>Pumpkin_Seeds_Dataset!C1327</f>
        <v>504.17669999999998</v>
      </c>
      <c r="D1329">
        <f>Pumpkin_Seeds_Dataset!D1327</f>
        <v>248.37039999999999</v>
      </c>
      <c r="E1329">
        <f>Pumpkin_Seeds_Dataset!E1327</f>
        <v>98837</v>
      </c>
      <c r="F1329">
        <f>Pumpkin_Seeds_Dataset!F1327</f>
        <v>353.60419999999999</v>
      </c>
      <c r="G1329">
        <f>Pumpkin_Seeds_Dataset!G1327</f>
        <v>0.87019999999999997</v>
      </c>
      <c r="H1329">
        <f>Pumpkin_Seeds_Dataset!H1327</f>
        <v>0.99360000000000004</v>
      </c>
      <c r="I1329">
        <f>Pumpkin_Seeds_Dataset!I1327</f>
        <v>0.75219999999999998</v>
      </c>
      <c r="J1329">
        <f>Pumpkin_Seeds_Dataset!J1327</f>
        <v>0.81389999999999996</v>
      </c>
      <c r="K1329">
        <f>Pumpkin_Seeds_Dataset!K1327</f>
        <v>2.0299</v>
      </c>
      <c r="L1329">
        <f>Pumpkin_Seeds_Dataset!L1327</f>
        <v>0.70130000000000003</v>
      </c>
      <c r="M1329" s="9">
        <f>Pumpkin_Seeds_Dataset!M1327</f>
        <v>1</v>
      </c>
      <c r="N1329" s="10">
        <f t="shared" si="261"/>
        <v>0</v>
      </c>
      <c r="O1329" s="11">
        <f t="shared" si="262"/>
        <v>1</v>
      </c>
      <c r="P1329">
        <f t="shared" si="263"/>
        <v>1</v>
      </c>
      <c r="Q1329">
        <f t="shared" si="264"/>
        <v>0.80030798114247803</v>
      </c>
      <c r="R1329" s="9">
        <f t="shared" si="265"/>
        <v>0.80030798114247803</v>
      </c>
      <c r="S1329" s="11">
        <f t="shared" si="266"/>
        <v>0.19969201885752197</v>
      </c>
      <c r="T1329" s="9">
        <f t="shared" si="267"/>
        <v>-0.22275864897052408</v>
      </c>
      <c r="U1329" s="11">
        <f t="shared" si="268"/>
        <v>100</v>
      </c>
      <c r="AX1329">
        <v>0.4555882525701801</v>
      </c>
      <c r="AY1329">
        <v>1</v>
      </c>
      <c r="AZ1329">
        <v>0</v>
      </c>
      <c r="BA1329">
        <f t="shared" si="272"/>
        <v>1174</v>
      </c>
      <c r="BB1329">
        <f t="shared" si="273"/>
        <v>151</v>
      </c>
      <c r="BC1329">
        <f t="shared" si="269"/>
        <v>9.692307692307689E-2</v>
      </c>
      <c r="BD1329">
        <f t="shared" si="270"/>
        <v>0.87416666666666665</v>
      </c>
      <c r="BE1329">
        <f t="shared" si="271"/>
        <v>0</v>
      </c>
    </row>
    <row r="1330" spans="1:57" x14ac:dyDescent="0.3">
      <c r="A1330">
        <f>Pumpkin_Seeds_Dataset!A1328</f>
        <v>81230</v>
      </c>
      <c r="B1330">
        <f>Pumpkin_Seeds_Dataset!B1328</f>
        <v>1165.5709999999999</v>
      </c>
      <c r="C1330">
        <f>Pumpkin_Seeds_Dataset!C1328</f>
        <v>492.02820000000003</v>
      </c>
      <c r="D1330">
        <f>Pumpkin_Seeds_Dataset!D1328</f>
        <v>210.88509999999999</v>
      </c>
      <c r="E1330">
        <f>Pumpkin_Seeds_Dataset!E1328</f>
        <v>81945</v>
      </c>
      <c r="F1330">
        <f>Pumpkin_Seeds_Dataset!F1328</f>
        <v>321.59800000000001</v>
      </c>
      <c r="G1330">
        <f>Pumpkin_Seeds_Dataset!G1328</f>
        <v>0.90349999999999997</v>
      </c>
      <c r="H1330">
        <f>Pumpkin_Seeds_Dataset!H1328</f>
        <v>0.99129999999999996</v>
      </c>
      <c r="I1330">
        <f>Pumpkin_Seeds_Dataset!I1328</f>
        <v>0.75970000000000004</v>
      </c>
      <c r="J1330">
        <f>Pumpkin_Seeds_Dataset!J1328</f>
        <v>0.75139999999999996</v>
      </c>
      <c r="K1330">
        <f>Pumpkin_Seeds_Dataset!K1328</f>
        <v>2.3332000000000002</v>
      </c>
      <c r="L1330">
        <f>Pumpkin_Seeds_Dataset!L1328</f>
        <v>0.65359999999999996</v>
      </c>
      <c r="M1330" s="9">
        <f>Pumpkin_Seeds_Dataset!M1328</f>
        <v>1</v>
      </c>
      <c r="N1330" s="10">
        <f t="shared" si="261"/>
        <v>0</v>
      </c>
      <c r="O1330" s="11">
        <f t="shared" si="262"/>
        <v>1</v>
      </c>
      <c r="P1330">
        <f t="shared" si="263"/>
        <v>1</v>
      </c>
      <c r="Q1330">
        <f t="shared" si="264"/>
        <v>0.9675399276179546</v>
      </c>
      <c r="R1330" s="9">
        <f t="shared" si="265"/>
        <v>0.9675399276179546</v>
      </c>
      <c r="S1330" s="11">
        <f t="shared" si="266"/>
        <v>3.2460072382045402E-2</v>
      </c>
      <c r="T1330" s="9">
        <f t="shared" si="267"/>
        <v>-3.2998586073968952E-2</v>
      </c>
      <c r="U1330" s="11">
        <f t="shared" si="268"/>
        <v>100</v>
      </c>
      <c r="AX1330">
        <v>0.45559279909037692</v>
      </c>
      <c r="AY1330">
        <v>0</v>
      </c>
      <c r="AZ1330">
        <v>1</v>
      </c>
      <c r="BA1330">
        <f t="shared" si="272"/>
        <v>1174</v>
      </c>
      <c r="BB1330">
        <f t="shared" si="273"/>
        <v>152</v>
      </c>
      <c r="BC1330">
        <f t="shared" si="269"/>
        <v>9.692307692307689E-2</v>
      </c>
      <c r="BD1330">
        <f t="shared" si="270"/>
        <v>0.87333333333333329</v>
      </c>
      <c r="BE1330">
        <f t="shared" si="271"/>
        <v>0</v>
      </c>
    </row>
    <row r="1331" spans="1:57" x14ac:dyDescent="0.3">
      <c r="A1331">
        <f>Pumpkin_Seeds_Dataset!A1329</f>
        <v>70952</v>
      </c>
      <c r="B1331">
        <f>Pumpkin_Seeds_Dataset!B1329</f>
        <v>1069.69</v>
      </c>
      <c r="C1331">
        <f>Pumpkin_Seeds_Dataset!C1329</f>
        <v>445.63369999999998</v>
      </c>
      <c r="D1331">
        <f>Pumpkin_Seeds_Dataset!D1329</f>
        <v>203.2825</v>
      </c>
      <c r="E1331">
        <f>Pumpkin_Seeds_Dataset!E1329</f>
        <v>71506</v>
      </c>
      <c r="F1331">
        <f>Pumpkin_Seeds_Dataset!F1329</f>
        <v>300.5643</v>
      </c>
      <c r="G1331">
        <f>Pumpkin_Seeds_Dataset!G1329</f>
        <v>0.88990000000000002</v>
      </c>
      <c r="H1331">
        <f>Pumpkin_Seeds_Dataset!H1329</f>
        <v>0.99229999999999996</v>
      </c>
      <c r="I1331">
        <f>Pumpkin_Seeds_Dataset!I1329</f>
        <v>0.75060000000000004</v>
      </c>
      <c r="J1331">
        <f>Pumpkin_Seeds_Dataset!J1329</f>
        <v>0.7792</v>
      </c>
      <c r="K1331">
        <f>Pumpkin_Seeds_Dataset!K1329</f>
        <v>2.1922000000000001</v>
      </c>
      <c r="L1331">
        <f>Pumpkin_Seeds_Dataset!L1329</f>
        <v>0.67449999999999999</v>
      </c>
      <c r="M1331" s="9">
        <f>Pumpkin_Seeds_Dataset!M1329</f>
        <v>1</v>
      </c>
      <c r="N1331" s="10">
        <f t="shared" si="261"/>
        <v>0</v>
      </c>
      <c r="O1331" s="11">
        <f t="shared" si="262"/>
        <v>1</v>
      </c>
      <c r="P1331">
        <f t="shared" si="263"/>
        <v>1</v>
      </c>
      <c r="Q1331">
        <f t="shared" si="264"/>
        <v>0.87268341908608826</v>
      </c>
      <c r="R1331" s="9">
        <f t="shared" si="265"/>
        <v>0.87268341908608826</v>
      </c>
      <c r="S1331" s="11">
        <f t="shared" si="266"/>
        <v>0.12731658091391174</v>
      </c>
      <c r="T1331" s="9">
        <f t="shared" si="267"/>
        <v>-0.13618242455095866</v>
      </c>
      <c r="U1331" s="11">
        <f t="shared" si="268"/>
        <v>100</v>
      </c>
      <c r="AX1331">
        <v>0.45631105141062978</v>
      </c>
      <c r="AY1331">
        <v>0</v>
      </c>
      <c r="AZ1331">
        <v>1</v>
      </c>
      <c r="BA1331">
        <f t="shared" si="272"/>
        <v>1174</v>
      </c>
      <c r="BB1331">
        <f t="shared" si="273"/>
        <v>153</v>
      </c>
      <c r="BC1331">
        <f t="shared" si="269"/>
        <v>9.692307692307689E-2</v>
      </c>
      <c r="BD1331">
        <f t="shared" si="270"/>
        <v>0.87250000000000005</v>
      </c>
      <c r="BE1331">
        <f t="shared" si="271"/>
        <v>0</v>
      </c>
    </row>
    <row r="1332" spans="1:57" x14ac:dyDescent="0.3">
      <c r="A1332">
        <f>Pumpkin_Seeds_Dataset!A1330</f>
        <v>97302</v>
      </c>
      <c r="B1332">
        <f>Pumpkin_Seeds_Dataset!B1330</f>
        <v>1287.6300000000001</v>
      </c>
      <c r="C1332">
        <f>Pumpkin_Seeds_Dataset!C1330</f>
        <v>546.85649999999998</v>
      </c>
      <c r="D1332">
        <f>Pumpkin_Seeds_Dataset!D1330</f>
        <v>227.54570000000001</v>
      </c>
      <c r="E1332">
        <f>Pumpkin_Seeds_Dataset!E1330</f>
        <v>98234</v>
      </c>
      <c r="F1332">
        <f>Pumpkin_Seeds_Dataset!F1330</f>
        <v>351.97829999999999</v>
      </c>
      <c r="G1332">
        <f>Pumpkin_Seeds_Dataset!G1330</f>
        <v>0.9093</v>
      </c>
      <c r="H1332">
        <f>Pumpkin_Seeds_Dataset!H1330</f>
        <v>0.99050000000000005</v>
      </c>
      <c r="I1332">
        <f>Pumpkin_Seeds_Dataset!I1330</f>
        <v>0.74560000000000004</v>
      </c>
      <c r="J1332">
        <f>Pumpkin_Seeds_Dataset!J1330</f>
        <v>0.73750000000000004</v>
      </c>
      <c r="K1332">
        <f>Pumpkin_Seeds_Dataset!K1330</f>
        <v>2.4033000000000002</v>
      </c>
      <c r="L1332">
        <f>Pumpkin_Seeds_Dataset!L1330</f>
        <v>0.64359999999999995</v>
      </c>
      <c r="M1332" s="9">
        <f>Pumpkin_Seeds_Dataset!M1330</f>
        <v>1</v>
      </c>
      <c r="N1332" s="10">
        <f t="shared" si="261"/>
        <v>0</v>
      </c>
      <c r="O1332" s="11">
        <f t="shared" si="262"/>
        <v>1</v>
      </c>
      <c r="P1332">
        <f t="shared" si="263"/>
        <v>1</v>
      </c>
      <c r="Q1332">
        <f t="shared" si="264"/>
        <v>0.99520354002867961</v>
      </c>
      <c r="R1332" s="9">
        <f t="shared" si="265"/>
        <v>0.99520354002867961</v>
      </c>
      <c r="S1332" s="11">
        <f t="shared" si="266"/>
        <v>4.7964599713203881E-3</v>
      </c>
      <c r="T1332" s="9">
        <f t="shared" si="267"/>
        <v>-4.8079999007756081E-3</v>
      </c>
      <c r="U1332" s="11">
        <f t="shared" si="268"/>
        <v>100</v>
      </c>
      <c r="AX1332">
        <v>0.45718106408791348</v>
      </c>
      <c r="AY1332">
        <v>0</v>
      </c>
      <c r="AZ1332">
        <v>1</v>
      </c>
      <c r="BA1332">
        <f t="shared" si="272"/>
        <v>1174</v>
      </c>
      <c r="BB1332">
        <f t="shared" si="273"/>
        <v>154</v>
      </c>
      <c r="BC1332">
        <f t="shared" si="269"/>
        <v>9.692307692307689E-2</v>
      </c>
      <c r="BD1332">
        <f t="shared" si="270"/>
        <v>0.8716666666666667</v>
      </c>
      <c r="BE1332">
        <f t="shared" si="271"/>
        <v>6.7051282051279882E-4</v>
      </c>
    </row>
    <row r="1333" spans="1:57" x14ac:dyDescent="0.3">
      <c r="A1333">
        <f>Pumpkin_Seeds_Dataset!A1331</f>
        <v>74778</v>
      </c>
      <c r="B1333">
        <f>Pumpkin_Seeds_Dataset!B1331</f>
        <v>1055.4000000000001</v>
      </c>
      <c r="C1333">
        <f>Pumpkin_Seeds_Dataset!C1331</f>
        <v>420.63459999999998</v>
      </c>
      <c r="D1333">
        <f>Pumpkin_Seeds_Dataset!D1331</f>
        <v>227.28800000000001</v>
      </c>
      <c r="E1333">
        <f>Pumpkin_Seeds_Dataset!E1331</f>
        <v>75378</v>
      </c>
      <c r="F1333">
        <f>Pumpkin_Seeds_Dataset!F1331</f>
        <v>308.56169999999997</v>
      </c>
      <c r="G1333">
        <f>Pumpkin_Seeds_Dataset!G1331</f>
        <v>0.84140000000000004</v>
      </c>
      <c r="H1333">
        <f>Pumpkin_Seeds_Dataset!H1331</f>
        <v>0.99199999999999999</v>
      </c>
      <c r="I1333">
        <f>Pumpkin_Seeds_Dataset!I1331</f>
        <v>0.75049999999999994</v>
      </c>
      <c r="J1333">
        <f>Pumpkin_Seeds_Dataset!J1331</f>
        <v>0.84360000000000002</v>
      </c>
      <c r="K1333">
        <f>Pumpkin_Seeds_Dataset!K1331</f>
        <v>1.8507</v>
      </c>
      <c r="L1333">
        <f>Pumpkin_Seeds_Dataset!L1331</f>
        <v>0.73360000000000003</v>
      </c>
      <c r="M1333" s="9">
        <f>Pumpkin_Seeds_Dataset!M1331</f>
        <v>1</v>
      </c>
      <c r="N1333" s="10">
        <f t="shared" si="261"/>
        <v>0</v>
      </c>
      <c r="O1333" s="11">
        <f t="shared" si="262"/>
        <v>1</v>
      </c>
      <c r="P1333">
        <f t="shared" si="263"/>
        <v>1</v>
      </c>
      <c r="Q1333">
        <f t="shared" si="264"/>
        <v>0.12155818764845251</v>
      </c>
      <c r="R1333" s="9">
        <f t="shared" si="265"/>
        <v>0.12155818764845251</v>
      </c>
      <c r="S1333" s="11">
        <f t="shared" si="266"/>
        <v>0.8784418123515475</v>
      </c>
      <c r="T1333" s="9">
        <f t="shared" si="267"/>
        <v>-2.1073622201558044</v>
      </c>
      <c r="U1333" s="11">
        <f t="shared" si="268"/>
        <v>0</v>
      </c>
      <c r="AX1333">
        <v>0.45826887039242098</v>
      </c>
      <c r="AY1333">
        <v>1</v>
      </c>
      <c r="AZ1333">
        <v>0</v>
      </c>
      <c r="BA1333">
        <f t="shared" si="272"/>
        <v>1175</v>
      </c>
      <c r="BB1333">
        <f t="shared" si="273"/>
        <v>154</v>
      </c>
      <c r="BC1333">
        <f t="shared" si="269"/>
        <v>9.6153846153846145E-2</v>
      </c>
      <c r="BD1333">
        <f t="shared" si="270"/>
        <v>0.8716666666666667</v>
      </c>
      <c r="BE1333">
        <f t="shared" si="271"/>
        <v>0</v>
      </c>
    </row>
    <row r="1334" spans="1:57" x14ac:dyDescent="0.3">
      <c r="A1334">
        <f>Pumpkin_Seeds_Dataset!A1332</f>
        <v>86887</v>
      </c>
      <c r="B1334">
        <f>Pumpkin_Seeds_Dataset!B1332</f>
        <v>1247.123</v>
      </c>
      <c r="C1334">
        <f>Pumpkin_Seeds_Dataset!C1332</f>
        <v>538.74300000000005</v>
      </c>
      <c r="D1334">
        <f>Pumpkin_Seeds_Dataset!D1332</f>
        <v>206.01560000000001</v>
      </c>
      <c r="E1334">
        <f>Pumpkin_Seeds_Dataset!E1332</f>
        <v>87706</v>
      </c>
      <c r="F1334">
        <f>Pumpkin_Seeds_Dataset!F1332</f>
        <v>332.6078</v>
      </c>
      <c r="G1334">
        <f>Pumpkin_Seeds_Dataset!G1332</f>
        <v>0.92400000000000004</v>
      </c>
      <c r="H1334">
        <f>Pumpkin_Seeds_Dataset!H1332</f>
        <v>0.99070000000000003</v>
      </c>
      <c r="I1334">
        <f>Pumpkin_Seeds_Dataset!I1332</f>
        <v>0.72150000000000003</v>
      </c>
      <c r="J1334">
        <f>Pumpkin_Seeds_Dataset!J1332</f>
        <v>0.70199999999999996</v>
      </c>
      <c r="K1334">
        <f>Pumpkin_Seeds_Dataset!K1332</f>
        <v>2.6151</v>
      </c>
      <c r="L1334">
        <f>Pumpkin_Seeds_Dataset!L1332</f>
        <v>0.61739999999999995</v>
      </c>
      <c r="M1334" s="9">
        <f>Pumpkin_Seeds_Dataset!M1332</f>
        <v>1</v>
      </c>
      <c r="N1334" s="10">
        <f t="shared" si="261"/>
        <v>0</v>
      </c>
      <c r="O1334" s="11">
        <f t="shared" si="262"/>
        <v>1</v>
      </c>
      <c r="P1334">
        <f t="shared" si="263"/>
        <v>1</v>
      </c>
      <c r="Q1334">
        <f t="shared" si="264"/>
        <v>0.99925068757896618</v>
      </c>
      <c r="R1334" s="9">
        <f t="shared" si="265"/>
        <v>0.99925068757896618</v>
      </c>
      <c r="S1334" s="11">
        <f t="shared" si="266"/>
        <v>7.493124210338209E-4</v>
      </c>
      <c r="T1334" s="9">
        <f t="shared" si="267"/>
        <v>-7.4959329590342915E-4</v>
      </c>
      <c r="U1334" s="11">
        <f t="shared" si="268"/>
        <v>100</v>
      </c>
      <c r="AX1334">
        <v>0.46188676659805267</v>
      </c>
      <c r="AY1334">
        <v>0</v>
      </c>
      <c r="AZ1334">
        <v>1</v>
      </c>
      <c r="BA1334">
        <f t="shared" si="272"/>
        <v>1175</v>
      </c>
      <c r="BB1334">
        <f t="shared" si="273"/>
        <v>155</v>
      </c>
      <c r="BC1334">
        <f t="shared" si="269"/>
        <v>9.6153846153846145E-2</v>
      </c>
      <c r="BD1334">
        <f t="shared" si="270"/>
        <v>0.87083333333333335</v>
      </c>
      <c r="BE1334">
        <f t="shared" si="271"/>
        <v>0</v>
      </c>
    </row>
    <row r="1335" spans="1:57" x14ac:dyDescent="0.3">
      <c r="A1335">
        <f>Pumpkin_Seeds_Dataset!A1333</f>
        <v>77175</v>
      </c>
      <c r="B1335">
        <f>Pumpkin_Seeds_Dataset!B1333</f>
        <v>1086.05</v>
      </c>
      <c r="C1335">
        <f>Pumpkin_Seeds_Dataset!C1333</f>
        <v>439.50009999999997</v>
      </c>
      <c r="D1335">
        <f>Pumpkin_Seeds_Dataset!D1333</f>
        <v>224.21420000000001</v>
      </c>
      <c r="E1335">
        <f>Pumpkin_Seeds_Dataset!E1333</f>
        <v>77745</v>
      </c>
      <c r="F1335">
        <f>Pumpkin_Seeds_Dataset!F1333</f>
        <v>313.46809999999999</v>
      </c>
      <c r="G1335">
        <f>Pumpkin_Seeds_Dataset!G1333</f>
        <v>0.86009999999999998</v>
      </c>
      <c r="H1335">
        <f>Pumpkin_Seeds_Dataset!H1333</f>
        <v>0.99270000000000003</v>
      </c>
      <c r="I1335">
        <f>Pumpkin_Seeds_Dataset!I1333</f>
        <v>0.73629999999999995</v>
      </c>
      <c r="J1335">
        <f>Pumpkin_Seeds_Dataset!J1333</f>
        <v>0.82220000000000004</v>
      </c>
      <c r="K1335">
        <f>Pumpkin_Seeds_Dataset!K1333</f>
        <v>1.9601999999999999</v>
      </c>
      <c r="L1335">
        <f>Pumpkin_Seeds_Dataset!L1333</f>
        <v>0.71319999999999995</v>
      </c>
      <c r="M1335" s="9">
        <f>Pumpkin_Seeds_Dataset!M1333</f>
        <v>1</v>
      </c>
      <c r="N1335" s="10">
        <f t="shared" si="261"/>
        <v>0</v>
      </c>
      <c r="O1335" s="11">
        <f t="shared" si="262"/>
        <v>1</v>
      </c>
      <c r="P1335">
        <f t="shared" si="263"/>
        <v>1</v>
      </c>
      <c r="Q1335">
        <f t="shared" si="264"/>
        <v>0.29861669734025975</v>
      </c>
      <c r="R1335" s="9">
        <f t="shared" si="265"/>
        <v>0.29861669734025975</v>
      </c>
      <c r="S1335" s="11">
        <f t="shared" si="266"/>
        <v>0.70138330265974025</v>
      </c>
      <c r="T1335" s="9">
        <f t="shared" si="267"/>
        <v>-1.2085944766853862</v>
      </c>
      <c r="U1335" s="11">
        <f t="shared" si="268"/>
        <v>0</v>
      </c>
      <c r="AX1335">
        <v>0.46223214626306253</v>
      </c>
      <c r="AY1335">
        <v>0</v>
      </c>
      <c r="AZ1335">
        <v>1</v>
      </c>
      <c r="BA1335">
        <f t="shared" si="272"/>
        <v>1175</v>
      </c>
      <c r="BB1335">
        <f t="shared" si="273"/>
        <v>156</v>
      </c>
      <c r="BC1335">
        <f t="shared" si="269"/>
        <v>9.6153846153846145E-2</v>
      </c>
      <c r="BD1335">
        <f t="shared" si="270"/>
        <v>0.87</v>
      </c>
      <c r="BE1335">
        <f t="shared" si="271"/>
        <v>6.692307692307475E-4</v>
      </c>
    </row>
    <row r="1336" spans="1:57" x14ac:dyDescent="0.3">
      <c r="A1336">
        <f>Pumpkin_Seeds_Dataset!A1334</f>
        <v>67404</v>
      </c>
      <c r="B1336">
        <f>Pumpkin_Seeds_Dataset!B1334</f>
        <v>1037.2380000000001</v>
      </c>
      <c r="C1336">
        <f>Pumpkin_Seeds_Dataset!C1334</f>
        <v>430.89139999999998</v>
      </c>
      <c r="D1336">
        <f>Pumpkin_Seeds_Dataset!D1334</f>
        <v>199.7996</v>
      </c>
      <c r="E1336">
        <f>Pumpkin_Seeds_Dataset!E1334</f>
        <v>67930</v>
      </c>
      <c r="F1336">
        <f>Pumpkin_Seeds_Dataset!F1334</f>
        <v>292.95299999999997</v>
      </c>
      <c r="G1336">
        <f>Pumpkin_Seeds_Dataset!G1334</f>
        <v>0.88600000000000001</v>
      </c>
      <c r="H1336">
        <f>Pumpkin_Seeds_Dataset!H1334</f>
        <v>0.99229999999999996</v>
      </c>
      <c r="I1336">
        <f>Pumpkin_Seeds_Dataset!I1334</f>
        <v>0.74460000000000004</v>
      </c>
      <c r="J1336">
        <f>Pumpkin_Seeds_Dataset!J1334</f>
        <v>0.7873</v>
      </c>
      <c r="K1336">
        <f>Pumpkin_Seeds_Dataset!K1334</f>
        <v>2.1566000000000001</v>
      </c>
      <c r="L1336">
        <f>Pumpkin_Seeds_Dataset!L1334</f>
        <v>0.67989999999999995</v>
      </c>
      <c r="M1336" s="9">
        <f>Pumpkin_Seeds_Dataset!M1334</f>
        <v>1</v>
      </c>
      <c r="N1336" s="10">
        <f t="shared" si="261"/>
        <v>0</v>
      </c>
      <c r="O1336" s="11">
        <f t="shared" si="262"/>
        <v>1</v>
      </c>
      <c r="P1336">
        <f t="shared" si="263"/>
        <v>1</v>
      </c>
      <c r="Q1336">
        <f t="shared" si="264"/>
        <v>0.85299232950869963</v>
      </c>
      <c r="R1336" s="9">
        <f t="shared" si="265"/>
        <v>0.85299232950869963</v>
      </c>
      <c r="S1336" s="11">
        <f t="shared" si="266"/>
        <v>0.14700767049130037</v>
      </c>
      <c r="T1336" s="9">
        <f t="shared" si="267"/>
        <v>-0.15900472390052653</v>
      </c>
      <c r="U1336" s="11">
        <f t="shared" si="268"/>
        <v>100</v>
      </c>
      <c r="AX1336">
        <v>0.46233386972400381</v>
      </c>
      <c r="AY1336">
        <v>1</v>
      </c>
      <c r="AZ1336">
        <v>0</v>
      </c>
      <c r="BA1336">
        <f t="shared" si="272"/>
        <v>1176</v>
      </c>
      <c r="BB1336">
        <f t="shared" si="273"/>
        <v>156</v>
      </c>
      <c r="BC1336">
        <f t="shared" si="269"/>
        <v>9.5384615384615401E-2</v>
      </c>
      <c r="BD1336">
        <f t="shared" si="270"/>
        <v>0.87</v>
      </c>
      <c r="BE1336">
        <f t="shared" si="271"/>
        <v>6.692307692307475E-4</v>
      </c>
    </row>
    <row r="1337" spans="1:57" x14ac:dyDescent="0.3">
      <c r="A1337">
        <f>Pumpkin_Seeds_Dataset!A1335</f>
        <v>85990</v>
      </c>
      <c r="B1337">
        <f>Pumpkin_Seeds_Dataset!B1335</f>
        <v>1211.528</v>
      </c>
      <c r="C1337">
        <f>Pumpkin_Seeds_Dataset!C1335</f>
        <v>512.3587</v>
      </c>
      <c r="D1337">
        <f>Pumpkin_Seeds_Dataset!D1335</f>
        <v>215.1045</v>
      </c>
      <c r="E1337">
        <f>Pumpkin_Seeds_Dataset!E1335</f>
        <v>86704</v>
      </c>
      <c r="F1337">
        <f>Pumpkin_Seeds_Dataset!F1335</f>
        <v>330.88650000000001</v>
      </c>
      <c r="G1337">
        <f>Pumpkin_Seeds_Dataset!G1335</f>
        <v>0.90759999999999996</v>
      </c>
      <c r="H1337">
        <f>Pumpkin_Seeds_Dataset!H1335</f>
        <v>0.99180000000000001</v>
      </c>
      <c r="I1337">
        <f>Pumpkin_Seeds_Dataset!I1335</f>
        <v>0.5494</v>
      </c>
      <c r="J1337">
        <f>Pumpkin_Seeds_Dataset!J1335</f>
        <v>0.73619999999999997</v>
      </c>
      <c r="K1337">
        <f>Pumpkin_Seeds_Dataset!K1335</f>
        <v>2.3818999999999999</v>
      </c>
      <c r="L1337">
        <f>Pumpkin_Seeds_Dataset!L1335</f>
        <v>0.64580000000000004</v>
      </c>
      <c r="M1337" s="9">
        <f>Pumpkin_Seeds_Dataset!M1335</f>
        <v>1</v>
      </c>
      <c r="N1337" s="10">
        <f t="shared" si="261"/>
        <v>0</v>
      </c>
      <c r="O1337" s="11">
        <f t="shared" si="262"/>
        <v>1</v>
      </c>
      <c r="P1337">
        <f t="shared" si="263"/>
        <v>1</v>
      </c>
      <c r="Q1337">
        <f t="shared" si="264"/>
        <v>0.99094479694587223</v>
      </c>
      <c r="R1337" s="9">
        <f t="shared" si="265"/>
        <v>0.99094479694587223</v>
      </c>
      <c r="S1337" s="11">
        <f t="shared" si="266"/>
        <v>9.0552030541277695E-3</v>
      </c>
      <c r="T1337" s="9">
        <f t="shared" si="267"/>
        <v>-9.0964505973672258E-3</v>
      </c>
      <c r="U1337" s="11">
        <f t="shared" si="268"/>
        <v>100</v>
      </c>
      <c r="AX1337">
        <v>0.464019912975912</v>
      </c>
      <c r="AY1337">
        <v>1</v>
      </c>
      <c r="AZ1337">
        <v>0</v>
      </c>
      <c r="BA1337">
        <f t="shared" si="272"/>
        <v>1177</v>
      </c>
      <c r="BB1337">
        <f t="shared" si="273"/>
        <v>156</v>
      </c>
      <c r="BC1337">
        <f t="shared" si="269"/>
        <v>9.4615384615384657E-2</v>
      </c>
      <c r="BD1337">
        <f t="shared" si="270"/>
        <v>0.87</v>
      </c>
      <c r="BE1337">
        <f t="shared" si="271"/>
        <v>0</v>
      </c>
    </row>
    <row r="1338" spans="1:57" x14ac:dyDescent="0.3">
      <c r="A1338">
        <f>Pumpkin_Seeds_Dataset!A1336</f>
        <v>74748</v>
      </c>
      <c r="B1338">
        <f>Pumpkin_Seeds_Dataset!B1336</f>
        <v>1082.8789999999999</v>
      </c>
      <c r="C1338">
        <f>Pumpkin_Seeds_Dataset!C1336</f>
        <v>447.8655</v>
      </c>
      <c r="D1338">
        <f>Pumpkin_Seeds_Dataset!D1336</f>
        <v>213.25819999999999</v>
      </c>
      <c r="E1338">
        <f>Pumpkin_Seeds_Dataset!E1336</f>
        <v>75383</v>
      </c>
      <c r="F1338">
        <f>Pumpkin_Seeds_Dataset!F1336</f>
        <v>308.49979999999999</v>
      </c>
      <c r="G1338">
        <f>Pumpkin_Seeds_Dataset!G1336</f>
        <v>0.87939999999999996</v>
      </c>
      <c r="H1338">
        <f>Pumpkin_Seeds_Dataset!H1336</f>
        <v>0.99160000000000004</v>
      </c>
      <c r="I1338">
        <f>Pumpkin_Seeds_Dataset!I1336</f>
        <v>0.76039999999999996</v>
      </c>
      <c r="J1338">
        <f>Pumpkin_Seeds_Dataset!J1336</f>
        <v>0.80100000000000005</v>
      </c>
      <c r="K1338">
        <f>Pumpkin_Seeds_Dataset!K1336</f>
        <v>2.1000999999999999</v>
      </c>
      <c r="L1338">
        <f>Pumpkin_Seeds_Dataset!L1336</f>
        <v>0.68879999999999997</v>
      </c>
      <c r="M1338" s="9">
        <f>Pumpkin_Seeds_Dataset!M1336</f>
        <v>1</v>
      </c>
      <c r="N1338" s="10">
        <f t="shared" si="261"/>
        <v>0</v>
      </c>
      <c r="O1338" s="11">
        <f t="shared" si="262"/>
        <v>1</v>
      </c>
      <c r="P1338">
        <f t="shared" si="263"/>
        <v>1</v>
      </c>
      <c r="Q1338">
        <f t="shared" si="264"/>
        <v>0.64300758848396977</v>
      </c>
      <c r="R1338" s="9">
        <f t="shared" si="265"/>
        <v>0.64300758848396977</v>
      </c>
      <c r="S1338" s="11">
        <f t="shared" si="266"/>
        <v>0.35699241151603023</v>
      </c>
      <c r="T1338" s="9">
        <f t="shared" si="267"/>
        <v>-0.44159875312835645</v>
      </c>
      <c r="U1338" s="11">
        <f t="shared" si="268"/>
        <v>100</v>
      </c>
      <c r="AX1338">
        <v>0.46454148618404467</v>
      </c>
      <c r="AY1338">
        <v>0</v>
      </c>
      <c r="AZ1338">
        <v>1</v>
      </c>
      <c r="BA1338">
        <f t="shared" si="272"/>
        <v>1177</v>
      </c>
      <c r="BB1338">
        <f t="shared" si="273"/>
        <v>157</v>
      </c>
      <c r="BC1338">
        <f t="shared" si="269"/>
        <v>9.4615384615384657E-2</v>
      </c>
      <c r="BD1338">
        <f t="shared" si="270"/>
        <v>0.86916666666666664</v>
      </c>
      <c r="BE1338">
        <f t="shared" si="271"/>
        <v>0</v>
      </c>
    </row>
    <row r="1339" spans="1:57" x14ac:dyDescent="0.3">
      <c r="A1339">
        <f>Pumpkin_Seeds_Dataset!A1337</f>
        <v>77106</v>
      </c>
      <c r="B1339">
        <f>Pumpkin_Seeds_Dataset!B1337</f>
        <v>1101.604</v>
      </c>
      <c r="C1339">
        <f>Pumpkin_Seeds_Dataset!C1337</f>
        <v>449.47590000000002</v>
      </c>
      <c r="D1339">
        <f>Pumpkin_Seeds_Dataset!D1337</f>
        <v>219.1738</v>
      </c>
      <c r="E1339">
        <f>Pumpkin_Seeds_Dataset!E1337</f>
        <v>77787</v>
      </c>
      <c r="F1339">
        <f>Pumpkin_Seeds_Dataset!F1337</f>
        <v>313.32799999999997</v>
      </c>
      <c r="G1339">
        <f>Pumpkin_Seeds_Dataset!G1337</f>
        <v>0.87309999999999999</v>
      </c>
      <c r="H1339">
        <f>Pumpkin_Seeds_Dataset!H1337</f>
        <v>0.99119999999999997</v>
      </c>
      <c r="I1339">
        <f>Pumpkin_Seeds_Dataset!I1337</f>
        <v>0.73360000000000003</v>
      </c>
      <c r="J1339">
        <f>Pumpkin_Seeds_Dataset!J1337</f>
        <v>0.7984</v>
      </c>
      <c r="K1339">
        <f>Pumpkin_Seeds_Dataset!K1337</f>
        <v>2.0508000000000002</v>
      </c>
      <c r="L1339">
        <f>Pumpkin_Seeds_Dataset!L1337</f>
        <v>0.69710000000000005</v>
      </c>
      <c r="M1339" s="9">
        <f>Pumpkin_Seeds_Dataset!M1337</f>
        <v>1</v>
      </c>
      <c r="N1339" s="10">
        <f t="shared" si="261"/>
        <v>0</v>
      </c>
      <c r="O1339" s="11">
        <f t="shared" si="262"/>
        <v>1</v>
      </c>
      <c r="P1339">
        <f t="shared" si="263"/>
        <v>1</v>
      </c>
      <c r="Q1339">
        <f t="shared" si="264"/>
        <v>0.48340529661028447</v>
      </c>
      <c r="R1339" s="9">
        <f t="shared" si="265"/>
        <v>0.48340529661028447</v>
      </c>
      <c r="S1339" s="11">
        <f t="shared" si="266"/>
        <v>0.51659470338971558</v>
      </c>
      <c r="T1339" s="9">
        <f t="shared" si="267"/>
        <v>-0.72689985378005428</v>
      </c>
      <c r="U1339" s="11">
        <f t="shared" si="268"/>
        <v>0</v>
      </c>
      <c r="AX1339">
        <v>0.46466030476060055</v>
      </c>
      <c r="AY1339">
        <v>0</v>
      </c>
      <c r="AZ1339">
        <v>1</v>
      </c>
      <c r="BA1339">
        <f t="shared" si="272"/>
        <v>1177</v>
      </c>
      <c r="BB1339">
        <f t="shared" si="273"/>
        <v>158</v>
      </c>
      <c r="BC1339">
        <f t="shared" si="269"/>
        <v>9.4615384615384657E-2</v>
      </c>
      <c r="BD1339">
        <f t="shared" si="270"/>
        <v>0.8683333333333334</v>
      </c>
      <c r="BE1339">
        <f t="shared" si="271"/>
        <v>6.6794871794879278E-4</v>
      </c>
    </row>
    <row r="1340" spans="1:57" x14ac:dyDescent="0.3">
      <c r="A1340">
        <f>Pumpkin_Seeds_Dataset!A1338</f>
        <v>107678</v>
      </c>
      <c r="B1340">
        <f>Pumpkin_Seeds_Dataset!B1338</f>
        <v>1316.6790000000001</v>
      </c>
      <c r="C1340">
        <f>Pumpkin_Seeds_Dataset!C1338</f>
        <v>540.72249999999997</v>
      </c>
      <c r="D1340">
        <f>Pumpkin_Seeds_Dataset!D1338</f>
        <v>254.77869999999999</v>
      </c>
      <c r="E1340">
        <f>Pumpkin_Seeds_Dataset!E1338</f>
        <v>108665</v>
      </c>
      <c r="F1340">
        <f>Pumpkin_Seeds_Dataset!F1338</f>
        <v>370.27</v>
      </c>
      <c r="G1340">
        <f>Pumpkin_Seeds_Dataset!G1338</f>
        <v>0.88200000000000001</v>
      </c>
      <c r="H1340">
        <f>Pumpkin_Seeds_Dataset!H1338</f>
        <v>0.9909</v>
      </c>
      <c r="I1340">
        <f>Pumpkin_Seeds_Dataset!I1338</f>
        <v>0.74570000000000003</v>
      </c>
      <c r="J1340">
        <f>Pumpkin_Seeds_Dataset!J1338</f>
        <v>0.78049999999999997</v>
      </c>
      <c r="K1340">
        <f>Pumpkin_Seeds_Dataset!K1338</f>
        <v>2.1223000000000001</v>
      </c>
      <c r="L1340">
        <f>Pumpkin_Seeds_Dataset!L1338</f>
        <v>0.68479999999999996</v>
      </c>
      <c r="M1340" s="9">
        <f>Pumpkin_Seeds_Dataset!M1338</f>
        <v>1</v>
      </c>
      <c r="N1340" s="10">
        <f t="shared" si="261"/>
        <v>0</v>
      </c>
      <c r="O1340" s="11">
        <f t="shared" si="262"/>
        <v>1</v>
      </c>
      <c r="P1340">
        <f t="shared" si="263"/>
        <v>1</v>
      </c>
      <c r="Q1340">
        <f t="shared" si="264"/>
        <v>0.96525189004816703</v>
      </c>
      <c r="R1340" s="9">
        <f t="shared" si="265"/>
        <v>0.96525189004816703</v>
      </c>
      <c r="S1340" s="11">
        <f t="shared" si="266"/>
        <v>3.4748109951832973E-2</v>
      </c>
      <c r="T1340" s="9">
        <f t="shared" si="267"/>
        <v>-3.5366185747849242E-2</v>
      </c>
      <c r="U1340" s="11">
        <f t="shared" si="268"/>
        <v>100</v>
      </c>
      <c r="AX1340">
        <v>0.46621597309712753</v>
      </c>
      <c r="AY1340">
        <v>1</v>
      </c>
      <c r="AZ1340">
        <v>0</v>
      </c>
      <c r="BA1340">
        <f t="shared" si="272"/>
        <v>1178</v>
      </c>
      <c r="BB1340">
        <f t="shared" si="273"/>
        <v>158</v>
      </c>
      <c r="BC1340">
        <f t="shared" si="269"/>
        <v>9.3846153846153801E-2</v>
      </c>
      <c r="BD1340">
        <f t="shared" si="270"/>
        <v>0.8683333333333334</v>
      </c>
      <c r="BE1340">
        <f t="shared" si="271"/>
        <v>0</v>
      </c>
    </row>
    <row r="1341" spans="1:57" x14ac:dyDescent="0.3">
      <c r="A1341">
        <f>Pumpkin_Seeds_Dataset!A1339</f>
        <v>96680</v>
      </c>
      <c r="B1341">
        <f>Pumpkin_Seeds_Dataset!B1339</f>
        <v>1224.787</v>
      </c>
      <c r="C1341">
        <f>Pumpkin_Seeds_Dataset!C1339</f>
        <v>473.19499999999999</v>
      </c>
      <c r="D1341">
        <f>Pumpkin_Seeds_Dataset!D1339</f>
        <v>261.85919999999999</v>
      </c>
      <c r="E1341">
        <f>Pumpkin_Seeds_Dataset!E1339</f>
        <v>97931</v>
      </c>
      <c r="F1341">
        <f>Pumpkin_Seeds_Dataset!F1339</f>
        <v>350.85149999999999</v>
      </c>
      <c r="G1341">
        <f>Pumpkin_Seeds_Dataset!G1339</f>
        <v>0.83289999999999997</v>
      </c>
      <c r="H1341">
        <f>Pumpkin_Seeds_Dataset!H1339</f>
        <v>0.98719999999999997</v>
      </c>
      <c r="I1341">
        <f>Pumpkin_Seeds_Dataset!I1339</f>
        <v>0.76429999999999998</v>
      </c>
      <c r="J1341">
        <f>Pumpkin_Seeds_Dataset!J1339</f>
        <v>0.80989999999999995</v>
      </c>
      <c r="K1341">
        <f>Pumpkin_Seeds_Dataset!K1339</f>
        <v>1.8070999999999999</v>
      </c>
      <c r="L1341">
        <f>Pumpkin_Seeds_Dataset!L1339</f>
        <v>0.74150000000000005</v>
      </c>
      <c r="M1341" s="9">
        <f>Pumpkin_Seeds_Dataset!M1339</f>
        <v>1</v>
      </c>
      <c r="N1341" s="10">
        <f t="shared" si="261"/>
        <v>0</v>
      </c>
      <c r="O1341" s="11">
        <f t="shared" si="262"/>
        <v>1</v>
      </c>
      <c r="P1341">
        <f t="shared" si="263"/>
        <v>1</v>
      </c>
      <c r="Q1341">
        <f t="shared" si="264"/>
        <v>7.1430872003602375E-2</v>
      </c>
      <c r="R1341" s="9">
        <f t="shared" si="265"/>
        <v>7.1430872003602375E-2</v>
      </c>
      <c r="S1341" s="11">
        <f t="shared" si="266"/>
        <v>0.92856912799639768</v>
      </c>
      <c r="T1341" s="9">
        <f t="shared" si="267"/>
        <v>-2.6390251220834933</v>
      </c>
      <c r="U1341" s="11">
        <f t="shared" si="268"/>
        <v>0</v>
      </c>
      <c r="AX1341">
        <v>0.46815624244051257</v>
      </c>
      <c r="AY1341">
        <v>0</v>
      </c>
      <c r="AZ1341">
        <v>1</v>
      </c>
      <c r="BA1341">
        <f t="shared" si="272"/>
        <v>1178</v>
      </c>
      <c r="BB1341">
        <f t="shared" si="273"/>
        <v>159</v>
      </c>
      <c r="BC1341">
        <f t="shared" si="269"/>
        <v>9.3846153846153801E-2</v>
      </c>
      <c r="BD1341">
        <f t="shared" si="270"/>
        <v>0.86749999999999994</v>
      </c>
      <c r="BE1341">
        <f t="shared" si="271"/>
        <v>0</v>
      </c>
    </row>
    <row r="1342" spans="1:57" x14ac:dyDescent="0.3">
      <c r="A1342">
        <f>Pumpkin_Seeds_Dataset!A1340</f>
        <v>105209</v>
      </c>
      <c r="B1342">
        <f>Pumpkin_Seeds_Dataset!B1340</f>
        <v>1324.626</v>
      </c>
      <c r="C1342">
        <f>Pumpkin_Seeds_Dataset!C1340</f>
        <v>545.24860000000001</v>
      </c>
      <c r="D1342">
        <f>Pumpkin_Seeds_Dataset!D1340</f>
        <v>246.9796</v>
      </c>
      <c r="E1342">
        <f>Pumpkin_Seeds_Dataset!E1340</f>
        <v>106238</v>
      </c>
      <c r="F1342">
        <f>Pumpkin_Seeds_Dataset!F1340</f>
        <v>366.00040000000001</v>
      </c>
      <c r="G1342">
        <f>Pumpkin_Seeds_Dataset!G1340</f>
        <v>0.89149999999999996</v>
      </c>
      <c r="H1342">
        <f>Pumpkin_Seeds_Dataset!H1340</f>
        <v>0.99029999999999996</v>
      </c>
      <c r="I1342">
        <f>Pumpkin_Seeds_Dataset!I1340</f>
        <v>0.72170000000000001</v>
      </c>
      <c r="J1342">
        <f>Pumpkin_Seeds_Dataset!J1340</f>
        <v>0.75349999999999995</v>
      </c>
      <c r="K1342">
        <f>Pumpkin_Seeds_Dataset!K1340</f>
        <v>2.2077</v>
      </c>
      <c r="L1342">
        <f>Pumpkin_Seeds_Dataset!L1340</f>
        <v>0.67130000000000001</v>
      </c>
      <c r="M1342" s="9">
        <f>Pumpkin_Seeds_Dataset!M1340</f>
        <v>1</v>
      </c>
      <c r="N1342" s="10">
        <f t="shared" si="261"/>
        <v>0</v>
      </c>
      <c r="O1342" s="11">
        <f t="shared" si="262"/>
        <v>1</v>
      </c>
      <c r="P1342">
        <f t="shared" si="263"/>
        <v>1</v>
      </c>
      <c r="Q1342">
        <f t="shared" si="264"/>
        <v>0.97951887852337671</v>
      </c>
      <c r="R1342" s="9">
        <f t="shared" si="265"/>
        <v>0.97951887852337671</v>
      </c>
      <c r="S1342" s="11">
        <f t="shared" si="266"/>
        <v>2.0481121476623287E-2</v>
      </c>
      <c r="T1342" s="9">
        <f t="shared" si="267"/>
        <v>-2.0693768150425545E-2</v>
      </c>
      <c r="U1342" s="11">
        <f t="shared" si="268"/>
        <v>100</v>
      </c>
      <c r="AX1342">
        <v>0.46865401672754764</v>
      </c>
      <c r="AY1342">
        <v>0</v>
      </c>
      <c r="AZ1342">
        <v>1</v>
      </c>
      <c r="BA1342">
        <f t="shared" si="272"/>
        <v>1178</v>
      </c>
      <c r="BB1342">
        <f t="shared" si="273"/>
        <v>160</v>
      </c>
      <c r="BC1342">
        <f t="shared" si="269"/>
        <v>9.3846153846153801E-2</v>
      </c>
      <c r="BD1342">
        <f t="shared" si="270"/>
        <v>0.8666666666666667</v>
      </c>
      <c r="BE1342">
        <f t="shared" si="271"/>
        <v>0</v>
      </c>
    </row>
    <row r="1343" spans="1:57" x14ac:dyDescent="0.3">
      <c r="A1343">
        <f>Pumpkin_Seeds_Dataset!A1341</f>
        <v>99190</v>
      </c>
      <c r="B1343">
        <f>Pumpkin_Seeds_Dataset!B1341</f>
        <v>1332.7339999999999</v>
      </c>
      <c r="C1343">
        <f>Pumpkin_Seeds_Dataset!C1341</f>
        <v>574.14599999999996</v>
      </c>
      <c r="D1343">
        <f>Pumpkin_Seeds_Dataset!D1341</f>
        <v>221.41739999999999</v>
      </c>
      <c r="E1343">
        <f>Pumpkin_Seeds_Dataset!E1341</f>
        <v>100079</v>
      </c>
      <c r="F1343">
        <f>Pumpkin_Seeds_Dataset!F1341</f>
        <v>355.37670000000003</v>
      </c>
      <c r="G1343">
        <f>Pumpkin_Seeds_Dataset!G1341</f>
        <v>0.92259999999999998</v>
      </c>
      <c r="H1343">
        <f>Pumpkin_Seeds_Dataset!H1341</f>
        <v>0.99109999999999998</v>
      </c>
      <c r="I1343">
        <f>Pumpkin_Seeds_Dataset!I1341</f>
        <v>0.7429</v>
      </c>
      <c r="J1343">
        <f>Pumpkin_Seeds_Dataset!J1341</f>
        <v>0.70179999999999998</v>
      </c>
      <c r="K1343">
        <f>Pumpkin_Seeds_Dataset!K1341</f>
        <v>2.593</v>
      </c>
      <c r="L1343">
        <f>Pumpkin_Seeds_Dataset!L1341</f>
        <v>0.61899999999999999</v>
      </c>
      <c r="M1343" s="9">
        <f>Pumpkin_Seeds_Dataset!M1341</f>
        <v>1</v>
      </c>
      <c r="N1343" s="10">
        <f t="shared" si="261"/>
        <v>0</v>
      </c>
      <c r="O1343" s="11">
        <f t="shared" si="262"/>
        <v>1</v>
      </c>
      <c r="P1343">
        <f t="shared" si="263"/>
        <v>1</v>
      </c>
      <c r="Q1343">
        <f t="shared" si="264"/>
        <v>0.99985513137201698</v>
      </c>
      <c r="R1343" s="9">
        <f t="shared" si="265"/>
        <v>0.99985513137201698</v>
      </c>
      <c r="S1343" s="11">
        <f t="shared" si="266"/>
        <v>1.4486862798301914E-4</v>
      </c>
      <c r="T1343" s="9">
        <f t="shared" si="267"/>
        <v>-1.4487912245626485E-4</v>
      </c>
      <c r="U1343" s="11">
        <f t="shared" si="268"/>
        <v>100</v>
      </c>
      <c r="AX1343">
        <v>0.4689507484070547</v>
      </c>
      <c r="AY1343">
        <v>0</v>
      </c>
      <c r="AZ1343">
        <v>1</v>
      </c>
      <c r="BA1343">
        <f t="shared" si="272"/>
        <v>1178</v>
      </c>
      <c r="BB1343">
        <f t="shared" si="273"/>
        <v>161</v>
      </c>
      <c r="BC1343">
        <f t="shared" si="269"/>
        <v>9.3846153846153801E-2</v>
      </c>
      <c r="BD1343">
        <f t="shared" si="270"/>
        <v>0.86583333333333334</v>
      </c>
      <c r="BE1343">
        <f t="shared" si="271"/>
        <v>0</v>
      </c>
    </row>
    <row r="1344" spans="1:57" x14ac:dyDescent="0.3">
      <c r="A1344">
        <f>Pumpkin_Seeds_Dataset!A1342</f>
        <v>97725</v>
      </c>
      <c r="B1344">
        <f>Pumpkin_Seeds_Dataset!B1342</f>
        <v>1308.444</v>
      </c>
      <c r="C1344">
        <f>Pumpkin_Seeds_Dataset!C1342</f>
        <v>557.30610000000001</v>
      </c>
      <c r="D1344">
        <f>Pumpkin_Seeds_Dataset!D1342</f>
        <v>224.23490000000001</v>
      </c>
      <c r="E1344">
        <f>Pumpkin_Seeds_Dataset!E1342</f>
        <v>99120</v>
      </c>
      <c r="F1344">
        <f>Pumpkin_Seeds_Dataset!F1342</f>
        <v>352.74259999999998</v>
      </c>
      <c r="G1344">
        <f>Pumpkin_Seeds_Dataset!G1342</f>
        <v>0.91549999999999998</v>
      </c>
      <c r="H1344">
        <f>Pumpkin_Seeds_Dataset!H1342</f>
        <v>0.9859</v>
      </c>
      <c r="I1344">
        <f>Pumpkin_Seeds_Dataset!I1342</f>
        <v>0.77229999999999999</v>
      </c>
      <c r="J1344">
        <f>Pumpkin_Seeds_Dataset!J1342</f>
        <v>0.71730000000000005</v>
      </c>
      <c r="K1344">
        <f>Pumpkin_Seeds_Dataset!K1342</f>
        <v>2.4853999999999998</v>
      </c>
      <c r="L1344">
        <f>Pumpkin_Seeds_Dataset!L1342</f>
        <v>0.63290000000000002</v>
      </c>
      <c r="M1344" s="9">
        <f>Pumpkin_Seeds_Dataset!M1342</f>
        <v>1</v>
      </c>
      <c r="N1344" s="10">
        <f t="shared" si="261"/>
        <v>0</v>
      </c>
      <c r="O1344" s="11">
        <f t="shared" si="262"/>
        <v>1</v>
      </c>
      <c r="P1344">
        <f t="shared" si="263"/>
        <v>1</v>
      </c>
      <c r="Q1344">
        <f t="shared" si="264"/>
        <v>0.99093755483423351</v>
      </c>
      <c r="R1344" s="9">
        <f t="shared" si="265"/>
        <v>0.99093755483423351</v>
      </c>
      <c r="S1344" s="11">
        <f t="shared" si="266"/>
        <v>9.0624451657664862E-3</v>
      </c>
      <c r="T1344" s="9">
        <f t="shared" si="267"/>
        <v>-9.1037589137587041E-3</v>
      </c>
      <c r="U1344" s="11">
        <f t="shared" si="268"/>
        <v>100</v>
      </c>
      <c r="AX1344">
        <v>0.46914693459972046</v>
      </c>
      <c r="AY1344">
        <v>0</v>
      </c>
      <c r="AZ1344">
        <v>1</v>
      </c>
      <c r="BA1344">
        <f t="shared" si="272"/>
        <v>1178</v>
      </c>
      <c r="BB1344">
        <f t="shared" si="273"/>
        <v>162</v>
      </c>
      <c r="BC1344">
        <f t="shared" si="269"/>
        <v>9.3846153846153801E-2</v>
      </c>
      <c r="BD1344">
        <f t="shared" si="270"/>
        <v>0.86499999999999999</v>
      </c>
      <c r="BE1344">
        <f t="shared" si="271"/>
        <v>6.6538461538459385E-4</v>
      </c>
    </row>
    <row r="1345" spans="1:57" x14ac:dyDescent="0.3">
      <c r="A1345">
        <f>Pumpkin_Seeds_Dataset!A1343</f>
        <v>69106</v>
      </c>
      <c r="B1345">
        <f>Pumpkin_Seeds_Dataset!B1343</f>
        <v>1053.71</v>
      </c>
      <c r="C1345">
        <f>Pumpkin_Seeds_Dataset!C1343</f>
        <v>438.73230000000001</v>
      </c>
      <c r="D1345">
        <f>Pumpkin_Seeds_Dataset!D1343</f>
        <v>202.06120000000001</v>
      </c>
      <c r="E1345">
        <f>Pumpkin_Seeds_Dataset!E1343</f>
        <v>69645</v>
      </c>
      <c r="F1345">
        <f>Pumpkin_Seeds_Dataset!F1343</f>
        <v>296.62849999999997</v>
      </c>
      <c r="G1345">
        <f>Pumpkin_Seeds_Dataset!G1343</f>
        <v>0.88759999999999994</v>
      </c>
      <c r="H1345">
        <f>Pumpkin_Seeds_Dataset!H1343</f>
        <v>0.99229999999999996</v>
      </c>
      <c r="I1345">
        <f>Pumpkin_Seeds_Dataset!I1343</f>
        <v>0.77370000000000005</v>
      </c>
      <c r="J1345">
        <f>Pumpkin_Seeds_Dataset!J1343</f>
        <v>0.78210000000000002</v>
      </c>
      <c r="K1345">
        <f>Pumpkin_Seeds_Dataset!K1343</f>
        <v>2.1713</v>
      </c>
      <c r="L1345">
        <f>Pumpkin_Seeds_Dataset!L1343</f>
        <v>0.67610000000000003</v>
      </c>
      <c r="M1345" s="9">
        <f>Pumpkin_Seeds_Dataset!M1343</f>
        <v>1</v>
      </c>
      <c r="N1345" s="10">
        <f t="shared" si="261"/>
        <v>0</v>
      </c>
      <c r="O1345" s="11">
        <f t="shared" si="262"/>
        <v>1</v>
      </c>
      <c r="P1345">
        <f t="shared" si="263"/>
        <v>1</v>
      </c>
      <c r="Q1345">
        <f t="shared" si="264"/>
        <v>0.92194138803241854</v>
      </c>
      <c r="R1345" s="9">
        <f t="shared" si="265"/>
        <v>0.92194138803241854</v>
      </c>
      <c r="S1345" s="11">
        <f t="shared" si="266"/>
        <v>7.8058611967581459E-2</v>
      </c>
      <c r="T1345" s="9">
        <f t="shared" si="267"/>
        <v>-8.1273627909985088E-2</v>
      </c>
      <c r="U1345" s="11">
        <f t="shared" si="268"/>
        <v>100</v>
      </c>
      <c r="AX1345">
        <v>0.47069137694165875</v>
      </c>
      <c r="AY1345">
        <v>1</v>
      </c>
      <c r="AZ1345">
        <v>0</v>
      </c>
      <c r="BA1345">
        <f t="shared" si="272"/>
        <v>1179</v>
      </c>
      <c r="BB1345">
        <f t="shared" si="273"/>
        <v>162</v>
      </c>
      <c r="BC1345">
        <f t="shared" si="269"/>
        <v>9.3076923076923057E-2</v>
      </c>
      <c r="BD1345">
        <f t="shared" si="270"/>
        <v>0.86499999999999999</v>
      </c>
      <c r="BE1345">
        <f t="shared" si="271"/>
        <v>6.6538461538459385E-4</v>
      </c>
    </row>
    <row r="1346" spans="1:57" x14ac:dyDescent="0.3">
      <c r="A1346">
        <f>Pumpkin_Seeds_Dataset!A1344</f>
        <v>91674</v>
      </c>
      <c r="B1346">
        <f>Pumpkin_Seeds_Dataset!B1344</f>
        <v>1230.4749999999999</v>
      </c>
      <c r="C1346">
        <f>Pumpkin_Seeds_Dataset!C1344</f>
        <v>503.7944</v>
      </c>
      <c r="D1346">
        <f>Pumpkin_Seeds_Dataset!D1344</f>
        <v>232.78829999999999</v>
      </c>
      <c r="E1346">
        <f>Pumpkin_Seeds_Dataset!E1344</f>
        <v>92561</v>
      </c>
      <c r="F1346">
        <f>Pumpkin_Seeds_Dataset!F1344</f>
        <v>341.6474</v>
      </c>
      <c r="G1346">
        <f>Pumpkin_Seeds_Dataset!G1344</f>
        <v>0.88680000000000003</v>
      </c>
      <c r="H1346">
        <f>Pumpkin_Seeds_Dataset!H1344</f>
        <v>0.99039999999999995</v>
      </c>
      <c r="I1346">
        <f>Pumpkin_Seeds_Dataset!I1344</f>
        <v>0.76270000000000004</v>
      </c>
      <c r="J1346">
        <f>Pumpkin_Seeds_Dataset!J1344</f>
        <v>0.76090000000000002</v>
      </c>
      <c r="K1346">
        <f>Pumpkin_Seeds_Dataset!K1344</f>
        <v>2.1642000000000001</v>
      </c>
      <c r="L1346">
        <f>Pumpkin_Seeds_Dataset!L1344</f>
        <v>0.67810000000000004</v>
      </c>
      <c r="M1346" s="9">
        <f>Pumpkin_Seeds_Dataset!M1344</f>
        <v>1</v>
      </c>
      <c r="N1346" s="10">
        <f t="shared" si="261"/>
        <v>0</v>
      </c>
      <c r="O1346" s="11">
        <f t="shared" si="262"/>
        <v>1</v>
      </c>
      <c r="P1346">
        <f t="shared" si="263"/>
        <v>1</v>
      </c>
      <c r="Q1346">
        <f t="shared" si="264"/>
        <v>0.86394518837288525</v>
      </c>
      <c r="R1346" s="9">
        <f t="shared" si="265"/>
        <v>0.86394518837288525</v>
      </c>
      <c r="S1346" s="11">
        <f t="shared" si="266"/>
        <v>0.13605481162711475</v>
      </c>
      <c r="T1346" s="9">
        <f t="shared" si="267"/>
        <v>-0.14624595157367887</v>
      </c>
      <c r="U1346" s="11">
        <f t="shared" si="268"/>
        <v>100</v>
      </c>
      <c r="AX1346">
        <v>0.47278686669527897</v>
      </c>
      <c r="AY1346">
        <v>1</v>
      </c>
      <c r="AZ1346">
        <v>0</v>
      </c>
      <c r="BA1346">
        <f t="shared" si="272"/>
        <v>1180</v>
      </c>
      <c r="BB1346">
        <f t="shared" si="273"/>
        <v>162</v>
      </c>
      <c r="BC1346">
        <f t="shared" si="269"/>
        <v>9.2307692307692313E-2</v>
      </c>
      <c r="BD1346">
        <f t="shared" si="270"/>
        <v>0.86499999999999999</v>
      </c>
      <c r="BE1346">
        <f t="shared" si="271"/>
        <v>6.6538461538459385E-4</v>
      </c>
    </row>
    <row r="1347" spans="1:57" x14ac:dyDescent="0.3">
      <c r="A1347">
        <f>Pumpkin_Seeds_Dataset!A1345</f>
        <v>76262</v>
      </c>
      <c r="B1347">
        <f>Pumpkin_Seeds_Dataset!B1345</f>
        <v>1067.326</v>
      </c>
      <c r="C1347">
        <f>Pumpkin_Seeds_Dataset!C1345</f>
        <v>415.72989999999999</v>
      </c>
      <c r="D1347">
        <f>Pumpkin_Seeds_Dataset!D1345</f>
        <v>234.09469999999999</v>
      </c>
      <c r="E1347">
        <f>Pumpkin_Seeds_Dataset!E1345</f>
        <v>76927</v>
      </c>
      <c r="F1347">
        <f>Pumpkin_Seeds_Dataset!F1345</f>
        <v>311.60840000000002</v>
      </c>
      <c r="G1347">
        <f>Pumpkin_Seeds_Dataset!G1345</f>
        <v>0.82640000000000002</v>
      </c>
      <c r="H1347">
        <f>Pumpkin_Seeds_Dataset!H1345</f>
        <v>0.99139999999999995</v>
      </c>
      <c r="I1347">
        <f>Pumpkin_Seeds_Dataset!I1345</f>
        <v>0.72819999999999996</v>
      </c>
      <c r="J1347">
        <f>Pumpkin_Seeds_Dataset!J1345</f>
        <v>0.84119999999999995</v>
      </c>
      <c r="K1347">
        <f>Pumpkin_Seeds_Dataset!K1345</f>
        <v>1.7759</v>
      </c>
      <c r="L1347">
        <f>Pumpkin_Seeds_Dataset!L1345</f>
        <v>0.74950000000000006</v>
      </c>
      <c r="M1347" s="9">
        <f>Pumpkin_Seeds_Dataset!M1345</f>
        <v>1</v>
      </c>
      <c r="N1347" s="10">
        <f t="shared" si="261"/>
        <v>0</v>
      </c>
      <c r="O1347" s="11">
        <f t="shared" si="262"/>
        <v>1</v>
      </c>
      <c r="P1347">
        <f t="shared" si="263"/>
        <v>1</v>
      </c>
      <c r="Q1347">
        <f t="shared" si="264"/>
        <v>4.2282560346445855E-2</v>
      </c>
      <c r="R1347" s="9">
        <f t="shared" si="265"/>
        <v>4.2282560346445855E-2</v>
      </c>
      <c r="S1347" s="11">
        <f t="shared" si="266"/>
        <v>0.95771743965355416</v>
      </c>
      <c r="T1347" s="9">
        <f t="shared" si="267"/>
        <v>-3.1633805628967124</v>
      </c>
      <c r="U1347" s="11">
        <f t="shared" si="268"/>
        <v>0</v>
      </c>
      <c r="AX1347">
        <v>0.47419976223759858</v>
      </c>
      <c r="AY1347">
        <v>1</v>
      </c>
      <c r="AZ1347">
        <v>0</v>
      </c>
      <c r="BA1347">
        <f t="shared" si="272"/>
        <v>1181</v>
      </c>
      <c r="BB1347">
        <f t="shared" si="273"/>
        <v>162</v>
      </c>
      <c r="BC1347">
        <f t="shared" si="269"/>
        <v>9.1538461538461569E-2</v>
      </c>
      <c r="BD1347">
        <f t="shared" si="270"/>
        <v>0.86499999999999999</v>
      </c>
      <c r="BE1347">
        <f t="shared" si="271"/>
        <v>6.6538461538459385E-4</v>
      </c>
    </row>
    <row r="1348" spans="1:57" x14ac:dyDescent="0.3">
      <c r="A1348">
        <f>Pumpkin_Seeds_Dataset!A1346</f>
        <v>59486</v>
      </c>
      <c r="B1348">
        <f>Pumpkin_Seeds_Dataset!B1346</f>
        <v>975.77200000000005</v>
      </c>
      <c r="C1348">
        <f>Pumpkin_Seeds_Dataset!C1346</f>
        <v>399.6035</v>
      </c>
      <c r="D1348">
        <f>Pumpkin_Seeds_Dataset!D1346</f>
        <v>190.8801</v>
      </c>
      <c r="E1348">
        <f>Pumpkin_Seeds_Dataset!E1346</f>
        <v>59988</v>
      </c>
      <c r="F1348">
        <f>Pumpkin_Seeds_Dataset!F1346</f>
        <v>275.20890000000003</v>
      </c>
      <c r="G1348">
        <f>Pumpkin_Seeds_Dataset!G1346</f>
        <v>0.87849999999999995</v>
      </c>
      <c r="H1348">
        <f>Pumpkin_Seeds_Dataset!H1346</f>
        <v>0.99160000000000004</v>
      </c>
      <c r="I1348">
        <f>Pumpkin_Seeds_Dataset!I1346</f>
        <v>0.74729999999999996</v>
      </c>
      <c r="J1348">
        <f>Pumpkin_Seeds_Dataset!J1346</f>
        <v>0.78510000000000002</v>
      </c>
      <c r="K1348">
        <f>Pumpkin_Seeds_Dataset!K1346</f>
        <v>2.0935000000000001</v>
      </c>
      <c r="L1348">
        <f>Pumpkin_Seeds_Dataset!L1346</f>
        <v>0.68869999999999998</v>
      </c>
      <c r="M1348" s="9">
        <f>Pumpkin_Seeds_Dataset!M1346</f>
        <v>1</v>
      </c>
      <c r="N1348" s="10">
        <f t="shared" si="261"/>
        <v>0</v>
      </c>
      <c r="O1348" s="11">
        <f t="shared" si="262"/>
        <v>1</v>
      </c>
      <c r="P1348">
        <f t="shared" si="263"/>
        <v>1</v>
      </c>
      <c r="Q1348">
        <f t="shared" si="264"/>
        <v>0.9219921307072404</v>
      </c>
      <c r="R1348" s="9">
        <f t="shared" si="265"/>
        <v>0.9219921307072404</v>
      </c>
      <c r="S1348" s="11">
        <f t="shared" si="266"/>
        <v>7.8007869292759602E-2</v>
      </c>
      <c r="T1348" s="9">
        <f t="shared" si="267"/>
        <v>-8.1218590486651795E-2</v>
      </c>
      <c r="U1348" s="11">
        <f t="shared" si="268"/>
        <v>100</v>
      </c>
      <c r="AX1348">
        <v>0.47589044741865294</v>
      </c>
      <c r="AY1348">
        <v>1</v>
      </c>
      <c r="AZ1348">
        <v>0</v>
      </c>
      <c r="BA1348">
        <f t="shared" si="272"/>
        <v>1182</v>
      </c>
      <c r="BB1348">
        <f t="shared" si="273"/>
        <v>162</v>
      </c>
      <c r="BC1348">
        <f t="shared" si="269"/>
        <v>9.0769230769230824E-2</v>
      </c>
      <c r="BD1348">
        <f t="shared" si="270"/>
        <v>0.86499999999999999</v>
      </c>
      <c r="BE1348">
        <f t="shared" si="271"/>
        <v>0</v>
      </c>
    </row>
    <row r="1349" spans="1:57" x14ac:dyDescent="0.3">
      <c r="A1349">
        <f>Pumpkin_Seeds_Dataset!A1347</f>
        <v>49673</v>
      </c>
      <c r="B1349">
        <f>Pumpkin_Seeds_Dataset!B1347</f>
        <v>950.26700000000005</v>
      </c>
      <c r="C1349">
        <f>Pumpkin_Seeds_Dataset!C1347</f>
        <v>408.73219999999998</v>
      </c>
      <c r="D1349">
        <f>Pumpkin_Seeds_Dataset!D1347</f>
        <v>155.4211</v>
      </c>
      <c r="E1349">
        <f>Pumpkin_Seeds_Dataset!E1347</f>
        <v>50306</v>
      </c>
      <c r="F1349">
        <f>Pumpkin_Seeds_Dataset!F1347</f>
        <v>251.48679999999999</v>
      </c>
      <c r="G1349">
        <f>Pumpkin_Seeds_Dataset!G1347</f>
        <v>0.92490000000000006</v>
      </c>
      <c r="H1349">
        <f>Pumpkin_Seeds_Dataset!H1347</f>
        <v>0.98740000000000006</v>
      </c>
      <c r="I1349">
        <f>Pumpkin_Seeds_Dataset!I1347</f>
        <v>0.64990000000000003</v>
      </c>
      <c r="J1349">
        <f>Pumpkin_Seeds_Dataset!J1347</f>
        <v>0.69130000000000003</v>
      </c>
      <c r="K1349">
        <f>Pumpkin_Seeds_Dataset!K1347</f>
        <v>2.6297999999999999</v>
      </c>
      <c r="L1349">
        <f>Pumpkin_Seeds_Dataset!L1347</f>
        <v>0.61529999999999996</v>
      </c>
      <c r="M1349" s="9">
        <f>Pumpkin_Seeds_Dataset!M1347</f>
        <v>1</v>
      </c>
      <c r="N1349" s="10">
        <f t="shared" ref="N1349:N1412" si="274">1-M1349</f>
        <v>0</v>
      </c>
      <c r="O1349" s="11">
        <f t="shared" ref="O1349:O1412" si="275">M1349+N1349</f>
        <v>1</v>
      </c>
      <c r="P1349">
        <f t="shared" ref="P1349:P1412" si="276">IF(O1349=0,"",M1349/O1349)</f>
        <v>1</v>
      </c>
      <c r="Q1349">
        <f t="shared" ref="Q1349:Q1412" si="277">1/(1+EXP(-$X$5-MMULT(A1349:L1349,$X$6:$X$17)))</f>
        <v>0.9999552082969082</v>
      </c>
      <c r="R1349" s="9">
        <f t="shared" ref="R1349:R1412" si="278">O1349*Q1349</f>
        <v>0.9999552082969082</v>
      </c>
      <c r="S1349" s="11">
        <f t="shared" ref="S1349:S1412" si="279">O1349-R1349</f>
        <v>4.4791703091795476E-5</v>
      </c>
      <c r="T1349" s="9">
        <f t="shared" ref="T1349:T1412" si="280">IFERROR(O1349*(P1349*LN(Q1349)+(1-P1349)*LN(1-Q1349)),0)</f>
        <v>-4.4792706270084565E-5</v>
      </c>
      <c r="U1349" s="11">
        <f t="shared" ref="U1349:U1412" si="281">100*IF(Q1349&gt;=$AT$10,M1349/O1349,N1349/O1349)</f>
        <v>100</v>
      </c>
      <c r="AX1349">
        <v>0.47757361488858857</v>
      </c>
      <c r="AY1349">
        <v>0</v>
      </c>
      <c r="AZ1349">
        <v>1</v>
      </c>
      <c r="BA1349">
        <f t="shared" si="272"/>
        <v>1182</v>
      </c>
      <c r="BB1349">
        <f t="shared" si="273"/>
        <v>163</v>
      </c>
      <c r="BC1349">
        <f t="shared" ref="BC1349:BC1412" si="282">1-BA1349/BA$2504</f>
        <v>9.0769230769230824E-2</v>
      </c>
      <c r="BD1349">
        <f t="shared" ref="BD1349:BD1412" si="283">1-BB1349/BB$2504</f>
        <v>0.86416666666666664</v>
      </c>
      <c r="BE1349">
        <f t="shared" ref="BE1349:BE1412" si="284">(BC1349-BC1350)*BD1349</f>
        <v>0</v>
      </c>
    </row>
    <row r="1350" spans="1:57" x14ac:dyDescent="0.3">
      <c r="A1350">
        <f>Pumpkin_Seeds_Dataset!A1348</f>
        <v>96657</v>
      </c>
      <c r="B1350">
        <f>Pumpkin_Seeds_Dataset!B1348</f>
        <v>1285.0450000000001</v>
      </c>
      <c r="C1350">
        <f>Pumpkin_Seeds_Dataset!C1348</f>
        <v>526.84320000000002</v>
      </c>
      <c r="D1350">
        <f>Pumpkin_Seeds_Dataset!D1348</f>
        <v>235.26840000000001</v>
      </c>
      <c r="E1350">
        <f>Pumpkin_Seeds_Dataset!E1348</f>
        <v>97792</v>
      </c>
      <c r="F1350">
        <f>Pumpkin_Seeds_Dataset!F1348</f>
        <v>350.8098</v>
      </c>
      <c r="G1350">
        <f>Pumpkin_Seeds_Dataset!G1348</f>
        <v>0.89480000000000004</v>
      </c>
      <c r="H1350">
        <f>Pumpkin_Seeds_Dataset!H1348</f>
        <v>0.98839999999999995</v>
      </c>
      <c r="I1350">
        <f>Pumpkin_Seeds_Dataset!I1348</f>
        <v>0.65400000000000003</v>
      </c>
      <c r="J1350">
        <f>Pumpkin_Seeds_Dataset!J1348</f>
        <v>0.73550000000000004</v>
      </c>
      <c r="K1350">
        <f>Pumpkin_Seeds_Dataset!K1348</f>
        <v>2.2393000000000001</v>
      </c>
      <c r="L1350">
        <f>Pumpkin_Seeds_Dataset!L1348</f>
        <v>0.66590000000000005</v>
      </c>
      <c r="M1350" s="9">
        <f>Pumpkin_Seeds_Dataset!M1348</f>
        <v>1</v>
      </c>
      <c r="N1350" s="10">
        <f t="shared" si="274"/>
        <v>0</v>
      </c>
      <c r="O1350" s="11">
        <f t="shared" si="275"/>
        <v>1</v>
      </c>
      <c r="P1350">
        <f t="shared" si="276"/>
        <v>1</v>
      </c>
      <c r="Q1350">
        <f t="shared" si="277"/>
        <v>0.94008268072008505</v>
      </c>
      <c r="R1350" s="9">
        <f t="shared" si="278"/>
        <v>0.94008268072008505</v>
      </c>
      <c r="S1350" s="11">
        <f t="shared" si="279"/>
        <v>5.9917319279914949E-2</v>
      </c>
      <c r="T1350" s="9">
        <f t="shared" si="280"/>
        <v>-6.1787449373327821E-2</v>
      </c>
      <c r="U1350" s="11">
        <f t="shared" si="281"/>
        <v>100</v>
      </c>
      <c r="AX1350">
        <v>0.47883658819321817</v>
      </c>
      <c r="AY1350">
        <v>0</v>
      </c>
      <c r="AZ1350">
        <v>1</v>
      </c>
      <c r="BA1350">
        <f t="shared" ref="BA1350:BA1413" si="285">BA1349+AY1350</f>
        <v>1182</v>
      </c>
      <c r="BB1350">
        <f t="shared" ref="BB1350:BB1413" si="286">BB1349+AZ1350</f>
        <v>164</v>
      </c>
      <c r="BC1350">
        <f t="shared" si="282"/>
        <v>9.0769230769230824E-2</v>
      </c>
      <c r="BD1350">
        <f t="shared" si="283"/>
        <v>0.86333333333333329</v>
      </c>
      <c r="BE1350">
        <f t="shared" si="284"/>
        <v>0</v>
      </c>
    </row>
    <row r="1351" spans="1:57" x14ac:dyDescent="0.3">
      <c r="A1351">
        <f>Pumpkin_Seeds_Dataset!A1349</f>
        <v>56819</v>
      </c>
      <c r="B1351">
        <f>Pumpkin_Seeds_Dataset!B1349</f>
        <v>950.64800000000002</v>
      </c>
      <c r="C1351">
        <f>Pumpkin_Seeds_Dataset!C1349</f>
        <v>384.66239999999999</v>
      </c>
      <c r="D1351">
        <f>Pumpkin_Seeds_Dataset!D1349</f>
        <v>188.59809999999999</v>
      </c>
      <c r="E1351">
        <f>Pumpkin_Seeds_Dataset!E1349</f>
        <v>57390</v>
      </c>
      <c r="F1351">
        <f>Pumpkin_Seeds_Dataset!F1349</f>
        <v>268.96879999999999</v>
      </c>
      <c r="G1351">
        <f>Pumpkin_Seeds_Dataset!G1349</f>
        <v>0.87160000000000004</v>
      </c>
      <c r="H1351">
        <f>Pumpkin_Seeds_Dataset!H1349</f>
        <v>0.99009999999999998</v>
      </c>
      <c r="I1351">
        <f>Pumpkin_Seeds_Dataset!I1349</f>
        <v>0.73950000000000005</v>
      </c>
      <c r="J1351">
        <f>Pumpkin_Seeds_Dataset!J1349</f>
        <v>0.79010000000000002</v>
      </c>
      <c r="K1351">
        <f>Pumpkin_Seeds_Dataset!K1349</f>
        <v>2.0396000000000001</v>
      </c>
      <c r="L1351">
        <f>Pumpkin_Seeds_Dataset!L1349</f>
        <v>0.69920000000000004</v>
      </c>
      <c r="M1351" s="9">
        <f>Pumpkin_Seeds_Dataset!M1349</f>
        <v>1</v>
      </c>
      <c r="N1351" s="10">
        <f t="shared" si="274"/>
        <v>0</v>
      </c>
      <c r="O1351" s="11">
        <f t="shared" si="275"/>
        <v>1</v>
      </c>
      <c r="P1351">
        <f t="shared" si="276"/>
        <v>1</v>
      </c>
      <c r="Q1351">
        <f t="shared" si="277"/>
        <v>0.82283521403827775</v>
      </c>
      <c r="R1351" s="9">
        <f t="shared" si="278"/>
        <v>0.82283521403827775</v>
      </c>
      <c r="S1351" s="11">
        <f t="shared" si="279"/>
        <v>0.17716478596172225</v>
      </c>
      <c r="T1351" s="9">
        <f t="shared" si="280"/>
        <v>-0.19499932430888017</v>
      </c>
      <c r="U1351" s="11">
        <f t="shared" si="281"/>
        <v>100</v>
      </c>
      <c r="AX1351">
        <v>0.47915289802343458</v>
      </c>
      <c r="AY1351">
        <v>0</v>
      </c>
      <c r="AZ1351">
        <v>1</v>
      </c>
      <c r="BA1351">
        <f t="shared" si="285"/>
        <v>1182</v>
      </c>
      <c r="BB1351">
        <f t="shared" si="286"/>
        <v>165</v>
      </c>
      <c r="BC1351">
        <f t="shared" si="282"/>
        <v>9.0769230769230824E-2</v>
      </c>
      <c r="BD1351">
        <f t="shared" si="283"/>
        <v>0.86250000000000004</v>
      </c>
      <c r="BE1351">
        <f t="shared" si="284"/>
        <v>6.6346153846161271E-4</v>
      </c>
    </row>
    <row r="1352" spans="1:57" x14ac:dyDescent="0.3">
      <c r="A1352">
        <f>Pumpkin_Seeds_Dataset!A1350</f>
        <v>75593</v>
      </c>
      <c r="B1352">
        <f>Pumpkin_Seeds_Dataset!B1350</f>
        <v>1074.479</v>
      </c>
      <c r="C1352">
        <f>Pumpkin_Seeds_Dataset!C1350</f>
        <v>416.03859999999997</v>
      </c>
      <c r="D1352">
        <f>Pumpkin_Seeds_Dataset!D1350</f>
        <v>233.22800000000001</v>
      </c>
      <c r="E1352">
        <f>Pumpkin_Seeds_Dataset!E1350</f>
        <v>76620</v>
      </c>
      <c r="F1352">
        <f>Pumpkin_Seeds_Dataset!F1350</f>
        <v>310.23860000000002</v>
      </c>
      <c r="G1352">
        <f>Pumpkin_Seeds_Dataset!G1350</f>
        <v>0.82809999999999995</v>
      </c>
      <c r="H1352">
        <f>Pumpkin_Seeds_Dataset!H1350</f>
        <v>0.98660000000000003</v>
      </c>
      <c r="I1352">
        <f>Pumpkin_Seeds_Dataset!I1350</f>
        <v>0.7248</v>
      </c>
      <c r="J1352">
        <f>Pumpkin_Seeds_Dataset!J1350</f>
        <v>0.82279999999999998</v>
      </c>
      <c r="K1352">
        <f>Pumpkin_Seeds_Dataset!K1350</f>
        <v>1.7838000000000001</v>
      </c>
      <c r="L1352">
        <f>Pumpkin_Seeds_Dataset!L1350</f>
        <v>0.74570000000000003</v>
      </c>
      <c r="M1352" s="9">
        <f>Pumpkin_Seeds_Dataset!M1350</f>
        <v>1</v>
      </c>
      <c r="N1352" s="10">
        <f t="shared" si="274"/>
        <v>0</v>
      </c>
      <c r="O1352" s="11">
        <f t="shared" si="275"/>
        <v>1</v>
      </c>
      <c r="P1352">
        <f t="shared" si="276"/>
        <v>1</v>
      </c>
      <c r="Q1352">
        <f t="shared" si="277"/>
        <v>3.4131591374279825E-2</v>
      </c>
      <c r="R1352" s="9">
        <f t="shared" si="278"/>
        <v>3.4131591374279825E-2</v>
      </c>
      <c r="S1352" s="11">
        <f t="shared" si="279"/>
        <v>0.96586840862572021</v>
      </c>
      <c r="T1352" s="9">
        <f t="shared" si="280"/>
        <v>-3.3775318903037617</v>
      </c>
      <c r="U1352" s="11">
        <f t="shared" si="281"/>
        <v>0</v>
      </c>
      <c r="AX1352">
        <v>0.48015233261368495</v>
      </c>
      <c r="AY1352">
        <v>1</v>
      </c>
      <c r="AZ1352">
        <v>0</v>
      </c>
      <c r="BA1352">
        <f t="shared" si="285"/>
        <v>1183</v>
      </c>
      <c r="BB1352">
        <f t="shared" si="286"/>
        <v>165</v>
      </c>
      <c r="BC1352">
        <f t="shared" si="282"/>
        <v>8.9999999999999969E-2</v>
      </c>
      <c r="BD1352">
        <f t="shared" si="283"/>
        <v>0.86250000000000004</v>
      </c>
      <c r="BE1352">
        <f t="shared" si="284"/>
        <v>6.6346153846151697E-4</v>
      </c>
    </row>
    <row r="1353" spans="1:57" x14ac:dyDescent="0.3">
      <c r="A1353">
        <f>Pumpkin_Seeds_Dataset!A1351</f>
        <v>48098</v>
      </c>
      <c r="B1353">
        <f>Pumpkin_Seeds_Dataset!B1351</f>
        <v>925.19100000000003</v>
      </c>
      <c r="C1353">
        <f>Pumpkin_Seeds_Dataset!C1351</f>
        <v>395.80279999999999</v>
      </c>
      <c r="D1353">
        <f>Pumpkin_Seeds_Dataset!D1351</f>
        <v>156.10079999999999</v>
      </c>
      <c r="E1353">
        <f>Pumpkin_Seeds_Dataset!E1351</f>
        <v>48643</v>
      </c>
      <c r="F1353">
        <f>Pumpkin_Seeds_Dataset!F1351</f>
        <v>247.46770000000001</v>
      </c>
      <c r="G1353">
        <f>Pumpkin_Seeds_Dataset!G1351</f>
        <v>0.91890000000000005</v>
      </c>
      <c r="H1353">
        <f>Pumpkin_Seeds_Dataset!H1351</f>
        <v>0.98880000000000001</v>
      </c>
      <c r="I1353">
        <f>Pumpkin_Seeds_Dataset!I1351</f>
        <v>0.64500000000000002</v>
      </c>
      <c r="J1353">
        <f>Pumpkin_Seeds_Dataset!J1351</f>
        <v>0.70609999999999995</v>
      </c>
      <c r="K1353">
        <f>Pumpkin_Seeds_Dataset!K1351</f>
        <v>2.5356000000000001</v>
      </c>
      <c r="L1353">
        <f>Pumpkin_Seeds_Dataset!L1351</f>
        <v>0.62519999999999998</v>
      </c>
      <c r="M1353" s="9">
        <f>Pumpkin_Seeds_Dataset!M1351</f>
        <v>1</v>
      </c>
      <c r="N1353" s="10">
        <f t="shared" si="274"/>
        <v>0</v>
      </c>
      <c r="O1353" s="11">
        <f t="shared" si="275"/>
        <v>1</v>
      </c>
      <c r="P1353">
        <f t="shared" si="276"/>
        <v>1</v>
      </c>
      <c r="Q1353">
        <f t="shared" si="277"/>
        <v>0.99995486173905324</v>
      </c>
      <c r="R1353" s="9">
        <f t="shared" si="278"/>
        <v>0.99995486173905324</v>
      </c>
      <c r="S1353" s="11">
        <f t="shared" si="279"/>
        <v>4.5138260946764319E-5</v>
      </c>
      <c r="T1353" s="9">
        <f t="shared" si="280"/>
        <v>-4.5139279708721844E-5</v>
      </c>
      <c r="U1353" s="11">
        <f t="shared" si="281"/>
        <v>100</v>
      </c>
      <c r="AX1353">
        <v>0.48176876218862019</v>
      </c>
      <c r="AY1353">
        <v>1</v>
      </c>
      <c r="AZ1353">
        <v>0</v>
      </c>
      <c r="BA1353">
        <f t="shared" si="285"/>
        <v>1184</v>
      </c>
      <c r="BB1353">
        <f t="shared" si="286"/>
        <v>165</v>
      </c>
      <c r="BC1353">
        <f t="shared" si="282"/>
        <v>8.9230769230769225E-2</v>
      </c>
      <c r="BD1353">
        <f t="shared" si="283"/>
        <v>0.86250000000000004</v>
      </c>
      <c r="BE1353">
        <f t="shared" si="284"/>
        <v>0</v>
      </c>
    </row>
    <row r="1354" spans="1:57" x14ac:dyDescent="0.3">
      <c r="A1354">
        <f>Pumpkin_Seeds_Dataset!A1352</f>
        <v>62349</v>
      </c>
      <c r="B1354">
        <f>Pumpkin_Seeds_Dataset!B1352</f>
        <v>1047.9480000000001</v>
      </c>
      <c r="C1354">
        <f>Pumpkin_Seeds_Dataset!C1352</f>
        <v>442.53789999999998</v>
      </c>
      <c r="D1354">
        <f>Pumpkin_Seeds_Dataset!D1352</f>
        <v>180.0368</v>
      </c>
      <c r="E1354">
        <f>Pumpkin_Seeds_Dataset!E1352</f>
        <v>62996</v>
      </c>
      <c r="F1354">
        <f>Pumpkin_Seeds_Dataset!F1352</f>
        <v>281.75380000000001</v>
      </c>
      <c r="G1354">
        <f>Pumpkin_Seeds_Dataset!G1352</f>
        <v>0.91349999999999998</v>
      </c>
      <c r="H1354">
        <f>Pumpkin_Seeds_Dataset!H1352</f>
        <v>0.98970000000000002</v>
      </c>
      <c r="I1354">
        <f>Pumpkin_Seeds_Dataset!I1352</f>
        <v>0.52690000000000003</v>
      </c>
      <c r="J1354">
        <f>Pumpkin_Seeds_Dataset!J1352</f>
        <v>0.71340000000000003</v>
      </c>
      <c r="K1354">
        <f>Pumpkin_Seeds_Dataset!K1352</f>
        <v>2.4580000000000002</v>
      </c>
      <c r="L1354">
        <f>Pumpkin_Seeds_Dataset!L1352</f>
        <v>0.63670000000000004</v>
      </c>
      <c r="M1354" s="9">
        <f>Pumpkin_Seeds_Dataset!M1352</f>
        <v>1</v>
      </c>
      <c r="N1354" s="10">
        <f t="shared" si="274"/>
        <v>0</v>
      </c>
      <c r="O1354" s="11">
        <f t="shared" si="275"/>
        <v>1</v>
      </c>
      <c r="P1354">
        <f t="shared" si="276"/>
        <v>1</v>
      </c>
      <c r="Q1354">
        <f t="shared" si="277"/>
        <v>0.99586489259529831</v>
      </c>
      <c r="R1354" s="9">
        <f t="shared" si="278"/>
        <v>0.99586489259529831</v>
      </c>
      <c r="S1354" s="11">
        <f t="shared" si="279"/>
        <v>4.1351074047016878E-3</v>
      </c>
      <c r="T1354" s="9">
        <f t="shared" si="280"/>
        <v>-4.1436806035533916E-3</v>
      </c>
      <c r="U1354" s="11">
        <f t="shared" si="281"/>
        <v>100</v>
      </c>
      <c r="AX1354">
        <v>0.48262946434040421</v>
      </c>
      <c r="AY1354">
        <v>0</v>
      </c>
      <c r="AZ1354">
        <v>1</v>
      </c>
      <c r="BA1354">
        <f t="shared" si="285"/>
        <v>1184</v>
      </c>
      <c r="BB1354">
        <f t="shared" si="286"/>
        <v>166</v>
      </c>
      <c r="BC1354">
        <f t="shared" si="282"/>
        <v>8.9230769230769225E-2</v>
      </c>
      <c r="BD1354">
        <f t="shared" si="283"/>
        <v>0.86166666666666669</v>
      </c>
      <c r="BE1354">
        <f t="shared" si="284"/>
        <v>6.6282051282049131E-4</v>
      </c>
    </row>
    <row r="1355" spans="1:57" x14ac:dyDescent="0.3">
      <c r="A1355">
        <f>Pumpkin_Seeds_Dataset!A1353</f>
        <v>58876</v>
      </c>
      <c r="B1355">
        <f>Pumpkin_Seeds_Dataset!B1353</f>
        <v>975.62800000000004</v>
      </c>
      <c r="C1355">
        <f>Pumpkin_Seeds_Dataset!C1353</f>
        <v>400.6413</v>
      </c>
      <c r="D1355">
        <f>Pumpkin_Seeds_Dataset!D1353</f>
        <v>188.1532</v>
      </c>
      <c r="E1355">
        <f>Pumpkin_Seeds_Dataset!E1353</f>
        <v>59500</v>
      </c>
      <c r="F1355">
        <f>Pumpkin_Seeds_Dataset!F1353</f>
        <v>273.79419999999999</v>
      </c>
      <c r="G1355">
        <f>Pumpkin_Seeds_Dataset!G1353</f>
        <v>0.88290000000000002</v>
      </c>
      <c r="H1355">
        <f>Pumpkin_Seeds_Dataset!H1353</f>
        <v>0.98950000000000005</v>
      </c>
      <c r="I1355">
        <f>Pumpkin_Seeds_Dataset!I1353</f>
        <v>0.64900000000000002</v>
      </c>
      <c r="J1355">
        <f>Pumpkin_Seeds_Dataset!J1353</f>
        <v>0.77729999999999999</v>
      </c>
      <c r="K1355">
        <f>Pumpkin_Seeds_Dataset!K1353</f>
        <v>2.1293000000000002</v>
      </c>
      <c r="L1355">
        <f>Pumpkin_Seeds_Dataset!L1353</f>
        <v>0.68340000000000001</v>
      </c>
      <c r="M1355" s="9">
        <f>Pumpkin_Seeds_Dataset!M1353</f>
        <v>1</v>
      </c>
      <c r="N1355" s="10">
        <f t="shared" si="274"/>
        <v>0</v>
      </c>
      <c r="O1355" s="11">
        <f t="shared" si="275"/>
        <v>1</v>
      </c>
      <c r="P1355">
        <f t="shared" si="276"/>
        <v>1</v>
      </c>
      <c r="Q1355">
        <f t="shared" si="277"/>
        <v>0.91098624362225533</v>
      </c>
      <c r="R1355" s="9">
        <f t="shared" si="278"/>
        <v>0.91098624362225533</v>
      </c>
      <c r="S1355" s="11">
        <f t="shared" si="279"/>
        <v>8.9013756377744668E-2</v>
      </c>
      <c r="T1355" s="9">
        <f t="shared" si="280"/>
        <v>-9.3227482141068366E-2</v>
      </c>
      <c r="U1355" s="11">
        <f t="shared" si="281"/>
        <v>100</v>
      </c>
      <c r="AX1355">
        <v>0.48309318092444958</v>
      </c>
      <c r="AY1355">
        <v>1</v>
      </c>
      <c r="AZ1355">
        <v>0</v>
      </c>
      <c r="BA1355">
        <f t="shared" si="285"/>
        <v>1185</v>
      </c>
      <c r="BB1355">
        <f t="shared" si="286"/>
        <v>166</v>
      </c>
      <c r="BC1355">
        <f t="shared" si="282"/>
        <v>8.846153846153848E-2</v>
      </c>
      <c r="BD1355">
        <f t="shared" si="283"/>
        <v>0.86166666666666669</v>
      </c>
      <c r="BE1355">
        <f t="shared" si="284"/>
        <v>0</v>
      </c>
    </row>
    <row r="1356" spans="1:57" x14ac:dyDescent="0.3">
      <c r="A1356">
        <f>Pumpkin_Seeds_Dataset!A1354</f>
        <v>86778</v>
      </c>
      <c r="B1356">
        <f>Pumpkin_Seeds_Dataset!B1354</f>
        <v>1212.825</v>
      </c>
      <c r="C1356">
        <f>Pumpkin_Seeds_Dataset!C1354</f>
        <v>494.65910000000002</v>
      </c>
      <c r="D1356">
        <f>Pumpkin_Seeds_Dataset!D1354</f>
        <v>224.17859999999999</v>
      </c>
      <c r="E1356">
        <f>Pumpkin_Seeds_Dataset!E1354</f>
        <v>87667</v>
      </c>
      <c r="F1356">
        <f>Pumpkin_Seeds_Dataset!F1354</f>
        <v>332.39909999999998</v>
      </c>
      <c r="G1356">
        <f>Pumpkin_Seeds_Dataset!G1354</f>
        <v>0.89139999999999997</v>
      </c>
      <c r="H1356">
        <f>Pumpkin_Seeds_Dataset!H1354</f>
        <v>0.9899</v>
      </c>
      <c r="I1356">
        <f>Pumpkin_Seeds_Dataset!I1354</f>
        <v>0.62949999999999995</v>
      </c>
      <c r="J1356">
        <f>Pumpkin_Seeds_Dataset!J1354</f>
        <v>0.74129999999999996</v>
      </c>
      <c r="K1356">
        <f>Pumpkin_Seeds_Dataset!K1354</f>
        <v>2.2065000000000001</v>
      </c>
      <c r="L1356">
        <f>Pumpkin_Seeds_Dataset!L1354</f>
        <v>0.67200000000000004</v>
      </c>
      <c r="M1356" s="9">
        <f>Pumpkin_Seeds_Dataset!M1354</f>
        <v>1</v>
      </c>
      <c r="N1356" s="10">
        <f t="shared" si="274"/>
        <v>0</v>
      </c>
      <c r="O1356" s="11">
        <f t="shared" si="275"/>
        <v>1</v>
      </c>
      <c r="P1356">
        <f t="shared" si="276"/>
        <v>1</v>
      </c>
      <c r="Q1356">
        <f t="shared" si="277"/>
        <v>0.83633014062796496</v>
      </c>
      <c r="R1356" s="9">
        <f t="shared" si="278"/>
        <v>0.83633014062796496</v>
      </c>
      <c r="S1356" s="11">
        <f t="shared" si="279"/>
        <v>0.16366985937203504</v>
      </c>
      <c r="T1356" s="9">
        <f t="shared" si="280"/>
        <v>-0.17873183879454085</v>
      </c>
      <c r="U1356" s="11">
        <f t="shared" si="281"/>
        <v>100</v>
      </c>
      <c r="AX1356">
        <v>0.483382455811945</v>
      </c>
      <c r="AY1356">
        <v>0</v>
      </c>
      <c r="AZ1356">
        <v>1</v>
      </c>
      <c r="BA1356">
        <f t="shared" si="285"/>
        <v>1185</v>
      </c>
      <c r="BB1356">
        <f t="shared" si="286"/>
        <v>167</v>
      </c>
      <c r="BC1356">
        <f t="shared" si="282"/>
        <v>8.846153846153848E-2</v>
      </c>
      <c r="BD1356">
        <f t="shared" si="283"/>
        <v>0.86083333333333334</v>
      </c>
      <c r="BE1356">
        <f t="shared" si="284"/>
        <v>0</v>
      </c>
    </row>
    <row r="1357" spans="1:57" x14ac:dyDescent="0.3">
      <c r="A1357">
        <f>Pumpkin_Seeds_Dataset!A1355</f>
        <v>52447</v>
      </c>
      <c r="B1357">
        <f>Pumpkin_Seeds_Dataset!B1355</f>
        <v>926.82600000000002</v>
      </c>
      <c r="C1357">
        <f>Pumpkin_Seeds_Dataset!C1355</f>
        <v>388.98630000000003</v>
      </c>
      <c r="D1357">
        <f>Pumpkin_Seeds_Dataset!D1355</f>
        <v>172.04230000000001</v>
      </c>
      <c r="E1357">
        <f>Pumpkin_Seeds_Dataset!E1355</f>
        <v>52958</v>
      </c>
      <c r="F1357">
        <f>Pumpkin_Seeds_Dataset!F1355</f>
        <v>258.41359999999997</v>
      </c>
      <c r="G1357">
        <f>Pumpkin_Seeds_Dataset!G1355</f>
        <v>0.89690000000000003</v>
      </c>
      <c r="H1357">
        <f>Pumpkin_Seeds_Dataset!H1355</f>
        <v>0.99039999999999995</v>
      </c>
      <c r="I1357">
        <f>Pumpkin_Seeds_Dataset!I1355</f>
        <v>0.65380000000000005</v>
      </c>
      <c r="J1357">
        <f>Pumpkin_Seeds_Dataset!J1355</f>
        <v>0.76719999999999999</v>
      </c>
      <c r="K1357">
        <f>Pumpkin_Seeds_Dataset!K1355</f>
        <v>2.2610000000000001</v>
      </c>
      <c r="L1357">
        <f>Pumpkin_Seeds_Dataset!L1355</f>
        <v>0.6643</v>
      </c>
      <c r="M1357" s="9">
        <f>Pumpkin_Seeds_Dataset!M1355</f>
        <v>1</v>
      </c>
      <c r="N1357" s="10">
        <f t="shared" si="274"/>
        <v>0</v>
      </c>
      <c r="O1357" s="11">
        <f t="shared" si="275"/>
        <v>1</v>
      </c>
      <c r="P1357">
        <f t="shared" si="276"/>
        <v>1</v>
      </c>
      <c r="Q1357">
        <f t="shared" si="277"/>
        <v>0.99189606648226725</v>
      </c>
      <c r="R1357" s="9">
        <f t="shared" si="278"/>
        <v>0.99189606648226725</v>
      </c>
      <c r="S1357" s="11">
        <f t="shared" si="279"/>
        <v>8.1039335177327532E-3</v>
      </c>
      <c r="T1357" s="9">
        <f t="shared" si="280"/>
        <v>-8.1369488774641532E-3</v>
      </c>
      <c r="U1357" s="11">
        <f t="shared" si="281"/>
        <v>100</v>
      </c>
      <c r="AX1357">
        <v>0.48340529661028447</v>
      </c>
      <c r="AY1357">
        <v>0</v>
      </c>
      <c r="AZ1357">
        <v>1</v>
      </c>
      <c r="BA1357">
        <f t="shared" si="285"/>
        <v>1185</v>
      </c>
      <c r="BB1357">
        <f t="shared" si="286"/>
        <v>168</v>
      </c>
      <c r="BC1357">
        <f t="shared" si="282"/>
        <v>8.846153846153848E-2</v>
      </c>
      <c r="BD1357">
        <f t="shared" si="283"/>
        <v>0.86</v>
      </c>
      <c r="BE1357">
        <f t="shared" si="284"/>
        <v>6.615384615384401E-4</v>
      </c>
    </row>
    <row r="1358" spans="1:57" x14ac:dyDescent="0.3">
      <c r="A1358">
        <f>Pumpkin_Seeds_Dataset!A1356</f>
        <v>53554</v>
      </c>
      <c r="B1358">
        <f>Pumpkin_Seeds_Dataset!B1356</f>
        <v>921.66499999999996</v>
      </c>
      <c r="C1358">
        <f>Pumpkin_Seeds_Dataset!C1356</f>
        <v>372.08359999999999</v>
      </c>
      <c r="D1358">
        <f>Pumpkin_Seeds_Dataset!D1356</f>
        <v>184.0684</v>
      </c>
      <c r="E1358">
        <f>Pumpkin_Seeds_Dataset!E1356</f>
        <v>54082</v>
      </c>
      <c r="F1358">
        <f>Pumpkin_Seeds_Dataset!F1356</f>
        <v>261.12650000000002</v>
      </c>
      <c r="G1358">
        <f>Pumpkin_Seeds_Dataset!G1356</f>
        <v>0.86909999999999998</v>
      </c>
      <c r="H1358">
        <f>Pumpkin_Seeds_Dataset!H1356</f>
        <v>0.99019999999999997</v>
      </c>
      <c r="I1358">
        <f>Pumpkin_Seeds_Dataset!I1356</f>
        <v>0.62609999999999999</v>
      </c>
      <c r="J1358">
        <f>Pumpkin_Seeds_Dataset!J1356</f>
        <v>0.79220000000000002</v>
      </c>
      <c r="K1358">
        <f>Pumpkin_Seeds_Dataset!K1356</f>
        <v>2.0213999999999999</v>
      </c>
      <c r="L1358">
        <f>Pumpkin_Seeds_Dataset!L1356</f>
        <v>0.70179999999999998</v>
      </c>
      <c r="M1358" s="9">
        <f>Pumpkin_Seeds_Dataset!M1356</f>
        <v>1</v>
      </c>
      <c r="N1358" s="10">
        <f t="shared" si="274"/>
        <v>0</v>
      </c>
      <c r="O1358" s="11">
        <f t="shared" si="275"/>
        <v>1</v>
      </c>
      <c r="P1358">
        <f t="shared" si="276"/>
        <v>1</v>
      </c>
      <c r="Q1358">
        <f t="shared" si="277"/>
        <v>0.89759224317391473</v>
      </c>
      <c r="R1358" s="9">
        <f t="shared" si="278"/>
        <v>0.89759224317391473</v>
      </c>
      <c r="S1358" s="11">
        <f t="shared" si="279"/>
        <v>0.10240775682608527</v>
      </c>
      <c r="T1358" s="9">
        <f t="shared" si="280"/>
        <v>-0.10803938599133632</v>
      </c>
      <c r="U1358" s="11">
        <f t="shared" si="281"/>
        <v>100</v>
      </c>
      <c r="AX1358">
        <v>0.48641237190915715</v>
      </c>
      <c r="AY1358">
        <v>1</v>
      </c>
      <c r="AZ1358">
        <v>0</v>
      </c>
      <c r="BA1358">
        <f t="shared" si="285"/>
        <v>1186</v>
      </c>
      <c r="BB1358">
        <f t="shared" si="286"/>
        <v>168</v>
      </c>
      <c r="BC1358">
        <f t="shared" si="282"/>
        <v>8.7692307692307736E-2</v>
      </c>
      <c r="BD1358">
        <f t="shared" si="283"/>
        <v>0.86</v>
      </c>
      <c r="BE1358">
        <f t="shared" si="284"/>
        <v>6.6153846153853561E-4</v>
      </c>
    </row>
    <row r="1359" spans="1:57" x14ac:dyDescent="0.3">
      <c r="A1359">
        <f>Pumpkin_Seeds_Dataset!A1357</f>
        <v>55462</v>
      </c>
      <c r="B1359">
        <f>Pumpkin_Seeds_Dataset!B1357</f>
        <v>952.25300000000004</v>
      </c>
      <c r="C1359">
        <f>Pumpkin_Seeds_Dataset!C1357</f>
        <v>383.56209999999999</v>
      </c>
      <c r="D1359">
        <f>Pumpkin_Seeds_Dataset!D1357</f>
        <v>185.48740000000001</v>
      </c>
      <c r="E1359">
        <f>Pumpkin_Seeds_Dataset!E1357</f>
        <v>56210</v>
      </c>
      <c r="F1359">
        <f>Pumpkin_Seeds_Dataset!F1357</f>
        <v>265.73750000000001</v>
      </c>
      <c r="G1359">
        <f>Pumpkin_Seeds_Dataset!G1357</f>
        <v>0.87529999999999997</v>
      </c>
      <c r="H1359">
        <f>Pumpkin_Seeds_Dataset!H1357</f>
        <v>0.98670000000000002</v>
      </c>
      <c r="I1359">
        <f>Pumpkin_Seeds_Dataset!I1357</f>
        <v>0.72009999999999996</v>
      </c>
      <c r="J1359">
        <f>Pumpkin_Seeds_Dataset!J1357</f>
        <v>0.76859999999999995</v>
      </c>
      <c r="K1359">
        <f>Pumpkin_Seeds_Dataset!K1357</f>
        <v>2.0678999999999998</v>
      </c>
      <c r="L1359">
        <f>Pumpkin_Seeds_Dataset!L1357</f>
        <v>0.69279999999999997</v>
      </c>
      <c r="M1359" s="9">
        <f>Pumpkin_Seeds_Dataset!M1357</f>
        <v>1</v>
      </c>
      <c r="N1359" s="10">
        <f t="shared" si="274"/>
        <v>0</v>
      </c>
      <c r="O1359" s="11">
        <f t="shared" si="275"/>
        <v>1</v>
      </c>
      <c r="P1359">
        <f t="shared" si="276"/>
        <v>1</v>
      </c>
      <c r="Q1359">
        <f t="shared" si="277"/>
        <v>0.91208611024144715</v>
      </c>
      <c r="R1359" s="9">
        <f t="shared" si="278"/>
        <v>0.91208611024144715</v>
      </c>
      <c r="S1359" s="11">
        <f t="shared" si="279"/>
        <v>8.7913889758552854E-2</v>
      </c>
      <c r="T1359" s="9">
        <f t="shared" si="280"/>
        <v>-9.2020874240616821E-2</v>
      </c>
      <c r="U1359" s="11">
        <f t="shared" si="281"/>
        <v>100</v>
      </c>
      <c r="AX1359">
        <v>0.48727342840040799</v>
      </c>
      <c r="AY1359">
        <v>1</v>
      </c>
      <c r="AZ1359">
        <v>0</v>
      </c>
      <c r="BA1359">
        <f t="shared" si="285"/>
        <v>1187</v>
      </c>
      <c r="BB1359">
        <f t="shared" si="286"/>
        <v>168</v>
      </c>
      <c r="BC1359">
        <f t="shared" si="282"/>
        <v>8.6923076923076881E-2</v>
      </c>
      <c r="BD1359">
        <f t="shared" si="283"/>
        <v>0.86</v>
      </c>
      <c r="BE1359">
        <f t="shared" si="284"/>
        <v>6.615384615384401E-4</v>
      </c>
    </row>
    <row r="1360" spans="1:57" x14ac:dyDescent="0.3">
      <c r="A1360">
        <f>Pumpkin_Seeds_Dataset!A1358</f>
        <v>71099</v>
      </c>
      <c r="B1360">
        <f>Pumpkin_Seeds_Dataset!B1358</f>
        <v>1111.482</v>
      </c>
      <c r="C1360">
        <f>Pumpkin_Seeds_Dataset!C1358</f>
        <v>471.63</v>
      </c>
      <c r="D1360">
        <f>Pumpkin_Seeds_Dataset!D1358</f>
        <v>192.6712</v>
      </c>
      <c r="E1360">
        <f>Pumpkin_Seeds_Dataset!E1358</f>
        <v>71810</v>
      </c>
      <c r="F1360">
        <f>Pumpkin_Seeds_Dataset!F1358</f>
        <v>300.87549999999999</v>
      </c>
      <c r="G1360">
        <f>Pumpkin_Seeds_Dataset!G1358</f>
        <v>0.91269999999999996</v>
      </c>
      <c r="H1360">
        <f>Pumpkin_Seeds_Dataset!H1358</f>
        <v>0.99009999999999998</v>
      </c>
      <c r="I1360">
        <f>Pumpkin_Seeds_Dataset!I1358</f>
        <v>0.5353</v>
      </c>
      <c r="J1360">
        <f>Pumpkin_Seeds_Dataset!J1358</f>
        <v>0.72319999999999995</v>
      </c>
      <c r="K1360">
        <f>Pumpkin_Seeds_Dataset!K1358</f>
        <v>2.4478</v>
      </c>
      <c r="L1360">
        <f>Pumpkin_Seeds_Dataset!L1358</f>
        <v>0.63790000000000002</v>
      </c>
      <c r="M1360" s="9">
        <f>Pumpkin_Seeds_Dataset!M1358</f>
        <v>1</v>
      </c>
      <c r="N1360" s="10">
        <f t="shared" si="274"/>
        <v>0</v>
      </c>
      <c r="O1360" s="11">
        <f t="shared" si="275"/>
        <v>1</v>
      </c>
      <c r="P1360">
        <f t="shared" si="276"/>
        <v>1</v>
      </c>
      <c r="Q1360">
        <f t="shared" si="277"/>
        <v>0.99003272243907248</v>
      </c>
      <c r="R1360" s="9">
        <f t="shared" si="278"/>
        <v>0.99003272243907248</v>
      </c>
      <c r="S1360" s="11">
        <f t="shared" si="279"/>
        <v>9.9672775609275233E-3</v>
      </c>
      <c r="T1360" s="9">
        <f t="shared" si="280"/>
        <v>-1.0017283430978699E-2</v>
      </c>
      <c r="U1360" s="11">
        <f t="shared" si="281"/>
        <v>100</v>
      </c>
      <c r="AX1360">
        <v>0.48951255842532659</v>
      </c>
      <c r="AY1360">
        <v>1</v>
      </c>
      <c r="AZ1360">
        <v>0</v>
      </c>
      <c r="BA1360">
        <f t="shared" si="285"/>
        <v>1188</v>
      </c>
      <c r="BB1360">
        <f t="shared" si="286"/>
        <v>168</v>
      </c>
      <c r="BC1360">
        <f t="shared" si="282"/>
        <v>8.6153846153846136E-2</v>
      </c>
      <c r="BD1360">
        <f t="shared" si="283"/>
        <v>0.86</v>
      </c>
      <c r="BE1360">
        <f t="shared" si="284"/>
        <v>0</v>
      </c>
    </row>
    <row r="1361" spans="1:57" x14ac:dyDescent="0.3">
      <c r="A1361">
        <f>Pumpkin_Seeds_Dataset!A1359</f>
        <v>71077</v>
      </c>
      <c r="B1361">
        <f>Pumpkin_Seeds_Dataset!B1359</f>
        <v>1136.241</v>
      </c>
      <c r="C1361">
        <f>Pumpkin_Seeds_Dataset!C1359</f>
        <v>488.28910000000002</v>
      </c>
      <c r="D1361">
        <f>Pumpkin_Seeds_Dataset!D1359</f>
        <v>186.00129999999999</v>
      </c>
      <c r="E1361">
        <f>Pumpkin_Seeds_Dataset!E1359</f>
        <v>71792</v>
      </c>
      <c r="F1361">
        <f>Pumpkin_Seeds_Dataset!F1359</f>
        <v>300.82889999999998</v>
      </c>
      <c r="G1361">
        <f>Pumpkin_Seeds_Dataset!G1359</f>
        <v>0.92459999999999998</v>
      </c>
      <c r="H1361">
        <f>Pumpkin_Seeds_Dataset!H1359</f>
        <v>0.99</v>
      </c>
      <c r="I1361">
        <f>Pumpkin_Seeds_Dataset!I1359</f>
        <v>0.51319999999999999</v>
      </c>
      <c r="J1361">
        <f>Pumpkin_Seeds_Dataset!J1359</f>
        <v>0.69179999999999997</v>
      </c>
      <c r="K1361">
        <f>Pumpkin_Seeds_Dataset!K1359</f>
        <v>2.6252</v>
      </c>
      <c r="L1361">
        <f>Pumpkin_Seeds_Dataset!L1359</f>
        <v>0.61609999999999998</v>
      </c>
      <c r="M1361" s="9">
        <f>Pumpkin_Seeds_Dataset!M1359</f>
        <v>1</v>
      </c>
      <c r="N1361" s="10">
        <f t="shared" si="274"/>
        <v>0</v>
      </c>
      <c r="O1361" s="11">
        <f t="shared" si="275"/>
        <v>1</v>
      </c>
      <c r="P1361">
        <f t="shared" si="276"/>
        <v>1</v>
      </c>
      <c r="Q1361">
        <f t="shared" si="277"/>
        <v>0.99896303817566856</v>
      </c>
      <c r="R1361" s="9">
        <f t="shared" si="278"/>
        <v>0.99896303817566856</v>
      </c>
      <c r="S1361" s="11">
        <f t="shared" si="279"/>
        <v>1.0369618243314394E-3</v>
      </c>
      <c r="T1361" s="9">
        <f t="shared" si="280"/>
        <v>-1.037499841211468E-3</v>
      </c>
      <c r="U1361" s="11">
        <f t="shared" si="281"/>
        <v>100</v>
      </c>
      <c r="AX1361">
        <v>0.49182011745900006</v>
      </c>
      <c r="AY1361">
        <v>0</v>
      </c>
      <c r="AZ1361">
        <v>1</v>
      </c>
      <c r="BA1361">
        <f t="shared" si="285"/>
        <v>1188</v>
      </c>
      <c r="BB1361">
        <f t="shared" si="286"/>
        <v>169</v>
      </c>
      <c r="BC1361">
        <f t="shared" si="282"/>
        <v>8.6153846153846136E-2</v>
      </c>
      <c r="BD1361">
        <f t="shared" si="283"/>
        <v>0.85916666666666663</v>
      </c>
      <c r="BE1361">
        <f t="shared" si="284"/>
        <v>6.6089743589741443E-4</v>
      </c>
    </row>
    <row r="1362" spans="1:57" x14ac:dyDescent="0.3">
      <c r="A1362">
        <f>Pumpkin_Seeds_Dataset!A1360</f>
        <v>58469</v>
      </c>
      <c r="B1362">
        <f>Pumpkin_Seeds_Dataset!B1360</f>
        <v>1007.0410000000001</v>
      </c>
      <c r="C1362">
        <f>Pumpkin_Seeds_Dataset!C1360</f>
        <v>430.20030000000003</v>
      </c>
      <c r="D1362">
        <f>Pumpkin_Seeds_Dataset!D1360</f>
        <v>173.81370000000001</v>
      </c>
      <c r="E1362">
        <f>Pumpkin_Seeds_Dataset!E1360</f>
        <v>59077</v>
      </c>
      <c r="F1362">
        <f>Pumpkin_Seeds_Dataset!F1360</f>
        <v>272.84620000000001</v>
      </c>
      <c r="G1362">
        <f>Pumpkin_Seeds_Dataset!G1360</f>
        <v>0.91469999999999996</v>
      </c>
      <c r="H1362">
        <f>Pumpkin_Seeds_Dataset!H1360</f>
        <v>0.98970000000000002</v>
      </c>
      <c r="I1362">
        <f>Pumpkin_Seeds_Dataset!I1360</f>
        <v>0.746</v>
      </c>
      <c r="J1362">
        <f>Pumpkin_Seeds_Dataset!J1360</f>
        <v>0.72450000000000003</v>
      </c>
      <c r="K1362">
        <f>Pumpkin_Seeds_Dataset!K1360</f>
        <v>2.4750999999999999</v>
      </c>
      <c r="L1362">
        <f>Pumpkin_Seeds_Dataset!L1360</f>
        <v>0.63419999999999999</v>
      </c>
      <c r="M1362" s="9">
        <f>Pumpkin_Seeds_Dataset!M1360</f>
        <v>1</v>
      </c>
      <c r="N1362" s="10">
        <f t="shared" si="274"/>
        <v>0</v>
      </c>
      <c r="O1362" s="11">
        <f t="shared" si="275"/>
        <v>1</v>
      </c>
      <c r="P1362">
        <f t="shared" si="276"/>
        <v>1</v>
      </c>
      <c r="Q1362">
        <f t="shared" si="277"/>
        <v>0.99852227577709785</v>
      </c>
      <c r="R1362" s="9">
        <f t="shared" si="278"/>
        <v>0.99852227577709785</v>
      </c>
      <c r="S1362" s="11">
        <f t="shared" si="279"/>
        <v>1.4777242229021548E-3</v>
      </c>
      <c r="T1362" s="9">
        <f t="shared" si="280"/>
        <v>-1.4788171341552766E-3</v>
      </c>
      <c r="U1362" s="11">
        <f t="shared" si="281"/>
        <v>100</v>
      </c>
      <c r="AX1362">
        <v>0.49659653652894681</v>
      </c>
      <c r="AY1362">
        <v>1</v>
      </c>
      <c r="AZ1362">
        <v>0</v>
      </c>
      <c r="BA1362">
        <f t="shared" si="285"/>
        <v>1189</v>
      </c>
      <c r="BB1362">
        <f t="shared" si="286"/>
        <v>169</v>
      </c>
      <c r="BC1362">
        <f t="shared" si="282"/>
        <v>8.5384615384615392E-2</v>
      </c>
      <c r="BD1362">
        <f t="shared" si="283"/>
        <v>0.85916666666666663</v>
      </c>
      <c r="BE1362">
        <f t="shared" si="284"/>
        <v>0</v>
      </c>
    </row>
    <row r="1363" spans="1:57" x14ac:dyDescent="0.3">
      <c r="A1363">
        <f>Pumpkin_Seeds_Dataset!A1361</f>
        <v>74319</v>
      </c>
      <c r="B1363">
        <f>Pumpkin_Seeds_Dataset!B1361</f>
        <v>1138.1559999999999</v>
      </c>
      <c r="C1363">
        <f>Pumpkin_Seeds_Dataset!C1361</f>
        <v>482.36900000000003</v>
      </c>
      <c r="D1363">
        <f>Pumpkin_Seeds_Dataset!D1361</f>
        <v>197.25280000000001</v>
      </c>
      <c r="E1363">
        <f>Pumpkin_Seeds_Dataset!E1361</f>
        <v>75401</v>
      </c>
      <c r="F1363">
        <f>Pumpkin_Seeds_Dataset!F1361</f>
        <v>307.61320000000001</v>
      </c>
      <c r="G1363">
        <f>Pumpkin_Seeds_Dataset!G1361</f>
        <v>0.91259999999999997</v>
      </c>
      <c r="H1363">
        <f>Pumpkin_Seeds_Dataset!H1361</f>
        <v>0.98570000000000002</v>
      </c>
      <c r="I1363">
        <f>Pumpkin_Seeds_Dataset!I1361</f>
        <v>0.68859999999999999</v>
      </c>
      <c r="J1363">
        <f>Pumpkin_Seeds_Dataset!J1361</f>
        <v>0.72099999999999997</v>
      </c>
      <c r="K1363">
        <f>Pumpkin_Seeds_Dataset!K1361</f>
        <v>2.4453999999999998</v>
      </c>
      <c r="L1363">
        <f>Pumpkin_Seeds_Dataset!L1361</f>
        <v>0.63770000000000004</v>
      </c>
      <c r="M1363" s="9">
        <f>Pumpkin_Seeds_Dataset!M1361</f>
        <v>1</v>
      </c>
      <c r="N1363" s="10">
        <f t="shared" si="274"/>
        <v>0</v>
      </c>
      <c r="O1363" s="11">
        <f t="shared" si="275"/>
        <v>1</v>
      </c>
      <c r="P1363">
        <f t="shared" si="276"/>
        <v>1</v>
      </c>
      <c r="Q1363">
        <f t="shared" si="277"/>
        <v>0.97498722431663221</v>
      </c>
      <c r="R1363" s="9">
        <f t="shared" si="278"/>
        <v>0.97498722431663221</v>
      </c>
      <c r="S1363" s="11">
        <f t="shared" si="279"/>
        <v>2.5012775683367794E-2</v>
      </c>
      <c r="T1363" s="9">
        <f t="shared" si="280"/>
        <v>-2.5330911335131011E-2</v>
      </c>
      <c r="U1363" s="11">
        <f t="shared" si="281"/>
        <v>100</v>
      </c>
      <c r="AX1363">
        <v>0.49686432195587987</v>
      </c>
      <c r="AY1363">
        <v>0</v>
      </c>
      <c r="AZ1363">
        <v>1</v>
      </c>
      <c r="BA1363">
        <f t="shared" si="285"/>
        <v>1189</v>
      </c>
      <c r="BB1363">
        <f t="shared" si="286"/>
        <v>170</v>
      </c>
      <c r="BC1363">
        <f t="shared" si="282"/>
        <v>8.5384615384615392E-2</v>
      </c>
      <c r="BD1363">
        <f t="shared" si="283"/>
        <v>0.85833333333333339</v>
      </c>
      <c r="BE1363">
        <f t="shared" si="284"/>
        <v>0</v>
      </c>
    </row>
    <row r="1364" spans="1:57" x14ac:dyDescent="0.3">
      <c r="A1364">
        <f>Pumpkin_Seeds_Dataset!A1362</f>
        <v>77390</v>
      </c>
      <c r="B1364">
        <f>Pumpkin_Seeds_Dataset!B1362</f>
        <v>1152.702</v>
      </c>
      <c r="C1364">
        <f>Pumpkin_Seeds_Dataset!C1362</f>
        <v>491.04610000000002</v>
      </c>
      <c r="D1364">
        <f>Pumpkin_Seeds_Dataset!D1362</f>
        <v>201.2354</v>
      </c>
      <c r="E1364">
        <f>Pumpkin_Seeds_Dataset!E1362</f>
        <v>78089</v>
      </c>
      <c r="F1364">
        <f>Pumpkin_Seeds_Dataset!F1362</f>
        <v>313.90449999999998</v>
      </c>
      <c r="G1364">
        <f>Pumpkin_Seeds_Dataset!G1362</f>
        <v>0.91220000000000001</v>
      </c>
      <c r="H1364">
        <f>Pumpkin_Seeds_Dataset!H1362</f>
        <v>0.99099999999999999</v>
      </c>
      <c r="I1364">
        <f>Pumpkin_Seeds_Dataset!I1362</f>
        <v>0.76790000000000003</v>
      </c>
      <c r="J1364">
        <f>Pumpkin_Seeds_Dataset!J1362</f>
        <v>0.7319</v>
      </c>
      <c r="K1364">
        <f>Pumpkin_Seeds_Dataset!K1362</f>
        <v>2.4401999999999999</v>
      </c>
      <c r="L1364">
        <f>Pumpkin_Seeds_Dataset!L1362</f>
        <v>0.63929999999999998</v>
      </c>
      <c r="M1364" s="9">
        <f>Pumpkin_Seeds_Dataset!M1362</f>
        <v>1</v>
      </c>
      <c r="N1364" s="10">
        <f t="shared" si="274"/>
        <v>0</v>
      </c>
      <c r="O1364" s="11">
        <f t="shared" si="275"/>
        <v>1</v>
      </c>
      <c r="P1364">
        <f t="shared" si="276"/>
        <v>1</v>
      </c>
      <c r="Q1364">
        <f t="shared" si="277"/>
        <v>0.99056746788530647</v>
      </c>
      <c r="R1364" s="9">
        <f t="shared" si="278"/>
        <v>0.99056746788530647</v>
      </c>
      <c r="S1364" s="11">
        <f t="shared" si="279"/>
        <v>9.4325321146935259E-3</v>
      </c>
      <c r="T1364" s="9">
        <f t="shared" si="280"/>
        <v>-9.4773001856575667E-3</v>
      </c>
      <c r="U1364" s="11">
        <f t="shared" si="281"/>
        <v>100</v>
      </c>
      <c r="AX1364">
        <v>0.49784299764016388</v>
      </c>
      <c r="AY1364">
        <v>0</v>
      </c>
      <c r="AZ1364">
        <v>1</v>
      </c>
      <c r="BA1364">
        <f t="shared" si="285"/>
        <v>1189</v>
      </c>
      <c r="BB1364">
        <f t="shared" si="286"/>
        <v>171</v>
      </c>
      <c r="BC1364">
        <f t="shared" si="282"/>
        <v>8.5384615384615392E-2</v>
      </c>
      <c r="BD1364">
        <f t="shared" si="283"/>
        <v>0.85750000000000004</v>
      </c>
      <c r="BE1364">
        <f t="shared" si="284"/>
        <v>6.5961538461536322E-4</v>
      </c>
    </row>
    <row r="1365" spans="1:57" x14ac:dyDescent="0.3">
      <c r="A1365">
        <f>Pumpkin_Seeds_Dataset!A1363</f>
        <v>58852</v>
      </c>
      <c r="B1365">
        <f>Pumpkin_Seeds_Dataset!B1363</f>
        <v>999.39400000000001</v>
      </c>
      <c r="C1365">
        <f>Pumpkin_Seeds_Dataset!C1363</f>
        <v>423.64210000000003</v>
      </c>
      <c r="D1365">
        <f>Pumpkin_Seeds_Dataset!D1363</f>
        <v>177.46719999999999</v>
      </c>
      <c r="E1365">
        <f>Pumpkin_Seeds_Dataset!E1363</f>
        <v>59297</v>
      </c>
      <c r="F1365">
        <f>Pumpkin_Seeds_Dataset!F1363</f>
        <v>273.73840000000001</v>
      </c>
      <c r="G1365">
        <f>Pumpkin_Seeds_Dataset!G1363</f>
        <v>0.90800000000000003</v>
      </c>
      <c r="H1365">
        <f>Pumpkin_Seeds_Dataset!H1363</f>
        <v>0.99250000000000005</v>
      </c>
      <c r="I1365">
        <f>Pumpkin_Seeds_Dataset!I1363</f>
        <v>0.55369999999999997</v>
      </c>
      <c r="J1365">
        <f>Pumpkin_Seeds_Dataset!J1363</f>
        <v>0.74050000000000005</v>
      </c>
      <c r="K1365">
        <f>Pumpkin_Seeds_Dataset!K1363</f>
        <v>2.3872</v>
      </c>
      <c r="L1365">
        <f>Pumpkin_Seeds_Dataset!L1363</f>
        <v>0.6462</v>
      </c>
      <c r="M1365" s="9">
        <f>Pumpkin_Seeds_Dataset!M1363</f>
        <v>1</v>
      </c>
      <c r="N1365" s="10">
        <f t="shared" si="274"/>
        <v>0</v>
      </c>
      <c r="O1365" s="11">
        <f t="shared" si="275"/>
        <v>1</v>
      </c>
      <c r="P1365">
        <f t="shared" si="276"/>
        <v>1</v>
      </c>
      <c r="Q1365">
        <f t="shared" si="277"/>
        <v>0.99583257635077571</v>
      </c>
      <c r="R1365" s="9">
        <f t="shared" si="278"/>
        <v>0.99583257635077571</v>
      </c>
      <c r="S1365" s="11">
        <f t="shared" si="279"/>
        <v>4.1674236492242889E-3</v>
      </c>
      <c r="T1365" s="9">
        <f t="shared" si="280"/>
        <v>-4.1761315606182094E-3</v>
      </c>
      <c r="U1365" s="11">
        <f t="shared" si="281"/>
        <v>100</v>
      </c>
      <c r="AX1365">
        <v>0.49903352552642016</v>
      </c>
      <c r="AY1365">
        <v>1</v>
      </c>
      <c r="AZ1365">
        <v>0</v>
      </c>
      <c r="BA1365">
        <f t="shared" si="285"/>
        <v>1190</v>
      </c>
      <c r="BB1365">
        <f t="shared" si="286"/>
        <v>171</v>
      </c>
      <c r="BC1365">
        <f t="shared" si="282"/>
        <v>8.4615384615384648E-2</v>
      </c>
      <c r="BD1365">
        <f t="shared" si="283"/>
        <v>0.85750000000000004</v>
      </c>
      <c r="BE1365">
        <f t="shared" si="284"/>
        <v>6.5961538461545841E-4</v>
      </c>
    </row>
    <row r="1366" spans="1:57" x14ac:dyDescent="0.3">
      <c r="A1366">
        <f>Pumpkin_Seeds_Dataset!A1364</f>
        <v>65824</v>
      </c>
      <c r="B1366">
        <f>Pumpkin_Seeds_Dataset!B1364</f>
        <v>1002.951</v>
      </c>
      <c r="C1366">
        <f>Pumpkin_Seeds_Dataset!C1364</f>
        <v>403.49950000000001</v>
      </c>
      <c r="D1366">
        <f>Pumpkin_Seeds_Dataset!D1364</f>
        <v>209.3306</v>
      </c>
      <c r="E1366">
        <f>Pumpkin_Seeds_Dataset!E1364</f>
        <v>66381</v>
      </c>
      <c r="F1366">
        <f>Pumpkin_Seeds_Dataset!F1364</f>
        <v>289.4991</v>
      </c>
      <c r="G1366">
        <f>Pumpkin_Seeds_Dataset!G1364</f>
        <v>0.85489999999999999</v>
      </c>
      <c r="H1366">
        <f>Pumpkin_Seeds_Dataset!H1364</f>
        <v>0.99160000000000004</v>
      </c>
      <c r="I1366">
        <f>Pumpkin_Seeds_Dataset!I1364</f>
        <v>0.71020000000000005</v>
      </c>
      <c r="J1366">
        <f>Pumpkin_Seeds_Dataset!J1364</f>
        <v>0.82230000000000003</v>
      </c>
      <c r="K1366">
        <f>Pumpkin_Seeds_Dataset!K1364</f>
        <v>1.9276</v>
      </c>
      <c r="L1366">
        <f>Pumpkin_Seeds_Dataset!L1364</f>
        <v>0.71750000000000003</v>
      </c>
      <c r="M1366" s="9">
        <f>Pumpkin_Seeds_Dataset!M1364</f>
        <v>1</v>
      </c>
      <c r="N1366" s="10">
        <f t="shared" si="274"/>
        <v>0</v>
      </c>
      <c r="O1366" s="11">
        <f t="shared" si="275"/>
        <v>1</v>
      </c>
      <c r="P1366">
        <f t="shared" si="276"/>
        <v>1</v>
      </c>
      <c r="Q1366">
        <f t="shared" si="277"/>
        <v>0.4465100437422968</v>
      </c>
      <c r="R1366" s="9">
        <f t="shared" si="278"/>
        <v>0.4465100437422968</v>
      </c>
      <c r="S1366" s="11">
        <f t="shared" si="279"/>
        <v>0.55348995625770314</v>
      </c>
      <c r="T1366" s="9">
        <f t="shared" si="280"/>
        <v>-0.80629338453493471</v>
      </c>
      <c r="U1366" s="11">
        <f t="shared" si="281"/>
        <v>0</v>
      </c>
      <c r="AX1366">
        <v>0.49972737213896617</v>
      </c>
      <c r="AY1366">
        <v>1</v>
      </c>
      <c r="AZ1366">
        <v>0</v>
      </c>
      <c r="BA1366">
        <f t="shared" si="285"/>
        <v>1191</v>
      </c>
      <c r="BB1366">
        <f t="shared" si="286"/>
        <v>171</v>
      </c>
      <c r="BC1366">
        <f t="shared" si="282"/>
        <v>8.3846153846153793E-2</v>
      </c>
      <c r="BD1366">
        <f t="shared" si="283"/>
        <v>0.85750000000000004</v>
      </c>
      <c r="BE1366">
        <f t="shared" si="284"/>
        <v>6.5961538461536322E-4</v>
      </c>
    </row>
    <row r="1367" spans="1:57" x14ac:dyDescent="0.3">
      <c r="A1367">
        <f>Pumpkin_Seeds_Dataset!A1365</f>
        <v>56700</v>
      </c>
      <c r="B1367">
        <f>Pumpkin_Seeds_Dataset!B1365</f>
        <v>944.08900000000006</v>
      </c>
      <c r="C1367">
        <f>Pumpkin_Seeds_Dataset!C1365</f>
        <v>364.91629999999998</v>
      </c>
      <c r="D1367">
        <f>Pumpkin_Seeds_Dataset!D1365</f>
        <v>201.7569</v>
      </c>
      <c r="E1367">
        <f>Pumpkin_Seeds_Dataset!E1365</f>
        <v>57658</v>
      </c>
      <c r="F1367">
        <f>Pumpkin_Seeds_Dataset!F1365</f>
        <v>268.68700000000001</v>
      </c>
      <c r="G1367">
        <f>Pumpkin_Seeds_Dataset!G1365</f>
        <v>0.83330000000000004</v>
      </c>
      <c r="H1367">
        <f>Pumpkin_Seeds_Dataset!H1365</f>
        <v>0.98340000000000005</v>
      </c>
      <c r="I1367">
        <f>Pumpkin_Seeds_Dataset!I1365</f>
        <v>0.71750000000000003</v>
      </c>
      <c r="J1367">
        <f>Pumpkin_Seeds_Dataset!J1365</f>
        <v>0.7994</v>
      </c>
      <c r="K1367">
        <f>Pumpkin_Seeds_Dataset!K1365</f>
        <v>1.8087</v>
      </c>
      <c r="L1367">
        <f>Pumpkin_Seeds_Dataset!L1365</f>
        <v>0.73629999999999995</v>
      </c>
      <c r="M1367" s="9">
        <f>Pumpkin_Seeds_Dataset!M1365</f>
        <v>1</v>
      </c>
      <c r="N1367" s="10">
        <f t="shared" si="274"/>
        <v>0</v>
      </c>
      <c r="O1367" s="11">
        <f t="shared" si="275"/>
        <v>1</v>
      </c>
      <c r="P1367">
        <f t="shared" si="276"/>
        <v>1</v>
      </c>
      <c r="Q1367">
        <f t="shared" si="277"/>
        <v>0.5949360386271807</v>
      </c>
      <c r="R1367" s="9">
        <f t="shared" si="278"/>
        <v>0.5949360386271807</v>
      </c>
      <c r="S1367" s="11">
        <f t="shared" si="279"/>
        <v>0.4050639613728193</v>
      </c>
      <c r="T1367" s="9">
        <f t="shared" si="280"/>
        <v>-0.51930137732042136</v>
      </c>
      <c r="U1367" s="11">
        <f t="shared" si="281"/>
        <v>100</v>
      </c>
      <c r="AX1367">
        <v>0.50019935174982322</v>
      </c>
      <c r="AY1367">
        <v>1</v>
      </c>
      <c r="AZ1367">
        <v>0</v>
      </c>
      <c r="BA1367">
        <f t="shared" si="285"/>
        <v>1192</v>
      </c>
      <c r="BB1367">
        <f t="shared" si="286"/>
        <v>171</v>
      </c>
      <c r="BC1367">
        <f t="shared" si="282"/>
        <v>8.3076923076923048E-2</v>
      </c>
      <c r="BD1367">
        <f t="shared" si="283"/>
        <v>0.85750000000000004</v>
      </c>
      <c r="BE1367">
        <f t="shared" si="284"/>
        <v>0</v>
      </c>
    </row>
    <row r="1368" spans="1:57" x14ac:dyDescent="0.3">
      <c r="A1368">
        <f>Pumpkin_Seeds_Dataset!A1366</f>
        <v>56801</v>
      </c>
      <c r="B1368">
        <f>Pumpkin_Seeds_Dataset!B1366</f>
        <v>1008.319</v>
      </c>
      <c r="C1368">
        <f>Pumpkin_Seeds_Dataset!C1366</f>
        <v>430.89330000000001</v>
      </c>
      <c r="D1368">
        <f>Pumpkin_Seeds_Dataset!D1366</f>
        <v>168.5249</v>
      </c>
      <c r="E1368">
        <f>Pumpkin_Seeds_Dataset!E1366</f>
        <v>57790</v>
      </c>
      <c r="F1368">
        <f>Pumpkin_Seeds_Dataset!F1366</f>
        <v>268.92619999999999</v>
      </c>
      <c r="G1368">
        <f>Pumpkin_Seeds_Dataset!G1366</f>
        <v>0.92030000000000001</v>
      </c>
      <c r="H1368">
        <f>Pumpkin_Seeds_Dataset!H1366</f>
        <v>0.9829</v>
      </c>
      <c r="I1368">
        <f>Pumpkin_Seeds_Dataset!I1366</f>
        <v>0.63970000000000005</v>
      </c>
      <c r="J1368">
        <f>Pumpkin_Seeds_Dataset!J1366</f>
        <v>0.70209999999999995</v>
      </c>
      <c r="K1368">
        <f>Pumpkin_Seeds_Dataset!K1366</f>
        <v>2.5569000000000002</v>
      </c>
      <c r="L1368">
        <f>Pumpkin_Seeds_Dataset!L1366</f>
        <v>0.62409999999999999</v>
      </c>
      <c r="M1368" s="9">
        <f>Pumpkin_Seeds_Dataset!M1366</f>
        <v>1</v>
      </c>
      <c r="N1368" s="10">
        <f t="shared" si="274"/>
        <v>0</v>
      </c>
      <c r="O1368" s="11">
        <f t="shared" si="275"/>
        <v>1</v>
      </c>
      <c r="P1368">
        <f t="shared" si="276"/>
        <v>1</v>
      </c>
      <c r="Q1368">
        <f t="shared" si="277"/>
        <v>0.99866031547676493</v>
      </c>
      <c r="R1368" s="9">
        <f t="shared" si="278"/>
        <v>0.99866031547676493</v>
      </c>
      <c r="S1368" s="11">
        <f t="shared" si="279"/>
        <v>1.339684523235074E-3</v>
      </c>
      <c r="T1368" s="9">
        <f t="shared" si="280"/>
        <v>-1.3405827028204519E-3</v>
      </c>
      <c r="U1368" s="11">
        <f t="shared" si="281"/>
        <v>100</v>
      </c>
      <c r="AX1368">
        <v>0.50132394055177398</v>
      </c>
      <c r="AY1368">
        <v>0</v>
      </c>
      <c r="AZ1368">
        <v>1</v>
      </c>
      <c r="BA1368">
        <f t="shared" si="285"/>
        <v>1192</v>
      </c>
      <c r="BB1368">
        <f t="shared" si="286"/>
        <v>172</v>
      </c>
      <c r="BC1368">
        <f t="shared" si="282"/>
        <v>8.3076923076923048E-2</v>
      </c>
      <c r="BD1368">
        <f t="shared" si="283"/>
        <v>0.85666666666666669</v>
      </c>
      <c r="BE1368">
        <f t="shared" si="284"/>
        <v>0</v>
      </c>
    </row>
    <row r="1369" spans="1:57" x14ac:dyDescent="0.3">
      <c r="A1369">
        <f>Pumpkin_Seeds_Dataset!A1367</f>
        <v>55763</v>
      </c>
      <c r="B1369">
        <f>Pumpkin_Seeds_Dataset!B1367</f>
        <v>926.68600000000004</v>
      </c>
      <c r="C1369">
        <f>Pumpkin_Seeds_Dataset!C1367</f>
        <v>377.8193</v>
      </c>
      <c r="D1369">
        <f>Pumpkin_Seeds_Dataset!D1367</f>
        <v>188.27789999999999</v>
      </c>
      <c r="E1369">
        <f>Pumpkin_Seeds_Dataset!E1367</f>
        <v>56282</v>
      </c>
      <c r="F1369">
        <f>Pumpkin_Seeds_Dataset!F1367</f>
        <v>266.45760000000001</v>
      </c>
      <c r="G1369">
        <f>Pumpkin_Seeds_Dataset!G1367</f>
        <v>0.86699999999999999</v>
      </c>
      <c r="H1369">
        <f>Pumpkin_Seeds_Dataset!H1367</f>
        <v>0.99080000000000001</v>
      </c>
      <c r="I1369">
        <f>Pumpkin_Seeds_Dataset!I1367</f>
        <v>0.66569999999999996</v>
      </c>
      <c r="J1369">
        <f>Pumpkin_Seeds_Dataset!J1367</f>
        <v>0.81599999999999995</v>
      </c>
      <c r="K1369">
        <f>Pumpkin_Seeds_Dataset!K1367</f>
        <v>2.0066999999999999</v>
      </c>
      <c r="L1369">
        <f>Pumpkin_Seeds_Dataset!L1367</f>
        <v>0.70530000000000004</v>
      </c>
      <c r="M1369" s="9">
        <f>Pumpkin_Seeds_Dataset!M1367</f>
        <v>1</v>
      </c>
      <c r="N1369" s="10">
        <f t="shared" si="274"/>
        <v>0</v>
      </c>
      <c r="O1369" s="11">
        <f t="shared" si="275"/>
        <v>1</v>
      </c>
      <c r="P1369">
        <f t="shared" si="276"/>
        <v>1</v>
      </c>
      <c r="Q1369">
        <f t="shared" si="277"/>
        <v>0.75282481107232535</v>
      </c>
      <c r="R1369" s="9">
        <f t="shared" si="278"/>
        <v>0.75282481107232535</v>
      </c>
      <c r="S1369" s="11">
        <f t="shared" si="279"/>
        <v>0.24717518892767465</v>
      </c>
      <c r="T1369" s="9">
        <f t="shared" si="280"/>
        <v>-0.28392273286895348</v>
      </c>
      <c r="U1369" s="11">
        <f t="shared" si="281"/>
        <v>100</v>
      </c>
      <c r="AX1369">
        <v>0.50136164380707948</v>
      </c>
      <c r="AY1369">
        <v>0</v>
      </c>
      <c r="AZ1369">
        <v>1</v>
      </c>
      <c r="BA1369">
        <f t="shared" si="285"/>
        <v>1192</v>
      </c>
      <c r="BB1369">
        <f t="shared" si="286"/>
        <v>173</v>
      </c>
      <c r="BC1369">
        <f t="shared" si="282"/>
        <v>8.3076923076923048E-2</v>
      </c>
      <c r="BD1369">
        <f t="shared" si="283"/>
        <v>0.85583333333333333</v>
      </c>
      <c r="BE1369">
        <f t="shared" si="284"/>
        <v>6.58333333333312E-4</v>
      </c>
    </row>
    <row r="1370" spans="1:57" x14ac:dyDescent="0.3">
      <c r="A1370">
        <f>Pumpkin_Seeds_Dataset!A1368</f>
        <v>74071</v>
      </c>
      <c r="B1370">
        <f>Pumpkin_Seeds_Dataset!B1368</f>
        <v>1104.5129999999999</v>
      </c>
      <c r="C1370">
        <f>Pumpkin_Seeds_Dataset!C1368</f>
        <v>457.3227</v>
      </c>
      <c r="D1370">
        <f>Pumpkin_Seeds_Dataset!D1368</f>
        <v>206.93860000000001</v>
      </c>
      <c r="E1370">
        <f>Pumpkin_Seeds_Dataset!E1368</f>
        <v>74769</v>
      </c>
      <c r="F1370">
        <f>Pumpkin_Seeds_Dataset!F1368</f>
        <v>307.09949999999998</v>
      </c>
      <c r="G1370">
        <f>Pumpkin_Seeds_Dataset!G1368</f>
        <v>0.89180000000000004</v>
      </c>
      <c r="H1370">
        <f>Pumpkin_Seeds_Dataset!H1368</f>
        <v>0.99070000000000003</v>
      </c>
      <c r="I1370">
        <f>Pumpkin_Seeds_Dataset!I1368</f>
        <v>0.73819999999999997</v>
      </c>
      <c r="J1370">
        <f>Pumpkin_Seeds_Dataset!J1368</f>
        <v>0.76300000000000001</v>
      </c>
      <c r="K1370">
        <f>Pumpkin_Seeds_Dataset!K1368</f>
        <v>2.2099000000000002</v>
      </c>
      <c r="L1370">
        <f>Pumpkin_Seeds_Dataset!L1368</f>
        <v>0.67149999999999999</v>
      </c>
      <c r="M1370" s="9">
        <f>Pumpkin_Seeds_Dataset!M1368</f>
        <v>1</v>
      </c>
      <c r="N1370" s="10">
        <f t="shared" si="274"/>
        <v>0</v>
      </c>
      <c r="O1370" s="11">
        <f t="shared" si="275"/>
        <v>1</v>
      </c>
      <c r="P1370">
        <f t="shared" si="276"/>
        <v>1</v>
      </c>
      <c r="Q1370">
        <f t="shared" si="277"/>
        <v>0.85751677218416389</v>
      </c>
      <c r="R1370" s="9">
        <f t="shared" si="278"/>
        <v>0.85751677218416389</v>
      </c>
      <c r="S1370" s="11">
        <f t="shared" si="279"/>
        <v>0.14248322781583611</v>
      </c>
      <c r="T1370" s="9">
        <f t="shared" si="280"/>
        <v>-0.15371454073488275</v>
      </c>
      <c r="U1370" s="11">
        <f t="shared" si="281"/>
        <v>100</v>
      </c>
      <c r="AX1370">
        <v>0.50146547017719412</v>
      </c>
      <c r="AY1370">
        <v>1</v>
      </c>
      <c r="AZ1370">
        <v>0</v>
      </c>
      <c r="BA1370">
        <f t="shared" si="285"/>
        <v>1193</v>
      </c>
      <c r="BB1370">
        <f t="shared" si="286"/>
        <v>173</v>
      </c>
      <c r="BC1370">
        <f t="shared" si="282"/>
        <v>8.2307692307692304E-2</v>
      </c>
      <c r="BD1370">
        <f t="shared" si="283"/>
        <v>0.85583333333333333</v>
      </c>
      <c r="BE1370">
        <f t="shared" si="284"/>
        <v>0</v>
      </c>
    </row>
    <row r="1371" spans="1:57" x14ac:dyDescent="0.3">
      <c r="A1371">
        <f>Pumpkin_Seeds_Dataset!A1369</f>
        <v>60851</v>
      </c>
      <c r="B1371">
        <f>Pumpkin_Seeds_Dataset!B1369</f>
        <v>1022.811</v>
      </c>
      <c r="C1371">
        <f>Pumpkin_Seeds_Dataset!C1369</f>
        <v>432.6189</v>
      </c>
      <c r="D1371">
        <f>Pumpkin_Seeds_Dataset!D1369</f>
        <v>179.62350000000001</v>
      </c>
      <c r="E1371">
        <f>Pumpkin_Seeds_Dataset!E1369</f>
        <v>61612</v>
      </c>
      <c r="F1371">
        <f>Pumpkin_Seeds_Dataset!F1369</f>
        <v>278.3485</v>
      </c>
      <c r="G1371">
        <f>Pumpkin_Seeds_Dataset!G1369</f>
        <v>0.90969999999999995</v>
      </c>
      <c r="H1371">
        <f>Pumpkin_Seeds_Dataset!H1369</f>
        <v>0.98760000000000003</v>
      </c>
      <c r="I1371">
        <f>Pumpkin_Seeds_Dataset!I1369</f>
        <v>0.74350000000000005</v>
      </c>
      <c r="J1371">
        <f>Pumpkin_Seeds_Dataset!J1369</f>
        <v>0.73089999999999999</v>
      </c>
      <c r="K1371">
        <f>Pumpkin_Seeds_Dataset!K1369</f>
        <v>2.4085000000000001</v>
      </c>
      <c r="L1371">
        <f>Pumpkin_Seeds_Dataset!L1369</f>
        <v>0.64339999999999997</v>
      </c>
      <c r="M1371" s="9">
        <f>Pumpkin_Seeds_Dataset!M1369</f>
        <v>1</v>
      </c>
      <c r="N1371" s="10">
        <f t="shared" si="274"/>
        <v>0</v>
      </c>
      <c r="O1371" s="11">
        <f t="shared" si="275"/>
        <v>1</v>
      </c>
      <c r="P1371">
        <f t="shared" si="276"/>
        <v>1</v>
      </c>
      <c r="Q1371">
        <f t="shared" si="277"/>
        <v>0.99165366724044501</v>
      </c>
      <c r="R1371" s="9">
        <f t="shared" si="278"/>
        <v>0.99165366724044501</v>
      </c>
      <c r="S1371" s="11">
        <f t="shared" si="279"/>
        <v>8.3463327595549863E-3</v>
      </c>
      <c r="T1371" s="9">
        <f t="shared" si="280"/>
        <v>-8.3813584215333761E-3</v>
      </c>
      <c r="U1371" s="11">
        <f t="shared" si="281"/>
        <v>100</v>
      </c>
      <c r="AX1371">
        <v>0.50322394916880653</v>
      </c>
      <c r="AY1371">
        <v>0</v>
      </c>
      <c r="AZ1371">
        <v>1</v>
      </c>
      <c r="BA1371">
        <f t="shared" si="285"/>
        <v>1193</v>
      </c>
      <c r="BB1371">
        <f t="shared" si="286"/>
        <v>174</v>
      </c>
      <c r="BC1371">
        <f t="shared" si="282"/>
        <v>8.2307692307692304E-2</v>
      </c>
      <c r="BD1371">
        <f t="shared" si="283"/>
        <v>0.85499999999999998</v>
      </c>
      <c r="BE1371">
        <f t="shared" si="284"/>
        <v>0</v>
      </c>
    </row>
    <row r="1372" spans="1:57" x14ac:dyDescent="0.3">
      <c r="A1372">
        <f>Pumpkin_Seeds_Dataset!A1370</f>
        <v>91744</v>
      </c>
      <c r="B1372">
        <f>Pumpkin_Seeds_Dataset!B1370</f>
        <v>1186.482</v>
      </c>
      <c r="C1372">
        <f>Pumpkin_Seeds_Dataset!C1370</f>
        <v>465.07479999999998</v>
      </c>
      <c r="D1372">
        <f>Pumpkin_Seeds_Dataset!D1370</f>
        <v>252.25069999999999</v>
      </c>
      <c r="E1372">
        <f>Pumpkin_Seeds_Dataset!E1370</f>
        <v>92792</v>
      </c>
      <c r="F1372">
        <f>Pumpkin_Seeds_Dataset!F1370</f>
        <v>341.77780000000001</v>
      </c>
      <c r="G1372">
        <f>Pumpkin_Seeds_Dataset!G1370</f>
        <v>0.84009999999999996</v>
      </c>
      <c r="H1372">
        <f>Pumpkin_Seeds_Dataset!H1370</f>
        <v>0.98870000000000002</v>
      </c>
      <c r="I1372">
        <f>Pumpkin_Seeds_Dataset!I1370</f>
        <v>0.75149999999999995</v>
      </c>
      <c r="J1372">
        <f>Pumpkin_Seeds_Dataset!J1370</f>
        <v>0.81899999999999995</v>
      </c>
      <c r="K1372">
        <f>Pumpkin_Seeds_Dataset!K1370</f>
        <v>1.8436999999999999</v>
      </c>
      <c r="L1372">
        <f>Pumpkin_Seeds_Dataset!L1370</f>
        <v>0.7349</v>
      </c>
      <c r="M1372" s="9">
        <f>Pumpkin_Seeds_Dataset!M1370</f>
        <v>1</v>
      </c>
      <c r="N1372" s="10">
        <f t="shared" si="274"/>
        <v>0</v>
      </c>
      <c r="O1372" s="11">
        <f t="shared" si="275"/>
        <v>1</v>
      </c>
      <c r="P1372">
        <f t="shared" si="276"/>
        <v>1</v>
      </c>
      <c r="Q1372">
        <f t="shared" si="277"/>
        <v>7.6772373154040077E-2</v>
      </c>
      <c r="R1372" s="9">
        <f t="shared" si="278"/>
        <v>7.6772373154040077E-2</v>
      </c>
      <c r="S1372" s="11">
        <f t="shared" si="279"/>
        <v>0.92322762684595994</v>
      </c>
      <c r="T1372" s="9">
        <f t="shared" si="280"/>
        <v>-2.5669104281016795</v>
      </c>
      <c r="U1372" s="11">
        <f t="shared" si="281"/>
        <v>0</v>
      </c>
      <c r="AX1372">
        <v>0.50413075988687572</v>
      </c>
      <c r="AY1372">
        <v>0</v>
      </c>
      <c r="AZ1372">
        <v>1</v>
      </c>
      <c r="BA1372">
        <f t="shared" si="285"/>
        <v>1193</v>
      </c>
      <c r="BB1372">
        <f t="shared" si="286"/>
        <v>175</v>
      </c>
      <c r="BC1372">
        <f t="shared" si="282"/>
        <v>8.2307692307692304E-2</v>
      </c>
      <c r="BD1372">
        <f t="shared" si="283"/>
        <v>0.85416666666666663</v>
      </c>
      <c r="BE1372">
        <f t="shared" si="284"/>
        <v>0</v>
      </c>
    </row>
    <row r="1373" spans="1:57" x14ac:dyDescent="0.3">
      <c r="A1373">
        <f>Pumpkin_Seeds_Dataset!A1371</f>
        <v>69300</v>
      </c>
      <c r="B1373">
        <f>Pumpkin_Seeds_Dataset!B1371</f>
        <v>1040.521</v>
      </c>
      <c r="C1373">
        <f>Pumpkin_Seeds_Dataset!C1371</f>
        <v>424.37099999999998</v>
      </c>
      <c r="D1373">
        <f>Pumpkin_Seeds_Dataset!D1371</f>
        <v>208.67939999999999</v>
      </c>
      <c r="E1373">
        <f>Pumpkin_Seeds_Dataset!E1371</f>
        <v>69924</v>
      </c>
      <c r="F1373">
        <f>Pumpkin_Seeds_Dataset!F1371</f>
        <v>297.0446</v>
      </c>
      <c r="G1373">
        <f>Pumpkin_Seeds_Dataset!G1371</f>
        <v>0.87070000000000003</v>
      </c>
      <c r="H1373">
        <f>Pumpkin_Seeds_Dataset!H1371</f>
        <v>0.99109999999999998</v>
      </c>
      <c r="I1373">
        <f>Pumpkin_Seeds_Dataset!I1371</f>
        <v>0.7359</v>
      </c>
      <c r="J1373">
        <f>Pumpkin_Seeds_Dataset!J1371</f>
        <v>0.80430000000000001</v>
      </c>
      <c r="K1373">
        <f>Pumpkin_Seeds_Dataset!K1371</f>
        <v>2.0335999999999999</v>
      </c>
      <c r="L1373">
        <f>Pumpkin_Seeds_Dataset!L1371</f>
        <v>0.7</v>
      </c>
      <c r="M1373" s="9">
        <f>Pumpkin_Seeds_Dataset!M1371</f>
        <v>1</v>
      </c>
      <c r="N1373" s="10">
        <f t="shared" si="274"/>
        <v>0</v>
      </c>
      <c r="O1373" s="11">
        <f t="shared" si="275"/>
        <v>1</v>
      </c>
      <c r="P1373">
        <f t="shared" si="276"/>
        <v>1</v>
      </c>
      <c r="Q1373">
        <f t="shared" si="277"/>
        <v>0.50136164380707948</v>
      </c>
      <c r="R1373" s="9">
        <f t="shared" si="278"/>
        <v>0.50136164380707948</v>
      </c>
      <c r="S1373" s="11">
        <f t="shared" si="279"/>
        <v>0.49863835619292052</v>
      </c>
      <c r="T1373" s="9">
        <f t="shared" si="280"/>
        <v>-0.69042759437498635</v>
      </c>
      <c r="U1373" s="11">
        <f t="shared" si="281"/>
        <v>100</v>
      </c>
      <c r="AX1373">
        <v>0.50508525288237127</v>
      </c>
      <c r="AY1373">
        <v>0</v>
      </c>
      <c r="AZ1373">
        <v>1</v>
      </c>
      <c r="BA1373">
        <f t="shared" si="285"/>
        <v>1193</v>
      </c>
      <c r="BB1373">
        <f t="shared" si="286"/>
        <v>176</v>
      </c>
      <c r="BC1373">
        <f t="shared" si="282"/>
        <v>8.2307692307692304E-2</v>
      </c>
      <c r="BD1373">
        <f t="shared" si="283"/>
        <v>0.85333333333333328</v>
      </c>
      <c r="BE1373">
        <f t="shared" si="284"/>
        <v>6.5641025641023512E-4</v>
      </c>
    </row>
    <row r="1374" spans="1:57" x14ac:dyDescent="0.3">
      <c r="A1374">
        <f>Pumpkin_Seeds_Dataset!A1372</f>
        <v>67810</v>
      </c>
      <c r="B1374">
        <f>Pumpkin_Seeds_Dataset!B1372</f>
        <v>1082.355</v>
      </c>
      <c r="C1374">
        <f>Pumpkin_Seeds_Dataset!C1372</f>
        <v>457.98630000000003</v>
      </c>
      <c r="D1374">
        <f>Pumpkin_Seeds_Dataset!D1372</f>
        <v>188.8698</v>
      </c>
      <c r="E1374">
        <f>Pumpkin_Seeds_Dataset!E1372</f>
        <v>68431</v>
      </c>
      <c r="F1374">
        <f>Pumpkin_Seeds_Dataset!F1372</f>
        <v>293.83390000000003</v>
      </c>
      <c r="G1374">
        <f>Pumpkin_Seeds_Dataset!G1372</f>
        <v>0.91100000000000003</v>
      </c>
      <c r="H1374">
        <f>Pumpkin_Seeds_Dataset!H1372</f>
        <v>0.9909</v>
      </c>
      <c r="I1374">
        <f>Pumpkin_Seeds_Dataset!I1372</f>
        <v>0.76149999999999995</v>
      </c>
      <c r="J1374">
        <f>Pumpkin_Seeds_Dataset!J1372</f>
        <v>0.72740000000000005</v>
      </c>
      <c r="K1374">
        <f>Pumpkin_Seeds_Dataset!K1372</f>
        <v>2.4249000000000001</v>
      </c>
      <c r="L1374">
        <f>Pumpkin_Seeds_Dataset!L1372</f>
        <v>0.64159999999999995</v>
      </c>
      <c r="M1374" s="9">
        <f>Pumpkin_Seeds_Dataset!M1372</f>
        <v>1</v>
      </c>
      <c r="N1374" s="10">
        <f t="shared" si="274"/>
        <v>0</v>
      </c>
      <c r="O1374" s="11">
        <f t="shared" si="275"/>
        <v>1</v>
      </c>
      <c r="P1374">
        <f t="shared" si="276"/>
        <v>1</v>
      </c>
      <c r="Q1374">
        <f t="shared" si="277"/>
        <v>0.99101206280059906</v>
      </c>
      <c r="R1374" s="9">
        <f t="shared" si="278"/>
        <v>0.99101206280059906</v>
      </c>
      <c r="S1374" s="11">
        <f t="shared" si="279"/>
        <v>8.9879371994009416E-3</v>
      </c>
      <c r="T1374" s="9">
        <f t="shared" si="280"/>
        <v>-9.0285723744665917E-3</v>
      </c>
      <c r="U1374" s="11">
        <f t="shared" si="281"/>
        <v>100</v>
      </c>
      <c r="AX1374">
        <v>0.50618875596568846</v>
      </c>
      <c r="AY1374">
        <v>1</v>
      </c>
      <c r="AZ1374">
        <v>0</v>
      </c>
      <c r="BA1374">
        <f t="shared" si="285"/>
        <v>1194</v>
      </c>
      <c r="BB1374">
        <f t="shared" si="286"/>
        <v>176</v>
      </c>
      <c r="BC1374">
        <f t="shared" si="282"/>
        <v>8.153846153846156E-2</v>
      </c>
      <c r="BD1374">
        <f t="shared" si="283"/>
        <v>0.85333333333333328</v>
      </c>
      <c r="BE1374">
        <f t="shared" si="284"/>
        <v>0</v>
      </c>
    </row>
    <row r="1375" spans="1:57" x14ac:dyDescent="0.3">
      <c r="A1375">
        <f>Pumpkin_Seeds_Dataset!A1373</f>
        <v>52342</v>
      </c>
      <c r="B1375">
        <f>Pumpkin_Seeds_Dataset!B1373</f>
        <v>953.99199999999996</v>
      </c>
      <c r="C1375">
        <f>Pumpkin_Seeds_Dataset!C1373</f>
        <v>409.22410000000002</v>
      </c>
      <c r="D1375">
        <f>Pumpkin_Seeds_Dataset!D1373</f>
        <v>163.8458</v>
      </c>
      <c r="E1375">
        <f>Pumpkin_Seeds_Dataset!E1373</f>
        <v>52796</v>
      </c>
      <c r="F1375">
        <f>Pumpkin_Seeds_Dataset!F1373</f>
        <v>258.15480000000002</v>
      </c>
      <c r="G1375">
        <f>Pumpkin_Seeds_Dataset!G1373</f>
        <v>0.9163</v>
      </c>
      <c r="H1375">
        <f>Pumpkin_Seeds_Dataset!H1373</f>
        <v>0.99139999999999995</v>
      </c>
      <c r="I1375">
        <f>Pumpkin_Seeds_Dataset!I1373</f>
        <v>0.65590000000000004</v>
      </c>
      <c r="J1375">
        <f>Pumpkin_Seeds_Dataset!J1373</f>
        <v>0.72270000000000001</v>
      </c>
      <c r="K1375">
        <f>Pumpkin_Seeds_Dataset!K1373</f>
        <v>2.4975999999999998</v>
      </c>
      <c r="L1375">
        <f>Pumpkin_Seeds_Dataset!L1373</f>
        <v>0.63080000000000003</v>
      </c>
      <c r="M1375" s="9">
        <f>Pumpkin_Seeds_Dataset!M1373</f>
        <v>1</v>
      </c>
      <c r="N1375" s="10">
        <f t="shared" si="274"/>
        <v>0</v>
      </c>
      <c r="O1375" s="11">
        <f t="shared" si="275"/>
        <v>1</v>
      </c>
      <c r="P1375">
        <f t="shared" si="276"/>
        <v>1</v>
      </c>
      <c r="Q1375">
        <f t="shared" si="277"/>
        <v>0.99976403214099807</v>
      </c>
      <c r="R1375" s="9">
        <f t="shared" si="278"/>
        <v>0.99976403214099807</v>
      </c>
      <c r="S1375" s="11">
        <f t="shared" si="279"/>
        <v>2.3596785900192874E-4</v>
      </c>
      <c r="T1375" s="9">
        <f t="shared" si="280"/>
        <v>-2.3599570379757373E-4</v>
      </c>
      <c r="U1375" s="11">
        <f t="shared" si="281"/>
        <v>100</v>
      </c>
      <c r="AX1375">
        <v>0.50727100110785472</v>
      </c>
      <c r="AY1375">
        <v>0</v>
      </c>
      <c r="AZ1375">
        <v>1</v>
      </c>
      <c r="BA1375">
        <f t="shared" si="285"/>
        <v>1194</v>
      </c>
      <c r="BB1375">
        <f t="shared" si="286"/>
        <v>177</v>
      </c>
      <c r="BC1375">
        <f t="shared" si="282"/>
        <v>8.153846153846156E-2</v>
      </c>
      <c r="BD1375">
        <f t="shared" si="283"/>
        <v>0.85250000000000004</v>
      </c>
      <c r="BE1375">
        <f t="shared" si="284"/>
        <v>6.5576923076920957E-4</v>
      </c>
    </row>
    <row r="1376" spans="1:57" x14ac:dyDescent="0.3">
      <c r="A1376">
        <f>Pumpkin_Seeds_Dataset!A1374</f>
        <v>79427</v>
      </c>
      <c r="B1376">
        <f>Pumpkin_Seeds_Dataset!B1374</f>
        <v>1114.2550000000001</v>
      </c>
      <c r="C1376">
        <f>Pumpkin_Seeds_Dataset!C1374</f>
        <v>454.06079999999997</v>
      </c>
      <c r="D1376">
        <f>Pumpkin_Seeds_Dataset!D1374</f>
        <v>223.1979</v>
      </c>
      <c r="E1376">
        <f>Pumpkin_Seeds_Dataset!E1374</f>
        <v>79948</v>
      </c>
      <c r="F1376">
        <f>Pumpkin_Seeds_Dataset!F1374</f>
        <v>318.00880000000001</v>
      </c>
      <c r="G1376">
        <f>Pumpkin_Seeds_Dataset!G1374</f>
        <v>0.87080000000000002</v>
      </c>
      <c r="H1376">
        <f>Pumpkin_Seeds_Dataset!H1374</f>
        <v>0.99350000000000005</v>
      </c>
      <c r="I1376">
        <f>Pumpkin_Seeds_Dataset!I1374</f>
        <v>0.65659999999999996</v>
      </c>
      <c r="J1376">
        <f>Pumpkin_Seeds_Dataset!J1374</f>
        <v>0.80389999999999995</v>
      </c>
      <c r="K1376">
        <f>Pumpkin_Seeds_Dataset!K1374</f>
        <v>2.0343</v>
      </c>
      <c r="L1376">
        <f>Pumpkin_Seeds_Dataset!L1374</f>
        <v>0.70040000000000002</v>
      </c>
      <c r="M1376" s="9">
        <f>Pumpkin_Seeds_Dataset!M1374</f>
        <v>1</v>
      </c>
      <c r="N1376" s="10">
        <f t="shared" si="274"/>
        <v>0</v>
      </c>
      <c r="O1376" s="11">
        <f t="shared" si="275"/>
        <v>1</v>
      </c>
      <c r="P1376">
        <f t="shared" si="276"/>
        <v>1</v>
      </c>
      <c r="Q1376">
        <f t="shared" si="277"/>
        <v>0.52033795023481</v>
      </c>
      <c r="R1376" s="9">
        <f t="shared" si="278"/>
        <v>0.52033795023481</v>
      </c>
      <c r="S1376" s="11">
        <f t="shared" si="279"/>
        <v>0.47966204976519</v>
      </c>
      <c r="T1376" s="9">
        <f t="shared" si="280"/>
        <v>-0.65327677420529395</v>
      </c>
      <c r="U1376" s="11">
        <f t="shared" si="281"/>
        <v>100</v>
      </c>
      <c r="AX1376">
        <v>0.50907644629399817</v>
      </c>
      <c r="AY1376">
        <v>1</v>
      </c>
      <c r="AZ1376">
        <v>0</v>
      </c>
      <c r="BA1376">
        <f t="shared" si="285"/>
        <v>1195</v>
      </c>
      <c r="BB1376">
        <f t="shared" si="286"/>
        <v>177</v>
      </c>
      <c r="BC1376">
        <f t="shared" si="282"/>
        <v>8.0769230769230815E-2</v>
      </c>
      <c r="BD1376">
        <f t="shared" si="283"/>
        <v>0.85250000000000004</v>
      </c>
      <c r="BE1376">
        <f t="shared" si="284"/>
        <v>6.5576923076930422E-4</v>
      </c>
    </row>
    <row r="1377" spans="1:57" x14ac:dyDescent="0.3">
      <c r="A1377">
        <f>Pumpkin_Seeds_Dataset!A1375</f>
        <v>55816</v>
      </c>
      <c r="B1377">
        <f>Pumpkin_Seeds_Dataset!B1375</f>
        <v>945.57299999999998</v>
      </c>
      <c r="C1377">
        <f>Pumpkin_Seeds_Dataset!C1375</f>
        <v>385.8759</v>
      </c>
      <c r="D1377">
        <f>Pumpkin_Seeds_Dataset!D1375</f>
        <v>184.88149999999999</v>
      </c>
      <c r="E1377">
        <f>Pumpkin_Seeds_Dataset!E1375</f>
        <v>56414</v>
      </c>
      <c r="F1377">
        <f>Pumpkin_Seeds_Dataset!F1375</f>
        <v>266.58420000000001</v>
      </c>
      <c r="G1377">
        <f>Pumpkin_Seeds_Dataset!G1375</f>
        <v>0.87770000000000004</v>
      </c>
      <c r="H1377">
        <f>Pumpkin_Seeds_Dataset!H1375</f>
        <v>0.98939999999999995</v>
      </c>
      <c r="I1377">
        <f>Pumpkin_Seeds_Dataset!I1375</f>
        <v>0.70540000000000003</v>
      </c>
      <c r="J1377">
        <f>Pumpkin_Seeds_Dataset!J1375</f>
        <v>0.78449999999999998</v>
      </c>
      <c r="K1377">
        <f>Pumpkin_Seeds_Dataset!K1375</f>
        <v>2.0872000000000002</v>
      </c>
      <c r="L1377">
        <f>Pumpkin_Seeds_Dataset!L1375</f>
        <v>0.69089999999999996</v>
      </c>
      <c r="M1377" s="9">
        <f>Pumpkin_Seeds_Dataset!M1375</f>
        <v>1</v>
      </c>
      <c r="N1377" s="10">
        <f t="shared" si="274"/>
        <v>0</v>
      </c>
      <c r="O1377" s="11">
        <f t="shared" si="275"/>
        <v>1</v>
      </c>
      <c r="P1377">
        <f t="shared" si="276"/>
        <v>1</v>
      </c>
      <c r="Q1377">
        <f t="shared" si="277"/>
        <v>0.90514769749033719</v>
      </c>
      <c r="R1377" s="9">
        <f t="shared" si="278"/>
        <v>0.90514769749033719</v>
      </c>
      <c r="S1377" s="11">
        <f t="shared" si="279"/>
        <v>9.4852302509662811E-2</v>
      </c>
      <c r="T1377" s="9">
        <f t="shared" si="280"/>
        <v>-9.9657146951369499E-2</v>
      </c>
      <c r="U1377" s="11">
        <f t="shared" si="281"/>
        <v>100</v>
      </c>
      <c r="AX1377">
        <v>0.50952159722254153</v>
      </c>
      <c r="AY1377">
        <v>1</v>
      </c>
      <c r="AZ1377">
        <v>0</v>
      </c>
      <c r="BA1377">
        <f t="shared" si="285"/>
        <v>1196</v>
      </c>
      <c r="BB1377">
        <f t="shared" si="286"/>
        <v>177</v>
      </c>
      <c r="BC1377">
        <f t="shared" si="282"/>
        <v>7.999999999999996E-2</v>
      </c>
      <c r="BD1377">
        <f t="shared" si="283"/>
        <v>0.85250000000000004</v>
      </c>
      <c r="BE1377">
        <f t="shared" si="284"/>
        <v>0</v>
      </c>
    </row>
    <row r="1378" spans="1:57" x14ac:dyDescent="0.3">
      <c r="A1378">
        <f>Pumpkin_Seeds_Dataset!A1376</f>
        <v>71810</v>
      </c>
      <c r="B1378">
        <f>Pumpkin_Seeds_Dataset!B1376</f>
        <v>1127.1980000000001</v>
      </c>
      <c r="C1378">
        <f>Pumpkin_Seeds_Dataset!C1376</f>
        <v>479.49619999999999</v>
      </c>
      <c r="D1378">
        <f>Pumpkin_Seeds_Dataset!D1376</f>
        <v>191.30410000000001</v>
      </c>
      <c r="E1378">
        <f>Pumpkin_Seeds_Dataset!E1376</f>
        <v>72712</v>
      </c>
      <c r="F1378">
        <f>Pumpkin_Seeds_Dataset!F1376</f>
        <v>302.37610000000001</v>
      </c>
      <c r="G1378">
        <f>Pumpkin_Seeds_Dataset!G1376</f>
        <v>0.91700000000000004</v>
      </c>
      <c r="H1378">
        <f>Pumpkin_Seeds_Dataset!H1376</f>
        <v>0.98760000000000003</v>
      </c>
      <c r="I1378">
        <f>Pumpkin_Seeds_Dataset!I1376</f>
        <v>0.68330000000000002</v>
      </c>
      <c r="J1378">
        <f>Pumpkin_Seeds_Dataset!J1376</f>
        <v>0.71020000000000005</v>
      </c>
      <c r="K1378">
        <f>Pumpkin_Seeds_Dataset!K1376</f>
        <v>2.5065</v>
      </c>
      <c r="L1378">
        <f>Pumpkin_Seeds_Dataset!L1376</f>
        <v>0.63060000000000005</v>
      </c>
      <c r="M1378" s="9">
        <f>Pumpkin_Seeds_Dataset!M1376</f>
        <v>1</v>
      </c>
      <c r="N1378" s="10">
        <f t="shared" si="274"/>
        <v>0</v>
      </c>
      <c r="O1378" s="11">
        <f t="shared" si="275"/>
        <v>1</v>
      </c>
      <c r="P1378">
        <f t="shared" si="276"/>
        <v>1</v>
      </c>
      <c r="Q1378">
        <f t="shared" si="277"/>
        <v>0.99184176184113459</v>
      </c>
      <c r="R1378" s="9">
        <f t="shared" si="278"/>
        <v>0.99184176184113459</v>
      </c>
      <c r="S1378" s="11">
        <f t="shared" si="279"/>
        <v>8.1582381588654052E-3</v>
      </c>
      <c r="T1378" s="9">
        <f t="shared" si="280"/>
        <v>-8.1916986940688136E-3</v>
      </c>
      <c r="U1378" s="11">
        <f t="shared" si="281"/>
        <v>100</v>
      </c>
      <c r="AX1378">
        <v>0.50989793445401521</v>
      </c>
      <c r="AY1378">
        <v>0</v>
      </c>
      <c r="AZ1378">
        <v>1</v>
      </c>
      <c r="BA1378">
        <f t="shared" si="285"/>
        <v>1196</v>
      </c>
      <c r="BB1378">
        <f t="shared" si="286"/>
        <v>178</v>
      </c>
      <c r="BC1378">
        <f t="shared" si="282"/>
        <v>7.999999999999996E-2</v>
      </c>
      <c r="BD1378">
        <f t="shared" si="283"/>
        <v>0.85166666666666668</v>
      </c>
      <c r="BE1378">
        <f t="shared" si="284"/>
        <v>0</v>
      </c>
    </row>
    <row r="1379" spans="1:57" x14ac:dyDescent="0.3">
      <c r="A1379">
        <f>Pumpkin_Seeds_Dataset!A1377</f>
        <v>103614</v>
      </c>
      <c r="B1379">
        <f>Pumpkin_Seeds_Dataset!B1377</f>
        <v>1311.191</v>
      </c>
      <c r="C1379">
        <f>Pumpkin_Seeds_Dataset!C1377</f>
        <v>548.90530000000001</v>
      </c>
      <c r="D1379">
        <f>Pumpkin_Seeds_Dataset!D1377</f>
        <v>240.44890000000001</v>
      </c>
      <c r="E1379">
        <f>Pumpkin_Seeds_Dataset!E1377</f>
        <v>104476</v>
      </c>
      <c r="F1379">
        <f>Pumpkin_Seeds_Dataset!F1377</f>
        <v>363.21539999999999</v>
      </c>
      <c r="G1379">
        <f>Pumpkin_Seeds_Dataset!G1377</f>
        <v>0.89890000000000003</v>
      </c>
      <c r="H1379">
        <f>Pumpkin_Seeds_Dataset!H1377</f>
        <v>0.99170000000000003</v>
      </c>
      <c r="I1379">
        <f>Pumpkin_Seeds_Dataset!I1377</f>
        <v>0.78310000000000002</v>
      </c>
      <c r="J1379">
        <f>Pumpkin_Seeds_Dataset!J1377</f>
        <v>0.75729999999999997</v>
      </c>
      <c r="K1379">
        <f>Pumpkin_Seeds_Dataset!K1377</f>
        <v>2.2827999999999999</v>
      </c>
      <c r="L1379">
        <f>Pumpkin_Seeds_Dataset!L1377</f>
        <v>0.66169999999999995</v>
      </c>
      <c r="M1379" s="9">
        <f>Pumpkin_Seeds_Dataset!M1377</f>
        <v>1</v>
      </c>
      <c r="N1379" s="10">
        <f t="shared" si="274"/>
        <v>0</v>
      </c>
      <c r="O1379" s="11">
        <f t="shared" si="275"/>
        <v>1</v>
      </c>
      <c r="P1379">
        <f t="shared" si="276"/>
        <v>1</v>
      </c>
      <c r="Q1379">
        <f t="shared" si="277"/>
        <v>0.98828744786291456</v>
      </c>
      <c r="R1379" s="9">
        <f t="shared" si="278"/>
        <v>0.98828744786291456</v>
      </c>
      <c r="S1379" s="11">
        <f t="shared" si="279"/>
        <v>1.1712552137085441E-2</v>
      </c>
      <c r="T1379" s="9">
        <f t="shared" si="280"/>
        <v>-1.1781684416346921E-2</v>
      </c>
      <c r="U1379" s="11">
        <f t="shared" si="281"/>
        <v>100</v>
      </c>
      <c r="AX1379">
        <v>0.5103588003490821</v>
      </c>
      <c r="AY1379">
        <v>0</v>
      </c>
      <c r="AZ1379">
        <v>1</v>
      </c>
      <c r="BA1379">
        <f t="shared" si="285"/>
        <v>1196</v>
      </c>
      <c r="BB1379">
        <f t="shared" si="286"/>
        <v>179</v>
      </c>
      <c r="BC1379">
        <f t="shared" si="282"/>
        <v>7.999999999999996E-2</v>
      </c>
      <c r="BD1379">
        <f t="shared" si="283"/>
        <v>0.85083333333333333</v>
      </c>
      <c r="BE1379">
        <f t="shared" si="284"/>
        <v>6.5448717948715825E-4</v>
      </c>
    </row>
    <row r="1380" spans="1:57" x14ac:dyDescent="0.3">
      <c r="A1380">
        <f>Pumpkin_Seeds_Dataset!A1378</f>
        <v>55045</v>
      </c>
      <c r="B1380">
        <f>Pumpkin_Seeds_Dataset!B1378</f>
        <v>1116.7560000000001</v>
      </c>
      <c r="C1380">
        <f>Pumpkin_Seeds_Dataset!C1378</f>
        <v>398.78960000000001</v>
      </c>
      <c r="D1380">
        <f>Pumpkin_Seeds_Dataset!D1378</f>
        <v>177.7192</v>
      </c>
      <c r="E1380">
        <f>Pumpkin_Seeds_Dataset!E1378</f>
        <v>56734</v>
      </c>
      <c r="F1380">
        <f>Pumpkin_Seeds_Dataset!F1378</f>
        <v>264.73660000000001</v>
      </c>
      <c r="G1380">
        <f>Pumpkin_Seeds_Dataset!G1378</f>
        <v>0.8952</v>
      </c>
      <c r="H1380">
        <f>Pumpkin_Seeds_Dataset!H1378</f>
        <v>0.97019999999999995</v>
      </c>
      <c r="I1380">
        <f>Pumpkin_Seeds_Dataset!I1378</f>
        <v>0.7954</v>
      </c>
      <c r="J1380">
        <f>Pumpkin_Seeds_Dataset!J1378</f>
        <v>0.55459999999999998</v>
      </c>
      <c r="K1380">
        <f>Pumpkin_Seeds_Dataset!K1378</f>
        <v>2.2439</v>
      </c>
      <c r="L1380">
        <f>Pumpkin_Seeds_Dataset!L1378</f>
        <v>0.66390000000000005</v>
      </c>
      <c r="M1380" s="9">
        <f>Pumpkin_Seeds_Dataset!M1378</f>
        <v>1</v>
      </c>
      <c r="N1380" s="10">
        <f t="shared" si="274"/>
        <v>0</v>
      </c>
      <c r="O1380" s="11">
        <f t="shared" si="275"/>
        <v>1</v>
      </c>
      <c r="P1380">
        <f t="shared" si="276"/>
        <v>1</v>
      </c>
      <c r="Q1380">
        <f t="shared" si="277"/>
        <v>0.97226607329219028</v>
      </c>
      <c r="R1380" s="9">
        <f t="shared" si="278"/>
        <v>0.97226607329219028</v>
      </c>
      <c r="S1380" s="11">
        <f t="shared" si="279"/>
        <v>2.773392670780972E-2</v>
      </c>
      <c r="T1380" s="9">
        <f t="shared" si="280"/>
        <v>-2.8125774026167803E-2</v>
      </c>
      <c r="U1380" s="11">
        <f t="shared" si="281"/>
        <v>100</v>
      </c>
      <c r="AX1380">
        <v>0.51081773968202959</v>
      </c>
      <c r="AY1380">
        <v>1</v>
      </c>
      <c r="AZ1380">
        <v>0</v>
      </c>
      <c r="BA1380">
        <f t="shared" si="285"/>
        <v>1197</v>
      </c>
      <c r="BB1380">
        <f t="shared" si="286"/>
        <v>179</v>
      </c>
      <c r="BC1380">
        <f t="shared" si="282"/>
        <v>7.9230769230769216E-2</v>
      </c>
      <c r="BD1380">
        <f t="shared" si="283"/>
        <v>0.85083333333333333</v>
      </c>
      <c r="BE1380">
        <f t="shared" si="284"/>
        <v>6.5448717948715825E-4</v>
      </c>
    </row>
    <row r="1381" spans="1:57" x14ac:dyDescent="0.3">
      <c r="A1381">
        <f>Pumpkin_Seeds_Dataset!A1379</f>
        <v>78143</v>
      </c>
      <c r="B1381">
        <f>Pumpkin_Seeds_Dataset!B1379</f>
        <v>1104.6389999999999</v>
      </c>
      <c r="C1381">
        <f>Pumpkin_Seeds_Dataset!C1379</f>
        <v>442.42140000000001</v>
      </c>
      <c r="D1381">
        <f>Pumpkin_Seeds_Dataset!D1379</f>
        <v>225.33699999999999</v>
      </c>
      <c r="E1381">
        <f>Pumpkin_Seeds_Dataset!E1379</f>
        <v>78808</v>
      </c>
      <c r="F1381">
        <f>Pumpkin_Seeds_Dataset!F1379</f>
        <v>315.42790000000002</v>
      </c>
      <c r="G1381">
        <f>Pumpkin_Seeds_Dataset!G1379</f>
        <v>0.86060000000000003</v>
      </c>
      <c r="H1381">
        <f>Pumpkin_Seeds_Dataset!H1379</f>
        <v>0.99160000000000004</v>
      </c>
      <c r="I1381">
        <f>Pumpkin_Seeds_Dataset!I1379</f>
        <v>0.74050000000000005</v>
      </c>
      <c r="J1381">
        <f>Pumpkin_Seeds_Dataset!J1379</f>
        <v>0.80469999999999997</v>
      </c>
      <c r="K1381">
        <f>Pumpkin_Seeds_Dataset!K1379</f>
        <v>1.9634</v>
      </c>
      <c r="L1381">
        <f>Pumpkin_Seeds_Dataset!L1379</f>
        <v>0.71299999999999997</v>
      </c>
      <c r="M1381" s="9">
        <f>Pumpkin_Seeds_Dataset!M1379</f>
        <v>1</v>
      </c>
      <c r="N1381" s="10">
        <f t="shared" si="274"/>
        <v>0</v>
      </c>
      <c r="O1381" s="11">
        <f t="shared" si="275"/>
        <v>1</v>
      </c>
      <c r="P1381">
        <f t="shared" si="276"/>
        <v>1</v>
      </c>
      <c r="Q1381">
        <f t="shared" si="277"/>
        <v>0.24582463647781053</v>
      </c>
      <c r="R1381" s="9">
        <f t="shared" si="278"/>
        <v>0.24582463647781053</v>
      </c>
      <c r="S1381" s="11">
        <f t="shared" si="279"/>
        <v>0.7541753635221895</v>
      </c>
      <c r="T1381" s="9">
        <f t="shared" si="280"/>
        <v>-1.4031368571014688</v>
      </c>
      <c r="U1381" s="11">
        <f t="shared" si="281"/>
        <v>0</v>
      </c>
      <c r="AX1381">
        <v>0.51109245129043357</v>
      </c>
      <c r="AY1381">
        <v>1</v>
      </c>
      <c r="AZ1381">
        <v>0</v>
      </c>
      <c r="BA1381">
        <f t="shared" si="285"/>
        <v>1198</v>
      </c>
      <c r="BB1381">
        <f t="shared" si="286"/>
        <v>179</v>
      </c>
      <c r="BC1381">
        <f t="shared" si="282"/>
        <v>7.8461538461538471E-2</v>
      </c>
      <c r="BD1381">
        <f t="shared" si="283"/>
        <v>0.85083333333333333</v>
      </c>
      <c r="BE1381">
        <f t="shared" si="284"/>
        <v>0</v>
      </c>
    </row>
    <row r="1382" spans="1:57" x14ac:dyDescent="0.3">
      <c r="A1382">
        <f>Pumpkin_Seeds_Dataset!A1380</f>
        <v>58509</v>
      </c>
      <c r="B1382">
        <f>Pumpkin_Seeds_Dataset!B1380</f>
        <v>957.79200000000003</v>
      </c>
      <c r="C1382">
        <f>Pumpkin_Seeds_Dataset!C1380</f>
        <v>383.80189999999999</v>
      </c>
      <c r="D1382">
        <f>Pumpkin_Seeds_Dataset!D1380</f>
        <v>194.92240000000001</v>
      </c>
      <c r="E1382">
        <f>Pumpkin_Seeds_Dataset!E1380</f>
        <v>59043</v>
      </c>
      <c r="F1382">
        <f>Pumpkin_Seeds_Dataset!F1380</f>
        <v>272.93950000000001</v>
      </c>
      <c r="G1382">
        <f>Pumpkin_Seeds_Dataset!G1380</f>
        <v>0.86140000000000005</v>
      </c>
      <c r="H1382">
        <f>Pumpkin_Seeds_Dataset!H1380</f>
        <v>0.99099999999999999</v>
      </c>
      <c r="I1382">
        <f>Pumpkin_Seeds_Dataset!I1380</f>
        <v>0.75580000000000003</v>
      </c>
      <c r="J1382">
        <f>Pumpkin_Seeds_Dataset!J1380</f>
        <v>0.80149999999999999</v>
      </c>
      <c r="K1382">
        <f>Pumpkin_Seeds_Dataset!K1380</f>
        <v>1.9690000000000001</v>
      </c>
      <c r="L1382">
        <f>Pumpkin_Seeds_Dataset!L1380</f>
        <v>0.71109999999999995</v>
      </c>
      <c r="M1382" s="9">
        <f>Pumpkin_Seeds_Dataset!M1380</f>
        <v>1</v>
      </c>
      <c r="N1382" s="10">
        <f t="shared" si="274"/>
        <v>0</v>
      </c>
      <c r="O1382" s="11">
        <f t="shared" si="275"/>
        <v>1</v>
      </c>
      <c r="P1382">
        <f t="shared" si="276"/>
        <v>1</v>
      </c>
      <c r="Q1382">
        <f t="shared" si="277"/>
        <v>0.6877802844592078</v>
      </c>
      <c r="R1382" s="9">
        <f t="shared" si="278"/>
        <v>0.6877802844592078</v>
      </c>
      <c r="S1382" s="11">
        <f t="shared" si="279"/>
        <v>0.3122197155407922</v>
      </c>
      <c r="T1382" s="9">
        <f t="shared" si="280"/>
        <v>-0.37428584603684567</v>
      </c>
      <c r="U1382" s="11">
        <f t="shared" si="281"/>
        <v>100</v>
      </c>
      <c r="AX1382">
        <v>0.51384175907982921</v>
      </c>
      <c r="AY1382">
        <v>0</v>
      </c>
      <c r="AZ1382">
        <v>1</v>
      </c>
      <c r="BA1382">
        <f t="shared" si="285"/>
        <v>1198</v>
      </c>
      <c r="BB1382">
        <f t="shared" si="286"/>
        <v>180</v>
      </c>
      <c r="BC1382">
        <f t="shared" si="282"/>
        <v>7.8461538461538471E-2</v>
      </c>
      <c r="BD1382">
        <f t="shared" si="283"/>
        <v>0.85</v>
      </c>
      <c r="BE1382">
        <f t="shared" si="284"/>
        <v>6.5384615384613258E-4</v>
      </c>
    </row>
    <row r="1383" spans="1:57" x14ac:dyDescent="0.3">
      <c r="A1383">
        <f>Pumpkin_Seeds_Dataset!A1381</f>
        <v>56899</v>
      </c>
      <c r="B1383">
        <f>Pumpkin_Seeds_Dataset!B1381</f>
        <v>997.83500000000004</v>
      </c>
      <c r="C1383">
        <f>Pumpkin_Seeds_Dataset!C1381</f>
        <v>405.40019999999998</v>
      </c>
      <c r="D1383">
        <f>Pumpkin_Seeds_Dataset!D1381</f>
        <v>181.24770000000001</v>
      </c>
      <c r="E1383">
        <f>Pumpkin_Seeds_Dataset!E1381</f>
        <v>58404</v>
      </c>
      <c r="F1383">
        <f>Pumpkin_Seeds_Dataset!F1381</f>
        <v>269.15809999999999</v>
      </c>
      <c r="G1383">
        <f>Pumpkin_Seeds_Dataset!G1381</f>
        <v>0.89449999999999996</v>
      </c>
      <c r="H1383">
        <f>Pumpkin_Seeds_Dataset!H1381</f>
        <v>0.97419999999999995</v>
      </c>
      <c r="I1383">
        <f>Pumpkin_Seeds_Dataset!I1381</f>
        <v>0.7651</v>
      </c>
      <c r="J1383">
        <f>Pumpkin_Seeds_Dataset!J1381</f>
        <v>0.71809999999999996</v>
      </c>
      <c r="K1383">
        <f>Pumpkin_Seeds_Dataset!K1381</f>
        <v>2.2366999999999999</v>
      </c>
      <c r="L1383">
        <f>Pumpkin_Seeds_Dataset!L1381</f>
        <v>0.66390000000000005</v>
      </c>
      <c r="M1383" s="9">
        <f>Pumpkin_Seeds_Dataset!M1381</f>
        <v>1</v>
      </c>
      <c r="N1383" s="10">
        <f t="shared" si="274"/>
        <v>0</v>
      </c>
      <c r="O1383" s="11">
        <f t="shared" si="275"/>
        <v>1</v>
      </c>
      <c r="P1383">
        <f t="shared" si="276"/>
        <v>1</v>
      </c>
      <c r="Q1383">
        <f t="shared" si="277"/>
        <v>0.95022497202453871</v>
      </c>
      <c r="R1383" s="9">
        <f t="shared" si="278"/>
        <v>0.95022497202453871</v>
      </c>
      <c r="S1383" s="11">
        <f t="shared" si="279"/>
        <v>4.9775027975461295E-2</v>
      </c>
      <c r="T1383" s="9">
        <f t="shared" si="280"/>
        <v>-5.1056509765832675E-2</v>
      </c>
      <c r="U1383" s="11">
        <f t="shared" si="281"/>
        <v>100</v>
      </c>
      <c r="AX1383">
        <v>0.51404909639327334</v>
      </c>
      <c r="AY1383">
        <v>1</v>
      </c>
      <c r="AZ1383">
        <v>0</v>
      </c>
      <c r="BA1383">
        <f t="shared" si="285"/>
        <v>1199</v>
      </c>
      <c r="BB1383">
        <f t="shared" si="286"/>
        <v>180</v>
      </c>
      <c r="BC1383">
        <f t="shared" si="282"/>
        <v>7.7692307692307727E-2</v>
      </c>
      <c r="BD1383">
        <f t="shared" si="283"/>
        <v>0.85</v>
      </c>
      <c r="BE1383">
        <f t="shared" si="284"/>
        <v>0</v>
      </c>
    </row>
    <row r="1384" spans="1:57" x14ac:dyDescent="0.3">
      <c r="A1384">
        <f>Pumpkin_Seeds_Dataset!A1382</f>
        <v>64602</v>
      </c>
      <c r="B1384">
        <f>Pumpkin_Seeds_Dataset!B1382</f>
        <v>1006.09</v>
      </c>
      <c r="C1384">
        <f>Pumpkin_Seeds_Dataset!C1382</f>
        <v>409.73340000000002</v>
      </c>
      <c r="D1384">
        <f>Pumpkin_Seeds_Dataset!D1382</f>
        <v>201.41309999999999</v>
      </c>
      <c r="E1384">
        <f>Pumpkin_Seeds_Dataset!E1382</f>
        <v>65133</v>
      </c>
      <c r="F1384">
        <f>Pumpkin_Seeds_Dataset!F1382</f>
        <v>286.79930000000002</v>
      </c>
      <c r="G1384">
        <f>Pumpkin_Seeds_Dataset!G1382</f>
        <v>0.87080000000000002</v>
      </c>
      <c r="H1384">
        <f>Pumpkin_Seeds_Dataset!H1382</f>
        <v>0.99180000000000001</v>
      </c>
      <c r="I1384">
        <f>Pumpkin_Seeds_Dataset!I1382</f>
        <v>0.74660000000000004</v>
      </c>
      <c r="J1384">
        <f>Pumpkin_Seeds_Dataset!J1382</f>
        <v>0.80200000000000005</v>
      </c>
      <c r="K1384">
        <f>Pumpkin_Seeds_Dataset!K1382</f>
        <v>2.0343</v>
      </c>
      <c r="L1384">
        <f>Pumpkin_Seeds_Dataset!L1382</f>
        <v>0.7</v>
      </c>
      <c r="M1384" s="9">
        <f>Pumpkin_Seeds_Dataset!M1382</f>
        <v>1</v>
      </c>
      <c r="N1384" s="10">
        <f t="shared" si="274"/>
        <v>0</v>
      </c>
      <c r="O1384" s="11">
        <f t="shared" si="275"/>
        <v>1</v>
      </c>
      <c r="P1384">
        <f t="shared" si="276"/>
        <v>1</v>
      </c>
      <c r="Q1384">
        <f t="shared" si="277"/>
        <v>0.64662209952383709</v>
      </c>
      <c r="R1384" s="9">
        <f t="shared" si="278"/>
        <v>0.64662209952383709</v>
      </c>
      <c r="S1384" s="11">
        <f t="shared" si="279"/>
        <v>0.35337790047616291</v>
      </c>
      <c r="T1384" s="9">
        <f t="shared" si="280"/>
        <v>-0.43599323622995306</v>
      </c>
      <c r="U1384" s="11">
        <f t="shared" si="281"/>
        <v>100</v>
      </c>
      <c r="AX1384">
        <v>0.51436213777527828</v>
      </c>
      <c r="AY1384">
        <v>0</v>
      </c>
      <c r="AZ1384">
        <v>1</v>
      </c>
      <c r="BA1384">
        <f t="shared" si="285"/>
        <v>1199</v>
      </c>
      <c r="BB1384">
        <f t="shared" si="286"/>
        <v>181</v>
      </c>
      <c r="BC1384">
        <f t="shared" si="282"/>
        <v>7.7692307692307727E-2</v>
      </c>
      <c r="BD1384">
        <f t="shared" si="283"/>
        <v>0.84916666666666663</v>
      </c>
      <c r="BE1384">
        <f t="shared" si="284"/>
        <v>6.5320512820520125E-4</v>
      </c>
    </row>
    <row r="1385" spans="1:57" x14ac:dyDescent="0.3">
      <c r="A1385">
        <f>Pumpkin_Seeds_Dataset!A1383</f>
        <v>60805</v>
      </c>
      <c r="B1385">
        <f>Pumpkin_Seeds_Dataset!B1383</f>
        <v>1013.861</v>
      </c>
      <c r="C1385">
        <f>Pumpkin_Seeds_Dataset!C1383</f>
        <v>413.96359999999999</v>
      </c>
      <c r="D1385">
        <f>Pumpkin_Seeds_Dataset!D1383</f>
        <v>187.83670000000001</v>
      </c>
      <c r="E1385">
        <f>Pumpkin_Seeds_Dataset!E1383</f>
        <v>61549</v>
      </c>
      <c r="F1385">
        <f>Pumpkin_Seeds_Dataset!F1383</f>
        <v>278.24329999999998</v>
      </c>
      <c r="G1385">
        <f>Pumpkin_Seeds_Dataset!G1383</f>
        <v>0.8911</v>
      </c>
      <c r="H1385">
        <f>Pumpkin_Seeds_Dataset!H1383</f>
        <v>0.9879</v>
      </c>
      <c r="I1385">
        <f>Pumpkin_Seeds_Dataset!I1383</f>
        <v>0.75009999999999999</v>
      </c>
      <c r="J1385">
        <f>Pumpkin_Seeds_Dataset!J1383</f>
        <v>0.74329999999999996</v>
      </c>
      <c r="K1385">
        <f>Pumpkin_Seeds_Dataset!K1383</f>
        <v>2.2038000000000002</v>
      </c>
      <c r="L1385">
        <f>Pumpkin_Seeds_Dataset!L1383</f>
        <v>0.67210000000000003</v>
      </c>
      <c r="M1385" s="9">
        <f>Pumpkin_Seeds_Dataset!M1383</f>
        <v>1</v>
      </c>
      <c r="N1385" s="10">
        <f t="shared" si="274"/>
        <v>0</v>
      </c>
      <c r="O1385" s="11">
        <f t="shared" si="275"/>
        <v>1</v>
      </c>
      <c r="P1385">
        <f t="shared" si="276"/>
        <v>1</v>
      </c>
      <c r="Q1385">
        <f t="shared" si="277"/>
        <v>0.93777627133860919</v>
      </c>
      <c r="R1385" s="9">
        <f t="shared" si="278"/>
        <v>0.93777627133860919</v>
      </c>
      <c r="S1385" s="11">
        <f t="shared" si="279"/>
        <v>6.2223728661390809E-2</v>
      </c>
      <c r="T1385" s="9">
        <f t="shared" si="280"/>
        <v>-6.4243875122122235E-2</v>
      </c>
      <c r="U1385" s="11">
        <f t="shared" si="281"/>
        <v>100</v>
      </c>
      <c r="AX1385">
        <v>0.51796904435595426</v>
      </c>
      <c r="AY1385">
        <v>1</v>
      </c>
      <c r="AZ1385">
        <v>0</v>
      </c>
      <c r="BA1385">
        <f t="shared" si="285"/>
        <v>1200</v>
      </c>
      <c r="BB1385">
        <f t="shared" si="286"/>
        <v>181</v>
      </c>
      <c r="BC1385">
        <f t="shared" si="282"/>
        <v>7.6923076923076872E-2</v>
      </c>
      <c r="BD1385">
        <f t="shared" si="283"/>
        <v>0.84916666666666663</v>
      </c>
      <c r="BE1385">
        <f t="shared" si="284"/>
        <v>6.5320512820510703E-4</v>
      </c>
    </row>
    <row r="1386" spans="1:57" x14ac:dyDescent="0.3">
      <c r="A1386">
        <f>Pumpkin_Seeds_Dataset!A1384</f>
        <v>77194</v>
      </c>
      <c r="B1386">
        <f>Pumpkin_Seeds_Dataset!B1384</f>
        <v>1228.6110000000001</v>
      </c>
      <c r="C1386">
        <f>Pumpkin_Seeds_Dataset!C1384</f>
        <v>544.92139999999995</v>
      </c>
      <c r="D1386">
        <f>Pumpkin_Seeds_Dataset!D1384</f>
        <v>181.53639999999999</v>
      </c>
      <c r="E1386">
        <f>Pumpkin_Seeds_Dataset!E1384</f>
        <v>77899</v>
      </c>
      <c r="F1386">
        <f>Pumpkin_Seeds_Dataset!F1384</f>
        <v>313.50670000000002</v>
      </c>
      <c r="G1386">
        <f>Pumpkin_Seeds_Dataset!G1384</f>
        <v>0.94289999999999996</v>
      </c>
      <c r="H1386">
        <f>Pumpkin_Seeds_Dataset!H1384</f>
        <v>0.9909</v>
      </c>
      <c r="I1386">
        <f>Pumpkin_Seeds_Dataset!I1384</f>
        <v>0.77680000000000005</v>
      </c>
      <c r="J1386">
        <f>Pumpkin_Seeds_Dataset!J1384</f>
        <v>0.64259999999999995</v>
      </c>
      <c r="K1386">
        <f>Pumpkin_Seeds_Dataset!K1384</f>
        <v>3.0017</v>
      </c>
      <c r="L1386">
        <f>Pumpkin_Seeds_Dataset!L1384</f>
        <v>0.57530000000000003</v>
      </c>
      <c r="M1386" s="9">
        <f>Pumpkin_Seeds_Dataset!M1384</f>
        <v>1</v>
      </c>
      <c r="N1386" s="10">
        <f t="shared" si="274"/>
        <v>0</v>
      </c>
      <c r="O1386" s="11">
        <f t="shared" si="275"/>
        <v>1</v>
      </c>
      <c r="P1386">
        <f t="shared" si="276"/>
        <v>1</v>
      </c>
      <c r="Q1386">
        <f t="shared" si="277"/>
        <v>0.99999738840767838</v>
      </c>
      <c r="R1386" s="9">
        <f t="shared" si="278"/>
        <v>0.99999738840767838</v>
      </c>
      <c r="S1386" s="11">
        <f t="shared" si="279"/>
        <v>2.6115923216218917E-6</v>
      </c>
      <c r="T1386" s="9">
        <f t="shared" si="280"/>
        <v>-2.6115957318350563E-6</v>
      </c>
      <c r="U1386" s="11">
        <f t="shared" si="281"/>
        <v>100</v>
      </c>
      <c r="AX1386">
        <v>0.51929217595285726</v>
      </c>
      <c r="AY1386">
        <v>1</v>
      </c>
      <c r="AZ1386">
        <v>0</v>
      </c>
      <c r="BA1386">
        <f t="shared" si="285"/>
        <v>1201</v>
      </c>
      <c r="BB1386">
        <f t="shared" si="286"/>
        <v>181</v>
      </c>
      <c r="BC1386">
        <f t="shared" si="282"/>
        <v>7.6153846153846128E-2</v>
      </c>
      <c r="BD1386">
        <f t="shared" si="283"/>
        <v>0.84916666666666663</v>
      </c>
      <c r="BE1386">
        <f t="shared" si="284"/>
        <v>0</v>
      </c>
    </row>
    <row r="1387" spans="1:57" x14ac:dyDescent="0.3">
      <c r="A1387">
        <f>Pumpkin_Seeds_Dataset!A1385</f>
        <v>73348</v>
      </c>
      <c r="B1387">
        <f>Pumpkin_Seeds_Dataset!B1385</f>
        <v>1099.1369999999999</v>
      </c>
      <c r="C1387">
        <f>Pumpkin_Seeds_Dataset!C1385</f>
        <v>455.40350000000001</v>
      </c>
      <c r="D1387">
        <f>Pumpkin_Seeds_Dataset!D1385</f>
        <v>206.77170000000001</v>
      </c>
      <c r="E1387">
        <f>Pumpkin_Seeds_Dataset!E1385</f>
        <v>74168</v>
      </c>
      <c r="F1387">
        <f>Pumpkin_Seeds_Dataset!F1385</f>
        <v>305.59710000000001</v>
      </c>
      <c r="G1387">
        <f>Pumpkin_Seeds_Dataset!G1385</f>
        <v>0.89100000000000001</v>
      </c>
      <c r="H1387">
        <f>Pumpkin_Seeds_Dataset!H1385</f>
        <v>0.9889</v>
      </c>
      <c r="I1387">
        <f>Pumpkin_Seeds_Dataset!I1385</f>
        <v>0.72640000000000005</v>
      </c>
      <c r="J1387">
        <f>Pumpkin_Seeds_Dataset!J1385</f>
        <v>0.76290000000000002</v>
      </c>
      <c r="K1387">
        <f>Pumpkin_Seeds_Dataset!K1385</f>
        <v>2.2023999999999999</v>
      </c>
      <c r="L1387">
        <f>Pumpkin_Seeds_Dataset!L1385</f>
        <v>0.67100000000000004</v>
      </c>
      <c r="M1387" s="9">
        <f>Pumpkin_Seeds_Dataset!M1385</f>
        <v>1</v>
      </c>
      <c r="N1387" s="10">
        <f t="shared" si="274"/>
        <v>0</v>
      </c>
      <c r="O1387" s="11">
        <f t="shared" si="275"/>
        <v>1</v>
      </c>
      <c r="P1387">
        <f t="shared" si="276"/>
        <v>1</v>
      </c>
      <c r="Q1387">
        <f t="shared" si="277"/>
        <v>0.87839952604130112</v>
      </c>
      <c r="R1387" s="9">
        <f t="shared" si="278"/>
        <v>0.87839952604130112</v>
      </c>
      <c r="S1387" s="11">
        <f t="shared" si="279"/>
        <v>0.12160047395869888</v>
      </c>
      <c r="T1387" s="9">
        <f t="shared" si="280"/>
        <v>-0.1296537477974842</v>
      </c>
      <c r="U1387" s="11">
        <f t="shared" si="281"/>
        <v>100</v>
      </c>
      <c r="AX1387">
        <v>0.52033795023481</v>
      </c>
      <c r="AY1387">
        <v>0</v>
      </c>
      <c r="AZ1387">
        <v>1</v>
      </c>
      <c r="BA1387">
        <f t="shared" si="285"/>
        <v>1201</v>
      </c>
      <c r="BB1387">
        <f t="shared" si="286"/>
        <v>182</v>
      </c>
      <c r="BC1387">
        <f t="shared" si="282"/>
        <v>7.6153846153846128E-2</v>
      </c>
      <c r="BD1387">
        <f t="shared" si="283"/>
        <v>0.84833333333333338</v>
      </c>
      <c r="BE1387">
        <f t="shared" si="284"/>
        <v>0</v>
      </c>
    </row>
    <row r="1388" spans="1:57" x14ac:dyDescent="0.3">
      <c r="A1388">
        <f>Pumpkin_Seeds_Dataset!A1386</f>
        <v>57677</v>
      </c>
      <c r="B1388">
        <f>Pumpkin_Seeds_Dataset!B1386</f>
        <v>1013.0359999999999</v>
      </c>
      <c r="C1388">
        <f>Pumpkin_Seeds_Dataset!C1386</f>
        <v>425.68119999999999</v>
      </c>
      <c r="D1388">
        <f>Pumpkin_Seeds_Dataset!D1386</f>
        <v>173.54810000000001</v>
      </c>
      <c r="E1388">
        <f>Pumpkin_Seeds_Dataset!E1386</f>
        <v>58331</v>
      </c>
      <c r="F1388">
        <f>Pumpkin_Seeds_Dataset!F1386</f>
        <v>270.99200000000002</v>
      </c>
      <c r="G1388">
        <f>Pumpkin_Seeds_Dataset!G1386</f>
        <v>0.91310000000000002</v>
      </c>
      <c r="H1388">
        <f>Pumpkin_Seeds_Dataset!H1386</f>
        <v>0.98880000000000001</v>
      </c>
      <c r="I1388">
        <f>Pumpkin_Seeds_Dataset!I1386</f>
        <v>0.73760000000000003</v>
      </c>
      <c r="J1388">
        <f>Pumpkin_Seeds_Dataset!J1386</f>
        <v>0.70630000000000004</v>
      </c>
      <c r="K1388">
        <f>Pumpkin_Seeds_Dataset!K1386</f>
        <v>2.4527999999999999</v>
      </c>
      <c r="L1388">
        <f>Pumpkin_Seeds_Dataset!L1386</f>
        <v>0.63660000000000005</v>
      </c>
      <c r="M1388" s="9">
        <f>Pumpkin_Seeds_Dataset!M1386</f>
        <v>1</v>
      </c>
      <c r="N1388" s="10">
        <f t="shared" si="274"/>
        <v>0</v>
      </c>
      <c r="O1388" s="11">
        <f t="shared" si="275"/>
        <v>1</v>
      </c>
      <c r="P1388">
        <f t="shared" si="276"/>
        <v>1</v>
      </c>
      <c r="Q1388">
        <f t="shared" si="277"/>
        <v>0.99861113602769869</v>
      </c>
      <c r="R1388" s="9">
        <f t="shared" si="278"/>
        <v>0.99861113602769869</v>
      </c>
      <c r="S1388" s="11">
        <f t="shared" si="279"/>
        <v>1.388863972301313E-3</v>
      </c>
      <c r="T1388" s="9">
        <f t="shared" si="280"/>
        <v>-1.389829337812539E-3</v>
      </c>
      <c r="U1388" s="11">
        <f t="shared" si="281"/>
        <v>100</v>
      </c>
      <c r="AX1388">
        <v>0.52210825037377351</v>
      </c>
      <c r="AY1388">
        <v>0</v>
      </c>
      <c r="AZ1388">
        <v>1</v>
      </c>
      <c r="BA1388">
        <f t="shared" si="285"/>
        <v>1201</v>
      </c>
      <c r="BB1388">
        <f t="shared" si="286"/>
        <v>183</v>
      </c>
      <c r="BC1388">
        <f t="shared" si="282"/>
        <v>7.6153846153846128E-2</v>
      </c>
      <c r="BD1388">
        <f t="shared" si="283"/>
        <v>0.84750000000000003</v>
      </c>
      <c r="BE1388">
        <f t="shared" si="284"/>
        <v>0</v>
      </c>
    </row>
    <row r="1389" spans="1:57" x14ac:dyDescent="0.3">
      <c r="A1389">
        <f>Pumpkin_Seeds_Dataset!A1387</f>
        <v>89466</v>
      </c>
      <c r="B1389">
        <f>Pumpkin_Seeds_Dataset!B1387</f>
        <v>1203.82</v>
      </c>
      <c r="C1389">
        <f>Pumpkin_Seeds_Dataset!C1387</f>
        <v>468.19150000000002</v>
      </c>
      <c r="D1389">
        <f>Pumpkin_Seeds_Dataset!D1387</f>
        <v>244.8638</v>
      </c>
      <c r="E1389">
        <f>Pumpkin_Seeds_Dataset!E1387</f>
        <v>90793</v>
      </c>
      <c r="F1389">
        <f>Pumpkin_Seeds_Dataset!F1387</f>
        <v>337.50799999999998</v>
      </c>
      <c r="G1389">
        <f>Pumpkin_Seeds_Dataset!G1387</f>
        <v>0.85229999999999995</v>
      </c>
      <c r="H1389">
        <f>Pumpkin_Seeds_Dataset!H1387</f>
        <v>0.98540000000000005</v>
      </c>
      <c r="I1389">
        <f>Pumpkin_Seeds_Dataset!I1387</f>
        <v>0.74270000000000003</v>
      </c>
      <c r="J1389">
        <f>Pumpkin_Seeds_Dataset!J1387</f>
        <v>0.77580000000000005</v>
      </c>
      <c r="K1389">
        <f>Pumpkin_Seeds_Dataset!K1387</f>
        <v>1.9119999999999999</v>
      </c>
      <c r="L1389">
        <f>Pumpkin_Seeds_Dataset!L1387</f>
        <v>0.72089999999999999</v>
      </c>
      <c r="M1389" s="9">
        <f>Pumpkin_Seeds_Dataset!M1387</f>
        <v>1</v>
      </c>
      <c r="N1389" s="10">
        <f t="shared" si="274"/>
        <v>0</v>
      </c>
      <c r="O1389" s="11">
        <f t="shared" si="275"/>
        <v>1</v>
      </c>
      <c r="P1389">
        <f t="shared" si="276"/>
        <v>1</v>
      </c>
      <c r="Q1389">
        <f t="shared" si="277"/>
        <v>7.0910651747015011E-2</v>
      </c>
      <c r="R1389" s="9">
        <f t="shared" si="278"/>
        <v>7.0910651747015011E-2</v>
      </c>
      <c r="S1389" s="11">
        <f t="shared" si="279"/>
        <v>0.92908934825298495</v>
      </c>
      <c r="T1389" s="9">
        <f t="shared" si="280"/>
        <v>-2.6463346205222482</v>
      </c>
      <c r="U1389" s="11">
        <f t="shared" si="281"/>
        <v>0</v>
      </c>
      <c r="AX1389">
        <v>0.52373891018952845</v>
      </c>
      <c r="AY1389">
        <v>0</v>
      </c>
      <c r="AZ1389">
        <v>1</v>
      </c>
      <c r="BA1389">
        <f t="shared" si="285"/>
        <v>1201</v>
      </c>
      <c r="BB1389">
        <f t="shared" si="286"/>
        <v>184</v>
      </c>
      <c r="BC1389">
        <f t="shared" si="282"/>
        <v>7.6153846153846128E-2</v>
      </c>
      <c r="BD1389">
        <f t="shared" si="283"/>
        <v>0.84666666666666668</v>
      </c>
      <c r="BE1389">
        <f t="shared" si="284"/>
        <v>0</v>
      </c>
    </row>
    <row r="1390" spans="1:57" x14ac:dyDescent="0.3">
      <c r="A1390">
        <f>Pumpkin_Seeds_Dataset!A1388</f>
        <v>72862</v>
      </c>
      <c r="B1390">
        <f>Pumpkin_Seeds_Dataset!B1388</f>
        <v>1112.2950000000001</v>
      </c>
      <c r="C1390">
        <f>Pumpkin_Seeds_Dataset!C1388</f>
        <v>461.3657</v>
      </c>
      <c r="D1390">
        <f>Pumpkin_Seeds_Dataset!D1388</f>
        <v>201.48439999999999</v>
      </c>
      <c r="E1390">
        <f>Pumpkin_Seeds_Dataset!E1388</f>
        <v>73556</v>
      </c>
      <c r="F1390">
        <f>Pumpkin_Seeds_Dataset!F1388</f>
        <v>304.58300000000003</v>
      </c>
      <c r="G1390">
        <f>Pumpkin_Seeds_Dataset!G1388</f>
        <v>0.89959999999999996</v>
      </c>
      <c r="H1390">
        <f>Pumpkin_Seeds_Dataset!H1388</f>
        <v>0.99060000000000004</v>
      </c>
      <c r="I1390">
        <f>Pumpkin_Seeds_Dataset!I1388</f>
        <v>0.75739999999999996</v>
      </c>
      <c r="J1390">
        <f>Pumpkin_Seeds_Dataset!J1388</f>
        <v>0.74009999999999998</v>
      </c>
      <c r="K1390">
        <f>Pumpkin_Seeds_Dataset!K1388</f>
        <v>2.2898000000000001</v>
      </c>
      <c r="L1390">
        <f>Pumpkin_Seeds_Dataset!L1388</f>
        <v>0.66020000000000001</v>
      </c>
      <c r="M1390" s="9">
        <f>Pumpkin_Seeds_Dataset!M1388</f>
        <v>1</v>
      </c>
      <c r="N1390" s="10">
        <f t="shared" si="274"/>
        <v>0</v>
      </c>
      <c r="O1390" s="11">
        <f t="shared" si="275"/>
        <v>1</v>
      </c>
      <c r="P1390">
        <f t="shared" si="276"/>
        <v>1</v>
      </c>
      <c r="Q1390">
        <f t="shared" si="277"/>
        <v>0.9359549615393864</v>
      </c>
      <c r="R1390" s="9">
        <f t="shared" si="278"/>
        <v>0.9359549615393864</v>
      </c>
      <c r="S1390" s="11">
        <f t="shared" si="279"/>
        <v>6.4045038460613601E-2</v>
      </c>
      <c r="T1390" s="9">
        <f t="shared" si="280"/>
        <v>-6.618792167572983E-2</v>
      </c>
      <c r="U1390" s="11">
        <f t="shared" si="281"/>
        <v>100</v>
      </c>
      <c r="AX1390">
        <v>0.5242366004979403</v>
      </c>
      <c r="AY1390">
        <v>0</v>
      </c>
      <c r="AZ1390">
        <v>1</v>
      </c>
      <c r="BA1390">
        <f t="shared" si="285"/>
        <v>1201</v>
      </c>
      <c r="BB1390">
        <f t="shared" si="286"/>
        <v>185</v>
      </c>
      <c r="BC1390">
        <f t="shared" si="282"/>
        <v>7.6153846153846128E-2</v>
      </c>
      <c r="BD1390">
        <f t="shared" si="283"/>
        <v>0.84583333333333333</v>
      </c>
      <c r="BE1390">
        <f t="shared" si="284"/>
        <v>6.5064102564100449E-4</v>
      </c>
    </row>
    <row r="1391" spans="1:57" x14ac:dyDescent="0.3">
      <c r="A1391">
        <f>Pumpkin_Seeds_Dataset!A1389</f>
        <v>99828</v>
      </c>
      <c r="B1391">
        <f>Pumpkin_Seeds_Dataset!B1389</f>
        <v>1312.4770000000001</v>
      </c>
      <c r="C1391">
        <f>Pumpkin_Seeds_Dataset!C1389</f>
        <v>543.49080000000004</v>
      </c>
      <c r="D1391">
        <f>Pumpkin_Seeds_Dataset!D1389</f>
        <v>234.62139999999999</v>
      </c>
      <c r="E1391">
        <f>Pumpkin_Seeds_Dataset!E1389</f>
        <v>100991</v>
      </c>
      <c r="F1391">
        <f>Pumpkin_Seeds_Dataset!F1389</f>
        <v>356.51780000000002</v>
      </c>
      <c r="G1391">
        <f>Pumpkin_Seeds_Dataset!G1389</f>
        <v>0.90200000000000002</v>
      </c>
      <c r="H1391">
        <f>Pumpkin_Seeds_Dataset!H1389</f>
        <v>0.98850000000000005</v>
      </c>
      <c r="I1391">
        <f>Pumpkin_Seeds_Dataset!I1389</f>
        <v>0.61119999999999997</v>
      </c>
      <c r="J1391">
        <f>Pumpkin_Seeds_Dataset!J1389</f>
        <v>0.72819999999999996</v>
      </c>
      <c r="K1391">
        <f>Pumpkin_Seeds_Dataset!K1389</f>
        <v>2.3165</v>
      </c>
      <c r="L1391">
        <f>Pumpkin_Seeds_Dataset!L1389</f>
        <v>0.65600000000000003</v>
      </c>
      <c r="M1391" s="9">
        <f>Pumpkin_Seeds_Dataset!M1389</f>
        <v>1</v>
      </c>
      <c r="N1391" s="10">
        <f t="shared" si="274"/>
        <v>0</v>
      </c>
      <c r="O1391" s="11">
        <f t="shared" si="275"/>
        <v>1</v>
      </c>
      <c r="P1391">
        <f t="shared" si="276"/>
        <v>1</v>
      </c>
      <c r="Q1391">
        <f t="shared" si="277"/>
        <v>0.9671892512218806</v>
      </c>
      <c r="R1391" s="9">
        <f t="shared" si="278"/>
        <v>0.9671892512218806</v>
      </c>
      <c r="S1391" s="11">
        <f t="shared" si="279"/>
        <v>3.2810748778119403E-2</v>
      </c>
      <c r="T1391" s="9">
        <f t="shared" si="280"/>
        <v>-3.3361093037475364E-2</v>
      </c>
      <c r="U1391" s="11">
        <f t="shared" si="281"/>
        <v>100</v>
      </c>
      <c r="AX1391">
        <v>0.52501160675297731</v>
      </c>
      <c r="AY1391">
        <v>1</v>
      </c>
      <c r="AZ1391">
        <v>0</v>
      </c>
      <c r="BA1391">
        <f t="shared" si="285"/>
        <v>1202</v>
      </c>
      <c r="BB1391">
        <f t="shared" si="286"/>
        <v>185</v>
      </c>
      <c r="BC1391">
        <f t="shared" si="282"/>
        <v>7.5384615384615383E-2</v>
      </c>
      <c r="BD1391">
        <f t="shared" si="283"/>
        <v>0.84583333333333333</v>
      </c>
      <c r="BE1391">
        <f t="shared" si="284"/>
        <v>6.5064102564100449E-4</v>
      </c>
    </row>
    <row r="1392" spans="1:57" x14ac:dyDescent="0.3">
      <c r="A1392">
        <f>Pumpkin_Seeds_Dataset!A1390</f>
        <v>79737</v>
      </c>
      <c r="B1392">
        <f>Pumpkin_Seeds_Dataset!B1390</f>
        <v>1165.818</v>
      </c>
      <c r="C1392">
        <f>Pumpkin_Seeds_Dataset!C1390</f>
        <v>483.72340000000003</v>
      </c>
      <c r="D1392">
        <f>Pumpkin_Seeds_Dataset!D1390</f>
        <v>210.5411</v>
      </c>
      <c r="E1392">
        <f>Pumpkin_Seeds_Dataset!E1390</f>
        <v>80498</v>
      </c>
      <c r="F1392">
        <f>Pumpkin_Seeds_Dataset!F1390</f>
        <v>318.62880000000001</v>
      </c>
      <c r="G1392">
        <f>Pumpkin_Seeds_Dataset!G1390</f>
        <v>0.90029999999999999</v>
      </c>
      <c r="H1392">
        <f>Pumpkin_Seeds_Dataset!H1390</f>
        <v>0.99050000000000005</v>
      </c>
      <c r="I1392">
        <f>Pumpkin_Seeds_Dataset!I1390</f>
        <v>0.74609999999999999</v>
      </c>
      <c r="J1392">
        <f>Pumpkin_Seeds_Dataset!J1390</f>
        <v>0.73719999999999997</v>
      </c>
      <c r="K1392">
        <f>Pumpkin_Seeds_Dataset!K1390</f>
        <v>2.2974999999999999</v>
      </c>
      <c r="L1392">
        <f>Pumpkin_Seeds_Dataset!L1390</f>
        <v>0.65869999999999995</v>
      </c>
      <c r="M1392" s="9">
        <f>Pumpkin_Seeds_Dataset!M1390</f>
        <v>1</v>
      </c>
      <c r="N1392" s="10">
        <f t="shared" si="274"/>
        <v>0</v>
      </c>
      <c r="O1392" s="11">
        <f t="shared" si="275"/>
        <v>1</v>
      </c>
      <c r="P1392">
        <f t="shared" si="276"/>
        <v>1</v>
      </c>
      <c r="Q1392">
        <f t="shared" si="277"/>
        <v>0.94354915764612179</v>
      </c>
      <c r="R1392" s="9">
        <f t="shared" si="278"/>
        <v>0.94354915764612179</v>
      </c>
      <c r="S1392" s="11">
        <f t="shared" si="279"/>
        <v>5.6450842353878206E-2</v>
      </c>
      <c r="T1392" s="9">
        <f t="shared" si="280"/>
        <v>-5.8106814157023588E-2</v>
      </c>
      <c r="U1392" s="11">
        <f t="shared" si="281"/>
        <v>100</v>
      </c>
      <c r="AX1392">
        <v>0.52575445357578965</v>
      </c>
      <c r="AY1392">
        <v>1</v>
      </c>
      <c r="AZ1392">
        <v>0</v>
      </c>
      <c r="BA1392">
        <f t="shared" si="285"/>
        <v>1203</v>
      </c>
      <c r="BB1392">
        <f t="shared" si="286"/>
        <v>185</v>
      </c>
      <c r="BC1392">
        <f t="shared" si="282"/>
        <v>7.4615384615384639E-2</v>
      </c>
      <c r="BD1392">
        <f t="shared" si="283"/>
        <v>0.84583333333333333</v>
      </c>
      <c r="BE1392">
        <f t="shared" si="284"/>
        <v>0</v>
      </c>
    </row>
    <row r="1393" spans="1:57" x14ac:dyDescent="0.3">
      <c r="A1393">
        <f>Pumpkin_Seeds_Dataset!A1391</f>
        <v>58442</v>
      </c>
      <c r="B1393">
        <f>Pumpkin_Seeds_Dataset!B1391</f>
        <v>994.50199999999995</v>
      </c>
      <c r="C1393">
        <f>Pumpkin_Seeds_Dataset!C1391</f>
        <v>412.5136</v>
      </c>
      <c r="D1393">
        <f>Pumpkin_Seeds_Dataset!D1391</f>
        <v>181.16409999999999</v>
      </c>
      <c r="E1393">
        <f>Pumpkin_Seeds_Dataset!E1391</f>
        <v>59098</v>
      </c>
      <c r="F1393">
        <f>Pumpkin_Seeds_Dataset!F1391</f>
        <v>272.78320000000002</v>
      </c>
      <c r="G1393">
        <f>Pumpkin_Seeds_Dataset!G1391</f>
        <v>0.89839999999999998</v>
      </c>
      <c r="H1393">
        <f>Pumpkin_Seeds_Dataset!H1391</f>
        <v>0.9889</v>
      </c>
      <c r="I1393">
        <f>Pumpkin_Seeds_Dataset!I1391</f>
        <v>0.72570000000000001</v>
      </c>
      <c r="J1393">
        <f>Pumpkin_Seeds_Dataset!J1391</f>
        <v>0.74250000000000005</v>
      </c>
      <c r="K1393">
        <f>Pumpkin_Seeds_Dataset!K1391</f>
        <v>2.2770000000000001</v>
      </c>
      <c r="L1393">
        <f>Pumpkin_Seeds_Dataset!L1391</f>
        <v>0.6613</v>
      </c>
      <c r="M1393" s="9">
        <f>Pumpkin_Seeds_Dataset!M1391</f>
        <v>1</v>
      </c>
      <c r="N1393" s="10">
        <f t="shared" si="274"/>
        <v>0</v>
      </c>
      <c r="O1393" s="11">
        <f t="shared" si="275"/>
        <v>1</v>
      </c>
      <c r="P1393">
        <f t="shared" si="276"/>
        <v>1</v>
      </c>
      <c r="Q1393">
        <f t="shared" si="277"/>
        <v>0.98277774991363542</v>
      </c>
      <c r="R1393" s="9">
        <f t="shared" si="278"/>
        <v>0.98277774991363542</v>
      </c>
      <c r="S1393" s="11">
        <f t="shared" si="279"/>
        <v>1.7222250086364577E-2</v>
      </c>
      <c r="T1393" s="9">
        <f t="shared" si="280"/>
        <v>-1.7372278076905466E-2</v>
      </c>
      <c r="U1393" s="11">
        <f t="shared" si="281"/>
        <v>100</v>
      </c>
      <c r="AX1393">
        <v>0.5283670632611398</v>
      </c>
      <c r="AY1393">
        <v>0</v>
      </c>
      <c r="AZ1393">
        <v>1</v>
      </c>
      <c r="BA1393">
        <f t="shared" si="285"/>
        <v>1203</v>
      </c>
      <c r="BB1393">
        <f t="shared" si="286"/>
        <v>186</v>
      </c>
      <c r="BC1393">
        <f t="shared" si="282"/>
        <v>7.4615384615384639E-2</v>
      </c>
      <c r="BD1393">
        <f t="shared" si="283"/>
        <v>0.84499999999999997</v>
      </c>
      <c r="BE1393">
        <f t="shared" si="284"/>
        <v>6.4999999999997894E-4</v>
      </c>
    </row>
    <row r="1394" spans="1:57" x14ac:dyDescent="0.3">
      <c r="A1394">
        <f>Pumpkin_Seeds_Dataset!A1392</f>
        <v>71410</v>
      </c>
      <c r="B1394">
        <f>Pumpkin_Seeds_Dataset!B1392</f>
        <v>1051.05</v>
      </c>
      <c r="C1394">
        <f>Pumpkin_Seeds_Dataset!C1392</f>
        <v>418.89089999999999</v>
      </c>
      <c r="D1394">
        <f>Pumpkin_Seeds_Dataset!D1392</f>
        <v>218.09729999999999</v>
      </c>
      <c r="E1394">
        <f>Pumpkin_Seeds_Dataset!E1392</f>
        <v>72344</v>
      </c>
      <c r="F1394">
        <f>Pumpkin_Seeds_Dataset!F1392</f>
        <v>301.53280000000001</v>
      </c>
      <c r="G1394">
        <f>Pumpkin_Seeds_Dataset!G1392</f>
        <v>0.8538</v>
      </c>
      <c r="H1394">
        <f>Pumpkin_Seeds_Dataset!H1392</f>
        <v>0.98709999999999998</v>
      </c>
      <c r="I1394">
        <f>Pumpkin_Seeds_Dataset!I1392</f>
        <v>0.72989999999999999</v>
      </c>
      <c r="J1394">
        <f>Pumpkin_Seeds_Dataset!J1392</f>
        <v>0.81230000000000002</v>
      </c>
      <c r="K1394">
        <f>Pumpkin_Seeds_Dataset!K1392</f>
        <v>1.9207000000000001</v>
      </c>
      <c r="L1394">
        <f>Pumpkin_Seeds_Dataset!L1392</f>
        <v>0.7198</v>
      </c>
      <c r="M1394" s="9">
        <f>Pumpkin_Seeds_Dataset!M1392</f>
        <v>1</v>
      </c>
      <c r="N1394" s="10">
        <f t="shared" si="274"/>
        <v>0</v>
      </c>
      <c r="O1394" s="11">
        <f t="shared" si="275"/>
        <v>1</v>
      </c>
      <c r="P1394">
        <f t="shared" si="276"/>
        <v>1</v>
      </c>
      <c r="Q1394">
        <f t="shared" si="277"/>
        <v>0.10722929095854736</v>
      </c>
      <c r="R1394" s="9">
        <f t="shared" si="278"/>
        <v>0.10722929095854736</v>
      </c>
      <c r="S1394" s="11">
        <f t="shared" si="279"/>
        <v>0.89277070904145261</v>
      </c>
      <c r="T1394" s="9">
        <f t="shared" si="280"/>
        <v>-2.2327858311141306</v>
      </c>
      <c r="U1394" s="11">
        <f t="shared" si="281"/>
        <v>0</v>
      </c>
      <c r="AX1394">
        <v>0.5302917753681039</v>
      </c>
      <c r="AY1394">
        <v>1</v>
      </c>
      <c r="AZ1394">
        <v>0</v>
      </c>
      <c r="BA1394">
        <f t="shared" si="285"/>
        <v>1204</v>
      </c>
      <c r="BB1394">
        <f t="shared" si="286"/>
        <v>186</v>
      </c>
      <c r="BC1394">
        <f t="shared" si="282"/>
        <v>7.3846153846153895E-2</v>
      </c>
      <c r="BD1394">
        <f t="shared" si="283"/>
        <v>0.84499999999999997</v>
      </c>
      <c r="BE1394">
        <f t="shared" si="284"/>
        <v>0</v>
      </c>
    </row>
    <row r="1395" spans="1:57" x14ac:dyDescent="0.3">
      <c r="A1395">
        <f>Pumpkin_Seeds_Dataset!A1393</f>
        <v>83714</v>
      </c>
      <c r="B1395">
        <f>Pumpkin_Seeds_Dataset!B1393</f>
        <v>1233.913</v>
      </c>
      <c r="C1395">
        <f>Pumpkin_Seeds_Dataset!C1393</f>
        <v>538.47609999999997</v>
      </c>
      <c r="D1395">
        <f>Pumpkin_Seeds_Dataset!D1393</f>
        <v>198.91390000000001</v>
      </c>
      <c r="E1395">
        <f>Pumpkin_Seeds_Dataset!E1393</f>
        <v>84483</v>
      </c>
      <c r="F1395">
        <f>Pumpkin_Seeds_Dataset!F1393</f>
        <v>326.47809999999998</v>
      </c>
      <c r="G1395">
        <f>Pumpkin_Seeds_Dataset!G1393</f>
        <v>0.92930000000000001</v>
      </c>
      <c r="H1395">
        <f>Pumpkin_Seeds_Dataset!H1393</f>
        <v>0.9909</v>
      </c>
      <c r="I1395">
        <f>Pumpkin_Seeds_Dataset!I1393</f>
        <v>0.76190000000000002</v>
      </c>
      <c r="J1395">
        <f>Pumpkin_Seeds_Dataset!J1393</f>
        <v>0.69089999999999996</v>
      </c>
      <c r="K1395">
        <f>Pumpkin_Seeds_Dataset!K1393</f>
        <v>2.7071000000000001</v>
      </c>
      <c r="L1395">
        <f>Pumpkin_Seeds_Dataset!L1393</f>
        <v>0.60629999999999995</v>
      </c>
      <c r="M1395" s="9">
        <f>Pumpkin_Seeds_Dataset!M1393</f>
        <v>1</v>
      </c>
      <c r="N1395" s="10">
        <f t="shared" si="274"/>
        <v>0</v>
      </c>
      <c r="O1395" s="11">
        <f t="shared" si="275"/>
        <v>1</v>
      </c>
      <c r="P1395">
        <f t="shared" si="276"/>
        <v>1</v>
      </c>
      <c r="Q1395">
        <f t="shared" si="277"/>
        <v>0.9998272744017519</v>
      </c>
      <c r="R1395" s="9">
        <f t="shared" si="278"/>
        <v>0.9998272744017519</v>
      </c>
      <c r="S1395" s="11">
        <f t="shared" si="279"/>
        <v>1.7272559824810241E-4</v>
      </c>
      <c r="T1395" s="9">
        <f t="shared" si="280"/>
        <v>-1.7274051703217616E-4</v>
      </c>
      <c r="U1395" s="11">
        <f t="shared" si="281"/>
        <v>100</v>
      </c>
      <c r="AX1395">
        <v>0.53391552754451932</v>
      </c>
      <c r="AY1395">
        <v>0</v>
      </c>
      <c r="AZ1395">
        <v>1</v>
      </c>
      <c r="BA1395">
        <f t="shared" si="285"/>
        <v>1204</v>
      </c>
      <c r="BB1395">
        <f t="shared" si="286"/>
        <v>187</v>
      </c>
      <c r="BC1395">
        <f t="shared" si="282"/>
        <v>7.3846153846153895E-2</v>
      </c>
      <c r="BD1395">
        <f t="shared" si="283"/>
        <v>0.84416666666666673</v>
      </c>
      <c r="BE1395">
        <f t="shared" si="284"/>
        <v>6.4935897435904706E-4</v>
      </c>
    </row>
    <row r="1396" spans="1:57" x14ac:dyDescent="0.3">
      <c r="A1396">
        <f>Pumpkin_Seeds_Dataset!A1394</f>
        <v>93057</v>
      </c>
      <c r="B1396">
        <f>Pumpkin_Seeds_Dataset!B1394</f>
        <v>1245.625</v>
      </c>
      <c r="C1396">
        <f>Pumpkin_Seeds_Dataset!C1394</f>
        <v>523.66430000000003</v>
      </c>
      <c r="D1396">
        <f>Pumpkin_Seeds_Dataset!D1394</f>
        <v>227.39879999999999</v>
      </c>
      <c r="E1396">
        <f>Pumpkin_Seeds_Dataset!E1394</f>
        <v>94013</v>
      </c>
      <c r="F1396">
        <f>Pumpkin_Seeds_Dataset!F1394</f>
        <v>344.21480000000003</v>
      </c>
      <c r="G1396">
        <f>Pumpkin_Seeds_Dataset!G1394</f>
        <v>0.90080000000000005</v>
      </c>
      <c r="H1396">
        <f>Pumpkin_Seeds_Dataset!H1394</f>
        <v>0.98980000000000001</v>
      </c>
      <c r="I1396">
        <f>Pumpkin_Seeds_Dataset!I1394</f>
        <v>0.6613</v>
      </c>
      <c r="J1396">
        <f>Pumpkin_Seeds_Dataset!J1394</f>
        <v>0.75370000000000004</v>
      </c>
      <c r="K1396">
        <f>Pumpkin_Seeds_Dataset!K1394</f>
        <v>2.3028</v>
      </c>
      <c r="L1396">
        <f>Pumpkin_Seeds_Dataset!L1394</f>
        <v>0.6573</v>
      </c>
      <c r="M1396" s="9">
        <f>Pumpkin_Seeds_Dataset!M1394</f>
        <v>1</v>
      </c>
      <c r="N1396" s="10">
        <f t="shared" si="274"/>
        <v>0</v>
      </c>
      <c r="O1396" s="11">
        <f t="shared" si="275"/>
        <v>1</v>
      </c>
      <c r="P1396">
        <f t="shared" si="276"/>
        <v>1</v>
      </c>
      <c r="Q1396">
        <f t="shared" si="277"/>
        <v>0.96548361296050134</v>
      </c>
      <c r="R1396" s="9">
        <f t="shared" si="278"/>
        <v>0.96548361296050134</v>
      </c>
      <c r="S1396" s="11">
        <f t="shared" si="279"/>
        <v>3.4516387039498664E-2</v>
      </c>
      <c r="T1396" s="9">
        <f t="shared" si="280"/>
        <v>-3.5126149851595387E-2</v>
      </c>
      <c r="U1396" s="11">
        <f t="shared" si="281"/>
        <v>100</v>
      </c>
      <c r="AX1396">
        <v>0.53468248739403612</v>
      </c>
      <c r="AY1396">
        <v>1</v>
      </c>
      <c r="AZ1396">
        <v>0</v>
      </c>
      <c r="BA1396">
        <f t="shared" si="285"/>
        <v>1205</v>
      </c>
      <c r="BB1396">
        <f t="shared" si="286"/>
        <v>187</v>
      </c>
      <c r="BC1396">
        <f t="shared" si="282"/>
        <v>7.3076923076923039E-2</v>
      </c>
      <c r="BD1396">
        <f t="shared" si="283"/>
        <v>0.84416666666666673</v>
      </c>
      <c r="BE1396">
        <f t="shared" si="284"/>
        <v>6.4935897435895338E-4</v>
      </c>
    </row>
    <row r="1397" spans="1:57" x14ac:dyDescent="0.3">
      <c r="A1397">
        <f>Pumpkin_Seeds_Dataset!A1395</f>
        <v>91054</v>
      </c>
      <c r="B1397">
        <f>Pumpkin_Seeds_Dataset!B1395</f>
        <v>1303.5509999999999</v>
      </c>
      <c r="C1397">
        <f>Pumpkin_Seeds_Dataset!C1395</f>
        <v>567.24080000000004</v>
      </c>
      <c r="D1397">
        <f>Pumpkin_Seeds_Dataset!D1395</f>
        <v>205.33369999999999</v>
      </c>
      <c r="E1397">
        <f>Pumpkin_Seeds_Dataset!E1395</f>
        <v>92194</v>
      </c>
      <c r="F1397">
        <f>Pumpkin_Seeds_Dataset!F1395</f>
        <v>340.49020000000002</v>
      </c>
      <c r="G1397">
        <f>Pumpkin_Seeds_Dataset!G1395</f>
        <v>0.93220000000000003</v>
      </c>
      <c r="H1397">
        <f>Pumpkin_Seeds_Dataset!H1395</f>
        <v>0.98760000000000003</v>
      </c>
      <c r="I1397">
        <f>Pumpkin_Seeds_Dataset!I1395</f>
        <v>0.67630000000000001</v>
      </c>
      <c r="J1397">
        <f>Pumpkin_Seeds_Dataset!J1395</f>
        <v>0.6734</v>
      </c>
      <c r="K1397">
        <f>Pumpkin_Seeds_Dataset!K1395</f>
        <v>2.7625000000000002</v>
      </c>
      <c r="L1397">
        <f>Pumpkin_Seeds_Dataset!L1395</f>
        <v>0.60029999999999994</v>
      </c>
      <c r="M1397" s="9">
        <f>Pumpkin_Seeds_Dataset!M1395</f>
        <v>1</v>
      </c>
      <c r="N1397" s="10">
        <f t="shared" si="274"/>
        <v>0</v>
      </c>
      <c r="O1397" s="11">
        <f t="shared" si="275"/>
        <v>1</v>
      </c>
      <c r="P1397">
        <f t="shared" si="276"/>
        <v>1</v>
      </c>
      <c r="Q1397">
        <f t="shared" si="277"/>
        <v>0.99983346001528295</v>
      </c>
      <c r="R1397" s="9">
        <f t="shared" si="278"/>
        <v>0.99983346001528295</v>
      </c>
      <c r="S1397" s="11">
        <f t="shared" si="279"/>
        <v>1.6653998471705123E-4</v>
      </c>
      <c r="T1397" s="9">
        <f t="shared" si="280"/>
        <v>-1.6655385404019195E-4</v>
      </c>
      <c r="U1397" s="11">
        <f t="shared" si="281"/>
        <v>100</v>
      </c>
      <c r="AX1397">
        <v>0.53491528592284854</v>
      </c>
      <c r="AY1397">
        <v>1</v>
      </c>
      <c r="AZ1397">
        <v>0</v>
      </c>
      <c r="BA1397">
        <f t="shared" si="285"/>
        <v>1206</v>
      </c>
      <c r="BB1397">
        <f t="shared" si="286"/>
        <v>187</v>
      </c>
      <c r="BC1397">
        <f t="shared" si="282"/>
        <v>7.2307692307692295E-2</v>
      </c>
      <c r="BD1397">
        <f t="shared" si="283"/>
        <v>0.84416666666666673</v>
      </c>
      <c r="BE1397">
        <f t="shared" si="284"/>
        <v>6.4935897435895338E-4</v>
      </c>
    </row>
    <row r="1398" spans="1:57" x14ac:dyDescent="0.3">
      <c r="A1398">
        <f>Pumpkin_Seeds_Dataset!A1396</f>
        <v>83557</v>
      </c>
      <c r="B1398">
        <f>Pumpkin_Seeds_Dataset!B1396</f>
        <v>1155.8530000000001</v>
      </c>
      <c r="C1398">
        <f>Pumpkin_Seeds_Dataset!C1396</f>
        <v>478.71089999999998</v>
      </c>
      <c r="D1398">
        <f>Pumpkin_Seeds_Dataset!D1396</f>
        <v>223.4494</v>
      </c>
      <c r="E1398">
        <f>Pumpkin_Seeds_Dataset!E1396</f>
        <v>84398</v>
      </c>
      <c r="F1398">
        <f>Pumpkin_Seeds_Dataset!F1396</f>
        <v>326.17189999999999</v>
      </c>
      <c r="G1398">
        <f>Pumpkin_Seeds_Dataset!G1396</f>
        <v>0.88439999999999996</v>
      </c>
      <c r="H1398">
        <f>Pumpkin_Seeds_Dataset!H1396</f>
        <v>0.99</v>
      </c>
      <c r="I1398">
        <f>Pumpkin_Seeds_Dataset!I1396</f>
        <v>0.77149999999999996</v>
      </c>
      <c r="J1398">
        <f>Pumpkin_Seeds_Dataset!J1396</f>
        <v>0.78590000000000004</v>
      </c>
      <c r="K1398">
        <f>Pumpkin_Seeds_Dataset!K1396</f>
        <v>2.1423999999999999</v>
      </c>
      <c r="L1398">
        <f>Pumpkin_Seeds_Dataset!L1396</f>
        <v>0.68140000000000001</v>
      </c>
      <c r="M1398" s="9">
        <f>Pumpkin_Seeds_Dataset!M1396</f>
        <v>1</v>
      </c>
      <c r="N1398" s="10">
        <f t="shared" si="274"/>
        <v>0</v>
      </c>
      <c r="O1398" s="11">
        <f t="shared" si="275"/>
        <v>1</v>
      </c>
      <c r="P1398">
        <f t="shared" si="276"/>
        <v>1</v>
      </c>
      <c r="Q1398">
        <f t="shared" si="277"/>
        <v>0.73286996570859175</v>
      </c>
      <c r="R1398" s="9">
        <f t="shared" si="278"/>
        <v>0.73286996570859175</v>
      </c>
      <c r="S1398" s="11">
        <f t="shared" si="279"/>
        <v>0.26713003429140825</v>
      </c>
      <c r="T1398" s="9">
        <f t="shared" si="280"/>
        <v>-0.31078699295745321</v>
      </c>
      <c r="U1398" s="11">
        <f t="shared" si="281"/>
        <v>100</v>
      </c>
      <c r="AX1398">
        <v>0.53612730902677752</v>
      </c>
      <c r="AY1398">
        <v>1</v>
      </c>
      <c r="AZ1398">
        <v>0</v>
      </c>
      <c r="BA1398">
        <f t="shared" si="285"/>
        <v>1207</v>
      </c>
      <c r="BB1398">
        <f t="shared" si="286"/>
        <v>187</v>
      </c>
      <c r="BC1398">
        <f t="shared" si="282"/>
        <v>7.1538461538461551E-2</v>
      </c>
      <c r="BD1398">
        <f t="shared" si="283"/>
        <v>0.84416666666666673</v>
      </c>
      <c r="BE1398">
        <f t="shared" si="284"/>
        <v>6.4935897435895338E-4</v>
      </c>
    </row>
    <row r="1399" spans="1:57" x14ac:dyDescent="0.3">
      <c r="A1399">
        <f>Pumpkin_Seeds_Dataset!A1397</f>
        <v>91699</v>
      </c>
      <c r="B1399">
        <f>Pumpkin_Seeds_Dataset!B1397</f>
        <v>1238.423</v>
      </c>
      <c r="C1399">
        <f>Pumpkin_Seeds_Dataset!C1397</f>
        <v>528.14390000000003</v>
      </c>
      <c r="D1399">
        <f>Pumpkin_Seeds_Dataset!D1397</f>
        <v>221.74889999999999</v>
      </c>
      <c r="E1399">
        <f>Pumpkin_Seeds_Dataset!E1397</f>
        <v>92307</v>
      </c>
      <c r="F1399">
        <f>Pumpkin_Seeds_Dataset!F1397</f>
        <v>341.69400000000002</v>
      </c>
      <c r="G1399">
        <f>Pumpkin_Seeds_Dataset!G1397</f>
        <v>0.90759999999999996</v>
      </c>
      <c r="H1399">
        <f>Pumpkin_Seeds_Dataset!H1397</f>
        <v>0.99339999999999995</v>
      </c>
      <c r="I1399">
        <f>Pumpkin_Seeds_Dataset!I1397</f>
        <v>0.75700000000000001</v>
      </c>
      <c r="J1399">
        <f>Pumpkin_Seeds_Dataset!J1397</f>
        <v>0.75129999999999997</v>
      </c>
      <c r="K1399">
        <f>Pumpkin_Seeds_Dataset!K1397</f>
        <v>2.3816999999999999</v>
      </c>
      <c r="L1399">
        <f>Pumpkin_Seeds_Dataset!L1397</f>
        <v>0.64700000000000002</v>
      </c>
      <c r="M1399" s="9">
        <f>Pumpkin_Seeds_Dataset!M1397</f>
        <v>1</v>
      </c>
      <c r="N1399" s="10">
        <f t="shared" si="274"/>
        <v>0</v>
      </c>
      <c r="O1399" s="11">
        <f t="shared" si="275"/>
        <v>1</v>
      </c>
      <c r="P1399">
        <f t="shared" si="276"/>
        <v>1</v>
      </c>
      <c r="Q1399">
        <f t="shared" si="277"/>
        <v>0.99511954691432336</v>
      </c>
      <c r="R1399" s="9">
        <f t="shared" si="278"/>
        <v>0.99511954691432336</v>
      </c>
      <c r="S1399" s="11">
        <f t="shared" si="279"/>
        <v>4.8804530856766393E-3</v>
      </c>
      <c r="T1399" s="9">
        <f t="shared" si="280"/>
        <v>-4.892401388109124E-3</v>
      </c>
      <c r="U1399" s="11">
        <f t="shared" si="281"/>
        <v>100</v>
      </c>
      <c r="AX1399">
        <v>0.53794736034834256</v>
      </c>
      <c r="AY1399">
        <v>1</v>
      </c>
      <c r="AZ1399">
        <v>0</v>
      </c>
      <c r="BA1399">
        <f t="shared" si="285"/>
        <v>1208</v>
      </c>
      <c r="BB1399">
        <f t="shared" si="286"/>
        <v>187</v>
      </c>
      <c r="BC1399">
        <f t="shared" si="282"/>
        <v>7.0769230769230806E-2</v>
      </c>
      <c r="BD1399">
        <f t="shared" si="283"/>
        <v>0.84416666666666673</v>
      </c>
      <c r="BE1399">
        <f t="shared" si="284"/>
        <v>0</v>
      </c>
    </row>
    <row r="1400" spans="1:57" x14ac:dyDescent="0.3">
      <c r="A1400">
        <f>Pumpkin_Seeds_Dataset!A1398</f>
        <v>96801</v>
      </c>
      <c r="B1400">
        <f>Pumpkin_Seeds_Dataset!B1398</f>
        <v>1277.768</v>
      </c>
      <c r="C1400">
        <f>Pumpkin_Seeds_Dataset!C1398</f>
        <v>535.84299999999996</v>
      </c>
      <c r="D1400">
        <f>Pumpkin_Seeds_Dataset!D1398</f>
        <v>230.9119</v>
      </c>
      <c r="E1400">
        <f>Pumpkin_Seeds_Dataset!E1398</f>
        <v>97545</v>
      </c>
      <c r="F1400">
        <f>Pumpkin_Seeds_Dataset!F1398</f>
        <v>351.07100000000003</v>
      </c>
      <c r="G1400">
        <f>Pumpkin_Seeds_Dataset!G1398</f>
        <v>0.90239999999999998</v>
      </c>
      <c r="H1400">
        <f>Pumpkin_Seeds_Dataset!H1398</f>
        <v>0.99239999999999995</v>
      </c>
      <c r="I1400">
        <f>Pumpkin_Seeds_Dataset!I1398</f>
        <v>0.70589999999999997</v>
      </c>
      <c r="J1400">
        <f>Pumpkin_Seeds_Dataset!J1398</f>
        <v>0.74509999999999998</v>
      </c>
      <c r="K1400">
        <f>Pumpkin_Seeds_Dataset!K1398</f>
        <v>2.3206000000000002</v>
      </c>
      <c r="L1400">
        <f>Pumpkin_Seeds_Dataset!L1398</f>
        <v>0.6552</v>
      </c>
      <c r="M1400" s="9">
        <f>Pumpkin_Seeds_Dataset!M1398</f>
        <v>1</v>
      </c>
      <c r="N1400" s="10">
        <f t="shared" si="274"/>
        <v>0</v>
      </c>
      <c r="O1400" s="11">
        <f t="shared" si="275"/>
        <v>1</v>
      </c>
      <c r="P1400">
        <f t="shared" si="276"/>
        <v>1</v>
      </c>
      <c r="Q1400">
        <f t="shared" si="277"/>
        <v>0.99195398614127284</v>
      </c>
      <c r="R1400" s="9">
        <f t="shared" si="278"/>
        <v>0.99195398614127284</v>
      </c>
      <c r="S1400" s="11">
        <f t="shared" si="279"/>
        <v>8.0460138587271635E-3</v>
      </c>
      <c r="T1400" s="9">
        <f t="shared" si="280"/>
        <v>-8.0785577113118012E-3</v>
      </c>
      <c r="U1400" s="11">
        <f t="shared" si="281"/>
        <v>100</v>
      </c>
      <c r="AX1400">
        <v>0.53970066936248284</v>
      </c>
      <c r="AY1400">
        <v>0</v>
      </c>
      <c r="AZ1400">
        <v>1</v>
      </c>
      <c r="BA1400">
        <f t="shared" si="285"/>
        <v>1208</v>
      </c>
      <c r="BB1400">
        <f t="shared" si="286"/>
        <v>188</v>
      </c>
      <c r="BC1400">
        <f t="shared" si="282"/>
        <v>7.0769230769230806E-2</v>
      </c>
      <c r="BD1400">
        <f t="shared" si="283"/>
        <v>0.84333333333333327</v>
      </c>
      <c r="BE1400">
        <f t="shared" si="284"/>
        <v>6.4871794871802129E-4</v>
      </c>
    </row>
    <row r="1401" spans="1:57" x14ac:dyDescent="0.3">
      <c r="A1401">
        <f>Pumpkin_Seeds_Dataset!A1399</f>
        <v>71802</v>
      </c>
      <c r="B1401">
        <f>Pumpkin_Seeds_Dataset!B1399</f>
        <v>1089.569</v>
      </c>
      <c r="C1401">
        <f>Pumpkin_Seeds_Dataset!C1399</f>
        <v>460.16300000000001</v>
      </c>
      <c r="D1401">
        <f>Pumpkin_Seeds_Dataset!D1399</f>
        <v>198.9511</v>
      </c>
      <c r="E1401">
        <f>Pumpkin_Seeds_Dataset!E1399</f>
        <v>72416</v>
      </c>
      <c r="F1401">
        <f>Pumpkin_Seeds_Dataset!F1399</f>
        <v>302.35930000000002</v>
      </c>
      <c r="G1401">
        <f>Pumpkin_Seeds_Dataset!G1399</f>
        <v>0.90169999999999995</v>
      </c>
      <c r="H1401">
        <f>Pumpkin_Seeds_Dataset!H1399</f>
        <v>0.99150000000000005</v>
      </c>
      <c r="I1401">
        <f>Pumpkin_Seeds_Dataset!I1399</f>
        <v>0.59870000000000001</v>
      </c>
      <c r="J1401">
        <f>Pumpkin_Seeds_Dataset!J1399</f>
        <v>0.76</v>
      </c>
      <c r="K1401">
        <f>Pumpkin_Seeds_Dataset!K1399</f>
        <v>2.3129</v>
      </c>
      <c r="L1401">
        <f>Pumpkin_Seeds_Dataset!L1399</f>
        <v>0.65710000000000002</v>
      </c>
      <c r="M1401" s="9">
        <f>Pumpkin_Seeds_Dataset!M1399</f>
        <v>1</v>
      </c>
      <c r="N1401" s="10">
        <f t="shared" si="274"/>
        <v>0</v>
      </c>
      <c r="O1401" s="11">
        <f t="shared" si="275"/>
        <v>1</v>
      </c>
      <c r="P1401">
        <f t="shared" si="276"/>
        <v>1</v>
      </c>
      <c r="Q1401">
        <f t="shared" si="277"/>
        <v>0.94461439332005781</v>
      </c>
      <c r="R1401" s="9">
        <f t="shared" si="278"/>
        <v>0.94461439332005781</v>
      </c>
      <c r="S1401" s="11">
        <f t="shared" si="279"/>
        <v>5.538560667994219E-2</v>
      </c>
      <c r="T1401" s="9">
        <f t="shared" si="280"/>
        <v>-5.6978484159967882E-2</v>
      </c>
      <c r="U1401" s="11">
        <f t="shared" si="281"/>
        <v>100</v>
      </c>
      <c r="AX1401">
        <v>0.54146581484733025</v>
      </c>
      <c r="AY1401">
        <v>1</v>
      </c>
      <c r="AZ1401">
        <v>0</v>
      </c>
      <c r="BA1401">
        <f t="shared" si="285"/>
        <v>1209</v>
      </c>
      <c r="BB1401">
        <f t="shared" si="286"/>
        <v>188</v>
      </c>
      <c r="BC1401">
        <f t="shared" si="282"/>
        <v>6.9999999999999951E-2</v>
      </c>
      <c r="BD1401">
        <f t="shared" si="283"/>
        <v>0.84333333333333327</v>
      </c>
      <c r="BE1401">
        <f t="shared" si="284"/>
        <v>6.4871794871792761E-4</v>
      </c>
    </row>
    <row r="1402" spans="1:57" x14ac:dyDescent="0.3">
      <c r="A1402">
        <f>Pumpkin_Seeds_Dataset!A1400</f>
        <v>73706</v>
      </c>
      <c r="B1402">
        <f>Pumpkin_Seeds_Dataset!B1400</f>
        <v>1145.231</v>
      </c>
      <c r="C1402">
        <f>Pumpkin_Seeds_Dataset!C1400</f>
        <v>501.90769999999998</v>
      </c>
      <c r="D1402">
        <f>Pumpkin_Seeds_Dataset!D1400</f>
        <v>187.3793</v>
      </c>
      <c r="E1402">
        <f>Pumpkin_Seeds_Dataset!E1400</f>
        <v>74313</v>
      </c>
      <c r="F1402">
        <f>Pumpkin_Seeds_Dataset!F1400</f>
        <v>306.34199999999998</v>
      </c>
      <c r="G1402">
        <f>Pumpkin_Seeds_Dataset!G1400</f>
        <v>0.92769999999999997</v>
      </c>
      <c r="H1402">
        <f>Pumpkin_Seeds_Dataset!H1400</f>
        <v>0.99180000000000001</v>
      </c>
      <c r="I1402">
        <f>Pumpkin_Seeds_Dataset!I1400</f>
        <v>0.64270000000000005</v>
      </c>
      <c r="J1402">
        <f>Pumpkin_Seeds_Dataset!J1400</f>
        <v>0.70620000000000005</v>
      </c>
      <c r="K1402">
        <f>Pumpkin_Seeds_Dataset!K1400</f>
        <v>2.6785999999999999</v>
      </c>
      <c r="L1402">
        <f>Pumpkin_Seeds_Dataset!L1400</f>
        <v>0.61040000000000005</v>
      </c>
      <c r="M1402" s="9">
        <f>Pumpkin_Seeds_Dataset!M1400</f>
        <v>1</v>
      </c>
      <c r="N1402" s="10">
        <f t="shared" si="274"/>
        <v>0</v>
      </c>
      <c r="O1402" s="11">
        <f t="shared" si="275"/>
        <v>1</v>
      </c>
      <c r="P1402">
        <f t="shared" si="276"/>
        <v>1</v>
      </c>
      <c r="Q1402">
        <f t="shared" si="277"/>
        <v>0.99957150866637734</v>
      </c>
      <c r="R1402" s="9">
        <f t="shared" si="278"/>
        <v>0.99957150866637734</v>
      </c>
      <c r="S1402" s="11">
        <f t="shared" si="279"/>
        <v>4.2849133362266034E-4</v>
      </c>
      <c r="T1402" s="9">
        <f t="shared" si="280"/>
        <v>-4.2858316226694425E-4</v>
      </c>
      <c r="U1402" s="11">
        <f t="shared" si="281"/>
        <v>100</v>
      </c>
      <c r="AX1402">
        <v>0.54210984763631109</v>
      </c>
      <c r="AY1402">
        <v>1</v>
      </c>
      <c r="AZ1402">
        <v>0</v>
      </c>
      <c r="BA1402">
        <f t="shared" si="285"/>
        <v>1210</v>
      </c>
      <c r="BB1402">
        <f t="shared" si="286"/>
        <v>188</v>
      </c>
      <c r="BC1402">
        <f t="shared" si="282"/>
        <v>6.9230769230769207E-2</v>
      </c>
      <c r="BD1402">
        <f t="shared" si="283"/>
        <v>0.84333333333333327</v>
      </c>
      <c r="BE1402">
        <f t="shared" si="284"/>
        <v>0</v>
      </c>
    </row>
    <row r="1403" spans="1:57" x14ac:dyDescent="0.3">
      <c r="A1403">
        <f>Pumpkin_Seeds_Dataset!A1401</f>
        <v>103347</v>
      </c>
      <c r="B1403">
        <f>Pumpkin_Seeds_Dataset!B1401</f>
        <v>1361.403</v>
      </c>
      <c r="C1403">
        <f>Pumpkin_Seeds_Dataset!C1401</f>
        <v>596.34690000000001</v>
      </c>
      <c r="D1403">
        <f>Pumpkin_Seeds_Dataset!D1401</f>
        <v>222.56960000000001</v>
      </c>
      <c r="E1403">
        <f>Pumpkin_Seeds_Dataset!E1401</f>
        <v>104330</v>
      </c>
      <c r="F1403">
        <f>Pumpkin_Seeds_Dataset!F1401</f>
        <v>362.74709999999999</v>
      </c>
      <c r="G1403">
        <f>Pumpkin_Seeds_Dataset!G1401</f>
        <v>0.92769999999999997</v>
      </c>
      <c r="H1403">
        <f>Pumpkin_Seeds_Dataset!H1401</f>
        <v>0.99060000000000004</v>
      </c>
      <c r="I1403">
        <f>Pumpkin_Seeds_Dataset!I1401</f>
        <v>0.6915</v>
      </c>
      <c r="J1403">
        <f>Pumpkin_Seeds_Dataset!J1401</f>
        <v>0.70069999999999999</v>
      </c>
      <c r="K1403">
        <f>Pumpkin_Seeds_Dataset!K1401</f>
        <v>2.6793999999999998</v>
      </c>
      <c r="L1403">
        <f>Pumpkin_Seeds_Dataset!L1401</f>
        <v>0.60829999999999995</v>
      </c>
      <c r="M1403" s="9">
        <f>Pumpkin_Seeds_Dataset!M1401</f>
        <v>1</v>
      </c>
      <c r="N1403" s="10">
        <f t="shared" si="274"/>
        <v>0</v>
      </c>
      <c r="O1403" s="11">
        <f t="shared" si="275"/>
        <v>1</v>
      </c>
      <c r="P1403">
        <f t="shared" si="276"/>
        <v>1</v>
      </c>
      <c r="Q1403">
        <f t="shared" si="277"/>
        <v>0.99997720160063164</v>
      </c>
      <c r="R1403" s="9">
        <f t="shared" si="278"/>
        <v>0.99997720160063164</v>
      </c>
      <c r="S1403" s="11">
        <f t="shared" si="279"/>
        <v>2.2798399368362254E-5</v>
      </c>
      <c r="T1403" s="9">
        <f t="shared" si="280"/>
        <v>-2.2798659255819153E-5</v>
      </c>
      <c r="U1403" s="11">
        <f t="shared" si="281"/>
        <v>100</v>
      </c>
      <c r="AX1403">
        <v>0.54966157291646056</v>
      </c>
      <c r="AY1403">
        <v>0</v>
      </c>
      <c r="AZ1403">
        <v>1</v>
      </c>
      <c r="BA1403">
        <f t="shared" si="285"/>
        <v>1210</v>
      </c>
      <c r="BB1403">
        <f t="shared" si="286"/>
        <v>189</v>
      </c>
      <c r="BC1403">
        <f t="shared" si="282"/>
        <v>6.9230769230769207E-2</v>
      </c>
      <c r="BD1403">
        <f t="shared" si="283"/>
        <v>0.84250000000000003</v>
      </c>
      <c r="BE1403">
        <f t="shared" si="284"/>
        <v>0</v>
      </c>
    </row>
    <row r="1404" spans="1:57" x14ac:dyDescent="0.3">
      <c r="A1404">
        <f>Pumpkin_Seeds_Dataset!A1402</f>
        <v>117550</v>
      </c>
      <c r="B1404">
        <f>Pumpkin_Seeds_Dataset!B1402</f>
        <v>1453.922</v>
      </c>
      <c r="C1404">
        <f>Pumpkin_Seeds_Dataset!C1402</f>
        <v>619.1037</v>
      </c>
      <c r="D1404">
        <f>Pumpkin_Seeds_Dataset!D1402</f>
        <v>242.87909999999999</v>
      </c>
      <c r="E1404">
        <f>Pumpkin_Seeds_Dataset!E1402</f>
        <v>118597</v>
      </c>
      <c r="F1404">
        <f>Pumpkin_Seeds_Dataset!F1402</f>
        <v>386.87119999999999</v>
      </c>
      <c r="G1404">
        <f>Pumpkin_Seeds_Dataset!G1402</f>
        <v>0.91979999999999995</v>
      </c>
      <c r="H1404">
        <f>Pumpkin_Seeds_Dataset!H1402</f>
        <v>0.99119999999999997</v>
      </c>
      <c r="I1404">
        <f>Pumpkin_Seeds_Dataset!I1402</f>
        <v>0.58279999999999998</v>
      </c>
      <c r="J1404">
        <f>Pumpkin_Seeds_Dataset!J1402</f>
        <v>0.69879999999999998</v>
      </c>
      <c r="K1404">
        <f>Pumpkin_Seeds_Dataset!K1402</f>
        <v>2.5489999999999999</v>
      </c>
      <c r="L1404">
        <f>Pumpkin_Seeds_Dataset!L1402</f>
        <v>0.62490000000000001</v>
      </c>
      <c r="M1404" s="9">
        <f>Pumpkin_Seeds_Dataset!M1402</f>
        <v>1</v>
      </c>
      <c r="N1404" s="10">
        <f t="shared" si="274"/>
        <v>0</v>
      </c>
      <c r="O1404" s="11">
        <f t="shared" si="275"/>
        <v>1</v>
      </c>
      <c r="P1404">
        <f t="shared" si="276"/>
        <v>1</v>
      </c>
      <c r="Q1404">
        <f t="shared" si="277"/>
        <v>0.99998088050095579</v>
      </c>
      <c r="R1404" s="9">
        <f t="shared" si="278"/>
        <v>0.99998088050095579</v>
      </c>
      <c r="S1404" s="11">
        <f t="shared" si="279"/>
        <v>1.9119499044206734E-5</v>
      </c>
      <c r="T1404" s="9">
        <f t="shared" si="280"/>
        <v>-1.9119681824158362E-5</v>
      </c>
      <c r="U1404" s="11">
        <f t="shared" si="281"/>
        <v>100</v>
      </c>
      <c r="AX1404">
        <v>0.55054570661543512</v>
      </c>
      <c r="AY1404">
        <v>0</v>
      </c>
      <c r="AZ1404">
        <v>1</v>
      </c>
      <c r="BA1404">
        <f t="shared" si="285"/>
        <v>1210</v>
      </c>
      <c r="BB1404">
        <f t="shared" si="286"/>
        <v>190</v>
      </c>
      <c r="BC1404">
        <f t="shared" si="282"/>
        <v>6.9230769230769207E-2</v>
      </c>
      <c r="BD1404">
        <f t="shared" si="283"/>
        <v>0.84166666666666667</v>
      </c>
      <c r="BE1404">
        <f t="shared" si="284"/>
        <v>6.474358974358765E-4</v>
      </c>
    </row>
    <row r="1405" spans="1:57" x14ac:dyDescent="0.3">
      <c r="A1405">
        <f>Pumpkin_Seeds_Dataset!A1403</f>
        <v>78779</v>
      </c>
      <c r="B1405">
        <f>Pumpkin_Seeds_Dataset!B1403</f>
        <v>1110.366</v>
      </c>
      <c r="C1405">
        <f>Pumpkin_Seeds_Dataset!C1403</f>
        <v>447.75409999999999</v>
      </c>
      <c r="D1405">
        <f>Pumpkin_Seeds_Dataset!D1403</f>
        <v>225.5164</v>
      </c>
      <c r="E1405">
        <f>Pumpkin_Seeds_Dataset!E1403</f>
        <v>79489</v>
      </c>
      <c r="F1405">
        <f>Pumpkin_Seeds_Dataset!F1403</f>
        <v>316.70890000000003</v>
      </c>
      <c r="G1405">
        <f>Pumpkin_Seeds_Dataset!G1403</f>
        <v>0.8639</v>
      </c>
      <c r="H1405">
        <f>Pumpkin_Seeds_Dataset!H1403</f>
        <v>0.99109999999999998</v>
      </c>
      <c r="I1405">
        <f>Pumpkin_Seeds_Dataset!I1403</f>
        <v>0.72230000000000005</v>
      </c>
      <c r="J1405">
        <f>Pumpkin_Seeds_Dataset!J1403</f>
        <v>0.80289999999999995</v>
      </c>
      <c r="K1405">
        <f>Pumpkin_Seeds_Dataset!K1403</f>
        <v>1.9855</v>
      </c>
      <c r="L1405">
        <f>Pumpkin_Seeds_Dataset!L1403</f>
        <v>0.70730000000000004</v>
      </c>
      <c r="M1405" s="9">
        <f>Pumpkin_Seeds_Dataset!M1403</f>
        <v>1</v>
      </c>
      <c r="N1405" s="10">
        <f t="shared" si="274"/>
        <v>0</v>
      </c>
      <c r="O1405" s="11">
        <f t="shared" si="275"/>
        <v>1</v>
      </c>
      <c r="P1405">
        <f t="shared" si="276"/>
        <v>1</v>
      </c>
      <c r="Q1405">
        <f t="shared" si="277"/>
        <v>0.40898521779699237</v>
      </c>
      <c r="R1405" s="9">
        <f t="shared" si="278"/>
        <v>0.40898521779699237</v>
      </c>
      <c r="S1405" s="11">
        <f t="shared" si="279"/>
        <v>0.59101478220300763</v>
      </c>
      <c r="T1405" s="9">
        <f t="shared" si="280"/>
        <v>-0.89407626589812628</v>
      </c>
      <c r="U1405" s="11">
        <f t="shared" si="281"/>
        <v>0</v>
      </c>
      <c r="AX1405">
        <v>0.55221690128730194</v>
      </c>
      <c r="AY1405">
        <v>1</v>
      </c>
      <c r="AZ1405">
        <v>0</v>
      </c>
      <c r="BA1405">
        <f t="shared" si="285"/>
        <v>1211</v>
      </c>
      <c r="BB1405">
        <f t="shared" si="286"/>
        <v>190</v>
      </c>
      <c r="BC1405">
        <f t="shared" si="282"/>
        <v>6.8461538461538463E-2</v>
      </c>
      <c r="BD1405">
        <f t="shared" si="283"/>
        <v>0.84166666666666667</v>
      </c>
      <c r="BE1405">
        <f t="shared" si="284"/>
        <v>0</v>
      </c>
    </row>
    <row r="1406" spans="1:57" x14ac:dyDescent="0.3">
      <c r="A1406">
        <f>Pumpkin_Seeds_Dataset!A1404</f>
        <v>93857</v>
      </c>
      <c r="B1406">
        <f>Pumpkin_Seeds_Dataset!B1404</f>
        <v>1239.105</v>
      </c>
      <c r="C1406">
        <f>Pumpkin_Seeds_Dataset!C1404</f>
        <v>508.68959999999998</v>
      </c>
      <c r="D1406">
        <f>Pumpkin_Seeds_Dataset!D1404</f>
        <v>237.42840000000001</v>
      </c>
      <c r="E1406">
        <f>Pumpkin_Seeds_Dataset!E1404</f>
        <v>95180</v>
      </c>
      <c r="F1406">
        <f>Pumpkin_Seeds_Dataset!F1404</f>
        <v>345.69130000000001</v>
      </c>
      <c r="G1406">
        <f>Pumpkin_Seeds_Dataset!G1404</f>
        <v>0.88439999999999996</v>
      </c>
      <c r="H1406">
        <f>Pumpkin_Seeds_Dataset!H1404</f>
        <v>0.98609999999999998</v>
      </c>
      <c r="I1406">
        <f>Pumpkin_Seeds_Dataset!I1404</f>
        <v>0.5796</v>
      </c>
      <c r="J1406">
        <f>Pumpkin_Seeds_Dataset!J1404</f>
        <v>0.76819999999999999</v>
      </c>
      <c r="K1406">
        <f>Pumpkin_Seeds_Dataset!K1404</f>
        <v>2.1425000000000001</v>
      </c>
      <c r="L1406">
        <f>Pumpkin_Seeds_Dataset!L1404</f>
        <v>0.67959999999999998</v>
      </c>
      <c r="M1406" s="9">
        <f>Pumpkin_Seeds_Dataset!M1404</f>
        <v>1</v>
      </c>
      <c r="N1406" s="10">
        <f t="shared" si="274"/>
        <v>0</v>
      </c>
      <c r="O1406" s="11">
        <f t="shared" si="275"/>
        <v>1</v>
      </c>
      <c r="P1406">
        <f t="shared" si="276"/>
        <v>1</v>
      </c>
      <c r="Q1406">
        <f t="shared" si="277"/>
        <v>0.69042435526715884</v>
      </c>
      <c r="R1406" s="9">
        <f t="shared" si="278"/>
        <v>0.69042435526715884</v>
      </c>
      <c r="S1406" s="11">
        <f t="shared" si="279"/>
        <v>0.30957564473284116</v>
      </c>
      <c r="T1406" s="9">
        <f t="shared" si="280"/>
        <v>-0.37044886279695988</v>
      </c>
      <c r="U1406" s="11">
        <f t="shared" si="281"/>
        <v>100</v>
      </c>
      <c r="AX1406">
        <v>0.5531733331951032</v>
      </c>
      <c r="AY1406">
        <v>0</v>
      </c>
      <c r="AZ1406">
        <v>1</v>
      </c>
      <c r="BA1406">
        <f t="shared" si="285"/>
        <v>1211</v>
      </c>
      <c r="BB1406">
        <f t="shared" si="286"/>
        <v>191</v>
      </c>
      <c r="BC1406">
        <f t="shared" si="282"/>
        <v>6.8461538461538463E-2</v>
      </c>
      <c r="BD1406">
        <f t="shared" si="283"/>
        <v>0.84083333333333332</v>
      </c>
      <c r="BE1406">
        <f t="shared" si="284"/>
        <v>0</v>
      </c>
    </row>
    <row r="1407" spans="1:57" x14ac:dyDescent="0.3">
      <c r="A1407">
        <f>Pumpkin_Seeds_Dataset!A1405</f>
        <v>89270</v>
      </c>
      <c r="B1407">
        <f>Pumpkin_Seeds_Dataset!B1405</f>
        <v>1244.9670000000001</v>
      </c>
      <c r="C1407">
        <f>Pumpkin_Seeds_Dataset!C1405</f>
        <v>534.37570000000005</v>
      </c>
      <c r="D1407">
        <f>Pumpkin_Seeds_Dataset!D1405</f>
        <v>213.54509999999999</v>
      </c>
      <c r="E1407">
        <f>Pumpkin_Seeds_Dataset!E1405</f>
        <v>90011</v>
      </c>
      <c r="F1407">
        <f>Pumpkin_Seeds_Dataset!F1405</f>
        <v>337.13810000000001</v>
      </c>
      <c r="G1407">
        <f>Pumpkin_Seeds_Dataset!G1405</f>
        <v>0.91669999999999996</v>
      </c>
      <c r="H1407">
        <f>Pumpkin_Seeds_Dataset!H1405</f>
        <v>0.99180000000000001</v>
      </c>
      <c r="I1407">
        <f>Pumpkin_Seeds_Dataset!I1405</f>
        <v>0.52259999999999995</v>
      </c>
      <c r="J1407">
        <f>Pumpkin_Seeds_Dataset!J1405</f>
        <v>0.7238</v>
      </c>
      <c r="K1407">
        <f>Pumpkin_Seeds_Dataset!K1405</f>
        <v>2.5024000000000002</v>
      </c>
      <c r="L1407">
        <f>Pumpkin_Seeds_Dataset!L1405</f>
        <v>0.63090000000000002</v>
      </c>
      <c r="M1407" s="9">
        <f>Pumpkin_Seeds_Dataset!M1405</f>
        <v>1</v>
      </c>
      <c r="N1407" s="10">
        <f t="shared" si="274"/>
        <v>0</v>
      </c>
      <c r="O1407" s="11">
        <f t="shared" si="275"/>
        <v>1</v>
      </c>
      <c r="P1407">
        <f t="shared" si="276"/>
        <v>1</v>
      </c>
      <c r="Q1407">
        <f t="shared" si="277"/>
        <v>0.9976750167121119</v>
      </c>
      <c r="R1407" s="9">
        <f t="shared" si="278"/>
        <v>0.9976750167121119</v>
      </c>
      <c r="S1407" s="11">
        <f t="shared" si="279"/>
        <v>2.3249832878881049E-3</v>
      </c>
      <c r="T1407" s="9">
        <f t="shared" si="280"/>
        <v>-2.3276902581202195E-3</v>
      </c>
      <c r="U1407" s="11">
        <f t="shared" si="281"/>
        <v>100</v>
      </c>
      <c r="AX1407">
        <v>0.55755822786671183</v>
      </c>
      <c r="AY1407">
        <v>0</v>
      </c>
      <c r="AZ1407">
        <v>1</v>
      </c>
      <c r="BA1407">
        <f t="shared" si="285"/>
        <v>1211</v>
      </c>
      <c r="BB1407">
        <f t="shared" si="286"/>
        <v>192</v>
      </c>
      <c r="BC1407">
        <f t="shared" si="282"/>
        <v>6.8461538461538463E-2</v>
      </c>
      <c r="BD1407">
        <f t="shared" si="283"/>
        <v>0.84</v>
      </c>
      <c r="BE1407">
        <f t="shared" si="284"/>
        <v>0</v>
      </c>
    </row>
    <row r="1408" spans="1:57" x14ac:dyDescent="0.3">
      <c r="A1408">
        <f>Pumpkin_Seeds_Dataset!A1406</f>
        <v>111395</v>
      </c>
      <c r="B1408">
        <f>Pumpkin_Seeds_Dataset!B1406</f>
        <v>1408.903</v>
      </c>
      <c r="C1408">
        <f>Pumpkin_Seeds_Dataset!C1406</f>
        <v>608.37649999999996</v>
      </c>
      <c r="D1408">
        <f>Pumpkin_Seeds_Dataset!D1406</f>
        <v>234.44049999999999</v>
      </c>
      <c r="E1408">
        <f>Pumpkin_Seeds_Dataset!E1406</f>
        <v>112409</v>
      </c>
      <c r="F1408">
        <f>Pumpkin_Seeds_Dataset!F1406</f>
        <v>376.60660000000001</v>
      </c>
      <c r="G1408">
        <f>Pumpkin_Seeds_Dataset!G1406</f>
        <v>0.92279999999999995</v>
      </c>
      <c r="H1408">
        <f>Pumpkin_Seeds_Dataset!H1406</f>
        <v>0.99099999999999999</v>
      </c>
      <c r="I1408">
        <f>Pumpkin_Seeds_Dataset!I1406</f>
        <v>0.62080000000000002</v>
      </c>
      <c r="J1408">
        <f>Pumpkin_Seeds_Dataset!J1406</f>
        <v>0.70520000000000005</v>
      </c>
      <c r="K1408">
        <f>Pumpkin_Seeds_Dataset!K1406</f>
        <v>2.5950000000000002</v>
      </c>
      <c r="L1408">
        <f>Pumpkin_Seeds_Dataset!L1406</f>
        <v>0.61899999999999999</v>
      </c>
      <c r="M1408" s="9">
        <f>Pumpkin_Seeds_Dataset!M1406</f>
        <v>1</v>
      </c>
      <c r="N1408" s="10">
        <f t="shared" si="274"/>
        <v>0</v>
      </c>
      <c r="O1408" s="11">
        <f t="shared" si="275"/>
        <v>1</v>
      </c>
      <c r="P1408">
        <f t="shared" si="276"/>
        <v>1</v>
      </c>
      <c r="Q1408">
        <f t="shared" si="277"/>
        <v>0.99997010150620902</v>
      </c>
      <c r="R1408" s="9">
        <f t="shared" si="278"/>
        <v>0.99997010150620902</v>
      </c>
      <c r="S1408" s="11">
        <f t="shared" si="279"/>
        <v>2.9898493790980751E-5</v>
      </c>
      <c r="T1408" s="9">
        <f t="shared" si="280"/>
        <v>-2.989894075985539E-5</v>
      </c>
      <c r="U1408" s="11">
        <f t="shared" si="281"/>
        <v>100</v>
      </c>
      <c r="AX1408">
        <v>0.56140250393729152</v>
      </c>
      <c r="AY1408">
        <v>0</v>
      </c>
      <c r="AZ1408">
        <v>1</v>
      </c>
      <c r="BA1408">
        <f t="shared" si="285"/>
        <v>1211</v>
      </c>
      <c r="BB1408">
        <f t="shared" si="286"/>
        <v>193</v>
      </c>
      <c r="BC1408">
        <f t="shared" si="282"/>
        <v>6.8461538461538463E-2</v>
      </c>
      <c r="BD1408">
        <f t="shared" si="283"/>
        <v>0.83916666666666662</v>
      </c>
      <c r="BE1408">
        <f t="shared" si="284"/>
        <v>0</v>
      </c>
    </row>
    <row r="1409" spans="1:57" x14ac:dyDescent="0.3">
      <c r="A1409">
        <f>Pumpkin_Seeds_Dataset!A1407</f>
        <v>81639</v>
      </c>
      <c r="B1409">
        <f>Pumpkin_Seeds_Dataset!B1407</f>
        <v>1150.075</v>
      </c>
      <c r="C1409">
        <f>Pumpkin_Seeds_Dataset!C1407</f>
        <v>476.392</v>
      </c>
      <c r="D1409">
        <f>Pumpkin_Seeds_Dataset!D1407</f>
        <v>218.7286</v>
      </c>
      <c r="E1409">
        <f>Pumpkin_Seeds_Dataset!E1407</f>
        <v>82286</v>
      </c>
      <c r="F1409">
        <f>Pumpkin_Seeds_Dataset!F1407</f>
        <v>322.40660000000003</v>
      </c>
      <c r="G1409">
        <f>Pumpkin_Seeds_Dataset!G1407</f>
        <v>0.88839999999999997</v>
      </c>
      <c r="H1409">
        <f>Pumpkin_Seeds_Dataset!H1407</f>
        <v>0.99209999999999998</v>
      </c>
      <c r="I1409">
        <f>Pumpkin_Seeds_Dataset!I1407</f>
        <v>0.58120000000000005</v>
      </c>
      <c r="J1409">
        <f>Pumpkin_Seeds_Dataset!J1407</f>
        <v>0.77559999999999996</v>
      </c>
      <c r="K1409">
        <f>Pumpkin_Seeds_Dataset!K1407</f>
        <v>2.1779999999999999</v>
      </c>
      <c r="L1409">
        <f>Pumpkin_Seeds_Dataset!L1407</f>
        <v>0.67679999999999996</v>
      </c>
      <c r="M1409" s="9">
        <f>Pumpkin_Seeds_Dataset!M1407</f>
        <v>1</v>
      </c>
      <c r="N1409" s="10">
        <f t="shared" si="274"/>
        <v>0</v>
      </c>
      <c r="O1409" s="11">
        <f t="shared" si="275"/>
        <v>1</v>
      </c>
      <c r="P1409">
        <f t="shared" si="276"/>
        <v>1</v>
      </c>
      <c r="Q1409">
        <f t="shared" si="277"/>
        <v>0.80659516311512414</v>
      </c>
      <c r="R1409" s="9">
        <f t="shared" si="278"/>
        <v>0.80659516311512414</v>
      </c>
      <c r="S1409" s="11">
        <f t="shared" si="279"/>
        <v>0.19340483688487586</v>
      </c>
      <c r="T1409" s="9">
        <f t="shared" si="280"/>
        <v>-0.21493339319471461</v>
      </c>
      <c r="U1409" s="11">
        <f t="shared" si="281"/>
        <v>100</v>
      </c>
      <c r="AX1409">
        <v>0.56436203937902274</v>
      </c>
      <c r="AY1409">
        <v>0</v>
      </c>
      <c r="AZ1409">
        <v>1</v>
      </c>
      <c r="BA1409">
        <f t="shared" si="285"/>
        <v>1211</v>
      </c>
      <c r="BB1409">
        <f t="shared" si="286"/>
        <v>194</v>
      </c>
      <c r="BC1409">
        <f t="shared" si="282"/>
        <v>6.8461538461538463E-2</v>
      </c>
      <c r="BD1409">
        <f t="shared" si="283"/>
        <v>0.83833333333333337</v>
      </c>
      <c r="BE1409">
        <f t="shared" si="284"/>
        <v>6.4487179487177396E-4</v>
      </c>
    </row>
    <row r="1410" spans="1:57" x14ac:dyDescent="0.3">
      <c r="A1410">
        <f>Pumpkin_Seeds_Dataset!A1408</f>
        <v>99376</v>
      </c>
      <c r="B1410">
        <f>Pumpkin_Seeds_Dataset!B1408</f>
        <v>1228.327</v>
      </c>
      <c r="C1410">
        <f>Pumpkin_Seeds_Dataset!C1408</f>
        <v>496.85410000000002</v>
      </c>
      <c r="D1410">
        <f>Pumpkin_Seeds_Dataset!D1408</f>
        <v>255.3083</v>
      </c>
      <c r="E1410">
        <f>Pumpkin_Seeds_Dataset!E1408</f>
        <v>99931</v>
      </c>
      <c r="F1410">
        <f>Pumpkin_Seeds_Dataset!F1408</f>
        <v>355.70979999999997</v>
      </c>
      <c r="G1410">
        <f>Pumpkin_Seeds_Dataset!G1408</f>
        <v>0.8579</v>
      </c>
      <c r="H1410">
        <f>Pumpkin_Seeds_Dataset!H1408</f>
        <v>0.99439999999999995</v>
      </c>
      <c r="I1410">
        <f>Pumpkin_Seeds_Dataset!I1408</f>
        <v>0.64710000000000001</v>
      </c>
      <c r="J1410">
        <f>Pumpkin_Seeds_Dataset!J1408</f>
        <v>0.82769999999999999</v>
      </c>
      <c r="K1410">
        <f>Pumpkin_Seeds_Dataset!K1408</f>
        <v>1.9460999999999999</v>
      </c>
      <c r="L1410">
        <f>Pumpkin_Seeds_Dataset!L1408</f>
        <v>0.71589999999999998</v>
      </c>
      <c r="M1410" s="9">
        <f>Pumpkin_Seeds_Dataset!M1408</f>
        <v>1</v>
      </c>
      <c r="N1410" s="10">
        <f t="shared" si="274"/>
        <v>0</v>
      </c>
      <c r="O1410" s="11">
        <f t="shared" si="275"/>
        <v>1</v>
      </c>
      <c r="P1410">
        <f t="shared" si="276"/>
        <v>1</v>
      </c>
      <c r="Q1410">
        <f t="shared" si="277"/>
        <v>0.73463457310469404</v>
      </c>
      <c r="R1410" s="9">
        <f t="shared" si="278"/>
        <v>0.73463457310469404</v>
      </c>
      <c r="S1410" s="11">
        <f t="shared" si="279"/>
        <v>0.26536542689530596</v>
      </c>
      <c r="T1410" s="9">
        <f t="shared" si="280"/>
        <v>-0.30838208285337948</v>
      </c>
      <c r="U1410" s="11">
        <f t="shared" si="281"/>
        <v>100</v>
      </c>
      <c r="AX1410">
        <v>0.5695434574782231</v>
      </c>
      <c r="AY1410">
        <v>1</v>
      </c>
      <c r="AZ1410">
        <v>0</v>
      </c>
      <c r="BA1410">
        <f t="shared" si="285"/>
        <v>1212</v>
      </c>
      <c r="BB1410">
        <f t="shared" si="286"/>
        <v>194</v>
      </c>
      <c r="BC1410">
        <f t="shared" si="282"/>
        <v>6.7692307692307718E-2</v>
      </c>
      <c r="BD1410">
        <f t="shared" si="283"/>
        <v>0.83833333333333337</v>
      </c>
      <c r="BE1410">
        <f t="shared" si="284"/>
        <v>0</v>
      </c>
    </row>
    <row r="1411" spans="1:57" x14ac:dyDescent="0.3">
      <c r="A1411">
        <f>Pumpkin_Seeds_Dataset!A1409</f>
        <v>83981</v>
      </c>
      <c r="B1411">
        <f>Pumpkin_Seeds_Dataset!B1409</f>
        <v>1195.616</v>
      </c>
      <c r="C1411">
        <f>Pumpkin_Seeds_Dataset!C1409</f>
        <v>510.48250000000002</v>
      </c>
      <c r="D1411">
        <f>Pumpkin_Seeds_Dataset!D1409</f>
        <v>210.00409999999999</v>
      </c>
      <c r="E1411">
        <f>Pumpkin_Seeds_Dataset!E1409</f>
        <v>84575</v>
      </c>
      <c r="F1411">
        <f>Pumpkin_Seeds_Dataset!F1409</f>
        <v>326.9984</v>
      </c>
      <c r="G1411">
        <f>Pumpkin_Seeds_Dataset!G1409</f>
        <v>0.91149999999999998</v>
      </c>
      <c r="H1411">
        <f>Pumpkin_Seeds_Dataset!H1409</f>
        <v>0.99299999999999999</v>
      </c>
      <c r="I1411">
        <f>Pumpkin_Seeds_Dataset!I1409</f>
        <v>0.74950000000000006</v>
      </c>
      <c r="J1411">
        <f>Pumpkin_Seeds_Dataset!J1409</f>
        <v>0.73829999999999996</v>
      </c>
      <c r="K1411">
        <f>Pumpkin_Seeds_Dataset!K1409</f>
        <v>2.4308000000000001</v>
      </c>
      <c r="L1411">
        <f>Pumpkin_Seeds_Dataset!L1409</f>
        <v>0.64059999999999995</v>
      </c>
      <c r="M1411" s="9">
        <f>Pumpkin_Seeds_Dataset!M1409</f>
        <v>1</v>
      </c>
      <c r="N1411" s="10">
        <f t="shared" si="274"/>
        <v>0</v>
      </c>
      <c r="O1411" s="11">
        <f t="shared" si="275"/>
        <v>1</v>
      </c>
      <c r="P1411">
        <f t="shared" si="276"/>
        <v>1</v>
      </c>
      <c r="Q1411">
        <f t="shared" si="277"/>
        <v>0.99438364217020292</v>
      </c>
      <c r="R1411" s="9">
        <f t="shared" si="278"/>
        <v>0.99438364217020292</v>
      </c>
      <c r="S1411" s="11">
        <f t="shared" si="279"/>
        <v>5.6163578297970806E-3</v>
      </c>
      <c r="T1411" s="9">
        <f t="shared" si="280"/>
        <v>-5.6321888704519594E-3</v>
      </c>
      <c r="U1411" s="11">
        <f t="shared" si="281"/>
        <v>100</v>
      </c>
      <c r="AX1411">
        <v>0.56962129129323891</v>
      </c>
      <c r="AY1411">
        <v>0</v>
      </c>
      <c r="AZ1411">
        <v>1</v>
      </c>
      <c r="BA1411">
        <f t="shared" si="285"/>
        <v>1212</v>
      </c>
      <c r="BB1411">
        <f t="shared" si="286"/>
        <v>195</v>
      </c>
      <c r="BC1411">
        <f t="shared" si="282"/>
        <v>6.7692307692307718E-2</v>
      </c>
      <c r="BD1411">
        <f t="shared" si="283"/>
        <v>0.83750000000000002</v>
      </c>
      <c r="BE1411">
        <f t="shared" si="284"/>
        <v>0</v>
      </c>
    </row>
    <row r="1412" spans="1:57" x14ac:dyDescent="0.3">
      <c r="A1412">
        <f>Pumpkin_Seeds_Dataset!A1410</f>
        <v>50475</v>
      </c>
      <c r="B1412">
        <f>Pumpkin_Seeds_Dataset!B1410</f>
        <v>973.27200000000005</v>
      </c>
      <c r="C1412">
        <f>Pumpkin_Seeds_Dataset!C1410</f>
        <v>398.39019999999999</v>
      </c>
      <c r="D1412">
        <f>Pumpkin_Seeds_Dataset!D1410</f>
        <v>162.79599999999999</v>
      </c>
      <c r="E1412">
        <f>Pumpkin_Seeds_Dataset!E1410</f>
        <v>51385</v>
      </c>
      <c r="F1412">
        <f>Pumpkin_Seeds_Dataset!F1410</f>
        <v>253.50890000000001</v>
      </c>
      <c r="G1412">
        <f>Pumpkin_Seeds_Dataset!G1410</f>
        <v>0.91269999999999996</v>
      </c>
      <c r="H1412">
        <f>Pumpkin_Seeds_Dataset!H1410</f>
        <v>0.98229999999999995</v>
      </c>
      <c r="I1412">
        <f>Pumpkin_Seeds_Dataset!I1410</f>
        <v>0.7591</v>
      </c>
      <c r="J1412">
        <f>Pumpkin_Seeds_Dataset!J1410</f>
        <v>0.66959999999999997</v>
      </c>
      <c r="K1412">
        <f>Pumpkin_Seeds_Dataset!K1410</f>
        <v>2.4472</v>
      </c>
      <c r="L1412">
        <f>Pumpkin_Seeds_Dataset!L1410</f>
        <v>0.63629999999999998</v>
      </c>
      <c r="M1412" s="9">
        <f>Pumpkin_Seeds_Dataset!M1410</f>
        <v>1</v>
      </c>
      <c r="N1412" s="10">
        <f t="shared" si="274"/>
        <v>0</v>
      </c>
      <c r="O1412" s="11">
        <f t="shared" si="275"/>
        <v>1</v>
      </c>
      <c r="P1412">
        <f t="shared" si="276"/>
        <v>1</v>
      </c>
      <c r="Q1412">
        <f t="shared" si="277"/>
        <v>0.99967135590171508</v>
      </c>
      <c r="R1412" s="9">
        <f t="shared" si="278"/>
        <v>0.99967135590171508</v>
      </c>
      <c r="S1412" s="11">
        <f t="shared" si="279"/>
        <v>3.286440982849248E-4</v>
      </c>
      <c r="T1412" s="9">
        <f t="shared" si="280"/>
        <v>-3.2869811359145887E-4</v>
      </c>
      <c r="U1412" s="11">
        <f t="shared" si="281"/>
        <v>100</v>
      </c>
      <c r="AX1412">
        <v>0.5717330403198162</v>
      </c>
      <c r="AY1412">
        <v>0</v>
      </c>
      <c r="AZ1412">
        <v>1</v>
      </c>
      <c r="BA1412">
        <f t="shared" si="285"/>
        <v>1212</v>
      </c>
      <c r="BB1412">
        <f t="shared" si="286"/>
        <v>196</v>
      </c>
      <c r="BC1412">
        <f t="shared" si="282"/>
        <v>6.7692307692307718E-2</v>
      </c>
      <c r="BD1412">
        <f t="shared" si="283"/>
        <v>0.83666666666666667</v>
      </c>
      <c r="BE1412">
        <f t="shared" si="284"/>
        <v>0</v>
      </c>
    </row>
    <row r="1413" spans="1:57" x14ac:dyDescent="0.3">
      <c r="A1413">
        <f>Pumpkin_Seeds_Dataset!A1411</f>
        <v>91684</v>
      </c>
      <c r="B1413">
        <f>Pumpkin_Seeds_Dataset!B1411</f>
        <v>1258.4780000000001</v>
      </c>
      <c r="C1413">
        <f>Pumpkin_Seeds_Dataset!C1411</f>
        <v>530.57460000000003</v>
      </c>
      <c r="D1413">
        <f>Pumpkin_Seeds_Dataset!D1411</f>
        <v>221.70480000000001</v>
      </c>
      <c r="E1413">
        <f>Pumpkin_Seeds_Dataset!E1411</f>
        <v>92605</v>
      </c>
      <c r="F1413">
        <f>Pumpkin_Seeds_Dataset!F1411</f>
        <v>341.66609999999997</v>
      </c>
      <c r="G1413">
        <f>Pumpkin_Seeds_Dataset!G1411</f>
        <v>0.90849999999999997</v>
      </c>
      <c r="H1413">
        <f>Pumpkin_Seeds_Dataset!H1411</f>
        <v>0.99009999999999998</v>
      </c>
      <c r="I1413">
        <f>Pumpkin_Seeds_Dataset!I1411</f>
        <v>0.74609999999999999</v>
      </c>
      <c r="J1413">
        <f>Pumpkin_Seeds_Dataset!J1411</f>
        <v>0.72750000000000004</v>
      </c>
      <c r="K1413">
        <f>Pumpkin_Seeds_Dataset!K1411</f>
        <v>2.3932000000000002</v>
      </c>
      <c r="L1413">
        <f>Pumpkin_Seeds_Dataset!L1411</f>
        <v>0.64400000000000002</v>
      </c>
      <c r="M1413" s="9">
        <f>Pumpkin_Seeds_Dataset!M1411</f>
        <v>1</v>
      </c>
      <c r="N1413" s="10">
        <f t="shared" ref="N1413:N1476" si="287">1-M1413</f>
        <v>0</v>
      </c>
      <c r="O1413" s="11">
        <f t="shared" ref="O1413:O1476" si="288">M1413+N1413</f>
        <v>1</v>
      </c>
      <c r="P1413">
        <f t="shared" ref="P1413:P1476" si="289">IF(O1413=0,"",M1413/O1413)</f>
        <v>1</v>
      </c>
      <c r="Q1413">
        <f t="shared" ref="Q1413:Q1476" si="290">1/(1+EXP(-$X$5-MMULT(A1413:L1413,$X$6:$X$17)))</f>
        <v>0.9936458281913505</v>
      </c>
      <c r="R1413" s="9">
        <f t="shared" ref="R1413:R1476" si="291">O1413*Q1413</f>
        <v>0.9936458281913505</v>
      </c>
      <c r="S1413" s="11">
        <f t="shared" ref="S1413:S1476" si="292">O1413-R1413</f>
        <v>6.3541718086495003E-3</v>
      </c>
      <c r="T1413" s="9">
        <f t="shared" ref="T1413:T1476" si="293">IFERROR(O1413*(P1413*LN(Q1413)+(1-P1413)*LN(1-Q1413)),0)</f>
        <v>-6.374445485584336E-3</v>
      </c>
      <c r="U1413" s="11">
        <f t="shared" ref="U1413:U1476" si="294">100*IF(Q1413&gt;=$AT$10,M1413/O1413,N1413/O1413)</f>
        <v>100</v>
      </c>
      <c r="AX1413">
        <v>0.57293087012184007</v>
      </c>
      <c r="AY1413">
        <v>0</v>
      </c>
      <c r="AZ1413">
        <v>1</v>
      </c>
      <c r="BA1413">
        <f t="shared" si="285"/>
        <v>1212</v>
      </c>
      <c r="BB1413">
        <f t="shared" si="286"/>
        <v>197</v>
      </c>
      <c r="BC1413">
        <f t="shared" ref="BC1413:BC1476" si="295">1-BA1413/BA$2504</f>
        <v>6.7692307692307718E-2</v>
      </c>
      <c r="BD1413">
        <f t="shared" ref="BD1413:BD1476" si="296">1-BB1413/BB$2504</f>
        <v>0.83583333333333332</v>
      </c>
      <c r="BE1413">
        <f t="shared" ref="BE1413:BE1476" si="297">(BC1413-BC1414)*BD1413</f>
        <v>6.4294871794869709E-4</v>
      </c>
    </row>
    <row r="1414" spans="1:57" x14ac:dyDescent="0.3">
      <c r="A1414">
        <f>Pumpkin_Seeds_Dataset!A1412</f>
        <v>53205</v>
      </c>
      <c r="B1414">
        <f>Pumpkin_Seeds_Dataset!B1412</f>
        <v>905.39800000000002</v>
      </c>
      <c r="C1414">
        <f>Pumpkin_Seeds_Dataset!C1412</f>
        <v>356.81900000000002</v>
      </c>
      <c r="D1414">
        <f>Pumpkin_Seeds_Dataset!D1412</f>
        <v>190.7466</v>
      </c>
      <c r="E1414">
        <f>Pumpkin_Seeds_Dataset!E1412</f>
        <v>54005</v>
      </c>
      <c r="F1414">
        <f>Pumpkin_Seeds_Dataset!F1412</f>
        <v>260.27429999999998</v>
      </c>
      <c r="G1414">
        <f>Pumpkin_Seeds_Dataset!G1412</f>
        <v>0.84509999999999996</v>
      </c>
      <c r="H1414">
        <f>Pumpkin_Seeds_Dataset!H1412</f>
        <v>0.98519999999999996</v>
      </c>
      <c r="I1414">
        <f>Pumpkin_Seeds_Dataset!I1412</f>
        <v>0.65010000000000001</v>
      </c>
      <c r="J1414">
        <f>Pumpkin_Seeds_Dataset!J1412</f>
        <v>0.81559999999999999</v>
      </c>
      <c r="K1414">
        <f>Pumpkin_Seeds_Dataset!K1412</f>
        <v>1.8706</v>
      </c>
      <c r="L1414">
        <f>Pumpkin_Seeds_Dataset!L1412</f>
        <v>0.72940000000000005</v>
      </c>
      <c r="M1414" s="9">
        <f>Pumpkin_Seeds_Dataset!M1412</f>
        <v>1</v>
      </c>
      <c r="N1414" s="10">
        <f t="shared" si="287"/>
        <v>0</v>
      </c>
      <c r="O1414" s="11">
        <f t="shared" si="288"/>
        <v>1</v>
      </c>
      <c r="P1414">
        <f t="shared" si="289"/>
        <v>1</v>
      </c>
      <c r="Q1414">
        <f t="shared" si="290"/>
        <v>0.49182011745900006</v>
      </c>
      <c r="R1414" s="9">
        <f t="shared" si="291"/>
        <v>0.49182011745900006</v>
      </c>
      <c r="S1414" s="11">
        <f t="shared" si="292"/>
        <v>0.50817988254099999</v>
      </c>
      <c r="T1414" s="9">
        <f t="shared" si="293"/>
        <v>-0.70964224426399125</v>
      </c>
      <c r="U1414" s="11">
        <f t="shared" si="294"/>
        <v>0</v>
      </c>
      <c r="AX1414">
        <v>0.57339684634866495</v>
      </c>
      <c r="AY1414">
        <v>1</v>
      </c>
      <c r="AZ1414">
        <v>0</v>
      </c>
      <c r="BA1414">
        <f t="shared" ref="BA1414:BA1477" si="298">BA1413+AY1414</f>
        <v>1213</v>
      </c>
      <c r="BB1414">
        <f t="shared" ref="BB1414:BB1477" si="299">BB1413+AZ1414</f>
        <v>197</v>
      </c>
      <c r="BC1414">
        <f t="shared" si="295"/>
        <v>6.6923076923076974E-2</v>
      </c>
      <c r="BD1414">
        <f t="shared" si="296"/>
        <v>0.83583333333333332</v>
      </c>
      <c r="BE1414">
        <f t="shared" si="297"/>
        <v>0</v>
      </c>
    </row>
    <row r="1415" spans="1:57" x14ac:dyDescent="0.3">
      <c r="A1415">
        <f>Pumpkin_Seeds_Dataset!A1413</f>
        <v>106008</v>
      </c>
      <c r="B1415">
        <f>Pumpkin_Seeds_Dataset!B1413</f>
        <v>1255.627</v>
      </c>
      <c r="C1415">
        <f>Pumpkin_Seeds_Dataset!C1413</f>
        <v>502.20319999999998</v>
      </c>
      <c r="D1415">
        <f>Pumpkin_Seeds_Dataset!D1413</f>
        <v>269.61779999999999</v>
      </c>
      <c r="E1415">
        <f>Pumpkin_Seeds_Dataset!E1413</f>
        <v>106746</v>
      </c>
      <c r="F1415">
        <f>Pumpkin_Seeds_Dataset!F1413</f>
        <v>367.38749999999999</v>
      </c>
      <c r="G1415">
        <f>Pumpkin_Seeds_Dataset!G1413</f>
        <v>0.84370000000000001</v>
      </c>
      <c r="H1415">
        <f>Pumpkin_Seeds_Dataset!H1413</f>
        <v>0.99309999999999998</v>
      </c>
      <c r="I1415">
        <f>Pumpkin_Seeds_Dataset!I1413</f>
        <v>0.66349999999999998</v>
      </c>
      <c r="J1415">
        <f>Pumpkin_Seeds_Dataset!J1413</f>
        <v>0.84489999999999998</v>
      </c>
      <c r="K1415">
        <f>Pumpkin_Seeds_Dataset!K1413</f>
        <v>1.8626</v>
      </c>
      <c r="L1415">
        <f>Pumpkin_Seeds_Dataset!L1413</f>
        <v>0.73160000000000003</v>
      </c>
      <c r="M1415" s="9">
        <f>Pumpkin_Seeds_Dataset!M1413</f>
        <v>1</v>
      </c>
      <c r="N1415" s="10">
        <f t="shared" si="287"/>
        <v>0</v>
      </c>
      <c r="O1415" s="11">
        <f t="shared" si="288"/>
        <v>1</v>
      </c>
      <c r="P1415">
        <f t="shared" si="289"/>
        <v>1</v>
      </c>
      <c r="Q1415">
        <f t="shared" si="290"/>
        <v>0.6514932781152577</v>
      </c>
      <c r="R1415" s="9">
        <f t="shared" si="291"/>
        <v>0.6514932781152577</v>
      </c>
      <c r="S1415" s="11">
        <f t="shared" si="292"/>
        <v>0.3485067218847423</v>
      </c>
      <c r="T1415" s="9">
        <f t="shared" si="293"/>
        <v>-0.42848820002187155</v>
      </c>
      <c r="U1415" s="11">
        <f t="shared" si="294"/>
        <v>100</v>
      </c>
      <c r="AX1415">
        <v>0.58020963327743169</v>
      </c>
      <c r="AY1415">
        <v>0</v>
      </c>
      <c r="AZ1415">
        <v>1</v>
      </c>
      <c r="BA1415">
        <f t="shared" si="298"/>
        <v>1213</v>
      </c>
      <c r="BB1415">
        <f t="shared" si="299"/>
        <v>198</v>
      </c>
      <c r="BC1415">
        <f t="shared" si="295"/>
        <v>6.6923076923076974E-2</v>
      </c>
      <c r="BD1415">
        <f t="shared" si="296"/>
        <v>0.83499999999999996</v>
      </c>
      <c r="BE1415">
        <f t="shared" si="297"/>
        <v>6.4230769230776412E-4</v>
      </c>
    </row>
    <row r="1416" spans="1:57" x14ac:dyDescent="0.3">
      <c r="A1416">
        <f>Pumpkin_Seeds_Dataset!A1414</f>
        <v>88420</v>
      </c>
      <c r="B1416">
        <f>Pumpkin_Seeds_Dataset!B1414</f>
        <v>1180.2139999999999</v>
      </c>
      <c r="C1416">
        <f>Pumpkin_Seeds_Dataset!C1414</f>
        <v>488.18639999999999</v>
      </c>
      <c r="D1416">
        <f>Pumpkin_Seeds_Dataset!D1414</f>
        <v>231.4084</v>
      </c>
      <c r="E1416">
        <f>Pumpkin_Seeds_Dataset!E1414</f>
        <v>89104</v>
      </c>
      <c r="F1416">
        <f>Pumpkin_Seeds_Dataset!F1414</f>
        <v>335.5292</v>
      </c>
      <c r="G1416">
        <f>Pumpkin_Seeds_Dataset!G1414</f>
        <v>0.88049999999999995</v>
      </c>
      <c r="H1416">
        <f>Pumpkin_Seeds_Dataset!H1414</f>
        <v>0.99229999999999996</v>
      </c>
      <c r="I1416">
        <f>Pumpkin_Seeds_Dataset!I1414</f>
        <v>0.61229999999999996</v>
      </c>
      <c r="J1416">
        <f>Pumpkin_Seeds_Dataset!J1414</f>
        <v>0.79769999999999996</v>
      </c>
      <c r="K1416">
        <f>Pumpkin_Seeds_Dataset!K1414</f>
        <v>2.1095999999999999</v>
      </c>
      <c r="L1416">
        <f>Pumpkin_Seeds_Dataset!L1414</f>
        <v>0.68730000000000002</v>
      </c>
      <c r="M1416" s="9">
        <f>Pumpkin_Seeds_Dataset!M1414</f>
        <v>1</v>
      </c>
      <c r="N1416" s="10">
        <f t="shared" si="287"/>
        <v>0</v>
      </c>
      <c r="O1416" s="11">
        <f t="shared" si="288"/>
        <v>1</v>
      </c>
      <c r="P1416">
        <f t="shared" si="289"/>
        <v>1</v>
      </c>
      <c r="Q1416">
        <f t="shared" si="290"/>
        <v>0.74798043176625151</v>
      </c>
      <c r="R1416" s="9">
        <f t="shared" si="291"/>
        <v>0.74798043176625151</v>
      </c>
      <c r="S1416" s="11">
        <f t="shared" si="292"/>
        <v>0.25201956823374849</v>
      </c>
      <c r="T1416" s="9">
        <f t="shared" si="293"/>
        <v>-0.29037846209016344</v>
      </c>
      <c r="U1416" s="11">
        <f t="shared" si="294"/>
        <v>100</v>
      </c>
      <c r="AX1416">
        <v>0.5807844779736131</v>
      </c>
      <c r="AY1416">
        <v>1</v>
      </c>
      <c r="AZ1416">
        <v>0</v>
      </c>
      <c r="BA1416">
        <f t="shared" si="298"/>
        <v>1214</v>
      </c>
      <c r="BB1416">
        <f t="shared" si="299"/>
        <v>198</v>
      </c>
      <c r="BC1416">
        <f t="shared" si="295"/>
        <v>6.6153846153846119E-2</v>
      </c>
      <c r="BD1416">
        <f t="shared" si="296"/>
        <v>0.83499999999999996</v>
      </c>
      <c r="BE1416">
        <f t="shared" si="297"/>
        <v>0</v>
      </c>
    </row>
    <row r="1417" spans="1:57" x14ac:dyDescent="0.3">
      <c r="A1417">
        <f>Pumpkin_Seeds_Dataset!A1415</f>
        <v>84373</v>
      </c>
      <c r="B1417">
        <f>Pumpkin_Seeds_Dataset!B1415</f>
        <v>1193.596</v>
      </c>
      <c r="C1417">
        <f>Pumpkin_Seeds_Dataset!C1415</f>
        <v>486.51900000000001</v>
      </c>
      <c r="D1417">
        <f>Pumpkin_Seeds_Dataset!D1415</f>
        <v>222.70079999999999</v>
      </c>
      <c r="E1417">
        <f>Pumpkin_Seeds_Dataset!E1415</f>
        <v>85424</v>
      </c>
      <c r="F1417">
        <f>Pumpkin_Seeds_Dataset!F1415</f>
        <v>327.76060000000001</v>
      </c>
      <c r="G1417">
        <f>Pumpkin_Seeds_Dataset!G1415</f>
        <v>0.8891</v>
      </c>
      <c r="H1417">
        <f>Pumpkin_Seeds_Dataset!H1415</f>
        <v>0.98770000000000002</v>
      </c>
      <c r="I1417">
        <f>Pumpkin_Seeds_Dataset!I1415</f>
        <v>0.6865</v>
      </c>
      <c r="J1417">
        <f>Pumpkin_Seeds_Dataset!J1415</f>
        <v>0.74419999999999997</v>
      </c>
      <c r="K1417">
        <f>Pumpkin_Seeds_Dataset!K1415</f>
        <v>2.1846000000000001</v>
      </c>
      <c r="L1417">
        <f>Pumpkin_Seeds_Dataset!L1415</f>
        <v>0.67369999999999997</v>
      </c>
      <c r="M1417" s="9">
        <f>Pumpkin_Seeds_Dataset!M1415</f>
        <v>1</v>
      </c>
      <c r="N1417" s="10">
        <f t="shared" si="287"/>
        <v>0</v>
      </c>
      <c r="O1417" s="11">
        <f t="shared" si="288"/>
        <v>1</v>
      </c>
      <c r="P1417">
        <f t="shared" si="289"/>
        <v>1</v>
      </c>
      <c r="Q1417">
        <f t="shared" si="290"/>
        <v>0.80008140185816512</v>
      </c>
      <c r="R1417" s="9">
        <f t="shared" si="291"/>
        <v>0.80008140185816512</v>
      </c>
      <c r="S1417" s="11">
        <f t="shared" si="292"/>
        <v>0.19991859814183488</v>
      </c>
      <c r="T1417" s="9">
        <f t="shared" si="293"/>
        <v>-0.2230418041679198</v>
      </c>
      <c r="U1417" s="11">
        <f t="shared" si="294"/>
        <v>100</v>
      </c>
      <c r="AX1417">
        <v>0.58239213005495694</v>
      </c>
      <c r="AY1417">
        <v>0</v>
      </c>
      <c r="AZ1417">
        <v>1</v>
      </c>
      <c r="BA1417">
        <f t="shared" si="298"/>
        <v>1214</v>
      </c>
      <c r="BB1417">
        <f t="shared" si="299"/>
        <v>199</v>
      </c>
      <c r="BC1417">
        <f t="shared" si="295"/>
        <v>6.6153846153846119E-2</v>
      </c>
      <c r="BD1417">
        <f t="shared" si="296"/>
        <v>0.83416666666666672</v>
      </c>
      <c r="BE1417">
        <f t="shared" si="297"/>
        <v>0</v>
      </c>
    </row>
    <row r="1418" spans="1:57" x14ac:dyDescent="0.3">
      <c r="A1418">
        <f>Pumpkin_Seeds_Dataset!A1416</f>
        <v>90427</v>
      </c>
      <c r="B1418">
        <f>Pumpkin_Seeds_Dataset!B1416</f>
        <v>1198.203</v>
      </c>
      <c r="C1418">
        <f>Pumpkin_Seeds_Dataset!C1416</f>
        <v>496.16489999999999</v>
      </c>
      <c r="D1418">
        <f>Pumpkin_Seeds_Dataset!D1416</f>
        <v>232.50049999999999</v>
      </c>
      <c r="E1418">
        <f>Pumpkin_Seeds_Dataset!E1416</f>
        <v>91102</v>
      </c>
      <c r="F1418">
        <f>Pumpkin_Seeds_Dataset!F1416</f>
        <v>339.31580000000002</v>
      </c>
      <c r="G1418">
        <f>Pumpkin_Seeds_Dataset!G1416</f>
        <v>0.88339999999999996</v>
      </c>
      <c r="H1418">
        <f>Pumpkin_Seeds_Dataset!H1416</f>
        <v>0.99260000000000004</v>
      </c>
      <c r="I1418">
        <f>Pumpkin_Seeds_Dataset!I1416</f>
        <v>0.68189999999999995</v>
      </c>
      <c r="J1418">
        <f>Pumpkin_Seeds_Dataset!J1416</f>
        <v>0.79149999999999998</v>
      </c>
      <c r="K1418">
        <f>Pumpkin_Seeds_Dataset!K1416</f>
        <v>2.1339999999999999</v>
      </c>
      <c r="L1418">
        <f>Pumpkin_Seeds_Dataset!L1416</f>
        <v>0.68389999999999995</v>
      </c>
      <c r="M1418" s="9">
        <f>Pumpkin_Seeds_Dataset!M1416</f>
        <v>1</v>
      </c>
      <c r="N1418" s="10">
        <f t="shared" si="287"/>
        <v>0</v>
      </c>
      <c r="O1418" s="11">
        <f t="shared" si="288"/>
        <v>1</v>
      </c>
      <c r="P1418">
        <f t="shared" si="289"/>
        <v>1</v>
      </c>
      <c r="Q1418">
        <f t="shared" si="290"/>
        <v>0.81350990621584407</v>
      </c>
      <c r="R1418" s="9">
        <f t="shared" si="291"/>
        <v>0.81350990621584407</v>
      </c>
      <c r="S1418" s="11">
        <f t="shared" si="292"/>
        <v>0.18649009378415593</v>
      </c>
      <c r="T1418" s="9">
        <f t="shared" si="293"/>
        <v>-0.20639717511895214</v>
      </c>
      <c r="U1418" s="11">
        <f t="shared" si="294"/>
        <v>100</v>
      </c>
      <c r="AX1418">
        <v>0.5834199489824009</v>
      </c>
      <c r="AY1418">
        <v>0</v>
      </c>
      <c r="AZ1418">
        <v>1</v>
      </c>
      <c r="BA1418">
        <f t="shared" si="298"/>
        <v>1214</v>
      </c>
      <c r="BB1418">
        <f t="shared" si="299"/>
        <v>200</v>
      </c>
      <c r="BC1418">
        <f t="shared" si="295"/>
        <v>6.6153846153846119E-2</v>
      </c>
      <c r="BD1418">
        <f t="shared" si="296"/>
        <v>0.83333333333333337</v>
      </c>
      <c r="BE1418">
        <f t="shared" si="297"/>
        <v>0</v>
      </c>
    </row>
    <row r="1419" spans="1:57" x14ac:dyDescent="0.3">
      <c r="A1419">
        <f>Pumpkin_Seeds_Dataset!A1417</f>
        <v>69480</v>
      </c>
      <c r="B1419">
        <f>Pumpkin_Seeds_Dataset!B1417</f>
        <v>1087.451</v>
      </c>
      <c r="C1419">
        <f>Pumpkin_Seeds_Dataset!C1417</f>
        <v>451.37479999999999</v>
      </c>
      <c r="D1419">
        <f>Pumpkin_Seeds_Dataset!D1417</f>
        <v>198.7328</v>
      </c>
      <c r="E1419">
        <f>Pumpkin_Seeds_Dataset!E1417</f>
        <v>70294</v>
      </c>
      <c r="F1419">
        <f>Pumpkin_Seeds_Dataset!F1417</f>
        <v>297.43009999999998</v>
      </c>
      <c r="G1419">
        <f>Pumpkin_Seeds_Dataset!G1417</f>
        <v>0.89790000000000003</v>
      </c>
      <c r="H1419">
        <f>Pumpkin_Seeds_Dataset!H1417</f>
        <v>0.98839999999999995</v>
      </c>
      <c r="I1419">
        <f>Pumpkin_Seeds_Dataset!I1417</f>
        <v>0.62390000000000001</v>
      </c>
      <c r="J1419">
        <f>Pumpkin_Seeds_Dataset!J1417</f>
        <v>0.73829999999999996</v>
      </c>
      <c r="K1419">
        <f>Pumpkin_Seeds_Dataset!K1417</f>
        <v>2.2713000000000001</v>
      </c>
      <c r="L1419">
        <f>Pumpkin_Seeds_Dataset!L1417</f>
        <v>0.65890000000000004</v>
      </c>
      <c r="M1419" s="9">
        <f>Pumpkin_Seeds_Dataset!M1417</f>
        <v>1</v>
      </c>
      <c r="N1419" s="10">
        <f t="shared" si="287"/>
        <v>0</v>
      </c>
      <c r="O1419" s="11">
        <f t="shared" si="288"/>
        <v>1</v>
      </c>
      <c r="P1419">
        <f t="shared" si="289"/>
        <v>1</v>
      </c>
      <c r="Q1419">
        <f t="shared" si="290"/>
        <v>0.97570942050606724</v>
      </c>
      <c r="R1419" s="9">
        <f t="shared" si="291"/>
        <v>0.97570942050606724</v>
      </c>
      <c r="S1419" s="11">
        <f t="shared" si="292"/>
        <v>2.4290579493932762E-2</v>
      </c>
      <c r="T1419" s="9">
        <f t="shared" si="293"/>
        <v>-2.4590461789223327E-2</v>
      </c>
      <c r="U1419" s="11">
        <f t="shared" si="294"/>
        <v>100</v>
      </c>
      <c r="AX1419">
        <v>0.58405528304020304</v>
      </c>
      <c r="AY1419">
        <v>0</v>
      </c>
      <c r="AZ1419">
        <v>1</v>
      </c>
      <c r="BA1419">
        <f t="shared" si="298"/>
        <v>1214</v>
      </c>
      <c r="BB1419">
        <f t="shared" si="299"/>
        <v>201</v>
      </c>
      <c r="BC1419">
        <f t="shared" si="295"/>
        <v>6.6153846153846119E-2</v>
      </c>
      <c r="BD1419">
        <f t="shared" si="296"/>
        <v>0.83250000000000002</v>
      </c>
      <c r="BE1419">
        <f t="shared" si="297"/>
        <v>0</v>
      </c>
    </row>
    <row r="1420" spans="1:57" x14ac:dyDescent="0.3">
      <c r="A1420">
        <f>Pumpkin_Seeds_Dataset!A1418</f>
        <v>86142</v>
      </c>
      <c r="B1420">
        <f>Pumpkin_Seeds_Dataset!B1418</f>
        <v>1174.413</v>
      </c>
      <c r="C1420">
        <f>Pumpkin_Seeds_Dataset!C1418</f>
        <v>482.84890000000001</v>
      </c>
      <c r="D1420">
        <f>Pumpkin_Seeds_Dataset!D1418</f>
        <v>228.3861</v>
      </c>
      <c r="E1420">
        <f>Pumpkin_Seeds_Dataset!E1418</f>
        <v>87136</v>
      </c>
      <c r="F1420">
        <f>Pumpkin_Seeds_Dataset!F1418</f>
        <v>331.17880000000002</v>
      </c>
      <c r="G1420">
        <f>Pumpkin_Seeds_Dataset!G1418</f>
        <v>0.88109999999999999</v>
      </c>
      <c r="H1420">
        <f>Pumpkin_Seeds_Dataset!H1418</f>
        <v>0.98860000000000003</v>
      </c>
      <c r="I1420">
        <f>Pumpkin_Seeds_Dataset!I1418</f>
        <v>0.75600000000000001</v>
      </c>
      <c r="J1420">
        <f>Pumpkin_Seeds_Dataset!J1418</f>
        <v>0.78480000000000005</v>
      </c>
      <c r="K1420">
        <f>Pumpkin_Seeds_Dataset!K1418</f>
        <v>2.1141999999999999</v>
      </c>
      <c r="L1420">
        <f>Pumpkin_Seeds_Dataset!L1418</f>
        <v>0.68589999999999995</v>
      </c>
      <c r="M1420" s="9">
        <f>Pumpkin_Seeds_Dataset!M1418</f>
        <v>1</v>
      </c>
      <c r="N1420" s="10">
        <f t="shared" si="287"/>
        <v>0</v>
      </c>
      <c r="O1420" s="11">
        <f t="shared" si="288"/>
        <v>1</v>
      </c>
      <c r="P1420">
        <f t="shared" si="289"/>
        <v>1</v>
      </c>
      <c r="Q1420">
        <f t="shared" si="290"/>
        <v>0.5717330403198162</v>
      </c>
      <c r="R1420" s="9">
        <f t="shared" si="291"/>
        <v>0.5717330403198162</v>
      </c>
      <c r="S1420" s="11">
        <f t="shared" si="292"/>
        <v>0.4282669596801838</v>
      </c>
      <c r="T1420" s="9">
        <f t="shared" si="293"/>
        <v>-0.55908310927421667</v>
      </c>
      <c r="U1420" s="11">
        <f t="shared" si="294"/>
        <v>100</v>
      </c>
      <c r="AX1420">
        <v>0.58541397946804419</v>
      </c>
      <c r="AY1420">
        <v>0</v>
      </c>
      <c r="AZ1420">
        <v>1</v>
      </c>
      <c r="BA1420">
        <f t="shared" si="298"/>
        <v>1214</v>
      </c>
      <c r="BB1420">
        <f t="shared" si="299"/>
        <v>202</v>
      </c>
      <c r="BC1420">
        <f t="shared" si="295"/>
        <v>6.6153846153846119E-2</v>
      </c>
      <c r="BD1420">
        <f t="shared" si="296"/>
        <v>0.83166666666666667</v>
      </c>
      <c r="BE1420">
        <f t="shared" si="297"/>
        <v>6.3974358974356899E-4</v>
      </c>
    </row>
    <row r="1421" spans="1:57" x14ac:dyDescent="0.3">
      <c r="A1421">
        <f>Pumpkin_Seeds_Dataset!A1419</f>
        <v>56207</v>
      </c>
      <c r="B1421">
        <f>Pumpkin_Seeds_Dataset!B1419</f>
        <v>965.76700000000005</v>
      </c>
      <c r="C1421">
        <f>Pumpkin_Seeds_Dataset!C1419</f>
        <v>397.86579999999998</v>
      </c>
      <c r="D1421">
        <f>Pumpkin_Seeds_Dataset!D1419</f>
        <v>180.69030000000001</v>
      </c>
      <c r="E1421">
        <f>Pumpkin_Seeds_Dataset!E1419</f>
        <v>56706</v>
      </c>
      <c r="F1421">
        <f>Pumpkin_Seeds_Dataset!F1419</f>
        <v>267.5163</v>
      </c>
      <c r="G1421">
        <f>Pumpkin_Seeds_Dataset!G1419</f>
        <v>0.89090000000000003</v>
      </c>
      <c r="H1421">
        <f>Pumpkin_Seeds_Dataset!H1419</f>
        <v>0.99119999999999997</v>
      </c>
      <c r="I1421">
        <f>Pumpkin_Seeds_Dataset!I1419</f>
        <v>0.59289999999999998</v>
      </c>
      <c r="J1421">
        <f>Pumpkin_Seeds_Dataset!J1419</f>
        <v>0.75729999999999997</v>
      </c>
      <c r="K1421">
        <f>Pumpkin_Seeds_Dataset!K1419</f>
        <v>2.2019000000000002</v>
      </c>
      <c r="L1421">
        <f>Pumpkin_Seeds_Dataset!L1419</f>
        <v>0.6724</v>
      </c>
      <c r="M1421" s="9">
        <f>Pumpkin_Seeds_Dataset!M1419</f>
        <v>1</v>
      </c>
      <c r="N1421" s="10">
        <f t="shared" si="287"/>
        <v>0</v>
      </c>
      <c r="O1421" s="11">
        <f t="shared" si="288"/>
        <v>1</v>
      </c>
      <c r="P1421">
        <f t="shared" si="289"/>
        <v>1</v>
      </c>
      <c r="Q1421">
        <f t="shared" si="290"/>
        <v>0.97850705426323625</v>
      </c>
      <c r="R1421" s="9">
        <f t="shared" si="291"/>
        <v>0.97850705426323625</v>
      </c>
      <c r="S1421" s="11">
        <f t="shared" si="292"/>
        <v>2.1492945736763747E-2</v>
      </c>
      <c r="T1421" s="9">
        <f t="shared" si="293"/>
        <v>-2.172728290961537E-2</v>
      </c>
      <c r="U1421" s="11">
        <f t="shared" si="294"/>
        <v>100</v>
      </c>
      <c r="AX1421">
        <v>0.58553878987427022</v>
      </c>
      <c r="AY1421">
        <v>1</v>
      </c>
      <c r="AZ1421">
        <v>0</v>
      </c>
      <c r="BA1421">
        <f t="shared" si="298"/>
        <v>1215</v>
      </c>
      <c r="BB1421">
        <f t="shared" si="299"/>
        <v>202</v>
      </c>
      <c r="BC1421">
        <f t="shared" si="295"/>
        <v>6.5384615384615374E-2</v>
      </c>
      <c r="BD1421">
        <f t="shared" si="296"/>
        <v>0.83166666666666667</v>
      </c>
      <c r="BE1421">
        <f t="shared" si="297"/>
        <v>0</v>
      </c>
    </row>
    <row r="1422" spans="1:57" x14ac:dyDescent="0.3">
      <c r="A1422">
        <f>Pumpkin_Seeds_Dataset!A1420</f>
        <v>96291</v>
      </c>
      <c r="B1422">
        <f>Pumpkin_Seeds_Dataset!B1420</f>
        <v>1273.1559999999999</v>
      </c>
      <c r="C1422">
        <f>Pumpkin_Seeds_Dataset!C1420</f>
        <v>535.90520000000004</v>
      </c>
      <c r="D1422">
        <f>Pumpkin_Seeds_Dataset!D1420</f>
        <v>230.59280000000001</v>
      </c>
      <c r="E1422">
        <f>Pumpkin_Seeds_Dataset!E1420</f>
        <v>96971</v>
      </c>
      <c r="F1422">
        <f>Pumpkin_Seeds_Dataset!F1420</f>
        <v>350.14499999999998</v>
      </c>
      <c r="G1422">
        <f>Pumpkin_Seeds_Dataset!G1420</f>
        <v>0.90269999999999995</v>
      </c>
      <c r="H1422">
        <f>Pumpkin_Seeds_Dataset!H1420</f>
        <v>0.99299999999999999</v>
      </c>
      <c r="I1422">
        <f>Pumpkin_Seeds_Dataset!I1420</f>
        <v>0.65900000000000003</v>
      </c>
      <c r="J1422">
        <f>Pumpkin_Seeds_Dataset!J1420</f>
        <v>0.74650000000000005</v>
      </c>
      <c r="K1422">
        <f>Pumpkin_Seeds_Dataset!K1420</f>
        <v>2.3239999999999998</v>
      </c>
      <c r="L1422">
        <f>Pumpkin_Seeds_Dataset!L1420</f>
        <v>0.65339999999999998</v>
      </c>
      <c r="M1422" s="9">
        <f>Pumpkin_Seeds_Dataset!M1420</f>
        <v>1</v>
      </c>
      <c r="N1422" s="10">
        <f t="shared" si="287"/>
        <v>0</v>
      </c>
      <c r="O1422" s="11">
        <f t="shared" si="288"/>
        <v>1</v>
      </c>
      <c r="P1422">
        <f t="shared" si="289"/>
        <v>1</v>
      </c>
      <c r="Q1422">
        <f t="shared" si="290"/>
        <v>0.99643486327545405</v>
      </c>
      <c r="R1422" s="9">
        <f t="shared" si="291"/>
        <v>0.99643486327545405</v>
      </c>
      <c r="S1422" s="11">
        <f t="shared" si="292"/>
        <v>3.5651367245459475E-3</v>
      </c>
      <c r="T1422" s="9">
        <f t="shared" si="293"/>
        <v>-3.5715069695145662E-3</v>
      </c>
      <c r="U1422" s="11">
        <f t="shared" si="294"/>
        <v>100</v>
      </c>
      <c r="AX1422">
        <v>0.58837733139380777</v>
      </c>
      <c r="AY1422">
        <v>0</v>
      </c>
      <c r="AZ1422">
        <v>1</v>
      </c>
      <c r="BA1422">
        <f t="shared" si="298"/>
        <v>1215</v>
      </c>
      <c r="BB1422">
        <f t="shared" si="299"/>
        <v>203</v>
      </c>
      <c r="BC1422">
        <f t="shared" si="295"/>
        <v>6.5384615384615374E-2</v>
      </c>
      <c r="BD1422">
        <f t="shared" si="296"/>
        <v>0.83083333333333331</v>
      </c>
      <c r="BE1422">
        <f t="shared" si="297"/>
        <v>0</v>
      </c>
    </row>
    <row r="1423" spans="1:57" x14ac:dyDescent="0.3">
      <c r="A1423">
        <f>Pumpkin_Seeds_Dataset!A1421</f>
        <v>86746</v>
      </c>
      <c r="B1423">
        <f>Pumpkin_Seeds_Dataset!B1421</f>
        <v>1198.6590000000001</v>
      </c>
      <c r="C1423">
        <f>Pumpkin_Seeds_Dataset!C1421</f>
        <v>506.0224</v>
      </c>
      <c r="D1423">
        <f>Pumpkin_Seeds_Dataset!D1421</f>
        <v>219.33410000000001</v>
      </c>
      <c r="E1423">
        <f>Pumpkin_Seeds_Dataset!E1421</f>
        <v>87319</v>
      </c>
      <c r="F1423">
        <f>Pumpkin_Seeds_Dataset!F1421</f>
        <v>332.33780000000002</v>
      </c>
      <c r="G1423">
        <f>Pumpkin_Seeds_Dataset!G1421</f>
        <v>0.9012</v>
      </c>
      <c r="H1423">
        <f>Pumpkin_Seeds_Dataset!H1421</f>
        <v>0.99339999999999995</v>
      </c>
      <c r="I1423">
        <f>Pumpkin_Seeds_Dataset!I1421</f>
        <v>0.64119999999999999</v>
      </c>
      <c r="J1423">
        <f>Pumpkin_Seeds_Dataset!J1421</f>
        <v>0.75870000000000004</v>
      </c>
      <c r="K1423">
        <f>Pumpkin_Seeds_Dataset!K1421</f>
        <v>2.3071000000000002</v>
      </c>
      <c r="L1423">
        <f>Pumpkin_Seeds_Dataset!L1421</f>
        <v>0.65680000000000005</v>
      </c>
      <c r="M1423" s="9">
        <f>Pumpkin_Seeds_Dataset!M1421</f>
        <v>1</v>
      </c>
      <c r="N1423" s="10">
        <f t="shared" si="287"/>
        <v>0</v>
      </c>
      <c r="O1423" s="11">
        <f t="shared" si="288"/>
        <v>1</v>
      </c>
      <c r="P1423">
        <f t="shared" si="289"/>
        <v>1</v>
      </c>
      <c r="Q1423">
        <f t="shared" si="290"/>
        <v>0.9839184137659539</v>
      </c>
      <c r="R1423" s="9">
        <f t="shared" si="291"/>
        <v>0.9839184137659539</v>
      </c>
      <c r="S1423" s="11">
        <f t="shared" si="292"/>
        <v>1.6081586234046097E-2</v>
      </c>
      <c r="T1423" s="9">
        <f t="shared" si="293"/>
        <v>-1.6212298206820852E-2</v>
      </c>
      <c r="U1423" s="11">
        <f t="shared" si="294"/>
        <v>100</v>
      </c>
      <c r="AX1423">
        <v>0.59105525310210083</v>
      </c>
      <c r="AY1423">
        <v>0</v>
      </c>
      <c r="AZ1423">
        <v>1</v>
      </c>
      <c r="BA1423">
        <f t="shared" si="298"/>
        <v>1215</v>
      </c>
      <c r="BB1423">
        <f t="shared" si="299"/>
        <v>204</v>
      </c>
      <c r="BC1423">
        <f t="shared" si="295"/>
        <v>6.5384615384615374E-2</v>
      </c>
      <c r="BD1423">
        <f t="shared" si="296"/>
        <v>0.83</v>
      </c>
      <c r="BE1423">
        <f t="shared" si="297"/>
        <v>6.3846153846151778E-4</v>
      </c>
    </row>
    <row r="1424" spans="1:57" x14ac:dyDescent="0.3">
      <c r="A1424">
        <f>Pumpkin_Seeds_Dataset!A1422</f>
        <v>83732</v>
      </c>
      <c r="B1424">
        <f>Pumpkin_Seeds_Dataset!B1422</f>
        <v>1214.192</v>
      </c>
      <c r="C1424">
        <f>Pumpkin_Seeds_Dataset!C1422</f>
        <v>518.26390000000004</v>
      </c>
      <c r="D1424">
        <f>Pumpkin_Seeds_Dataset!D1422</f>
        <v>206.95150000000001</v>
      </c>
      <c r="E1424">
        <f>Pumpkin_Seeds_Dataset!E1422</f>
        <v>84592</v>
      </c>
      <c r="F1424">
        <f>Pumpkin_Seeds_Dataset!F1422</f>
        <v>326.51319999999998</v>
      </c>
      <c r="G1424">
        <f>Pumpkin_Seeds_Dataset!G1422</f>
        <v>0.91679999999999995</v>
      </c>
      <c r="H1424">
        <f>Pumpkin_Seeds_Dataset!H1422</f>
        <v>0.98980000000000001</v>
      </c>
      <c r="I1424">
        <f>Pumpkin_Seeds_Dataset!I1422</f>
        <v>0.60450000000000004</v>
      </c>
      <c r="J1424">
        <f>Pumpkin_Seeds_Dataset!J1422</f>
        <v>0.7137</v>
      </c>
      <c r="K1424">
        <f>Pumpkin_Seeds_Dataset!K1422</f>
        <v>2.5043000000000002</v>
      </c>
      <c r="L1424">
        <f>Pumpkin_Seeds_Dataset!L1422</f>
        <v>0.63</v>
      </c>
      <c r="M1424" s="9">
        <f>Pumpkin_Seeds_Dataset!M1422</f>
        <v>1</v>
      </c>
      <c r="N1424" s="10">
        <f t="shared" si="287"/>
        <v>0</v>
      </c>
      <c r="O1424" s="11">
        <f t="shared" si="288"/>
        <v>1</v>
      </c>
      <c r="P1424">
        <f t="shared" si="289"/>
        <v>1</v>
      </c>
      <c r="Q1424">
        <f t="shared" si="290"/>
        <v>0.99626716849777419</v>
      </c>
      <c r="R1424" s="9">
        <f t="shared" si="291"/>
        <v>0.99626716849777419</v>
      </c>
      <c r="S1424" s="11">
        <f t="shared" si="292"/>
        <v>3.7328315022258085E-3</v>
      </c>
      <c r="T1424" s="9">
        <f t="shared" si="293"/>
        <v>-3.7398159042191749E-3</v>
      </c>
      <c r="U1424" s="11">
        <f t="shared" si="294"/>
        <v>100</v>
      </c>
      <c r="AX1424">
        <v>0.59196294194464361</v>
      </c>
      <c r="AY1424">
        <v>1</v>
      </c>
      <c r="AZ1424">
        <v>0</v>
      </c>
      <c r="BA1424">
        <f t="shared" si="298"/>
        <v>1216</v>
      </c>
      <c r="BB1424">
        <f t="shared" si="299"/>
        <v>204</v>
      </c>
      <c r="BC1424">
        <f t="shared" si="295"/>
        <v>6.461538461538463E-2</v>
      </c>
      <c r="BD1424">
        <f t="shared" si="296"/>
        <v>0.83</v>
      </c>
      <c r="BE1424">
        <f t="shared" si="297"/>
        <v>0</v>
      </c>
    </row>
    <row r="1425" spans="1:57" x14ac:dyDescent="0.3">
      <c r="A1425">
        <f>Pumpkin_Seeds_Dataset!A1423</f>
        <v>78119</v>
      </c>
      <c r="B1425">
        <f>Pumpkin_Seeds_Dataset!B1423</f>
        <v>1123.51</v>
      </c>
      <c r="C1425">
        <f>Pumpkin_Seeds_Dataset!C1423</f>
        <v>468.91070000000002</v>
      </c>
      <c r="D1425">
        <f>Pumpkin_Seeds_Dataset!D1423</f>
        <v>212.51560000000001</v>
      </c>
      <c r="E1425">
        <f>Pumpkin_Seeds_Dataset!E1423</f>
        <v>78744</v>
      </c>
      <c r="F1425">
        <f>Pumpkin_Seeds_Dataset!F1423</f>
        <v>315.37950000000001</v>
      </c>
      <c r="G1425">
        <f>Pumpkin_Seeds_Dataset!G1423</f>
        <v>0.89139999999999997</v>
      </c>
      <c r="H1425">
        <f>Pumpkin_Seeds_Dataset!H1423</f>
        <v>0.99209999999999998</v>
      </c>
      <c r="I1425">
        <f>Pumpkin_Seeds_Dataset!I1423</f>
        <v>0.75600000000000001</v>
      </c>
      <c r="J1425">
        <f>Pumpkin_Seeds_Dataset!J1423</f>
        <v>0.77769999999999995</v>
      </c>
      <c r="K1425">
        <f>Pumpkin_Seeds_Dataset!K1423</f>
        <v>2.2065000000000001</v>
      </c>
      <c r="L1425">
        <f>Pumpkin_Seeds_Dataset!L1423</f>
        <v>0.67259999999999998</v>
      </c>
      <c r="M1425" s="9">
        <f>Pumpkin_Seeds_Dataset!M1423</f>
        <v>1</v>
      </c>
      <c r="N1425" s="10">
        <f t="shared" si="287"/>
        <v>0</v>
      </c>
      <c r="O1425" s="11">
        <f t="shared" si="288"/>
        <v>1</v>
      </c>
      <c r="P1425">
        <f t="shared" si="289"/>
        <v>1</v>
      </c>
      <c r="Q1425">
        <f t="shared" si="290"/>
        <v>0.85221095858435802</v>
      </c>
      <c r="R1425" s="9">
        <f t="shared" si="291"/>
        <v>0.85221095858435802</v>
      </c>
      <c r="S1425" s="11">
        <f t="shared" si="292"/>
        <v>0.14778904141564198</v>
      </c>
      <c r="T1425" s="9">
        <f t="shared" si="293"/>
        <v>-0.15992117882937459</v>
      </c>
      <c r="U1425" s="11">
        <f t="shared" si="294"/>
        <v>100</v>
      </c>
      <c r="AX1425">
        <v>0.59375201151035972</v>
      </c>
      <c r="AY1425">
        <v>0</v>
      </c>
      <c r="AZ1425">
        <v>1</v>
      </c>
      <c r="BA1425">
        <f t="shared" si="298"/>
        <v>1216</v>
      </c>
      <c r="BB1425">
        <f t="shared" si="299"/>
        <v>205</v>
      </c>
      <c r="BC1425">
        <f t="shared" si="295"/>
        <v>6.461538461538463E-2</v>
      </c>
      <c r="BD1425">
        <f t="shared" si="296"/>
        <v>0.82916666666666661</v>
      </c>
      <c r="BE1425">
        <f t="shared" si="297"/>
        <v>6.3782051282049211E-4</v>
      </c>
    </row>
    <row r="1426" spans="1:57" x14ac:dyDescent="0.3">
      <c r="A1426">
        <f>Pumpkin_Seeds_Dataset!A1424</f>
        <v>99069</v>
      </c>
      <c r="B1426">
        <f>Pumpkin_Seeds_Dataset!B1424</f>
        <v>1275.454</v>
      </c>
      <c r="C1426">
        <f>Pumpkin_Seeds_Dataset!C1424</f>
        <v>530.33010000000002</v>
      </c>
      <c r="D1426">
        <f>Pumpkin_Seeds_Dataset!D1424</f>
        <v>238.64349999999999</v>
      </c>
      <c r="E1426">
        <f>Pumpkin_Seeds_Dataset!E1424</f>
        <v>99759</v>
      </c>
      <c r="F1426">
        <f>Pumpkin_Seeds_Dataset!F1424</f>
        <v>355.15989999999999</v>
      </c>
      <c r="G1426">
        <f>Pumpkin_Seeds_Dataset!G1424</f>
        <v>0.89300000000000002</v>
      </c>
      <c r="H1426">
        <f>Pumpkin_Seeds_Dataset!H1424</f>
        <v>0.99309999999999998</v>
      </c>
      <c r="I1426">
        <f>Pumpkin_Seeds_Dataset!I1424</f>
        <v>0.69410000000000005</v>
      </c>
      <c r="J1426">
        <f>Pumpkin_Seeds_Dataset!J1424</f>
        <v>0.76529999999999998</v>
      </c>
      <c r="K1426">
        <f>Pumpkin_Seeds_Dataset!K1424</f>
        <v>2.2223000000000002</v>
      </c>
      <c r="L1426">
        <f>Pumpkin_Seeds_Dataset!L1424</f>
        <v>0.66969999999999996</v>
      </c>
      <c r="M1426" s="9">
        <f>Pumpkin_Seeds_Dataset!M1424</f>
        <v>1</v>
      </c>
      <c r="N1426" s="10">
        <f t="shared" si="287"/>
        <v>0</v>
      </c>
      <c r="O1426" s="11">
        <f t="shared" si="288"/>
        <v>1</v>
      </c>
      <c r="P1426">
        <f t="shared" si="289"/>
        <v>1</v>
      </c>
      <c r="Q1426">
        <f t="shared" si="290"/>
        <v>0.98162345037000853</v>
      </c>
      <c r="R1426" s="9">
        <f t="shared" si="291"/>
        <v>0.98162345037000853</v>
      </c>
      <c r="S1426" s="11">
        <f t="shared" si="292"/>
        <v>1.8376549629991468E-2</v>
      </c>
      <c r="T1426" s="9">
        <f t="shared" si="293"/>
        <v>-1.8547495925799094E-2</v>
      </c>
      <c r="U1426" s="11">
        <f t="shared" si="294"/>
        <v>100</v>
      </c>
      <c r="AX1426">
        <v>0.59480019946616702</v>
      </c>
      <c r="AY1426">
        <v>1</v>
      </c>
      <c r="AZ1426">
        <v>0</v>
      </c>
      <c r="BA1426">
        <f t="shared" si="298"/>
        <v>1217</v>
      </c>
      <c r="BB1426">
        <f t="shared" si="299"/>
        <v>205</v>
      </c>
      <c r="BC1426">
        <f t="shared" si="295"/>
        <v>6.3846153846153886E-2</v>
      </c>
      <c r="BD1426">
        <f t="shared" si="296"/>
        <v>0.82916666666666661</v>
      </c>
      <c r="BE1426">
        <f t="shared" si="297"/>
        <v>0</v>
      </c>
    </row>
    <row r="1427" spans="1:57" x14ac:dyDescent="0.3">
      <c r="A1427">
        <f>Pumpkin_Seeds_Dataset!A1425</f>
        <v>70932</v>
      </c>
      <c r="B1427">
        <f>Pumpkin_Seeds_Dataset!B1425</f>
        <v>1081.357</v>
      </c>
      <c r="C1427">
        <f>Pumpkin_Seeds_Dataset!C1425</f>
        <v>453.64100000000002</v>
      </c>
      <c r="D1427">
        <f>Pumpkin_Seeds_Dataset!D1425</f>
        <v>200.34870000000001</v>
      </c>
      <c r="E1427">
        <f>Pumpkin_Seeds_Dataset!E1425</f>
        <v>71543</v>
      </c>
      <c r="F1427">
        <f>Pumpkin_Seeds_Dataset!F1425</f>
        <v>300.52190000000002</v>
      </c>
      <c r="G1427">
        <f>Pumpkin_Seeds_Dataset!G1425</f>
        <v>0.8972</v>
      </c>
      <c r="H1427">
        <f>Pumpkin_Seeds_Dataset!H1425</f>
        <v>0.99150000000000005</v>
      </c>
      <c r="I1427">
        <f>Pumpkin_Seeds_Dataset!I1425</f>
        <v>0.75590000000000002</v>
      </c>
      <c r="J1427">
        <f>Pumpkin_Seeds_Dataset!J1425</f>
        <v>0.76229999999999998</v>
      </c>
      <c r="K1427">
        <f>Pumpkin_Seeds_Dataset!K1425</f>
        <v>2.2643</v>
      </c>
      <c r="L1427">
        <f>Pumpkin_Seeds_Dataset!L1425</f>
        <v>0.66249999999999998</v>
      </c>
      <c r="M1427" s="9">
        <f>Pumpkin_Seeds_Dataset!M1425</f>
        <v>1</v>
      </c>
      <c r="N1427" s="10">
        <f t="shared" si="287"/>
        <v>0</v>
      </c>
      <c r="O1427" s="11">
        <f t="shared" si="288"/>
        <v>1</v>
      </c>
      <c r="P1427">
        <f t="shared" si="289"/>
        <v>1</v>
      </c>
      <c r="Q1427">
        <f t="shared" si="290"/>
        <v>0.95906739326094048</v>
      </c>
      <c r="R1427" s="9">
        <f t="shared" si="291"/>
        <v>0.95906739326094048</v>
      </c>
      <c r="S1427" s="11">
        <f t="shared" si="292"/>
        <v>4.0932606739059518E-2</v>
      </c>
      <c r="T1427" s="9">
        <f t="shared" si="293"/>
        <v>-4.1793932051736357E-2</v>
      </c>
      <c r="U1427" s="11">
        <f t="shared" si="294"/>
        <v>100</v>
      </c>
      <c r="AX1427">
        <v>0.59483368620535781</v>
      </c>
      <c r="AY1427">
        <v>0</v>
      </c>
      <c r="AZ1427">
        <v>1</v>
      </c>
      <c r="BA1427">
        <f t="shared" si="298"/>
        <v>1217</v>
      </c>
      <c r="BB1427">
        <f t="shared" si="299"/>
        <v>206</v>
      </c>
      <c r="BC1427">
        <f t="shared" si="295"/>
        <v>6.3846153846153886E-2</v>
      </c>
      <c r="BD1427">
        <f t="shared" si="296"/>
        <v>0.82833333333333337</v>
      </c>
      <c r="BE1427">
        <f t="shared" si="297"/>
        <v>0</v>
      </c>
    </row>
    <row r="1428" spans="1:57" x14ac:dyDescent="0.3">
      <c r="A1428">
        <f>Pumpkin_Seeds_Dataset!A1426</f>
        <v>123618</v>
      </c>
      <c r="B1428">
        <f>Pumpkin_Seeds_Dataset!B1426</f>
        <v>1417.0260000000001</v>
      </c>
      <c r="C1428">
        <f>Pumpkin_Seeds_Dataset!C1426</f>
        <v>587.83519999999999</v>
      </c>
      <c r="D1428">
        <f>Pumpkin_Seeds_Dataset!D1426</f>
        <v>271.18169999999998</v>
      </c>
      <c r="E1428">
        <f>Pumpkin_Seeds_Dataset!E1426</f>
        <v>124662</v>
      </c>
      <c r="F1428">
        <f>Pumpkin_Seeds_Dataset!F1426</f>
        <v>396.73079999999999</v>
      </c>
      <c r="G1428">
        <f>Pumpkin_Seeds_Dataset!G1426</f>
        <v>0.88719999999999999</v>
      </c>
      <c r="H1428">
        <f>Pumpkin_Seeds_Dataset!H1426</f>
        <v>0.99160000000000004</v>
      </c>
      <c r="I1428">
        <f>Pumpkin_Seeds_Dataset!I1426</f>
        <v>0.76939999999999997</v>
      </c>
      <c r="J1428">
        <f>Pumpkin_Seeds_Dataset!J1426</f>
        <v>0.77359999999999995</v>
      </c>
      <c r="K1428">
        <f>Pumpkin_Seeds_Dataset!K1426</f>
        <v>2.1677</v>
      </c>
      <c r="L1428">
        <f>Pumpkin_Seeds_Dataset!L1426</f>
        <v>0.67490000000000006</v>
      </c>
      <c r="M1428" s="9">
        <f>Pumpkin_Seeds_Dataset!M1426</f>
        <v>1</v>
      </c>
      <c r="N1428" s="10">
        <f t="shared" si="287"/>
        <v>0</v>
      </c>
      <c r="O1428" s="11">
        <f t="shared" si="288"/>
        <v>1</v>
      </c>
      <c r="P1428">
        <f t="shared" si="289"/>
        <v>1</v>
      </c>
      <c r="Q1428">
        <f t="shared" si="290"/>
        <v>0.99983739820529205</v>
      </c>
      <c r="R1428" s="9">
        <f t="shared" si="291"/>
        <v>0.99983739820529205</v>
      </c>
      <c r="S1428" s="11">
        <f t="shared" si="292"/>
        <v>1.6260179470795055E-4</v>
      </c>
      <c r="T1428" s="9">
        <f t="shared" si="293"/>
        <v>-1.626150158129747E-4</v>
      </c>
      <c r="U1428" s="11">
        <f t="shared" si="294"/>
        <v>100</v>
      </c>
      <c r="AX1428">
        <v>0.5949360386271807</v>
      </c>
      <c r="AY1428">
        <v>0</v>
      </c>
      <c r="AZ1428">
        <v>1</v>
      </c>
      <c r="BA1428">
        <f t="shared" si="298"/>
        <v>1217</v>
      </c>
      <c r="BB1428">
        <f t="shared" si="299"/>
        <v>207</v>
      </c>
      <c r="BC1428">
        <f t="shared" si="295"/>
        <v>6.3846153846153886E-2</v>
      </c>
      <c r="BD1428">
        <f t="shared" si="296"/>
        <v>0.82750000000000001</v>
      </c>
      <c r="BE1428">
        <f t="shared" si="297"/>
        <v>6.3653846153853273E-4</v>
      </c>
    </row>
    <row r="1429" spans="1:57" x14ac:dyDescent="0.3">
      <c r="A1429">
        <f>Pumpkin_Seeds_Dataset!A1427</f>
        <v>74286</v>
      </c>
      <c r="B1429">
        <f>Pumpkin_Seeds_Dataset!B1427</f>
        <v>1119.4179999999999</v>
      </c>
      <c r="C1429">
        <f>Pumpkin_Seeds_Dataset!C1427</f>
        <v>469.94650000000001</v>
      </c>
      <c r="D1429">
        <f>Pumpkin_Seeds_Dataset!D1427</f>
        <v>202.65979999999999</v>
      </c>
      <c r="E1429">
        <f>Pumpkin_Seeds_Dataset!E1427</f>
        <v>75036</v>
      </c>
      <c r="F1429">
        <f>Pumpkin_Seeds_Dataset!F1427</f>
        <v>307.54489999999998</v>
      </c>
      <c r="G1429">
        <f>Pumpkin_Seeds_Dataset!G1427</f>
        <v>0.9022</v>
      </c>
      <c r="H1429">
        <f>Pumpkin_Seeds_Dataset!H1427</f>
        <v>0.99</v>
      </c>
      <c r="I1429">
        <f>Pumpkin_Seeds_Dataset!I1427</f>
        <v>0.75229999999999997</v>
      </c>
      <c r="J1429">
        <f>Pumpkin_Seeds_Dataset!J1427</f>
        <v>0.745</v>
      </c>
      <c r="K1429">
        <f>Pumpkin_Seeds_Dataset!K1427</f>
        <v>2.3189000000000002</v>
      </c>
      <c r="L1429">
        <f>Pumpkin_Seeds_Dataset!L1427</f>
        <v>0.65439999999999998</v>
      </c>
      <c r="M1429" s="9">
        <f>Pumpkin_Seeds_Dataset!M1427</f>
        <v>1</v>
      </c>
      <c r="N1429" s="10">
        <f t="shared" si="287"/>
        <v>0</v>
      </c>
      <c r="O1429" s="11">
        <f t="shared" si="288"/>
        <v>1</v>
      </c>
      <c r="P1429">
        <f t="shared" si="289"/>
        <v>1</v>
      </c>
      <c r="Q1429">
        <f t="shared" si="290"/>
        <v>0.96991629251370703</v>
      </c>
      <c r="R1429" s="9">
        <f t="shared" si="291"/>
        <v>0.96991629251370703</v>
      </c>
      <c r="S1429" s="11">
        <f t="shared" si="292"/>
        <v>3.0083707486292965E-2</v>
      </c>
      <c r="T1429" s="9">
        <f t="shared" si="293"/>
        <v>-3.0545507586076787E-2</v>
      </c>
      <c r="U1429" s="11">
        <f t="shared" si="294"/>
        <v>100</v>
      </c>
      <c r="AX1429">
        <v>0.59572417283109491</v>
      </c>
      <c r="AY1429">
        <v>1</v>
      </c>
      <c r="AZ1429">
        <v>0</v>
      </c>
      <c r="BA1429">
        <f t="shared" si="298"/>
        <v>1218</v>
      </c>
      <c r="BB1429">
        <f t="shared" si="299"/>
        <v>207</v>
      </c>
      <c r="BC1429">
        <f t="shared" si="295"/>
        <v>6.307692307692303E-2</v>
      </c>
      <c r="BD1429">
        <f t="shared" si="296"/>
        <v>0.82750000000000001</v>
      </c>
      <c r="BE1429">
        <f t="shared" si="297"/>
        <v>0</v>
      </c>
    </row>
    <row r="1430" spans="1:57" x14ac:dyDescent="0.3">
      <c r="A1430">
        <f>Pumpkin_Seeds_Dataset!A1428</f>
        <v>89233</v>
      </c>
      <c r="B1430">
        <f>Pumpkin_Seeds_Dataset!B1428</f>
        <v>1176.894</v>
      </c>
      <c r="C1430">
        <f>Pumpkin_Seeds_Dataset!C1428</f>
        <v>460.6576</v>
      </c>
      <c r="D1430">
        <f>Pumpkin_Seeds_Dataset!D1428</f>
        <v>247.5583</v>
      </c>
      <c r="E1430">
        <f>Pumpkin_Seeds_Dataset!E1428</f>
        <v>90502</v>
      </c>
      <c r="F1430">
        <f>Pumpkin_Seeds_Dataset!F1428</f>
        <v>337.06819999999999</v>
      </c>
      <c r="G1430">
        <f>Pumpkin_Seeds_Dataset!G1428</f>
        <v>0.84330000000000005</v>
      </c>
      <c r="H1430">
        <f>Pumpkin_Seeds_Dataset!H1428</f>
        <v>0.98599999999999999</v>
      </c>
      <c r="I1430">
        <f>Pumpkin_Seeds_Dataset!I1428</f>
        <v>0.73319999999999996</v>
      </c>
      <c r="J1430">
        <f>Pumpkin_Seeds_Dataset!J1428</f>
        <v>0.80959999999999999</v>
      </c>
      <c r="K1430">
        <f>Pumpkin_Seeds_Dataset!K1428</f>
        <v>1.8608</v>
      </c>
      <c r="L1430">
        <f>Pumpkin_Seeds_Dataset!L1428</f>
        <v>0.73170000000000002</v>
      </c>
      <c r="M1430" s="9">
        <f>Pumpkin_Seeds_Dataset!M1428</f>
        <v>1</v>
      </c>
      <c r="N1430" s="10">
        <f t="shared" si="287"/>
        <v>0</v>
      </c>
      <c r="O1430" s="11">
        <f t="shared" si="288"/>
        <v>1</v>
      </c>
      <c r="P1430">
        <f t="shared" si="289"/>
        <v>1</v>
      </c>
      <c r="Q1430">
        <f t="shared" si="290"/>
        <v>2.9322087026015013E-2</v>
      </c>
      <c r="R1430" s="9">
        <f t="shared" si="291"/>
        <v>2.9322087026015013E-2</v>
      </c>
      <c r="S1430" s="11">
        <f t="shared" si="292"/>
        <v>0.97067791297398498</v>
      </c>
      <c r="T1430" s="9">
        <f t="shared" si="293"/>
        <v>-3.5294142235277972</v>
      </c>
      <c r="U1430" s="11">
        <f t="shared" si="294"/>
        <v>0</v>
      </c>
      <c r="AX1430">
        <v>0.59583540191250328</v>
      </c>
      <c r="AY1430">
        <v>0</v>
      </c>
      <c r="AZ1430">
        <v>1</v>
      </c>
      <c r="BA1430">
        <f t="shared" si="298"/>
        <v>1218</v>
      </c>
      <c r="BB1430">
        <f t="shared" si="299"/>
        <v>208</v>
      </c>
      <c r="BC1430">
        <f t="shared" si="295"/>
        <v>6.307692307692303E-2</v>
      </c>
      <c r="BD1430">
        <f t="shared" si="296"/>
        <v>0.82666666666666666</v>
      </c>
      <c r="BE1430">
        <f t="shared" si="297"/>
        <v>0</v>
      </c>
    </row>
    <row r="1431" spans="1:57" x14ac:dyDescent="0.3">
      <c r="A1431">
        <f>Pumpkin_Seeds_Dataset!A1429</f>
        <v>80807</v>
      </c>
      <c r="B1431">
        <f>Pumpkin_Seeds_Dataset!B1429</f>
        <v>1133.5999999999999</v>
      </c>
      <c r="C1431">
        <f>Pumpkin_Seeds_Dataset!C1429</f>
        <v>464.2944</v>
      </c>
      <c r="D1431">
        <f>Pumpkin_Seeds_Dataset!D1429</f>
        <v>222.71530000000001</v>
      </c>
      <c r="E1431">
        <f>Pumpkin_Seeds_Dataset!E1429</f>
        <v>81596</v>
      </c>
      <c r="F1431">
        <f>Pumpkin_Seeds_Dataset!F1429</f>
        <v>320.7595</v>
      </c>
      <c r="G1431">
        <f>Pumpkin_Seeds_Dataset!G1429</f>
        <v>0.87739999999999996</v>
      </c>
      <c r="H1431">
        <f>Pumpkin_Seeds_Dataset!H1429</f>
        <v>0.99029999999999996</v>
      </c>
      <c r="I1431">
        <f>Pumpkin_Seeds_Dataset!I1429</f>
        <v>0.754</v>
      </c>
      <c r="J1431">
        <f>Pumpkin_Seeds_Dataset!J1429</f>
        <v>0.79020000000000001</v>
      </c>
      <c r="K1431">
        <f>Pumpkin_Seeds_Dataset!K1429</f>
        <v>2.0847000000000002</v>
      </c>
      <c r="L1431">
        <f>Pumpkin_Seeds_Dataset!L1429</f>
        <v>0.69089999999999996</v>
      </c>
      <c r="M1431" s="9">
        <f>Pumpkin_Seeds_Dataset!M1429</f>
        <v>1</v>
      </c>
      <c r="N1431" s="10">
        <f t="shared" si="287"/>
        <v>0</v>
      </c>
      <c r="O1431" s="11">
        <f t="shared" si="288"/>
        <v>1</v>
      </c>
      <c r="P1431">
        <f t="shared" si="289"/>
        <v>1</v>
      </c>
      <c r="Q1431">
        <f t="shared" si="290"/>
        <v>0.58020963327743169</v>
      </c>
      <c r="R1431" s="9">
        <f t="shared" si="291"/>
        <v>0.58020963327743169</v>
      </c>
      <c r="S1431" s="11">
        <f t="shared" si="292"/>
        <v>0.41979036672256831</v>
      </c>
      <c r="T1431" s="9">
        <f t="shared" si="293"/>
        <v>-0.54436580405894897</v>
      </c>
      <c r="U1431" s="11">
        <f t="shared" si="294"/>
        <v>100</v>
      </c>
      <c r="AX1431">
        <v>0.59666284991087815</v>
      </c>
      <c r="AY1431">
        <v>0</v>
      </c>
      <c r="AZ1431">
        <v>1</v>
      </c>
      <c r="BA1431">
        <f t="shared" si="298"/>
        <v>1218</v>
      </c>
      <c r="BB1431">
        <f t="shared" si="299"/>
        <v>209</v>
      </c>
      <c r="BC1431">
        <f t="shared" si="295"/>
        <v>6.307692307692303E-2</v>
      </c>
      <c r="BD1431">
        <f t="shared" si="296"/>
        <v>0.82583333333333331</v>
      </c>
      <c r="BE1431">
        <f t="shared" si="297"/>
        <v>6.3525641025638968E-4</v>
      </c>
    </row>
    <row r="1432" spans="1:57" x14ac:dyDescent="0.3">
      <c r="A1432">
        <f>Pumpkin_Seeds_Dataset!A1430</f>
        <v>79494</v>
      </c>
      <c r="B1432">
        <f>Pumpkin_Seeds_Dataset!B1430</f>
        <v>1131.1959999999999</v>
      </c>
      <c r="C1432">
        <f>Pumpkin_Seeds_Dataset!C1430</f>
        <v>467.03410000000002</v>
      </c>
      <c r="D1432">
        <f>Pumpkin_Seeds_Dataset!D1430</f>
        <v>217.59950000000001</v>
      </c>
      <c r="E1432">
        <f>Pumpkin_Seeds_Dataset!E1430</f>
        <v>80207</v>
      </c>
      <c r="F1432">
        <f>Pumpkin_Seeds_Dataset!F1430</f>
        <v>318.1429</v>
      </c>
      <c r="G1432">
        <f>Pumpkin_Seeds_Dataset!G1430</f>
        <v>0.88480000000000003</v>
      </c>
      <c r="H1432">
        <f>Pumpkin_Seeds_Dataset!H1430</f>
        <v>0.99109999999999998</v>
      </c>
      <c r="I1432">
        <f>Pumpkin_Seeds_Dataset!I1430</f>
        <v>0.74990000000000001</v>
      </c>
      <c r="J1432">
        <f>Pumpkin_Seeds_Dataset!J1430</f>
        <v>0.78069999999999995</v>
      </c>
      <c r="K1432">
        <f>Pumpkin_Seeds_Dataset!K1430</f>
        <v>2.1463000000000001</v>
      </c>
      <c r="L1432">
        <f>Pumpkin_Seeds_Dataset!L1430</f>
        <v>0.68120000000000003</v>
      </c>
      <c r="M1432" s="9">
        <f>Pumpkin_Seeds_Dataset!M1430</f>
        <v>1</v>
      </c>
      <c r="N1432" s="10">
        <f t="shared" si="287"/>
        <v>0</v>
      </c>
      <c r="O1432" s="11">
        <f t="shared" si="288"/>
        <v>1</v>
      </c>
      <c r="P1432">
        <f t="shared" si="289"/>
        <v>1</v>
      </c>
      <c r="Q1432">
        <f t="shared" si="290"/>
        <v>0.75443422686550177</v>
      </c>
      <c r="R1432" s="9">
        <f t="shared" si="291"/>
        <v>0.75443422686550177</v>
      </c>
      <c r="S1432" s="11">
        <f t="shared" si="292"/>
        <v>0.24556577313449823</v>
      </c>
      <c r="T1432" s="9">
        <f t="shared" si="293"/>
        <v>-0.28178717904001715</v>
      </c>
      <c r="U1432" s="11">
        <f t="shared" si="294"/>
        <v>100</v>
      </c>
      <c r="AX1432">
        <v>0.59707679902376221</v>
      </c>
      <c r="AY1432">
        <v>1</v>
      </c>
      <c r="AZ1432">
        <v>0</v>
      </c>
      <c r="BA1432">
        <f t="shared" si="298"/>
        <v>1219</v>
      </c>
      <c r="BB1432">
        <f t="shared" si="299"/>
        <v>209</v>
      </c>
      <c r="BC1432">
        <f t="shared" si="295"/>
        <v>6.2307692307692286E-2</v>
      </c>
      <c r="BD1432">
        <f t="shared" si="296"/>
        <v>0.82583333333333331</v>
      </c>
      <c r="BE1432">
        <f t="shared" si="297"/>
        <v>0</v>
      </c>
    </row>
    <row r="1433" spans="1:57" x14ac:dyDescent="0.3">
      <c r="A1433">
        <f>Pumpkin_Seeds_Dataset!A1431</f>
        <v>60594</v>
      </c>
      <c r="B1433">
        <f>Pumpkin_Seeds_Dataset!B1431</f>
        <v>995.322</v>
      </c>
      <c r="C1433">
        <f>Pumpkin_Seeds_Dataset!C1431</f>
        <v>415.30239999999998</v>
      </c>
      <c r="D1433">
        <f>Pumpkin_Seeds_Dataset!D1431</f>
        <v>186.40770000000001</v>
      </c>
      <c r="E1433">
        <f>Pumpkin_Seeds_Dataset!E1431</f>
        <v>61316</v>
      </c>
      <c r="F1433">
        <f>Pumpkin_Seeds_Dataset!F1431</f>
        <v>277.76010000000002</v>
      </c>
      <c r="G1433">
        <f>Pumpkin_Seeds_Dataset!G1431</f>
        <v>0.89359999999999995</v>
      </c>
      <c r="H1433">
        <f>Pumpkin_Seeds_Dataset!H1431</f>
        <v>0.98819999999999997</v>
      </c>
      <c r="I1433">
        <f>Pumpkin_Seeds_Dataset!I1431</f>
        <v>0.73760000000000003</v>
      </c>
      <c r="J1433">
        <f>Pumpkin_Seeds_Dataset!J1431</f>
        <v>0.76859999999999995</v>
      </c>
      <c r="K1433">
        <f>Pumpkin_Seeds_Dataset!K1431</f>
        <v>2.2279</v>
      </c>
      <c r="L1433">
        <f>Pumpkin_Seeds_Dataset!L1431</f>
        <v>0.66879999999999995</v>
      </c>
      <c r="M1433" s="9">
        <f>Pumpkin_Seeds_Dataset!M1431</f>
        <v>1</v>
      </c>
      <c r="N1433" s="10">
        <f t="shared" si="287"/>
        <v>0</v>
      </c>
      <c r="O1433" s="11">
        <f t="shared" si="288"/>
        <v>1</v>
      </c>
      <c r="P1433">
        <f t="shared" si="289"/>
        <v>1</v>
      </c>
      <c r="Q1433">
        <f t="shared" si="290"/>
        <v>0.93790792392801625</v>
      </c>
      <c r="R1433" s="9">
        <f t="shared" si="291"/>
        <v>0.93790792392801625</v>
      </c>
      <c r="S1433" s="11">
        <f t="shared" si="292"/>
        <v>6.2092076071983748E-2</v>
      </c>
      <c r="T1433" s="9">
        <f t="shared" si="293"/>
        <v>-6.4103496917779001E-2</v>
      </c>
      <c r="U1433" s="11">
        <f t="shared" si="294"/>
        <v>100</v>
      </c>
      <c r="AX1433">
        <v>0.59800682595586396</v>
      </c>
      <c r="AY1433">
        <v>0</v>
      </c>
      <c r="AZ1433">
        <v>1</v>
      </c>
      <c r="BA1433">
        <f t="shared" si="298"/>
        <v>1219</v>
      </c>
      <c r="BB1433">
        <f t="shared" si="299"/>
        <v>210</v>
      </c>
      <c r="BC1433">
        <f t="shared" si="295"/>
        <v>6.2307692307692286E-2</v>
      </c>
      <c r="BD1433">
        <f t="shared" si="296"/>
        <v>0.82499999999999996</v>
      </c>
      <c r="BE1433">
        <f t="shared" si="297"/>
        <v>0</v>
      </c>
    </row>
    <row r="1434" spans="1:57" x14ac:dyDescent="0.3">
      <c r="A1434">
        <f>Pumpkin_Seeds_Dataset!A1432</f>
        <v>91025</v>
      </c>
      <c r="B1434">
        <f>Pumpkin_Seeds_Dataset!B1432</f>
        <v>1211.951</v>
      </c>
      <c r="C1434">
        <f>Pumpkin_Seeds_Dataset!C1432</f>
        <v>503.1001</v>
      </c>
      <c r="D1434">
        <f>Pumpkin_Seeds_Dataset!D1432</f>
        <v>230.90889999999999</v>
      </c>
      <c r="E1434">
        <f>Pumpkin_Seeds_Dataset!E1432</f>
        <v>91782</v>
      </c>
      <c r="F1434">
        <f>Pumpkin_Seeds_Dataset!F1432</f>
        <v>340.4359</v>
      </c>
      <c r="G1434">
        <f>Pumpkin_Seeds_Dataset!G1432</f>
        <v>0.88849999999999996</v>
      </c>
      <c r="H1434">
        <f>Pumpkin_Seeds_Dataset!H1432</f>
        <v>0.99180000000000001</v>
      </c>
      <c r="I1434">
        <f>Pumpkin_Seeds_Dataset!I1432</f>
        <v>0.76070000000000004</v>
      </c>
      <c r="J1434">
        <f>Pumpkin_Seeds_Dataset!J1432</f>
        <v>0.77880000000000005</v>
      </c>
      <c r="K1434">
        <f>Pumpkin_Seeds_Dataset!K1432</f>
        <v>2.1787999999999998</v>
      </c>
      <c r="L1434">
        <f>Pumpkin_Seeds_Dataset!L1432</f>
        <v>0.67669999999999997</v>
      </c>
      <c r="M1434" s="9">
        <f>Pumpkin_Seeds_Dataset!M1432</f>
        <v>1</v>
      </c>
      <c r="N1434" s="10">
        <f t="shared" si="287"/>
        <v>0</v>
      </c>
      <c r="O1434" s="11">
        <f t="shared" si="288"/>
        <v>1</v>
      </c>
      <c r="P1434">
        <f t="shared" si="289"/>
        <v>1</v>
      </c>
      <c r="Q1434">
        <f t="shared" si="290"/>
        <v>0.87524676690694925</v>
      </c>
      <c r="R1434" s="9">
        <f t="shared" si="291"/>
        <v>0.87524676690694925</v>
      </c>
      <c r="S1434" s="11">
        <f t="shared" si="292"/>
        <v>0.12475323309305075</v>
      </c>
      <c r="T1434" s="9">
        <f t="shared" si="293"/>
        <v>-0.13324941306226876</v>
      </c>
      <c r="U1434" s="11">
        <f t="shared" si="294"/>
        <v>100</v>
      </c>
      <c r="AX1434">
        <v>0.59960651757382455</v>
      </c>
      <c r="AY1434">
        <v>0</v>
      </c>
      <c r="AZ1434">
        <v>1</v>
      </c>
      <c r="BA1434">
        <f t="shared" si="298"/>
        <v>1219</v>
      </c>
      <c r="BB1434">
        <f t="shared" si="299"/>
        <v>211</v>
      </c>
      <c r="BC1434">
        <f t="shared" si="295"/>
        <v>6.2307692307692286E-2</v>
      </c>
      <c r="BD1434">
        <f t="shared" si="296"/>
        <v>0.82416666666666671</v>
      </c>
      <c r="BE1434">
        <f t="shared" si="297"/>
        <v>0</v>
      </c>
    </row>
    <row r="1435" spans="1:57" x14ac:dyDescent="0.3">
      <c r="A1435">
        <f>Pumpkin_Seeds_Dataset!A1433</f>
        <v>82345</v>
      </c>
      <c r="B1435">
        <f>Pumpkin_Seeds_Dataset!B1433</f>
        <v>1190.232</v>
      </c>
      <c r="C1435">
        <f>Pumpkin_Seeds_Dataset!C1433</f>
        <v>503.97840000000002</v>
      </c>
      <c r="D1435">
        <f>Pumpkin_Seeds_Dataset!D1433</f>
        <v>209.02379999999999</v>
      </c>
      <c r="E1435">
        <f>Pumpkin_Seeds_Dataset!E1433</f>
        <v>83061</v>
      </c>
      <c r="F1435">
        <f>Pumpkin_Seeds_Dataset!F1433</f>
        <v>323.79759999999999</v>
      </c>
      <c r="G1435">
        <f>Pumpkin_Seeds_Dataset!G1433</f>
        <v>0.90990000000000004</v>
      </c>
      <c r="H1435">
        <f>Pumpkin_Seeds_Dataset!H1433</f>
        <v>0.99139999999999995</v>
      </c>
      <c r="I1435">
        <f>Pumpkin_Seeds_Dataset!I1433</f>
        <v>0.75009999999999999</v>
      </c>
      <c r="J1435">
        <f>Pumpkin_Seeds_Dataset!J1433</f>
        <v>0.73040000000000005</v>
      </c>
      <c r="K1435">
        <f>Pumpkin_Seeds_Dataset!K1433</f>
        <v>2.4110999999999998</v>
      </c>
      <c r="L1435">
        <f>Pumpkin_Seeds_Dataset!L1433</f>
        <v>0.64249999999999996</v>
      </c>
      <c r="M1435" s="9">
        <f>Pumpkin_Seeds_Dataset!M1433</f>
        <v>1</v>
      </c>
      <c r="N1435" s="10">
        <f t="shared" si="287"/>
        <v>0</v>
      </c>
      <c r="O1435" s="11">
        <f t="shared" si="288"/>
        <v>1</v>
      </c>
      <c r="P1435">
        <f t="shared" si="289"/>
        <v>1</v>
      </c>
      <c r="Q1435">
        <f t="shared" si="290"/>
        <v>0.99131771465464025</v>
      </c>
      <c r="R1435" s="9">
        <f t="shared" si="291"/>
        <v>0.99131771465464025</v>
      </c>
      <c r="S1435" s="11">
        <f t="shared" si="292"/>
        <v>8.6822853453597526E-3</v>
      </c>
      <c r="T1435" s="9">
        <f t="shared" si="293"/>
        <v>-8.7201959782286769E-3</v>
      </c>
      <c r="U1435" s="11">
        <f t="shared" si="294"/>
        <v>100</v>
      </c>
      <c r="AX1435">
        <v>0.59997712406865689</v>
      </c>
      <c r="AY1435">
        <v>0</v>
      </c>
      <c r="AZ1435">
        <v>1</v>
      </c>
      <c r="BA1435">
        <f t="shared" si="298"/>
        <v>1219</v>
      </c>
      <c r="BB1435">
        <f t="shared" si="299"/>
        <v>212</v>
      </c>
      <c r="BC1435">
        <f t="shared" si="295"/>
        <v>6.2307692307692286E-2</v>
      </c>
      <c r="BD1435">
        <f t="shared" si="296"/>
        <v>0.82333333333333336</v>
      </c>
      <c r="BE1435">
        <f t="shared" si="297"/>
        <v>6.333333333333128E-4</v>
      </c>
    </row>
    <row r="1436" spans="1:57" x14ac:dyDescent="0.3">
      <c r="A1436">
        <f>Pumpkin_Seeds_Dataset!A1434</f>
        <v>77538</v>
      </c>
      <c r="B1436">
        <f>Pumpkin_Seeds_Dataset!B1434</f>
        <v>1210.6690000000001</v>
      </c>
      <c r="C1436">
        <f>Pumpkin_Seeds_Dataset!C1434</f>
        <v>526.90449999999998</v>
      </c>
      <c r="D1436">
        <f>Pumpkin_Seeds_Dataset!D1434</f>
        <v>187.9819</v>
      </c>
      <c r="E1436">
        <f>Pumpkin_Seeds_Dataset!E1434</f>
        <v>78333</v>
      </c>
      <c r="F1436">
        <f>Pumpkin_Seeds_Dataset!F1434</f>
        <v>314.2045</v>
      </c>
      <c r="G1436">
        <f>Pumpkin_Seeds_Dataset!G1434</f>
        <v>0.93420000000000003</v>
      </c>
      <c r="H1436">
        <f>Pumpkin_Seeds_Dataset!H1434</f>
        <v>0.9899</v>
      </c>
      <c r="I1436">
        <f>Pumpkin_Seeds_Dataset!I1434</f>
        <v>0.53620000000000001</v>
      </c>
      <c r="J1436">
        <f>Pumpkin_Seeds_Dataset!J1434</f>
        <v>0.66479999999999995</v>
      </c>
      <c r="K1436">
        <f>Pumpkin_Seeds_Dataset!K1434</f>
        <v>2.8029999999999999</v>
      </c>
      <c r="L1436">
        <f>Pumpkin_Seeds_Dataset!L1434</f>
        <v>0.59630000000000005</v>
      </c>
      <c r="M1436" s="9">
        <f>Pumpkin_Seeds_Dataset!M1434</f>
        <v>1</v>
      </c>
      <c r="N1436" s="10">
        <f t="shared" si="287"/>
        <v>0</v>
      </c>
      <c r="O1436" s="11">
        <f t="shared" si="288"/>
        <v>1</v>
      </c>
      <c r="P1436">
        <f t="shared" si="289"/>
        <v>1</v>
      </c>
      <c r="Q1436">
        <f t="shared" si="290"/>
        <v>0.99988346995344568</v>
      </c>
      <c r="R1436" s="9">
        <f t="shared" si="291"/>
        <v>0.99988346995344568</v>
      </c>
      <c r="S1436" s="11">
        <f t="shared" si="292"/>
        <v>1.1653004655431953E-4</v>
      </c>
      <c r="T1436" s="9">
        <f t="shared" si="293"/>
        <v>-1.1653683670770423E-4</v>
      </c>
      <c r="U1436" s="11">
        <f t="shared" si="294"/>
        <v>100</v>
      </c>
      <c r="AX1436">
        <v>0.60066987512212955</v>
      </c>
      <c r="AY1436">
        <v>1</v>
      </c>
      <c r="AZ1436">
        <v>0</v>
      </c>
      <c r="BA1436">
        <f t="shared" si="298"/>
        <v>1220</v>
      </c>
      <c r="BB1436">
        <f t="shared" si="299"/>
        <v>212</v>
      </c>
      <c r="BC1436">
        <f t="shared" si="295"/>
        <v>6.1538461538461542E-2</v>
      </c>
      <c r="BD1436">
        <f t="shared" si="296"/>
        <v>0.82333333333333336</v>
      </c>
      <c r="BE1436">
        <f t="shared" si="297"/>
        <v>0</v>
      </c>
    </row>
    <row r="1437" spans="1:57" x14ac:dyDescent="0.3">
      <c r="A1437">
        <f>Pumpkin_Seeds_Dataset!A1435</f>
        <v>97419</v>
      </c>
      <c r="B1437">
        <f>Pumpkin_Seeds_Dataset!B1435</f>
        <v>1244.635</v>
      </c>
      <c r="C1437">
        <f>Pumpkin_Seeds_Dataset!C1435</f>
        <v>516.16849999999999</v>
      </c>
      <c r="D1437">
        <f>Pumpkin_Seeds_Dataset!D1435</f>
        <v>241.21080000000001</v>
      </c>
      <c r="E1437">
        <f>Pumpkin_Seeds_Dataset!E1435</f>
        <v>98103</v>
      </c>
      <c r="F1437">
        <f>Pumpkin_Seeds_Dataset!F1435</f>
        <v>352.18990000000002</v>
      </c>
      <c r="G1437">
        <f>Pumpkin_Seeds_Dataset!G1435</f>
        <v>0.8841</v>
      </c>
      <c r="H1437">
        <f>Pumpkin_Seeds_Dataset!H1435</f>
        <v>0.99299999999999999</v>
      </c>
      <c r="I1437">
        <f>Pumpkin_Seeds_Dataset!I1435</f>
        <v>0.74350000000000005</v>
      </c>
      <c r="J1437">
        <f>Pumpkin_Seeds_Dataset!J1435</f>
        <v>0.7903</v>
      </c>
      <c r="K1437">
        <f>Pumpkin_Seeds_Dataset!K1435</f>
        <v>2.1398999999999999</v>
      </c>
      <c r="L1437">
        <f>Pumpkin_Seeds_Dataset!L1435</f>
        <v>0.68230000000000002</v>
      </c>
      <c r="M1437" s="9">
        <f>Pumpkin_Seeds_Dataset!M1435</f>
        <v>1</v>
      </c>
      <c r="N1437" s="10">
        <f t="shared" si="287"/>
        <v>0</v>
      </c>
      <c r="O1437" s="11">
        <f t="shared" si="288"/>
        <v>1</v>
      </c>
      <c r="P1437">
        <f t="shared" si="289"/>
        <v>1</v>
      </c>
      <c r="Q1437">
        <f t="shared" si="290"/>
        <v>0.94164413200113173</v>
      </c>
      <c r="R1437" s="9">
        <f t="shared" si="291"/>
        <v>0.94164413200113173</v>
      </c>
      <c r="S1437" s="11">
        <f t="shared" si="292"/>
        <v>5.8355867998868272E-2</v>
      </c>
      <c r="T1437" s="9">
        <f t="shared" si="293"/>
        <v>-6.0127854974314429E-2</v>
      </c>
      <c r="U1437" s="11">
        <f t="shared" si="294"/>
        <v>100</v>
      </c>
      <c r="AX1437">
        <v>0.60151687482129756</v>
      </c>
      <c r="AY1437">
        <v>0</v>
      </c>
      <c r="AZ1437">
        <v>1</v>
      </c>
      <c r="BA1437">
        <f t="shared" si="298"/>
        <v>1220</v>
      </c>
      <c r="BB1437">
        <f t="shared" si="299"/>
        <v>213</v>
      </c>
      <c r="BC1437">
        <f t="shared" si="295"/>
        <v>6.1538461538461542E-2</v>
      </c>
      <c r="BD1437">
        <f t="shared" si="296"/>
        <v>0.82250000000000001</v>
      </c>
      <c r="BE1437">
        <f t="shared" si="297"/>
        <v>6.3269230769228714E-4</v>
      </c>
    </row>
    <row r="1438" spans="1:57" x14ac:dyDescent="0.3">
      <c r="A1438">
        <f>Pumpkin_Seeds_Dataset!A1436</f>
        <v>104017</v>
      </c>
      <c r="B1438">
        <f>Pumpkin_Seeds_Dataset!B1436</f>
        <v>1266.03</v>
      </c>
      <c r="C1438">
        <f>Pumpkin_Seeds_Dataset!C1436</f>
        <v>515.57929999999999</v>
      </c>
      <c r="D1438">
        <f>Pumpkin_Seeds_Dataset!D1436</f>
        <v>257.17599999999999</v>
      </c>
      <c r="E1438">
        <f>Pumpkin_Seeds_Dataset!E1436</f>
        <v>104669</v>
      </c>
      <c r="F1438">
        <f>Pumpkin_Seeds_Dataset!F1436</f>
        <v>363.92110000000002</v>
      </c>
      <c r="G1438">
        <f>Pumpkin_Seeds_Dataset!G1436</f>
        <v>0.86670000000000003</v>
      </c>
      <c r="H1438">
        <f>Pumpkin_Seeds_Dataset!H1436</f>
        <v>0.99380000000000002</v>
      </c>
      <c r="I1438">
        <f>Pumpkin_Seeds_Dataset!I1436</f>
        <v>0.66690000000000005</v>
      </c>
      <c r="J1438">
        <f>Pumpkin_Seeds_Dataset!J1436</f>
        <v>0.8155</v>
      </c>
      <c r="K1438">
        <f>Pumpkin_Seeds_Dataset!K1436</f>
        <v>2.0047999999999999</v>
      </c>
      <c r="L1438">
        <f>Pumpkin_Seeds_Dataset!L1436</f>
        <v>0.70579999999999998</v>
      </c>
      <c r="M1438" s="9">
        <f>Pumpkin_Seeds_Dataset!M1436</f>
        <v>1</v>
      </c>
      <c r="N1438" s="10">
        <f t="shared" si="287"/>
        <v>0</v>
      </c>
      <c r="O1438" s="11">
        <f t="shared" si="288"/>
        <v>1</v>
      </c>
      <c r="P1438">
        <f t="shared" si="289"/>
        <v>1</v>
      </c>
      <c r="Q1438">
        <f t="shared" si="290"/>
        <v>0.86491151981970094</v>
      </c>
      <c r="R1438" s="9">
        <f t="shared" si="291"/>
        <v>0.86491151981970094</v>
      </c>
      <c r="S1438" s="11">
        <f t="shared" si="292"/>
        <v>0.13508848018029906</v>
      </c>
      <c r="T1438" s="9">
        <f t="shared" si="293"/>
        <v>-0.14512806650793664</v>
      </c>
      <c r="U1438" s="11">
        <f t="shared" si="294"/>
        <v>100</v>
      </c>
      <c r="AX1438">
        <v>0.60539380451180624</v>
      </c>
      <c r="AY1438">
        <v>1</v>
      </c>
      <c r="AZ1438">
        <v>0</v>
      </c>
      <c r="BA1438">
        <f t="shared" si="298"/>
        <v>1221</v>
      </c>
      <c r="BB1438">
        <f t="shared" si="299"/>
        <v>213</v>
      </c>
      <c r="BC1438">
        <f t="shared" si="295"/>
        <v>6.0769230769230798E-2</v>
      </c>
      <c r="BD1438">
        <f t="shared" si="296"/>
        <v>0.82250000000000001</v>
      </c>
      <c r="BE1438">
        <f t="shared" si="297"/>
        <v>0</v>
      </c>
    </row>
    <row r="1439" spans="1:57" x14ac:dyDescent="0.3">
      <c r="A1439">
        <f>Pumpkin_Seeds_Dataset!A1437</f>
        <v>87310</v>
      </c>
      <c r="B1439">
        <f>Pumpkin_Seeds_Dataset!B1437</f>
        <v>1124.2090000000001</v>
      </c>
      <c r="C1439">
        <f>Pumpkin_Seeds_Dataset!C1437</f>
        <v>429.42430000000002</v>
      </c>
      <c r="D1439">
        <f>Pumpkin_Seeds_Dataset!D1437</f>
        <v>261.09469999999999</v>
      </c>
      <c r="E1439">
        <f>Pumpkin_Seeds_Dataset!E1437</f>
        <v>88158</v>
      </c>
      <c r="F1439">
        <f>Pumpkin_Seeds_Dataset!F1437</f>
        <v>333.41649999999998</v>
      </c>
      <c r="G1439">
        <f>Pumpkin_Seeds_Dataset!G1437</f>
        <v>0.79390000000000005</v>
      </c>
      <c r="H1439">
        <f>Pumpkin_Seeds_Dataset!H1437</f>
        <v>0.99039999999999995</v>
      </c>
      <c r="I1439">
        <f>Pumpkin_Seeds_Dataset!I1437</f>
        <v>0.74209999999999998</v>
      </c>
      <c r="J1439">
        <f>Pumpkin_Seeds_Dataset!J1437</f>
        <v>0.86809999999999998</v>
      </c>
      <c r="K1439">
        <f>Pumpkin_Seeds_Dataset!K1437</f>
        <v>1.6447000000000001</v>
      </c>
      <c r="L1439">
        <f>Pumpkin_Seeds_Dataset!L1437</f>
        <v>0.77639999999999998</v>
      </c>
      <c r="M1439" s="9">
        <f>Pumpkin_Seeds_Dataset!M1437</f>
        <v>1</v>
      </c>
      <c r="N1439" s="10">
        <f t="shared" si="287"/>
        <v>0</v>
      </c>
      <c r="O1439" s="11">
        <f t="shared" si="288"/>
        <v>1</v>
      </c>
      <c r="P1439">
        <f t="shared" si="289"/>
        <v>1</v>
      </c>
      <c r="Q1439">
        <f t="shared" si="290"/>
        <v>3.0753065121543514E-2</v>
      </c>
      <c r="R1439" s="9">
        <f t="shared" si="291"/>
        <v>3.0753065121543514E-2</v>
      </c>
      <c r="S1439" s="11">
        <f t="shared" si="292"/>
        <v>0.96924693487845648</v>
      </c>
      <c r="T1439" s="9">
        <f t="shared" si="293"/>
        <v>-3.4817656109478241</v>
      </c>
      <c r="U1439" s="11">
        <f t="shared" si="294"/>
        <v>0</v>
      </c>
      <c r="AX1439">
        <v>0.60597128436114156</v>
      </c>
      <c r="AY1439">
        <v>0</v>
      </c>
      <c r="AZ1439">
        <v>1</v>
      </c>
      <c r="BA1439">
        <f t="shared" si="298"/>
        <v>1221</v>
      </c>
      <c r="BB1439">
        <f t="shared" si="299"/>
        <v>214</v>
      </c>
      <c r="BC1439">
        <f t="shared" si="295"/>
        <v>6.0769230769230798E-2</v>
      </c>
      <c r="BD1439">
        <f t="shared" si="296"/>
        <v>0.82166666666666666</v>
      </c>
      <c r="BE1439">
        <f t="shared" si="297"/>
        <v>0</v>
      </c>
    </row>
    <row r="1440" spans="1:57" x14ac:dyDescent="0.3">
      <c r="A1440">
        <f>Pumpkin_Seeds_Dataset!A1438</f>
        <v>70284</v>
      </c>
      <c r="B1440">
        <f>Pumpkin_Seeds_Dataset!B1438</f>
        <v>1053.972</v>
      </c>
      <c r="C1440">
        <f>Pumpkin_Seeds_Dataset!C1438</f>
        <v>419.06310000000002</v>
      </c>
      <c r="D1440">
        <f>Pumpkin_Seeds_Dataset!D1438</f>
        <v>215.1508</v>
      </c>
      <c r="E1440">
        <f>Pumpkin_Seeds_Dataset!E1438</f>
        <v>71389</v>
      </c>
      <c r="F1440">
        <f>Pumpkin_Seeds_Dataset!F1438</f>
        <v>299.14609999999999</v>
      </c>
      <c r="G1440">
        <f>Pumpkin_Seeds_Dataset!G1438</f>
        <v>0.85809999999999997</v>
      </c>
      <c r="H1440">
        <f>Pumpkin_Seeds_Dataset!H1438</f>
        <v>0.98450000000000004</v>
      </c>
      <c r="I1440">
        <f>Pumpkin_Seeds_Dataset!I1438</f>
        <v>0.69010000000000005</v>
      </c>
      <c r="J1440">
        <f>Pumpkin_Seeds_Dataset!J1438</f>
        <v>0.79510000000000003</v>
      </c>
      <c r="K1440">
        <f>Pumpkin_Seeds_Dataset!K1438</f>
        <v>1.9478</v>
      </c>
      <c r="L1440">
        <f>Pumpkin_Seeds_Dataset!L1438</f>
        <v>0.71379999999999999</v>
      </c>
      <c r="M1440" s="9">
        <f>Pumpkin_Seeds_Dataset!M1438</f>
        <v>1</v>
      </c>
      <c r="N1440" s="10">
        <f t="shared" si="287"/>
        <v>0</v>
      </c>
      <c r="O1440" s="11">
        <f t="shared" si="288"/>
        <v>1</v>
      </c>
      <c r="P1440">
        <f t="shared" si="289"/>
        <v>1</v>
      </c>
      <c r="Q1440">
        <f t="shared" si="290"/>
        <v>0.12793147335070412</v>
      </c>
      <c r="R1440" s="9">
        <f t="shared" si="291"/>
        <v>0.12793147335070412</v>
      </c>
      <c r="S1440" s="11">
        <f t="shared" si="292"/>
        <v>0.87206852664929591</v>
      </c>
      <c r="T1440" s="9">
        <f t="shared" si="293"/>
        <v>-2.0562605228688584</v>
      </c>
      <c r="U1440" s="11">
        <f t="shared" si="294"/>
        <v>0</v>
      </c>
      <c r="AX1440">
        <v>0.60605502543790968</v>
      </c>
      <c r="AY1440">
        <v>0</v>
      </c>
      <c r="AZ1440">
        <v>1</v>
      </c>
      <c r="BA1440">
        <f t="shared" si="298"/>
        <v>1221</v>
      </c>
      <c r="BB1440">
        <f t="shared" si="299"/>
        <v>215</v>
      </c>
      <c r="BC1440">
        <f t="shared" si="295"/>
        <v>6.0769230769230798E-2</v>
      </c>
      <c r="BD1440">
        <f t="shared" si="296"/>
        <v>0.8208333333333333</v>
      </c>
      <c r="BE1440">
        <f t="shared" si="297"/>
        <v>0</v>
      </c>
    </row>
    <row r="1441" spans="1:57" x14ac:dyDescent="0.3">
      <c r="A1441">
        <f>Pumpkin_Seeds_Dataset!A1439</f>
        <v>103085</v>
      </c>
      <c r="B1441">
        <f>Pumpkin_Seeds_Dataset!B1439</f>
        <v>1364.963</v>
      </c>
      <c r="C1441">
        <f>Pumpkin_Seeds_Dataset!C1439</f>
        <v>596.04920000000004</v>
      </c>
      <c r="D1441">
        <f>Pumpkin_Seeds_Dataset!D1439</f>
        <v>221.08750000000001</v>
      </c>
      <c r="E1441">
        <f>Pumpkin_Seeds_Dataset!E1439</f>
        <v>104076</v>
      </c>
      <c r="F1441">
        <f>Pumpkin_Seeds_Dataset!F1439</f>
        <v>362.28699999999998</v>
      </c>
      <c r="G1441">
        <f>Pumpkin_Seeds_Dataset!G1439</f>
        <v>0.92869999999999997</v>
      </c>
      <c r="H1441">
        <f>Pumpkin_Seeds_Dataset!H1439</f>
        <v>0.99050000000000005</v>
      </c>
      <c r="I1441">
        <f>Pumpkin_Seeds_Dataset!I1439</f>
        <v>0.72389999999999999</v>
      </c>
      <c r="J1441">
        <f>Pumpkin_Seeds_Dataset!J1439</f>
        <v>0.69530000000000003</v>
      </c>
      <c r="K1441">
        <f>Pumpkin_Seeds_Dataset!K1439</f>
        <v>2.6960000000000002</v>
      </c>
      <c r="L1441">
        <f>Pumpkin_Seeds_Dataset!L1439</f>
        <v>0.60780000000000001</v>
      </c>
      <c r="M1441" s="9">
        <f>Pumpkin_Seeds_Dataset!M1439</f>
        <v>1</v>
      </c>
      <c r="N1441" s="10">
        <f t="shared" si="287"/>
        <v>0</v>
      </c>
      <c r="O1441" s="11">
        <f t="shared" si="288"/>
        <v>1</v>
      </c>
      <c r="P1441">
        <f t="shared" si="289"/>
        <v>1</v>
      </c>
      <c r="Q1441">
        <f t="shared" si="290"/>
        <v>0.9999598387751184</v>
      </c>
      <c r="R1441" s="9">
        <f t="shared" si="291"/>
        <v>0.9999598387751184</v>
      </c>
      <c r="S1441" s="11">
        <f t="shared" si="292"/>
        <v>4.0161224881596347E-5</v>
      </c>
      <c r="T1441" s="9">
        <f t="shared" si="293"/>
        <v>-4.0162031365181326E-5</v>
      </c>
      <c r="U1441" s="11">
        <f t="shared" si="294"/>
        <v>100</v>
      </c>
      <c r="AX1441">
        <v>0.6073469225430369</v>
      </c>
      <c r="AY1441">
        <v>0</v>
      </c>
      <c r="AZ1441">
        <v>1</v>
      </c>
      <c r="BA1441">
        <f t="shared" si="298"/>
        <v>1221</v>
      </c>
      <c r="BB1441">
        <f t="shared" si="299"/>
        <v>216</v>
      </c>
      <c r="BC1441">
        <f t="shared" si="295"/>
        <v>6.0769230769230798E-2</v>
      </c>
      <c r="BD1441">
        <f t="shared" si="296"/>
        <v>0.82000000000000006</v>
      </c>
      <c r="BE1441">
        <f t="shared" si="297"/>
        <v>0</v>
      </c>
    </row>
    <row r="1442" spans="1:57" x14ac:dyDescent="0.3">
      <c r="A1442">
        <f>Pumpkin_Seeds_Dataset!A1440</f>
        <v>109454</v>
      </c>
      <c r="B1442">
        <f>Pumpkin_Seeds_Dataset!B1440</f>
        <v>1365.662</v>
      </c>
      <c r="C1442">
        <f>Pumpkin_Seeds_Dataset!C1440</f>
        <v>571.86990000000003</v>
      </c>
      <c r="D1442">
        <f>Pumpkin_Seeds_Dataset!D1440</f>
        <v>246.12909999999999</v>
      </c>
      <c r="E1442">
        <f>Pumpkin_Seeds_Dataset!E1440</f>
        <v>110822</v>
      </c>
      <c r="F1442">
        <f>Pumpkin_Seeds_Dataset!F1440</f>
        <v>373.31110000000001</v>
      </c>
      <c r="G1442">
        <f>Pumpkin_Seeds_Dataset!G1440</f>
        <v>0.90259999999999996</v>
      </c>
      <c r="H1442">
        <f>Pumpkin_Seeds_Dataset!H1440</f>
        <v>0.98770000000000002</v>
      </c>
      <c r="I1442">
        <f>Pumpkin_Seeds_Dataset!I1440</f>
        <v>0.73</v>
      </c>
      <c r="J1442">
        <f>Pumpkin_Seeds_Dataset!J1440</f>
        <v>0.73750000000000004</v>
      </c>
      <c r="K1442">
        <f>Pumpkin_Seeds_Dataset!K1440</f>
        <v>2.3235000000000001</v>
      </c>
      <c r="L1442">
        <f>Pumpkin_Seeds_Dataset!L1440</f>
        <v>0.65280000000000005</v>
      </c>
      <c r="M1442" s="9">
        <f>Pumpkin_Seeds_Dataset!M1440</f>
        <v>1</v>
      </c>
      <c r="N1442" s="10">
        <f t="shared" si="287"/>
        <v>0</v>
      </c>
      <c r="O1442" s="11">
        <f t="shared" si="288"/>
        <v>1</v>
      </c>
      <c r="P1442">
        <f t="shared" si="289"/>
        <v>1</v>
      </c>
      <c r="Q1442">
        <f t="shared" si="290"/>
        <v>0.99610528394070685</v>
      </c>
      <c r="R1442" s="9">
        <f t="shared" si="291"/>
        <v>0.99610528394070685</v>
      </c>
      <c r="S1442" s="11">
        <f t="shared" si="292"/>
        <v>3.8947160592931462E-3</v>
      </c>
      <c r="T1442" s="9">
        <f t="shared" si="293"/>
        <v>-3.9023202163275413E-3</v>
      </c>
      <c r="U1442" s="11">
        <f t="shared" si="294"/>
        <v>100</v>
      </c>
      <c r="AX1442">
        <v>0.60761938141791083</v>
      </c>
      <c r="AY1442">
        <v>0</v>
      </c>
      <c r="AZ1442">
        <v>1</v>
      </c>
      <c r="BA1442">
        <f t="shared" si="298"/>
        <v>1221</v>
      </c>
      <c r="BB1442">
        <f t="shared" si="299"/>
        <v>217</v>
      </c>
      <c r="BC1442">
        <f t="shared" si="295"/>
        <v>6.0769230769230798E-2</v>
      </c>
      <c r="BD1442">
        <f t="shared" si="296"/>
        <v>0.8191666666666666</v>
      </c>
      <c r="BE1442">
        <f t="shared" si="297"/>
        <v>0</v>
      </c>
    </row>
    <row r="1443" spans="1:57" x14ac:dyDescent="0.3">
      <c r="A1443">
        <f>Pumpkin_Seeds_Dataset!A1441</f>
        <v>105708</v>
      </c>
      <c r="B1443">
        <f>Pumpkin_Seeds_Dataset!B1441</f>
        <v>1298.7080000000001</v>
      </c>
      <c r="C1443">
        <f>Pumpkin_Seeds_Dataset!C1441</f>
        <v>536.27539999999999</v>
      </c>
      <c r="D1443">
        <f>Pumpkin_Seeds_Dataset!D1441</f>
        <v>251.93510000000001</v>
      </c>
      <c r="E1443">
        <f>Pumpkin_Seeds_Dataset!E1441</f>
        <v>106758</v>
      </c>
      <c r="F1443">
        <f>Pumpkin_Seeds_Dataset!F1441</f>
        <v>366.8673</v>
      </c>
      <c r="G1443">
        <f>Pumpkin_Seeds_Dataset!G1441</f>
        <v>0.88280000000000003</v>
      </c>
      <c r="H1443">
        <f>Pumpkin_Seeds_Dataset!H1441</f>
        <v>0.99019999999999997</v>
      </c>
      <c r="I1443">
        <f>Pumpkin_Seeds_Dataset!I1441</f>
        <v>0.73329999999999995</v>
      </c>
      <c r="J1443">
        <f>Pumpkin_Seeds_Dataset!J1441</f>
        <v>0.78759999999999997</v>
      </c>
      <c r="K1443">
        <f>Pumpkin_Seeds_Dataset!K1441</f>
        <v>2.1286</v>
      </c>
      <c r="L1443">
        <f>Pumpkin_Seeds_Dataset!L1441</f>
        <v>0.68410000000000004</v>
      </c>
      <c r="M1443" s="9">
        <f>Pumpkin_Seeds_Dataset!M1441</f>
        <v>1</v>
      </c>
      <c r="N1443" s="10">
        <f t="shared" si="287"/>
        <v>0</v>
      </c>
      <c r="O1443" s="11">
        <f t="shared" si="288"/>
        <v>1</v>
      </c>
      <c r="P1443">
        <f t="shared" si="289"/>
        <v>1</v>
      </c>
      <c r="Q1443">
        <f t="shared" si="290"/>
        <v>0.92568525116508771</v>
      </c>
      <c r="R1443" s="9">
        <f t="shared" si="291"/>
        <v>0.92568525116508771</v>
      </c>
      <c r="S1443" s="11">
        <f t="shared" si="292"/>
        <v>7.4314748834912292E-2</v>
      </c>
      <c r="T1443" s="9">
        <f t="shared" si="293"/>
        <v>-7.7221003665163976E-2</v>
      </c>
      <c r="U1443" s="11">
        <f t="shared" si="294"/>
        <v>100</v>
      </c>
      <c r="AX1443">
        <v>0.60890456165099338</v>
      </c>
      <c r="AY1443">
        <v>0</v>
      </c>
      <c r="AZ1443">
        <v>1</v>
      </c>
      <c r="BA1443">
        <f t="shared" si="298"/>
        <v>1221</v>
      </c>
      <c r="BB1443">
        <f t="shared" si="299"/>
        <v>218</v>
      </c>
      <c r="BC1443">
        <f t="shared" si="295"/>
        <v>6.0769230769230798E-2</v>
      </c>
      <c r="BD1443">
        <f t="shared" si="296"/>
        <v>0.81833333333333336</v>
      </c>
      <c r="BE1443">
        <f t="shared" si="297"/>
        <v>0</v>
      </c>
    </row>
    <row r="1444" spans="1:57" x14ac:dyDescent="0.3">
      <c r="A1444">
        <f>Pumpkin_Seeds_Dataset!A1442</f>
        <v>65641</v>
      </c>
      <c r="B1444">
        <f>Pumpkin_Seeds_Dataset!B1442</f>
        <v>1021.86</v>
      </c>
      <c r="C1444">
        <f>Pumpkin_Seeds_Dataset!C1442</f>
        <v>425.17540000000002</v>
      </c>
      <c r="D1444">
        <f>Pumpkin_Seeds_Dataset!D1442</f>
        <v>197.38050000000001</v>
      </c>
      <c r="E1444">
        <f>Pumpkin_Seeds_Dataset!E1442</f>
        <v>66095</v>
      </c>
      <c r="F1444">
        <f>Pumpkin_Seeds_Dataset!F1442</f>
        <v>289.09640000000002</v>
      </c>
      <c r="G1444">
        <f>Pumpkin_Seeds_Dataset!G1442</f>
        <v>0.88570000000000004</v>
      </c>
      <c r="H1444">
        <f>Pumpkin_Seeds_Dataset!H1442</f>
        <v>0.99309999999999998</v>
      </c>
      <c r="I1444">
        <f>Pumpkin_Seeds_Dataset!I1442</f>
        <v>0.65939999999999999</v>
      </c>
      <c r="J1444">
        <f>Pumpkin_Seeds_Dataset!J1442</f>
        <v>0.79</v>
      </c>
      <c r="K1444">
        <f>Pumpkin_Seeds_Dataset!K1442</f>
        <v>2.1541000000000001</v>
      </c>
      <c r="L1444">
        <f>Pumpkin_Seeds_Dataset!L1442</f>
        <v>0.67989999999999995</v>
      </c>
      <c r="M1444" s="9">
        <f>Pumpkin_Seeds_Dataset!M1442</f>
        <v>1</v>
      </c>
      <c r="N1444" s="10">
        <f t="shared" si="287"/>
        <v>0</v>
      </c>
      <c r="O1444" s="11">
        <f t="shared" si="288"/>
        <v>1</v>
      </c>
      <c r="P1444">
        <f t="shared" si="289"/>
        <v>1</v>
      </c>
      <c r="Q1444">
        <f t="shared" si="290"/>
        <v>0.89090260109975405</v>
      </c>
      <c r="R1444" s="9">
        <f t="shared" si="291"/>
        <v>0.89090260109975405</v>
      </c>
      <c r="S1444" s="11">
        <f t="shared" si="292"/>
        <v>0.10909739890024595</v>
      </c>
      <c r="T1444" s="9">
        <f t="shared" si="293"/>
        <v>-0.11552017162824416</v>
      </c>
      <c r="U1444" s="11">
        <f t="shared" si="294"/>
        <v>100</v>
      </c>
      <c r="AX1444">
        <v>0.60946492648825168</v>
      </c>
      <c r="AY1444">
        <v>0</v>
      </c>
      <c r="AZ1444">
        <v>1</v>
      </c>
      <c r="BA1444">
        <f t="shared" si="298"/>
        <v>1221</v>
      </c>
      <c r="BB1444">
        <f t="shared" si="299"/>
        <v>219</v>
      </c>
      <c r="BC1444">
        <f t="shared" si="295"/>
        <v>6.0769230769230798E-2</v>
      </c>
      <c r="BD1444">
        <f t="shared" si="296"/>
        <v>0.8175</v>
      </c>
      <c r="BE1444">
        <f t="shared" si="297"/>
        <v>0</v>
      </c>
    </row>
    <row r="1445" spans="1:57" x14ac:dyDescent="0.3">
      <c r="A1445">
        <f>Pumpkin_Seeds_Dataset!A1443</f>
        <v>77116</v>
      </c>
      <c r="B1445">
        <f>Pumpkin_Seeds_Dataset!B1443</f>
        <v>1121.8579999999999</v>
      </c>
      <c r="C1445">
        <f>Pumpkin_Seeds_Dataset!C1443</f>
        <v>464.80450000000002</v>
      </c>
      <c r="D1445">
        <f>Pumpkin_Seeds_Dataset!D1443</f>
        <v>212.71299999999999</v>
      </c>
      <c r="E1445">
        <f>Pumpkin_Seeds_Dataset!E1443</f>
        <v>77959</v>
      </c>
      <c r="F1445">
        <f>Pumpkin_Seeds_Dataset!F1443</f>
        <v>313.34829999999999</v>
      </c>
      <c r="G1445">
        <f>Pumpkin_Seeds_Dataset!G1443</f>
        <v>0.8891</v>
      </c>
      <c r="H1445">
        <f>Pumpkin_Seeds_Dataset!H1443</f>
        <v>0.98919999999999997</v>
      </c>
      <c r="I1445">
        <f>Pumpkin_Seeds_Dataset!I1443</f>
        <v>0.7429</v>
      </c>
      <c r="J1445">
        <f>Pumpkin_Seeds_Dataset!J1443</f>
        <v>0.77</v>
      </c>
      <c r="K1445">
        <f>Pumpkin_Seeds_Dataset!K1443</f>
        <v>2.1850999999999998</v>
      </c>
      <c r="L1445">
        <f>Pumpkin_Seeds_Dataset!L1443</f>
        <v>0.67420000000000002</v>
      </c>
      <c r="M1445" s="9">
        <f>Pumpkin_Seeds_Dataset!M1443</f>
        <v>1</v>
      </c>
      <c r="N1445" s="10">
        <f t="shared" si="287"/>
        <v>0</v>
      </c>
      <c r="O1445" s="11">
        <f t="shared" si="288"/>
        <v>1</v>
      </c>
      <c r="P1445">
        <f t="shared" si="289"/>
        <v>1</v>
      </c>
      <c r="Q1445">
        <f t="shared" si="290"/>
        <v>0.81579615131260208</v>
      </c>
      <c r="R1445" s="9">
        <f t="shared" si="291"/>
        <v>0.81579615131260208</v>
      </c>
      <c r="S1445" s="11">
        <f t="shared" si="292"/>
        <v>0.18420384868739792</v>
      </c>
      <c r="T1445" s="9">
        <f t="shared" si="293"/>
        <v>-0.20359076979477655</v>
      </c>
      <c r="U1445" s="11">
        <f t="shared" si="294"/>
        <v>100</v>
      </c>
      <c r="AX1445">
        <v>0.61138241458245479</v>
      </c>
      <c r="AY1445">
        <v>0</v>
      </c>
      <c r="AZ1445">
        <v>1</v>
      </c>
      <c r="BA1445">
        <f t="shared" si="298"/>
        <v>1221</v>
      </c>
      <c r="BB1445">
        <f t="shared" si="299"/>
        <v>220</v>
      </c>
      <c r="BC1445">
        <f t="shared" si="295"/>
        <v>6.0769230769230798E-2</v>
      </c>
      <c r="BD1445">
        <f t="shared" si="296"/>
        <v>0.81666666666666665</v>
      </c>
      <c r="BE1445">
        <f t="shared" si="297"/>
        <v>6.2820512820510783E-4</v>
      </c>
    </row>
    <row r="1446" spans="1:57" x14ac:dyDescent="0.3">
      <c r="A1446">
        <f>Pumpkin_Seeds_Dataset!A1444</f>
        <v>65098</v>
      </c>
      <c r="B1446">
        <f>Pumpkin_Seeds_Dataset!B1444</f>
        <v>1004.599</v>
      </c>
      <c r="C1446">
        <f>Pumpkin_Seeds_Dataset!C1444</f>
        <v>412.18009999999998</v>
      </c>
      <c r="D1446">
        <f>Pumpkin_Seeds_Dataset!D1444</f>
        <v>201.65430000000001</v>
      </c>
      <c r="E1446">
        <f>Pumpkin_Seeds_Dataset!E1444</f>
        <v>65744</v>
      </c>
      <c r="F1446">
        <f>Pumpkin_Seeds_Dataset!F1444</f>
        <v>287.89819999999997</v>
      </c>
      <c r="G1446">
        <f>Pumpkin_Seeds_Dataset!G1444</f>
        <v>0.87219999999999998</v>
      </c>
      <c r="H1446">
        <f>Pumpkin_Seeds_Dataset!H1444</f>
        <v>0.99019999999999997</v>
      </c>
      <c r="I1446">
        <f>Pumpkin_Seeds_Dataset!I1444</f>
        <v>0.70540000000000003</v>
      </c>
      <c r="J1446">
        <f>Pumpkin_Seeds_Dataset!J1444</f>
        <v>0.81059999999999999</v>
      </c>
      <c r="K1446">
        <f>Pumpkin_Seeds_Dataset!K1444</f>
        <v>2.044</v>
      </c>
      <c r="L1446">
        <f>Pumpkin_Seeds_Dataset!L1444</f>
        <v>0.69850000000000001</v>
      </c>
      <c r="M1446" s="9">
        <f>Pumpkin_Seeds_Dataset!M1444</f>
        <v>1</v>
      </c>
      <c r="N1446" s="10">
        <f t="shared" si="287"/>
        <v>0</v>
      </c>
      <c r="O1446" s="11">
        <f t="shared" si="288"/>
        <v>1</v>
      </c>
      <c r="P1446">
        <f t="shared" si="289"/>
        <v>1</v>
      </c>
      <c r="Q1446">
        <f t="shared" si="290"/>
        <v>0.52373891018952845</v>
      </c>
      <c r="R1446" s="9">
        <f t="shared" si="291"/>
        <v>0.52373891018952845</v>
      </c>
      <c r="S1446" s="11">
        <f t="shared" si="292"/>
        <v>0.47626108981047155</v>
      </c>
      <c r="T1446" s="9">
        <f t="shared" si="293"/>
        <v>-0.6467619818324345</v>
      </c>
      <c r="U1446" s="11">
        <f t="shared" si="294"/>
        <v>100</v>
      </c>
      <c r="AX1446">
        <v>0.61207518038041919</v>
      </c>
      <c r="AY1446">
        <v>1</v>
      </c>
      <c r="AZ1446">
        <v>0</v>
      </c>
      <c r="BA1446">
        <f t="shared" si="298"/>
        <v>1222</v>
      </c>
      <c r="BB1446">
        <f t="shared" si="299"/>
        <v>220</v>
      </c>
      <c r="BC1446">
        <f t="shared" si="295"/>
        <v>6.0000000000000053E-2</v>
      </c>
      <c r="BD1446">
        <f t="shared" si="296"/>
        <v>0.81666666666666665</v>
      </c>
      <c r="BE1446">
        <f t="shared" si="297"/>
        <v>0</v>
      </c>
    </row>
    <row r="1447" spans="1:57" x14ac:dyDescent="0.3">
      <c r="A1447">
        <f>Pumpkin_Seeds_Dataset!A1445</f>
        <v>89243</v>
      </c>
      <c r="B1447">
        <f>Pumpkin_Seeds_Dataset!B1445</f>
        <v>1226.934</v>
      </c>
      <c r="C1447">
        <f>Pumpkin_Seeds_Dataset!C1445</f>
        <v>515.71860000000004</v>
      </c>
      <c r="D1447">
        <f>Pumpkin_Seeds_Dataset!D1445</f>
        <v>221.18129999999999</v>
      </c>
      <c r="E1447">
        <f>Pumpkin_Seeds_Dataset!E1445</f>
        <v>89988</v>
      </c>
      <c r="F1447">
        <f>Pumpkin_Seeds_Dataset!F1445</f>
        <v>337.08710000000002</v>
      </c>
      <c r="G1447">
        <f>Pumpkin_Seeds_Dataset!G1445</f>
        <v>0.90339999999999998</v>
      </c>
      <c r="H1447">
        <f>Pumpkin_Seeds_Dataset!H1445</f>
        <v>0.99170000000000003</v>
      </c>
      <c r="I1447">
        <f>Pumpkin_Seeds_Dataset!I1445</f>
        <v>0.55530000000000002</v>
      </c>
      <c r="J1447">
        <f>Pumpkin_Seeds_Dataset!J1445</f>
        <v>0.745</v>
      </c>
      <c r="K1447">
        <f>Pumpkin_Seeds_Dataset!K1445</f>
        <v>2.3317000000000001</v>
      </c>
      <c r="L1447">
        <f>Pumpkin_Seeds_Dataset!L1445</f>
        <v>0.65359999999999996</v>
      </c>
      <c r="M1447" s="9">
        <f>Pumpkin_Seeds_Dataset!M1445</f>
        <v>1</v>
      </c>
      <c r="N1447" s="10">
        <f t="shared" si="287"/>
        <v>0</v>
      </c>
      <c r="O1447" s="11">
        <f t="shared" si="288"/>
        <v>1</v>
      </c>
      <c r="P1447">
        <f t="shared" si="289"/>
        <v>1</v>
      </c>
      <c r="Q1447">
        <f t="shared" si="290"/>
        <v>0.97866200921833335</v>
      </c>
      <c r="R1447" s="9">
        <f t="shared" si="291"/>
        <v>0.97866200921833335</v>
      </c>
      <c r="S1447" s="11">
        <f t="shared" si="292"/>
        <v>2.1337990781666649E-2</v>
      </c>
      <c r="T1447" s="9">
        <f t="shared" si="293"/>
        <v>-2.1568936900257116E-2</v>
      </c>
      <c r="U1447" s="11">
        <f t="shared" si="294"/>
        <v>100</v>
      </c>
      <c r="AX1447">
        <v>0.61287244206707958</v>
      </c>
      <c r="AY1447">
        <v>0</v>
      </c>
      <c r="AZ1447">
        <v>1</v>
      </c>
      <c r="BA1447">
        <f t="shared" si="298"/>
        <v>1222</v>
      </c>
      <c r="BB1447">
        <f t="shared" si="299"/>
        <v>221</v>
      </c>
      <c r="BC1447">
        <f t="shared" si="295"/>
        <v>6.0000000000000053E-2</v>
      </c>
      <c r="BD1447">
        <f t="shared" si="296"/>
        <v>0.8158333333333333</v>
      </c>
      <c r="BE1447">
        <f t="shared" si="297"/>
        <v>6.2756410256417281E-4</v>
      </c>
    </row>
    <row r="1448" spans="1:57" x14ac:dyDescent="0.3">
      <c r="A1448">
        <f>Pumpkin_Seeds_Dataset!A1446</f>
        <v>86117</v>
      </c>
      <c r="B1448">
        <f>Pumpkin_Seeds_Dataset!B1446</f>
        <v>1218.9559999999999</v>
      </c>
      <c r="C1448">
        <f>Pumpkin_Seeds_Dataset!C1446</f>
        <v>519.60860000000002</v>
      </c>
      <c r="D1448">
        <f>Pumpkin_Seeds_Dataset!D1446</f>
        <v>211.7998</v>
      </c>
      <c r="E1448">
        <f>Pumpkin_Seeds_Dataset!E1446</f>
        <v>86789</v>
      </c>
      <c r="F1448">
        <f>Pumpkin_Seeds_Dataset!F1446</f>
        <v>331.13069999999999</v>
      </c>
      <c r="G1448">
        <f>Pumpkin_Seeds_Dataset!G1446</f>
        <v>0.91320000000000001</v>
      </c>
      <c r="H1448">
        <f>Pumpkin_Seeds_Dataset!H1446</f>
        <v>0.99229999999999996</v>
      </c>
      <c r="I1448">
        <f>Pumpkin_Seeds_Dataset!I1446</f>
        <v>0.73140000000000005</v>
      </c>
      <c r="J1448">
        <f>Pumpkin_Seeds_Dataset!J1446</f>
        <v>0.72829999999999995</v>
      </c>
      <c r="K1448">
        <f>Pumpkin_Seeds_Dataset!K1446</f>
        <v>2.4533</v>
      </c>
      <c r="L1448">
        <f>Pumpkin_Seeds_Dataset!L1446</f>
        <v>0.63729999999999998</v>
      </c>
      <c r="M1448" s="9">
        <f>Pumpkin_Seeds_Dataset!M1446</f>
        <v>1</v>
      </c>
      <c r="N1448" s="10">
        <f t="shared" si="287"/>
        <v>0</v>
      </c>
      <c r="O1448" s="11">
        <f t="shared" si="288"/>
        <v>1</v>
      </c>
      <c r="P1448">
        <f t="shared" si="289"/>
        <v>1</v>
      </c>
      <c r="Q1448">
        <f t="shared" si="290"/>
        <v>0.9961222265378924</v>
      </c>
      <c r="R1448" s="9">
        <f t="shared" si="291"/>
        <v>0.9961222265378924</v>
      </c>
      <c r="S1448" s="11">
        <f t="shared" si="292"/>
        <v>3.8777734621076032E-3</v>
      </c>
      <c r="T1448" s="9">
        <f t="shared" si="293"/>
        <v>-3.8853115191814194E-3</v>
      </c>
      <c r="U1448" s="11">
        <f t="shared" si="294"/>
        <v>100</v>
      </c>
      <c r="AX1448">
        <v>0.61439713904385285</v>
      </c>
      <c r="AY1448">
        <v>1</v>
      </c>
      <c r="AZ1448">
        <v>0</v>
      </c>
      <c r="BA1448">
        <f t="shared" si="298"/>
        <v>1223</v>
      </c>
      <c r="BB1448">
        <f t="shared" si="299"/>
        <v>221</v>
      </c>
      <c r="BC1448">
        <f t="shared" si="295"/>
        <v>5.9230769230769198E-2</v>
      </c>
      <c r="BD1448">
        <f t="shared" si="296"/>
        <v>0.8158333333333333</v>
      </c>
      <c r="BE1448">
        <f t="shared" si="297"/>
        <v>0</v>
      </c>
    </row>
    <row r="1449" spans="1:57" x14ac:dyDescent="0.3">
      <c r="A1449">
        <f>Pumpkin_Seeds_Dataset!A1447</f>
        <v>71665</v>
      </c>
      <c r="B1449">
        <f>Pumpkin_Seeds_Dataset!B1447</f>
        <v>1167.567</v>
      </c>
      <c r="C1449">
        <f>Pumpkin_Seeds_Dataset!C1447</f>
        <v>512.10249999999996</v>
      </c>
      <c r="D1449">
        <f>Pumpkin_Seeds_Dataset!D1447</f>
        <v>179.38399999999999</v>
      </c>
      <c r="E1449">
        <f>Pumpkin_Seeds_Dataset!E1447</f>
        <v>72403</v>
      </c>
      <c r="F1449">
        <f>Pumpkin_Seeds_Dataset!F1447</f>
        <v>302.07069999999999</v>
      </c>
      <c r="G1449">
        <f>Pumpkin_Seeds_Dataset!G1447</f>
        <v>0.93659999999999999</v>
      </c>
      <c r="H1449">
        <f>Pumpkin_Seeds_Dataset!H1447</f>
        <v>0.98980000000000001</v>
      </c>
      <c r="I1449">
        <f>Pumpkin_Seeds_Dataset!I1447</f>
        <v>0.63890000000000002</v>
      </c>
      <c r="J1449">
        <f>Pumpkin_Seeds_Dataset!J1447</f>
        <v>0.66059999999999997</v>
      </c>
      <c r="K1449">
        <f>Pumpkin_Seeds_Dataset!K1447</f>
        <v>2.8548</v>
      </c>
      <c r="L1449">
        <f>Pumpkin_Seeds_Dataset!L1447</f>
        <v>0.58989999999999998</v>
      </c>
      <c r="M1449" s="9">
        <f>Pumpkin_Seeds_Dataset!M1447</f>
        <v>1</v>
      </c>
      <c r="N1449" s="10">
        <f t="shared" si="287"/>
        <v>0</v>
      </c>
      <c r="O1449" s="11">
        <f t="shared" si="288"/>
        <v>1</v>
      </c>
      <c r="P1449">
        <f t="shared" si="289"/>
        <v>1</v>
      </c>
      <c r="Q1449">
        <f t="shared" si="290"/>
        <v>0.99997026289059621</v>
      </c>
      <c r="R1449" s="9">
        <f t="shared" si="291"/>
        <v>0.99997026289059621</v>
      </c>
      <c r="S1449" s="11">
        <f t="shared" si="292"/>
        <v>2.9737109403793482E-5</v>
      </c>
      <c r="T1449" s="9">
        <f t="shared" si="293"/>
        <v>-2.9737551560396992E-5</v>
      </c>
      <c r="U1449" s="11">
        <f t="shared" si="294"/>
        <v>100</v>
      </c>
      <c r="AX1449">
        <v>0.61461445882982513</v>
      </c>
      <c r="AY1449">
        <v>0</v>
      </c>
      <c r="AZ1449">
        <v>1</v>
      </c>
      <c r="BA1449">
        <f t="shared" si="298"/>
        <v>1223</v>
      </c>
      <c r="BB1449">
        <f t="shared" si="299"/>
        <v>222</v>
      </c>
      <c r="BC1449">
        <f t="shared" si="295"/>
        <v>5.9230769230769198E-2</v>
      </c>
      <c r="BD1449">
        <f t="shared" si="296"/>
        <v>0.81499999999999995</v>
      </c>
      <c r="BE1449">
        <f t="shared" si="297"/>
        <v>0</v>
      </c>
    </row>
    <row r="1450" spans="1:57" x14ac:dyDescent="0.3">
      <c r="A1450">
        <f>Pumpkin_Seeds_Dataset!A1448</f>
        <v>63038</v>
      </c>
      <c r="B1450">
        <f>Pumpkin_Seeds_Dataset!B1448</f>
        <v>1000.4829999999999</v>
      </c>
      <c r="C1450">
        <f>Pumpkin_Seeds_Dataset!C1448</f>
        <v>392.80860000000001</v>
      </c>
      <c r="D1450">
        <f>Pumpkin_Seeds_Dataset!D1448</f>
        <v>206.9633</v>
      </c>
      <c r="E1450">
        <f>Pumpkin_Seeds_Dataset!E1448</f>
        <v>64034</v>
      </c>
      <c r="F1450">
        <f>Pumpkin_Seeds_Dataset!F1448</f>
        <v>283.30630000000002</v>
      </c>
      <c r="G1450">
        <f>Pumpkin_Seeds_Dataset!G1448</f>
        <v>0.84989999999999999</v>
      </c>
      <c r="H1450">
        <f>Pumpkin_Seeds_Dataset!H1448</f>
        <v>0.98440000000000005</v>
      </c>
      <c r="I1450">
        <f>Pumpkin_Seeds_Dataset!I1448</f>
        <v>0.74570000000000003</v>
      </c>
      <c r="J1450">
        <f>Pumpkin_Seeds_Dataset!J1448</f>
        <v>0.79139999999999999</v>
      </c>
      <c r="K1450">
        <f>Pumpkin_Seeds_Dataset!K1448</f>
        <v>1.8979999999999999</v>
      </c>
      <c r="L1450">
        <f>Pumpkin_Seeds_Dataset!L1448</f>
        <v>0.72119999999999995</v>
      </c>
      <c r="M1450" s="9">
        <f>Pumpkin_Seeds_Dataset!M1448</f>
        <v>1</v>
      </c>
      <c r="N1450" s="10">
        <f t="shared" si="287"/>
        <v>0</v>
      </c>
      <c r="O1450" s="11">
        <f t="shared" si="288"/>
        <v>1</v>
      </c>
      <c r="P1450">
        <f t="shared" si="289"/>
        <v>1</v>
      </c>
      <c r="Q1450">
        <f t="shared" si="290"/>
        <v>0.34813060203208407</v>
      </c>
      <c r="R1450" s="9">
        <f t="shared" si="291"/>
        <v>0.34813060203208407</v>
      </c>
      <c r="S1450" s="11">
        <f t="shared" si="292"/>
        <v>0.65186939796791599</v>
      </c>
      <c r="T1450" s="9">
        <f t="shared" si="293"/>
        <v>-1.0551775764168958</v>
      </c>
      <c r="U1450" s="11">
        <f t="shared" si="294"/>
        <v>0</v>
      </c>
      <c r="AX1450">
        <v>0.61469537152677323</v>
      </c>
      <c r="AY1450">
        <v>0</v>
      </c>
      <c r="AZ1450">
        <v>1</v>
      </c>
      <c r="BA1450">
        <f t="shared" si="298"/>
        <v>1223</v>
      </c>
      <c r="BB1450">
        <f t="shared" si="299"/>
        <v>223</v>
      </c>
      <c r="BC1450">
        <f t="shared" si="295"/>
        <v>5.9230769230769198E-2</v>
      </c>
      <c r="BD1450">
        <f t="shared" si="296"/>
        <v>0.81416666666666671</v>
      </c>
      <c r="BE1450">
        <f t="shared" si="297"/>
        <v>0</v>
      </c>
    </row>
    <row r="1451" spans="1:57" x14ac:dyDescent="0.3">
      <c r="A1451">
        <f>Pumpkin_Seeds_Dataset!A1449</f>
        <v>65457</v>
      </c>
      <c r="B1451">
        <f>Pumpkin_Seeds_Dataset!B1449</f>
        <v>1025.7840000000001</v>
      </c>
      <c r="C1451">
        <f>Pumpkin_Seeds_Dataset!C1449</f>
        <v>421.38510000000002</v>
      </c>
      <c r="D1451">
        <f>Pumpkin_Seeds_Dataset!D1449</f>
        <v>199.11369999999999</v>
      </c>
      <c r="E1451">
        <f>Pumpkin_Seeds_Dataset!E1449</f>
        <v>66401</v>
      </c>
      <c r="F1451">
        <f>Pumpkin_Seeds_Dataset!F1449</f>
        <v>288.6909</v>
      </c>
      <c r="G1451">
        <f>Pumpkin_Seeds_Dataset!G1449</f>
        <v>0.88129999999999997</v>
      </c>
      <c r="H1451">
        <f>Pumpkin_Seeds_Dataset!H1449</f>
        <v>0.98580000000000001</v>
      </c>
      <c r="I1451">
        <f>Pumpkin_Seeds_Dataset!I1449</f>
        <v>0.72770000000000001</v>
      </c>
      <c r="J1451">
        <f>Pumpkin_Seeds_Dataset!J1449</f>
        <v>0.78169999999999995</v>
      </c>
      <c r="K1451">
        <f>Pumpkin_Seeds_Dataset!K1449</f>
        <v>2.1162999999999998</v>
      </c>
      <c r="L1451">
        <f>Pumpkin_Seeds_Dataset!L1449</f>
        <v>0.68510000000000004</v>
      </c>
      <c r="M1451" s="9">
        <f>Pumpkin_Seeds_Dataset!M1449</f>
        <v>1</v>
      </c>
      <c r="N1451" s="10">
        <f t="shared" si="287"/>
        <v>0</v>
      </c>
      <c r="O1451" s="11">
        <f t="shared" si="288"/>
        <v>1</v>
      </c>
      <c r="P1451">
        <f t="shared" si="289"/>
        <v>1</v>
      </c>
      <c r="Q1451">
        <f t="shared" si="290"/>
        <v>0.65539782075456876</v>
      </c>
      <c r="R1451" s="9">
        <f t="shared" si="291"/>
        <v>0.65539782075456876</v>
      </c>
      <c r="S1451" s="11">
        <f t="shared" si="292"/>
        <v>0.34460217924543124</v>
      </c>
      <c r="T1451" s="9">
        <f t="shared" si="293"/>
        <v>-0.42251286778464026</v>
      </c>
      <c r="U1451" s="11">
        <f t="shared" si="294"/>
        <v>100</v>
      </c>
      <c r="AX1451">
        <v>0.61745119333272969</v>
      </c>
      <c r="AY1451">
        <v>0</v>
      </c>
      <c r="AZ1451">
        <v>1</v>
      </c>
      <c r="BA1451">
        <f t="shared" si="298"/>
        <v>1223</v>
      </c>
      <c r="BB1451">
        <f t="shared" si="299"/>
        <v>224</v>
      </c>
      <c r="BC1451">
        <f t="shared" si="295"/>
        <v>5.9230769230769198E-2</v>
      </c>
      <c r="BD1451">
        <f t="shared" si="296"/>
        <v>0.81333333333333335</v>
      </c>
      <c r="BE1451">
        <f t="shared" si="297"/>
        <v>0</v>
      </c>
    </row>
    <row r="1452" spans="1:57" x14ac:dyDescent="0.3">
      <c r="A1452">
        <f>Pumpkin_Seeds_Dataset!A1450</f>
        <v>95428</v>
      </c>
      <c r="B1452">
        <f>Pumpkin_Seeds_Dataset!B1450</f>
        <v>1267.626</v>
      </c>
      <c r="C1452">
        <f>Pumpkin_Seeds_Dataset!C1450</f>
        <v>536.23479999999995</v>
      </c>
      <c r="D1452">
        <f>Pumpkin_Seeds_Dataset!D1450</f>
        <v>227.154</v>
      </c>
      <c r="E1452">
        <f>Pumpkin_Seeds_Dataset!E1450</f>
        <v>96087</v>
      </c>
      <c r="F1452">
        <f>Pumpkin_Seeds_Dataset!F1450</f>
        <v>348.57240000000002</v>
      </c>
      <c r="G1452">
        <f>Pumpkin_Seeds_Dataset!G1450</f>
        <v>0.90580000000000005</v>
      </c>
      <c r="H1452">
        <f>Pumpkin_Seeds_Dataset!H1450</f>
        <v>0.99309999999999998</v>
      </c>
      <c r="I1452">
        <f>Pumpkin_Seeds_Dataset!I1450</f>
        <v>0.74239999999999995</v>
      </c>
      <c r="J1452">
        <f>Pumpkin_Seeds_Dataset!J1450</f>
        <v>0.74629999999999996</v>
      </c>
      <c r="K1452">
        <f>Pumpkin_Seeds_Dataset!K1450</f>
        <v>2.3607</v>
      </c>
      <c r="L1452">
        <f>Pumpkin_Seeds_Dataset!L1450</f>
        <v>0.65</v>
      </c>
      <c r="M1452" s="9">
        <f>Pumpkin_Seeds_Dataset!M1450</f>
        <v>1</v>
      </c>
      <c r="N1452" s="10">
        <f t="shared" si="287"/>
        <v>0</v>
      </c>
      <c r="O1452" s="11">
        <f t="shared" si="288"/>
        <v>1</v>
      </c>
      <c r="P1452">
        <f t="shared" si="289"/>
        <v>1</v>
      </c>
      <c r="Q1452">
        <f t="shared" si="290"/>
        <v>0.99492008854393643</v>
      </c>
      <c r="R1452" s="9">
        <f t="shared" si="291"/>
        <v>0.99492008854393643</v>
      </c>
      <c r="S1452" s="11">
        <f t="shared" si="292"/>
        <v>5.0799114560635683E-3</v>
      </c>
      <c r="T1452" s="9">
        <f t="shared" si="293"/>
        <v>-5.0928580699770706E-3</v>
      </c>
      <c r="U1452" s="11">
        <f t="shared" si="294"/>
        <v>100</v>
      </c>
      <c r="AX1452">
        <v>0.62232090956576214</v>
      </c>
      <c r="AY1452">
        <v>0</v>
      </c>
      <c r="AZ1452">
        <v>1</v>
      </c>
      <c r="BA1452">
        <f t="shared" si="298"/>
        <v>1223</v>
      </c>
      <c r="BB1452">
        <f t="shared" si="299"/>
        <v>225</v>
      </c>
      <c r="BC1452">
        <f t="shared" si="295"/>
        <v>5.9230769230769198E-2</v>
      </c>
      <c r="BD1452">
        <f t="shared" si="296"/>
        <v>0.8125</v>
      </c>
      <c r="BE1452">
        <f t="shared" si="297"/>
        <v>0</v>
      </c>
    </row>
    <row r="1453" spans="1:57" x14ac:dyDescent="0.3">
      <c r="A1453">
        <f>Pumpkin_Seeds_Dataset!A1451</f>
        <v>85791</v>
      </c>
      <c r="B1453">
        <f>Pumpkin_Seeds_Dataset!B1451</f>
        <v>1160.6959999999999</v>
      </c>
      <c r="C1453">
        <f>Pumpkin_Seeds_Dataset!C1451</f>
        <v>476.6678</v>
      </c>
      <c r="D1453">
        <f>Pumpkin_Seeds_Dataset!D1451</f>
        <v>229.79179999999999</v>
      </c>
      <c r="E1453">
        <f>Pumpkin_Seeds_Dataset!E1451</f>
        <v>86478</v>
      </c>
      <c r="F1453">
        <f>Pumpkin_Seeds_Dataset!F1451</f>
        <v>330.5034</v>
      </c>
      <c r="G1453">
        <f>Pumpkin_Seeds_Dataset!G1451</f>
        <v>0.87609999999999999</v>
      </c>
      <c r="H1453">
        <f>Pumpkin_Seeds_Dataset!H1451</f>
        <v>0.99209999999999998</v>
      </c>
      <c r="I1453">
        <f>Pumpkin_Seeds_Dataset!I1451</f>
        <v>0.73860000000000003</v>
      </c>
      <c r="J1453">
        <f>Pumpkin_Seeds_Dataset!J1451</f>
        <v>0.80020000000000002</v>
      </c>
      <c r="K1453">
        <f>Pumpkin_Seeds_Dataset!K1451</f>
        <v>2.0743</v>
      </c>
      <c r="L1453">
        <f>Pumpkin_Seeds_Dataset!L1451</f>
        <v>0.69340000000000002</v>
      </c>
      <c r="M1453" s="9">
        <f>Pumpkin_Seeds_Dataset!M1451</f>
        <v>1</v>
      </c>
      <c r="N1453" s="10">
        <f t="shared" si="287"/>
        <v>0</v>
      </c>
      <c r="O1453" s="11">
        <f t="shared" si="288"/>
        <v>1</v>
      </c>
      <c r="P1453">
        <f t="shared" si="289"/>
        <v>1</v>
      </c>
      <c r="Q1453">
        <f t="shared" si="290"/>
        <v>0.61469537152677323</v>
      </c>
      <c r="R1453" s="9">
        <f t="shared" si="291"/>
        <v>0.61469537152677323</v>
      </c>
      <c r="S1453" s="11">
        <f t="shared" si="292"/>
        <v>0.38530462847322677</v>
      </c>
      <c r="T1453" s="9">
        <f t="shared" si="293"/>
        <v>-0.48662846474324561</v>
      </c>
      <c r="U1453" s="11">
        <f t="shared" si="294"/>
        <v>100</v>
      </c>
      <c r="AX1453">
        <v>0.62331561605745722</v>
      </c>
      <c r="AY1453">
        <v>0</v>
      </c>
      <c r="AZ1453">
        <v>1</v>
      </c>
      <c r="BA1453">
        <f t="shared" si="298"/>
        <v>1223</v>
      </c>
      <c r="BB1453">
        <f t="shared" si="299"/>
        <v>226</v>
      </c>
      <c r="BC1453">
        <f t="shared" si="295"/>
        <v>5.9230769230769198E-2</v>
      </c>
      <c r="BD1453">
        <f t="shared" si="296"/>
        <v>0.81166666666666665</v>
      </c>
      <c r="BE1453">
        <f t="shared" si="297"/>
        <v>6.2435897435895408E-4</v>
      </c>
    </row>
    <row r="1454" spans="1:57" x14ac:dyDescent="0.3">
      <c r="A1454">
        <f>Pumpkin_Seeds_Dataset!A1452</f>
        <v>75155</v>
      </c>
      <c r="B1454">
        <f>Pumpkin_Seeds_Dataset!B1452</f>
        <v>1169.3969999999999</v>
      </c>
      <c r="C1454">
        <f>Pumpkin_Seeds_Dataset!C1452</f>
        <v>509.58600000000001</v>
      </c>
      <c r="D1454">
        <f>Pumpkin_Seeds_Dataset!D1452</f>
        <v>188.44550000000001</v>
      </c>
      <c r="E1454">
        <f>Pumpkin_Seeds_Dataset!E1452</f>
        <v>75995</v>
      </c>
      <c r="F1454">
        <f>Pumpkin_Seeds_Dataset!F1452</f>
        <v>309.33850000000001</v>
      </c>
      <c r="G1454">
        <f>Pumpkin_Seeds_Dataset!G1452</f>
        <v>0.92910000000000004</v>
      </c>
      <c r="H1454">
        <f>Pumpkin_Seeds_Dataset!H1452</f>
        <v>0.9889</v>
      </c>
      <c r="I1454">
        <f>Pumpkin_Seeds_Dataset!I1452</f>
        <v>0.61870000000000003</v>
      </c>
      <c r="J1454">
        <f>Pumpkin_Seeds_Dataset!J1452</f>
        <v>0.69059999999999999</v>
      </c>
      <c r="K1454">
        <f>Pumpkin_Seeds_Dataset!K1452</f>
        <v>2.7042000000000002</v>
      </c>
      <c r="L1454">
        <f>Pumpkin_Seeds_Dataset!L1452</f>
        <v>0.60699999999999998</v>
      </c>
      <c r="M1454" s="9">
        <f>Pumpkin_Seeds_Dataset!M1452</f>
        <v>1</v>
      </c>
      <c r="N1454" s="10">
        <f t="shared" si="287"/>
        <v>0</v>
      </c>
      <c r="O1454" s="11">
        <f t="shared" si="288"/>
        <v>1</v>
      </c>
      <c r="P1454">
        <f t="shared" si="289"/>
        <v>1</v>
      </c>
      <c r="Q1454">
        <f t="shared" si="290"/>
        <v>0.9994773852196922</v>
      </c>
      <c r="R1454" s="9">
        <f t="shared" si="291"/>
        <v>0.9994773852196922</v>
      </c>
      <c r="S1454" s="11">
        <f t="shared" si="292"/>
        <v>5.2261478030779518E-4</v>
      </c>
      <c r="T1454" s="9">
        <f t="shared" si="293"/>
        <v>-5.2275139101068174E-4</v>
      </c>
      <c r="U1454" s="11">
        <f t="shared" si="294"/>
        <v>100</v>
      </c>
      <c r="AX1454">
        <v>0.62424480058472254</v>
      </c>
      <c r="AY1454">
        <v>1</v>
      </c>
      <c r="AZ1454">
        <v>0</v>
      </c>
      <c r="BA1454">
        <f t="shared" si="298"/>
        <v>1224</v>
      </c>
      <c r="BB1454">
        <f t="shared" si="299"/>
        <v>226</v>
      </c>
      <c r="BC1454">
        <f t="shared" si="295"/>
        <v>5.8461538461538454E-2</v>
      </c>
      <c r="BD1454">
        <f t="shared" si="296"/>
        <v>0.81166666666666665</v>
      </c>
      <c r="BE1454">
        <f t="shared" si="297"/>
        <v>0</v>
      </c>
    </row>
    <row r="1455" spans="1:57" x14ac:dyDescent="0.3">
      <c r="A1455">
        <f>Pumpkin_Seeds_Dataset!A1453</f>
        <v>66954</v>
      </c>
      <c r="B1455">
        <f>Pumpkin_Seeds_Dataset!B1453</f>
        <v>1075.3409999999999</v>
      </c>
      <c r="C1455">
        <f>Pumpkin_Seeds_Dataset!C1453</f>
        <v>461.8297</v>
      </c>
      <c r="D1455">
        <f>Pumpkin_Seeds_Dataset!D1453</f>
        <v>185.4144</v>
      </c>
      <c r="E1455">
        <f>Pumpkin_Seeds_Dataset!E1453</f>
        <v>67627</v>
      </c>
      <c r="F1455">
        <f>Pumpkin_Seeds_Dataset!F1453</f>
        <v>291.97340000000003</v>
      </c>
      <c r="G1455">
        <f>Pumpkin_Seeds_Dataset!G1453</f>
        <v>0.91590000000000005</v>
      </c>
      <c r="H1455">
        <f>Pumpkin_Seeds_Dataset!H1453</f>
        <v>0.99</v>
      </c>
      <c r="I1455">
        <f>Pumpkin_Seeds_Dataset!I1453</f>
        <v>0.67020000000000002</v>
      </c>
      <c r="J1455">
        <f>Pumpkin_Seeds_Dataset!J1453</f>
        <v>0.72760000000000002</v>
      </c>
      <c r="K1455">
        <f>Pumpkin_Seeds_Dataset!K1453</f>
        <v>2.4908000000000001</v>
      </c>
      <c r="L1455">
        <f>Pumpkin_Seeds_Dataset!L1453</f>
        <v>0.63219999999999998</v>
      </c>
      <c r="M1455" s="9">
        <f>Pumpkin_Seeds_Dataset!M1453</f>
        <v>1</v>
      </c>
      <c r="N1455" s="10">
        <f t="shared" si="287"/>
        <v>0</v>
      </c>
      <c r="O1455" s="11">
        <f t="shared" si="288"/>
        <v>1</v>
      </c>
      <c r="P1455">
        <f t="shared" si="289"/>
        <v>1</v>
      </c>
      <c r="Q1455">
        <f t="shared" si="290"/>
        <v>0.99631052821683752</v>
      </c>
      <c r="R1455" s="9">
        <f t="shared" si="291"/>
        <v>0.99631052821683752</v>
      </c>
      <c r="S1455" s="11">
        <f t="shared" si="292"/>
        <v>3.689471783162479E-3</v>
      </c>
      <c r="T1455" s="9">
        <f t="shared" si="293"/>
        <v>-3.6962946712537901E-3</v>
      </c>
      <c r="U1455" s="11">
        <f t="shared" si="294"/>
        <v>100</v>
      </c>
      <c r="AX1455">
        <v>0.62654576432992937</v>
      </c>
      <c r="AY1455">
        <v>0</v>
      </c>
      <c r="AZ1455">
        <v>1</v>
      </c>
      <c r="BA1455">
        <f t="shared" si="298"/>
        <v>1224</v>
      </c>
      <c r="BB1455">
        <f t="shared" si="299"/>
        <v>227</v>
      </c>
      <c r="BC1455">
        <f t="shared" si="295"/>
        <v>5.8461538461538454E-2</v>
      </c>
      <c r="BD1455">
        <f t="shared" si="296"/>
        <v>0.81083333333333329</v>
      </c>
      <c r="BE1455">
        <f t="shared" si="297"/>
        <v>6.2371794871792852E-4</v>
      </c>
    </row>
    <row r="1456" spans="1:57" x14ac:dyDescent="0.3">
      <c r="A1456">
        <f>Pumpkin_Seeds_Dataset!A1454</f>
        <v>89885</v>
      </c>
      <c r="B1456">
        <f>Pumpkin_Seeds_Dataset!B1454</f>
        <v>1264.825</v>
      </c>
      <c r="C1456">
        <f>Pumpkin_Seeds_Dataset!C1454</f>
        <v>543.09479999999996</v>
      </c>
      <c r="D1456">
        <f>Pumpkin_Seeds_Dataset!D1454</f>
        <v>212.03970000000001</v>
      </c>
      <c r="E1456">
        <f>Pumpkin_Seeds_Dataset!E1454</f>
        <v>90934</v>
      </c>
      <c r="F1456">
        <f>Pumpkin_Seeds_Dataset!F1454</f>
        <v>338.29739999999998</v>
      </c>
      <c r="G1456">
        <f>Pumpkin_Seeds_Dataset!G1454</f>
        <v>0.92059999999999997</v>
      </c>
      <c r="H1456">
        <f>Pumpkin_Seeds_Dataset!H1454</f>
        <v>0.98850000000000005</v>
      </c>
      <c r="I1456">
        <f>Pumpkin_Seeds_Dataset!I1454</f>
        <v>0.51990000000000003</v>
      </c>
      <c r="J1456">
        <f>Pumpkin_Seeds_Dataset!J1454</f>
        <v>0.70609999999999995</v>
      </c>
      <c r="K1456">
        <f>Pumpkin_Seeds_Dataset!K1454</f>
        <v>2.5613000000000001</v>
      </c>
      <c r="L1456">
        <f>Pumpkin_Seeds_Dataset!L1454</f>
        <v>0.62290000000000001</v>
      </c>
      <c r="M1456" s="9">
        <f>Pumpkin_Seeds_Dataset!M1454</f>
        <v>1</v>
      </c>
      <c r="N1456" s="10">
        <f t="shared" si="287"/>
        <v>0</v>
      </c>
      <c r="O1456" s="11">
        <f t="shared" si="288"/>
        <v>1</v>
      </c>
      <c r="P1456">
        <f t="shared" si="289"/>
        <v>1</v>
      </c>
      <c r="Q1456">
        <f t="shared" si="290"/>
        <v>0.997821821452477</v>
      </c>
      <c r="R1456" s="9">
        <f t="shared" si="291"/>
        <v>0.997821821452477</v>
      </c>
      <c r="S1456" s="11">
        <f t="shared" si="292"/>
        <v>2.178178547523002E-3</v>
      </c>
      <c r="T1456" s="9">
        <f t="shared" si="293"/>
        <v>-2.1805542288143766E-3</v>
      </c>
      <c r="U1456" s="11">
        <f t="shared" si="294"/>
        <v>100</v>
      </c>
      <c r="AX1456">
        <v>0.62995242445073663</v>
      </c>
      <c r="AY1456">
        <v>1</v>
      </c>
      <c r="AZ1456">
        <v>0</v>
      </c>
      <c r="BA1456">
        <f t="shared" si="298"/>
        <v>1225</v>
      </c>
      <c r="BB1456">
        <f t="shared" si="299"/>
        <v>227</v>
      </c>
      <c r="BC1456">
        <f t="shared" si="295"/>
        <v>5.7692307692307709E-2</v>
      </c>
      <c r="BD1456">
        <f t="shared" si="296"/>
        <v>0.81083333333333329</v>
      </c>
      <c r="BE1456">
        <f t="shared" si="297"/>
        <v>0</v>
      </c>
    </row>
    <row r="1457" spans="1:57" x14ac:dyDescent="0.3">
      <c r="A1457">
        <f>Pumpkin_Seeds_Dataset!A1455</f>
        <v>109729</v>
      </c>
      <c r="B1457">
        <f>Pumpkin_Seeds_Dataset!B1455</f>
        <v>1333.9269999999999</v>
      </c>
      <c r="C1457">
        <f>Pumpkin_Seeds_Dataset!C1455</f>
        <v>556.33309999999994</v>
      </c>
      <c r="D1457">
        <f>Pumpkin_Seeds_Dataset!D1455</f>
        <v>251.99680000000001</v>
      </c>
      <c r="E1457">
        <f>Pumpkin_Seeds_Dataset!E1455</f>
        <v>110543</v>
      </c>
      <c r="F1457">
        <f>Pumpkin_Seeds_Dataset!F1455</f>
        <v>373.77980000000002</v>
      </c>
      <c r="G1457">
        <f>Pumpkin_Seeds_Dataset!G1455</f>
        <v>0.89149999999999996</v>
      </c>
      <c r="H1457">
        <f>Pumpkin_Seeds_Dataset!H1455</f>
        <v>0.99260000000000004</v>
      </c>
      <c r="I1457">
        <f>Pumpkin_Seeds_Dataset!I1455</f>
        <v>0.75790000000000002</v>
      </c>
      <c r="J1457">
        <f>Pumpkin_Seeds_Dataset!J1455</f>
        <v>0.77490000000000003</v>
      </c>
      <c r="K1457">
        <f>Pumpkin_Seeds_Dataset!K1455</f>
        <v>2.2077</v>
      </c>
      <c r="L1457">
        <f>Pumpkin_Seeds_Dataset!L1455</f>
        <v>0.67190000000000005</v>
      </c>
      <c r="M1457" s="9">
        <f>Pumpkin_Seeds_Dataset!M1455</f>
        <v>1</v>
      </c>
      <c r="N1457" s="10">
        <f t="shared" si="287"/>
        <v>0</v>
      </c>
      <c r="O1457" s="11">
        <f t="shared" si="288"/>
        <v>1</v>
      </c>
      <c r="P1457">
        <f t="shared" si="289"/>
        <v>1</v>
      </c>
      <c r="Q1457">
        <f t="shared" si="290"/>
        <v>0.99491542192125626</v>
      </c>
      <c r="R1457" s="9">
        <f t="shared" si="291"/>
        <v>0.99491542192125626</v>
      </c>
      <c r="S1457" s="11">
        <f t="shared" si="292"/>
        <v>5.08457807874374E-3</v>
      </c>
      <c r="T1457" s="9">
        <f t="shared" si="293"/>
        <v>-5.0975485307268526E-3</v>
      </c>
      <c r="U1457" s="11">
        <f t="shared" si="294"/>
        <v>100</v>
      </c>
      <c r="AX1457">
        <v>0.63234413753989815</v>
      </c>
      <c r="AY1457">
        <v>0</v>
      </c>
      <c r="AZ1457">
        <v>1</v>
      </c>
      <c r="BA1457">
        <f t="shared" si="298"/>
        <v>1225</v>
      </c>
      <c r="BB1457">
        <f t="shared" si="299"/>
        <v>228</v>
      </c>
      <c r="BC1457">
        <f t="shared" si="295"/>
        <v>5.7692307692307709E-2</v>
      </c>
      <c r="BD1457">
        <f t="shared" si="296"/>
        <v>0.81</v>
      </c>
      <c r="BE1457">
        <f t="shared" si="297"/>
        <v>6.2307692307690297E-4</v>
      </c>
    </row>
    <row r="1458" spans="1:57" x14ac:dyDescent="0.3">
      <c r="A1458">
        <f>Pumpkin_Seeds_Dataset!A1456</f>
        <v>84606</v>
      </c>
      <c r="B1458">
        <f>Pumpkin_Seeds_Dataset!B1456</f>
        <v>1215.6379999999999</v>
      </c>
      <c r="C1458">
        <f>Pumpkin_Seeds_Dataset!C1456</f>
        <v>523.41480000000001</v>
      </c>
      <c r="D1458">
        <f>Pumpkin_Seeds_Dataset!D1456</f>
        <v>207.0624</v>
      </c>
      <c r="E1458">
        <f>Pumpkin_Seeds_Dataset!E1456</f>
        <v>85274</v>
      </c>
      <c r="F1458">
        <f>Pumpkin_Seeds_Dataset!F1456</f>
        <v>328.21289999999999</v>
      </c>
      <c r="G1458">
        <f>Pumpkin_Seeds_Dataset!G1456</f>
        <v>0.91839999999999999</v>
      </c>
      <c r="H1458">
        <f>Pumpkin_Seeds_Dataset!H1456</f>
        <v>0.99219999999999997</v>
      </c>
      <c r="I1458">
        <f>Pumpkin_Seeds_Dataset!I1456</f>
        <v>0.76519999999999999</v>
      </c>
      <c r="J1458">
        <f>Pumpkin_Seeds_Dataset!J1456</f>
        <v>0.71950000000000003</v>
      </c>
      <c r="K1458">
        <f>Pumpkin_Seeds_Dataset!K1456</f>
        <v>2.5278</v>
      </c>
      <c r="L1458">
        <f>Pumpkin_Seeds_Dataset!L1456</f>
        <v>0.62709999999999999</v>
      </c>
      <c r="M1458" s="9">
        <f>Pumpkin_Seeds_Dataset!M1456</f>
        <v>1</v>
      </c>
      <c r="N1458" s="10">
        <f t="shared" si="287"/>
        <v>0</v>
      </c>
      <c r="O1458" s="11">
        <f t="shared" si="288"/>
        <v>1</v>
      </c>
      <c r="P1458">
        <f t="shared" si="289"/>
        <v>1</v>
      </c>
      <c r="Q1458">
        <f t="shared" si="290"/>
        <v>0.99890683641716771</v>
      </c>
      <c r="R1458" s="9">
        <f t="shared" si="291"/>
        <v>0.99890683641716771</v>
      </c>
      <c r="S1458" s="11">
        <f t="shared" si="292"/>
        <v>1.0931635828322905E-3</v>
      </c>
      <c r="T1458" s="9">
        <f t="shared" si="293"/>
        <v>-1.0937615219449343E-3</v>
      </c>
      <c r="U1458" s="11">
        <f t="shared" si="294"/>
        <v>100</v>
      </c>
      <c r="AX1458">
        <v>0.63238844374883685</v>
      </c>
      <c r="AY1458">
        <v>1</v>
      </c>
      <c r="AZ1458">
        <v>0</v>
      </c>
      <c r="BA1458">
        <f t="shared" si="298"/>
        <v>1226</v>
      </c>
      <c r="BB1458">
        <f t="shared" si="299"/>
        <v>228</v>
      </c>
      <c r="BC1458">
        <f t="shared" si="295"/>
        <v>5.6923076923076965E-2</v>
      </c>
      <c r="BD1458">
        <f t="shared" si="296"/>
        <v>0.81</v>
      </c>
      <c r="BE1458">
        <f t="shared" si="297"/>
        <v>6.2307692307699285E-4</v>
      </c>
    </row>
    <row r="1459" spans="1:57" x14ac:dyDescent="0.3">
      <c r="A1459">
        <f>Pumpkin_Seeds_Dataset!A1457</f>
        <v>97268</v>
      </c>
      <c r="B1459">
        <f>Pumpkin_Seeds_Dataset!B1457</f>
        <v>1258.288</v>
      </c>
      <c r="C1459">
        <f>Pumpkin_Seeds_Dataset!C1457</f>
        <v>526.39970000000005</v>
      </c>
      <c r="D1459">
        <f>Pumpkin_Seeds_Dataset!D1457</f>
        <v>236.0873</v>
      </c>
      <c r="E1459">
        <f>Pumpkin_Seeds_Dataset!E1457</f>
        <v>97953</v>
      </c>
      <c r="F1459">
        <f>Pumpkin_Seeds_Dataset!F1457</f>
        <v>351.91680000000002</v>
      </c>
      <c r="G1459">
        <f>Pumpkin_Seeds_Dataset!G1457</f>
        <v>0.89380000000000004</v>
      </c>
      <c r="H1459">
        <f>Pumpkin_Seeds_Dataset!H1457</f>
        <v>0.99299999999999999</v>
      </c>
      <c r="I1459">
        <f>Pumpkin_Seeds_Dataset!I1457</f>
        <v>0.75949999999999995</v>
      </c>
      <c r="J1459">
        <f>Pumpkin_Seeds_Dataset!J1457</f>
        <v>0.77200000000000002</v>
      </c>
      <c r="K1459">
        <f>Pumpkin_Seeds_Dataset!K1457</f>
        <v>2.2296999999999998</v>
      </c>
      <c r="L1459">
        <f>Pumpkin_Seeds_Dataset!L1457</f>
        <v>0.66849999999999998</v>
      </c>
      <c r="M1459" s="9">
        <f>Pumpkin_Seeds_Dataset!M1457</f>
        <v>1</v>
      </c>
      <c r="N1459" s="10">
        <f t="shared" si="287"/>
        <v>0</v>
      </c>
      <c r="O1459" s="11">
        <f t="shared" si="288"/>
        <v>1</v>
      </c>
      <c r="P1459">
        <f t="shared" si="289"/>
        <v>1</v>
      </c>
      <c r="Q1459">
        <f t="shared" si="290"/>
        <v>0.97957407969283683</v>
      </c>
      <c r="R1459" s="9">
        <f t="shared" si="291"/>
        <v>0.97957407969283683</v>
      </c>
      <c r="S1459" s="11">
        <f t="shared" si="292"/>
        <v>2.042592030716317E-2</v>
      </c>
      <c r="T1459" s="9">
        <f t="shared" si="293"/>
        <v>-2.0637414347260442E-2</v>
      </c>
      <c r="U1459" s="11">
        <f t="shared" si="294"/>
        <v>100</v>
      </c>
      <c r="AX1459">
        <v>0.63635338688599408</v>
      </c>
      <c r="AY1459">
        <v>1</v>
      </c>
      <c r="AZ1459">
        <v>0</v>
      </c>
      <c r="BA1459">
        <f t="shared" si="298"/>
        <v>1227</v>
      </c>
      <c r="BB1459">
        <f t="shared" si="299"/>
        <v>228</v>
      </c>
      <c r="BC1459">
        <f t="shared" si="295"/>
        <v>5.615384615384611E-2</v>
      </c>
      <c r="BD1459">
        <f t="shared" si="296"/>
        <v>0.81</v>
      </c>
      <c r="BE1459">
        <f t="shared" si="297"/>
        <v>6.2307692307690297E-4</v>
      </c>
    </row>
    <row r="1460" spans="1:57" x14ac:dyDescent="0.3">
      <c r="A1460">
        <f>Pumpkin_Seeds_Dataset!A1458</f>
        <v>65846</v>
      </c>
      <c r="B1460">
        <f>Pumpkin_Seeds_Dataset!B1458</f>
        <v>1081.3499999999999</v>
      </c>
      <c r="C1460">
        <f>Pumpkin_Seeds_Dataset!C1458</f>
        <v>464.86750000000001</v>
      </c>
      <c r="D1460">
        <f>Pumpkin_Seeds_Dataset!D1458</f>
        <v>180.69489999999999</v>
      </c>
      <c r="E1460">
        <f>Pumpkin_Seeds_Dataset!E1458</f>
        <v>66478</v>
      </c>
      <c r="F1460">
        <f>Pumpkin_Seeds_Dataset!F1458</f>
        <v>289.54750000000001</v>
      </c>
      <c r="G1460">
        <f>Pumpkin_Seeds_Dataset!G1458</f>
        <v>0.9214</v>
      </c>
      <c r="H1460">
        <f>Pumpkin_Seeds_Dataset!H1458</f>
        <v>0.99050000000000005</v>
      </c>
      <c r="I1460">
        <f>Pumpkin_Seeds_Dataset!I1458</f>
        <v>0.55489999999999995</v>
      </c>
      <c r="J1460">
        <f>Pumpkin_Seeds_Dataset!J1458</f>
        <v>0.70760000000000001</v>
      </c>
      <c r="K1460">
        <f>Pumpkin_Seeds_Dataset!K1458</f>
        <v>2.5727000000000002</v>
      </c>
      <c r="L1460">
        <f>Pumpkin_Seeds_Dataset!L1458</f>
        <v>0.62290000000000001</v>
      </c>
      <c r="M1460" s="9">
        <f>Pumpkin_Seeds_Dataset!M1458</f>
        <v>1</v>
      </c>
      <c r="N1460" s="10">
        <f t="shared" si="287"/>
        <v>0</v>
      </c>
      <c r="O1460" s="11">
        <f t="shared" si="288"/>
        <v>1</v>
      </c>
      <c r="P1460">
        <f t="shared" si="289"/>
        <v>1</v>
      </c>
      <c r="Q1460">
        <f t="shared" si="290"/>
        <v>0.99836173412619722</v>
      </c>
      <c r="R1460" s="9">
        <f t="shared" si="291"/>
        <v>0.99836173412619722</v>
      </c>
      <c r="S1460" s="11">
        <f t="shared" si="292"/>
        <v>1.63826587380278E-3</v>
      </c>
      <c r="T1460" s="9">
        <f t="shared" si="293"/>
        <v>-1.6396092987981177E-3</v>
      </c>
      <c r="U1460" s="11">
        <f t="shared" si="294"/>
        <v>100</v>
      </c>
      <c r="AX1460">
        <v>0.63781297328849496</v>
      </c>
      <c r="AY1460">
        <v>1</v>
      </c>
      <c r="AZ1460">
        <v>0</v>
      </c>
      <c r="BA1460">
        <f t="shared" si="298"/>
        <v>1228</v>
      </c>
      <c r="BB1460">
        <f t="shared" si="299"/>
        <v>228</v>
      </c>
      <c r="BC1460">
        <f t="shared" si="295"/>
        <v>5.5384615384615365E-2</v>
      </c>
      <c r="BD1460">
        <f t="shared" si="296"/>
        <v>0.81</v>
      </c>
      <c r="BE1460">
        <f t="shared" si="297"/>
        <v>0</v>
      </c>
    </row>
    <row r="1461" spans="1:57" x14ac:dyDescent="0.3">
      <c r="A1461">
        <f>Pumpkin_Seeds_Dataset!A1459</f>
        <v>97672</v>
      </c>
      <c r="B1461">
        <f>Pumpkin_Seeds_Dataset!B1459</f>
        <v>1245.298</v>
      </c>
      <c r="C1461">
        <f>Pumpkin_Seeds_Dataset!C1459</f>
        <v>512.00149999999996</v>
      </c>
      <c r="D1461">
        <f>Pumpkin_Seeds_Dataset!D1459</f>
        <v>243.47669999999999</v>
      </c>
      <c r="E1461">
        <f>Pumpkin_Seeds_Dataset!E1459</f>
        <v>98354</v>
      </c>
      <c r="F1461">
        <f>Pumpkin_Seeds_Dataset!F1459</f>
        <v>352.64690000000002</v>
      </c>
      <c r="G1461">
        <f>Pumpkin_Seeds_Dataset!G1459</f>
        <v>0.87970000000000004</v>
      </c>
      <c r="H1461">
        <f>Pumpkin_Seeds_Dataset!H1459</f>
        <v>0.99309999999999998</v>
      </c>
      <c r="I1461">
        <f>Pumpkin_Seeds_Dataset!I1459</f>
        <v>0.64280000000000004</v>
      </c>
      <c r="J1461">
        <f>Pumpkin_Seeds_Dataset!J1459</f>
        <v>0.79149999999999998</v>
      </c>
      <c r="K1461">
        <f>Pumpkin_Seeds_Dataset!K1459</f>
        <v>2.1029</v>
      </c>
      <c r="L1461">
        <f>Pumpkin_Seeds_Dataset!L1459</f>
        <v>0.68879999999999997</v>
      </c>
      <c r="M1461" s="9">
        <f>Pumpkin_Seeds_Dataset!M1459</f>
        <v>1</v>
      </c>
      <c r="N1461" s="10">
        <f t="shared" si="287"/>
        <v>0</v>
      </c>
      <c r="O1461" s="11">
        <f t="shared" si="288"/>
        <v>1</v>
      </c>
      <c r="P1461">
        <f t="shared" si="289"/>
        <v>1</v>
      </c>
      <c r="Q1461">
        <f t="shared" si="290"/>
        <v>0.88760808601365504</v>
      </c>
      <c r="R1461" s="9">
        <f t="shared" si="291"/>
        <v>0.88760808601365504</v>
      </c>
      <c r="S1461" s="11">
        <f t="shared" si="292"/>
        <v>0.11239191398634496</v>
      </c>
      <c r="T1461" s="9">
        <f t="shared" si="293"/>
        <v>-0.11922497799036835</v>
      </c>
      <c r="U1461" s="11">
        <f t="shared" si="294"/>
        <v>100</v>
      </c>
      <c r="AX1461">
        <v>0.64031026239457878</v>
      </c>
      <c r="AY1461">
        <v>0</v>
      </c>
      <c r="AZ1461">
        <v>1</v>
      </c>
      <c r="BA1461">
        <f t="shared" si="298"/>
        <v>1228</v>
      </c>
      <c r="BB1461">
        <f t="shared" si="299"/>
        <v>229</v>
      </c>
      <c r="BC1461">
        <f t="shared" si="295"/>
        <v>5.5384615384615365E-2</v>
      </c>
      <c r="BD1461">
        <f t="shared" si="296"/>
        <v>0.8091666666666667</v>
      </c>
      <c r="BE1461">
        <f t="shared" si="297"/>
        <v>0</v>
      </c>
    </row>
    <row r="1462" spans="1:57" x14ac:dyDescent="0.3">
      <c r="A1462">
        <f>Pumpkin_Seeds_Dataset!A1460</f>
        <v>103579</v>
      </c>
      <c r="B1462">
        <f>Pumpkin_Seeds_Dataset!B1460</f>
        <v>1305.069</v>
      </c>
      <c r="C1462">
        <f>Pumpkin_Seeds_Dataset!C1460</f>
        <v>538.88490000000002</v>
      </c>
      <c r="D1462">
        <f>Pumpkin_Seeds_Dataset!D1460</f>
        <v>245.66720000000001</v>
      </c>
      <c r="E1462">
        <f>Pumpkin_Seeds_Dataset!E1460</f>
        <v>104533</v>
      </c>
      <c r="F1462">
        <f>Pumpkin_Seeds_Dataset!F1460</f>
        <v>363.15410000000003</v>
      </c>
      <c r="G1462">
        <f>Pumpkin_Seeds_Dataset!G1460</f>
        <v>0.89</v>
      </c>
      <c r="H1462">
        <f>Pumpkin_Seeds_Dataset!H1460</f>
        <v>0.9909</v>
      </c>
      <c r="I1462">
        <f>Pumpkin_Seeds_Dataset!I1460</f>
        <v>0.60550000000000004</v>
      </c>
      <c r="J1462">
        <f>Pumpkin_Seeds_Dataset!J1460</f>
        <v>0.76419999999999999</v>
      </c>
      <c r="K1462">
        <f>Pumpkin_Seeds_Dataset!K1460</f>
        <v>2.1936</v>
      </c>
      <c r="L1462">
        <f>Pumpkin_Seeds_Dataset!L1460</f>
        <v>0.67390000000000005</v>
      </c>
      <c r="M1462" s="9">
        <f>Pumpkin_Seeds_Dataset!M1460</f>
        <v>1</v>
      </c>
      <c r="N1462" s="10">
        <f t="shared" si="287"/>
        <v>0</v>
      </c>
      <c r="O1462" s="11">
        <f t="shared" si="288"/>
        <v>1</v>
      </c>
      <c r="P1462">
        <f t="shared" si="289"/>
        <v>1</v>
      </c>
      <c r="Q1462">
        <f t="shared" si="290"/>
        <v>0.96401581404730474</v>
      </c>
      <c r="R1462" s="9">
        <f t="shared" si="291"/>
        <v>0.96401581404730474</v>
      </c>
      <c r="S1462" s="11">
        <f t="shared" si="292"/>
        <v>3.5984185952695258E-2</v>
      </c>
      <c r="T1462" s="9">
        <f t="shared" si="293"/>
        <v>-3.6647579892758977E-2</v>
      </c>
      <c r="U1462" s="11">
        <f t="shared" si="294"/>
        <v>100</v>
      </c>
      <c r="AX1462">
        <v>0.64076515481544849</v>
      </c>
      <c r="AY1462">
        <v>0</v>
      </c>
      <c r="AZ1462">
        <v>1</v>
      </c>
      <c r="BA1462">
        <f t="shared" si="298"/>
        <v>1228</v>
      </c>
      <c r="BB1462">
        <f t="shared" si="299"/>
        <v>230</v>
      </c>
      <c r="BC1462">
        <f t="shared" si="295"/>
        <v>5.5384615384615365E-2</v>
      </c>
      <c r="BD1462">
        <f t="shared" si="296"/>
        <v>0.80833333333333335</v>
      </c>
      <c r="BE1462">
        <f t="shared" si="297"/>
        <v>6.2179487179485164E-4</v>
      </c>
    </row>
    <row r="1463" spans="1:57" x14ac:dyDescent="0.3">
      <c r="A1463">
        <f>Pumpkin_Seeds_Dataset!A1461</f>
        <v>73090</v>
      </c>
      <c r="B1463">
        <f>Pumpkin_Seeds_Dataset!B1461</f>
        <v>1036.1469999999999</v>
      </c>
      <c r="C1463">
        <f>Pumpkin_Seeds_Dataset!C1461</f>
        <v>410.52480000000003</v>
      </c>
      <c r="D1463">
        <f>Pumpkin_Seeds_Dataset!D1461</f>
        <v>227.65710000000001</v>
      </c>
      <c r="E1463">
        <f>Pumpkin_Seeds_Dataset!E1461</f>
        <v>73637</v>
      </c>
      <c r="F1463">
        <f>Pumpkin_Seeds_Dataset!F1461</f>
        <v>305.0591</v>
      </c>
      <c r="G1463">
        <f>Pumpkin_Seeds_Dataset!G1461</f>
        <v>0.83209999999999995</v>
      </c>
      <c r="H1463">
        <f>Pumpkin_Seeds_Dataset!H1461</f>
        <v>0.99260000000000004</v>
      </c>
      <c r="I1463">
        <f>Pumpkin_Seeds_Dataset!I1461</f>
        <v>0.749</v>
      </c>
      <c r="J1463">
        <f>Pumpkin_Seeds_Dataset!J1461</f>
        <v>0.85550000000000004</v>
      </c>
      <c r="K1463">
        <f>Pumpkin_Seeds_Dataset!K1461</f>
        <v>1.8032999999999999</v>
      </c>
      <c r="L1463">
        <f>Pumpkin_Seeds_Dataset!L1461</f>
        <v>0.74309999999999998</v>
      </c>
      <c r="M1463" s="9">
        <f>Pumpkin_Seeds_Dataset!M1461</f>
        <v>1</v>
      </c>
      <c r="N1463" s="10">
        <f t="shared" si="287"/>
        <v>0</v>
      </c>
      <c r="O1463" s="11">
        <f t="shared" si="288"/>
        <v>1</v>
      </c>
      <c r="P1463">
        <f t="shared" si="289"/>
        <v>1</v>
      </c>
      <c r="Q1463">
        <f t="shared" si="290"/>
        <v>9.0517026621410077E-2</v>
      </c>
      <c r="R1463" s="9">
        <f t="shared" si="291"/>
        <v>9.0517026621410077E-2</v>
      </c>
      <c r="S1463" s="11">
        <f t="shared" si="292"/>
        <v>0.90948297337858997</v>
      </c>
      <c r="T1463" s="9">
        <f t="shared" si="293"/>
        <v>-2.4022173065091712</v>
      </c>
      <c r="U1463" s="11">
        <f t="shared" si="294"/>
        <v>0</v>
      </c>
      <c r="AX1463">
        <v>0.64126498025539824</v>
      </c>
      <c r="AY1463">
        <v>1</v>
      </c>
      <c r="AZ1463">
        <v>0</v>
      </c>
      <c r="BA1463">
        <f t="shared" si="298"/>
        <v>1229</v>
      </c>
      <c r="BB1463">
        <f t="shared" si="299"/>
        <v>230</v>
      </c>
      <c r="BC1463">
        <f t="shared" si="295"/>
        <v>5.4615384615384621E-2</v>
      </c>
      <c r="BD1463">
        <f t="shared" si="296"/>
        <v>0.80833333333333335</v>
      </c>
      <c r="BE1463">
        <f t="shared" si="297"/>
        <v>6.2179487179485164E-4</v>
      </c>
    </row>
    <row r="1464" spans="1:57" x14ac:dyDescent="0.3">
      <c r="A1464">
        <f>Pumpkin_Seeds_Dataset!A1462</f>
        <v>79174</v>
      </c>
      <c r="B1464">
        <f>Pumpkin_Seeds_Dataset!B1462</f>
        <v>1194.8209999999999</v>
      </c>
      <c r="C1464">
        <f>Pumpkin_Seeds_Dataset!C1462</f>
        <v>515.60609999999997</v>
      </c>
      <c r="D1464">
        <f>Pumpkin_Seeds_Dataset!D1462</f>
        <v>196.5615</v>
      </c>
      <c r="E1464">
        <f>Pumpkin_Seeds_Dataset!E1462</f>
        <v>79957</v>
      </c>
      <c r="F1464">
        <f>Pumpkin_Seeds_Dataset!F1462</f>
        <v>317.50189999999998</v>
      </c>
      <c r="G1464">
        <f>Pumpkin_Seeds_Dataset!G1462</f>
        <v>0.92449999999999999</v>
      </c>
      <c r="H1464">
        <f>Pumpkin_Seeds_Dataset!H1462</f>
        <v>0.99019999999999997</v>
      </c>
      <c r="I1464">
        <f>Pumpkin_Seeds_Dataset!I1462</f>
        <v>0.53869999999999996</v>
      </c>
      <c r="J1464">
        <f>Pumpkin_Seeds_Dataset!J1462</f>
        <v>0.69689999999999996</v>
      </c>
      <c r="K1464">
        <f>Pumpkin_Seeds_Dataset!K1462</f>
        <v>2.6231</v>
      </c>
      <c r="L1464">
        <f>Pumpkin_Seeds_Dataset!L1462</f>
        <v>0.61580000000000001</v>
      </c>
      <c r="M1464" s="9">
        <f>Pumpkin_Seeds_Dataset!M1462</f>
        <v>1</v>
      </c>
      <c r="N1464" s="10">
        <f t="shared" si="287"/>
        <v>0</v>
      </c>
      <c r="O1464" s="11">
        <f t="shared" si="288"/>
        <v>1</v>
      </c>
      <c r="P1464">
        <f t="shared" si="289"/>
        <v>1</v>
      </c>
      <c r="Q1464">
        <f t="shared" si="290"/>
        <v>0.99909514040664493</v>
      </c>
      <c r="R1464" s="9">
        <f t="shared" si="291"/>
        <v>0.99909514040664493</v>
      </c>
      <c r="S1464" s="11">
        <f t="shared" si="292"/>
        <v>9.0485959335506738E-4</v>
      </c>
      <c r="T1464" s="9">
        <f t="shared" si="293"/>
        <v>-9.0526922592219154E-4</v>
      </c>
      <c r="U1464" s="11">
        <f t="shared" si="294"/>
        <v>100</v>
      </c>
      <c r="AX1464">
        <v>0.64190206379747117</v>
      </c>
      <c r="AY1464">
        <v>1</v>
      </c>
      <c r="AZ1464">
        <v>0</v>
      </c>
      <c r="BA1464">
        <f t="shared" si="298"/>
        <v>1230</v>
      </c>
      <c r="BB1464">
        <f t="shared" si="299"/>
        <v>230</v>
      </c>
      <c r="BC1464">
        <f t="shared" si="295"/>
        <v>5.3846153846153877E-2</v>
      </c>
      <c r="BD1464">
        <f t="shared" si="296"/>
        <v>0.80833333333333335</v>
      </c>
      <c r="BE1464">
        <f t="shared" si="297"/>
        <v>0</v>
      </c>
    </row>
    <row r="1465" spans="1:57" x14ac:dyDescent="0.3">
      <c r="A1465">
        <f>Pumpkin_Seeds_Dataset!A1463</f>
        <v>102952</v>
      </c>
      <c r="B1465">
        <f>Pumpkin_Seeds_Dataset!B1463</f>
        <v>1336.6559999999999</v>
      </c>
      <c r="C1465">
        <f>Pumpkin_Seeds_Dataset!C1463</f>
        <v>572.61040000000003</v>
      </c>
      <c r="D1465">
        <f>Pumpkin_Seeds_Dataset!D1463</f>
        <v>229.32149999999999</v>
      </c>
      <c r="E1465">
        <f>Pumpkin_Seeds_Dataset!E1463</f>
        <v>103802</v>
      </c>
      <c r="F1465">
        <f>Pumpkin_Seeds_Dataset!F1463</f>
        <v>362.05329999999998</v>
      </c>
      <c r="G1465">
        <f>Pumpkin_Seeds_Dataset!G1463</f>
        <v>0.9163</v>
      </c>
      <c r="H1465">
        <f>Pumpkin_Seeds_Dataset!H1463</f>
        <v>0.99180000000000001</v>
      </c>
      <c r="I1465">
        <f>Pumpkin_Seeds_Dataset!I1463</f>
        <v>0.74399999999999999</v>
      </c>
      <c r="J1465">
        <f>Pumpkin_Seeds_Dataset!J1463</f>
        <v>0.72409999999999997</v>
      </c>
      <c r="K1465">
        <f>Pumpkin_Seeds_Dataset!K1463</f>
        <v>2.4969999999999999</v>
      </c>
      <c r="L1465">
        <f>Pumpkin_Seeds_Dataset!L1463</f>
        <v>0.63229999999999997</v>
      </c>
      <c r="M1465" s="9">
        <f>Pumpkin_Seeds_Dataset!M1463</f>
        <v>1</v>
      </c>
      <c r="N1465" s="10">
        <f t="shared" si="287"/>
        <v>0</v>
      </c>
      <c r="O1465" s="11">
        <f t="shared" si="288"/>
        <v>1</v>
      </c>
      <c r="P1465">
        <f t="shared" si="289"/>
        <v>1</v>
      </c>
      <c r="Q1465">
        <f t="shared" si="290"/>
        <v>0.99942472645545599</v>
      </c>
      <c r="R1465" s="9">
        <f t="shared" si="291"/>
        <v>0.99942472645545599</v>
      </c>
      <c r="S1465" s="11">
        <f t="shared" si="292"/>
        <v>5.7527354454400825E-4</v>
      </c>
      <c r="T1465" s="9">
        <f t="shared" si="293"/>
        <v>-5.7543907785720264E-4</v>
      </c>
      <c r="U1465" s="11">
        <f t="shared" si="294"/>
        <v>100</v>
      </c>
      <c r="AX1465">
        <v>0.64300758848396977</v>
      </c>
      <c r="AY1465">
        <v>0</v>
      </c>
      <c r="AZ1465">
        <v>1</v>
      </c>
      <c r="BA1465">
        <f t="shared" si="298"/>
        <v>1230</v>
      </c>
      <c r="BB1465">
        <f t="shared" si="299"/>
        <v>231</v>
      </c>
      <c r="BC1465">
        <f t="shared" si="295"/>
        <v>5.3846153846153877E-2</v>
      </c>
      <c r="BD1465">
        <f t="shared" si="296"/>
        <v>0.8075</v>
      </c>
      <c r="BE1465">
        <f t="shared" si="297"/>
        <v>6.2115384615391565E-4</v>
      </c>
    </row>
    <row r="1466" spans="1:57" x14ac:dyDescent="0.3">
      <c r="A1466">
        <f>Pumpkin_Seeds_Dataset!A1464</f>
        <v>69814</v>
      </c>
      <c r="B1466">
        <f>Pumpkin_Seeds_Dataset!B1464</f>
        <v>1126.0719999999999</v>
      </c>
      <c r="C1466">
        <f>Pumpkin_Seeds_Dataset!C1464</f>
        <v>480.17329999999998</v>
      </c>
      <c r="D1466">
        <f>Pumpkin_Seeds_Dataset!D1464</f>
        <v>186.0205</v>
      </c>
      <c r="E1466">
        <f>Pumpkin_Seeds_Dataset!E1464</f>
        <v>70829</v>
      </c>
      <c r="F1466">
        <f>Pumpkin_Seeds_Dataset!F1464</f>
        <v>298.14420000000001</v>
      </c>
      <c r="G1466">
        <f>Pumpkin_Seeds_Dataset!G1464</f>
        <v>0.92190000000000005</v>
      </c>
      <c r="H1466">
        <f>Pumpkin_Seeds_Dataset!H1464</f>
        <v>0.98570000000000002</v>
      </c>
      <c r="I1466">
        <f>Pumpkin_Seeds_Dataset!I1464</f>
        <v>0.71550000000000002</v>
      </c>
      <c r="J1466">
        <f>Pumpkin_Seeds_Dataset!J1464</f>
        <v>0.69189999999999996</v>
      </c>
      <c r="K1466">
        <f>Pumpkin_Seeds_Dataset!K1464</f>
        <v>2.5813000000000001</v>
      </c>
      <c r="L1466">
        <f>Pumpkin_Seeds_Dataset!L1464</f>
        <v>0.62090000000000001</v>
      </c>
      <c r="M1466" s="9">
        <f>Pumpkin_Seeds_Dataset!M1464</f>
        <v>1</v>
      </c>
      <c r="N1466" s="10">
        <f t="shared" si="287"/>
        <v>0</v>
      </c>
      <c r="O1466" s="11">
        <f t="shared" si="288"/>
        <v>1</v>
      </c>
      <c r="P1466">
        <f t="shared" si="289"/>
        <v>1</v>
      </c>
      <c r="Q1466">
        <f t="shared" si="290"/>
        <v>0.99678808508687</v>
      </c>
      <c r="R1466" s="9">
        <f t="shared" si="291"/>
        <v>0.99678808508687</v>
      </c>
      <c r="S1466" s="11">
        <f t="shared" si="292"/>
        <v>3.2119149131299984E-3</v>
      </c>
      <c r="T1466" s="9">
        <f t="shared" si="293"/>
        <v>-3.2170841836403861E-3</v>
      </c>
      <c r="U1466" s="11">
        <f t="shared" si="294"/>
        <v>100</v>
      </c>
      <c r="AX1466">
        <v>0.64343901357250954</v>
      </c>
      <c r="AY1466">
        <v>1</v>
      </c>
      <c r="AZ1466">
        <v>0</v>
      </c>
      <c r="BA1466">
        <f t="shared" si="298"/>
        <v>1231</v>
      </c>
      <c r="BB1466">
        <f t="shared" si="299"/>
        <v>231</v>
      </c>
      <c r="BC1466">
        <f t="shared" si="295"/>
        <v>5.3076923076923022E-2</v>
      </c>
      <c r="BD1466">
        <f t="shared" si="296"/>
        <v>0.8075</v>
      </c>
      <c r="BE1466">
        <f t="shared" si="297"/>
        <v>6.2115384615382598E-4</v>
      </c>
    </row>
    <row r="1467" spans="1:57" x14ac:dyDescent="0.3">
      <c r="A1467">
        <f>Pumpkin_Seeds_Dataset!A1465</f>
        <v>85734</v>
      </c>
      <c r="B1467">
        <f>Pumpkin_Seeds_Dataset!B1465</f>
        <v>1166.54</v>
      </c>
      <c r="C1467">
        <f>Pumpkin_Seeds_Dataset!C1465</f>
        <v>479.26580000000001</v>
      </c>
      <c r="D1467">
        <f>Pumpkin_Seeds_Dataset!D1465</f>
        <v>228.27340000000001</v>
      </c>
      <c r="E1467">
        <f>Pumpkin_Seeds_Dataset!E1465</f>
        <v>86439</v>
      </c>
      <c r="F1467">
        <f>Pumpkin_Seeds_Dataset!F1465</f>
        <v>330.39359999999999</v>
      </c>
      <c r="G1467">
        <f>Pumpkin_Seeds_Dataset!G1465</f>
        <v>0.87929999999999997</v>
      </c>
      <c r="H1467">
        <f>Pumpkin_Seeds_Dataset!H1465</f>
        <v>0.99180000000000001</v>
      </c>
      <c r="I1467">
        <f>Pumpkin_Seeds_Dataset!I1465</f>
        <v>0.76180000000000003</v>
      </c>
      <c r="J1467">
        <f>Pumpkin_Seeds_Dataset!J1465</f>
        <v>0.79169999999999996</v>
      </c>
      <c r="K1467">
        <f>Pumpkin_Seeds_Dataset!K1465</f>
        <v>2.0994999999999999</v>
      </c>
      <c r="L1467">
        <f>Pumpkin_Seeds_Dataset!L1465</f>
        <v>0.68940000000000001</v>
      </c>
      <c r="M1467" s="9">
        <f>Pumpkin_Seeds_Dataset!M1465</f>
        <v>1</v>
      </c>
      <c r="N1467" s="10">
        <f t="shared" si="287"/>
        <v>0</v>
      </c>
      <c r="O1467" s="11">
        <f t="shared" si="288"/>
        <v>1</v>
      </c>
      <c r="P1467">
        <f t="shared" si="289"/>
        <v>1</v>
      </c>
      <c r="Q1467">
        <f t="shared" si="290"/>
        <v>0.66463747818939023</v>
      </c>
      <c r="R1467" s="9">
        <f t="shared" si="291"/>
        <v>0.66463747818939023</v>
      </c>
      <c r="S1467" s="11">
        <f t="shared" si="292"/>
        <v>0.33536252181060977</v>
      </c>
      <c r="T1467" s="9">
        <f t="shared" si="293"/>
        <v>-0.40851353255202372</v>
      </c>
      <c r="U1467" s="11">
        <f t="shared" si="294"/>
        <v>100</v>
      </c>
      <c r="AX1467">
        <v>0.64440232770700723</v>
      </c>
      <c r="AY1467">
        <v>1</v>
      </c>
      <c r="AZ1467">
        <v>0</v>
      </c>
      <c r="BA1467">
        <f t="shared" si="298"/>
        <v>1232</v>
      </c>
      <c r="BB1467">
        <f t="shared" si="299"/>
        <v>231</v>
      </c>
      <c r="BC1467">
        <f t="shared" si="295"/>
        <v>5.2307692307692277E-2</v>
      </c>
      <c r="BD1467">
        <f t="shared" si="296"/>
        <v>0.8075</v>
      </c>
      <c r="BE1467">
        <f t="shared" si="297"/>
        <v>0</v>
      </c>
    </row>
    <row r="1468" spans="1:57" x14ac:dyDescent="0.3">
      <c r="A1468">
        <f>Pumpkin_Seeds_Dataset!A1466</f>
        <v>105505</v>
      </c>
      <c r="B1468">
        <f>Pumpkin_Seeds_Dataset!B1466</f>
        <v>1287.162</v>
      </c>
      <c r="C1468">
        <f>Pumpkin_Seeds_Dataset!C1466</f>
        <v>518.0797</v>
      </c>
      <c r="D1468">
        <f>Pumpkin_Seeds_Dataset!D1466</f>
        <v>260.6866</v>
      </c>
      <c r="E1468">
        <f>Pumpkin_Seeds_Dataset!E1466</f>
        <v>106541</v>
      </c>
      <c r="F1468">
        <f>Pumpkin_Seeds_Dataset!F1466</f>
        <v>366.51490000000001</v>
      </c>
      <c r="G1468">
        <f>Pumpkin_Seeds_Dataset!G1466</f>
        <v>0.86419999999999997</v>
      </c>
      <c r="H1468">
        <f>Pumpkin_Seeds_Dataset!H1466</f>
        <v>0.99029999999999996</v>
      </c>
      <c r="I1468">
        <f>Pumpkin_Seeds_Dataset!I1466</f>
        <v>0.74</v>
      </c>
      <c r="J1468">
        <f>Pumpkin_Seeds_Dataset!J1466</f>
        <v>0.80020000000000002</v>
      </c>
      <c r="K1468">
        <f>Pumpkin_Seeds_Dataset!K1466</f>
        <v>1.9874000000000001</v>
      </c>
      <c r="L1468">
        <f>Pumpkin_Seeds_Dataset!L1466</f>
        <v>0.70740000000000003</v>
      </c>
      <c r="M1468" s="9">
        <f>Pumpkin_Seeds_Dataset!M1466</f>
        <v>1</v>
      </c>
      <c r="N1468" s="10">
        <f t="shared" si="287"/>
        <v>0</v>
      </c>
      <c r="O1468" s="11">
        <f t="shared" si="288"/>
        <v>1</v>
      </c>
      <c r="P1468">
        <f t="shared" si="289"/>
        <v>1</v>
      </c>
      <c r="Q1468">
        <f t="shared" si="290"/>
        <v>0.77273721039352139</v>
      </c>
      <c r="R1468" s="9">
        <f t="shared" si="291"/>
        <v>0.77273721039352139</v>
      </c>
      <c r="S1468" s="11">
        <f t="shared" si="292"/>
        <v>0.22726278960647861</v>
      </c>
      <c r="T1468" s="9">
        <f t="shared" si="293"/>
        <v>-0.25781624887553245</v>
      </c>
      <c r="U1468" s="11">
        <f t="shared" si="294"/>
        <v>100</v>
      </c>
      <c r="AX1468">
        <v>0.64662209952383709</v>
      </c>
      <c r="AY1468">
        <v>0</v>
      </c>
      <c r="AZ1468">
        <v>1</v>
      </c>
      <c r="BA1468">
        <f t="shared" si="298"/>
        <v>1232</v>
      </c>
      <c r="BB1468">
        <f t="shared" si="299"/>
        <v>232</v>
      </c>
      <c r="BC1468">
        <f t="shared" si="295"/>
        <v>5.2307692307692277E-2</v>
      </c>
      <c r="BD1468">
        <f t="shared" si="296"/>
        <v>0.80666666666666664</v>
      </c>
      <c r="BE1468">
        <f t="shared" si="297"/>
        <v>0</v>
      </c>
    </row>
    <row r="1469" spans="1:57" x14ac:dyDescent="0.3">
      <c r="A1469">
        <f>Pumpkin_Seeds_Dataset!A1467</f>
        <v>104300</v>
      </c>
      <c r="B1469">
        <f>Pumpkin_Seeds_Dataset!B1467</f>
        <v>1274.989</v>
      </c>
      <c r="C1469">
        <f>Pumpkin_Seeds_Dataset!C1467</f>
        <v>513.61239999999998</v>
      </c>
      <c r="D1469">
        <f>Pumpkin_Seeds_Dataset!D1467</f>
        <v>259.29410000000001</v>
      </c>
      <c r="E1469">
        <f>Pumpkin_Seeds_Dataset!E1467</f>
        <v>105355</v>
      </c>
      <c r="F1469">
        <f>Pumpkin_Seeds_Dataset!F1467</f>
        <v>364.41579999999999</v>
      </c>
      <c r="G1469">
        <f>Pumpkin_Seeds_Dataset!G1467</f>
        <v>0.86319999999999997</v>
      </c>
      <c r="H1469">
        <f>Pumpkin_Seeds_Dataset!H1467</f>
        <v>0.99</v>
      </c>
      <c r="I1469">
        <f>Pumpkin_Seeds_Dataset!I1467</f>
        <v>0.73360000000000003</v>
      </c>
      <c r="J1469">
        <f>Pumpkin_Seeds_Dataset!J1467</f>
        <v>0.80630000000000002</v>
      </c>
      <c r="K1469">
        <f>Pumpkin_Seeds_Dataset!K1467</f>
        <v>1.9807999999999999</v>
      </c>
      <c r="L1469">
        <f>Pumpkin_Seeds_Dataset!L1467</f>
        <v>0.70950000000000002</v>
      </c>
      <c r="M1469" s="9">
        <f>Pumpkin_Seeds_Dataset!M1467</f>
        <v>1</v>
      </c>
      <c r="N1469" s="10">
        <f t="shared" si="287"/>
        <v>0</v>
      </c>
      <c r="O1469" s="11">
        <f t="shared" si="288"/>
        <v>1</v>
      </c>
      <c r="P1469">
        <f t="shared" si="289"/>
        <v>1</v>
      </c>
      <c r="Q1469">
        <f t="shared" si="290"/>
        <v>0.59666284991087815</v>
      </c>
      <c r="R1469" s="9">
        <f t="shared" si="291"/>
        <v>0.59666284991087815</v>
      </c>
      <c r="S1469" s="11">
        <f t="shared" si="292"/>
        <v>0.40333715008912185</v>
      </c>
      <c r="T1469" s="9">
        <f t="shared" si="293"/>
        <v>-0.51640306563331662</v>
      </c>
      <c r="U1469" s="11">
        <f t="shared" si="294"/>
        <v>100</v>
      </c>
      <c r="AX1469">
        <v>0.64683105493293724</v>
      </c>
      <c r="AY1469">
        <v>0</v>
      </c>
      <c r="AZ1469">
        <v>1</v>
      </c>
      <c r="BA1469">
        <f t="shared" si="298"/>
        <v>1232</v>
      </c>
      <c r="BB1469">
        <f t="shared" si="299"/>
        <v>233</v>
      </c>
      <c r="BC1469">
        <f t="shared" si="295"/>
        <v>5.2307692307692277E-2</v>
      </c>
      <c r="BD1469">
        <f t="shared" si="296"/>
        <v>0.8058333333333334</v>
      </c>
      <c r="BE1469">
        <f t="shared" si="297"/>
        <v>0</v>
      </c>
    </row>
    <row r="1470" spans="1:57" x14ac:dyDescent="0.3">
      <c r="A1470">
        <f>Pumpkin_Seeds_Dataset!A1468</f>
        <v>92034</v>
      </c>
      <c r="B1470">
        <f>Pumpkin_Seeds_Dataset!B1468</f>
        <v>1220.0719999999999</v>
      </c>
      <c r="C1470">
        <f>Pumpkin_Seeds_Dataset!C1468</f>
        <v>509.9649</v>
      </c>
      <c r="D1470">
        <f>Pumpkin_Seeds_Dataset!D1468</f>
        <v>230.14</v>
      </c>
      <c r="E1470">
        <f>Pumpkin_Seeds_Dataset!E1468</f>
        <v>92679</v>
      </c>
      <c r="F1470">
        <f>Pumpkin_Seeds_Dataset!F1468</f>
        <v>342.31760000000003</v>
      </c>
      <c r="G1470">
        <f>Pumpkin_Seeds_Dataset!G1468</f>
        <v>0.89239999999999997</v>
      </c>
      <c r="H1470">
        <f>Pumpkin_Seeds_Dataset!H1468</f>
        <v>0.99299999999999999</v>
      </c>
      <c r="I1470">
        <f>Pumpkin_Seeds_Dataset!I1468</f>
        <v>0.75260000000000005</v>
      </c>
      <c r="J1470">
        <f>Pumpkin_Seeds_Dataset!J1468</f>
        <v>0.77690000000000003</v>
      </c>
      <c r="K1470">
        <f>Pumpkin_Seeds_Dataset!K1468</f>
        <v>2.2159</v>
      </c>
      <c r="L1470">
        <f>Pumpkin_Seeds_Dataset!L1468</f>
        <v>0.67130000000000001</v>
      </c>
      <c r="M1470" s="9">
        <f>Pumpkin_Seeds_Dataset!M1468</f>
        <v>1</v>
      </c>
      <c r="N1470" s="10">
        <f t="shared" si="287"/>
        <v>0</v>
      </c>
      <c r="O1470" s="11">
        <f t="shared" si="288"/>
        <v>1</v>
      </c>
      <c r="P1470">
        <f t="shared" si="289"/>
        <v>1</v>
      </c>
      <c r="Q1470">
        <f t="shared" si="290"/>
        <v>0.94387295666464166</v>
      </c>
      <c r="R1470" s="9">
        <f t="shared" si="291"/>
        <v>0.94387295666464166</v>
      </c>
      <c r="S1470" s="11">
        <f t="shared" si="292"/>
        <v>5.612704333535834E-2</v>
      </c>
      <c r="T1470" s="9">
        <f t="shared" si="293"/>
        <v>-5.7763701697715837E-2</v>
      </c>
      <c r="U1470" s="11">
        <f t="shared" si="294"/>
        <v>100</v>
      </c>
      <c r="AX1470">
        <v>0.65022468017546164</v>
      </c>
      <c r="AY1470">
        <v>0</v>
      </c>
      <c r="AZ1470">
        <v>1</v>
      </c>
      <c r="BA1470">
        <f t="shared" si="298"/>
        <v>1232</v>
      </c>
      <c r="BB1470">
        <f t="shared" si="299"/>
        <v>234</v>
      </c>
      <c r="BC1470">
        <f t="shared" si="295"/>
        <v>5.2307692307692277E-2</v>
      </c>
      <c r="BD1470">
        <f t="shared" si="296"/>
        <v>0.80499999999999994</v>
      </c>
      <c r="BE1470">
        <f t="shared" si="297"/>
        <v>0</v>
      </c>
    </row>
    <row r="1471" spans="1:57" x14ac:dyDescent="0.3">
      <c r="A1471">
        <f>Pumpkin_Seeds_Dataset!A1469</f>
        <v>97914</v>
      </c>
      <c r="B1471">
        <f>Pumpkin_Seeds_Dataset!B1469</f>
        <v>1285.9770000000001</v>
      </c>
      <c r="C1471">
        <f>Pumpkin_Seeds_Dataset!C1469</f>
        <v>543.64890000000003</v>
      </c>
      <c r="D1471">
        <f>Pumpkin_Seeds_Dataset!D1469</f>
        <v>229.84530000000001</v>
      </c>
      <c r="E1471">
        <f>Pumpkin_Seeds_Dataset!E1469</f>
        <v>98927</v>
      </c>
      <c r="F1471">
        <f>Pumpkin_Seeds_Dataset!F1469</f>
        <v>353.08350000000002</v>
      </c>
      <c r="G1471">
        <f>Pumpkin_Seeds_Dataset!G1469</f>
        <v>0.90620000000000001</v>
      </c>
      <c r="H1471">
        <f>Pumpkin_Seeds_Dataset!H1469</f>
        <v>0.98980000000000001</v>
      </c>
      <c r="I1471">
        <f>Pumpkin_Seeds_Dataset!I1469</f>
        <v>0.75939999999999996</v>
      </c>
      <c r="J1471">
        <f>Pumpkin_Seeds_Dataset!J1469</f>
        <v>0.74399999999999999</v>
      </c>
      <c r="K1471">
        <f>Pumpkin_Seeds_Dataset!K1469</f>
        <v>2.3653</v>
      </c>
      <c r="L1471">
        <f>Pumpkin_Seeds_Dataset!L1469</f>
        <v>0.64949999999999997</v>
      </c>
      <c r="M1471" s="9">
        <f>Pumpkin_Seeds_Dataset!M1469</f>
        <v>1</v>
      </c>
      <c r="N1471" s="10">
        <f t="shared" si="287"/>
        <v>0</v>
      </c>
      <c r="O1471" s="11">
        <f t="shared" si="288"/>
        <v>1</v>
      </c>
      <c r="P1471">
        <f t="shared" si="289"/>
        <v>1</v>
      </c>
      <c r="Q1471">
        <f t="shared" si="290"/>
        <v>0.98585116424396424</v>
      </c>
      <c r="R1471" s="9">
        <f t="shared" si="291"/>
        <v>0.98585116424396424</v>
      </c>
      <c r="S1471" s="11">
        <f t="shared" si="292"/>
        <v>1.414883575603576E-2</v>
      </c>
      <c r="T1471" s="9">
        <f t="shared" si="293"/>
        <v>-1.4249884816087606E-2</v>
      </c>
      <c r="U1471" s="11">
        <f t="shared" si="294"/>
        <v>100</v>
      </c>
      <c r="AX1471">
        <v>0.6514932781152577</v>
      </c>
      <c r="AY1471">
        <v>0</v>
      </c>
      <c r="AZ1471">
        <v>1</v>
      </c>
      <c r="BA1471">
        <f t="shared" si="298"/>
        <v>1232</v>
      </c>
      <c r="BB1471">
        <f t="shared" si="299"/>
        <v>235</v>
      </c>
      <c r="BC1471">
        <f t="shared" si="295"/>
        <v>5.2307692307692277E-2</v>
      </c>
      <c r="BD1471">
        <f t="shared" si="296"/>
        <v>0.8041666666666667</v>
      </c>
      <c r="BE1471">
        <f t="shared" si="297"/>
        <v>6.1858974358972355E-4</v>
      </c>
    </row>
    <row r="1472" spans="1:57" x14ac:dyDescent="0.3">
      <c r="A1472">
        <f>Pumpkin_Seeds_Dataset!A1470</f>
        <v>96171</v>
      </c>
      <c r="B1472">
        <f>Pumpkin_Seeds_Dataset!B1470</f>
        <v>1273.191</v>
      </c>
      <c r="C1472">
        <f>Pumpkin_Seeds_Dataset!C1470</f>
        <v>535.83720000000005</v>
      </c>
      <c r="D1472">
        <f>Pumpkin_Seeds_Dataset!D1470</f>
        <v>229.14510000000001</v>
      </c>
      <c r="E1472">
        <f>Pumpkin_Seeds_Dataset!E1470</f>
        <v>97004</v>
      </c>
      <c r="F1472">
        <f>Pumpkin_Seeds_Dataset!F1470</f>
        <v>349.92669999999998</v>
      </c>
      <c r="G1472">
        <f>Pumpkin_Seeds_Dataset!G1470</f>
        <v>0.90390000000000004</v>
      </c>
      <c r="H1472">
        <f>Pumpkin_Seeds_Dataset!H1470</f>
        <v>0.99139999999999995</v>
      </c>
      <c r="I1472">
        <f>Pumpkin_Seeds_Dataset!I1470</f>
        <v>0.75319999999999998</v>
      </c>
      <c r="J1472">
        <f>Pumpkin_Seeds_Dataset!J1470</f>
        <v>0.74550000000000005</v>
      </c>
      <c r="K1472">
        <f>Pumpkin_Seeds_Dataset!K1470</f>
        <v>2.3384</v>
      </c>
      <c r="L1472">
        <f>Pumpkin_Seeds_Dataset!L1470</f>
        <v>0.65300000000000002</v>
      </c>
      <c r="M1472" s="9">
        <f>Pumpkin_Seeds_Dataset!M1470</f>
        <v>1</v>
      </c>
      <c r="N1472" s="10">
        <f t="shared" si="287"/>
        <v>0</v>
      </c>
      <c r="O1472" s="11">
        <f t="shared" si="288"/>
        <v>1</v>
      </c>
      <c r="P1472">
        <f t="shared" si="289"/>
        <v>1</v>
      </c>
      <c r="Q1472">
        <f t="shared" si="290"/>
        <v>0.98850793255490044</v>
      </c>
      <c r="R1472" s="9">
        <f t="shared" si="291"/>
        <v>0.98850793255490044</v>
      </c>
      <c r="S1472" s="11">
        <f t="shared" si="292"/>
        <v>1.1492067445099563E-2</v>
      </c>
      <c r="T1472" s="9">
        <f t="shared" si="293"/>
        <v>-1.1558611563097355E-2</v>
      </c>
      <c r="U1472" s="11">
        <f t="shared" si="294"/>
        <v>100</v>
      </c>
      <c r="AX1472">
        <v>0.65281613145004203</v>
      </c>
      <c r="AY1472">
        <v>1</v>
      </c>
      <c r="AZ1472">
        <v>0</v>
      </c>
      <c r="BA1472">
        <f t="shared" si="298"/>
        <v>1233</v>
      </c>
      <c r="BB1472">
        <f t="shared" si="299"/>
        <v>235</v>
      </c>
      <c r="BC1472">
        <f t="shared" si="295"/>
        <v>5.1538461538461533E-2</v>
      </c>
      <c r="BD1472">
        <f t="shared" si="296"/>
        <v>0.8041666666666667</v>
      </c>
      <c r="BE1472">
        <f t="shared" si="297"/>
        <v>0</v>
      </c>
    </row>
    <row r="1473" spans="1:57" x14ac:dyDescent="0.3">
      <c r="A1473">
        <f>Pumpkin_Seeds_Dataset!A1471</f>
        <v>76815</v>
      </c>
      <c r="B1473">
        <f>Pumpkin_Seeds_Dataset!B1471</f>
        <v>1155.787</v>
      </c>
      <c r="C1473">
        <f>Pumpkin_Seeds_Dataset!C1471</f>
        <v>488.00099999999998</v>
      </c>
      <c r="D1473">
        <f>Pumpkin_Seeds_Dataset!D1471</f>
        <v>201.77879999999999</v>
      </c>
      <c r="E1473">
        <f>Pumpkin_Seeds_Dataset!E1471</f>
        <v>77704</v>
      </c>
      <c r="F1473">
        <f>Pumpkin_Seeds_Dataset!F1471</f>
        <v>312.73610000000002</v>
      </c>
      <c r="G1473">
        <f>Pumpkin_Seeds_Dataset!G1471</f>
        <v>0.91049999999999998</v>
      </c>
      <c r="H1473">
        <f>Pumpkin_Seeds_Dataset!H1471</f>
        <v>0.98860000000000003</v>
      </c>
      <c r="I1473">
        <f>Pumpkin_Seeds_Dataset!I1471</f>
        <v>0.74309999999999998</v>
      </c>
      <c r="J1473">
        <f>Pumpkin_Seeds_Dataset!J1471</f>
        <v>0.72260000000000002</v>
      </c>
      <c r="K1473">
        <f>Pumpkin_Seeds_Dataset!K1471</f>
        <v>2.4184999999999999</v>
      </c>
      <c r="L1473">
        <f>Pumpkin_Seeds_Dataset!L1471</f>
        <v>0.64090000000000003</v>
      </c>
      <c r="M1473" s="9">
        <f>Pumpkin_Seeds_Dataset!M1471</f>
        <v>1</v>
      </c>
      <c r="N1473" s="10">
        <f t="shared" si="287"/>
        <v>0</v>
      </c>
      <c r="O1473" s="11">
        <f t="shared" si="288"/>
        <v>1</v>
      </c>
      <c r="P1473">
        <f t="shared" si="289"/>
        <v>1</v>
      </c>
      <c r="Q1473">
        <f t="shared" si="290"/>
        <v>0.98641142355322042</v>
      </c>
      <c r="R1473" s="9">
        <f t="shared" si="291"/>
        <v>0.98641142355322042</v>
      </c>
      <c r="S1473" s="11">
        <f t="shared" si="292"/>
        <v>1.3588576446779577E-2</v>
      </c>
      <c r="T1473" s="9">
        <f t="shared" si="293"/>
        <v>-1.3681746143486155E-2</v>
      </c>
      <c r="U1473" s="11">
        <f t="shared" si="294"/>
        <v>100</v>
      </c>
      <c r="AX1473">
        <v>0.65481345664400714</v>
      </c>
      <c r="AY1473">
        <v>0</v>
      </c>
      <c r="AZ1473">
        <v>1</v>
      </c>
      <c r="BA1473">
        <f t="shared" si="298"/>
        <v>1233</v>
      </c>
      <c r="BB1473">
        <f t="shared" si="299"/>
        <v>236</v>
      </c>
      <c r="BC1473">
        <f t="shared" si="295"/>
        <v>5.1538461538461533E-2</v>
      </c>
      <c r="BD1473">
        <f t="shared" si="296"/>
        <v>0.80333333333333334</v>
      </c>
      <c r="BE1473">
        <f t="shared" si="297"/>
        <v>0</v>
      </c>
    </row>
    <row r="1474" spans="1:57" x14ac:dyDescent="0.3">
      <c r="A1474">
        <f>Pumpkin_Seeds_Dataset!A1472</f>
        <v>84036</v>
      </c>
      <c r="B1474">
        <f>Pumpkin_Seeds_Dataset!B1472</f>
        <v>1201.4949999999999</v>
      </c>
      <c r="C1474">
        <f>Pumpkin_Seeds_Dataset!C1472</f>
        <v>500.25549999999998</v>
      </c>
      <c r="D1474">
        <f>Pumpkin_Seeds_Dataset!D1472</f>
        <v>217.88939999999999</v>
      </c>
      <c r="E1474">
        <f>Pumpkin_Seeds_Dataset!E1472</f>
        <v>86362</v>
      </c>
      <c r="F1474">
        <f>Pumpkin_Seeds_Dataset!F1472</f>
        <v>327.10539999999997</v>
      </c>
      <c r="G1474">
        <f>Pumpkin_Seeds_Dataset!G1472</f>
        <v>0.9002</v>
      </c>
      <c r="H1474">
        <f>Pumpkin_Seeds_Dataset!H1472</f>
        <v>0.97309999999999997</v>
      </c>
      <c r="I1474">
        <f>Pumpkin_Seeds_Dataset!I1472</f>
        <v>0.76200000000000001</v>
      </c>
      <c r="J1474">
        <f>Pumpkin_Seeds_Dataset!J1472</f>
        <v>0.73150000000000004</v>
      </c>
      <c r="K1474">
        <f>Pumpkin_Seeds_Dataset!K1472</f>
        <v>2.2959000000000001</v>
      </c>
      <c r="L1474">
        <f>Pumpkin_Seeds_Dataset!L1472</f>
        <v>0.65390000000000004</v>
      </c>
      <c r="M1474" s="9">
        <f>Pumpkin_Seeds_Dataset!M1472</f>
        <v>1</v>
      </c>
      <c r="N1474" s="10">
        <f t="shared" si="287"/>
        <v>0</v>
      </c>
      <c r="O1474" s="11">
        <f t="shared" si="288"/>
        <v>1</v>
      </c>
      <c r="P1474">
        <f t="shared" si="289"/>
        <v>1</v>
      </c>
      <c r="Q1474">
        <f t="shared" si="290"/>
        <v>0.36184710393750241</v>
      </c>
      <c r="R1474" s="9">
        <f t="shared" si="291"/>
        <v>0.36184710393750241</v>
      </c>
      <c r="S1474" s="11">
        <f t="shared" si="292"/>
        <v>0.63815289606249759</v>
      </c>
      <c r="T1474" s="9">
        <f t="shared" si="293"/>
        <v>-1.0165335211910365</v>
      </c>
      <c r="U1474" s="11">
        <f t="shared" si="294"/>
        <v>0</v>
      </c>
      <c r="AX1474">
        <v>0.65539782075456876</v>
      </c>
      <c r="AY1474">
        <v>0</v>
      </c>
      <c r="AZ1474">
        <v>1</v>
      </c>
      <c r="BA1474">
        <f t="shared" si="298"/>
        <v>1233</v>
      </c>
      <c r="BB1474">
        <f t="shared" si="299"/>
        <v>237</v>
      </c>
      <c r="BC1474">
        <f t="shared" si="295"/>
        <v>5.1538461538461533E-2</v>
      </c>
      <c r="BD1474">
        <f t="shared" si="296"/>
        <v>0.80249999999999999</v>
      </c>
      <c r="BE1474">
        <f t="shared" si="297"/>
        <v>0</v>
      </c>
    </row>
    <row r="1475" spans="1:57" x14ac:dyDescent="0.3">
      <c r="A1475">
        <f>Pumpkin_Seeds_Dataset!A1473</f>
        <v>102193</v>
      </c>
      <c r="B1475">
        <f>Pumpkin_Seeds_Dataset!B1473</f>
        <v>1288.79</v>
      </c>
      <c r="C1475">
        <f>Pumpkin_Seeds_Dataset!C1473</f>
        <v>520.30489999999998</v>
      </c>
      <c r="D1475">
        <f>Pumpkin_Seeds_Dataset!D1473</f>
        <v>252.4221</v>
      </c>
      <c r="E1475">
        <f>Pumpkin_Seeds_Dataset!E1473</f>
        <v>103526</v>
      </c>
      <c r="F1475">
        <f>Pumpkin_Seeds_Dataset!F1473</f>
        <v>360.71620000000001</v>
      </c>
      <c r="G1475">
        <f>Pumpkin_Seeds_Dataset!G1473</f>
        <v>0.87439999999999996</v>
      </c>
      <c r="H1475">
        <f>Pumpkin_Seeds_Dataset!H1473</f>
        <v>0.98709999999999998</v>
      </c>
      <c r="I1475">
        <f>Pumpkin_Seeds_Dataset!I1473</f>
        <v>0.75019999999999998</v>
      </c>
      <c r="J1475">
        <f>Pumpkin_Seeds_Dataset!J1473</f>
        <v>0.7732</v>
      </c>
      <c r="K1475">
        <f>Pumpkin_Seeds_Dataset!K1473</f>
        <v>2.0611999999999999</v>
      </c>
      <c r="L1475">
        <f>Pumpkin_Seeds_Dataset!L1473</f>
        <v>0.69330000000000003</v>
      </c>
      <c r="M1475" s="9">
        <f>Pumpkin_Seeds_Dataset!M1473</f>
        <v>1</v>
      </c>
      <c r="N1475" s="10">
        <f t="shared" si="287"/>
        <v>0</v>
      </c>
      <c r="O1475" s="11">
        <f t="shared" si="288"/>
        <v>1</v>
      </c>
      <c r="P1475">
        <f t="shared" si="289"/>
        <v>1</v>
      </c>
      <c r="Q1475">
        <f t="shared" si="290"/>
        <v>0.73508539739150514</v>
      </c>
      <c r="R1475" s="9">
        <f t="shared" si="291"/>
        <v>0.73508539739150514</v>
      </c>
      <c r="S1475" s="11">
        <f t="shared" si="292"/>
        <v>0.26491460260849486</v>
      </c>
      <c r="T1475" s="9">
        <f t="shared" si="293"/>
        <v>-0.30776859959126074</v>
      </c>
      <c r="U1475" s="11">
        <f t="shared" si="294"/>
        <v>100</v>
      </c>
      <c r="AX1475">
        <v>0.65559054914026871</v>
      </c>
      <c r="AY1475">
        <v>0</v>
      </c>
      <c r="AZ1475">
        <v>1</v>
      </c>
      <c r="BA1475">
        <f t="shared" si="298"/>
        <v>1233</v>
      </c>
      <c r="BB1475">
        <f t="shared" si="299"/>
        <v>238</v>
      </c>
      <c r="BC1475">
        <f t="shared" si="295"/>
        <v>5.1538461538461533E-2</v>
      </c>
      <c r="BD1475">
        <f t="shared" si="296"/>
        <v>0.80166666666666664</v>
      </c>
      <c r="BE1475">
        <f t="shared" si="297"/>
        <v>6.1666666666664667E-4</v>
      </c>
    </row>
    <row r="1476" spans="1:57" x14ac:dyDescent="0.3">
      <c r="A1476">
        <f>Pumpkin_Seeds_Dataset!A1474</f>
        <v>88996</v>
      </c>
      <c r="B1476">
        <f>Pumpkin_Seeds_Dataset!B1474</f>
        <v>1208.876</v>
      </c>
      <c r="C1476">
        <f>Pumpkin_Seeds_Dataset!C1474</f>
        <v>497.96980000000002</v>
      </c>
      <c r="D1476">
        <f>Pumpkin_Seeds_Dataset!D1474</f>
        <v>228.90049999999999</v>
      </c>
      <c r="E1476">
        <f>Pumpkin_Seeds_Dataset!E1474</f>
        <v>90132</v>
      </c>
      <c r="F1476">
        <f>Pumpkin_Seeds_Dataset!F1474</f>
        <v>336.62029999999999</v>
      </c>
      <c r="G1476">
        <f>Pumpkin_Seeds_Dataset!G1474</f>
        <v>0.8881</v>
      </c>
      <c r="H1476">
        <f>Pumpkin_Seeds_Dataset!H1474</f>
        <v>0.98740000000000006</v>
      </c>
      <c r="I1476">
        <f>Pumpkin_Seeds_Dataset!I1474</f>
        <v>0.70379999999999998</v>
      </c>
      <c r="J1476">
        <f>Pumpkin_Seeds_Dataset!J1474</f>
        <v>0.76529999999999998</v>
      </c>
      <c r="K1476">
        <f>Pumpkin_Seeds_Dataset!K1474</f>
        <v>2.1755</v>
      </c>
      <c r="L1476">
        <f>Pumpkin_Seeds_Dataset!L1474</f>
        <v>0.67600000000000005</v>
      </c>
      <c r="M1476" s="9">
        <f>Pumpkin_Seeds_Dataset!M1474</f>
        <v>1</v>
      </c>
      <c r="N1476" s="10">
        <f t="shared" si="287"/>
        <v>0</v>
      </c>
      <c r="O1476" s="11">
        <f t="shared" si="288"/>
        <v>1</v>
      </c>
      <c r="P1476">
        <f t="shared" si="289"/>
        <v>1</v>
      </c>
      <c r="Q1476">
        <f t="shared" si="290"/>
        <v>0.69102498507192145</v>
      </c>
      <c r="R1476" s="9">
        <f t="shared" si="291"/>
        <v>0.69102498507192145</v>
      </c>
      <c r="S1476" s="11">
        <f t="shared" si="292"/>
        <v>0.30897501492807855</v>
      </c>
      <c r="T1476" s="9">
        <f t="shared" si="293"/>
        <v>-0.3695792980216609</v>
      </c>
      <c r="U1476" s="11">
        <f t="shared" si="294"/>
        <v>100</v>
      </c>
      <c r="AX1476">
        <v>0.65729377339471562</v>
      </c>
      <c r="AY1476">
        <v>1</v>
      </c>
      <c r="AZ1476">
        <v>0</v>
      </c>
      <c r="BA1476">
        <f t="shared" si="298"/>
        <v>1234</v>
      </c>
      <c r="BB1476">
        <f t="shared" si="299"/>
        <v>238</v>
      </c>
      <c r="BC1476">
        <f t="shared" si="295"/>
        <v>5.0769230769230789E-2</v>
      </c>
      <c r="BD1476">
        <f t="shared" si="296"/>
        <v>0.80166666666666664</v>
      </c>
      <c r="BE1476">
        <f t="shared" si="297"/>
        <v>0</v>
      </c>
    </row>
    <row r="1477" spans="1:57" x14ac:dyDescent="0.3">
      <c r="A1477">
        <f>Pumpkin_Seeds_Dataset!A1475</f>
        <v>109222</v>
      </c>
      <c r="B1477">
        <f>Pumpkin_Seeds_Dataset!B1475</f>
        <v>1320.2650000000001</v>
      </c>
      <c r="C1477">
        <f>Pumpkin_Seeds_Dataset!C1475</f>
        <v>529.24009999999998</v>
      </c>
      <c r="D1477">
        <f>Pumpkin_Seeds_Dataset!D1475</f>
        <v>264.6422</v>
      </c>
      <c r="E1477">
        <f>Pumpkin_Seeds_Dataset!E1475</f>
        <v>110451</v>
      </c>
      <c r="F1477">
        <f>Pumpkin_Seeds_Dataset!F1475</f>
        <v>372.91520000000003</v>
      </c>
      <c r="G1477">
        <f>Pumpkin_Seeds_Dataset!G1475</f>
        <v>0.86599999999999999</v>
      </c>
      <c r="H1477">
        <f>Pumpkin_Seeds_Dataset!H1475</f>
        <v>0.9889</v>
      </c>
      <c r="I1477">
        <f>Pumpkin_Seeds_Dataset!I1475</f>
        <v>0.77769999999999995</v>
      </c>
      <c r="J1477">
        <f>Pumpkin_Seeds_Dataset!J1475</f>
        <v>0.78739999999999999</v>
      </c>
      <c r="K1477">
        <f>Pumpkin_Seeds_Dataset!K1475</f>
        <v>1.9998</v>
      </c>
      <c r="L1477">
        <f>Pumpkin_Seeds_Dataset!L1475</f>
        <v>0.7046</v>
      </c>
      <c r="M1477" s="9">
        <f>Pumpkin_Seeds_Dataset!M1475</f>
        <v>1</v>
      </c>
      <c r="N1477" s="10">
        <f t="shared" ref="N1477:N1540" si="300">1-M1477</f>
        <v>0</v>
      </c>
      <c r="O1477" s="11">
        <f t="shared" ref="O1477:O1540" si="301">M1477+N1477</f>
        <v>1</v>
      </c>
      <c r="P1477">
        <f t="shared" ref="P1477:P1540" si="302">IF(O1477=0,"",M1477/O1477)</f>
        <v>1</v>
      </c>
      <c r="Q1477">
        <f t="shared" ref="Q1477:Q1540" si="303">1/(1+EXP(-$X$5-MMULT(A1477:L1477,$X$6:$X$17)))</f>
        <v>0.839187049561264</v>
      </c>
      <c r="R1477" s="9">
        <f t="shared" ref="R1477:R1540" si="304">O1477*Q1477</f>
        <v>0.839187049561264</v>
      </c>
      <c r="S1477" s="11">
        <f t="shared" ref="S1477:S1540" si="305">O1477-R1477</f>
        <v>0.160812950438736</v>
      </c>
      <c r="T1477" s="9">
        <f t="shared" ref="T1477:T1540" si="306">IFERROR(O1477*(P1477*LN(Q1477)+(1-P1477)*LN(1-Q1477)),0)</f>
        <v>-0.17532165390512813</v>
      </c>
      <c r="U1477" s="11">
        <f t="shared" ref="U1477:U1540" si="307">100*IF(Q1477&gt;=$AT$10,M1477/O1477,N1477/O1477)</f>
        <v>100</v>
      </c>
      <c r="AX1477">
        <v>0.65972965295524044</v>
      </c>
      <c r="AY1477">
        <v>0</v>
      </c>
      <c r="AZ1477">
        <v>1</v>
      </c>
      <c r="BA1477">
        <f t="shared" si="298"/>
        <v>1234</v>
      </c>
      <c r="BB1477">
        <f t="shared" si="299"/>
        <v>239</v>
      </c>
      <c r="BC1477">
        <f t="shared" ref="BC1477:BC1540" si="308">1-BA1477/BA$2504</f>
        <v>5.0769230769230789E-2</v>
      </c>
      <c r="BD1477">
        <f t="shared" ref="BD1477:BD1540" si="309">1-BB1477/BB$2504</f>
        <v>0.80083333333333329</v>
      </c>
      <c r="BE1477">
        <f t="shared" ref="BE1477:BE1540" si="310">(BC1477-BC1478)*BD1477</f>
        <v>0</v>
      </c>
    </row>
    <row r="1478" spans="1:57" x14ac:dyDescent="0.3">
      <c r="A1478">
        <f>Pumpkin_Seeds_Dataset!A1476</f>
        <v>66153</v>
      </c>
      <c r="B1478">
        <f>Pumpkin_Seeds_Dataset!B1476</f>
        <v>1049.079</v>
      </c>
      <c r="C1478">
        <f>Pumpkin_Seeds_Dataset!C1476</f>
        <v>436.80099999999999</v>
      </c>
      <c r="D1478">
        <f>Pumpkin_Seeds_Dataset!D1476</f>
        <v>193.35759999999999</v>
      </c>
      <c r="E1478">
        <f>Pumpkin_Seeds_Dataset!E1476</f>
        <v>66781</v>
      </c>
      <c r="F1478">
        <f>Pumpkin_Seeds_Dataset!F1476</f>
        <v>290.2217</v>
      </c>
      <c r="G1478">
        <f>Pumpkin_Seeds_Dataset!G1476</f>
        <v>0.89670000000000005</v>
      </c>
      <c r="H1478">
        <f>Pumpkin_Seeds_Dataset!H1476</f>
        <v>0.99060000000000004</v>
      </c>
      <c r="I1478">
        <f>Pumpkin_Seeds_Dataset!I1476</f>
        <v>0.58799999999999997</v>
      </c>
      <c r="J1478">
        <f>Pumpkin_Seeds_Dataset!J1476</f>
        <v>0.75529999999999997</v>
      </c>
      <c r="K1478">
        <f>Pumpkin_Seeds_Dataset!K1476</f>
        <v>2.2589999999999999</v>
      </c>
      <c r="L1478">
        <f>Pumpkin_Seeds_Dataset!L1476</f>
        <v>0.66439999999999999</v>
      </c>
      <c r="M1478" s="9">
        <f>Pumpkin_Seeds_Dataset!M1476</f>
        <v>1</v>
      </c>
      <c r="N1478" s="10">
        <f t="shared" si="300"/>
        <v>0</v>
      </c>
      <c r="O1478" s="11">
        <f t="shared" si="301"/>
        <v>1</v>
      </c>
      <c r="P1478">
        <f t="shared" si="302"/>
        <v>1</v>
      </c>
      <c r="Q1478">
        <f t="shared" si="303"/>
        <v>0.93317587478580211</v>
      </c>
      <c r="R1478" s="9">
        <f t="shared" si="304"/>
        <v>0.93317587478580211</v>
      </c>
      <c r="S1478" s="11">
        <f t="shared" si="305"/>
        <v>6.6824125214197894E-2</v>
      </c>
      <c r="T1478" s="9">
        <f t="shared" si="306"/>
        <v>-6.9161591305980277E-2</v>
      </c>
      <c r="U1478" s="11">
        <f t="shared" si="307"/>
        <v>100</v>
      </c>
      <c r="AX1478">
        <v>0.6613391717803272</v>
      </c>
      <c r="AY1478">
        <v>0</v>
      </c>
      <c r="AZ1478">
        <v>1</v>
      </c>
      <c r="BA1478">
        <f t="shared" ref="BA1478:BA1541" si="311">BA1477+AY1478</f>
        <v>1234</v>
      </c>
      <c r="BB1478">
        <f t="shared" ref="BB1478:BB1541" si="312">BB1477+AZ1478</f>
        <v>240</v>
      </c>
      <c r="BC1478">
        <f t="shared" si="308"/>
        <v>5.0769230769230789E-2</v>
      </c>
      <c r="BD1478">
        <f t="shared" si="309"/>
        <v>0.8</v>
      </c>
      <c r="BE1478">
        <f t="shared" si="310"/>
        <v>0</v>
      </c>
    </row>
    <row r="1479" spans="1:57" x14ac:dyDescent="0.3">
      <c r="A1479">
        <f>Pumpkin_Seeds_Dataset!A1477</f>
        <v>100429</v>
      </c>
      <c r="B1479">
        <f>Pumpkin_Seeds_Dataset!B1477</f>
        <v>1285.722</v>
      </c>
      <c r="C1479">
        <f>Pumpkin_Seeds_Dataset!C1477</f>
        <v>539.96680000000003</v>
      </c>
      <c r="D1479">
        <f>Pumpkin_Seeds_Dataset!D1477</f>
        <v>237.5744</v>
      </c>
      <c r="E1479">
        <f>Pumpkin_Seeds_Dataset!E1477</f>
        <v>101282</v>
      </c>
      <c r="F1479">
        <f>Pumpkin_Seeds_Dataset!F1477</f>
        <v>357.58940000000001</v>
      </c>
      <c r="G1479">
        <f>Pumpkin_Seeds_Dataset!G1477</f>
        <v>0.89800000000000002</v>
      </c>
      <c r="H1479">
        <f>Pumpkin_Seeds_Dataset!H1477</f>
        <v>0.99160000000000004</v>
      </c>
      <c r="I1479">
        <f>Pumpkin_Seeds_Dataset!I1477</f>
        <v>0.76500000000000001</v>
      </c>
      <c r="J1479">
        <f>Pumpkin_Seeds_Dataset!J1477</f>
        <v>0.76339999999999997</v>
      </c>
      <c r="K1479">
        <f>Pumpkin_Seeds_Dataset!K1477</f>
        <v>2.2728000000000002</v>
      </c>
      <c r="L1479">
        <f>Pumpkin_Seeds_Dataset!L1477</f>
        <v>0.66220000000000001</v>
      </c>
      <c r="M1479" s="9">
        <f>Pumpkin_Seeds_Dataset!M1477</f>
        <v>1</v>
      </c>
      <c r="N1479" s="10">
        <f t="shared" si="300"/>
        <v>0</v>
      </c>
      <c r="O1479" s="11">
        <f t="shared" si="301"/>
        <v>1</v>
      </c>
      <c r="P1479">
        <f t="shared" si="302"/>
        <v>1</v>
      </c>
      <c r="Q1479">
        <f t="shared" si="303"/>
        <v>0.98527835111957174</v>
      </c>
      <c r="R1479" s="9">
        <f t="shared" si="304"/>
        <v>0.98527835111957174</v>
      </c>
      <c r="S1479" s="11">
        <f t="shared" si="305"/>
        <v>1.4721648880428262E-2</v>
      </c>
      <c r="T1479" s="9">
        <f t="shared" si="306"/>
        <v>-1.483108776196445E-2</v>
      </c>
      <c r="U1479" s="11">
        <f t="shared" si="307"/>
        <v>100</v>
      </c>
      <c r="AX1479">
        <v>0.66160689181858368</v>
      </c>
      <c r="AY1479">
        <v>0</v>
      </c>
      <c r="AZ1479">
        <v>1</v>
      </c>
      <c r="BA1479">
        <f t="shared" si="311"/>
        <v>1234</v>
      </c>
      <c r="BB1479">
        <f t="shared" si="312"/>
        <v>241</v>
      </c>
      <c r="BC1479">
        <f t="shared" si="308"/>
        <v>5.0769230769230789E-2</v>
      </c>
      <c r="BD1479">
        <f t="shared" si="309"/>
        <v>0.79916666666666669</v>
      </c>
      <c r="BE1479">
        <f t="shared" si="310"/>
        <v>0</v>
      </c>
    </row>
    <row r="1480" spans="1:57" x14ac:dyDescent="0.3">
      <c r="A1480">
        <f>Pumpkin_Seeds_Dataset!A1478</f>
        <v>100629</v>
      </c>
      <c r="B1480">
        <f>Pumpkin_Seeds_Dataset!B1478</f>
        <v>1298.998</v>
      </c>
      <c r="C1480">
        <f>Pumpkin_Seeds_Dataset!C1478</f>
        <v>536.25170000000003</v>
      </c>
      <c r="D1480">
        <f>Pumpkin_Seeds_Dataset!D1478</f>
        <v>240.11410000000001</v>
      </c>
      <c r="E1480">
        <f>Pumpkin_Seeds_Dataset!E1478</f>
        <v>102023</v>
      </c>
      <c r="F1480">
        <f>Pumpkin_Seeds_Dataset!F1478</f>
        <v>357.94529999999997</v>
      </c>
      <c r="G1480">
        <f>Pumpkin_Seeds_Dataset!G1478</f>
        <v>0.89419999999999999</v>
      </c>
      <c r="H1480">
        <f>Pumpkin_Seeds_Dataset!H1478</f>
        <v>0.98629999999999995</v>
      </c>
      <c r="I1480">
        <f>Pumpkin_Seeds_Dataset!I1478</f>
        <v>0.71809999999999996</v>
      </c>
      <c r="J1480">
        <f>Pumpkin_Seeds_Dataset!J1478</f>
        <v>0.74939999999999996</v>
      </c>
      <c r="K1480">
        <f>Pumpkin_Seeds_Dataset!K1478</f>
        <v>2.2332999999999998</v>
      </c>
      <c r="L1480">
        <f>Pumpkin_Seeds_Dataset!L1478</f>
        <v>0.66749999999999998</v>
      </c>
      <c r="M1480" s="9">
        <f>Pumpkin_Seeds_Dataset!M1478</f>
        <v>1</v>
      </c>
      <c r="N1480" s="10">
        <f t="shared" si="300"/>
        <v>0</v>
      </c>
      <c r="O1480" s="11">
        <f t="shared" si="301"/>
        <v>1</v>
      </c>
      <c r="P1480">
        <f t="shared" si="302"/>
        <v>1</v>
      </c>
      <c r="Q1480">
        <f t="shared" si="303"/>
        <v>0.86386532020778484</v>
      </c>
      <c r="R1480" s="9">
        <f t="shared" si="304"/>
        <v>0.86386532020778484</v>
      </c>
      <c r="S1480" s="11">
        <f t="shared" si="305"/>
        <v>0.13613467979221516</v>
      </c>
      <c r="T1480" s="9">
        <f t="shared" si="306"/>
        <v>-0.14633840171767401</v>
      </c>
      <c r="U1480" s="11">
        <f t="shared" si="307"/>
        <v>100</v>
      </c>
      <c r="AX1480">
        <v>0.66230595643122359</v>
      </c>
      <c r="AY1480">
        <v>0</v>
      </c>
      <c r="AZ1480">
        <v>1</v>
      </c>
      <c r="BA1480">
        <f t="shared" si="311"/>
        <v>1234</v>
      </c>
      <c r="BB1480">
        <f t="shared" si="312"/>
        <v>242</v>
      </c>
      <c r="BC1480">
        <f t="shared" si="308"/>
        <v>5.0769230769230789E-2</v>
      </c>
      <c r="BD1480">
        <f t="shared" si="309"/>
        <v>0.79833333333333334</v>
      </c>
      <c r="BE1480">
        <f t="shared" si="310"/>
        <v>0</v>
      </c>
    </row>
    <row r="1481" spans="1:57" x14ac:dyDescent="0.3">
      <c r="A1481">
        <f>Pumpkin_Seeds_Dataset!A1479</f>
        <v>73411</v>
      </c>
      <c r="B1481">
        <f>Pumpkin_Seeds_Dataset!B1479</f>
        <v>1111.2650000000001</v>
      </c>
      <c r="C1481">
        <f>Pumpkin_Seeds_Dataset!C1479</f>
        <v>463.06139999999999</v>
      </c>
      <c r="D1481">
        <f>Pumpkin_Seeds_Dataset!D1479</f>
        <v>203.23400000000001</v>
      </c>
      <c r="E1481">
        <f>Pumpkin_Seeds_Dataset!E1479</f>
        <v>74312</v>
      </c>
      <c r="F1481">
        <f>Pumpkin_Seeds_Dataset!F1479</f>
        <v>305.72829999999999</v>
      </c>
      <c r="G1481">
        <f>Pumpkin_Seeds_Dataset!G1479</f>
        <v>0.89849999999999997</v>
      </c>
      <c r="H1481">
        <f>Pumpkin_Seeds_Dataset!H1479</f>
        <v>0.9879</v>
      </c>
      <c r="I1481">
        <f>Pumpkin_Seeds_Dataset!I1479</f>
        <v>0.68789999999999996</v>
      </c>
      <c r="J1481">
        <f>Pumpkin_Seeds_Dataset!J1479</f>
        <v>0.747</v>
      </c>
      <c r="K1481">
        <f>Pumpkin_Seeds_Dataset!K1479</f>
        <v>2.2785000000000002</v>
      </c>
      <c r="L1481">
        <f>Pumpkin_Seeds_Dataset!L1479</f>
        <v>0.66020000000000001</v>
      </c>
      <c r="M1481" s="9">
        <f>Pumpkin_Seeds_Dataset!M1479</f>
        <v>1</v>
      </c>
      <c r="N1481" s="10">
        <f t="shared" si="300"/>
        <v>0</v>
      </c>
      <c r="O1481" s="11">
        <f t="shared" si="301"/>
        <v>1</v>
      </c>
      <c r="P1481">
        <f t="shared" si="302"/>
        <v>1</v>
      </c>
      <c r="Q1481">
        <f t="shared" si="303"/>
        <v>0.9159240068821255</v>
      </c>
      <c r="R1481" s="9">
        <f t="shared" si="304"/>
        <v>0.9159240068821255</v>
      </c>
      <c r="S1481" s="11">
        <f t="shared" si="305"/>
        <v>8.4075993117874503E-2</v>
      </c>
      <c r="T1481" s="9">
        <f t="shared" si="306"/>
        <v>-8.7821879668614114E-2</v>
      </c>
      <c r="U1481" s="11">
        <f t="shared" si="307"/>
        <v>100</v>
      </c>
      <c r="AX1481">
        <v>0.66282555627132389</v>
      </c>
      <c r="AY1481">
        <v>0</v>
      </c>
      <c r="AZ1481">
        <v>1</v>
      </c>
      <c r="BA1481">
        <f t="shared" si="311"/>
        <v>1234</v>
      </c>
      <c r="BB1481">
        <f t="shared" si="312"/>
        <v>243</v>
      </c>
      <c r="BC1481">
        <f t="shared" si="308"/>
        <v>5.0769230769230789E-2</v>
      </c>
      <c r="BD1481">
        <f t="shared" si="309"/>
        <v>0.79749999999999999</v>
      </c>
      <c r="BE1481">
        <f t="shared" si="310"/>
        <v>0</v>
      </c>
    </row>
    <row r="1482" spans="1:57" x14ac:dyDescent="0.3">
      <c r="A1482">
        <f>Pumpkin_Seeds_Dataset!A1480</f>
        <v>71127</v>
      </c>
      <c r="B1482">
        <f>Pumpkin_Seeds_Dataset!B1480</f>
        <v>1092.9259999999999</v>
      </c>
      <c r="C1482">
        <f>Pumpkin_Seeds_Dataset!C1480</f>
        <v>465.52080000000001</v>
      </c>
      <c r="D1482">
        <f>Pumpkin_Seeds_Dataset!D1480</f>
        <v>195.16050000000001</v>
      </c>
      <c r="E1482">
        <f>Pumpkin_Seeds_Dataset!E1480</f>
        <v>71760</v>
      </c>
      <c r="F1482">
        <f>Pumpkin_Seeds_Dataset!F1480</f>
        <v>300.93470000000002</v>
      </c>
      <c r="G1482">
        <f>Pumpkin_Seeds_Dataset!G1480</f>
        <v>0.90790000000000004</v>
      </c>
      <c r="H1482">
        <f>Pumpkin_Seeds_Dataset!H1480</f>
        <v>0.99119999999999997</v>
      </c>
      <c r="I1482">
        <f>Pumpkin_Seeds_Dataset!I1480</f>
        <v>0.77200000000000002</v>
      </c>
      <c r="J1482">
        <f>Pumpkin_Seeds_Dataset!J1480</f>
        <v>0.74829999999999997</v>
      </c>
      <c r="K1482">
        <f>Pumpkin_Seeds_Dataset!K1480</f>
        <v>2.3853</v>
      </c>
      <c r="L1482">
        <f>Pumpkin_Seeds_Dataset!L1480</f>
        <v>0.64639999999999997</v>
      </c>
      <c r="M1482" s="9">
        <f>Pumpkin_Seeds_Dataset!M1480</f>
        <v>1</v>
      </c>
      <c r="N1482" s="10">
        <f t="shared" si="300"/>
        <v>0</v>
      </c>
      <c r="O1482" s="11">
        <f t="shared" si="301"/>
        <v>1</v>
      </c>
      <c r="P1482">
        <f t="shared" si="302"/>
        <v>1</v>
      </c>
      <c r="Q1482">
        <f t="shared" si="303"/>
        <v>0.98422446810767372</v>
      </c>
      <c r="R1482" s="9">
        <f t="shared" si="304"/>
        <v>0.98422446810767372</v>
      </c>
      <c r="S1482" s="11">
        <f t="shared" si="305"/>
        <v>1.5775531892326278E-2</v>
      </c>
      <c r="T1482" s="9">
        <f t="shared" si="306"/>
        <v>-1.5901289949233968E-2</v>
      </c>
      <c r="U1482" s="11">
        <f t="shared" si="307"/>
        <v>100</v>
      </c>
      <c r="AX1482">
        <v>0.66388902117119053</v>
      </c>
      <c r="AY1482">
        <v>0</v>
      </c>
      <c r="AZ1482">
        <v>1</v>
      </c>
      <c r="BA1482">
        <f t="shared" si="311"/>
        <v>1234</v>
      </c>
      <c r="BB1482">
        <f t="shared" si="312"/>
        <v>244</v>
      </c>
      <c r="BC1482">
        <f t="shared" si="308"/>
        <v>5.0769230769230789E-2</v>
      </c>
      <c r="BD1482">
        <f t="shared" si="309"/>
        <v>0.79666666666666663</v>
      </c>
      <c r="BE1482">
        <f t="shared" si="310"/>
        <v>6.1282051282049292E-4</v>
      </c>
    </row>
    <row r="1483" spans="1:57" x14ac:dyDescent="0.3">
      <c r="A1483">
        <f>Pumpkin_Seeds_Dataset!A1481</f>
        <v>63348</v>
      </c>
      <c r="B1483">
        <f>Pumpkin_Seeds_Dataset!B1481</f>
        <v>986.05899999999997</v>
      </c>
      <c r="C1483">
        <f>Pumpkin_Seeds_Dataset!C1481</f>
        <v>398.50200000000001</v>
      </c>
      <c r="D1483">
        <f>Pumpkin_Seeds_Dataset!D1481</f>
        <v>203.55600000000001</v>
      </c>
      <c r="E1483">
        <f>Pumpkin_Seeds_Dataset!E1481</f>
        <v>63955</v>
      </c>
      <c r="F1483">
        <f>Pumpkin_Seeds_Dataset!F1481</f>
        <v>284.00209999999998</v>
      </c>
      <c r="G1483">
        <f>Pumpkin_Seeds_Dataset!G1481</f>
        <v>0.85970000000000002</v>
      </c>
      <c r="H1483">
        <f>Pumpkin_Seeds_Dataset!H1481</f>
        <v>0.99050000000000005</v>
      </c>
      <c r="I1483">
        <f>Pumpkin_Seeds_Dataset!I1481</f>
        <v>0.67390000000000005</v>
      </c>
      <c r="J1483">
        <f>Pumpkin_Seeds_Dataset!J1481</f>
        <v>0.81869999999999998</v>
      </c>
      <c r="K1483">
        <f>Pumpkin_Seeds_Dataset!K1481</f>
        <v>1.9577</v>
      </c>
      <c r="L1483">
        <f>Pumpkin_Seeds_Dataset!L1481</f>
        <v>0.7127</v>
      </c>
      <c r="M1483" s="9">
        <f>Pumpkin_Seeds_Dataset!M1481</f>
        <v>1</v>
      </c>
      <c r="N1483" s="10">
        <f t="shared" si="300"/>
        <v>0</v>
      </c>
      <c r="O1483" s="11">
        <f t="shared" si="301"/>
        <v>1</v>
      </c>
      <c r="P1483">
        <f t="shared" si="302"/>
        <v>1</v>
      </c>
      <c r="Q1483">
        <f t="shared" si="303"/>
        <v>0.45631105141062978</v>
      </c>
      <c r="R1483" s="9">
        <f t="shared" si="304"/>
        <v>0.45631105141062978</v>
      </c>
      <c r="S1483" s="11">
        <f t="shared" si="305"/>
        <v>0.54368894858937022</v>
      </c>
      <c r="T1483" s="9">
        <f t="shared" si="306"/>
        <v>-0.78458057172640128</v>
      </c>
      <c r="U1483" s="11">
        <f t="shared" si="307"/>
        <v>0</v>
      </c>
      <c r="AX1483">
        <v>0.66416724719095255</v>
      </c>
      <c r="AY1483">
        <v>1</v>
      </c>
      <c r="AZ1483">
        <v>0</v>
      </c>
      <c r="BA1483">
        <f t="shared" si="311"/>
        <v>1235</v>
      </c>
      <c r="BB1483">
        <f t="shared" si="312"/>
        <v>244</v>
      </c>
      <c r="BC1483">
        <f t="shared" si="308"/>
        <v>5.0000000000000044E-2</v>
      </c>
      <c r="BD1483">
        <f t="shared" si="309"/>
        <v>0.79666666666666663</v>
      </c>
      <c r="BE1483">
        <f t="shared" si="310"/>
        <v>0</v>
      </c>
    </row>
    <row r="1484" spans="1:57" x14ac:dyDescent="0.3">
      <c r="A1484">
        <f>Pumpkin_Seeds_Dataset!A1482</f>
        <v>77381</v>
      </c>
      <c r="B1484">
        <f>Pumpkin_Seeds_Dataset!B1482</f>
        <v>1045.4949999999999</v>
      </c>
      <c r="C1484">
        <f>Pumpkin_Seeds_Dataset!C1482</f>
        <v>401.81040000000002</v>
      </c>
      <c r="D1484">
        <f>Pumpkin_Seeds_Dataset!D1482</f>
        <v>245.69130000000001</v>
      </c>
      <c r="E1484">
        <f>Pumpkin_Seeds_Dataset!E1482</f>
        <v>77907</v>
      </c>
      <c r="F1484">
        <f>Pumpkin_Seeds_Dataset!F1482</f>
        <v>313.88619999999997</v>
      </c>
      <c r="G1484">
        <f>Pumpkin_Seeds_Dataset!G1482</f>
        <v>0.7913</v>
      </c>
      <c r="H1484">
        <f>Pumpkin_Seeds_Dataset!H1482</f>
        <v>0.99319999999999997</v>
      </c>
      <c r="I1484">
        <f>Pumpkin_Seeds_Dataset!I1482</f>
        <v>0.73</v>
      </c>
      <c r="J1484">
        <f>Pumpkin_Seeds_Dataset!J1482</f>
        <v>0.88959999999999995</v>
      </c>
      <c r="K1484">
        <f>Pumpkin_Seeds_Dataset!K1482</f>
        <v>1.6354</v>
      </c>
      <c r="L1484">
        <f>Pumpkin_Seeds_Dataset!L1482</f>
        <v>0.78120000000000001</v>
      </c>
      <c r="M1484" s="9">
        <f>Pumpkin_Seeds_Dataset!M1482</f>
        <v>1</v>
      </c>
      <c r="N1484" s="10">
        <f t="shared" si="300"/>
        <v>0</v>
      </c>
      <c r="O1484" s="11">
        <f t="shared" si="301"/>
        <v>1</v>
      </c>
      <c r="P1484">
        <f t="shared" si="302"/>
        <v>1</v>
      </c>
      <c r="Q1484">
        <f t="shared" si="303"/>
        <v>1.5587161519247798E-2</v>
      </c>
      <c r="R1484" s="9">
        <f t="shared" si="304"/>
        <v>1.5587161519247798E-2</v>
      </c>
      <c r="S1484" s="11">
        <f t="shared" si="305"/>
        <v>0.98441283848075223</v>
      </c>
      <c r="T1484" s="9">
        <f t="shared" si="306"/>
        <v>-4.1613076830956155</v>
      </c>
      <c r="U1484" s="11">
        <f t="shared" si="307"/>
        <v>0</v>
      </c>
      <c r="AX1484">
        <v>0.66463747818939023</v>
      </c>
      <c r="AY1484">
        <v>0</v>
      </c>
      <c r="AZ1484">
        <v>1</v>
      </c>
      <c r="BA1484">
        <f t="shared" si="311"/>
        <v>1235</v>
      </c>
      <c r="BB1484">
        <f t="shared" si="312"/>
        <v>245</v>
      </c>
      <c r="BC1484">
        <f t="shared" si="308"/>
        <v>5.0000000000000044E-2</v>
      </c>
      <c r="BD1484">
        <f t="shared" si="309"/>
        <v>0.79583333333333339</v>
      </c>
      <c r="BE1484">
        <f t="shared" si="310"/>
        <v>0</v>
      </c>
    </row>
    <row r="1485" spans="1:57" x14ac:dyDescent="0.3">
      <c r="A1485">
        <f>Pumpkin_Seeds_Dataset!A1483</f>
        <v>91647</v>
      </c>
      <c r="B1485">
        <f>Pumpkin_Seeds_Dataset!B1483</f>
        <v>1226.548</v>
      </c>
      <c r="C1485">
        <f>Pumpkin_Seeds_Dataset!C1483</f>
        <v>514.16959999999995</v>
      </c>
      <c r="D1485">
        <f>Pumpkin_Seeds_Dataset!D1483</f>
        <v>228.1917</v>
      </c>
      <c r="E1485">
        <f>Pumpkin_Seeds_Dataset!E1483</f>
        <v>92487</v>
      </c>
      <c r="F1485">
        <f>Pumpkin_Seeds_Dataset!F1483</f>
        <v>341.59710000000001</v>
      </c>
      <c r="G1485">
        <f>Pumpkin_Seeds_Dataset!G1483</f>
        <v>0.89610000000000001</v>
      </c>
      <c r="H1485">
        <f>Pumpkin_Seeds_Dataset!H1483</f>
        <v>0.9909</v>
      </c>
      <c r="I1485">
        <f>Pumpkin_Seeds_Dataset!I1483</f>
        <v>0.74629999999999996</v>
      </c>
      <c r="J1485">
        <f>Pumpkin_Seeds_Dataset!J1483</f>
        <v>0.76549999999999996</v>
      </c>
      <c r="K1485">
        <f>Pumpkin_Seeds_Dataset!K1483</f>
        <v>2.2532000000000001</v>
      </c>
      <c r="L1485">
        <f>Pumpkin_Seeds_Dataset!L1483</f>
        <v>0.66439999999999999</v>
      </c>
      <c r="M1485" s="9">
        <f>Pumpkin_Seeds_Dataset!M1483</f>
        <v>1</v>
      </c>
      <c r="N1485" s="10">
        <f t="shared" si="300"/>
        <v>0</v>
      </c>
      <c r="O1485" s="11">
        <f t="shared" si="301"/>
        <v>1</v>
      </c>
      <c r="P1485">
        <f t="shared" si="302"/>
        <v>1</v>
      </c>
      <c r="Q1485">
        <f t="shared" si="303"/>
        <v>0.95771622588255068</v>
      </c>
      <c r="R1485" s="9">
        <f t="shared" si="304"/>
        <v>0.95771622588255068</v>
      </c>
      <c r="S1485" s="11">
        <f t="shared" si="305"/>
        <v>4.2283774117449324E-2</v>
      </c>
      <c r="T1485" s="9">
        <f t="shared" si="306"/>
        <v>-4.3203760045564477E-2</v>
      </c>
      <c r="U1485" s="11">
        <f t="shared" si="307"/>
        <v>100</v>
      </c>
      <c r="AX1485">
        <v>0.66551678625899957</v>
      </c>
      <c r="AY1485">
        <v>0</v>
      </c>
      <c r="AZ1485">
        <v>1</v>
      </c>
      <c r="BA1485">
        <f t="shared" si="311"/>
        <v>1235</v>
      </c>
      <c r="BB1485">
        <f t="shared" si="312"/>
        <v>246</v>
      </c>
      <c r="BC1485">
        <f t="shared" si="308"/>
        <v>5.0000000000000044E-2</v>
      </c>
      <c r="BD1485">
        <f t="shared" si="309"/>
        <v>0.79500000000000004</v>
      </c>
      <c r="BE1485">
        <f t="shared" si="310"/>
        <v>6.1153846153852995E-4</v>
      </c>
    </row>
    <row r="1486" spans="1:57" x14ac:dyDescent="0.3">
      <c r="A1486">
        <f>Pumpkin_Seeds_Dataset!A1484</f>
        <v>76269</v>
      </c>
      <c r="B1486">
        <f>Pumpkin_Seeds_Dataset!B1484</f>
        <v>1101.9580000000001</v>
      </c>
      <c r="C1486">
        <f>Pumpkin_Seeds_Dataset!C1484</f>
        <v>457.04140000000001</v>
      </c>
      <c r="D1486">
        <f>Pumpkin_Seeds_Dataset!D1484</f>
        <v>213.41399999999999</v>
      </c>
      <c r="E1486">
        <f>Pumpkin_Seeds_Dataset!E1484</f>
        <v>76819</v>
      </c>
      <c r="F1486">
        <f>Pumpkin_Seeds_Dataset!F1484</f>
        <v>311.62270000000001</v>
      </c>
      <c r="G1486">
        <f>Pumpkin_Seeds_Dataset!G1484</f>
        <v>0.88429999999999997</v>
      </c>
      <c r="H1486">
        <f>Pumpkin_Seeds_Dataset!H1484</f>
        <v>0.99280000000000002</v>
      </c>
      <c r="I1486">
        <f>Pumpkin_Seeds_Dataset!I1484</f>
        <v>0.7641</v>
      </c>
      <c r="J1486">
        <f>Pumpkin_Seeds_Dataset!J1484</f>
        <v>0.7893</v>
      </c>
      <c r="K1486">
        <f>Pumpkin_Seeds_Dataset!K1484</f>
        <v>2.1415999999999999</v>
      </c>
      <c r="L1486">
        <f>Pumpkin_Seeds_Dataset!L1484</f>
        <v>0.68179999999999996</v>
      </c>
      <c r="M1486" s="9">
        <f>Pumpkin_Seeds_Dataset!M1484</f>
        <v>1</v>
      </c>
      <c r="N1486" s="10">
        <f t="shared" si="300"/>
        <v>0</v>
      </c>
      <c r="O1486" s="11">
        <f t="shared" si="301"/>
        <v>1</v>
      </c>
      <c r="P1486">
        <f t="shared" si="302"/>
        <v>1</v>
      </c>
      <c r="Q1486">
        <f t="shared" si="303"/>
        <v>0.82876636797439951</v>
      </c>
      <c r="R1486" s="9">
        <f t="shared" si="304"/>
        <v>0.82876636797439951</v>
      </c>
      <c r="S1486" s="11">
        <f t="shared" si="305"/>
        <v>0.17123363202560049</v>
      </c>
      <c r="T1486" s="9">
        <f t="shared" si="306"/>
        <v>-0.18781698748174347</v>
      </c>
      <c r="U1486" s="11">
        <f t="shared" si="307"/>
        <v>100</v>
      </c>
      <c r="AX1486">
        <v>0.66581104214125986</v>
      </c>
      <c r="AY1486">
        <v>1</v>
      </c>
      <c r="AZ1486">
        <v>0</v>
      </c>
      <c r="BA1486">
        <f t="shared" si="311"/>
        <v>1236</v>
      </c>
      <c r="BB1486">
        <f t="shared" si="312"/>
        <v>246</v>
      </c>
      <c r="BC1486">
        <f t="shared" si="308"/>
        <v>4.9230769230769189E-2</v>
      </c>
      <c r="BD1486">
        <f t="shared" si="309"/>
        <v>0.79500000000000004</v>
      </c>
      <c r="BE1486">
        <f t="shared" si="310"/>
        <v>0</v>
      </c>
    </row>
    <row r="1487" spans="1:57" x14ac:dyDescent="0.3">
      <c r="A1487">
        <f>Pumpkin_Seeds_Dataset!A1485</f>
        <v>65584</v>
      </c>
      <c r="B1487">
        <f>Pumpkin_Seeds_Dataset!B1485</f>
        <v>1059.8620000000001</v>
      </c>
      <c r="C1487">
        <f>Pumpkin_Seeds_Dataset!C1485</f>
        <v>446.28050000000002</v>
      </c>
      <c r="D1487">
        <f>Pumpkin_Seeds_Dataset!D1485</f>
        <v>188.51910000000001</v>
      </c>
      <c r="E1487">
        <f>Pumpkin_Seeds_Dataset!E1485</f>
        <v>66243</v>
      </c>
      <c r="F1487">
        <f>Pumpkin_Seeds_Dataset!F1485</f>
        <v>288.9708</v>
      </c>
      <c r="G1487">
        <f>Pumpkin_Seeds_Dataset!G1485</f>
        <v>0.90639999999999998</v>
      </c>
      <c r="H1487">
        <f>Pumpkin_Seeds_Dataset!H1485</f>
        <v>0.99009999999999998</v>
      </c>
      <c r="I1487">
        <f>Pumpkin_Seeds_Dataset!I1485</f>
        <v>0.72470000000000001</v>
      </c>
      <c r="J1487">
        <f>Pumpkin_Seeds_Dataset!J1485</f>
        <v>0.73370000000000002</v>
      </c>
      <c r="K1487">
        <f>Pumpkin_Seeds_Dataset!K1485</f>
        <v>2.3673000000000002</v>
      </c>
      <c r="L1487">
        <f>Pumpkin_Seeds_Dataset!L1485</f>
        <v>0.64749999999999996</v>
      </c>
      <c r="M1487" s="9">
        <f>Pumpkin_Seeds_Dataset!M1485</f>
        <v>1</v>
      </c>
      <c r="N1487" s="10">
        <f t="shared" si="300"/>
        <v>0</v>
      </c>
      <c r="O1487" s="11">
        <f t="shared" si="301"/>
        <v>1</v>
      </c>
      <c r="P1487">
        <f t="shared" si="302"/>
        <v>1</v>
      </c>
      <c r="Q1487">
        <f t="shared" si="303"/>
        <v>0.99119234942644263</v>
      </c>
      <c r="R1487" s="9">
        <f t="shared" si="304"/>
        <v>0.99119234942644263</v>
      </c>
      <c r="S1487" s="11">
        <f t="shared" si="305"/>
        <v>8.8076505735573685E-3</v>
      </c>
      <c r="T1487" s="9">
        <f t="shared" si="306"/>
        <v>-8.8466671933171356E-3</v>
      </c>
      <c r="U1487" s="11">
        <f t="shared" si="307"/>
        <v>100</v>
      </c>
      <c r="AX1487">
        <v>0.66634026973626403</v>
      </c>
      <c r="AY1487">
        <v>0</v>
      </c>
      <c r="AZ1487">
        <v>1</v>
      </c>
      <c r="BA1487">
        <f t="shared" si="311"/>
        <v>1236</v>
      </c>
      <c r="BB1487">
        <f t="shared" si="312"/>
        <v>247</v>
      </c>
      <c r="BC1487">
        <f t="shared" si="308"/>
        <v>4.9230769230769189E-2</v>
      </c>
      <c r="BD1487">
        <f t="shared" si="309"/>
        <v>0.79416666666666669</v>
      </c>
      <c r="BE1487">
        <f t="shared" si="310"/>
        <v>0</v>
      </c>
    </row>
    <row r="1488" spans="1:57" x14ac:dyDescent="0.3">
      <c r="A1488">
        <f>Pumpkin_Seeds_Dataset!A1486</f>
        <v>82357</v>
      </c>
      <c r="B1488">
        <f>Pumpkin_Seeds_Dataset!B1486</f>
        <v>1200.2190000000001</v>
      </c>
      <c r="C1488">
        <f>Pumpkin_Seeds_Dataset!C1486</f>
        <v>511.30220000000003</v>
      </c>
      <c r="D1488">
        <f>Pumpkin_Seeds_Dataset!D1486</f>
        <v>206.53639999999999</v>
      </c>
      <c r="E1488">
        <f>Pumpkin_Seeds_Dataset!E1486</f>
        <v>83143</v>
      </c>
      <c r="F1488">
        <f>Pumpkin_Seeds_Dataset!F1486</f>
        <v>323.82119999999998</v>
      </c>
      <c r="G1488">
        <f>Pumpkin_Seeds_Dataset!G1486</f>
        <v>0.91479999999999995</v>
      </c>
      <c r="H1488">
        <f>Pumpkin_Seeds_Dataset!H1486</f>
        <v>0.99050000000000005</v>
      </c>
      <c r="I1488">
        <f>Pumpkin_Seeds_Dataset!I1486</f>
        <v>0.53469999999999995</v>
      </c>
      <c r="J1488">
        <f>Pumpkin_Seeds_Dataset!J1486</f>
        <v>0.71840000000000004</v>
      </c>
      <c r="K1488">
        <f>Pumpkin_Seeds_Dataset!K1486</f>
        <v>2.4756</v>
      </c>
      <c r="L1488">
        <f>Pumpkin_Seeds_Dataset!L1486</f>
        <v>0.63329999999999997</v>
      </c>
      <c r="M1488" s="9">
        <f>Pumpkin_Seeds_Dataset!M1486</f>
        <v>1</v>
      </c>
      <c r="N1488" s="10">
        <f t="shared" si="300"/>
        <v>0</v>
      </c>
      <c r="O1488" s="11">
        <f t="shared" si="301"/>
        <v>1</v>
      </c>
      <c r="P1488">
        <f t="shared" si="302"/>
        <v>1</v>
      </c>
      <c r="Q1488">
        <f t="shared" si="303"/>
        <v>0.99577961431913808</v>
      </c>
      <c r="R1488" s="9">
        <f t="shared" si="304"/>
        <v>0.99577961431913808</v>
      </c>
      <c r="S1488" s="11">
        <f t="shared" si="305"/>
        <v>4.2203856808619156E-3</v>
      </c>
      <c r="T1488" s="9">
        <f t="shared" si="306"/>
        <v>-4.2293166454436806E-3</v>
      </c>
      <c r="U1488" s="11">
        <f t="shared" si="307"/>
        <v>100</v>
      </c>
      <c r="AX1488">
        <v>0.66821195382125764</v>
      </c>
      <c r="AY1488">
        <v>0</v>
      </c>
      <c r="AZ1488">
        <v>1</v>
      </c>
      <c r="BA1488">
        <f t="shared" si="311"/>
        <v>1236</v>
      </c>
      <c r="BB1488">
        <f t="shared" si="312"/>
        <v>248</v>
      </c>
      <c r="BC1488">
        <f t="shared" si="308"/>
        <v>4.9230769230769189E-2</v>
      </c>
      <c r="BD1488">
        <f t="shared" si="309"/>
        <v>0.79333333333333333</v>
      </c>
      <c r="BE1488">
        <f t="shared" si="310"/>
        <v>0</v>
      </c>
    </row>
    <row r="1489" spans="1:57" x14ac:dyDescent="0.3">
      <c r="A1489">
        <f>Pumpkin_Seeds_Dataset!A1487</f>
        <v>99560</v>
      </c>
      <c r="B1489">
        <f>Pumpkin_Seeds_Dataset!B1487</f>
        <v>1256.5519999999999</v>
      </c>
      <c r="C1489">
        <f>Pumpkin_Seeds_Dataset!C1487</f>
        <v>516.88710000000003</v>
      </c>
      <c r="D1489">
        <f>Pumpkin_Seeds_Dataset!D1487</f>
        <v>246.3373</v>
      </c>
      <c r="E1489">
        <f>Pumpkin_Seeds_Dataset!E1487</f>
        <v>100501</v>
      </c>
      <c r="F1489">
        <f>Pumpkin_Seeds_Dataset!F1487</f>
        <v>356.03890000000001</v>
      </c>
      <c r="G1489">
        <f>Pumpkin_Seeds_Dataset!G1487</f>
        <v>0.87909999999999999</v>
      </c>
      <c r="H1489">
        <f>Pumpkin_Seeds_Dataset!H1487</f>
        <v>0.99060000000000004</v>
      </c>
      <c r="I1489">
        <f>Pumpkin_Seeds_Dataset!I1487</f>
        <v>0.75539999999999996</v>
      </c>
      <c r="J1489">
        <f>Pumpkin_Seeds_Dataset!J1487</f>
        <v>0.79239999999999999</v>
      </c>
      <c r="K1489">
        <f>Pumpkin_Seeds_Dataset!K1487</f>
        <v>2.0983000000000001</v>
      </c>
      <c r="L1489">
        <f>Pumpkin_Seeds_Dataset!L1487</f>
        <v>0.68879999999999997</v>
      </c>
      <c r="M1489" s="9">
        <f>Pumpkin_Seeds_Dataset!M1487</f>
        <v>1</v>
      </c>
      <c r="N1489" s="10">
        <f t="shared" si="300"/>
        <v>0</v>
      </c>
      <c r="O1489" s="11">
        <f t="shared" si="301"/>
        <v>1</v>
      </c>
      <c r="P1489">
        <f t="shared" si="302"/>
        <v>1</v>
      </c>
      <c r="Q1489">
        <f t="shared" si="303"/>
        <v>0.8465249969196964</v>
      </c>
      <c r="R1489" s="9">
        <f t="shared" si="304"/>
        <v>0.8465249969196964</v>
      </c>
      <c r="S1489" s="11">
        <f t="shared" si="305"/>
        <v>0.1534750030803036</v>
      </c>
      <c r="T1489" s="9">
        <f t="shared" si="306"/>
        <v>-0.16661554811110005</v>
      </c>
      <c r="U1489" s="11">
        <f t="shared" si="307"/>
        <v>100</v>
      </c>
      <c r="AX1489">
        <v>0.66955203343050362</v>
      </c>
      <c r="AY1489">
        <v>0</v>
      </c>
      <c r="AZ1489">
        <v>1</v>
      </c>
      <c r="BA1489">
        <f t="shared" si="311"/>
        <v>1236</v>
      </c>
      <c r="BB1489">
        <f t="shared" si="312"/>
        <v>249</v>
      </c>
      <c r="BC1489">
        <f t="shared" si="308"/>
        <v>4.9230769230769189E-2</v>
      </c>
      <c r="BD1489">
        <f t="shared" si="309"/>
        <v>0.79249999999999998</v>
      </c>
      <c r="BE1489">
        <f t="shared" si="310"/>
        <v>0</v>
      </c>
    </row>
    <row r="1490" spans="1:57" x14ac:dyDescent="0.3">
      <c r="A1490">
        <f>Pumpkin_Seeds_Dataset!A1488</f>
        <v>93970</v>
      </c>
      <c r="B1490">
        <f>Pumpkin_Seeds_Dataset!B1488</f>
        <v>1244.5519999999999</v>
      </c>
      <c r="C1490">
        <f>Pumpkin_Seeds_Dataset!C1488</f>
        <v>520.35649999999998</v>
      </c>
      <c r="D1490">
        <f>Pumpkin_Seeds_Dataset!D1488</f>
        <v>230.55009999999999</v>
      </c>
      <c r="E1490">
        <f>Pumpkin_Seeds_Dataset!E1488</f>
        <v>94815</v>
      </c>
      <c r="F1490">
        <f>Pumpkin_Seeds_Dataset!F1488</f>
        <v>345.89929999999998</v>
      </c>
      <c r="G1490">
        <f>Pumpkin_Seeds_Dataset!G1488</f>
        <v>0.89649999999999996</v>
      </c>
      <c r="H1490">
        <f>Pumpkin_Seeds_Dataset!H1488</f>
        <v>0.99109999999999998</v>
      </c>
      <c r="I1490">
        <f>Pumpkin_Seeds_Dataset!I1488</f>
        <v>0.74050000000000005</v>
      </c>
      <c r="J1490">
        <f>Pumpkin_Seeds_Dataset!J1488</f>
        <v>0.76239999999999997</v>
      </c>
      <c r="K1490">
        <f>Pumpkin_Seeds_Dataset!K1488</f>
        <v>2.2570000000000001</v>
      </c>
      <c r="L1490">
        <f>Pumpkin_Seeds_Dataset!L1488</f>
        <v>0.66469999999999996</v>
      </c>
      <c r="M1490" s="9">
        <f>Pumpkin_Seeds_Dataset!M1488</f>
        <v>1</v>
      </c>
      <c r="N1490" s="10">
        <f t="shared" si="300"/>
        <v>0</v>
      </c>
      <c r="O1490" s="11">
        <f t="shared" si="301"/>
        <v>1</v>
      </c>
      <c r="P1490">
        <f t="shared" si="302"/>
        <v>1</v>
      </c>
      <c r="Q1490">
        <f t="shared" si="303"/>
        <v>0.952493622984107</v>
      </c>
      <c r="R1490" s="9">
        <f t="shared" si="304"/>
        <v>0.952493622984107</v>
      </c>
      <c r="S1490" s="11">
        <f t="shared" si="305"/>
        <v>4.7506377015892998E-2</v>
      </c>
      <c r="T1490" s="9">
        <f t="shared" si="306"/>
        <v>-4.8671867033501758E-2</v>
      </c>
      <c r="U1490" s="11">
        <f t="shared" si="307"/>
        <v>100</v>
      </c>
      <c r="AX1490">
        <v>0.66975850323775321</v>
      </c>
      <c r="AY1490">
        <v>0</v>
      </c>
      <c r="AZ1490">
        <v>1</v>
      </c>
      <c r="BA1490">
        <f t="shared" si="311"/>
        <v>1236</v>
      </c>
      <c r="BB1490">
        <f t="shared" si="312"/>
        <v>250</v>
      </c>
      <c r="BC1490">
        <f t="shared" si="308"/>
        <v>4.9230769230769189E-2</v>
      </c>
      <c r="BD1490">
        <f t="shared" si="309"/>
        <v>0.79166666666666663</v>
      </c>
      <c r="BE1490">
        <f t="shared" si="310"/>
        <v>0</v>
      </c>
    </row>
    <row r="1491" spans="1:57" x14ac:dyDescent="0.3">
      <c r="A1491">
        <f>Pumpkin_Seeds_Dataset!A1489</f>
        <v>99088</v>
      </c>
      <c r="B1491">
        <f>Pumpkin_Seeds_Dataset!B1489</f>
        <v>1284.605</v>
      </c>
      <c r="C1491">
        <f>Pumpkin_Seeds_Dataset!C1489</f>
        <v>541.84630000000004</v>
      </c>
      <c r="D1491">
        <f>Pumpkin_Seeds_Dataset!D1489</f>
        <v>233.7242</v>
      </c>
      <c r="E1491">
        <f>Pumpkin_Seeds_Dataset!E1489</f>
        <v>99886</v>
      </c>
      <c r="F1491">
        <f>Pumpkin_Seeds_Dataset!F1489</f>
        <v>355.19400000000002</v>
      </c>
      <c r="G1491">
        <f>Pumpkin_Seeds_Dataset!G1489</f>
        <v>0.9022</v>
      </c>
      <c r="H1491">
        <f>Pumpkin_Seeds_Dataset!H1489</f>
        <v>0.99199999999999999</v>
      </c>
      <c r="I1491">
        <f>Pumpkin_Seeds_Dataset!I1489</f>
        <v>0.64690000000000003</v>
      </c>
      <c r="J1491">
        <f>Pumpkin_Seeds_Dataset!J1489</f>
        <v>0.75460000000000005</v>
      </c>
      <c r="K1491">
        <f>Pumpkin_Seeds_Dataset!K1489</f>
        <v>2.3182999999999998</v>
      </c>
      <c r="L1491">
        <f>Pumpkin_Seeds_Dataset!L1489</f>
        <v>0.65549999999999997</v>
      </c>
      <c r="M1491" s="9">
        <f>Pumpkin_Seeds_Dataset!M1489</f>
        <v>1</v>
      </c>
      <c r="N1491" s="10">
        <f t="shared" si="300"/>
        <v>0</v>
      </c>
      <c r="O1491" s="11">
        <f t="shared" si="301"/>
        <v>1</v>
      </c>
      <c r="P1491">
        <f t="shared" si="302"/>
        <v>1</v>
      </c>
      <c r="Q1491">
        <f t="shared" si="303"/>
        <v>0.99175613240221627</v>
      </c>
      <c r="R1491" s="9">
        <f t="shared" si="304"/>
        <v>0.99175613240221627</v>
      </c>
      <c r="S1491" s="11">
        <f t="shared" si="305"/>
        <v>8.2438675977837272E-3</v>
      </c>
      <c r="T1491" s="9">
        <f t="shared" si="306"/>
        <v>-8.2780361914214992E-3</v>
      </c>
      <c r="U1491" s="11">
        <f t="shared" si="307"/>
        <v>100</v>
      </c>
      <c r="AX1491">
        <v>0.6737092308970748</v>
      </c>
      <c r="AY1491">
        <v>0</v>
      </c>
      <c r="AZ1491">
        <v>1</v>
      </c>
      <c r="BA1491">
        <f t="shared" si="311"/>
        <v>1236</v>
      </c>
      <c r="BB1491">
        <f t="shared" si="312"/>
        <v>251</v>
      </c>
      <c r="BC1491">
        <f t="shared" si="308"/>
        <v>4.9230769230769189E-2</v>
      </c>
      <c r="BD1491">
        <f t="shared" si="309"/>
        <v>0.79083333333333328</v>
      </c>
      <c r="BE1491">
        <f t="shared" si="310"/>
        <v>6.0833333333331361E-4</v>
      </c>
    </row>
    <row r="1492" spans="1:57" x14ac:dyDescent="0.3">
      <c r="A1492">
        <f>Pumpkin_Seeds_Dataset!A1490</f>
        <v>68402</v>
      </c>
      <c r="B1492">
        <f>Pumpkin_Seeds_Dataset!B1490</f>
        <v>1009.442</v>
      </c>
      <c r="C1492">
        <f>Pumpkin_Seeds_Dataset!C1490</f>
        <v>404.23309999999998</v>
      </c>
      <c r="D1492">
        <f>Pumpkin_Seeds_Dataset!D1490</f>
        <v>216.35249999999999</v>
      </c>
      <c r="E1492">
        <f>Pumpkin_Seeds_Dataset!E1490</f>
        <v>68986</v>
      </c>
      <c r="F1492">
        <f>Pumpkin_Seeds_Dataset!F1490</f>
        <v>295.11380000000003</v>
      </c>
      <c r="G1492">
        <f>Pumpkin_Seeds_Dataset!G1490</f>
        <v>0.84470000000000001</v>
      </c>
      <c r="H1492">
        <f>Pumpkin_Seeds_Dataset!H1490</f>
        <v>0.99150000000000005</v>
      </c>
      <c r="I1492">
        <f>Pumpkin_Seeds_Dataset!I1490</f>
        <v>0.73499999999999999</v>
      </c>
      <c r="J1492">
        <f>Pumpkin_Seeds_Dataset!J1490</f>
        <v>0.84360000000000002</v>
      </c>
      <c r="K1492">
        <f>Pumpkin_Seeds_Dataset!K1490</f>
        <v>1.8684000000000001</v>
      </c>
      <c r="L1492">
        <f>Pumpkin_Seeds_Dataset!L1490</f>
        <v>0.73009999999999997</v>
      </c>
      <c r="M1492" s="9">
        <f>Pumpkin_Seeds_Dataset!M1490</f>
        <v>1</v>
      </c>
      <c r="N1492" s="10">
        <f t="shared" si="300"/>
        <v>0</v>
      </c>
      <c r="O1492" s="11">
        <f t="shared" si="301"/>
        <v>1</v>
      </c>
      <c r="P1492">
        <f t="shared" si="302"/>
        <v>1</v>
      </c>
      <c r="Q1492">
        <f t="shared" si="303"/>
        <v>0.16115419099891964</v>
      </c>
      <c r="R1492" s="9">
        <f t="shared" si="304"/>
        <v>0.16115419099891964</v>
      </c>
      <c r="S1492" s="11">
        <f t="shared" si="305"/>
        <v>0.83884580900108041</v>
      </c>
      <c r="T1492" s="9">
        <f t="shared" si="306"/>
        <v>-1.8253936642396271</v>
      </c>
      <c r="U1492" s="11">
        <f t="shared" si="307"/>
        <v>0</v>
      </c>
      <c r="AX1492">
        <v>0.6748848224165428</v>
      </c>
      <c r="AY1492">
        <v>1</v>
      </c>
      <c r="AZ1492">
        <v>0</v>
      </c>
      <c r="BA1492">
        <f t="shared" si="311"/>
        <v>1237</v>
      </c>
      <c r="BB1492">
        <f t="shared" si="312"/>
        <v>251</v>
      </c>
      <c r="BC1492">
        <f t="shared" si="308"/>
        <v>4.8461538461538445E-2</v>
      </c>
      <c r="BD1492">
        <f t="shared" si="309"/>
        <v>0.79083333333333328</v>
      </c>
      <c r="BE1492">
        <f t="shared" si="310"/>
        <v>6.0833333333331361E-4</v>
      </c>
    </row>
    <row r="1493" spans="1:57" x14ac:dyDescent="0.3">
      <c r="A1493">
        <f>Pumpkin_Seeds_Dataset!A1491</f>
        <v>80490</v>
      </c>
      <c r="B1493">
        <f>Pumpkin_Seeds_Dataset!B1491</f>
        <v>1169.9059999999999</v>
      </c>
      <c r="C1493">
        <f>Pumpkin_Seeds_Dataset!C1491</f>
        <v>497.62619999999998</v>
      </c>
      <c r="D1493">
        <f>Pumpkin_Seeds_Dataset!D1491</f>
        <v>206.8382</v>
      </c>
      <c r="E1493">
        <f>Pumpkin_Seeds_Dataset!E1491</f>
        <v>81144</v>
      </c>
      <c r="F1493">
        <f>Pumpkin_Seeds_Dataset!F1491</f>
        <v>320.12970000000001</v>
      </c>
      <c r="G1493">
        <f>Pumpkin_Seeds_Dataset!G1491</f>
        <v>0.90949999999999998</v>
      </c>
      <c r="H1493">
        <f>Pumpkin_Seeds_Dataset!H1491</f>
        <v>0.9919</v>
      </c>
      <c r="I1493">
        <f>Pumpkin_Seeds_Dataset!I1491</f>
        <v>0.75180000000000002</v>
      </c>
      <c r="J1493">
        <f>Pumpkin_Seeds_Dataset!J1491</f>
        <v>0.73899999999999999</v>
      </c>
      <c r="K1493">
        <f>Pumpkin_Seeds_Dataset!K1491</f>
        <v>2.4058999999999999</v>
      </c>
      <c r="L1493">
        <f>Pumpkin_Seeds_Dataset!L1491</f>
        <v>0.64329999999999998</v>
      </c>
      <c r="M1493" s="9">
        <f>Pumpkin_Seeds_Dataset!M1491</f>
        <v>1</v>
      </c>
      <c r="N1493" s="10">
        <f t="shared" si="300"/>
        <v>0</v>
      </c>
      <c r="O1493" s="11">
        <f t="shared" si="301"/>
        <v>1</v>
      </c>
      <c r="P1493">
        <f t="shared" si="302"/>
        <v>1</v>
      </c>
      <c r="Q1493">
        <f t="shared" si="303"/>
        <v>0.99091371694232</v>
      </c>
      <c r="R1493" s="9">
        <f t="shared" si="304"/>
        <v>0.99091371694232</v>
      </c>
      <c r="S1493" s="11">
        <f t="shared" si="305"/>
        <v>9.0862830576800002E-3</v>
      </c>
      <c r="T1493" s="9">
        <f t="shared" si="306"/>
        <v>-9.1278151002689E-3</v>
      </c>
      <c r="U1493" s="11">
        <f t="shared" si="307"/>
        <v>100</v>
      </c>
      <c r="AX1493">
        <v>0.67669933023648032</v>
      </c>
      <c r="AY1493">
        <v>1</v>
      </c>
      <c r="AZ1493">
        <v>0</v>
      </c>
      <c r="BA1493">
        <f t="shared" si="311"/>
        <v>1238</v>
      </c>
      <c r="BB1493">
        <f t="shared" si="312"/>
        <v>251</v>
      </c>
      <c r="BC1493">
        <f t="shared" si="308"/>
        <v>4.7692307692307701E-2</v>
      </c>
      <c r="BD1493">
        <f t="shared" si="309"/>
        <v>0.79083333333333328</v>
      </c>
      <c r="BE1493">
        <f t="shared" si="310"/>
        <v>0</v>
      </c>
    </row>
    <row r="1494" spans="1:57" x14ac:dyDescent="0.3">
      <c r="A1494">
        <f>Pumpkin_Seeds_Dataset!A1492</f>
        <v>72478</v>
      </c>
      <c r="B1494">
        <f>Pumpkin_Seeds_Dataset!B1492</f>
        <v>1156.4380000000001</v>
      </c>
      <c r="C1494">
        <f>Pumpkin_Seeds_Dataset!C1492</f>
        <v>506.64</v>
      </c>
      <c r="D1494">
        <f>Pumpkin_Seeds_Dataset!D1492</f>
        <v>182.9025</v>
      </c>
      <c r="E1494">
        <f>Pumpkin_Seeds_Dataset!E1492</f>
        <v>73236</v>
      </c>
      <c r="F1494">
        <f>Pumpkin_Seeds_Dataset!F1492</f>
        <v>303.77929999999998</v>
      </c>
      <c r="G1494">
        <f>Pumpkin_Seeds_Dataset!G1492</f>
        <v>0.93259999999999998</v>
      </c>
      <c r="H1494">
        <f>Pumpkin_Seeds_Dataset!H1492</f>
        <v>0.98960000000000004</v>
      </c>
      <c r="I1494">
        <f>Pumpkin_Seeds_Dataset!I1492</f>
        <v>0.75639999999999996</v>
      </c>
      <c r="J1494">
        <f>Pumpkin_Seeds_Dataset!J1492</f>
        <v>0.68100000000000005</v>
      </c>
      <c r="K1494">
        <f>Pumpkin_Seeds_Dataset!K1492</f>
        <v>2.77</v>
      </c>
      <c r="L1494">
        <f>Pumpkin_Seeds_Dataset!L1492</f>
        <v>0.59960000000000002</v>
      </c>
      <c r="M1494" s="9">
        <f>Pumpkin_Seeds_Dataset!M1492</f>
        <v>1</v>
      </c>
      <c r="N1494" s="10">
        <f t="shared" si="300"/>
        <v>0</v>
      </c>
      <c r="O1494" s="11">
        <f t="shared" si="301"/>
        <v>1</v>
      </c>
      <c r="P1494">
        <f t="shared" si="302"/>
        <v>1</v>
      </c>
      <c r="Q1494">
        <f t="shared" si="303"/>
        <v>0.9998689778105655</v>
      </c>
      <c r="R1494" s="9">
        <f t="shared" si="304"/>
        <v>0.9998689778105655</v>
      </c>
      <c r="S1494" s="11">
        <f t="shared" si="305"/>
        <v>1.3102218943450428E-4</v>
      </c>
      <c r="T1494" s="9">
        <f t="shared" si="306"/>
        <v>-1.3103077359138458E-4</v>
      </c>
      <c r="U1494" s="11">
        <f t="shared" si="307"/>
        <v>100</v>
      </c>
      <c r="AX1494">
        <v>0.67836579795247776</v>
      </c>
      <c r="AY1494">
        <v>0</v>
      </c>
      <c r="AZ1494">
        <v>1</v>
      </c>
      <c r="BA1494">
        <f t="shared" si="311"/>
        <v>1238</v>
      </c>
      <c r="BB1494">
        <f t="shared" si="312"/>
        <v>252</v>
      </c>
      <c r="BC1494">
        <f t="shared" si="308"/>
        <v>4.7692307692307701E-2</v>
      </c>
      <c r="BD1494">
        <f t="shared" si="309"/>
        <v>0.79</v>
      </c>
      <c r="BE1494">
        <f t="shared" si="310"/>
        <v>0</v>
      </c>
    </row>
    <row r="1495" spans="1:57" x14ac:dyDescent="0.3">
      <c r="A1495">
        <f>Pumpkin_Seeds_Dataset!A1493</f>
        <v>79364</v>
      </c>
      <c r="B1495">
        <f>Pumpkin_Seeds_Dataset!B1493</f>
        <v>1195.566</v>
      </c>
      <c r="C1495">
        <f>Pumpkin_Seeds_Dataset!C1493</f>
        <v>516.8827</v>
      </c>
      <c r="D1495">
        <f>Pumpkin_Seeds_Dataset!D1493</f>
        <v>195.73429999999999</v>
      </c>
      <c r="E1495">
        <f>Pumpkin_Seeds_Dataset!E1493</f>
        <v>80069</v>
      </c>
      <c r="F1495">
        <f>Pumpkin_Seeds_Dataset!F1493</f>
        <v>317.8827</v>
      </c>
      <c r="G1495">
        <f>Pumpkin_Seeds_Dataset!G1493</f>
        <v>0.92549999999999999</v>
      </c>
      <c r="H1495">
        <f>Pumpkin_Seeds_Dataset!H1493</f>
        <v>0.99119999999999997</v>
      </c>
      <c r="I1495">
        <f>Pumpkin_Seeds_Dataset!I1493</f>
        <v>0.52769999999999995</v>
      </c>
      <c r="J1495">
        <f>Pumpkin_Seeds_Dataset!J1493</f>
        <v>0.69769999999999999</v>
      </c>
      <c r="K1495">
        <f>Pumpkin_Seeds_Dataset!K1493</f>
        <v>2.6406999999999998</v>
      </c>
      <c r="L1495">
        <f>Pumpkin_Seeds_Dataset!L1493</f>
        <v>0.61499999999999999</v>
      </c>
      <c r="M1495" s="9">
        <f>Pumpkin_Seeds_Dataset!M1493</f>
        <v>1</v>
      </c>
      <c r="N1495" s="10">
        <f t="shared" si="300"/>
        <v>0</v>
      </c>
      <c r="O1495" s="11">
        <f t="shared" si="301"/>
        <v>1</v>
      </c>
      <c r="P1495">
        <f t="shared" si="302"/>
        <v>1</v>
      </c>
      <c r="Q1495">
        <f t="shared" si="303"/>
        <v>0.99898768348285993</v>
      </c>
      <c r="R1495" s="9">
        <f t="shared" si="304"/>
        <v>0.99898768348285993</v>
      </c>
      <c r="S1495" s="11">
        <f t="shared" si="305"/>
        <v>1.0123165171400661E-3</v>
      </c>
      <c r="T1495" s="9">
        <f t="shared" si="306"/>
        <v>-1.012829255570432E-3</v>
      </c>
      <c r="U1495" s="11">
        <f t="shared" si="307"/>
        <v>100</v>
      </c>
      <c r="AX1495">
        <v>0.67917091993926237</v>
      </c>
      <c r="AY1495">
        <v>0</v>
      </c>
      <c r="AZ1495">
        <v>1</v>
      </c>
      <c r="BA1495">
        <f t="shared" si="311"/>
        <v>1238</v>
      </c>
      <c r="BB1495">
        <f t="shared" si="312"/>
        <v>253</v>
      </c>
      <c r="BC1495">
        <f t="shared" si="308"/>
        <v>4.7692307692307701E-2</v>
      </c>
      <c r="BD1495">
        <f t="shared" si="309"/>
        <v>0.78916666666666668</v>
      </c>
      <c r="BE1495">
        <f t="shared" si="310"/>
        <v>6.0705128205126239E-4</v>
      </c>
    </row>
    <row r="1496" spans="1:57" x14ac:dyDescent="0.3">
      <c r="A1496">
        <f>Pumpkin_Seeds_Dataset!A1494</f>
        <v>97013</v>
      </c>
      <c r="B1496">
        <f>Pumpkin_Seeds_Dataset!B1494</f>
        <v>1301.8889999999999</v>
      </c>
      <c r="C1496">
        <f>Pumpkin_Seeds_Dataset!C1494</f>
        <v>555.29549999999995</v>
      </c>
      <c r="D1496">
        <f>Pumpkin_Seeds_Dataset!D1494</f>
        <v>223.32089999999999</v>
      </c>
      <c r="E1496">
        <f>Pumpkin_Seeds_Dataset!E1494</f>
        <v>98334</v>
      </c>
      <c r="F1496">
        <f>Pumpkin_Seeds_Dataset!F1494</f>
        <v>351.45519999999999</v>
      </c>
      <c r="G1496">
        <f>Pumpkin_Seeds_Dataset!G1494</f>
        <v>0.91559999999999997</v>
      </c>
      <c r="H1496">
        <f>Pumpkin_Seeds_Dataset!H1494</f>
        <v>0.98660000000000003</v>
      </c>
      <c r="I1496">
        <f>Pumpkin_Seeds_Dataset!I1494</f>
        <v>0.69189999999999996</v>
      </c>
      <c r="J1496">
        <f>Pumpkin_Seeds_Dataset!J1494</f>
        <v>0.71930000000000005</v>
      </c>
      <c r="K1496">
        <f>Pumpkin_Seeds_Dataset!K1494</f>
        <v>2.4864999999999999</v>
      </c>
      <c r="L1496">
        <f>Pumpkin_Seeds_Dataset!L1494</f>
        <v>0.63290000000000002</v>
      </c>
      <c r="M1496" s="9">
        <f>Pumpkin_Seeds_Dataset!M1494</f>
        <v>1</v>
      </c>
      <c r="N1496" s="10">
        <f t="shared" si="300"/>
        <v>0</v>
      </c>
      <c r="O1496" s="11">
        <f t="shared" si="301"/>
        <v>1</v>
      </c>
      <c r="P1496">
        <f t="shared" si="302"/>
        <v>1</v>
      </c>
      <c r="Q1496">
        <f t="shared" si="303"/>
        <v>0.99130594802430305</v>
      </c>
      <c r="R1496" s="9">
        <f t="shared" si="304"/>
        <v>0.99130594802430305</v>
      </c>
      <c r="S1496" s="11">
        <f t="shared" si="305"/>
        <v>8.6940519756969481E-3</v>
      </c>
      <c r="T1496" s="9">
        <f t="shared" si="306"/>
        <v>-8.7320657350149281E-3</v>
      </c>
      <c r="U1496" s="11">
        <f t="shared" si="307"/>
        <v>100</v>
      </c>
      <c r="AX1496">
        <v>0.67985785836451862</v>
      </c>
      <c r="AY1496">
        <v>1</v>
      </c>
      <c r="AZ1496">
        <v>0</v>
      </c>
      <c r="BA1496">
        <f t="shared" si="311"/>
        <v>1239</v>
      </c>
      <c r="BB1496">
        <f t="shared" si="312"/>
        <v>253</v>
      </c>
      <c r="BC1496">
        <f t="shared" si="308"/>
        <v>4.6923076923076956E-2</v>
      </c>
      <c r="BD1496">
        <f t="shared" si="309"/>
        <v>0.78916666666666668</v>
      </c>
      <c r="BE1496">
        <f t="shared" si="310"/>
        <v>0</v>
      </c>
    </row>
    <row r="1497" spans="1:57" x14ac:dyDescent="0.3">
      <c r="A1497">
        <f>Pumpkin_Seeds_Dataset!A1495</f>
        <v>90377</v>
      </c>
      <c r="B1497">
        <f>Pumpkin_Seeds_Dataset!B1495</f>
        <v>1204.98</v>
      </c>
      <c r="C1497">
        <f>Pumpkin_Seeds_Dataset!C1495</f>
        <v>503.54</v>
      </c>
      <c r="D1497">
        <f>Pumpkin_Seeds_Dataset!D1495</f>
        <v>228.94030000000001</v>
      </c>
      <c r="E1497">
        <f>Pumpkin_Seeds_Dataset!E1495</f>
        <v>91178</v>
      </c>
      <c r="F1497">
        <f>Pumpkin_Seeds_Dataset!F1495</f>
        <v>339.22199999999998</v>
      </c>
      <c r="G1497">
        <f>Pumpkin_Seeds_Dataset!G1495</f>
        <v>0.89070000000000005</v>
      </c>
      <c r="H1497">
        <f>Pumpkin_Seeds_Dataset!H1495</f>
        <v>0.99119999999999997</v>
      </c>
      <c r="I1497">
        <f>Pumpkin_Seeds_Dataset!I1495</f>
        <v>0.76229999999999998</v>
      </c>
      <c r="J1497">
        <f>Pumpkin_Seeds_Dataset!J1495</f>
        <v>0.78220000000000001</v>
      </c>
      <c r="K1497">
        <f>Pumpkin_Seeds_Dataset!K1495</f>
        <v>2.1993999999999998</v>
      </c>
      <c r="L1497">
        <f>Pumpkin_Seeds_Dataset!L1495</f>
        <v>0.67369999999999997</v>
      </c>
      <c r="M1497" s="9">
        <f>Pumpkin_Seeds_Dataset!M1495</f>
        <v>1</v>
      </c>
      <c r="N1497" s="10">
        <f t="shared" si="300"/>
        <v>0</v>
      </c>
      <c r="O1497" s="11">
        <f t="shared" si="301"/>
        <v>1</v>
      </c>
      <c r="P1497">
        <f t="shared" si="302"/>
        <v>1</v>
      </c>
      <c r="Q1497">
        <f t="shared" si="303"/>
        <v>0.86330994478188028</v>
      </c>
      <c r="R1497" s="9">
        <f t="shared" si="304"/>
        <v>0.86330994478188028</v>
      </c>
      <c r="S1497" s="11">
        <f t="shared" si="305"/>
        <v>0.13669005521811972</v>
      </c>
      <c r="T1497" s="9">
        <f t="shared" si="306"/>
        <v>-0.14698150430986975</v>
      </c>
      <c r="U1497" s="11">
        <f t="shared" si="307"/>
        <v>100</v>
      </c>
      <c r="AX1497">
        <v>0.68045097587096992</v>
      </c>
      <c r="AY1497">
        <v>0</v>
      </c>
      <c r="AZ1497">
        <v>1</v>
      </c>
      <c r="BA1497">
        <f t="shared" si="311"/>
        <v>1239</v>
      </c>
      <c r="BB1497">
        <f t="shared" si="312"/>
        <v>254</v>
      </c>
      <c r="BC1497">
        <f t="shared" si="308"/>
        <v>4.6923076923076956E-2</v>
      </c>
      <c r="BD1497">
        <f t="shared" si="309"/>
        <v>0.78833333333333333</v>
      </c>
      <c r="BE1497">
        <f t="shared" si="310"/>
        <v>6.0641025641032422E-4</v>
      </c>
    </row>
    <row r="1498" spans="1:57" x14ac:dyDescent="0.3">
      <c r="A1498">
        <f>Pumpkin_Seeds_Dataset!A1496</f>
        <v>73092</v>
      </c>
      <c r="B1498">
        <f>Pumpkin_Seeds_Dataset!B1496</f>
        <v>1126.4010000000001</v>
      </c>
      <c r="C1498">
        <f>Pumpkin_Seeds_Dataset!C1496</f>
        <v>484.07459999999998</v>
      </c>
      <c r="D1498">
        <f>Pumpkin_Seeds_Dataset!D1496</f>
        <v>193.1337</v>
      </c>
      <c r="E1498">
        <f>Pumpkin_Seeds_Dataset!E1496</f>
        <v>73834</v>
      </c>
      <c r="F1498">
        <f>Pumpkin_Seeds_Dataset!F1496</f>
        <v>305.06330000000003</v>
      </c>
      <c r="G1498">
        <f>Pumpkin_Seeds_Dataset!G1496</f>
        <v>0.91700000000000004</v>
      </c>
      <c r="H1498">
        <f>Pumpkin_Seeds_Dataset!H1496</f>
        <v>0.99</v>
      </c>
      <c r="I1498">
        <f>Pumpkin_Seeds_Dataset!I1496</f>
        <v>0.76910000000000001</v>
      </c>
      <c r="J1498">
        <f>Pumpkin_Seeds_Dataset!J1496</f>
        <v>0.72389999999999999</v>
      </c>
      <c r="K1498">
        <f>Pumpkin_Seeds_Dataset!K1496</f>
        <v>2.5064000000000002</v>
      </c>
      <c r="L1498">
        <f>Pumpkin_Seeds_Dataset!L1496</f>
        <v>0.63019999999999998</v>
      </c>
      <c r="M1498" s="9">
        <f>Pumpkin_Seeds_Dataset!M1496</f>
        <v>1</v>
      </c>
      <c r="N1498" s="10">
        <f t="shared" si="300"/>
        <v>0</v>
      </c>
      <c r="O1498" s="11">
        <f t="shared" si="301"/>
        <v>1</v>
      </c>
      <c r="P1498">
        <f t="shared" si="302"/>
        <v>1</v>
      </c>
      <c r="Q1498">
        <f t="shared" si="303"/>
        <v>0.9960295247391191</v>
      </c>
      <c r="R1498" s="9">
        <f t="shared" si="304"/>
        <v>0.9960295247391191</v>
      </c>
      <c r="S1498" s="11">
        <f t="shared" si="305"/>
        <v>3.9704752608809013E-3</v>
      </c>
      <c r="T1498" s="9">
        <f t="shared" si="306"/>
        <v>-3.9783785245245465E-3</v>
      </c>
      <c r="U1498" s="11">
        <f t="shared" si="307"/>
        <v>100</v>
      </c>
      <c r="AX1498">
        <v>0.68120153125724148</v>
      </c>
      <c r="AY1498">
        <v>1</v>
      </c>
      <c r="AZ1498">
        <v>0</v>
      </c>
      <c r="BA1498">
        <f t="shared" si="311"/>
        <v>1240</v>
      </c>
      <c r="BB1498">
        <f t="shared" si="312"/>
        <v>254</v>
      </c>
      <c r="BC1498">
        <f t="shared" si="308"/>
        <v>4.6153846153846101E-2</v>
      </c>
      <c r="BD1498">
        <f t="shared" si="309"/>
        <v>0.78833333333333333</v>
      </c>
      <c r="BE1498">
        <f t="shared" si="310"/>
        <v>6.0641025641023673E-4</v>
      </c>
    </row>
    <row r="1499" spans="1:57" x14ac:dyDescent="0.3">
      <c r="A1499">
        <f>Pumpkin_Seeds_Dataset!A1497</f>
        <v>103529</v>
      </c>
      <c r="B1499">
        <f>Pumpkin_Seeds_Dataset!B1497</f>
        <v>1331.48</v>
      </c>
      <c r="C1499">
        <f>Pumpkin_Seeds_Dataset!C1497</f>
        <v>561.68309999999997</v>
      </c>
      <c r="D1499">
        <f>Pumpkin_Seeds_Dataset!D1497</f>
        <v>236.1687</v>
      </c>
      <c r="E1499">
        <f>Pumpkin_Seeds_Dataset!E1497</f>
        <v>104513</v>
      </c>
      <c r="F1499">
        <f>Pumpkin_Seeds_Dataset!F1497</f>
        <v>363.06639999999999</v>
      </c>
      <c r="G1499">
        <f>Pumpkin_Seeds_Dataset!G1497</f>
        <v>0.9073</v>
      </c>
      <c r="H1499">
        <f>Pumpkin_Seeds_Dataset!H1497</f>
        <v>0.99060000000000004</v>
      </c>
      <c r="I1499">
        <f>Pumpkin_Seeds_Dataset!I1497</f>
        <v>0.74919999999999998</v>
      </c>
      <c r="J1499">
        <f>Pumpkin_Seeds_Dataset!J1497</f>
        <v>0.73380000000000001</v>
      </c>
      <c r="K1499">
        <f>Pumpkin_Seeds_Dataset!K1497</f>
        <v>2.3782999999999999</v>
      </c>
      <c r="L1499">
        <f>Pumpkin_Seeds_Dataset!L1497</f>
        <v>0.64639999999999997</v>
      </c>
      <c r="M1499" s="9">
        <f>Pumpkin_Seeds_Dataset!M1497</f>
        <v>1</v>
      </c>
      <c r="N1499" s="10">
        <f t="shared" si="300"/>
        <v>0</v>
      </c>
      <c r="O1499" s="11">
        <f t="shared" si="301"/>
        <v>1</v>
      </c>
      <c r="P1499">
        <f t="shared" si="302"/>
        <v>1</v>
      </c>
      <c r="Q1499">
        <f t="shared" si="303"/>
        <v>0.99790022509193987</v>
      </c>
      <c r="R1499" s="9">
        <f t="shared" si="304"/>
        <v>0.99790022509193987</v>
      </c>
      <c r="S1499" s="11">
        <f t="shared" si="305"/>
        <v>2.0997749080601258E-3</v>
      </c>
      <c r="T1499" s="9">
        <f t="shared" si="306"/>
        <v>-2.1019825262679551E-3</v>
      </c>
      <c r="U1499" s="11">
        <f t="shared" si="307"/>
        <v>100</v>
      </c>
      <c r="AX1499">
        <v>0.6818447982743836</v>
      </c>
      <c r="AY1499">
        <v>1</v>
      </c>
      <c r="AZ1499">
        <v>0</v>
      </c>
      <c r="BA1499">
        <f t="shared" si="311"/>
        <v>1241</v>
      </c>
      <c r="BB1499">
        <f t="shared" si="312"/>
        <v>254</v>
      </c>
      <c r="BC1499">
        <f t="shared" si="308"/>
        <v>4.5384615384615357E-2</v>
      </c>
      <c r="BD1499">
        <f t="shared" si="309"/>
        <v>0.78833333333333333</v>
      </c>
      <c r="BE1499">
        <f t="shared" si="310"/>
        <v>0</v>
      </c>
    </row>
    <row r="1500" spans="1:57" x14ac:dyDescent="0.3">
      <c r="A1500">
        <f>Pumpkin_Seeds_Dataset!A1498</f>
        <v>97634</v>
      </c>
      <c r="B1500">
        <f>Pumpkin_Seeds_Dataset!B1498</f>
        <v>1331.1590000000001</v>
      </c>
      <c r="C1500">
        <f>Pumpkin_Seeds_Dataset!C1498</f>
        <v>578.86670000000004</v>
      </c>
      <c r="D1500">
        <f>Pumpkin_Seeds_Dataset!D1498</f>
        <v>216.75319999999999</v>
      </c>
      <c r="E1500">
        <f>Pumpkin_Seeds_Dataset!E1498</f>
        <v>98397</v>
      </c>
      <c r="F1500">
        <f>Pumpkin_Seeds_Dataset!F1498</f>
        <v>352.57830000000001</v>
      </c>
      <c r="G1500">
        <f>Pumpkin_Seeds_Dataset!G1498</f>
        <v>0.92720000000000002</v>
      </c>
      <c r="H1500">
        <f>Pumpkin_Seeds_Dataset!H1498</f>
        <v>0.99219999999999997</v>
      </c>
      <c r="I1500">
        <f>Pumpkin_Seeds_Dataset!I1498</f>
        <v>0.73699999999999999</v>
      </c>
      <c r="J1500">
        <f>Pumpkin_Seeds_Dataset!J1498</f>
        <v>0.69240000000000002</v>
      </c>
      <c r="K1500">
        <f>Pumpkin_Seeds_Dataset!K1498</f>
        <v>2.6705999999999999</v>
      </c>
      <c r="L1500">
        <f>Pumpkin_Seeds_Dataset!L1498</f>
        <v>0.60909999999999997</v>
      </c>
      <c r="M1500" s="9">
        <f>Pumpkin_Seeds_Dataset!M1498</f>
        <v>1</v>
      </c>
      <c r="N1500" s="10">
        <f t="shared" si="300"/>
        <v>0</v>
      </c>
      <c r="O1500" s="11">
        <f t="shared" si="301"/>
        <v>1</v>
      </c>
      <c r="P1500">
        <f t="shared" si="302"/>
        <v>1</v>
      </c>
      <c r="Q1500">
        <f t="shared" si="303"/>
        <v>0.9999761500173594</v>
      </c>
      <c r="R1500" s="9">
        <f t="shared" si="304"/>
        <v>0.9999761500173594</v>
      </c>
      <c r="S1500" s="11">
        <f t="shared" si="305"/>
        <v>2.3849982640600231E-5</v>
      </c>
      <c r="T1500" s="9">
        <f t="shared" si="306"/>
        <v>-2.3850267055958419E-5</v>
      </c>
      <c r="U1500" s="11">
        <f t="shared" si="307"/>
        <v>100</v>
      </c>
      <c r="AX1500">
        <v>0.68264326358979699</v>
      </c>
      <c r="AY1500">
        <v>0</v>
      </c>
      <c r="AZ1500">
        <v>1</v>
      </c>
      <c r="BA1500">
        <f t="shared" si="311"/>
        <v>1241</v>
      </c>
      <c r="BB1500">
        <f t="shared" si="312"/>
        <v>255</v>
      </c>
      <c r="BC1500">
        <f t="shared" si="308"/>
        <v>4.5384615384615357E-2</v>
      </c>
      <c r="BD1500">
        <f t="shared" si="309"/>
        <v>0.78749999999999998</v>
      </c>
      <c r="BE1500">
        <f t="shared" si="310"/>
        <v>0</v>
      </c>
    </row>
    <row r="1501" spans="1:57" x14ac:dyDescent="0.3">
      <c r="A1501">
        <f>Pumpkin_Seeds_Dataset!A1499</f>
        <v>74790</v>
      </c>
      <c r="B1501">
        <f>Pumpkin_Seeds_Dataset!B1499</f>
        <v>1122.1959999999999</v>
      </c>
      <c r="C1501">
        <f>Pumpkin_Seeds_Dataset!C1499</f>
        <v>477.84440000000001</v>
      </c>
      <c r="D1501">
        <f>Pumpkin_Seeds_Dataset!D1499</f>
        <v>199.72929999999999</v>
      </c>
      <c r="E1501">
        <f>Pumpkin_Seeds_Dataset!E1499</f>
        <v>75609</v>
      </c>
      <c r="F1501">
        <f>Pumpkin_Seeds_Dataset!F1499</f>
        <v>308.58640000000003</v>
      </c>
      <c r="G1501">
        <f>Pumpkin_Seeds_Dataset!G1499</f>
        <v>0.90849999999999997</v>
      </c>
      <c r="H1501">
        <f>Pumpkin_Seeds_Dataset!H1499</f>
        <v>0.98919999999999997</v>
      </c>
      <c r="I1501">
        <f>Pumpkin_Seeds_Dataset!I1499</f>
        <v>0.7218</v>
      </c>
      <c r="J1501">
        <f>Pumpkin_Seeds_Dataset!J1499</f>
        <v>0.74629999999999996</v>
      </c>
      <c r="K1501">
        <f>Pumpkin_Seeds_Dataset!K1499</f>
        <v>2.3925000000000001</v>
      </c>
      <c r="L1501">
        <f>Pumpkin_Seeds_Dataset!L1499</f>
        <v>0.64580000000000004</v>
      </c>
      <c r="M1501" s="9">
        <f>Pumpkin_Seeds_Dataset!M1499</f>
        <v>1</v>
      </c>
      <c r="N1501" s="10">
        <f t="shared" si="300"/>
        <v>0</v>
      </c>
      <c r="O1501" s="11">
        <f t="shared" si="301"/>
        <v>1</v>
      </c>
      <c r="P1501">
        <f t="shared" si="302"/>
        <v>1</v>
      </c>
      <c r="Q1501">
        <f t="shared" si="303"/>
        <v>0.96664892448820672</v>
      </c>
      <c r="R1501" s="9">
        <f t="shared" si="304"/>
        <v>0.96664892448820672</v>
      </c>
      <c r="S1501" s="11">
        <f t="shared" si="305"/>
        <v>3.3351075511793282E-2</v>
      </c>
      <c r="T1501" s="9">
        <f t="shared" si="306"/>
        <v>-3.3919905821834843E-2</v>
      </c>
      <c r="U1501" s="11">
        <f t="shared" si="307"/>
        <v>100</v>
      </c>
      <c r="AX1501">
        <v>0.68362476843712239</v>
      </c>
      <c r="AY1501">
        <v>0</v>
      </c>
      <c r="AZ1501">
        <v>1</v>
      </c>
      <c r="BA1501">
        <f t="shared" si="311"/>
        <v>1241</v>
      </c>
      <c r="BB1501">
        <f t="shared" si="312"/>
        <v>256</v>
      </c>
      <c r="BC1501">
        <f t="shared" si="308"/>
        <v>4.5384615384615357E-2</v>
      </c>
      <c r="BD1501">
        <f t="shared" si="309"/>
        <v>0.78666666666666663</v>
      </c>
      <c r="BE1501">
        <f t="shared" si="310"/>
        <v>0</v>
      </c>
    </row>
    <row r="1502" spans="1:57" x14ac:dyDescent="0.3">
      <c r="A1502">
        <f>Pumpkin_Seeds_Dataset!A1500</f>
        <v>99668</v>
      </c>
      <c r="B1502">
        <f>Pumpkin_Seeds_Dataset!B1500</f>
        <v>1276.434</v>
      </c>
      <c r="C1502">
        <f>Pumpkin_Seeds_Dataset!C1500</f>
        <v>489.25369999999998</v>
      </c>
      <c r="D1502">
        <f>Pumpkin_Seeds_Dataset!D1500</f>
        <v>264.20069999999998</v>
      </c>
      <c r="E1502">
        <f>Pumpkin_Seeds_Dataset!E1500</f>
        <v>101283</v>
      </c>
      <c r="F1502">
        <f>Pumpkin_Seeds_Dataset!F1500</f>
        <v>356.23200000000003</v>
      </c>
      <c r="G1502">
        <f>Pumpkin_Seeds_Dataset!G1500</f>
        <v>0.8417</v>
      </c>
      <c r="H1502">
        <f>Pumpkin_Seeds_Dataset!H1500</f>
        <v>0.98409999999999997</v>
      </c>
      <c r="I1502">
        <f>Pumpkin_Seeds_Dataset!I1500</f>
        <v>0.7591</v>
      </c>
      <c r="J1502">
        <f>Pumpkin_Seeds_Dataset!J1500</f>
        <v>0.76870000000000005</v>
      </c>
      <c r="K1502">
        <f>Pumpkin_Seeds_Dataset!K1500</f>
        <v>1.8517999999999999</v>
      </c>
      <c r="L1502">
        <f>Pumpkin_Seeds_Dataset!L1500</f>
        <v>0.72809999999999997</v>
      </c>
      <c r="M1502" s="9">
        <f>Pumpkin_Seeds_Dataset!M1500</f>
        <v>1</v>
      </c>
      <c r="N1502" s="10">
        <f t="shared" si="300"/>
        <v>0</v>
      </c>
      <c r="O1502" s="11">
        <f t="shared" si="301"/>
        <v>1</v>
      </c>
      <c r="P1502">
        <f t="shared" si="302"/>
        <v>1</v>
      </c>
      <c r="Q1502">
        <f t="shared" si="303"/>
        <v>0.25808364813429463</v>
      </c>
      <c r="R1502" s="9">
        <f t="shared" si="304"/>
        <v>0.25808364813429463</v>
      </c>
      <c r="S1502" s="11">
        <f t="shared" si="305"/>
        <v>0.74191635186570537</v>
      </c>
      <c r="T1502" s="9">
        <f t="shared" si="306"/>
        <v>-1.3544715290328946</v>
      </c>
      <c r="U1502" s="11">
        <f t="shared" si="307"/>
        <v>0</v>
      </c>
      <c r="AX1502">
        <v>0.68407582155630642</v>
      </c>
      <c r="AY1502">
        <v>0</v>
      </c>
      <c r="AZ1502">
        <v>1</v>
      </c>
      <c r="BA1502">
        <f t="shared" si="311"/>
        <v>1241</v>
      </c>
      <c r="BB1502">
        <f t="shared" si="312"/>
        <v>257</v>
      </c>
      <c r="BC1502">
        <f t="shared" si="308"/>
        <v>4.5384615384615357E-2</v>
      </c>
      <c r="BD1502">
        <f t="shared" si="309"/>
        <v>0.78583333333333338</v>
      </c>
      <c r="BE1502">
        <f t="shared" si="310"/>
        <v>0</v>
      </c>
    </row>
    <row r="1503" spans="1:57" x14ac:dyDescent="0.3">
      <c r="A1503">
        <f>Pumpkin_Seeds_Dataset!A1501</f>
        <v>75833</v>
      </c>
      <c r="B1503">
        <f>Pumpkin_Seeds_Dataset!B1501</f>
        <v>1140.9179999999999</v>
      </c>
      <c r="C1503">
        <f>Pumpkin_Seeds_Dataset!C1501</f>
        <v>492.21789999999999</v>
      </c>
      <c r="D1503">
        <f>Pumpkin_Seeds_Dataset!D1501</f>
        <v>196.85120000000001</v>
      </c>
      <c r="E1503">
        <f>Pumpkin_Seeds_Dataset!E1501</f>
        <v>76433</v>
      </c>
      <c r="F1503">
        <f>Pumpkin_Seeds_Dataset!F1501</f>
        <v>310.73070000000001</v>
      </c>
      <c r="G1503">
        <f>Pumpkin_Seeds_Dataset!G1501</f>
        <v>0.91649999999999998</v>
      </c>
      <c r="H1503">
        <f>Pumpkin_Seeds_Dataset!H1501</f>
        <v>0.99209999999999998</v>
      </c>
      <c r="I1503">
        <f>Pumpkin_Seeds_Dataset!I1501</f>
        <v>0.74350000000000005</v>
      </c>
      <c r="J1503">
        <f>Pumpkin_Seeds_Dataset!J1501</f>
        <v>0.73209999999999997</v>
      </c>
      <c r="K1503">
        <f>Pumpkin_Seeds_Dataset!K1501</f>
        <v>2.5005000000000002</v>
      </c>
      <c r="L1503">
        <f>Pumpkin_Seeds_Dataset!L1501</f>
        <v>0.63129999999999997</v>
      </c>
      <c r="M1503" s="9">
        <f>Pumpkin_Seeds_Dataset!M1501</f>
        <v>1</v>
      </c>
      <c r="N1503" s="10">
        <f t="shared" si="300"/>
        <v>0</v>
      </c>
      <c r="O1503" s="11">
        <f t="shared" si="301"/>
        <v>1</v>
      </c>
      <c r="P1503">
        <f t="shared" si="302"/>
        <v>1</v>
      </c>
      <c r="Q1503">
        <f t="shared" si="303"/>
        <v>0.99687116679973686</v>
      </c>
      <c r="R1503" s="9">
        <f t="shared" si="304"/>
        <v>0.99687116679973686</v>
      </c>
      <c r="S1503" s="11">
        <f t="shared" si="305"/>
        <v>3.1288332002631369E-3</v>
      </c>
      <c r="T1503" s="9">
        <f t="shared" si="306"/>
        <v>-3.1337382328854263E-3</v>
      </c>
      <c r="U1503" s="11">
        <f t="shared" si="307"/>
        <v>100</v>
      </c>
      <c r="AX1503">
        <v>0.68510660094960218</v>
      </c>
      <c r="AY1503">
        <v>0</v>
      </c>
      <c r="AZ1503">
        <v>1</v>
      </c>
      <c r="BA1503">
        <f t="shared" si="311"/>
        <v>1241</v>
      </c>
      <c r="BB1503">
        <f t="shared" si="312"/>
        <v>258</v>
      </c>
      <c r="BC1503">
        <f t="shared" si="308"/>
        <v>4.5384615384615357E-2</v>
      </c>
      <c r="BD1503">
        <f t="shared" si="309"/>
        <v>0.78500000000000003</v>
      </c>
      <c r="BE1503">
        <f t="shared" si="310"/>
        <v>0</v>
      </c>
    </row>
    <row r="1504" spans="1:57" x14ac:dyDescent="0.3">
      <c r="A1504">
        <f>Pumpkin_Seeds_Dataset!A1502</f>
        <v>80412</v>
      </c>
      <c r="B1504">
        <f>Pumpkin_Seeds_Dataset!B1502</f>
        <v>1205.7619999999999</v>
      </c>
      <c r="C1504">
        <f>Pumpkin_Seeds_Dataset!C1502</f>
        <v>526.04039999999998</v>
      </c>
      <c r="D1504">
        <f>Pumpkin_Seeds_Dataset!D1502</f>
        <v>195.11019999999999</v>
      </c>
      <c r="E1504">
        <f>Pumpkin_Seeds_Dataset!E1502</f>
        <v>81149</v>
      </c>
      <c r="F1504">
        <f>Pumpkin_Seeds_Dataset!F1502</f>
        <v>319.97460000000001</v>
      </c>
      <c r="G1504">
        <f>Pumpkin_Seeds_Dataset!G1502</f>
        <v>0.92869999999999997</v>
      </c>
      <c r="H1504">
        <f>Pumpkin_Seeds_Dataset!H1502</f>
        <v>0.9909</v>
      </c>
      <c r="I1504">
        <f>Pumpkin_Seeds_Dataset!I1502</f>
        <v>0.73360000000000003</v>
      </c>
      <c r="J1504">
        <f>Pumpkin_Seeds_Dataset!J1502</f>
        <v>0.69499999999999995</v>
      </c>
      <c r="K1504">
        <f>Pumpkin_Seeds_Dataset!K1502</f>
        <v>2.6960999999999999</v>
      </c>
      <c r="L1504">
        <f>Pumpkin_Seeds_Dataset!L1502</f>
        <v>0.60829999999999995</v>
      </c>
      <c r="M1504" s="9">
        <f>Pumpkin_Seeds_Dataset!M1502</f>
        <v>1</v>
      </c>
      <c r="N1504" s="10">
        <f t="shared" si="300"/>
        <v>0</v>
      </c>
      <c r="O1504" s="11">
        <f t="shared" si="301"/>
        <v>1</v>
      </c>
      <c r="P1504">
        <f t="shared" si="302"/>
        <v>1</v>
      </c>
      <c r="Q1504">
        <f t="shared" si="303"/>
        <v>0.99965824609447618</v>
      </c>
      <c r="R1504" s="9">
        <f t="shared" si="304"/>
        <v>0.99965824609447618</v>
      </c>
      <c r="S1504" s="11">
        <f t="shared" si="305"/>
        <v>3.4175390552382279E-4</v>
      </c>
      <c r="T1504" s="9">
        <f t="shared" si="306"/>
        <v>-3.4181231669833692E-4</v>
      </c>
      <c r="U1504" s="11">
        <f t="shared" si="307"/>
        <v>100</v>
      </c>
      <c r="AX1504">
        <v>0.68588183488331134</v>
      </c>
      <c r="AY1504">
        <v>0</v>
      </c>
      <c r="AZ1504">
        <v>1</v>
      </c>
      <c r="BA1504">
        <f t="shared" si="311"/>
        <v>1241</v>
      </c>
      <c r="BB1504">
        <f t="shared" si="312"/>
        <v>259</v>
      </c>
      <c r="BC1504">
        <f t="shared" si="308"/>
        <v>4.5384615384615357E-2</v>
      </c>
      <c r="BD1504">
        <f t="shared" si="309"/>
        <v>0.78416666666666668</v>
      </c>
      <c r="BE1504">
        <f t="shared" si="310"/>
        <v>6.0320512820510863E-4</v>
      </c>
    </row>
    <row r="1505" spans="1:57" x14ac:dyDescent="0.3">
      <c r="A1505">
        <f>Pumpkin_Seeds_Dataset!A1503</f>
        <v>77335</v>
      </c>
      <c r="B1505">
        <f>Pumpkin_Seeds_Dataset!B1503</f>
        <v>1114.2360000000001</v>
      </c>
      <c r="C1505">
        <f>Pumpkin_Seeds_Dataset!C1503</f>
        <v>463.43979999999999</v>
      </c>
      <c r="D1505">
        <f>Pumpkin_Seeds_Dataset!D1503</f>
        <v>213.37020000000001</v>
      </c>
      <c r="E1505">
        <f>Pumpkin_Seeds_Dataset!E1503</f>
        <v>78035</v>
      </c>
      <c r="F1505">
        <f>Pumpkin_Seeds_Dataset!F1503</f>
        <v>313.79289999999997</v>
      </c>
      <c r="G1505">
        <f>Pumpkin_Seeds_Dataset!G1503</f>
        <v>0.88770000000000004</v>
      </c>
      <c r="H1505">
        <f>Pumpkin_Seeds_Dataset!H1503</f>
        <v>0.99099999999999999</v>
      </c>
      <c r="I1505">
        <f>Pumpkin_Seeds_Dataset!I1503</f>
        <v>0.66400000000000003</v>
      </c>
      <c r="J1505">
        <f>Pumpkin_Seeds_Dataset!J1503</f>
        <v>0.78280000000000005</v>
      </c>
      <c r="K1505">
        <f>Pumpkin_Seeds_Dataset!K1503</f>
        <v>2.1720000000000002</v>
      </c>
      <c r="L1505">
        <f>Pumpkin_Seeds_Dataset!L1503</f>
        <v>0.67710000000000004</v>
      </c>
      <c r="M1505" s="9">
        <f>Pumpkin_Seeds_Dataset!M1503</f>
        <v>1</v>
      </c>
      <c r="N1505" s="10">
        <f t="shared" si="300"/>
        <v>0</v>
      </c>
      <c r="O1505" s="11">
        <f t="shared" si="301"/>
        <v>1</v>
      </c>
      <c r="P1505">
        <f t="shared" si="302"/>
        <v>1</v>
      </c>
      <c r="Q1505">
        <f t="shared" si="303"/>
        <v>0.78576575250699088</v>
      </c>
      <c r="R1505" s="9">
        <f t="shared" si="304"/>
        <v>0.78576575250699088</v>
      </c>
      <c r="S1505" s="11">
        <f t="shared" si="305"/>
        <v>0.21423424749300912</v>
      </c>
      <c r="T1505" s="9">
        <f t="shared" si="306"/>
        <v>-0.24109655577141273</v>
      </c>
      <c r="U1505" s="11">
        <f t="shared" si="307"/>
        <v>100</v>
      </c>
      <c r="AX1505">
        <v>0.68606374874303866</v>
      </c>
      <c r="AY1505">
        <v>1</v>
      </c>
      <c r="AZ1505">
        <v>0</v>
      </c>
      <c r="BA1505">
        <f t="shared" si="311"/>
        <v>1242</v>
      </c>
      <c r="BB1505">
        <f t="shared" si="312"/>
        <v>259</v>
      </c>
      <c r="BC1505">
        <f t="shared" si="308"/>
        <v>4.4615384615384612E-2</v>
      </c>
      <c r="BD1505">
        <f t="shared" si="309"/>
        <v>0.78416666666666668</v>
      </c>
      <c r="BE1505">
        <f t="shared" si="310"/>
        <v>0</v>
      </c>
    </row>
    <row r="1506" spans="1:57" x14ac:dyDescent="0.3">
      <c r="A1506">
        <f>Pumpkin_Seeds_Dataset!A1504</f>
        <v>108661</v>
      </c>
      <c r="B1506">
        <f>Pumpkin_Seeds_Dataset!B1504</f>
        <v>1361.1279999999999</v>
      </c>
      <c r="C1506">
        <f>Pumpkin_Seeds_Dataset!C1504</f>
        <v>575.58420000000001</v>
      </c>
      <c r="D1506">
        <f>Pumpkin_Seeds_Dataset!D1504</f>
        <v>241.9614</v>
      </c>
      <c r="E1506">
        <f>Pumpkin_Seeds_Dataset!E1504</f>
        <v>109616</v>
      </c>
      <c r="F1506">
        <f>Pumpkin_Seeds_Dataset!F1504</f>
        <v>371.9563</v>
      </c>
      <c r="G1506">
        <f>Pumpkin_Seeds_Dataset!G1504</f>
        <v>0.90739999999999998</v>
      </c>
      <c r="H1506">
        <f>Pumpkin_Seeds_Dataset!H1504</f>
        <v>0.99129999999999996</v>
      </c>
      <c r="I1506">
        <f>Pumpkin_Seeds_Dataset!I1504</f>
        <v>0.73919999999999997</v>
      </c>
      <c r="J1506">
        <f>Pumpkin_Seeds_Dataset!J1504</f>
        <v>0.73699999999999999</v>
      </c>
      <c r="K1506">
        <f>Pumpkin_Seeds_Dataset!K1504</f>
        <v>2.3788</v>
      </c>
      <c r="L1506">
        <f>Pumpkin_Seeds_Dataset!L1504</f>
        <v>0.6462</v>
      </c>
      <c r="M1506" s="9">
        <f>Pumpkin_Seeds_Dataset!M1504</f>
        <v>1</v>
      </c>
      <c r="N1506" s="10">
        <f t="shared" si="300"/>
        <v>0</v>
      </c>
      <c r="O1506" s="11">
        <f t="shared" si="301"/>
        <v>1</v>
      </c>
      <c r="P1506">
        <f t="shared" si="302"/>
        <v>1</v>
      </c>
      <c r="Q1506">
        <f t="shared" si="303"/>
        <v>0.99933145133779433</v>
      </c>
      <c r="R1506" s="9">
        <f t="shared" si="304"/>
        <v>0.99933145133779433</v>
      </c>
      <c r="S1506" s="11">
        <f t="shared" si="305"/>
        <v>6.6854866220567022E-4</v>
      </c>
      <c r="T1506" s="9">
        <f t="shared" si="306"/>
        <v>-6.6877224051674615E-4</v>
      </c>
      <c r="U1506" s="11">
        <f t="shared" si="307"/>
        <v>100</v>
      </c>
      <c r="AX1506">
        <v>0.68651714018218624</v>
      </c>
      <c r="AY1506">
        <v>0</v>
      </c>
      <c r="AZ1506">
        <v>1</v>
      </c>
      <c r="BA1506">
        <f t="shared" si="311"/>
        <v>1242</v>
      </c>
      <c r="BB1506">
        <f t="shared" si="312"/>
        <v>260</v>
      </c>
      <c r="BC1506">
        <f t="shared" si="308"/>
        <v>4.4615384615384612E-2</v>
      </c>
      <c r="BD1506">
        <f t="shared" si="309"/>
        <v>0.78333333333333333</v>
      </c>
      <c r="BE1506">
        <f t="shared" si="310"/>
        <v>6.0256410256408297E-4</v>
      </c>
    </row>
    <row r="1507" spans="1:57" x14ac:dyDescent="0.3">
      <c r="A1507">
        <f>Pumpkin_Seeds_Dataset!A1505</f>
        <v>66125</v>
      </c>
      <c r="B1507">
        <f>Pumpkin_Seeds_Dataset!B1505</f>
        <v>1055.77</v>
      </c>
      <c r="C1507">
        <f>Pumpkin_Seeds_Dataset!C1505</f>
        <v>443.16980000000001</v>
      </c>
      <c r="D1507">
        <f>Pumpkin_Seeds_Dataset!D1505</f>
        <v>191.90690000000001</v>
      </c>
      <c r="E1507">
        <f>Pumpkin_Seeds_Dataset!E1505</f>
        <v>66757</v>
      </c>
      <c r="F1507">
        <f>Pumpkin_Seeds_Dataset!F1505</f>
        <v>290.16019999999997</v>
      </c>
      <c r="G1507">
        <f>Pumpkin_Seeds_Dataset!G1505</f>
        <v>0.90139999999999998</v>
      </c>
      <c r="H1507">
        <f>Pumpkin_Seeds_Dataset!H1505</f>
        <v>0.99050000000000005</v>
      </c>
      <c r="I1507">
        <f>Pumpkin_Seeds_Dataset!I1505</f>
        <v>0.72619999999999996</v>
      </c>
      <c r="J1507">
        <f>Pumpkin_Seeds_Dataset!J1505</f>
        <v>0.74550000000000005</v>
      </c>
      <c r="K1507">
        <f>Pumpkin_Seeds_Dataset!K1505</f>
        <v>2.3092999999999999</v>
      </c>
      <c r="L1507">
        <f>Pumpkin_Seeds_Dataset!L1505</f>
        <v>0.65469999999999995</v>
      </c>
      <c r="M1507" s="9">
        <f>Pumpkin_Seeds_Dataset!M1505</f>
        <v>1</v>
      </c>
      <c r="N1507" s="10">
        <f t="shared" si="300"/>
        <v>0</v>
      </c>
      <c r="O1507" s="11">
        <f t="shared" si="301"/>
        <v>1</v>
      </c>
      <c r="P1507">
        <f t="shared" si="302"/>
        <v>1</v>
      </c>
      <c r="Q1507">
        <f t="shared" si="303"/>
        <v>0.98799512438295067</v>
      </c>
      <c r="R1507" s="9">
        <f t="shared" si="304"/>
        <v>0.98799512438295067</v>
      </c>
      <c r="S1507" s="11">
        <f t="shared" si="305"/>
        <v>1.2004875617049326E-2</v>
      </c>
      <c r="T1507" s="9">
        <f t="shared" si="306"/>
        <v>-1.2077516081515744E-2</v>
      </c>
      <c r="U1507" s="11">
        <f t="shared" si="307"/>
        <v>100</v>
      </c>
      <c r="AX1507">
        <v>0.68704037984979027</v>
      </c>
      <c r="AY1507">
        <v>1</v>
      </c>
      <c r="AZ1507">
        <v>0</v>
      </c>
      <c r="BA1507">
        <f t="shared" si="311"/>
        <v>1243</v>
      </c>
      <c r="BB1507">
        <f t="shared" si="312"/>
        <v>260</v>
      </c>
      <c r="BC1507">
        <f t="shared" si="308"/>
        <v>4.3846153846153868E-2</v>
      </c>
      <c r="BD1507">
        <f t="shared" si="309"/>
        <v>0.78333333333333333</v>
      </c>
      <c r="BE1507">
        <f t="shared" si="310"/>
        <v>0</v>
      </c>
    </row>
    <row r="1508" spans="1:57" x14ac:dyDescent="0.3">
      <c r="A1508">
        <f>Pumpkin_Seeds_Dataset!A1506</f>
        <v>97790</v>
      </c>
      <c r="B1508">
        <f>Pumpkin_Seeds_Dataset!B1506</f>
        <v>1271.241</v>
      </c>
      <c r="C1508">
        <f>Pumpkin_Seeds_Dataset!C1506</f>
        <v>532.36760000000004</v>
      </c>
      <c r="D1508">
        <f>Pumpkin_Seeds_Dataset!D1506</f>
        <v>235.2577</v>
      </c>
      <c r="E1508">
        <f>Pumpkin_Seeds_Dataset!E1506</f>
        <v>98521</v>
      </c>
      <c r="F1508">
        <f>Pumpkin_Seeds_Dataset!F1506</f>
        <v>352.85989999999998</v>
      </c>
      <c r="G1508">
        <f>Pumpkin_Seeds_Dataset!G1506</f>
        <v>0.89710000000000001</v>
      </c>
      <c r="H1508">
        <f>Pumpkin_Seeds_Dataset!H1506</f>
        <v>0.99260000000000004</v>
      </c>
      <c r="I1508">
        <f>Pumpkin_Seeds_Dataset!I1506</f>
        <v>0.75460000000000005</v>
      </c>
      <c r="J1508">
        <f>Pumpkin_Seeds_Dataset!J1506</f>
        <v>0.76039999999999996</v>
      </c>
      <c r="K1508">
        <f>Pumpkin_Seeds_Dataset!K1506</f>
        <v>2.2629000000000001</v>
      </c>
      <c r="L1508">
        <f>Pumpkin_Seeds_Dataset!L1506</f>
        <v>0.66279999999999994</v>
      </c>
      <c r="M1508" s="9">
        <f>Pumpkin_Seeds_Dataset!M1506</f>
        <v>1</v>
      </c>
      <c r="N1508" s="10">
        <f t="shared" si="300"/>
        <v>0</v>
      </c>
      <c r="O1508" s="11">
        <f t="shared" si="301"/>
        <v>1</v>
      </c>
      <c r="P1508">
        <f t="shared" si="302"/>
        <v>1</v>
      </c>
      <c r="Q1508">
        <f t="shared" si="303"/>
        <v>0.99010985712044863</v>
      </c>
      <c r="R1508" s="9">
        <f t="shared" si="304"/>
        <v>0.99010985712044863</v>
      </c>
      <c r="S1508" s="11">
        <f t="shared" si="305"/>
        <v>9.8901428795513668E-3</v>
      </c>
      <c r="T1508" s="9">
        <f t="shared" si="306"/>
        <v>-9.9393752215281156E-3</v>
      </c>
      <c r="U1508" s="11">
        <f t="shared" si="307"/>
        <v>100</v>
      </c>
      <c r="AX1508">
        <v>0.6877802844592078</v>
      </c>
      <c r="AY1508">
        <v>0</v>
      </c>
      <c r="AZ1508">
        <v>1</v>
      </c>
      <c r="BA1508">
        <f t="shared" si="311"/>
        <v>1243</v>
      </c>
      <c r="BB1508">
        <f t="shared" si="312"/>
        <v>261</v>
      </c>
      <c r="BC1508">
        <f t="shared" si="308"/>
        <v>4.3846153846153868E-2</v>
      </c>
      <c r="BD1508">
        <f t="shared" si="309"/>
        <v>0.78249999999999997</v>
      </c>
      <c r="BE1508">
        <f t="shared" si="310"/>
        <v>0</v>
      </c>
    </row>
    <row r="1509" spans="1:57" x14ac:dyDescent="0.3">
      <c r="A1509">
        <f>Pumpkin_Seeds_Dataset!A1507</f>
        <v>100034</v>
      </c>
      <c r="B1509">
        <f>Pumpkin_Seeds_Dataset!B1507</f>
        <v>1276.23</v>
      </c>
      <c r="C1509">
        <f>Pumpkin_Seeds_Dataset!C1507</f>
        <v>531.68629999999996</v>
      </c>
      <c r="D1509">
        <f>Pumpkin_Seeds_Dataset!D1507</f>
        <v>240.8905</v>
      </c>
      <c r="E1509">
        <f>Pumpkin_Seeds_Dataset!E1507</f>
        <v>100770</v>
      </c>
      <c r="F1509">
        <f>Pumpkin_Seeds_Dataset!F1507</f>
        <v>356.88549999999998</v>
      </c>
      <c r="G1509">
        <f>Pumpkin_Seeds_Dataset!G1507</f>
        <v>0.89149999999999996</v>
      </c>
      <c r="H1509">
        <f>Pumpkin_Seeds_Dataset!H1507</f>
        <v>0.99270000000000003</v>
      </c>
      <c r="I1509">
        <f>Pumpkin_Seeds_Dataset!I1507</f>
        <v>0.74529999999999996</v>
      </c>
      <c r="J1509">
        <f>Pumpkin_Seeds_Dataset!J1507</f>
        <v>0.77180000000000004</v>
      </c>
      <c r="K1509">
        <f>Pumpkin_Seeds_Dataset!K1507</f>
        <v>2.2071999999999998</v>
      </c>
      <c r="L1509">
        <f>Pumpkin_Seeds_Dataset!L1507</f>
        <v>0.67120000000000002</v>
      </c>
      <c r="M1509" s="9">
        <f>Pumpkin_Seeds_Dataset!M1507</f>
        <v>1</v>
      </c>
      <c r="N1509" s="10">
        <f t="shared" si="300"/>
        <v>0</v>
      </c>
      <c r="O1509" s="11">
        <f t="shared" si="301"/>
        <v>1</v>
      </c>
      <c r="P1509">
        <f t="shared" si="302"/>
        <v>1</v>
      </c>
      <c r="Q1509">
        <f t="shared" si="303"/>
        <v>0.98456156951316498</v>
      </c>
      <c r="R1509" s="9">
        <f t="shared" si="304"/>
        <v>0.98456156951316498</v>
      </c>
      <c r="S1509" s="11">
        <f t="shared" si="305"/>
        <v>1.543843048683502E-2</v>
      </c>
      <c r="T1509" s="9">
        <f t="shared" si="306"/>
        <v>-1.5558843992848653E-2</v>
      </c>
      <c r="U1509" s="11">
        <f t="shared" si="307"/>
        <v>100</v>
      </c>
      <c r="AX1509">
        <v>0.68891299344032897</v>
      </c>
      <c r="AY1509">
        <v>0</v>
      </c>
      <c r="AZ1509">
        <v>1</v>
      </c>
      <c r="BA1509">
        <f t="shared" si="311"/>
        <v>1243</v>
      </c>
      <c r="BB1509">
        <f t="shared" si="312"/>
        <v>262</v>
      </c>
      <c r="BC1509">
        <f t="shared" si="308"/>
        <v>4.3846153846153868E-2</v>
      </c>
      <c r="BD1509">
        <f t="shared" si="309"/>
        <v>0.78166666666666673</v>
      </c>
      <c r="BE1509">
        <f t="shared" si="310"/>
        <v>0</v>
      </c>
    </row>
    <row r="1510" spans="1:57" x14ac:dyDescent="0.3">
      <c r="A1510">
        <f>Pumpkin_Seeds_Dataset!A1508</f>
        <v>64555</v>
      </c>
      <c r="B1510">
        <f>Pumpkin_Seeds_Dataset!B1508</f>
        <v>982.53099999999995</v>
      </c>
      <c r="C1510">
        <f>Pumpkin_Seeds_Dataset!C1508</f>
        <v>392.35419999999999</v>
      </c>
      <c r="D1510">
        <f>Pumpkin_Seeds_Dataset!D1508</f>
        <v>210.60849999999999</v>
      </c>
      <c r="E1510">
        <f>Pumpkin_Seeds_Dataset!E1508</f>
        <v>65291</v>
      </c>
      <c r="F1510">
        <f>Pumpkin_Seeds_Dataset!F1508</f>
        <v>286.69490000000002</v>
      </c>
      <c r="G1510">
        <f>Pumpkin_Seeds_Dataset!G1508</f>
        <v>0.84370000000000001</v>
      </c>
      <c r="H1510">
        <f>Pumpkin_Seeds_Dataset!H1508</f>
        <v>0.98870000000000002</v>
      </c>
      <c r="I1510">
        <f>Pumpkin_Seeds_Dataset!I1508</f>
        <v>0.74750000000000005</v>
      </c>
      <c r="J1510">
        <f>Pumpkin_Seeds_Dataset!J1508</f>
        <v>0.84030000000000005</v>
      </c>
      <c r="K1510">
        <f>Pumpkin_Seeds_Dataset!K1508</f>
        <v>1.863</v>
      </c>
      <c r="L1510">
        <f>Pumpkin_Seeds_Dataset!L1508</f>
        <v>0.73070000000000002</v>
      </c>
      <c r="M1510" s="9">
        <f>Pumpkin_Seeds_Dataset!M1508</f>
        <v>1</v>
      </c>
      <c r="N1510" s="10">
        <f t="shared" si="300"/>
        <v>0</v>
      </c>
      <c r="O1510" s="11">
        <f t="shared" si="301"/>
        <v>1</v>
      </c>
      <c r="P1510">
        <f t="shared" si="302"/>
        <v>1</v>
      </c>
      <c r="Q1510">
        <f t="shared" si="303"/>
        <v>0.15100151341988241</v>
      </c>
      <c r="R1510" s="9">
        <f t="shared" si="304"/>
        <v>0.15100151341988241</v>
      </c>
      <c r="S1510" s="11">
        <f t="shared" si="305"/>
        <v>0.84899848658011756</v>
      </c>
      <c r="T1510" s="9">
        <f t="shared" si="306"/>
        <v>-1.8904654195692112</v>
      </c>
      <c r="U1510" s="11">
        <f t="shared" si="307"/>
        <v>0</v>
      </c>
      <c r="AX1510">
        <v>0.69042435526715884</v>
      </c>
      <c r="AY1510">
        <v>0</v>
      </c>
      <c r="AZ1510">
        <v>1</v>
      </c>
      <c r="BA1510">
        <f t="shared" si="311"/>
        <v>1243</v>
      </c>
      <c r="BB1510">
        <f t="shared" si="312"/>
        <v>263</v>
      </c>
      <c r="BC1510">
        <f t="shared" si="308"/>
        <v>4.3846153846153868E-2</v>
      </c>
      <c r="BD1510">
        <f t="shared" si="309"/>
        <v>0.78083333333333327</v>
      </c>
      <c r="BE1510">
        <f t="shared" si="310"/>
        <v>0</v>
      </c>
    </row>
    <row r="1511" spans="1:57" x14ac:dyDescent="0.3">
      <c r="A1511">
        <f>Pumpkin_Seeds_Dataset!A1509</f>
        <v>79254</v>
      </c>
      <c r="B1511">
        <f>Pumpkin_Seeds_Dataset!B1509</f>
        <v>1094.7560000000001</v>
      </c>
      <c r="C1511">
        <f>Pumpkin_Seeds_Dataset!C1509</f>
        <v>437.69510000000002</v>
      </c>
      <c r="D1511">
        <f>Pumpkin_Seeds_Dataset!D1509</f>
        <v>231.52449999999999</v>
      </c>
      <c r="E1511">
        <f>Pumpkin_Seeds_Dataset!E1509</f>
        <v>79858</v>
      </c>
      <c r="F1511">
        <f>Pumpkin_Seeds_Dataset!F1509</f>
        <v>317.66230000000002</v>
      </c>
      <c r="G1511">
        <f>Pumpkin_Seeds_Dataset!G1509</f>
        <v>0.84860000000000002</v>
      </c>
      <c r="H1511">
        <f>Pumpkin_Seeds_Dataset!H1509</f>
        <v>0.99239999999999995</v>
      </c>
      <c r="I1511">
        <f>Pumpkin_Seeds_Dataset!I1509</f>
        <v>0.76519999999999999</v>
      </c>
      <c r="J1511">
        <f>Pumpkin_Seeds_Dataset!J1509</f>
        <v>0.83099999999999996</v>
      </c>
      <c r="K1511">
        <f>Pumpkin_Seeds_Dataset!K1509</f>
        <v>1.8905000000000001</v>
      </c>
      <c r="L1511">
        <f>Pumpkin_Seeds_Dataset!L1509</f>
        <v>0.7258</v>
      </c>
      <c r="M1511" s="9">
        <f>Pumpkin_Seeds_Dataset!M1509</f>
        <v>1</v>
      </c>
      <c r="N1511" s="10">
        <f t="shared" si="300"/>
        <v>0</v>
      </c>
      <c r="O1511" s="11">
        <f t="shared" si="301"/>
        <v>1</v>
      </c>
      <c r="P1511">
        <f t="shared" si="302"/>
        <v>1</v>
      </c>
      <c r="Q1511">
        <f t="shared" si="303"/>
        <v>0.19848084167891986</v>
      </c>
      <c r="R1511" s="9">
        <f t="shared" si="304"/>
        <v>0.19848084167891986</v>
      </c>
      <c r="S1511" s="11">
        <f t="shared" si="305"/>
        <v>0.80151915832108012</v>
      </c>
      <c r="T1511" s="9">
        <f t="shared" si="306"/>
        <v>-1.6170626989842463</v>
      </c>
      <c r="U1511" s="11">
        <f t="shared" si="307"/>
        <v>0</v>
      </c>
      <c r="AX1511">
        <v>0.69102498507192145</v>
      </c>
      <c r="AY1511">
        <v>0</v>
      </c>
      <c r="AZ1511">
        <v>1</v>
      </c>
      <c r="BA1511">
        <f t="shared" si="311"/>
        <v>1243</v>
      </c>
      <c r="BB1511">
        <f t="shared" si="312"/>
        <v>264</v>
      </c>
      <c r="BC1511">
        <f t="shared" si="308"/>
        <v>4.3846153846153868E-2</v>
      </c>
      <c r="BD1511">
        <f t="shared" si="309"/>
        <v>0.78</v>
      </c>
      <c r="BE1511">
        <f t="shared" si="310"/>
        <v>0</v>
      </c>
    </row>
    <row r="1512" spans="1:57" x14ac:dyDescent="0.3">
      <c r="A1512">
        <f>Pumpkin_Seeds_Dataset!A1510</f>
        <v>76341</v>
      </c>
      <c r="B1512">
        <f>Pumpkin_Seeds_Dataset!B1510</f>
        <v>1105.25</v>
      </c>
      <c r="C1512">
        <f>Pumpkin_Seeds_Dataset!C1510</f>
        <v>456.26190000000003</v>
      </c>
      <c r="D1512">
        <f>Pumpkin_Seeds_Dataset!D1510</f>
        <v>213.6611</v>
      </c>
      <c r="E1512">
        <f>Pumpkin_Seeds_Dataset!E1510</f>
        <v>76916</v>
      </c>
      <c r="F1512">
        <f>Pumpkin_Seeds_Dataset!F1510</f>
        <v>311.76979999999998</v>
      </c>
      <c r="G1512">
        <f>Pumpkin_Seeds_Dataset!G1510</f>
        <v>0.88360000000000005</v>
      </c>
      <c r="H1512">
        <f>Pumpkin_Seeds_Dataset!H1510</f>
        <v>0.99250000000000005</v>
      </c>
      <c r="I1512">
        <f>Pumpkin_Seeds_Dataset!I1510</f>
        <v>0.74129999999999996</v>
      </c>
      <c r="J1512">
        <f>Pumpkin_Seeds_Dataset!J1510</f>
        <v>0.7853</v>
      </c>
      <c r="K1512">
        <f>Pumpkin_Seeds_Dataset!K1510</f>
        <v>2.1354000000000002</v>
      </c>
      <c r="L1512">
        <f>Pumpkin_Seeds_Dataset!L1510</f>
        <v>0.68330000000000002</v>
      </c>
      <c r="M1512" s="9">
        <f>Pumpkin_Seeds_Dataset!M1510</f>
        <v>1</v>
      </c>
      <c r="N1512" s="10">
        <f t="shared" si="300"/>
        <v>0</v>
      </c>
      <c r="O1512" s="11">
        <f t="shared" si="301"/>
        <v>1</v>
      </c>
      <c r="P1512">
        <f t="shared" si="302"/>
        <v>1</v>
      </c>
      <c r="Q1512">
        <f t="shared" si="303"/>
        <v>0.7705151947266361</v>
      </c>
      <c r="R1512" s="9">
        <f t="shared" si="304"/>
        <v>0.7705151947266361</v>
      </c>
      <c r="S1512" s="11">
        <f t="shared" si="305"/>
        <v>0.2294848052733639</v>
      </c>
      <c r="T1512" s="9">
        <f t="shared" si="306"/>
        <v>-0.26069590381078755</v>
      </c>
      <c r="U1512" s="11">
        <f t="shared" si="307"/>
        <v>100</v>
      </c>
      <c r="AX1512">
        <v>0.69614199154120704</v>
      </c>
      <c r="AY1512">
        <v>0</v>
      </c>
      <c r="AZ1512">
        <v>1</v>
      </c>
      <c r="BA1512">
        <f t="shared" si="311"/>
        <v>1243</v>
      </c>
      <c r="BB1512">
        <f t="shared" si="312"/>
        <v>265</v>
      </c>
      <c r="BC1512">
        <f t="shared" si="308"/>
        <v>4.3846153846153868E-2</v>
      </c>
      <c r="BD1512">
        <f t="shared" si="309"/>
        <v>0.77916666666666667</v>
      </c>
      <c r="BE1512">
        <f t="shared" si="310"/>
        <v>0</v>
      </c>
    </row>
    <row r="1513" spans="1:57" x14ac:dyDescent="0.3">
      <c r="A1513">
        <f>Pumpkin_Seeds_Dataset!A1511</f>
        <v>66259</v>
      </c>
      <c r="B1513">
        <f>Pumpkin_Seeds_Dataset!B1511</f>
        <v>1013.8</v>
      </c>
      <c r="C1513">
        <f>Pumpkin_Seeds_Dataset!C1511</f>
        <v>410.58100000000002</v>
      </c>
      <c r="D1513">
        <f>Pumpkin_Seeds_Dataset!D1511</f>
        <v>206.15639999999999</v>
      </c>
      <c r="E1513">
        <f>Pumpkin_Seeds_Dataset!E1511</f>
        <v>66874</v>
      </c>
      <c r="F1513">
        <f>Pumpkin_Seeds_Dataset!F1511</f>
        <v>290.45409999999998</v>
      </c>
      <c r="G1513">
        <f>Pumpkin_Seeds_Dataset!G1511</f>
        <v>0.86480000000000001</v>
      </c>
      <c r="H1513">
        <f>Pumpkin_Seeds_Dataset!H1511</f>
        <v>0.99080000000000001</v>
      </c>
      <c r="I1513">
        <f>Pumpkin_Seeds_Dataset!I1511</f>
        <v>0.73260000000000003</v>
      </c>
      <c r="J1513">
        <f>Pumpkin_Seeds_Dataset!J1511</f>
        <v>0.81010000000000004</v>
      </c>
      <c r="K1513">
        <f>Pumpkin_Seeds_Dataset!K1511</f>
        <v>1.9916</v>
      </c>
      <c r="L1513">
        <f>Pumpkin_Seeds_Dataset!L1511</f>
        <v>0.70740000000000003</v>
      </c>
      <c r="M1513" s="9">
        <f>Pumpkin_Seeds_Dataset!M1511</f>
        <v>1</v>
      </c>
      <c r="N1513" s="10">
        <f t="shared" si="300"/>
        <v>0</v>
      </c>
      <c r="O1513" s="11">
        <f t="shared" si="301"/>
        <v>1</v>
      </c>
      <c r="P1513">
        <f t="shared" si="302"/>
        <v>1</v>
      </c>
      <c r="Q1513">
        <f t="shared" si="303"/>
        <v>0.42642205628538898</v>
      </c>
      <c r="R1513" s="9">
        <f t="shared" si="304"/>
        <v>0.42642205628538898</v>
      </c>
      <c r="S1513" s="11">
        <f t="shared" si="305"/>
        <v>0.57357794371461102</v>
      </c>
      <c r="T1513" s="9">
        <f t="shared" si="306"/>
        <v>-0.85232568072018633</v>
      </c>
      <c r="U1513" s="11">
        <f t="shared" si="307"/>
        <v>0</v>
      </c>
      <c r="AX1513">
        <v>0.69837299083749504</v>
      </c>
      <c r="AY1513">
        <v>0</v>
      </c>
      <c r="AZ1513">
        <v>1</v>
      </c>
      <c r="BA1513">
        <f t="shared" si="311"/>
        <v>1243</v>
      </c>
      <c r="BB1513">
        <f t="shared" si="312"/>
        <v>266</v>
      </c>
      <c r="BC1513">
        <f t="shared" si="308"/>
        <v>4.3846153846153868E-2</v>
      </c>
      <c r="BD1513">
        <f t="shared" si="309"/>
        <v>0.77833333333333332</v>
      </c>
      <c r="BE1513">
        <f t="shared" si="310"/>
        <v>0</v>
      </c>
    </row>
    <row r="1514" spans="1:57" x14ac:dyDescent="0.3">
      <c r="A1514">
        <f>Pumpkin_Seeds_Dataset!A1512</f>
        <v>111315</v>
      </c>
      <c r="B1514">
        <f>Pumpkin_Seeds_Dataset!B1512</f>
        <v>1353.0150000000001</v>
      </c>
      <c r="C1514">
        <f>Pumpkin_Seeds_Dataset!C1512</f>
        <v>564.4796</v>
      </c>
      <c r="D1514">
        <f>Pumpkin_Seeds_Dataset!D1512</f>
        <v>252.41419999999999</v>
      </c>
      <c r="E1514">
        <f>Pumpkin_Seeds_Dataset!E1512</f>
        <v>112133</v>
      </c>
      <c r="F1514">
        <f>Pumpkin_Seeds_Dataset!F1512</f>
        <v>376.47129999999999</v>
      </c>
      <c r="G1514">
        <f>Pumpkin_Seeds_Dataset!G1512</f>
        <v>0.89449999999999996</v>
      </c>
      <c r="H1514">
        <f>Pumpkin_Seeds_Dataset!H1512</f>
        <v>0.99270000000000003</v>
      </c>
      <c r="I1514">
        <f>Pumpkin_Seeds_Dataset!I1512</f>
        <v>0.76280000000000003</v>
      </c>
      <c r="J1514">
        <f>Pumpkin_Seeds_Dataset!J1512</f>
        <v>0.7641</v>
      </c>
      <c r="K1514">
        <f>Pumpkin_Seeds_Dataset!K1512</f>
        <v>2.2363</v>
      </c>
      <c r="L1514">
        <f>Pumpkin_Seeds_Dataset!L1512</f>
        <v>0.66690000000000005</v>
      </c>
      <c r="M1514" s="9">
        <f>Pumpkin_Seeds_Dataset!M1512</f>
        <v>1</v>
      </c>
      <c r="N1514" s="10">
        <f t="shared" si="300"/>
        <v>0</v>
      </c>
      <c r="O1514" s="11">
        <f t="shared" si="301"/>
        <v>1</v>
      </c>
      <c r="P1514">
        <f t="shared" si="302"/>
        <v>1</v>
      </c>
      <c r="Q1514">
        <f t="shared" si="303"/>
        <v>0.99819928981626205</v>
      </c>
      <c r="R1514" s="9">
        <f t="shared" si="304"/>
        <v>0.99819928981626205</v>
      </c>
      <c r="S1514" s="11">
        <f t="shared" si="305"/>
        <v>1.8007101837379524E-3</v>
      </c>
      <c r="T1514" s="9">
        <f t="shared" si="306"/>
        <v>-1.8023334112551011E-3</v>
      </c>
      <c r="U1514" s="11">
        <f t="shared" si="307"/>
        <v>100</v>
      </c>
      <c r="AX1514">
        <v>0.70029339024695769</v>
      </c>
      <c r="AY1514">
        <v>0</v>
      </c>
      <c r="AZ1514">
        <v>1</v>
      </c>
      <c r="BA1514">
        <f t="shared" si="311"/>
        <v>1243</v>
      </c>
      <c r="BB1514">
        <f t="shared" si="312"/>
        <v>267</v>
      </c>
      <c r="BC1514">
        <f t="shared" si="308"/>
        <v>4.3846153846153868E-2</v>
      </c>
      <c r="BD1514">
        <f t="shared" si="309"/>
        <v>0.77749999999999997</v>
      </c>
      <c r="BE1514">
        <f t="shared" si="310"/>
        <v>5.9807692307690366E-4</v>
      </c>
    </row>
    <row r="1515" spans="1:57" x14ac:dyDescent="0.3">
      <c r="A1515">
        <f>Pumpkin_Seeds_Dataset!A1513</f>
        <v>88355</v>
      </c>
      <c r="B1515">
        <f>Pumpkin_Seeds_Dataset!B1513</f>
        <v>1260.711</v>
      </c>
      <c r="C1515">
        <f>Pumpkin_Seeds_Dataset!C1513</f>
        <v>544.98090000000002</v>
      </c>
      <c r="D1515">
        <f>Pumpkin_Seeds_Dataset!D1513</f>
        <v>207.33099999999999</v>
      </c>
      <c r="E1515">
        <f>Pumpkin_Seeds_Dataset!E1513</f>
        <v>89015</v>
      </c>
      <c r="F1515">
        <f>Pumpkin_Seeds_Dataset!F1513</f>
        <v>335.4058</v>
      </c>
      <c r="G1515">
        <f>Pumpkin_Seeds_Dataset!G1513</f>
        <v>0.92479999999999996</v>
      </c>
      <c r="H1515">
        <f>Pumpkin_Seeds_Dataset!H1513</f>
        <v>0.99260000000000004</v>
      </c>
      <c r="I1515">
        <f>Pumpkin_Seeds_Dataset!I1513</f>
        <v>0.74370000000000003</v>
      </c>
      <c r="J1515">
        <f>Pumpkin_Seeds_Dataset!J1513</f>
        <v>0.6986</v>
      </c>
      <c r="K1515">
        <f>Pumpkin_Seeds_Dataset!K1513</f>
        <v>2.6286</v>
      </c>
      <c r="L1515">
        <f>Pumpkin_Seeds_Dataset!L1513</f>
        <v>0.61539999999999995</v>
      </c>
      <c r="M1515" s="9">
        <f>Pumpkin_Seeds_Dataset!M1513</f>
        <v>1</v>
      </c>
      <c r="N1515" s="10">
        <f t="shared" si="300"/>
        <v>0</v>
      </c>
      <c r="O1515" s="11">
        <f t="shared" si="301"/>
        <v>1</v>
      </c>
      <c r="P1515">
        <f t="shared" si="302"/>
        <v>1</v>
      </c>
      <c r="Q1515">
        <f t="shared" si="303"/>
        <v>0.99976706586686404</v>
      </c>
      <c r="R1515" s="9">
        <f t="shared" si="304"/>
        <v>0.99976706586686404</v>
      </c>
      <c r="S1515" s="11">
        <f t="shared" si="305"/>
        <v>2.3293413313596467E-4</v>
      </c>
      <c r="T1515" s="9">
        <f t="shared" si="306"/>
        <v>-2.3296126650476155E-4</v>
      </c>
      <c r="U1515" s="11">
        <f t="shared" si="307"/>
        <v>100</v>
      </c>
      <c r="AX1515">
        <v>0.70066921413746652</v>
      </c>
      <c r="AY1515">
        <v>1</v>
      </c>
      <c r="AZ1515">
        <v>0</v>
      </c>
      <c r="BA1515">
        <f t="shared" si="311"/>
        <v>1244</v>
      </c>
      <c r="BB1515">
        <f t="shared" si="312"/>
        <v>267</v>
      </c>
      <c r="BC1515">
        <f t="shared" si="308"/>
        <v>4.3076923076923124E-2</v>
      </c>
      <c r="BD1515">
        <f t="shared" si="309"/>
        <v>0.77749999999999997</v>
      </c>
      <c r="BE1515">
        <f t="shared" si="310"/>
        <v>5.9807692307698996E-4</v>
      </c>
    </row>
    <row r="1516" spans="1:57" x14ac:dyDescent="0.3">
      <c r="A1516">
        <f>Pumpkin_Seeds_Dataset!A1514</f>
        <v>78846</v>
      </c>
      <c r="B1516">
        <f>Pumpkin_Seeds_Dataset!B1514</f>
        <v>1161.7739999999999</v>
      </c>
      <c r="C1516">
        <f>Pumpkin_Seeds_Dataset!C1514</f>
        <v>496.17059999999998</v>
      </c>
      <c r="D1516">
        <f>Pumpkin_Seeds_Dataset!D1514</f>
        <v>203.1378</v>
      </c>
      <c r="E1516">
        <f>Pumpkin_Seeds_Dataset!E1514</f>
        <v>79549</v>
      </c>
      <c r="F1516">
        <f>Pumpkin_Seeds_Dataset!F1514</f>
        <v>316.84359999999998</v>
      </c>
      <c r="G1516">
        <f>Pumpkin_Seeds_Dataset!G1514</f>
        <v>0.9123</v>
      </c>
      <c r="H1516">
        <f>Pumpkin_Seeds_Dataset!H1514</f>
        <v>0.99119999999999997</v>
      </c>
      <c r="I1516">
        <f>Pumpkin_Seeds_Dataset!I1514</f>
        <v>0.77200000000000002</v>
      </c>
      <c r="J1516">
        <f>Pumpkin_Seeds_Dataset!J1514</f>
        <v>0.73409999999999997</v>
      </c>
      <c r="K1516">
        <f>Pumpkin_Seeds_Dataset!K1514</f>
        <v>2.4424999999999999</v>
      </c>
      <c r="L1516">
        <f>Pumpkin_Seeds_Dataset!L1514</f>
        <v>0.63859999999999995</v>
      </c>
      <c r="M1516" s="9">
        <f>Pumpkin_Seeds_Dataset!M1514</f>
        <v>1</v>
      </c>
      <c r="N1516" s="10">
        <f t="shared" si="300"/>
        <v>0</v>
      </c>
      <c r="O1516" s="11">
        <f t="shared" si="301"/>
        <v>1</v>
      </c>
      <c r="P1516">
        <f t="shared" si="302"/>
        <v>1</v>
      </c>
      <c r="Q1516">
        <f t="shared" si="303"/>
        <v>0.99233138074211691</v>
      </c>
      <c r="R1516" s="9">
        <f t="shared" si="304"/>
        <v>0.99233138074211691</v>
      </c>
      <c r="S1516" s="11">
        <f t="shared" si="305"/>
        <v>7.6686192578830914E-3</v>
      </c>
      <c r="T1516" s="9">
        <f t="shared" si="306"/>
        <v>-7.6981743131443207E-3</v>
      </c>
      <c r="U1516" s="11">
        <f t="shared" si="307"/>
        <v>100</v>
      </c>
      <c r="AX1516">
        <v>0.70081541839494021</v>
      </c>
      <c r="AY1516">
        <v>1</v>
      </c>
      <c r="AZ1516">
        <v>0</v>
      </c>
      <c r="BA1516">
        <f t="shared" si="311"/>
        <v>1245</v>
      </c>
      <c r="BB1516">
        <f t="shared" si="312"/>
        <v>267</v>
      </c>
      <c r="BC1516">
        <f t="shared" si="308"/>
        <v>4.2307692307692268E-2</v>
      </c>
      <c r="BD1516">
        <f t="shared" si="309"/>
        <v>0.77749999999999997</v>
      </c>
      <c r="BE1516">
        <f t="shared" si="310"/>
        <v>0</v>
      </c>
    </row>
    <row r="1517" spans="1:57" x14ac:dyDescent="0.3">
      <c r="A1517">
        <f>Pumpkin_Seeds_Dataset!A1515</f>
        <v>61426</v>
      </c>
      <c r="B1517">
        <f>Pumpkin_Seeds_Dataset!B1515</f>
        <v>984.22400000000005</v>
      </c>
      <c r="C1517">
        <f>Pumpkin_Seeds_Dataset!C1515</f>
        <v>404.35719999999998</v>
      </c>
      <c r="D1517">
        <f>Pumpkin_Seeds_Dataset!D1515</f>
        <v>193.8844</v>
      </c>
      <c r="E1517">
        <f>Pumpkin_Seeds_Dataset!E1515</f>
        <v>61915</v>
      </c>
      <c r="F1517">
        <f>Pumpkin_Seeds_Dataset!F1515</f>
        <v>279.66050000000001</v>
      </c>
      <c r="G1517">
        <f>Pumpkin_Seeds_Dataset!G1515</f>
        <v>0.87749999999999995</v>
      </c>
      <c r="H1517">
        <f>Pumpkin_Seeds_Dataset!H1515</f>
        <v>0.99209999999999998</v>
      </c>
      <c r="I1517">
        <f>Pumpkin_Seeds_Dataset!I1515</f>
        <v>0.75270000000000004</v>
      </c>
      <c r="J1517">
        <f>Pumpkin_Seeds_Dataset!J1515</f>
        <v>0.79679999999999995</v>
      </c>
      <c r="K1517">
        <f>Pumpkin_Seeds_Dataset!K1515</f>
        <v>2.0855999999999999</v>
      </c>
      <c r="L1517">
        <f>Pumpkin_Seeds_Dataset!L1515</f>
        <v>0.69159999999999999</v>
      </c>
      <c r="M1517" s="9">
        <f>Pumpkin_Seeds_Dataset!M1515</f>
        <v>1</v>
      </c>
      <c r="N1517" s="10">
        <f t="shared" si="300"/>
        <v>0</v>
      </c>
      <c r="O1517" s="11">
        <f t="shared" si="301"/>
        <v>1</v>
      </c>
      <c r="P1517">
        <f t="shared" si="302"/>
        <v>1</v>
      </c>
      <c r="Q1517">
        <f t="shared" si="303"/>
        <v>0.81498197768366865</v>
      </c>
      <c r="R1517" s="9">
        <f t="shared" si="304"/>
        <v>0.81498197768366865</v>
      </c>
      <c r="S1517" s="11">
        <f t="shared" si="305"/>
        <v>0.18501802231633135</v>
      </c>
      <c r="T1517" s="9">
        <f t="shared" si="306"/>
        <v>-0.20458927925734854</v>
      </c>
      <c r="U1517" s="11">
        <f t="shared" si="307"/>
        <v>100</v>
      </c>
      <c r="AX1517">
        <v>0.70088569781849863</v>
      </c>
      <c r="AY1517">
        <v>0</v>
      </c>
      <c r="AZ1517">
        <v>1</v>
      </c>
      <c r="BA1517">
        <f t="shared" si="311"/>
        <v>1245</v>
      </c>
      <c r="BB1517">
        <f t="shared" si="312"/>
        <v>268</v>
      </c>
      <c r="BC1517">
        <f t="shared" si="308"/>
        <v>4.2307692307692268E-2</v>
      </c>
      <c r="BD1517">
        <f t="shared" si="309"/>
        <v>0.77666666666666662</v>
      </c>
      <c r="BE1517">
        <f t="shared" si="310"/>
        <v>5.97435897435878E-4</v>
      </c>
    </row>
    <row r="1518" spans="1:57" x14ac:dyDescent="0.3">
      <c r="A1518">
        <f>Pumpkin_Seeds_Dataset!A1516</f>
        <v>99590</v>
      </c>
      <c r="B1518">
        <f>Pumpkin_Seeds_Dataset!B1516</f>
        <v>1276.5820000000001</v>
      </c>
      <c r="C1518">
        <f>Pumpkin_Seeds_Dataset!C1516</f>
        <v>526.97140000000002</v>
      </c>
      <c r="D1518">
        <f>Pumpkin_Seeds_Dataset!D1516</f>
        <v>242.43469999999999</v>
      </c>
      <c r="E1518">
        <f>Pumpkin_Seeds_Dataset!E1516</f>
        <v>100465</v>
      </c>
      <c r="F1518">
        <f>Pumpkin_Seeds_Dataset!F1516</f>
        <v>356.0926</v>
      </c>
      <c r="G1518">
        <f>Pumpkin_Seeds_Dataset!G1516</f>
        <v>0.88790000000000002</v>
      </c>
      <c r="H1518">
        <f>Pumpkin_Seeds_Dataset!H1516</f>
        <v>0.99129999999999996</v>
      </c>
      <c r="I1518">
        <f>Pumpkin_Seeds_Dataset!I1516</f>
        <v>0.74429999999999996</v>
      </c>
      <c r="J1518">
        <f>Pumpkin_Seeds_Dataset!J1516</f>
        <v>0.76790000000000003</v>
      </c>
      <c r="K1518">
        <f>Pumpkin_Seeds_Dataset!K1516</f>
        <v>2.1737000000000002</v>
      </c>
      <c r="L1518">
        <f>Pumpkin_Seeds_Dataset!L1516</f>
        <v>0.67569999999999997</v>
      </c>
      <c r="M1518" s="9">
        <f>Pumpkin_Seeds_Dataset!M1516</f>
        <v>1</v>
      </c>
      <c r="N1518" s="10">
        <f t="shared" si="300"/>
        <v>0</v>
      </c>
      <c r="O1518" s="11">
        <f t="shared" si="301"/>
        <v>1</v>
      </c>
      <c r="P1518">
        <f t="shared" si="302"/>
        <v>1</v>
      </c>
      <c r="Q1518">
        <f t="shared" si="303"/>
        <v>0.96960294461956797</v>
      </c>
      <c r="R1518" s="9">
        <f t="shared" si="304"/>
        <v>0.96960294461956797</v>
      </c>
      <c r="S1518" s="11">
        <f t="shared" si="305"/>
        <v>3.0397055380432025E-2</v>
      </c>
      <c r="T1518" s="9">
        <f t="shared" si="306"/>
        <v>-3.0868626729074811E-2</v>
      </c>
      <c r="U1518" s="11">
        <f t="shared" si="307"/>
        <v>100</v>
      </c>
      <c r="AX1518">
        <v>0.70121998612129655</v>
      </c>
      <c r="AY1518">
        <v>1</v>
      </c>
      <c r="AZ1518">
        <v>0</v>
      </c>
      <c r="BA1518">
        <f t="shared" si="311"/>
        <v>1246</v>
      </c>
      <c r="BB1518">
        <f t="shared" si="312"/>
        <v>268</v>
      </c>
      <c r="BC1518">
        <f t="shared" si="308"/>
        <v>4.1538461538461524E-2</v>
      </c>
      <c r="BD1518">
        <f t="shared" si="309"/>
        <v>0.77666666666666662</v>
      </c>
      <c r="BE1518">
        <f t="shared" si="310"/>
        <v>0</v>
      </c>
    </row>
    <row r="1519" spans="1:57" x14ac:dyDescent="0.3">
      <c r="A1519">
        <f>Pumpkin_Seeds_Dataset!A1517</f>
        <v>90380</v>
      </c>
      <c r="B1519">
        <f>Pumpkin_Seeds_Dataset!B1517</f>
        <v>1246.7360000000001</v>
      </c>
      <c r="C1519">
        <f>Pumpkin_Seeds_Dataset!C1517</f>
        <v>527.37890000000004</v>
      </c>
      <c r="D1519">
        <f>Pumpkin_Seeds_Dataset!D1517</f>
        <v>220.5686</v>
      </c>
      <c r="E1519">
        <f>Pumpkin_Seeds_Dataset!E1517</f>
        <v>91142</v>
      </c>
      <c r="F1519">
        <f>Pumpkin_Seeds_Dataset!F1517</f>
        <v>339.2276</v>
      </c>
      <c r="G1519">
        <f>Pumpkin_Seeds_Dataset!G1517</f>
        <v>0.9083</v>
      </c>
      <c r="H1519">
        <f>Pumpkin_Seeds_Dataset!H1517</f>
        <v>0.99160000000000004</v>
      </c>
      <c r="I1519">
        <f>Pumpkin_Seeds_Dataset!I1517</f>
        <v>0.75880000000000003</v>
      </c>
      <c r="J1519">
        <f>Pumpkin_Seeds_Dataset!J1517</f>
        <v>0.73070000000000002</v>
      </c>
      <c r="K1519">
        <f>Pumpkin_Seeds_Dataset!K1517</f>
        <v>2.391</v>
      </c>
      <c r="L1519">
        <f>Pumpkin_Seeds_Dataset!L1517</f>
        <v>0.64319999999999999</v>
      </c>
      <c r="M1519" s="9">
        <f>Pumpkin_Seeds_Dataset!M1517</f>
        <v>1</v>
      </c>
      <c r="N1519" s="10">
        <f t="shared" si="300"/>
        <v>0</v>
      </c>
      <c r="O1519" s="11">
        <f t="shared" si="301"/>
        <v>1</v>
      </c>
      <c r="P1519">
        <f t="shared" si="302"/>
        <v>1</v>
      </c>
      <c r="Q1519">
        <f t="shared" si="303"/>
        <v>0.99754241918200537</v>
      </c>
      <c r="R1519" s="9">
        <f t="shared" si="304"/>
        <v>0.99754241918200537</v>
      </c>
      <c r="S1519" s="11">
        <f t="shared" si="305"/>
        <v>2.4575808179946312E-3</v>
      </c>
      <c r="T1519" s="9">
        <f t="shared" si="306"/>
        <v>-2.46060562655706E-3</v>
      </c>
      <c r="U1519" s="11">
        <f t="shared" si="307"/>
        <v>100</v>
      </c>
      <c r="AX1519">
        <v>0.70145577183658303</v>
      </c>
      <c r="AY1519">
        <v>0</v>
      </c>
      <c r="AZ1519">
        <v>1</v>
      </c>
      <c r="BA1519">
        <f t="shared" si="311"/>
        <v>1246</v>
      </c>
      <c r="BB1519">
        <f t="shared" si="312"/>
        <v>269</v>
      </c>
      <c r="BC1519">
        <f t="shared" si="308"/>
        <v>4.1538461538461524E-2</v>
      </c>
      <c r="BD1519">
        <f t="shared" si="309"/>
        <v>0.77583333333333337</v>
      </c>
      <c r="BE1519">
        <f t="shared" si="310"/>
        <v>0</v>
      </c>
    </row>
    <row r="1520" spans="1:57" x14ac:dyDescent="0.3">
      <c r="A1520">
        <f>Pumpkin_Seeds_Dataset!A1518</f>
        <v>86589</v>
      </c>
      <c r="B1520">
        <f>Pumpkin_Seeds_Dataset!B1518</f>
        <v>1221.6669999999999</v>
      </c>
      <c r="C1520">
        <f>Pumpkin_Seeds_Dataset!C1518</f>
        <v>510.87970000000001</v>
      </c>
      <c r="D1520">
        <f>Pumpkin_Seeds_Dataset!D1518</f>
        <v>216.32060000000001</v>
      </c>
      <c r="E1520">
        <f>Pumpkin_Seeds_Dataset!E1518</f>
        <v>87440</v>
      </c>
      <c r="F1520">
        <f>Pumpkin_Seeds_Dataset!F1518</f>
        <v>332.03699999999998</v>
      </c>
      <c r="G1520">
        <f>Pumpkin_Seeds_Dataset!G1518</f>
        <v>0.90590000000000004</v>
      </c>
      <c r="H1520">
        <f>Pumpkin_Seeds_Dataset!H1518</f>
        <v>0.99029999999999996</v>
      </c>
      <c r="I1520">
        <f>Pumpkin_Seeds_Dataset!I1518</f>
        <v>0.73960000000000004</v>
      </c>
      <c r="J1520">
        <f>Pumpkin_Seeds_Dataset!J1518</f>
        <v>0.72909999999999997</v>
      </c>
      <c r="K1520">
        <f>Pumpkin_Seeds_Dataset!K1518</f>
        <v>2.3616999999999999</v>
      </c>
      <c r="L1520">
        <f>Pumpkin_Seeds_Dataset!L1518</f>
        <v>0.64990000000000003</v>
      </c>
      <c r="M1520" s="9">
        <f>Pumpkin_Seeds_Dataset!M1518</f>
        <v>1</v>
      </c>
      <c r="N1520" s="10">
        <f t="shared" si="300"/>
        <v>0</v>
      </c>
      <c r="O1520" s="11">
        <f t="shared" si="301"/>
        <v>1</v>
      </c>
      <c r="P1520">
        <f t="shared" si="302"/>
        <v>1</v>
      </c>
      <c r="Q1520">
        <f t="shared" si="303"/>
        <v>0.97304613547271401</v>
      </c>
      <c r="R1520" s="9">
        <f t="shared" si="304"/>
        <v>0.97304613547271401</v>
      </c>
      <c r="S1520" s="11">
        <f t="shared" si="305"/>
        <v>2.6953864527285987E-2</v>
      </c>
      <c r="T1520" s="9">
        <f t="shared" si="306"/>
        <v>-2.7323782223700542E-2</v>
      </c>
      <c r="U1520" s="11">
        <f t="shared" si="307"/>
        <v>100</v>
      </c>
      <c r="AX1520">
        <v>0.70152864652799174</v>
      </c>
      <c r="AY1520">
        <v>0</v>
      </c>
      <c r="AZ1520">
        <v>1</v>
      </c>
      <c r="BA1520">
        <f t="shared" si="311"/>
        <v>1246</v>
      </c>
      <c r="BB1520">
        <f t="shared" si="312"/>
        <v>270</v>
      </c>
      <c r="BC1520">
        <f t="shared" si="308"/>
        <v>4.1538461538461524E-2</v>
      </c>
      <c r="BD1520">
        <f t="shared" si="309"/>
        <v>0.77500000000000002</v>
      </c>
      <c r="BE1520">
        <f t="shared" si="310"/>
        <v>0</v>
      </c>
    </row>
    <row r="1521" spans="1:57" x14ac:dyDescent="0.3">
      <c r="A1521">
        <f>Pumpkin_Seeds_Dataset!A1519</f>
        <v>77612</v>
      </c>
      <c r="B1521">
        <f>Pumpkin_Seeds_Dataset!B1519</f>
        <v>1160.3599999999999</v>
      </c>
      <c r="C1521">
        <f>Pumpkin_Seeds_Dataset!C1519</f>
        <v>486.91030000000001</v>
      </c>
      <c r="D1521">
        <f>Pumpkin_Seeds_Dataset!D1519</f>
        <v>204.2927</v>
      </c>
      <c r="E1521">
        <f>Pumpkin_Seeds_Dataset!E1519</f>
        <v>78431</v>
      </c>
      <c r="F1521">
        <f>Pumpkin_Seeds_Dataset!F1519</f>
        <v>314.3544</v>
      </c>
      <c r="G1521">
        <f>Pumpkin_Seeds_Dataset!G1519</f>
        <v>0.90769999999999995</v>
      </c>
      <c r="H1521">
        <f>Pumpkin_Seeds_Dataset!H1519</f>
        <v>0.98960000000000004</v>
      </c>
      <c r="I1521">
        <f>Pumpkin_Seeds_Dataset!I1519</f>
        <v>0.72989999999999999</v>
      </c>
      <c r="J1521">
        <f>Pumpkin_Seeds_Dataset!J1519</f>
        <v>0.72440000000000004</v>
      </c>
      <c r="K1521">
        <f>Pumpkin_Seeds_Dataset!K1519</f>
        <v>2.3834</v>
      </c>
      <c r="L1521">
        <f>Pumpkin_Seeds_Dataset!L1519</f>
        <v>0.64559999999999995</v>
      </c>
      <c r="M1521" s="9">
        <f>Pumpkin_Seeds_Dataset!M1519</f>
        <v>1</v>
      </c>
      <c r="N1521" s="10">
        <f t="shared" si="300"/>
        <v>0</v>
      </c>
      <c r="O1521" s="11">
        <f t="shared" si="301"/>
        <v>1</v>
      </c>
      <c r="P1521">
        <f t="shared" si="302"/>
        <v>1</v>
      </c>
      <c r="Q1521">
        <f t="shared" si="303"/>
        <v>0.98353258973329682</v>
      </c>
      <c r="R1521" s="9">
        <f t="shared" si="304"/>
        <v>0.98353258973329682</v>
      </c>
      <c r="S1521" s="11">
        <f t="shared" si="305"/>
        <v>1.6467410266703175E-2</v>
      </c>
      <c r="T1521" s="9">
        <f t="shared" si="306"/>
        <v>-1.6604505216720147E-2</v>
      </c>
      <c r="U1521" s="11">
        <f t="shared" si="307"/>
        <v>100</v>
      </c>
      <c r="AX1521">
        <v>0.70195754241736508</v>
      </c>
      <c r="AY1521">
        <v>0</v>
      </c>
      <c r="AZ1521">
        <v>1</v>
      </c>
      <c r="BA1521">
        <f t="shared" si="311"/>
        <v>1246</v>
      </c>
      <c r="BB1521">
        <f t="shared" si="312"/>
        <v>271</v>
      </c>
      <c r="BC1521">
        <f t="shared" si="308"/>
        <v>4.1538461538461524E-2</v>
      </c>
      <c r="BD1521">
        <f t="shared" si="309"/>
        <v>0.77416666666666667</v>
      </c>
      <c r="BE1521">
        <f t="shared" si="310"/>
        <v>0</v>
      </c>
    </row>
    <row r="1522" spans="1:57" x14ac:dyDescent="0.3">
      <c r="A1522">
        <f>Pumpkin_Seeds_Dataset!A1520</f>
        <v>116794</v>
      </c>
      <c r="B1522">
        <f>Pumpkin_Seeds_Dataset!B1520</f>
        <v>1408.8789999999999</v>
      </c>
      <c r="C1522">
        <f>Pumpkin_Seeds_Dataset!C1520</f>
        <v>590.17899999999997</v>
      </c>
      <c r="D1522">
        <f>Pumpkin_Seeds_Dataset!D1520</f>
        <v>253.07429999999999</v>
      </c>
      <c r="E1522">
        <f>Pumpkin_Seeds_Dataset!E1520</f>
        <v>117698</v>
      </c>
      <c r="F1522">
        <f>Pumpkin_Seeds_Dataset!F1520</f>
        <v>385.62509999999997</v>
      </c>
      <c r="G1522">
        <f>Pumpkin_Seeds_Dataset!G1520</f>
        <v>0.90339999999999998</v>
      </c>
      <c r="H1522">
        <f>Pumpkin_Seeds_Dataset!H1520</f>
        <v>0.99229999999999996</v>
      </c>
      <c r="I1522">
        <f>Pumpkin_Seeds_Dataset!I1520</f>
        <v>0.72799999999999998</v>
      </c>
      <c r="J1522">
        <f>Pumpkin_Seeds_Dataset!J1520</f>
        <v>0.73939999999999995</v>
      </c>
      <c r="K1522">
        <f>Pumpkin_Seeds_Dataset!K1520</f>
        <v>2.3319999999999999</v>
      </c>
      <c r="L1522">
        <f>Pumpkin_Seeds_Dataset!L1520</f>
        <v>0.65339999999999998</v>
      </c>
      <c r="M1522" s="9">
        <f>Pumpkin_Seeds_Dataset!M1520</f>
        <v>1</v>
      </c>
      <c r="N1522" s="10">
        <f t="shared" si="300"/>
        <v>0</v>
      </c>
      <c r="O1522" s="11">
        <f t="shared" si="301"/>
        <v>1</v>
      </c>
      <c r="P1522">
        <f t="shared" si="302"/>
        <v>1</v>
      </c>
      <c r="Q1522">
        <f t="shared" si="303"/>
        <v>0.99975424395931856</v>
      </c>
      <c r="R1522" s="9">
        <f t="shared" si="304"/>
        <v>0.99975424395931856</v>
      </c>
      <c r="S1522" s="11">
        <f t="shared" si="305"/>
        <v>2.4575604068144408E-4</v>
      </c>
      <c r="T1522" s="9">
        <f t="shared" si="306"/>
        <v>-2.4578624364568507E-4</v>
      </c>
      <c r="U1522" s="11">
        <f t="shared" si="307"/>
        <v>100</v>
      </c>
      <c r="AX1522">
        <v>0.70199859844525736</v>
      </c>
      <c r="AY1522">
        <v>0</v>
      </c>
      <c r="AZ1522">
        <v>1</v>
      </c>
      <c r="BA1522">
        <f t="shared" si="311"/>
        <v>1246</v>
      </c>
      <c r="BB1522">
        <f t="shared" si="312"/>
        <v>272</v>
      </c>
      <c r="BC1522">
        <f t="shared" si="308"/>
        <v>4.1538461538461524E-2</v>
      </c>
      <c r="BD1522">
        <f t="shared" si="309"/>
        <v>0.77333333333333332</v>
      </c>
      <c r="BE1522">
        <f t="shared" si="310"/>
        <v>5.9487179487177557E-4</v>
      </c>
    </row>
    <row r="1523" spans="1:57" x14ac:dyDescent="0.3">
      <c r="A1523">
        <f>Pumpkin_Seeds_Dataset!A1521</f>
        <v>100906</v>
      </c>
      <c r="B1523">
        <f>Pumpkin_Seeds_Dataset!B1521</f>
        <v>1252.6990000000001</v>
      </c>
      <c r="C1523">
        <f>Pumpkin_Seeds_Dataset!C1521</f>
        <v>505.86939999999998</v>
      </c>
      <c r="D1523">
        <f>Pumpkin_Seeds_Dataset!D1521</f>
        <v>254.44589999999999</v>
      </c>
      <c r="E1523">
        <f>Pumpkin_Seeds_Dataset!E1521</f>
        <v>101633</v>
      </c>
      <c r="F1523">
        <f>Pumpkin_Seeds_Dataset!F1521</f>
        <v>358.43759999999997</v>
      </c>
      <c r="G1523">
        <f>Pumpkin_Seeds_Dataset!G1521</f>
        <v>0.86429999999999996</v>
      </c>
      <c r="H1523">
        <f>Pumpkin_Seeds_Dataset!H1521</f>
        <v>0.99280000000000002</v>
      </c>
      <c r="I1523">
        <f>Pumpkin_Seeds_Dataset!I1521</f>
        <v>0.75949999999999995</v>
      </c>
      <c r="J1523">
        <f>Pumpkin_Seeds_Dataset!J1521</f>
        <v>0.80800000000000005</v>
      </c>
      <c r="K1523">
        <f>Pumpkin_Seeds_Dataset!K1521</f>
        <v>1.9881</v>
      </c>
      <c r="L1523">
        <f>Pumpkin_Seeds_Dataset!L1521</f>
        <v>0.70860000000000001</v>
      </c>
      <c r="M1523" s="9">
        <f>Pumpkin_Seeds_Dataset!M1521</f>
        <v>1</v>
      </c>
      <c r="N1523" s="10">
        <f t="shared" si="300"/>
        <v>0</v>
      </c>
      <c r="O1523" s="11">
        <f t="shared" si="301"/>
        <v>1</v>
      </c>
      <c r="P1523">
        <f t="shared" si="302"/>
        <v>1</v>
      </c>
      <c r="Q1523">
        <f t="shared" si="303"/>
        <v>0.75424881809157618</v>
      </c>
      <c r="R1523" s="9">
        <f t="shared" si="304"/>
        <v>0.75424881809157618</v>
      </c>
      <c r="S1523" s="11">
        <f t="shared" si="305"/>
        <v>0.24575118190842382</v>
      </c>
      <c r="T1523" s="9">
        <f t="shared" si="306"/>
        <v>-0.28203296794243604</v>
      </c>
      <c r="U1523" s="11">
        <f t="shared" si="307"/>
        <v>100</v>
      </c>
      <c r="AX1523">
        <v>0.70521073755848118</v>
      </c>
      <c r="AY1523">
        <v>1</v>
      </c>
      <c r="AZ1523">
        <v>0</v>
      </c>
      <c r="BA1523">
        <f t="shared" si="311"/>
        <v>1247</v>
      </c>
      <c r="BB1523">
        <f t="shared" si="312"/>
        <v>272</v>
      </c>
      <c r="BC1523">
        <f t="shared" si="308"/>
        <v>4.076923076923078E-2</v>
      </c>
      <c r="BD1523">
        <f t="shared" si="309"/>
        <v>0.77333333333333332</v>
      </c>
      <c r="BE1523">
        <f t="shared" si="310"/>
        <v>5.9487179487177557E-4</v>
      </c>
    </row>
    <row r="1524" spans="1:57" x14ac:dyDescent="0.3">
      <c r="A1524">
        <f>Pumpkin_Seeds_Dataset!A1522</f>
        <v>101495</v>
      </c>
      <c r="B1524">
        <f>Pumpkin_Seeds_Dataset!B1522</f>
        <v>1260.47</v>
      </c>
      <c r="C1524">
        <f>Pumpkin_Seeds_Dataset!C1522</f>
        <v>509.77030000000002</v>
      </c>
      <c r="D1524">
        <f>Pumpkin_Seeds_Dataset!D1522</f>
        <v>255.292</v>
      </c>
      <c r="E1524">
        <f>Pumpkin_Seeds_Dataset!E1522</f>
        <v>102337</v>
      </c>
      <c r="F1524">
        <f>Pumpkin_Seeds_Dataset!F1522</f>
        <v>359.48219999999998</v>
      </c>
      <c r="G1524">
        <f>Pumpkin_Seeds_Dataset!G1522</f>
        <v>0.86560000000000004</v>
      </c>
      <c r="H1524">
        <f>Pumpkin_Seeds_Dataset!H1522</f>
        <v>0.99180000000000001</v>
      </c>
      <c r="I1524">
        <f>Pumpkin_Seeds_Dataset!I1522</f>
        <v>0.6956</v>
      </c>
      <c r="J1524">
        <f>Pumpkin_Seeds_Dataset!J1522</f>
        <v>0.80279999999999996</v>
      </c>
      <c r="K1524">
        <f>Pumpkin_Seeds_Dataset!K1522</f>
        <v>1.9967999999999999</v>
      </c>
      <c r="L1524">
        <f>Pumpkin_Seeds_Dataset!L1522</f>
        <v>0.70520000000000005</v>
      </c>
      <c r="M1524" s="9">
        <f>Pumpkin_Seeds_Dataset!M1522</f>
        <v>1</v>
      </c>
      <c r="N1524" s="10">
        <f t="shared" si="300"/>
        <v>0</v>
      </c>
      <c r="O1524" s="11">
        <f t="shared" si="301"/>
        <v>1</v>
      </c>
      <c r="P1524">
        <f t="shared" si="302"/>
        <v>1</v>
      </c>
      <c r="Q1524">
        <f t="shared" si="303"/>
        <v>0.83732047844049484</v>
      </c>
      <c r="R1524" s="9">
        <f t="shared" si="304"/>
        <v>0.83732047844049484</v>
      </c>
      <c r="S1524" s="11">
        <f t="shared" si="305"/>
        <v>0.16267952155950516</v>
      </c>
      <c r="T1524" s="9">
        <f t="shared" si="306"/>
        <v>-0.17754839236094108</v>
      </c>
      <c r="U1524" s="11">
        <f t="shared" si="307"/>
        <v>100</v>
      </c>
      <c r="AX1524">
        <v>0.70576130448597596</v>
      </c>
      <c r="AY1524">
        <v>1</v>
      </c>
      <c r="AZ1524">
        <v>0</v>
      </c>
      <c r="BA1524">
        <f t="shared" si="311"/>
        <v>1248</v>
      </c>
      <c r="BB1524">
        <f t="shared" si="312"/>
        <v>272</v>
      </c>
      <c r="BC1524">
        <f t="shared" si="308"/>
        <v>4.0000000000000036E-2</v>
      </c>
      <c r="BD1524">
        <f t="shared" si="309"/>
        <v>0.77333333333333332</v>
      </c>
      <c r="BE1524">
        <f t="shared" si="310"/>
        <v>5.9487179487186144E-4</v>
      </c>
    </row>
    <row r="1525" spans="1:57" x14ac:dyDescent="0.3">
      <c r="A1525">
        <f>Pumpkin_Seeds_Dataset!A1523</f>
        <v>78395</v>
      </c>
      <c r="B1525">
        <f>Pumpkin_Seeds_Dataset!B1523</f>
        <v>1182.1420000000001</v>
      </c>
      <c r="C1525">
        <f>Pumpkin_Seeds_Dataset!C1523</f>
        <v>507.02659999999997</v>
      </c>
      <c r="D1525">
        <f>Pumpkin_Seeds_Dataset!D1523</f>
        <v>198.0641</v>
      </c>
      <c r="E1525">
        <f>Pumpkin_Seeds_Dataset!E1523</f>
        <v>79445</v>
      </c>
      <c r="F1525">
        <f>Pumpkin_Seeds_Dataset!F1523</f>
        <v>315.93610000000001</v>
      </c>
      <c r="G1525">
        <f>Pumpkin_Seeds_Dataset!G1523</f>
        <v>0.92049999999999998</v>
      </c>
      <c r="H1525">
        <f>Pumpkin_Seeds_Dataset!H1523</f>
        <v>0.98680000000000001</v>
      </c>
      <c r="I1525">
        <f>Pumpkin_Seeds_Dataset!I1523</f>
        <v>0.75949999999999995</v>
      </c>
      <c r="J1525">
        <f>Pumpkin_Seeds_Dataset!J1523</f>
        <v>0.70499999999999996</v>
      </c>
      <c r="K1525">
        <f>Pumpkin_Seeds_Dataset!K1523</f>
        <v>2.5598999999999998</v>
      </c>
      <c r="L1525">
        <f>Pumpkin_Seeds_Dataset!L1523</f>
        <v>0.62309999999999999</v>
      </c>
      <c r="M1525" s="9">
        <f>Pumpkin_Seeds_Dataset!M1523</f>
        <v>1</v>
      </c>
      <c r="N1525" s="10">
        <f t="shared" si="300"/>
        <v>0</v>
      </c>
      <c r="O1525" s="11">
        <f t="shared" si="301"/>
        <v>1</v>
      </c>
      <c r="P1525">
        <f t="shared" si="302"/>
        <v>1</v>
      </c>
      <c r="Q1525">
        <f t="shared" si="303"/>
        <v>0.99593323160126002</v>
      </c>
      <c r="R1525" s="9">
        <f t="shared" si="304"/>
        <v>0.99593323160126002</v>
      </c>
      <c r="S1525" s="11">
        <f t="shared" si="305"/>
        <v>4.0667683987399839E-3</v>
      </c>
      <c r="T1525" s="9">
        <f t="shared" si="306"/>
        <v>-4.0750601895080821E-3</v>
      </c>
      <c r="U1525" s="11">
        <f t="shared" si="307"/>
        <v>100</v>
      </c>
      <c r="AX1525">
        <v>0.7064772042598938</v>
      </c>
      <c r="AY1525">
        <v>1</v>
      </c>
      <c r="AZ1525">
        <v>0</v>
      </c>
      <c r="BA1525">
        <f t="shared" si="311"/>
        <v>1249</v>
      </c>
      <c r="BB1525">
        <f t="shared" si="312"/>
        <v>272</v>
      </c>
      <c r="BC1525">
        <f t="shared" si="308"/>
        <v>3.923076923076918E-2</v>
      </c>
      <c r="BD1525">
        <f t="shared" si="309"/>
        <v>0.77333333333333332</v>
      </c>
      <c r="BE1525">
        <f t="shared" si="310"/>
        <v>0</v>
      </c>
    </row>
    <row r="1526" spans="1:57" x14ac:dyDescent="0.3">
      <c r="A1526">
        <f>Pumpkin_Seeds_Dataset!A1524</f>
        <v>92084</v>
      </c>
      <c r="B1526">
        <f>Pumpkin_Seeds_Dataset!B1524</f>
        <v>1276.749</v>
      </c>
      <c r="C1526">
        <f>Pumpkin_Seeds_Dataset!C1524</f>
        <v>545.48119999999994</v>
      </c>
      <c r="D1526">
        <f>Pumpkin_Seeds_Dataset!D1524</f>
        <v>215.3261</v>
      </c>
      <c r="E1526">
        <f>Pumpkin_Seeds_Dataset!E1524</f>
        <v>92809</v>
      </c>
      <c r="F1526">
        <f>Pumpkin_Seeds_Dataset!F1524</f>
        <v>342.41059999999999</v>
      </c>
      <c r="G1526">
        <f>Pumpkin_Seeds_Dataset!G1524</f>
        <v>0.91879999999999995</v>
      </c>
      <c r="H1526">
        <f>Pumpkin_Seeds_Dataset!H1524</f>
        <v>0.99219999999999997</v>
      </c>
      <c r="I1526">
        <f>Pumpkin_Seeds_Dataset!I1524</f>
        <v>0.71650000000000003</v>
      </c>
      <c r="J1526">
        <f>Pumpkin_Seeds_Dataset!J1524</f>
        <v>0.70989999999999998</v>
      </c>
      <c r="K1526">
        <f>Pumpkin_Seeds_Dataset!K1524</f>
        <v>2.5333000000000001</v>
      </c>
      <c r="L1526">
        <f>Pumpkin_Seeds_Dataset!L1524</f>
        <v>0.62770000000000004</v>
      </c>
      <c r="M1526" s="9">
        <f>Pumpkin_Seeds_Dataset!M1524</f>
        <v>1</v>
      </c>
      <c r="N1526" s="10">
        <f t="shared" si="300"/>
        <v>0</v>
      </c>
      <c r="O1526" s="11">
        <f t="shared" si="301"/>
        <v>1</v>
      </c>
      <c r="P1526">
        <f t="shared" si="302"/>
        <v>1</v>
      </c>
      <c r="Q1526">
        <f t="shared" si="303"/>
        <v>0.99890135177133865</v>
      </c>
      <c r="R1526" s="9">
        <f t="shared" si="304"/>
        <v>0.99890135177133865</v>
      </c>
      <c r="S1526" s="11">
        <f t="shared" si="305"/>
        <v>1.0986482286613475E-3</v>
      </c>
      <c r="T1526" s="9">
        <f t="shared" si="306"/>
        <v>-1.0992521850241E-3</v>
      </c>
      <c r="U1526" s="11">
        <f t="shared" si="307"/>
        <v>100</v>
      </c>
      <c r="AX1526">
        <v>0.70859920258041043</v>
      </c>
      <c r="AY1526">
        <v>0</v>
      </c>
      <c r="AZ1526">
        <v>1</v>
      </c>
      <c r="BA1526">
        <f t="shared" si="311"/>
        <v>1249</v>
      </c>
      <c r="BB1526">
        <f t="shared" si="312"/>
        <v>273</v>
      </c>
      <c r="BC1526">
        <f t="shared" si="308"/>
        <v>3.923076923076918E-2</v>
      </c>
      <c r="BD1526">
        <f t="shared" si="309"/>
        <v>0.77249999999999996</v>
      </c>
      <c r="BE1526">
        <f t="shared" si="310"/>
        <v>0</v>
      </c>
    </row>
    <row r="1527" spans="1:57" x14ac:dyDescent="0.3">
      <c r="A1527">
        <f>Pumpkin_Seeds_Dataset!A1525</f>
        <v>97164</v>
      </c>
      <c r="B1527">
        <f>Pumpkin_Seeds_Dataset!B1525</f>
        <v>1226.8309999999999</v>
      </c>
      <c r="C1527">
        <f>Pumpkin_Seeds_Dataset!C1525</f>
        <v>490.25029999999998</v>
      </c>
      <c r="D1527">
        <f>Pumpkin_Seeds_Dataset!D1525</f>
        <v>254.4169</v>
      </c>
      <c r="E1527">
        <f>Pumpkin_Seeds_Dataset!E1525</f>
        <v>98018</v>
      </c>
      <c r="F1527">
        <f>Pumpkin_Seeds_Dataset!F1525</f>
        <v>351.7287</v>
      </c>
      <c r="G1527">
        <f>Pumpkin_Seeds_Dataset!G1525</f>
        <v>0.8548</v>
      </c>
      <c r="H1527">
        <f>Pumpkin_Seeds_Dataset!H1525</f>
        <v>0.99129999999999996</v>
      </c>
      <c r="I1527">
        <f>Pumpkin_Seeds_Dataset!I1525</f>
        <v>0.7389</v>
      </c>
      <c r="J1527">
        <f>Pumpkin_Seeds_Dataset!J1525</f>
        <v>0.81120000000000003</v>
      </c>
      <c r="K1527">
        <f>Pumpkin_Seeds_Dataset!K1525</f>
        <v>1.927</v>
      </c>
      <c r="L1527">
        <f>Pumpkin_Seeds_Dataset!L1525</f>
        <v>0.71740000000000004</v>
      </c>
      <c r="M1527" s="9">
        <f>Pumpkin_Seeds_Dataset!M1525</f>
        <v>1</v>
      </c>
      <c r="N1527" s="10">
        <f t="shared" si="300"/>
        <v>0</v>
      </c>
      <c r="O1527" s="11">
        <f t="shared" si="301"/>
        <v>1</v>
      </c>
      <c r="P1527">
        <f t="shared" si="302"/>
        <v>1</v>
      </c>
      <c r="Q1527">
        <f t="shared" si="303"/>
        <v>0.59997712406865689</v>
      </c>
      <c r="R1527" s="9">
        <f t="shared" si="304"/>
        <v>0.59997712406865689</v>
      </c>
      <c r="S1527" s="11">
        <f t="shared" si="305"/>
        <v>0.40002287593134311</v>
      </c>
      <c r="T1527" s="9">
        <f t="shared" si="306"/>
        <v>-0.51086375104506465</v>
      </c>
      <c r="U1527" s="11">
        <f t="shared" si="307"/>
        <v>100</v>
      </c>
      <c r="AX1527">
        <v>0.7092801176585497</v>
      </c>
      <c r="AY1527">
        <v>0</v>
      </c>
      <c r="AZ1527">
        <v>1</v>
      </c>
      <c r="BA1527">
        <f t="shared" si="311"/>
        <v>1249</v>
      </c>
      <c r="BB1527">
        <f t="shared" si="312"/>
        <v>274</v>
      </c>
      <c r="BC1527">
        <f t="shared" si="308"/>
        <v>3.923076923076918E-2</v>
      </c>
      <c r="BD1527">
        <f t="shared" si="309"/>
        <v>0.77166666666666672</v>
      </c>
      <c r="BE1527">
        <f t="shared" si="310"/>
        <v>5.9358974358972435E-4</v>
      </c>
    </row>
    <row r="1528" spans="1:57" x14ac:dyDescent="0.3">
      <c r="A1528">
        <f>Pumpkin_Seeds_Dataset!A1526</f>
        <v>91553</v>
      </c>
      <c r="B1528">
        <f>Pumpkin_Seeds_Dataset!B1526</f>
        <v>1242.5039999999999</v>
      </c>
      <c r="C1528">
        <f>Pumpkin_Seeds_Dataset!C1526</f>
        <v>533.00819999999999</v>
      </c>
      <c r="D1528">
        <f>Pumpkin_Seeds_Dataset!D1526</f>
        <v>219.61580000000001</v>
      </c>
      <c r="E1528">
        <f>Pumpkin_Seeds_Dataset!E1526</f>
        <v>92162</v>
      </c>
      <c r="F1528">
        <f>Pumpkin_Seeds_Dataset!F1526</f>
        <v>341.42189999999999</v>
      </c>
      <c r="G1528">
        <f>Pumpkin_Seeds_Dataset!G1526</f>
        <v>0.91120000000000001</v>
      </c>
      <c r="H1528">
        <f>Pumpkin_Seeds_Dataset!H1526</f>
        <v>0.99339999999999995</v>
      </c>
      <c r="I1528">
        <f>Pumpkin_Seeds_Dataset!I1526</f>
        <v>0.73380000000000001</v>
      </c>
      <c r="J1528">
        <f>Pumpkin_Seeds_Dataset!J1526</f>
        <v>0.74519999999999997</v>
      </c>
      <c r="K1528">
        <f>Pumpkin_Seeds_Dataset!K1526</f>
        <v>2.427</v>
      </c>
      <c r="L1528">
        <f>Pumpkin_Seeds_Dataset!L1526</f>
        <v>0.64059999999999995</v>
      </c>
      <c r="M1528" s="9">
        <f>Pumpkin_Seeds_Dataset!M1526</f>
        <v>1</v>
      </c>
      <c r="N1528" s="10">
        <f t="shared" si="300"/>
        <v>0</v>
      </c>
      <c r="O1528" s="11">
        <f t="shared" si="301"/>
        <v>1</v>
      </c>
      <c r="P1528">
        <f t="shared" si="302"/>
        <v>1</v>
      </c>
      <c r="Q1528">
        <f t="shared" si="303"/>
        <v>0.9976260175663193</v>
      </c>
      <c r="R1528" s="9">
        <f t="shared" si="304"/>
        <v>0.9976260175663193</v>
      </c>
      <c r="S1528" s="11">
        <f t="shared" si="305"/>
        <v>2.3739824336806992E-3</v>
      </c>
      <c r="T1528" s="9">
        <f t="shared" si="306"/>
        <v>-2.3768047976916017E-3</v>
      </c>
      <c r="U1528" s="11">
        <f t="shared" si="307"/>
        <v>100</v>
      </c>
      <c r="AX1528">
        <v>0.70961563963936869</v>
      </c>
      <c r="AY1528">
        <v>1</v>
      </c>
      <c r="AZ1528">
        <v>0</v>
      </c>
      <c r="BA1528">
        <f t="shared" si="311"/>
        <v>1250</v>
      </c>
      <c r="BB1528">
        <f t="shared" si="312"/>
        <v>274</v>
      </c>
      <c r="BC1528">
        <f t="shared" si="308"/>
        <v>3.8461538461538436E-2</v>
      </c>
      <c r="BD1528">
        <f t="shared" si="309"/>
        <v>0.77166666666666672</v>
      </c>
      <c r="BE1528">
        <f t="shared" si="310"/>
        <v>0</v>
      </c>
    </row>
    <row r="1529" spans="1:57" x14ac:dyDescent="0.3">
      <c r="A1529">
        <f>Pumpkin_Seeds_Dataset!A1527</f>
        <v>111105</v>
      </c>
      <c r="B1529">
        <f>Pumpkin_Seeds_Dataset!B1527</f>
        <v>1344.029</v>
      </c>
      <c r="C1529">
        <f>Pumpkin_Seeds_Dataset!C1527</f>
        <v>556.31989999999996</v>
      </c>
      <c r="D1529">
        <f>Pumpkin_Seeds_Dataset!D1527</f>
        <v>255.0445</v>
      </c>
      <c r="E1529">
        <f>Pumpkin_Seeds_Dataset!E1527</f>
        <v>112192</v>
      </c>
      <c r="F1529">
        <f>Pumpkin_Seeds_Dataset!F1527</f>
        <v>376.11599999999999</v>
      </c>
      <c r="G1529">
        <f>Pumpkin_Seeds_Dataset!G1527</f>
        <v>0.88870000000000005</v>
      </c>
      <c r="H1529">
        <f>Pumpkin_Seeds_Dataset!H1527</f>
        <v>0.99029999999999996</v>
      </c>
      <c r="I1529">
        <f>Pumpkin_Seeds_Dataset!I1527</f>
        <v>0.7389</v>
      </c>
      <c r="J1529">
        <f>Pumpkin_Seeds_Dataset!J1527</f>
        <v>0.77290000000000003</v>
      </c>
      <c r="K1529">
        <f>Pumpkin_Seeds_Dataset!K1527</f>
        <v>2.1812999999999998</v>
      </c>
      <c r="L1529">
        <f>Pumpkin_Seeds_Dataset!L1527</f>
        <v>0.67610000000000003</v>
      </c>
      <c r="M1529" s="9">
        <f>Pumpkin_Seeds_Dataset!M1527</f>
        <v>1</v>
      </c>
      <c r="N1529" s="10">
        <f t="shared" si="300"/>
        <v>0</v>
      </c>
      <c r="O1529" s="11">
        <f t="shared" si="301"/>
        <v>1</v>
      </c>
      <c r="P1529">
        <f t="shared" si="302"/>
        <v>1</v>
      </c>
      <c r="Q1529">
        <f t="shared" si="303"/>
        <v>0.98172231702055868</v>
      </c>
      <c r="R1529" s="9">
        <f t="shared" si="304"/>
        <v>0.98172231702055868</v>
      </c>
      <c r="S1529" s="11">
        <f t="shared" si="305"/>
        <v>1.8277682979441323E-2</v>
      </c>
      <c r="T1529" s="9">
        <f t="shared" si="306"/>
        <v>-1.8446783506951839E-2</v>
      </c>
      <c r="U1529" s="11">
        <f t="shared" si="307"/>
        <v>100</v>
      </c>
      <c r="AX1529">
        <v>0.71188605560801177</v>
      </c>
      <c r="AY1529">
        <v>0</v>
      </c>
      <c r="AZ1529">
        <v>1</v>
      </c>
      <c r="BA1529">
        <f t="shared" si="311"/>
        <v>1250</v>
      </c>
      <c r="BB1529">
        <f t="shared" si="312"/>
        <v>275</v>
      </c>
      <c r="BC1529">
        <f t="shared" si="308"/>
        <v>3.8461538461538436E-2</v>
      </c>
      <c r="BD1529">
        <f t="shared" si="309"/>
        <v>0.77083333333333337</v>
      </c>
      <c r="BE1529">
        <f t="shared" si="310"/>
        <v>0</v>
      </c>
    </row>
    <row r="1530" spans="1:57" x14ac:dyDescent="0.3">
      <c r="A1530">
        <f>Pumpkin_Seeds_Dataset!A1528</f>
        <v>91338</v>
      </c>
      <c r="B1530">
        <f>Pumpkin_Seeds_Dataset!B1528</f>
        <v>1210.058</v>
      </c>
      <c r="C1530">
        <f>Pumpkin_Seeds_Dataset!C1528</f>
        <v>505.5068</v>
      </c>
      <c r="D1530">
        <f>Pumpkin_Seeds_Dataset!D1528</f>
        <v>230.9829</v>
      </c>
      <c r="E1530">
        <f>Pumpkin_Seeds_Dataset!E1528</f>
        <v>91971</v>
      </c>
      <c r="F1530">
        <f>Pumpkin_Seeds_Dataset!F1528</f>
        <v>341.02080000000001</v>
      </c>
      <c r="G1530">
        <f>Pumpkin_Seeds_Dataset!G1528</f>
        <v>0.88949999999999996</v>
      </c>
      <c r="H1530">
        <f>Pumpkin_Seeds_Dataset!H1528</f>
        <v>0.99309999999999998</v>
      </c>
      <c r="I1530">
        <f>Pumpkin_Seeds_Dataset!I1528</f>
        <v>0.7621</v>
      </c>
      <c r="J1530">
        <f>Pumpkin_Seeds_Dataset!J1528</f>
        <v>0.78390000000000004</v>
      </c>
      <c r="K1530">
        <f>Pumpkin_Seeds_Dataset!K1528</f>
        <v>2.1884999999999999</v>
      </c>
      <c r="L1530">
        <f>Pumpkin_Seeds_Dataset!L1528</f>
        <v>0.67459999999999998</v>
      </c>
      <c r="M1530" s="9">
        <f>Pumpkin_Seeds_Dataset!M1528</f>
        <v>1</v>
      </c>
      <c r="N1530" s="10">
        <f t="shared" si="300"/>
        <v>0</v>
      </c>
      <c r="O1530" s="11">
        <f t="shared" si="301"/>
        <v>1</v>
      </c>
      <c r="P1530">
        <f t="shared" si="302"/>
        <v>1</v>
      </c>
      <c r="Q1530">
        <f t="shared" si="303"/>
        <v>0.94388120853289847</v>
      </c>
      <c r="R1530" s="9">
        <f t="shared" si="304"/>
        <v>0.94388120853289847</v>
      </c>
      <c r="S1530" s="11">
        <f t="shared" si="305"/>
        <v>5.6118791467101525E-2</v>
      </c>
      <c r="T1530" s="9">
        <f t="shared" si="306"/>
        <v>-5.77549591734942E-2</v>
      </c>
      <c r="U1530" s="11">
        <f t="shared" si="307"/>
        <v>100</v>
      </c>
      <c r="AX1530">
        <v>0.71263461469031464</v>
      </c>
      <c r="AY1530">
        <v>0</v>
      </c>
      <c r="AZ1530">
        <v>1</v>
      </c>
      <c r="BA1530">
        <f t="shared" si="311"/>
        <v>1250</v>
      </c>
      <c r="BB1530">
        <f t="shared" si="312"/>
        <v>276</v>
      </c>
      <c r="BC1530">
        <f t="shared" si="308"/>
        <v>3.8461538461538436E-2</v>
      </c>
      <c r="BD1530">
        <f t="shared" si="309"/>
        <v>0.77</v>
      </c>
      <c r="BE1530">
        <f t="shared" si="310"/>
        <v>5.9230769230767314E-4</v>
      </c>
    </row>
    <row r="1531" spans="1:57" x14ac:dyDescent="0.3">
      <c r="A1531">
        <f>Pumpkin_Seeds_Dataset!A1529</f>
        <v>76413</v>
      </c>
      <c r="B1531">
        <f>Pumpkin_Seeds_Dataset!B1529</f>
        <v>1152.327</v>
      </c>
      <c r="C1531">
        <f>Pumpkin_Seeds_Dataset!C1529</f>
        <v>486.28070000000002</v>
      </c>
      <c r="D1531">
        <f>Pumpkin_Seeds_Dataset!D1529</f>
        <v>200.84360000000001</v>
      </c>
      <c r="E1531">
        <f>Pumpkin_Seeds_Dataset!E1529</f>
        <v>77094</v>
      </c>
      <c r="F1531">
        <f>Pumpkin_Seeds_Dataset!F1529</f>
        <v>311.91669999999999</v>
      </c>
      <c r="G1531">
        <f>Pumpkin_Seeds_Dataset!G1529</f>
        <v>0.91069999999999995</v>
      </c>
      <c r="H1531">
        <f>Pumpkin_Seeds_Dataset!H1529</f>
        <v>0.99119999999999997</v>
      </c>
      <c r="I1531">
        <f>Pumpkin_Seeds_Dataset!I1529</f>
        <v>0.64980000000000004</v>
      </c>
      <c r="J1531">
        <f>Pumpkin_Seeds_Dataset!J1529</f>
        <v>0.72309999999999997</v>
      </c>
      <c r="K1531">
        <f>Pumpkin_Seeds_Dataset!K1529</f>
        <v>2.4211999999999998</v>
      </c>
      <c r="L1531">
        <f>Pumpkin_Seeds_Dataset!L1529</f>
        <v>0.64139999999999997</v>
      </c>
      <c r="M1531" s="9">
        <f>Pumpkin_Seeds_Dataset!M1529</f>
        <v>1</v>
      </c>
      <c r="N1531" s="10">
        <f t="shared" si="300"/>
        <v>0</v>
      </c>
      <c r="O1531" s="11">
        <f t="shared" si="301"/>
        <v>1</v>
      </c>
      <c r="P1531">
        <f t="shared" si="302"/>
        <v>1</v>
      </c>
      <c r="Q1531">
        <f t="shared" si="303"/>
        <v>0.98929332596883868</v>
      </c>
      <c r="R1531" s="9">
        <f t="shared" si="304"/>
        <v>0.98929332596883868</v>
      </c>
      <c r="S1531" s="11">
        <f t="shared" si="305"/>
        <v>1.0706674031161323E-2</v>
      </c>
      <c r="T1531" s="9">
        <f t="shared" si="306"/>
        <v>-1.076440289138496E-2</v>
      </c>
      <c r="U1531" s="11">
        <f t="shared" si="307"/>
        <v>100</v>
      </c>
      <c r="AX1531">
        <v>0.71316155473275011</v>
      </c>
      <c r="AY1531">
        <v>1</v>
      </c>
      <c r="AZ1531">
        <v>0</v>
      </c>
      <c r="BA1531">
        <f t="shared" si="311"/>
        <v>1251</v>
      </c>
      <c r="BB1531">
        <f t="shared" si="312"/>
        <v>276</v>
      </c>
      <c r="BC1531">
        <f t="shared" si="308"/>
        <v>3.7692307692307692E-2</v>
      </c>
      <c r="BD1531">
        <f t="shared" si="309"/>
        <v>0.77</v>
      </c>
      <c r="BE1531">
        <f t="shared" si="310"/>
        <v>0</v>
      </c>
    </row>
    <row r="1532" spans="1:57" x14ac:dyDescent="0.3">
      <c r="A1532">
        <f>Pumpkin_Seeds_Dataset!A1530</f>
        <v>79958</v>
      </c>
      <c r="B1532">
        <f>Pumpkin_Seeds_Dataset!B1530</f>
        <v>1168.422</v>
      </c>
      <c r="C1532">
        <f>Pumpkin_Seeds_Dataset!C1530</f>
        <v>494.76819999999998</v>
      </c>
      <c r="D1532">
        <f>Pumpkin_Seeds_Dataset!D1530</f>
        <v>206.30529999999999</v>
      </c>
      <c r="E1532">
        <f>Pumpkin_Seeds_Dataset!E1530</f>
        <v>80824</v>
      </c>
      <c r="F1532">
        <f>Pumpkin_Seeds_Dataset!F1530</f>
        <v>319.07</v>
      </c>
      <c r="G1532">
        <f>Pumpkin_Seeds_Dataset!G1530</f>
        <v>0.90890000000000004</v>
      </c>
      <c r="H1532">
        <f>Pumpkin_Seeds_Dataset!H1530</f>
        <v>0.98929999999999996</v>
      </c>
      <c r="I1532">
        <f>Pumpkin_Seeds_Dataset!I1530</f>
        <v>0.56730000000000003</v>
      </c>
      <c r="J1532">
        <f>Pumpkin_Seeds_Dataset!J1530</f>
        <v>0.73599999999999999</v>
      </c>
      <c r="K1532">
        <f>Pumpkin_Seeds_Dataset!K1530</f>
        <v>2.3982000000000001</v>
      </c>
      <c r="L1532">
        <f>Pumpkin_Seeds_Dataset!L1530</f>
        <v>0.64490000000000003</v>
      </c>
      <c r="M1532" s="9">
        <f>Pumpkin_Seeds_Dataset!M1530</f>
        <v>1</v>
      </c>
      <c r="N1532" s="10">
        <f t="shared" si="300"/>
        <v>0</v>
      </c>
      <c r="O1532" s="11">
        <f t="shared" si="301"/>
        <v>1</v>
      </c>
      <c r="P1532">
        <f t="shared" si="302"/>
        <v>1</v>
      </c>
      <c r="Q1532">
        <f t="shared" si="303"/>
        <v>0.9659445005678905</v>
      </c>
      <c r="R1532" s="9">
        <f t="shared" si="304"/>
        <v>0.9659445005678905</v>
      </c>
      <c r="S1532" s="11">
        <f t="shared" si="305"/>
        <v>3.4055499432109504E-2</v>
      </c>
      <c r="T1532" s="9">
        <f t="shared" si="306"/>
        <v>-3.464889924836672E-2</v>
      </c>
      <c r="U1532" s="11">
        <f t="shared" si="307"/>
        <v>100</v>
      </c>
      <c r="AX1532">
        <v>0.71574997070615964</v>
      </c>
      <c r="AY1532">
        <v>0</v>
      </c>
      <c r="AZ1532">
        <v>1</v>
      </c>
      <c r="BA1532">
        <f t="shared" si="311"/>
        <v>1251</v>
      </c>
      <c r="BB1532">
        <f t="shared" si="312"/>
        <v>277</v>
      </c>
      <c r="BC1532">
        <f t="shared" si="308"/>
        <v>3.7692307692307692E-2</v>
      </c>
      <c r="BD1532">
        <f t="shared" si="309"/>
        <v>0.76916666666666667</v>
      </c>
      <c r="BE1532">
        <f t="shared" si="310"/>
        <v>5.9166666666664747E-4</v>
      </c>
    </row>
    <row r="1533" spans="1:57" x14ac:dyDescent="0.3">
      <c r="A1533">
        <f>Pumpkin_Seeds_Dataset!A1531</f>
        <v>93715</v>
      </c>
      <c r="B1533">
        <f>Pumpkin_Seeds_Dataset!B1531</f>
        <v>1291.172</v>
      </c>
      <c r="C1533">
        <f>Pumpkin_Seeds_Dataset!C1531</f>
        <v>554.53459999999995</v>
      </c>
      <c r="D1533">
        <f>Pumpkin_Seeds_Dataset!D1531</f>
        <v>215.73259999999999</v>
      </c>
      <c r="E1533">
        <f>Pumpkin_Seeds_Dataset!E1531</f>
        <v>94571</v>
      </c>
      <c r="F1533">
        <f>Pumpkin_Seeds_Dataset!F1531</f>
        <v>345.42970000000003</v>
      </c>
      <c r="G1533">
        <f>Pumpkin_Seeds_Dataset!G1531</f>
        <v>0.92120000000000002</v>
      </c>
      <c r="H1533">
        <f>Pumpkin_Seeds_Dataset!H1531</f>
        <v>0.9909</v>
      </c>
      <c r="I1533">
        <f>Pumpkin_Seeds_Dataset!I1531</f>
        <v>0.71379999999999999</v>
      </c>
      <c r="J1533">
        <f>Pumpkin_Seeds_Dataset!J1531</f>
        <v>0.70640000000000003</v>
      </c>
      <c r="K1533">
        <f>Pumpkin_Seeds_Dataset!K1531</f>
        <v>2.5705</v>
      </c>
      <c r="L1533">
        <f>Pumpkin_Seeds_Dataset!L1531</f>
        <v>0.62290000000000001</v>
      </c>
      <c r="M1533" s="9">
        <f>Pumpkin_Seeds_Dataset!M1531</f>
        <v>1</v>
      </c>
      <c r="N1533" s="10">
        <f t="shared" si="300"/>
        <v>0</v>
      </c>
      <c r="O1533" s="11">
        <f t="shared" si="301"/>
        <v>1</v>
      </c>
      <c r="P1533">
        <f t="shared" si="302"/>
        <v>1</v>
      </c>
      <c r="Q1533">
        <f t="shared" si="303"/>
        <v>0.99921219555241736</v>
      </c>
      <c r="R1533" s="9">
        <f t="shared" si="304"/>
        <v>0.99921219555241736</v>
      </c>
      <c r="S1533" s="11">
        <f t="shared" si="305"/>
        <v>7.8780444758264068E-4</v>
      </c>
      <c r="T1533" s="9">
        <f t="shared" si="306"/>
        <v>-7.8811492858270782E-4</v>
      </c>
      <c r="U1533" s="11">
        <f t="shared" si="307"/>
        <v>100</v>
      </c>
      <c r="AX1533">
        <v>0.71992392630670221</v>
      </c>
      <c r="AY1533">
        <v>1</v>
      </c>
      <c r="AZ1533">
        <v>0</v>
      </c>
      <c r="BA1533">
        <f t="shared" si="311"/>
        <v>1252</v>
      </c>
      <c r="BB1533">
        <f t="shared" si="312"/>
        <v>277</v>
      </c>
      <c r="BC1533">
        <f t="shared" si="308"/>
        <v>3.6923076923076947E-2</v>
      </c>
      <c r="BD1533">
        <f t="shared" si="309"/>
        <v>0.76916666666666667</v>
      </c>
      <c r="BE1533">
        <f t="shared" si="310"/>
        <v>0</v>
      </c>
    </row>
    <row r="1534" spans="1:57" x14ac:dyDescent="0.3">
      <c r="A1534">
        <f>Pumpkin_Seeds_Dataset!A1532</f>
        <v>105193</v>
      </c>
      <c r="B1534">
        <f>Pumpkin_Seeds_Dataset!B1532</f>
        <v>1329.655</v>
      </c>
      <c r="C1534">
        <f>Pumpkin_Seeds_Dataset!C1532</f>
        <v>561.88279999999997</v>
      </c>
      <c r="D1534">
        <f>Pumpkin_Seeds_Dataset!D1532</f>
        <v>238.9633</v>
      </c>
      <c r="E1534">
        <f>Pumpkin_Seeds_Dataset!E1532</f>
        <v>105966</v>
      </c>
      <c r="F1534">
        <f>Pumpkin_Seeds_Dataset!F1532</f>
        <v>365.97250000000003</v>
      </c>
      <c r="G1534">
        <f>Pumpkin_Seeds_Dataset!G1532</f>
        <v>0.90510000000000002</v>
      </c>
      <c r="H1534">
        <f>Pumpkin_Seeds_Dataset!H1532</f>
        <v>0.99270000000000003</v>
      </c>
      <c r="I1534">
        <f>Pumpkin_Seeds_Dataset!I1532</f>
        <v>0.60260000000000002</v>
      </c>
      <c r="J1534">
        <f>Pumpkin_Seeds_Dataset!J1532</f>
        <v>0.74770000000000003</v>
      </c>
      <c r="K1534">
        <f>Pumpkin_Seeds_Dataset!K1532</f>
        <v>2.3513000000000002</v>
      </c>
      <c r="L1534">
        <f>Pumpkin_Seeds_Dataset!L1532</f>
        <v>0.65129999999999999</v>
      </c>
      <c r="M1534" s="9">
        <f>Pumpkin_Seeds_Dataset!M1532</f>
        <v>1</v>
      </c>
      <c r="N1534" s="10">
        <f t="shared" si="300"/>
        <v>0</v>
      </c>
      <c r="O1534" s="11">
        <f t="shared" si="301"/>
        <v>1</v>
      </c>
      <c r="P1534">
        <f t="shared" si="302"/>
        <v>1</v>
      </c>
      <c r="Q1534">
        <f t="shared" si="303"/>
        <v>0.99785346861118995</v>
      </c>
      <c r="R1534" s="9">
        <f t="shared" si="304"/>
        <v>0.99785346861118995</v>
      </c>
      <c r="S1534" s="11">
        <f t="shared" si="305"/>
        <v>2.1465313888100468E-3</v>
      </c>
      <c r="T1534" s="9">
        <f t="shared" si="306"/>
        <v>-2.148838489412103E-3</v>
      </c>
      <c r="U1534" s="11">
        <f t="shared" si="307"/>
        <v>100</v>
      </c>
      <c r="AX1534">
        <v>0.7200667313901199</v>
      </c>
      <c r="AY1534">
        <v>0</v>
      </c>
      <c r="AZ1534">
        <v>1</v>
      </c>
      <c r="BA1534">
        <f t="shared" si="311"/>
        <v>1252</v>
      </c>
      <c r="BB1534">
        <f t="shared" si="312"/>
        <v>278</v>
      </c>
      <c r="BC1534">
        <f t="shared" si="308"/>
        <v>3.6923076923076947E-2</v>
      </c>
      <c r="BD1534">
        <f t="shared" si="309"/>
        <v>0.76833333333333331</v>
      </c>
      <c r="BE1534">
        <f t="shared" si="310"/>
        <v>5.9102564102562181E-4</v>
      </c>
    </row>
    <row r="1535" spans="1:57" x14ac:dyDescent="0.3">
      <c r="A1535">
        <f>Pumpkin_Seeds_Dataset!A1533</f>
        <v>102906</v>
      </c>
      <c r="B1535">
        <f>Pumpkin_Seeds_Dataset!B1533</f>
        <v>1331.4860000000001</v>
      </c>
      <c r="C1535">
        <f>Pumpkin_Seeds_Dataset!C1533</f>
        <v>564.34739999999999</v>
      </c>
      <c r="D1535">
        <f>Pumpkin_Seeds_Dataset!D1533</f>
        <v>234.3835</v>
      </c>
      <c r="E1535">
        <f>Pumpkin_Seeds_Dataset!E1533</f>
        <v>104774</v>
      </c>
      <c r="F1535">
        <f>Pumpkin_Seeds_Dataset!F1533</f>
        <v>361.97239999999999</v>
      </c>
      <c r="G1535">
        <f>Pumpkin_Seeds_Dataset!G1533</f>
        <v>0.90969999999999995</v>
      </c>
      <c r="H1535">
        <f>Pumpkin_Seeds_Dataset!H1533</f>
        <v>0.98219999999999996</v>
      </c>
      <c r="I1535">
        <f>Pumpkin_Seeds_Dataset!I1533</f>
        <v>0.65300000000000002</v>
      </c>
      <c r="J1535">
        <f>Pumpkin_Seeds_Dataset!J1533</f>
        <v>0.72940000000000005</v>
      </c>
      <c r="K1535">
        <f>Pumpkin_Seeds_Dataset!K1533</f>
        <v>2.4077999999999999</v>
      </c>
      <c r="L1535">
        <f>Pumpkin_Seeds_Dataset!L1533</f>
        <v>0.64139999999999997</v>
      </c>
      <c r="M1535" s="9">
        <f>Pumpkin_Seeds_Dataset!M1533</f>
        <v>1</v>
      </c>
      <c r="N1535" s="10">
        <f t="shared" si="300"/>
        <v>0</v>
      </c>
      <c r="O1535" s="11">
        <f t="shared" si="301"/>
        <v>1</v>
      </c>
      <c r="P1535">
        <f t="shared" si="302"/>
        <v>1</v>
      </c>
      <c r="Q1535">
        <f t="shared" si="303"/>
        <v>0.96004974666618292</v>
      </c>
      <c r="R1535" s="9">
        <f t="shared" si="304"/>
        <v>0.96004974666618292</v>
      </c>
      <c r="S1535" s="11">
        <f t="shared" si="305"/>
        <v>3.9950253333817076E-2</v>
      </c>
      <c r="T1535" s="9">
        <f t="shared" si="306"/>
        <v>-4.077017641889559E-2</v>
      </c>
      <c r="U1535" s="11">
        <f t="shared" si="307"/>
        <v>100</v>
      </c>
      <c r="AX1535">
        <v>0.72010495167295507</v>
      </c>
      <c r="AY1535">
        <v>1</v>
      </c>
      <c r="AZ1535">
        <v>0</v>
      </c>
      <c r="BA1535">
        <f t="shared" si="311"/>
        <v>1253</v>
      </c>
      <c r="BB1535">
        <f t="shared" si="312"/>
        <v>278</v>
      </c>
      <c r="BC1535">
        <f t="shared" si="308"/>
        <v>3.6153846153846203E-2</v>
      </c>
      <c r="BD1535">
        <f t="shared" si="309"/>
        <v>0.76833333333333331</v>
      </c>
      <c r="BE1535">
        <f t="shared" si="310"/>
        <v>0</v>
      </c>
    </row>
    <row r="1536" spans="1:57" x14ac:dyDescent="0.3">
      <c r="A1536">
        <f>Pumpkin_Seeds_Dataset!A1534</f>
        <v>76288</v>
      </c>
      <c r="B1536">
        <f>Pumpkin_Seeds_Dataset!B1534</f>
        <v>1138.6410000000001</v>
      </c>
      <c r="C1536">
        <f>Pumpkin_Seeds_Dataset!C1534</f>
        <v>479.584</v>
      </c>
      <c r="D1536">
        <f>Pumpkin_Seeds_Dataset!D1534</f>
        <v>204.6764</v>
      </c>
      <c r="E1536">
        <f>Pumpkin_Seeds_Dataset!E1534</f>
        <v>77118</v>
      </c>
      <c r="F1536">
        <f>Pumpkin_Seeds_Dataset!F1534</f>
        <v>311.66149999999999</v>
      </c>
      <c r="G1536">
        <f>Pumpkin_Seeds_Dataset!G1534</f>
        <v>0.90439999999999998</v>
      </c>
      <c r="H1536">
        <f>Pumpkin_Seeds_Dataset!H1534</f>
        <v>0.98919999999999997</v>
      </c>
      <c r="I1536">
        <f>Pumpkin_Seeds_Dataset!I1534</f>
        <v>0.65980000000000005</v>
      </c>
      <c r="J1536">
        <f>Pumpkin_Seeds_Dataset!J1534</f>
        <v>0.73939999999999995</v>
      </c>
      <c r="K1536">
        <f>Pumpkin_Seeds_Dataset!K1534</f>
        <v>2.3431000000000002</v>
      </c>
      <c r="L1536">
        <f>Pumpkin_Seeds_Dataset!L1534</f>
        <v>0.64990000000000003</v>
      </c>
      <c r="M1536" s="9">
        <f>Pumpkin_Seeds_Dataset!M1534</f>
        <v>1</v>
      </c>
      <c r="N1536" s="10">
        <f t="shared" si="300"/>
        <v>0</v>
      </c>
      <c r="O1536" s="11">
        <f t="shared" si="301"/>
        <v>1</v>
      </c>
      <c r="P1536">
        <f t="shared" si="302"/>
        <v>1</v>
      </c>
      <c r="Q1536">
        <f t="shared" si="303"/>
        <v>0.98121650656236159</v>
      </c>
      <c r="R1536" s="9">
        <f t="shared" si="304"/>
        <v>0.98121650656236159</v>
      </c>
      <c r="S1536" s="11">
        <f t="shared" si="305"/>
        <v>1.878349343763841E-2</v>
      </c>
      <c r="T1536" s="9">
        <f t="shared" si="306"/>
        <v>-1.8962143907709471E-2</v>
      </c>
      <c r="U1536" s="11">
        <f t="shared" si="307"/>
        <v>100</v>
      </c>
      <c r="AX1536">
        <v>0.72215328294276904</v>
      </c>
      <c r="AY1536">
        <v>0</v>
      </c>
      <c r="AZ1536">
        <v>1</v>
      </c>
      <c r="BA1536">
        <f t="shared" si="311"/>
        <v>1253</v>
      </c>
      <c r="BB1536">
        <f t="shared" si="312"/>
        <v>279</v>
      </c>
      <c r="BC1536">
        <f t="shared" si="308"/>
        <v>3.6153846153846203E-2</v>
      </c>
      <c r="BD1536">
        <f t="shared" si="309"/>
        <v>0.76749999999999996</v>
      </c>
      <c r="BE1536">
        <f t="shared" si="310"/>
        <v>0</v>
      </c>
    </row>
    <row r="1537" spans="1:57" x14ac:dyDescent="0.3">
      <c r="A1537">
        <f>Pumpkin_Seeds_Dataset!A1535</f>
        <v>90343</v>
      </c>
      <c r="B1537">
        <f>Pumpkin_Seeds_Dataset!B1535</f>
        <v>1253.9169999999999</v>
      </c>
      <c r="C1537">
        <f>Pumpkin_Seeds_Dataset!C1535</f>
        <v>534.12649999999996</v>
      </c>
      <c r="D1537">
        <f>Pumpkin_Seeds_Dataset!D1535</f>
        <v>216.2595</v>
      </c>
      <c r="E1537">
        <f>Pumpkin_Seeds_Dataset!E1535</f>
        <v>91208</v>
      </c>
      <c r="F1537">
        <f>Pumpkin_Seeds_Dataset!F1535</f>
        <v>339.15820000000002</v>
      </c>
      <c r="G1537">
        <f>Pumpkin_Seeds_Dataset!G1535</f>
        <v>0.91439999999999999</v>
      </c>
      <c r="H1537">
        <f>Pumpkin_Seeds_Dataset!H1535</f>
        <v>0.99050000000000005</v>
      </c>
      <c r="I1537">
        <f>Pumpkin_Seeds_Dataset!I1535</f>
        <v>0.66690000000000005</v>
      </c>
      <c r="J1537">
        <f>Pumpkin_Seeds_Dataset!J1535</f>
        <v>0.72199999999999998</v>
      </c>
      <c r="K1537">
        <f>Pumpkin_Seeds_Dataset!K1535</f>
        <v>2.4698000000000002</v>
      </c>
      <c r="L1537">
        <f>Pumpkin_Seeds_Dataset!L1535</f>
        <v>0.63500000000000001</v>
      </c>
      <c r="M1537" s="9">
        <f>Pumpkin_Seeds_Dataset!M1535</f>
        <v>1</v>
      </c>
      <c r="N1537" s="10">
        <f t="shared" si="300"/>
        <v>0</v>
      </c>
      <c r="O1537" s="11">
        <f t="shared" si="301"/>
        <v>1</v>
      </c>
      <c r="P1537">
        <f t="shared" si="302"/>
        <v>1</v>
      </c>
      <c r="Q1537">
        <f t="shared" si="303"/>
        <v>0.9959041357214139</v>
      </c>
      <c r="R1537" s="9">
        <f t="shared" si="304"/>
        <v>0.9959041357214139</v>
      </c>
      <c r="S1537" s="11">
        <f t="shared" si="305"/>
        <v>4.0958642785861032E-3</v>
      </c>
      <c r="T1537" s="9">
        <f t="shared" si="306"/>
        <v>-4.1042753054864487E-3</v>
      </c>
      <c r="U1537" s="11">
        <f t="shared" si="307"/>
        <v>100</v>
      </c>
      <c r="AX1537">
        <v>0.72330208985853228</v>
      </c>
      <c r="AY1537">
        <v>0</v>
      </c>
      <c r="AZ1537">
        <v>1</v>
      </c>
      <c r="BA1537">
        <f t="shared" si="311"/>
        <v>1253</v>
      </c>
      <c r="BB1537">
        <f t="shared" si="312"/>
        <v>280</v>
      </c>
      <c r="BC1537">
        <f t="shared" si="308"/>
        <v>3.6153846153846203E-2</v>
      </c>
      <c r="BD1537">
        <f t="shared" si="309"/>
        <v>0.76666666666666661</v>
      </c>
      <c r="BE1537">
        <f t="shared" si="310"/>
        <v>0</v>
      </c>
    </row>
    <row r="1538" spans="1:57" x14ac:dyDescent="0.3">
      <c r="A1538">
        <f>Pumpkin_Seeds_Dataset!A1536</f>
        <v>103283</v>
      </c>
      <c r="B1538">
        <f>Pumpkin_Seeds_Dataset!B1536</f>
        <v>1363.7059999999999</v>
      </c>
      <c r="C1538">
        <f>Pumpkin_Seeds_Dataset!C1536</f>
        <v>592.06500000000005</v>
      </c>
      <c r="D1538">
        <f>Pumpkin_Seeds_Dataset!D1536</f>
        <v>223.072</v>
      </c>
      <c r="E1538">
        <f>Pumpkin_Seeds_Dataset!E1536</f>
        <v>104077</v>
      </c>
      <c r="F1538">
        <f>Pumpkin_Seeds_Dataset!F1536</f>
        <v>362.63479999999998</v>
      </c>
      <c r="G1538">
        <f>Pumpkin_Seeds_Dataset!G1536</f>
        <v>0.92630000000000001</v>
      </c>
      <c r="H1538">
        <f>Pumpkin_Seeds_Dataset!H1536</f>
        <v>0.99239999999999995</v>
      </c>
      <c r="I1538">
        <f>Pumpkin_Seeds_Dataset!I1536</f>
        <v>0.74629999999999996</v>
      </c>
      <c r="J1538">
        <f>Pumpkin_Seeds_Dataset!J1536</f>
        <v>0.69789999999999996</v>
      </c>
      <c r="K1538">
        <f>Pumpkin_Seeds_Dataset!K1536</f>
        <v>2.6541000000000001</v>
      </c>
      <c r="L1538">
        <f>Pumpkin_Seeds_Dataset!L1536</f>
        <v>0.61250000000000004</v>
      </c>
      <c r="M1538" s="9">
        <f>Pumpkin_Seeds_Dataset!M1536</f>
        <v>1</v>
      </c>
      <c r="N1538" s="10">
        <f t="shared" si="300"/>
        <v>0</v>
      </c>
      <c r="O1538" s="11">
        <f t="shared" si="301"/>
        <v>1</v>
      </c>
      <c r="P1538">
        <f t="shared" si="302"/>
        <v>1</v>
      </c>
      <c r="Q1538">
        <f t="shared" si="303"/>
        <v>0.9999711532447676</v>
      </c>
      <c r="R1538" s="9">
        <f t="shared" si="304"/>
        <v>0.9999711532447676</v>
      </c>
      <c r="S1538" s="11">
        <f t="shared" si="305"/>
        <v>2.8846755232403432E-5</v>
      </c>
      <c r="T1538" s="9">
        <f t="shared" si="306"/>
        <v>-2.8847171308048791E-5</v>
      </c>
      <c r="U1538" s="11">
        <f t="shared" si="307"/>
        <v>100</v>
      </c>
      <c r="AX1538">
        <v>0.72399050230128237</v>
      </c>
      <c r="AY1538">
        <v>0</v>
      </c>
      <c r="AZ1538">
        <v>1</v>
      </c>
      <c r="BA1538">
        <f t="shared" si="311"/>
        <v>1253</v>
      </c>
      <c r="BB1538">
        <f t="shared" si="312"/>
        <v>281</v>
      </c>
      <c r="BC1538">
        <f t="shared" si="308"/>
        <v>3.6153846153846203E-2</v>
      </c>
      <c r="BD1538">
        <f t="shared" si="309"/>
        <v>0.76583333333333337</v>
      </c>
      <c r="BE1538">
        <f t="shared" si="310"/>
        <v>0</v>
      </c>
    </row>
    <row r="1539" spans="1:57" x14ac:dyDescent="0.3">
      <c r="A1539">
        <f>Pumpkin_Seeds_Dataset!A1537</f>
        <v>85316</v>
      </c>
      <c r="B1539">
        <f>Pumpkin_Seeds_Dataset!B1537</f>
        <v>1214.989</v>
      </c>
      <c r="C1539">
        <f>Pumpkin_Seeds_Dataset!C1537</f>
        <v>518.83450000000005</v>
      </c>
      <c r="D1539">
        <f>Pumpkin_Seeds_Dataset!D1537</f>
        <v>209.77940000000001</v>
      </c>
      <c r="E1539">
        <f>Pumpkin_Seeds_Dataset!E1537</f>
        <v>85904</v>
      </c>
      <c r="F1539">
        <f>Pumpkin_Seeds_Dataset!F1537</f>
        <v>329.5872</v>
      </c>
      <c r="G1539">
        <f>Pumpkin_Seeds_Dataset!G1537</f>
        <v>0.91459999999999997</v>
      </c>
      <c r="H1539">
        <f>Pumpkin_Seeds_Dataset!H1537</f>
        <v>0.99319999999999997</v>
      </c>
      <c r="I1539">
        <f>Pumpkin_Seeds_Dataset!I1537</f>
        <v>0.71130000000000004</v>
      </c>
      <c r="J1539">
        <f>Pumpkin_Seeds_Dataset!J1537</f>
        <v>0.72629999999999995</v>
      </c>
      <c r="K1539">
        <f>Pumpkin_Seeds_Dataset!K1537</f>
        <v>2.4731999999999998</v>
      </c>
      <c r="L1539">
        <f>Pumpkin_Seeds_Dataset!L1537</f>
        <v>0.63519999999999999</v>
      </c>
      <c r="M1539" s="9">
        <f>Pumpkin_Seeds_Dataset!M1537</f>
        <v>1</v>
      </c>
      <c r="N1539" s="10">
        <f t="shared" si="300"/>
        <v>0</v>
      </c>
      <c r="O1539" s="11">
        <f t="shared" si="301"/>
        <v>1</v>
      </c>
      <c r="P1539">
        <f t="shared" si="302"/>
        <v>1</v>
      </c>
      <c r="Q1539">
        <f t="shared" si="303"/>
        <v>0.99689404710615748</v>
      </c>
      <c r="R1539" s="9">
        <f t="shared" si="304"/>
        <v>0.99689404710615748</v>
      </c>
      <c r="S1539" s="11">
        <f t="shared" si="305"/>
        <v>3.1059528938425229E-3</v>
      </c>
      <c r="T1539" s="9">
        <f t="shared" si="306"/>
        <v>-3.1107863765063148E-3</v>
      </c>
      <c r="U1539" s="11">
        <f t="shared" si="307"/>
        <v>100</v>
      </c>
      <c r="AX1539">
        <v>0.72788498745581787</v>
      </c>
      <c r="AY1539">
        <v>0</v>
      </c>
      <c r="AZ1539">
        <v>1</v>
      </c>
      <c r="BA1539">
        <f t="shared" si="311"/>
        <v>1253</v>
      </c>
      <c r="BB1539">
        <f t="shared" si="312"/>
        <v>282</v>
      </c>
      <c r="BC1539">
        <f t="shared" si="308"/>
        <v>3.6153846153846203E-2</v>
      </c>
      <c r="BD1539">
        <f t="shared" si="309"/>
        <v>0.76500000000000001</v>
      </c>
      <c r="BE1539">
        <f t="shared" si="310"/>
        <v>5.8846153846160427E-4</v>
      </c>
    </row>
    <row r="1540" spans="1:57" x14ac:dyDescent="0.3">
      <c r="A1540">
        <f>Pumpkin_Seeds_Dataset!A1538</f>
        <v>87954</v>
      </c>
      <c r="B1540">
        <f>Pumpkin_Seeds_Dataset!B1538</f>
        <v>1205.2270000000001</v>
      </c>
      <c r="C1540">
        <f>Pumpkin_Seeds_Dataset!C1538</f>
        <v>507.471</v>
      </c>
      <c r="D1540">
        <f>Pumpkin_Seeds_Dataset!D1538</f>
        <v>221.38290000000001</v>
      </c>
      <c r="E1540">
        <f>Pumpkin_Seeds_Dataset!E1538</f>
        <v>88843</v>
      </c>
      <c r="F1540">
        <f>Pumpkin_Seeds_Dataset!F1538</f>
        <v>334.64389999999997</v>
      </c>
      <c r="G1540">
        <f>Pumpkin_Seeds_Dataset!G1538</f>
        <v>0.89980000000000004</v>
      </c>
      <c r="H1540">
        <f>Pumpkin_Seeds_Dataset!H1538</f>
        <v>0.99</v>
      </c>
      <c r="I1540">
        <f>Pumpkin_Seeds_Dataset!I1538</f>
        <v>0.63580000000000003</v>
      </c>
      <c r="J1540">
        <f>Pumpkin_Seeds_Dataset!J1538</f>
        <v>0.76090000000000002</v>
      </c>
      <c r="K1540">
        <f>Pumpkin_Seeds_Dataset!K1538</f>
        <v>2.2923</v>
      </c>
      <c r="L1540">
        <f>Pumpkin_Seeds_Dataset!L1538</f>
        <v>0.65939999999999999</v>
      </c>
      <c r="M1540" s="9">
        <f>Pumpkin_Seeds_Dataset!M1538</f>
        <v>1</v>
      </c>
      <c r="N1540" s="10">
        <f t="shared" si="300"/>
        <v>0</v>
      </c>
      <c r="O1540" s="11">
        <f t="shared" si="301"/>
        <v>1</v>
      </c>
      <c r="P1540">
        <f t="shared" si="302"/>
        <v>1</v>
      </c>
      <c r="Q1540">
        <f t="shared" si="303"/>
        <v>0.92743805642486132</v>
      </c>
      <c r="R1540" s="9">
        <f t="shared" si="304"/>
        <v>0.92743805642486132</v>
      </c>
      <c r="S1540" s="11">
        <f t="shared" si="305"/>
        <v>7.2561943575138677E-2</v>
      </c>
      <c r="T1540" s="9">
        <f t="shared" si="306"/>
        <v>-7.5329272256555363E-2</v>
      </c>
      <c r="U1540" s="11">
        <f t="shared" si="307"/>
        <v>100</v>
      </c>
      <c r="AX1540">
        <v>0.7281399921901599</v>
      </c>
      <c r="AY1540">
        <v>1</v>
      </c>
      <c r="AZ1540">
        <v>0</v>
      </c>
      <c r="BA1540">
        <f t="shared" si="311"/>
        <v>1254</v>
      </c>
      <c r="BB1540">
        <f t="shared" si="312"/>
        <v>282</v>
      </c>
      <c r="BC1540">
        <f t="shared" si="308"/>
        <v>3.5384615384615348E-2</v>
      </c>
      <c r="BD1540">
        <f t="shared" si="309"/>
        <v>0.76500000000000001</v>
      </c>
      <c r="BE1540">
        <f t="shared" si="310"/>
        <v>5.8846153846151938E-4</v>
      </c>
    </row>
    <row r="1541" spans="1:57" x14ac:dyDescent="0.3">
      <c r="A1541">
        <f>Pumpkin_Seeds_Dataset!A1539</f>
        <v>83005</v>
      </c>
      <c r="B1541">
        <f>Pumpkin_Seeds_Dataset!B1539</f>
        <v>1234.751</v>
      </c>
      <c r="C1541">
        <f>Pumpkin_Seeds_Dataset!C1539</f>
        <v>539.6816</v>
      </c>
      <c r="D1541">
        <f>Pumpkin_Seeds_Dataset!D1539</f>
        <v>196.71170000000001</v>
      </c>
      <c r="E1541">
        <f>Pumpkin_Seeds_Dataset!E1539</f>
        <v>83725</v>
      </c>
      <c r="F1541">
        <f>Pumpkin_Seeds_Dataset!F1539</f>
        <v>325.09269999999998</v>
      </c>
      <c r="G1541">
        <f>Pumpkin_Seeds_Dataset!G1539</f>
        <v>0.93120000000000003</v>
      </c>
      <c r="H1541">
        <f>Pumpkin_Seeds_Dataset!H1539</f>
        <v>0.99139999999999995</v>
      </c>
      <c r="I1541">
        <f>Pumpkin_Seeds_Dataset!I1539</f>
        <v>0.57499999999999996</v>
      </c>
      <c r="J1541">
        <f>Pumpkin_Seeds_Dataset!J1539</f>
        <v>0.68420000000000003</v>
      </c>
      <c r="K1541">
        <f>Pumpkin_Seeds_Dataset!K1539</f>
        <v>2.7435</v>
      </c>
      <c r="L1541">
        <f>Pumpkin_Seeds_Dataset!L1539</f>
        <v>0.60240000000000005</v>
      </c>
      <c r="M1541" s="9">
        <f>Pumpkin_Seeds_Dataset!M1539</f>
        <v>1</v>
      </c>
      <c r="N1541" s="10">
        <f t="shared" ref="N1541:N1604" si="313">1-M1541</f>
        <v>0</v>
      </c>
      <c r="O1541" s="11">
        <f t="shared" ref="O1541:O1604" si="314">M1541+N1541</f>
        <v>1</v>
      </c>
      <c r="P1541">
        <f t="shared" ref="P1541:P1604" si="315">IF(O1541=0,"",M1541/O1541)</f>
        <v>1</v>
      </c>
      <c r="Q1541">
        <f t="shared" ref="Q1541:Q1604" si="316">1/(1+EXP(-$X$5-MMULT(A1541:L1541,$X$6:$X$17)))</f>
        <v>0.99988102491808939</v>
      </c>
      <c r="R1541" s="9">
        <f t="shared" ref="R1541:R1604" si="317">O1541*Q1541</f>
        <v>0.99988102491808939</v>
      </c>
      <c r="S1541" s="11">
        <f t="shared" ref="S1541:S1604" si="318">O1541-R1541</f>
        <v>1.1897508191061057E-4</v>
      </c>
      <c r="T1541" s="9">
        <f t="shared" ref="T1541:T1604" si="319">IFERROR(O1541*(P1541*LN(Q1541)+(1-P1541)*LN(1-Q1541)),0)</f>
        <v>-1.1898216000708536E-4</v>
      </c>
      <c r="U1541" s="11">
        <f t="shared" ref="U1541:U1604" si="320">100*IF(Q1541&gt;=$AT$10,M1541/O1541,N1541/O1541)</f>
        <v>100</v>
      </c>
      <c r="AX1541">
        <v>0.72929650853052574</v>
      </c>
      <c r="AY1541">
        <v>1</v>
      </c>
      <c r="AZ1541">
        <v>0</v>
      </c>
      <c r="BA1541">
        <f t="shared" si="311"/>
        <v>1255</v>
      </c>
      <c r="BB1541">
        <f t="shared" si="312"/>
        <v>282</v>
      </c>
      <c r="BC1541">
        <f t="shared" ref="BC1541:BC1604" si="321">1-BA1541/BA$2504</f>
        <v>3.4615384615384603E-2</v>
      </c>
      <c r="BD1541">
        <f t="shared" ref="BD1541:BD1604" si="322">1-BB1541/BB$2504</f>
        <v>0.76500000000000001</v>
      </c>
      <c r="BE1541">
        <f t="shared" ref="BE1541:BE1604" si="323">(BC1541-BC1542)*BD1541</f>
        <v>0</v>
      </c>
    </row>
    <row r="1542" spans="1:57" x14ac:dyDescent="0.3">
      <c r="A1542">
        <f>Pumpkin_Seeds_Dataset!A1540</f>
        <v>91686</v>
      </c>
      <c r="B1542">
        <f>Pumpkin_Seeds_Dataset!B1540</f>
        <v>1294.424</v>
      </c>
      <c r="C1542">
        <f>Pumpkin_Seeds_Dataset!C1540</f>
        <v>567.60400000000004</v>
      </c>
      <c r="D1542">
        <f>Pumpkin_Seeds_Dataset!D1540</f>
        <v>206.47040000000001</v>
      </c>
      <c r="E1542">
        <f>Pumpkin_Seeds_Dataset!E1540</f>
        <v>92512</v>
      </c>
      <c r="F1542">
        <f>Pumpkin_Seeds_Dataset!F1540</f>
        <v>341.66980000000001</v>
      </c>
      <c r="G1542">
        <f>Pumpkin_Seeds_Dataset!G1540</f>
        <v>0.93149999999999999</v>
      </c>
      <c r="H1542">
        <f>Pumpkin_Seeds_Dataset!H1540</f>
        <v>0.99109999999999998</v>
      </c>
      <c r="I1542">
        <f>Pumpkin_Seeds_Dataset!I1540</f>
        <v>0.65039999999999998</v>
      </c>
      <c r="J1542">
        <f>Pumpkin_Seeds_Dataset!J1540</f>
        <v>0.68759999999999999</v>
      </c>
      <c r="K1542">
        <f>Pumpkin_Seeds_Dataset!K1540</f>
        <v>2.7490999999999999</v>
      </c>
      <c r="L1542">
        <f>Pumpkin_Seeds_Dataset!L1540</f>
        <v>0.60199999999999998</v>
      </c>
      <c r="M1542" s="9">
        <f>Pumpkin_Seeds_Dataset!M1540</f>
        <v>1</v>
      </c>
      <c r="N1542" s="10">
        <f t="shared" si="313"/>
        <v>0</v>
      </c>
      <c r="O1542" s="11">
        <f t="shared" si="314"/>
        <v>1</v>
      </c>
      <c r="P1542">
        <f t="shared" si="315"/>
        <v>1</v>
      </c>
      <c r="Q1542">
        <f t="shared" si="316"/>
        <v>0.9999335715568044</v>
      </c>
      <c r="R1542" s="9">
        <f t="shared" si="317"/>
        <v>0.9999335715568044</v>
      </c>
      <c r="S1542" s="11">
        <f t="shared" si="318"/>
        <v>6.6428443195598597E-5</v>
      </c>
      <c r="T1542" s="9">
        <f t="shared" si="319"/>
        <v>-6.6430649662346596E-5</v>
      </c>
      <c r="U1542" s="11">
        <f t="shared" si="320"/>
        <v>100</v>
      </c>
      <c r="AX1542">
        <v>0.73005860690231728</v>
      </c>
      <c r="AY1542">
        <v>0</v>
      </c>
      <c r="AZ1542">
        <v>1</v>
      </c>
      <c r="BA1542">
        <f t="shared" ref="BA1542:BA1605" si="324">BA1541+AY1542</f>
        <v>1255</v>
      </c>
      <c r="BB1542">
        <f t="shared" ref="BB1542:BB1605" si="325">BB1541+AZ1542</f>
        <v>283</v>
      </c>
      <c r="BC1542">
        <f t="shared" si="321"/>
        <v>3.4615384615384603E-2</v>
      </c>
      <c r="BD1542">
        <f t="shared" si="322"/>
        <v>0.76416666666666666</v>
      </c>
      <c r="BE1542">
        <f t="shared" si="323"/>
        <v>5.8782051282049372E-4</v>
      </c>
    </row>
    <row r="1543" spans="1:57" x14ac:dyDescent="0.3">
      <c r="A1543">
        <f>Pumpkin_Seeds_Dataset!A1541</f>
        <v>124268</v>
      </c>
      <c r="B1543">
        <f>Pumpkin_Seeds_Dataset!B1541</f>
        <v>1448.55</v>
      </c>
      <c r="C1543">
        <f>Pumpkin_Seeds_Dataset!C1541</f>
        <v>610.51649999999995</v>
      </c>
      <c r="D1543">
        <f>Pumpkin_Seeds_Dataset!D1541</f>
        <v>259.88869999999997</v>
      </c>
      <c r="E1543">
        <f>Pumpkin_Seeds_Dataset!E1541</f>
        <v>125239</v>
      </c>
      <c r="F1543">
        <f>Pumpkin_Seeds_Dataset!F1541</f>
        <v>397.77249999999998</v>
      </c>
      <c r="G1543">
        <f>Pumpkin_Seeds_Dataset!G1541</f>
        <v>0.90490000000000004</v>
      </c>
      <c r="H1543">
        <f>Pumpkin_Seeds_Dataset!H1541</f>
        <v>0.99219999999999997</v>
      </c>
      <c r="I1543">
        <f>Pumpkin_Seeds_Dataset!I1541</f>
        <v>0.56379999999999997</v>
      </c>
      <c r="J1543">
        <f>Pumpkin_Seeds_Dataset!J1541</f>
        <v>0.74419999999999997</v>
      </c>
      <c r="K1543">
        <f>Pumpkin_Seeds_Dataset!K1541</f>
        <v>2.3491</v>
      </c>
      <c r="L1543">
        <f>Pumpkin_Seeds_Dataset!L1541</f>
        <v>0.65149999999999997</v>
      </c>
      <c r="M1543" s="9">
        <f>Pumpkin_Seeds_Dataset!M1541</f>
        <v>1</v>
      </c>
      <c r="N1543" s="10">
        <f t="shared" si="313"/>
        <v>0</v>
      </c>
      <c r="O1543" s="11">
        <f t="shared" si="314"/>
        <v>1</v>
      </c>
      <c r="P1543">
        <f t="shared" si="315"/>
        <v>1</v>
      </c>
      <c r="Q1543">
        <f t="shared" si="316"/>
        <v>0.99993468176412315</v>
      </c>
      <c r="R1543" s="9">
        <f t="shared" si="317"/>
        <v>0.99993468176412315</v>
      </c>
      <c r="S1543" s="11">
        <f t="shared" si="318"/>
        <v>6.531823587685448E-5</v>
      </c>
      <c r="T1543" s="9">
        <f t="shared" si="319"/>
        <v>-6.5320369205720865E-5</v>
      </c>
      <c r="U1543" s="11">
        <f t="shared" si="320"/>
        <v>100</v>
      </c>
      <c r="AX1543">
        <v>0.73007318131176113</v>
      </c>
      <c r="AY1543">
        <v>1</v>
      </c>
      <c r="AZ1543">
        <v>0</v>
      </c>
      <c r="BA1543">
        <f t="shared" si="324"/>
        <v>1256</v>
      </c>
      <c r="BB1543">
        <f t="shared" si="325"/>
        <v>283</v>
      </c>
      <c r="BC1543">
        <f t="shared" si="321"/>
        <v>3.3846153846153859E-2</v>
      </c>
      <c r="BD1543">
        <f t="shared" si="322"/>
        <v>0.76416666666666666</v>
      </c>
      <c r="BE1543">
        <f t="shared" si="323"/>
        <v>0</v>
      </c>
    </row>
    <row r="1544" spans="1:57" x14ac:dyDescent="0.3">
      <c r="A1544">
        <f>Pumpkin_Seeds_Dataset!A1542</f>
        <v>64712</v>
      </c>
      <c r="B1544">
        <f>Pumpkin_Seeds_Dataset!B1542</f>
        <v>1035.2439999999999</v>
      </c>
      <c r="C1544">
        <f>Pumpkin_Seeds_Dataset!C1542</f>
        <v>435.8723</v>
      </c>
      <c r="D1544">
        <f>Pumpkin_Seeds_Dataset!D1542</f>
        <v>189.48949999999999</v>
      </c>
      <c r="E1544">
        <f>Pumpkin_Seeds_Dataset!E1542</f>
        <v>65268</v>
      </c>
      <c r="F1544">
        <f>Pumpkin_Seeds_Dataset!F1542</f>
        <v>287.04329999999999</v>
      </c>
      <c r="G1544">
        <f>Pumpkin_Seeds_Dataset!G1542</f>
        <v>0.90059999999999996</v>
      </c>
      <c r="H1544">
        <f>Pumpkin_Seeds_Dataset!H1542</f>
        <v>0.99150000000000005</v>
      </c>
      <c r="I1544">
        <f>Pumpkin_Seeds_Dataset!I1542</f>
        <v>0.56479999999999997</v>
      </c>
      <c r="J1544">
        <f>Pumpkin_Seeds_Dataset!J1542</f>
        <v>0.75880000000000003</v>
      </c>
      <c r="K1544">
        <f>Pumpkin_Seeds_Dataset!K1542</f>
        <v>2.3001999999999998</v>
      </c>
      <c r="L1544">
        <f>Pumpkin_Seeds_Dataset!L1542</f>
        <v>0.65849999999999997</v>
      </c>
      <c r="M1544" s="9">
        <f>Pumpkin_Seeds_Dataset!M1542</f>
        <v>1</v>
      </c>
      <c r="N1544" s="10">
        <f t="shared" si="313"/>
        <v>0</v>
      </c>
      <c r="O1544" s="11">
        <f t="shared" si="314"/>
        <v>1</v>
      </c>
      <c r="P1544">
        <f t="shared" si="315"/>
        <v>1</v>
      </c>
      <c r="Q1544">
        <f t="shared" si="316"/>
        <v>0.96523528956636562</v>
      </c>
      <c r="R1544" s="9">
        <f t="shared" si="317"/>
        <v>0.96523528956636562</v>
      </c>
      <c r="S1544" s="11">
        <f t="shared" si="318"/>
        <v>3.4764710433634383E-2</v>
      </c>
      <c r="T1544" s="9">
        <f t="shared" si="319"/>
        <v>-3.5383383978406915E-2</v>
      </c>
      <c r="U1544" s="11">
        <f t="shared" si="320"/>
        <v>100</v>
      </c>
      <c r="AX1544">
        <v>0.73027938442373619</v>
      </c>
      <c r="AY1544">
        <v>0</v>
      </c>
      <c r="AZ1544">
        <v>1</v>
      </c>
      <c r="BA1544">
        <f t="shared" si="324"/>
        <v>1256</v>
      </c>
      <c r="BB1544">
        <f t="shared" si="325"/>
        <v>284</v>
      </c>
      <c r="BC1544">
        <f t="shared" si="321"/>
        <v>3.3846153846153859E-2</v>
      </c>
      <c r="BD1544">
        <f t="shared" si="322"/>
        <v>0.76333333333333331</v>
      </c>
      <c r="BE1544">
        <f t="shared" si="323"/>
        <v>5.8717948717946816E-4</v>
      </c>
    </row>
    <row r="1545" spans="1:57" x14ac:dyDescent="0.3">
      <c r="A1545">
        <f>Pumpkin_Seeds_Dataset!A1543</f>
        <v>64808</v>
      </c>
      <c r="B1545">
        <f>Pumpkin_Seeds_Dataset!B1543</f>
        <v>1052.079</v>
      </c>
      <c r="C1545">
        <f>Pumpkin_Seeds_Dataset!C1543</f>
        <v>439.73</v>
      </c>
      <c r="D1545">
        <f>Pumpkin_Seeds_Dataset!D1543</f>
        <v>190.17750000000001</v>
      </c>
      <c r="E1545">
        <f>Pumpkin_Seeds_Dataset!E1543</f>
        <v>65678</v>
      </c>
      <c r="F1545">
        <f>Pumpkin_Seeds_Dataset!F1543</f>
        <v>287.25619999999998</v>
      </c>
      <c r="G1545">
        <f>Pumpkin_Seeds_Dataset!G1543</f>
        <v>0.90159999999999996</v>
      </c>
      <c r="H1545">
        <f>Pumpkin_Seeds_Dataset!H1543</f>
        <v>0.98680000000000001</v>
      </c>
      <c r="I1545">
        <f>Pumpkin_Seeds_Dataset!I1543</f>
        <v>0.7651</v>
      </c>
      <c r="J1545">
        <f>Pumpkin_Seeds_Dataset!J1543</f>
        <v>0.73580000000000001</v>
      </c>
      <c r="K1545">
        <f>Pumpkin_Seeds_Dataset!K1543</f>
        <v>2.3121999999999998</v>
      </c>
      <c r="L1545">
        <f>Pumpkin_Seeds_Dataset!L1543</f>
        <v>0.65329999999999999</v>
      </c>
      <c r="M1545" s="9">
        <f>Pumpkin_Seeds_Dataset!M1543</f>
        <v>1</v>
      </c>
      <c r="N1545" s="10">
        <f t="shared" si="313"/>
        <v>0</v>
      </c>
      <c r="O1545" s="11">
        <f t="shared" si="314"/>
        <v>1</v>
      </c>
      <c r="P1545">
        <f t="shared" si="315"/>
        <v>1</v>
      </c>
      <c r="Q1545">
        <f t="shared" si="316"/>
        <v>0.98681860960338208</v>
      </c>
      <c r="R1545" s="9">
        <f t="shared" si="317"/>
        <v>0.98681860960338208</v>
      </c>
      <c r="S1545" s="11">
        <f t="shared" si="318"/>
        <v>1.318139039661792E-2</v>
      </c>
      <c r="T1545" s="9">
        <f t="shared" si="319"/>
        <v>-1.3269035968697327E-2</v>
      </c>
      <c r="U1545" s="11">
        <f t="shared" si="320"/>
        <v>100</v>
      </c>
      <c r="AX1545">
        <v>0.73204906755464094</v>
      </c>
      <c r="AY1545">
        <v>1</v>
      </c>
      <c r="AZ1545">
        <v>0</v>
      </c>
      <c r="BA1545">
        <f t="shared" si="324"/>
        <v>1257</v>
      </c>
      <c r="BB1545">
        <f t="shared" si="325"/>
        <v>284</v>
      </c>
      <c r="BC1545">
        <f t="shared" si="321"/>
        <v>3.3076923076923115E-2</v>
      </c>
      <c r="BD1545">
        <f t="shared" si="322"/>
        <v>0.76333333333333331</v>
      </c>
      <c r="BE1545">
        <f t="shared" si="323"/>
        <v>5.8717948717955284E-4</v>
      </c>
    </row>
    <row r="1546" spans="1:57" x14ac:dyDescent="0.3">
      <c r="A1546">
        <f>Pumpkin_Seeds_Dataset!A1544</f>
        <v>94786</v>
      </c>
      <c r="B1546">
        <f>Pumpkin_Seeds_Dataset!B1544</f>
        <v>1204.702</v>
      </c>
      <c r="C1546">
        <f>Pumpkin_Seeds_Dataset!C1544</f>
        <v>480.4248</v>
      </c>
      <c r="D1546">
        <f>Pumpkin_Seeds_Dataset!D1544</f>
        <v>252.17400000000001</v>
      </c>
      <c r="E1546">
        <f>Pumpkin_Seeds_Dataset!E1544</f>
        <v>95545</v>
      </c>
      <c r="F1546">
        <f>Pumpkin_Seeds_Dataset!F1544</f>
        <v>347.39789999999999</v>
      </c>
      <c r="G1546">
        <f>Pumpkin_Seeds_Dataset!G1544</f>
        <v>0.85119999999999996</v>
      </c>
      <c r="H1546">
        <f>Pumpkin_Seeds_Dataset!H1544</f>
        <v>0.99209999999999998</v>
      </c>
      <c r="I1546">
        <f>Pumpkin_Seeds_Dataset!I1544</f>
        <v>0.73519999999999996</v>
      </c>
      <c r="J1546">
        <f>Pumpkin_Seeds_Dataset!J1544</f>
        <v>0.82069999999999999</v>
      </c>
      <c r="K1546">
        <f>Pumpkin_Seeds_Dataset!K1544</f>
        <v>1.9051</v>
      </c>
      <c r="L1546">
        <f>Pumpkin_Seeds_Dataset!L1544</f>
        <v>0.72309999999999997</v>
      </c>
      <c r="M1546" s="9">
        <f>Pumpkin_Seeds_Dataset!M1544</f>
        <v>1</v>
      </c>
      <c r="N1546" s="10">
        <f t="shared" si="313"/>
        <v>0</v>
      </c>
      <c r="O1546" s="11">
        <f t="shared" si="314"/>
        <v>1</v>
      </c>
      <c r="P1546">
        <f t="shared" si="315"/>
        <v>1</v>
      </c>
      <c r="Q1546">
        <f t="shared" si="316"/>
        <v>0.37241803169482113</v>
      </c>
      <c r="R1546" s="9">
        <f t="shared" si="317"/>
        <v>0.37241803169482113</v>
      </c>
      <c r="S1546" s="11">
        <f t="shared" si="318"/>
        <v>0.62758196830517887</v>
      </c>
      <c r="T1546" s="9">
        <f t="shared" si="319"/>
        <v>-0.98773831451830729</v>
      </c>
      <c r="U1546" s="11">
        <f t="shared" si="320"/>
        <v>0</v>
      </c>
      <c r="AX1546">
        <v>0.73278063005829464</v>
      </c>
      <c r="AY1546">
        <v>1</v>
      </c>
      <c r="AZ1546">
        <v>0</v>
      </c>
      <c r="BA1546">
        <f t="shared" si="324"/>
        <v>1258</v>
      </c>
      <c r="BB1546">
        <f t="shared" si="325"/>
        <v>284</v>
      </c>
      <c r="BC1546">
        <f t="shared" si="321"/>
        <v>3.230769230769226E-2</v>
      </c>
      <c r="BD1546">
        <f t="shared" si="322"/>
        <v>0.76333333333333331</v>
      </c>
      <c r="BE1546">
        <f t="shared" si="323"/>
        <v>0</v>
      </c>
    </row>
    <row r="1547" spans="1:57" x14ac:dyDescent="0.3">
      <c r="A1547">
        <f>Pumpkin_Seeds_Dataset!A1545</f>
        <v>61861</v>
      </c>
      <c r="B1547">
        <f>Pumpkin_Seeds_Dataset!B1545</f>
        <v>1002.167</v>
      </c>
      <c r="C1547">
        <f>Pumpkin_Seeds_Dataset!C1545</f>
        <v>406.37389999999999</v>
      </c>
      <c r="D1547">
        <f>Pumpkin_Seeds_Dataset!D1545</f>
        <v>195.97479999999999</v>
      </c>
      <c r="E1547">
        <f>Pumpkin_Seeds_Dataset!E1545</f>
        <v>62618</v>
      </c>
      <c r="F1547">
        <f>Pumpkin_Seeds_Dataset!F1545</f>
        <v>280.649</v>
      </c>
      <c r="G1547">
        <f>Pumpkin_Seeds_Dataset!G1545</f>
        <v>0.876</v>
      </c>
      <c r="H1547">
        <f>Pumpkin_Seeds_Dataset!H1545</f>
        <v>0.9879</v>
      </c>
      <c r="I1547">
        <f>Pumpkin_Seeds_Dataset!I1545</f>
        <v>0.58560000000000001</v>
      </c>
      <c r="J1547">
        <f>Pumpkin_Seeds_Dataset!J1545</f>
        <v>0.77400000000000002</v>
      </c>
      <c r="K1547">
        <f>Pumpkin_Seeds_Dataset!K1545</f>
        <v>2.0735999999999999</v>
      </c>
      <c r="L1547">
        <f>Pumpkin_Seeds_Dataset!L1545</f>
        <v>0.69059999999999999</v>
      </c>
      <c r="M1547" s="9">
        <f>Pumpkin_Seeds_Dataset!M1545</f>
        <v>1</v>
      </c>
      <c r="N1547" s="10">
        <f t="shared" si="313"/>
        <v>0</v>
      </c>
      <c r="O1547" s="11">
        <f t="shared" si="314"/>
        <v>1</v>
      </c>
      <c r="P1547">
        <f t="shared" si="315"/>
        <v>1</v>
      </c>
      <c r="Q1547">
        <f t="shared" si="316"/>
        <v>0.83947165226245468</v>
      </c>
      <c r="R1547" s="9">
        <f t="shared" si="317"/>
        <v>0.83947165226245468</v>
      </c>
      <c r="S1547" s="11">
        <f t="shared" si="318"/>
        <v>0.16052834773754532</v>
      </c>
      <c r="T1547" s="9">
        <f t="shared" si="319"/>
        <v>-0.17498257044092139</v>
      </c>
      <c r="U1547" s="11">
        <f t="shared" si="320"/>
        <v>100</v>
      </c>
      <c r="AX1547">
        <v>0.73286996570859175</v>
      </c>
      <c r="AY1547">
        <v>0</v>
      </c>
      <c r="AZ1547">
        <v>1</v>
      </c>
      <c r="BA1547">
        <f t="shared" si="324"/>
        <v>1258</v>
      </c>
      <c r="BB1547">
        <f t="shared" si="325"/>
        <v>285</v>
      </c>
      <c r="BC1547">
        <f t="shared" si="321"/>
        <v>3.230769230769226E-2</v>
      </c>
      <c r="BD1547">
        <f t="shared" si="322"/>
        <v>0.76249999999999996</v>
      </c>
      <c r="BE1547">
        <f t="shared" si="323"/>
        <v>0</v>
      </c>
    </row>
    <row r="1548" spans="1:57" x14ac:dyDescent="0.3">
      <c r="A1548">
        <f>Pumpkin_Seeds_Dataset!A1546</f>
        <v>66604</v>
      </c>
      <c r="B1548">
        <f>Pumpkin_Seeds_Dataset!B1546</f>
        <v>1019.003</v>
      </c>
      <c r="C1548">
        <f>Pumpkin_Seeds_Dataset!C1546</f>
        <v>410.57690000000002</v>
      </c>
      <c r="D1548">
        <f>Pumpkin_Seeds_Dataset!D1546</f>
        <v>207.89320000000001</v>
      </c>
      <c r="E1548">
        <f>Pumpkin_Seeds_Dataset!E1546</f>
        <v>67237</v>
      </c>
      <c r="F1548">
        <f>Pumpkin_Seeds_Dataset!F1546</f>
        <v>291.20929999999998</v>
      </c>
      <c r="G1548">
        <f>Pumpkin_Seeds_Dataset!G1546</f>
        <v>0.86229999999999996</v>
      </c>
      <c r="H1548">
        <f>Pumpkin_Seeds_Dataset!H1546</f>
        <v>0.99060000000000004</v>
      </c>
      <c r="I1548">
        <f>Pumpkin_Seeds_Dataset!I1546</f>
        <v>0.73929999999999996</v>
      </c>
      <c r="J1548">
        <f>Pumpkin_Seeds_Dataset!J1546</f>
        <v>0.80600000000000005</v>
      </c>
      <c r="K1548">
        <f>Pumpkin_Seeds_Dataset!K1546</f>
        <v>1.9749000000000001</v>
      </c>
      <c r="L1548">
        <f>Pumpkin_Seeds_Dataset!L1546</f>
        <v>0.70930000000000004</v>
      </c>
      <c r="M1548" s="9">
        <f>Pumpkin_Seeds_Dataset!M1546</f>
        <v>1</v>
      </c>
      <c r="N1548" s="10">
        <f t="shared" si="313"/>
        <v>0</v>
      </c>
      <c r="O1548" s="11">
        <f t="shared" si="314"/>
        <v>1</v>
      </c>
      <c r="P1548">
        <f t="shared" si="315"/>
        <v>1</v>
      </c>
      <c r="Q1548">
        <f t="shared" si="316"/>
        <v>0.483382455811945</v>
      </c>
      <c r="R1548" s="9">
        <f t="shared" si="317"/>
        <v>0.483382455811945</v>
      </c>
      <c r="S1548" s="11">
        <f t="shared" si="318"/>
        <v>0.51661754418805494</v>
      </c>
      <c r="T1548" s="9">
        <f t="shared" si="319"/>
        <v>-0.72694710468551216</v>
      </c>
      <c r="U1548" s="11">
        <f t="shared" si="320"/>
        <v>0</v>
      </c>
      <c r="AX1548">
        <v>0.73335041377997101</v>
      </c>
      <c r="AY1548">
        <v>0</v>
      </c>
      <c r="AZ1548">
        <v>1</v>
      </c>
      <c r="BA1548">
        <f t="shared" si="324"/>
        <v>1258</v>
      </c>
      <c r="BB1548">
        <f t="shared" si="325"/>
        <v>286</v>
      </c>
      <c r="BC1548">
        <f t="shared" si="321"/>
        <v>3.230769230769226E-2</v>
      </c>
      <c r="BD1548">
        <f t="shared" si="322"/>
        <v>0.76166666666666671</v>
      </c>
      <c r="BE1548">
        <f t="shared" si="323"/>
        <v>0</v>
      </c>
    </row>
    <row r="1549" spans="1:57" x14ac:dyDescent="0.3">
      <c r="A1549">
        <f>Pumpkin_Seeds_Dataset!A1547</f>
        <v>95759</v>
      </c>
      <c r="B1549">
        <f>Pumpkin_Seeds_Dataset!B1547</f>
        <v>1261.5239999999999</v>
      </c>
      <c r="C1549">
        <f>Pumpkin_Seeds_Dataset!C1547</f>
        <v>524.28089999999997</v>
      </c>
      <c r="D1549">
        <f>Pumpkin_Seeds_Dataset!D1547</f>
        <v>234.27500000000001</v>
      </c>
      <c r="E1549">
        <f>Pumpkin_Seeds_Dataset!E1547</f>
        <v>96648</v>
      </c>
      <c r="F1549">
        <f>Pumpkin_Seeds_Dataset!F1547</f>
        <v>349.1764</v>
      </c>
      <c r="G1549">
        <f>Pumpkin_Seeds_Dataset!G1547</f>
        <v>0.89459999999999995</v>
      </c>
      <c r="H1549">
        <f>Pumpkin_Seeds_Dataset!H1547</f>
        <v>0.99080000000000001</v>
      </c>
      <c r="I1549">
        <f>Pumpkin_Seeds_Dataset!I1547</f>
        <v>0.72489999999999999</v>
      </c>
      <c r="J1549">
        <f>Pumpkin_Seeds_Dataset!J1547</f>
        <v>0.75609999999999999</v>
      </c>
      <c r="K1549">
        <f>Pumpkin_Seeds_Dataset!K1547</f>
        <v>2.2378999999999998</v>
      </c>
      <c r="L1549">
        <f>Pumpkin_Seeds_Dataset!L1547</f>
        <v>0.66600000000000004</v>
      </c>
      <c r="M1549" s="9">
        <f>Pumpkin_Seeds_Dataset!M1547</f>
        <v>1</v>
      </c>
      <c r="N1549" s="10">
        <f t="shared" si="313"/>
        <v>0</v>
      </c>
      <c r="O1549" s="11">
        <f t="shared" si="314"/>
        <v>1</v>
      </c>
      <c r="P1549">
        <f t="shared" si="315"/>
        <v>1</v>
      </c>
      <c r="Q1549">
        <f t="shared" si="316"/>
        <v>0.97360566479297583</v>
      </c>
      <c r="R1549" s="9">
        <f t="shared" si="317"/>
        <v>0.97360566479297583</v>
      </c>
      <c r="S1549" s="11">
        <f t="shared" si="318"/>
        <v>2.6394335207024167E-2</v>
      </c>
      <c r="T1549" s="9">
        <f t="shared" si="319"/>
        <v>-2.6748918927044896E-2</v>
      </c>
      <c r="U1549" s="11">
        <f t="shared" si="320"/>
        <v>100</v>
      </c>
      <c r="AX1549">
        <v>0.73463457310469404</v>
      </c>
      <c r="AY1549">
        <v>0</v>
      </c>
      <c r="AZ1549">
        <v>1</v>
      </c>
      <c r="BA1549">
        <f t="shared" si="324"/>
        <v>1258</v>
      </c>
      <c r="BB1549">
        <f t="shared" si="325"/>
        <v>287</v>
      </c>
      <c r="BC1549">
        <f t="shared" si="321"/>
        <v>3.230769230769226E-2</v>
      </c>
      <c r="BD1549">
        <f t="shared" si="322"/>
        <v>0.76083333333333336</v>
      </c>
      <c r="BE1549">
        <f t="shared" si="323"/>
        <v>0</v>
      </c>
    </row>
    <row r="1550" spans="1:57" x14ac:dyDescent="0.3">
      <c r="A1550">
        <f>Pumpkin_Seeds_Dataset!A1548</f>
        <v>86673</v>
      </c>
      <c r="B1550">
        <f>Pumpkin_Seeds_Dataset!B1548</f>
        <v>1169.098</v>
      </c>
      <c r="C1550">
        <f>Pumpkin_Seeds_Dataset!C1548</f>
        <v>477.25990000000002</v>
      </c>
      <c r="D1550">
        <f>Pumpkin_Seeds_Dataset!D1548</f>
        <v>231.8306</v>
      </c>
      <c r="E1550">
        <f>Pumpkin_Seeds_Dataset!E1548</f>
        <v>87424</v>
      </c>
      <c r="F1550">
        <f>Pumpkin_Seeds_Dataset!F1548</f>
        <v>332.19799999999998</v>
      </c>
      <c r="G1550">
        <f>Pumpkin_Seeds_Dataset!G1548</f>
        <v>0.87409999999999999</v>
      </c>
      <c r="H1550">
        <f>Pumpkin_Seeds_Dataset!H1548</f>
        <v>0.99139999999999995</v>
      </c>
      <c r="I1550">
        <f>Pumpkin_Seeds_Dataset!I1548</f>
        <v>0.75560000000000005</v>
      </c>
      <c r="J1550">
        <f>Pumpkin_Seeds_Dataset!J1548</f>
        <v>0.79690000000000005</v>
      </c>
      <c r="K1550">
        <f>Pumpkin_Seeds_Dataset!K1548</f>
        <v>2.0587</v>
      </c>
      <c r="L1550">
        <f>Pumpkin_Seeds_Dataset!L1548</f>
        <v>0.69610000000000005</v>
      </c>
      <c r="M1550" s="9">
        <f>Pumpkin_Seeds_Dataset!M1548</f>
        <v>1</v>
      </c>
      <c r="N1550" s="10">
        <f t="shared" si="313"/>
        <v>0</v>
      </c>
      <c r="O1550" s="11">
        <f t="shared" si="314"/>
        <v>1</v>
      </c>
      <c r="P1550">
        <f t="shared" si="315"/>
        <v>1</v>
      </c>
      <c r="Q1550">
        <f t="shared" si="316"/>
        <v>0.53970066936248284</v>
      </c>
      <c r="R1550" s="9">
        <f t="shared" si="317"/>
        <v>0.53970066936248284</v>
      </c>
      <c r="S1550" s="11">
        <f t="shared" si="318"/>
        <v>0.46029933063751716</v>
      </c>
      <c r="T1550" s="9">
        <f t="shared" si="319"/>
        <v>-0.61674060910912831</v>
      </c>
      <c r="U1550" s="11">
        <f t="shared" si="320"/>
        <v>100</v>
      </c>
      <c r="AX1550">
        <v>0.73508539739150514</v>
      </c>
      <c r="AY1550">
        <v>0</v>
      </c>
      <c r="AZ1550">
        <v>1</v>
      </c>
      <c r="BA1550">
        <f t="shared" si="324"/>
        <v>1258</v>
      </c>
      <c r="BB1550">
        <f t="shared" si="325"/>
        <v>288</v>
      </c>
      <c r="BC1550">
        <f t="shared" si="321"/>
        <v>3.230769230769226E-2</v>
      </c>
      <c r="BD1550">
        <f t="shared" si="322"/>
        <v>0.76</v>
      </c>
      <c r="BE1550">
        <f t="shared" si="323"/>
        <v>0</v>
      </c>
    </row>
    <row r="1551" spans="1:57" x14ac:dyDescent="0.3">
      <c r="A1551">
        <f>Pumpkin_Seeds_Dataset!A1549</f>
        <v>58589</v>
      </c>
      <c r="B1551">
        <f>Pumpkin_Seeds_Dataset!B1549</f>
        <v>970.76700000000005</v>
      </c>
      <c r="C1551">
        <f>Pumpkin_Seeds_Dataset!C1549</f>
        <v>392.71429999999998</v>
      </c>
      <c r="D1551">
        <f>Pumpkin_Seeds_Dataset!D1549</f>
        <v>191.06010000000001</v>
      </c>
      <c r="E1551">
        <f>Pumpkin_Seeds_Dataset!E1549</f>
        <v>59253</v>
      </c>
      <c r="F1551">
        <f>Pumpkin_Seeds_Dataset!F1549</f>
        <v>273.12599999999998</v>
      </c>
      <c r="G1551">
        <f>Pumpkin_Seeds_Dataset!G1549</f>
        <v>0.87370000000000003</v>
      </c>
      <c r="H1551">
        <f>Pumpkin_Seeds_Dataset!H1549</f>
        <v>0.98880000000000001</v>
      </c>
      <c r="I1551">
        <f>Pumpkin_Seeds_Dataset!I1549</f>
        <v>0.77059999999999995</v>
      </c>
      <c r="J1551">
        <f>Pumpkin_Seeds_Dataset!J1549</f>
        <v>0.78129999999999999</v>
      </c>
      <c r="K1551">
        <f>Pumpkin_Seeds_Dataset!K1549</f>
        <v>2.0554000000000001</v>
      </c>
      <c r="L1551">
        <f>Pumpkin_Seeds_Dataset!L1549</f>
        <v>0.69550000000000001</v>
      </c>
      <c r="M1551" s="9">
        <f>Pumpkin_Seeds_Dataset!M1549</f>
        <v>1</v>
      </c>
      <c r="N1551" s="10">
        <f t="shared" si="313"/>
        <v>0</v>
      </c>
      <c r="O1551" s="11">
        <f t="shared" si="314"/>
        <v>1</v>
      </c>
      <c r="P1551">
        <f t="shared" si="315"/>
        <v>1</v>
      </c>
      <c r="Q1551">
        <f t="shared" si="316"/>
        <v>0.83792432053723542</v>
      </c>
      <c r="R1551" s="9">
        <f t="shared" si="317"/>
        <v>0.83792432053723542</v>
      </c>
      <c r="S1551" s="11">
        <f t="shared" si="318"/>
        <v>0.16207567946276458</v>
      </c>
      <c r="T1551" s="9">
        <f t="shared" si="319"/>
        <v>-0.17682749219965085</v>
      </c>
      <c r="U1551" s="11">
        <f t="shared" si="320"/>
        <v>100</v>
      </c>
      <c r="AX1551">
        <v>0.73510047067810191</v>
      </c>
      <c r="AY1551">
        <v>0</v>
      </c>
      <c r="AZ1551">
        <v>1</v>
      </c>
      <c r="BA1551">
        <f t="shared" si="324"/>
        <v>1258</v>
      </c>
      <c r="BB1551">
        <f t="shared" si="325"/>
        <v>289</v>
      </c>
      <c r="BC1551">
        <f t="shared" si="321"/>
        <v>3.230769230769226E-2</v>
      </c>
      <c r="BD1551">
        <f t="shared" si="322"/>
        <v>0.75916666666666666</v>
      </c>
      <c r="BE1551">
        <f t="shared" si="323"/>
        <v>5.8397435897434007E-4</v>
      </c>
    </row>
    <row r="1552" spans="1:57" x14ac:dyDescent="0.3">
      <c r="A1552">
        <f>Pumpkin_Seeds_Dataset!A1550</f>
        <v>100175</v>
      </c>
      <c r="B1552">
        <f>Pumpkin_Seeds_Dataset!B1550</f>
        <v>1273.691</v>
      </c>
      <c r="C1552">
        <f>Pumpkin_Seeds_Dataset!C1550</f>
        <v>523.41219999999998</v>
      </c>
      <c r="D1552">
        <f>Pumpkin_Seeds_Dataset!D1550</f>
        <v>245.50309999999999</v>
      </c>
      <c r="E1552">
        <f>Pumpkin_Seeds_Dataset!E1550</f>
        <v>101457</v>
      </c>
      <c r="F1552">
        <f>Pumpkin_Seeds_Dataset!F1550</f>
        <v>357.13690000000003</v>
      </c>
      <c r="G1552">
        <f>Pumpkin_Seeds_Dataset!G1550</f>
        <v>0.88319999999999999</v>
      </c>
      <c r="H1552">
        <f>Pumpkin_Seeds_Dataset!H1550</f>
        <v>0.98740000000000006</v>
      </c>
      <c r="I1552">
        <f>Pumpkin_Seeds_Dataset!I1550</f>
        <v>0.74099999999999999</v>
      </c>
      <c r="J1552">
        <f>Pumpkin_Seeds_Dataset!J1550</f>
        <v>0.77600000000000002</v>
      </c>
      <c r="K1552">
        <f>Pumpkin_Seeds_Dataset!K1550</f>
        <v>2.1320000000000001</v>
      </c>
      <c r="L1552">
        <f>Pumpkin_Seeds_Dataset!L1550</f>
        <v>0.68230000000000002</v>
      </c>
      <c r="M1552" s="9">
        <f>Pumpkin_Seeds_Dataset!M1550</f>
        <v>1</v>
      </c>
      <c r="N1552" s="10">
        <f t="shared" si="313"/>
        <v>0</v>
      </c>
      <c r="O1552" s="11">
        <f t="shared" si="314"/>
        <v>1</v>
      </c>
      <c r="P1552">
        <f t="shared" si="315"/>
        <v>1</v>
      </c>
      <c r="Q1552">
        <f t="shared" si="316"/>
        <v>0.79210751045775252</v>
      </c>
      <c r="R1552" s="9">
        <f t="shared" si="317"/>
        <v>0.79210751045775252</v>
      </c>
      <c r="S1552" s="11">
        <f t="shared" si="318"/>
        <v>0.20789248954224748</v>
      </c>
      <c r="T1552" s="9">
        <f t="shared" si="319"/>
        <v>-0.23305815085283632</v>
      </c>
      <c r="U1552" s="11">
        <f t="shared" si="320"/>
        <v>100</v>
      </c>
      <c r="AX1552">
        <v>0.73670505010230058</v>
      </c>
      <c r="AY1552">
        <v>1</v>
      </c>
      <c r="AZ1552">
        <v>0</v>
      </c>
      <c r="BA1552">
        <f t="shared" si="324"/>
        <v>1259</v>
      </c>
      <c r="BB1552">
        <f t="shared" si="325"/>
        <v>289</v>
      </c>
      <c r="BC1552">
        <f t="shared" si="321"/>
        <v>3.1538461538461515E-2</v>
      </c>
      <c r="BD1552">
        <f t="shared" si="322"/>
        <v>0.75916666666666666</v>
      </c>
      <c r="BE1552">
        <f t="shared" si="323"/>
        <v>0</v>
      </c>
    </row>
    <row r="1553" spans="1:57" x14ac:dyDescent="0.3">
      <c r="A1553">
        <f>Pumpkin_Seeds_Dataset!A1551</f>
        <v>87789</v>
      </c>
      <c r="B1553">
        <f>Pumpkin_Seeds_Dataset!B1551</f>
        <v>1251.501</v>
      </c>
      <c r="C1553">
        <f>Pumpkin_Seeds_Dataset!C1551</f>
        <v>542.59630000000004</v>
      </c>
      <c r="D1553">
        <f>Pumpkin_Seeds_Dataset!D1551</f>
        <v>207.22149999999999</v>
      </c>
      <c r="E1553">
        <f>Pumpkin_Seeds_Dataset!E1551</f>
        <v>88469</v>
      </c>
      <c r="F1553">
        <f>Pumpkin_Seeds_Dataset!F1551</f>
        <v>334.32979999999998</v>
      </c>
      <c r="G1553">
        <f>Pumpkin_Seeds_Dataset!G1551</f>
        <v>0.92420000000000002</v>
      </c>
      <c r="H1553">
        <f>Pumpkin_Seeds_Dataset!H1551</f>
        <v>0.99229999999999996</v>
      </c>
      <c r="I1553">
        <f>Pumpkin_Seeds_Dataset!I1551</f>
        <v>0.58340000000000003</v>
      </c>
      <c r="J1553">
        <f>Pumpkin_Seeds_Dataset!J1551</f>
        <v>0.70430000000000004</v>
      </c>
      <c r="K1553">
        <f>Pumpkin_Seeds_Dataset!K1551</f>
        <v>2.6183999999999998</v>
      </c>
      <c r="L1553">
        <f>Pumpkin_Seeds_Dataset!L1551</f>
        <v>0.61619999999999997</v>
      </c>
      <c r="M1553" s="9">
        <f>Pumpkin_Seeds_Dataset!M1551</f>
        <v>1</v>
      </c>
      <c r="N1553" s="10">
        <f t="shared" si="313"/>
        <v>0</v>
      </c>
      <c r="O1553" s="11">
        <f t="shared" si="314"/>
        <v>1</v>
      </c>
      <c r="P1553">
        <f t="shared" si="315"/>
        <v>1</v>
      </c>
      <c r="Q1553">
        <f t="shared" si="316"/>
        <v>0.99970351288337722</v>
      </c>
      <c r="R1553" s="9">
        <f t="shared" si="317"/>
        <v>0.99970351288337722</v>
      </c>
      <c r="S1553" s="11">
        <f t="shared" si="318"/>
        <v>2.9648711662277893E-4</v>
      </c>
      <c r="T1553" s="9">
        <f t="shared" si="319"/>
        <v>-2.96531077617401E-4</v>
      </c>
      <c r="U1553" s="11">
        <f t="shared" si="320"/>
        <v>100</v>
      </c>
      <c r="AX1553">
        <v>0.73804577211969902</v>
      </c>
      <c r="AY1553">
        <v>0</v>
      </c>
      <c r="AZ1553">
        <v>1</v>
      </c>
      <c r="BA1553">
        <f t="shared" si="324"/>
        <v>1259</v>
      </c>
      <c r="BB1553">
        <f t="shared" si="325"/>
        <v>290</v>
      </c>
      <c r="BC1553">
        <f t="shared" si="321"/>
        <v>3.1538461538461515E-2</v>
      </c>
      <c r="BD1553">
        <f t="shared" si="322"/>
        <v>0.7583333333333333</v>
      </c>
      <c r="BE1553">
        <f t="shared" si="323"/>
        <v>0</v>
      </c>
    </row>
    <row r="1554" spans="1:57" x14ac:dyDescent="0.3">
      <c r="A1554">
        <f>Pumpkin_Seeds_Dataset!A1552</f>
        <v>64646</v>
      </c>
      <c r="B1554">
        <f>Pumpkin_Seeds_Dataset!B1552</f>
        <v>1030.018</v>
      </c>
      <c r="C1554">
        <f>Pumpkin_Seeds_Dataset!C1552</f>
        <v>431.0951</v>
      </c>
      <c r="D1554">
        <f>Pumpkin_Seeds_Dataset!D1552</f>
        <v>191.7079</v>
      </c>
      <c r="E1554">
        <f>Pumpkin_Seeds_Dataset!E1552</f>
        <v>65209</v>
      </c>
      <c r="F1554">
        <f>Pumpkin_Seeds_Dataset!F1552</f>
        <v>286.89690000000002</v>
      </c>
      <c r="G1554">
        <f>Pumpkin_Seeds_Dataset!G1552</f>
        <v>0.89570000000000005</v>
      </c>
      <c r="H1554">
        <f>Pumpkin_Seeds_Dataset!H1552</f>
        <v>0.99139999999999995</v>
      </c>
      <c r="I1554">
        <f>Pumpkin_Seeds_Dataset!I1552</f>
        <v>0.56810000000000005</v>
      </c>
      <c r="J1554">
        <f>Pumpkin_Seeds_Dataset!J1552</f>
        <v>0.76570000000000005</v>
      </c>
      <c r="K1554">
        <f>Pumpkin_Seeds_Dataset!K1552</f>
        <v>2.2486999999999999</v>
      </c>
      <c r="L1554">
        <f>Pumpkin_Seeds_Dataset!L1552</f>
        <v>0.66549999999999998</v>
      </c>
      <c r="M1554" s="9">
        <f>Pumpkin_Seeds_Dataset!M1552</f>
        <v>1</v>
      </c>
      <c r="N1554" s="10">
        <f t="shared" si="313"/>
        <v>0</v>
      </c>
      <c r="O1554" s="11">
        <f t="shared" si="314"/>
        <v>1</v>
      </c>
      <c r="P1554">
        <f t="shared" si="315"/>
        <v>1</v>
      </c>
      <c r="Q1554">
        <f t="shared" si="316"/>
        <v>0.9483982654033507</v>
      </c>
      <c r="R1554" s="9">
        <f t="shared" si="317"/>
        <v>0.9483982654033507</v>
      </c>
      <c r="S1554" s="11">
        <f t="shared" si="318"/>
        <v>5.1601734596649296E-2</v>
      </c>
      <c r="T1554" s="9">
        <f t="shared" si="319"/>
        <v>-5.2980753764142186E-2</v>
      </c>
      <c r="U1554" s="11">
        <f t="shared" si="320"/>
        <v>100</v>
      </c>
      <c r="AX1554">
        <v>0.73911628527612638</v>
      </c>
      <c r="AY1554">
        <v>0</v>
      </c>
      <c r="AZ1554">
        <v>1</v>
      </c>
      <c r="BA1554">
        <f t="shared" si="324"/>
        <v>1259</v>
      </c>
      <c r="BB1554">
        <f t="shared" si="325"/>
        <v>291</v>
      </c>
      <c r="BC1554">
        <f t="shared" si="321"/>
        <v>3.1538461538461515E-2</v>
      </c>
      <c r="BD1554">
        <f t="shared" si="322"/>
        <v>0.75750000000000006</v>
      </c>
      <c r="BE1554">
        <f t="shared" si="323"/>
        <v>0</v>
      </c>
    </row>
    <row r="1555" spans="1:57" x14ac:dyDescent="0.3">
      <c r="A1555">
        <f>Pumpkin_Seeds_Dataset!A1553</f>
        <v>91508</v>
      </c>
      <c r="B1555">
        <f>Pumpkin_Seeds_Dataset!B1553</f>
        <v>1221.2570000000001</v>
      </c>
      <c r="C1555">
        <f>Pumpkin_Seeds_Dataset!C1553</f>
        <v>514.2944</v>
      </c>
      <c r="D1555">
        <f>Pumpkin_Seeds_Dataset!D1553</f>
        <v>226.84809999999999</v>
      </c>
      <c r="E1555">
        <f>Pumpkin_Seeds_Dataset!E1553</f>
        <v>92110</v>
      </c>
      <c r="F1555">
        <f>Pumpkin_Seeds_Dataset!F1553</f>
        <v>341.33800000000002</v>
      </c>
      <c r="G1555">
        <f>Pumpkin_Seeds_Dataset!G1553</f>
        <v>0.89749999999999996</v>
      </c>
      <c r="H1555">
        <f>Pumpkin_Seeds_Dataset!H1553</f>
        <v>0.99350000000000005</v>
      </c>
      <c r="I1555">
        <f>Pumpkin_Seeds_Dataset!I1553</f>
        <v>0.72350000000000003</v>
      </c>
      <c r="J1555">
        <f>Pumpkin_Seeds_Dataset!J1553</f>
        <v>0.77100000000000002</v>
      </c>
      <c r="K1555">
        <f>Pumpkin_Seeds_Dataset!K1553</f>
        <v>2.2671000000000001</v>
      </c>
      <c r="L1555">
        <f>Pumpkin_Seeds_Dataset!L1553</f>
        <v>0.66369999999999996</v>
      </c>
      <c r="M1555" s="9">
        <f>Pumpkin_Seeds_Dataset!M1553</f>
        <v>1</v>
      </c>
      <c r="N1555" s="10">
        <f t="shared" si="313"/>
        <v>0</v>
      </c>
      <c r="O1555" s="11">
        <f t="shared" si="314"/>
        <v>1</v>
      </c>
      <c r="P1555">
        <f t="shared" si="315"/>
        <v>1</v>
      </c>
      <c r="Q1555">
        <f t="shared" si="316"/>
        <v>0.97029932816487396</v>
      </c>
      <c r="R1555" s="9">
        <f t="shared" si="317"/>
        <v>0.97029932816487396</v>
      </c>
      <c r="S1555" s="11">
        <f t="shared" si="318"/>
        <v>2.9700671835126036E-2</v>
      </c>
      <c r="T1555" s="9">
        <f t="shared" si="319"/>
        <v>-3.0150669350510837E-2</v>
      </c>
      <c r="U1555" s="11">
        <f t="shared" si="320"/>
        <v>100</v>
      </c>
      <c r="AX1555">
        <v>0.73993111338409212</v>
      </c>
      <c r="AY1555">
        <v>0</v>
      </c>
      <c r="AZ1555">
        <v>1</v>
      </c>
      <c r="BA1555">
        <f t="shared" si="324"/>
        <v>1259</v>
      </c>
      <c r="BB1555">
        <f t="shared" si="325"/>
        <v>292</v>
      </c>
      <c r="BC1555">
        <f t="shared" si="321"/>
        <v>3.1538461538461515E-2</v>
      </c>
      <c r="BD1555">
        <f t="shared" si="322"/>
        <v>0.7566666666666666</v>
      </c>
      <c r="BE1555">
        <f t="shared" si="323"/>
        <v>5.8205128205126308E-4</v>
      </c>
    </row>
    <row r="1556" spans="1:57" x14ac:dyDescent="0.3">
      <c r="A1556">
        <f>Pumpkin_Seeds_Dataset!A1554</f>
        <v>80252</v>
      </c>
      <c r="B1556">
        <f>Pumpkin_Seeds_Dataset!B1554</f>
        <v>1112.9829999999999</v>
      </c>
      <c r="C1556">
        <f>Pumpkin_Seeds_Dataset!C1554</f>
        <v>452.87209999999999</v>
      </c>
      <c r="D1556">
        <f>Pumpkin_Seeds_Dataset!D1554</f>
        <v>226.4513</v>
      </c>
      <c r="E1556">
        <f>Pumpkin_Seeds_Dataset!E1554</f>
        <v>80819</v>
      </c>
      <c r="F1556">
        <f>Pumpkin_Seeds_Dataset!F1554</f>
        <v>319.65609999999998</v>
      </c>
      <c r="G1556">
        <f>Pumpkin_Seeds_Dataset!G1554</f>
        <v>0.86599999999999999</v>
      </c>
      <c r="H1556">
        <f>Pumpkin_Seeds_Dataset!H1554</f>
        <v>0.99299999999999999</v>
      </c>
      <c r="I1556">
        <f>Pumpkin_Seeds_Dataset!I1554</f>
        <v>0.67620000000000002</v>
      </c>
      <c r="J1556">
        <f>Pumpkin_Seeds_Dataset!J1554</f>
        <v>0.81410000000000005</v>
      </c>
      <c r="K1556">
        <f>Pumpkin_Seeds_Dataset!K1554</f>
        <v>1.9999</v>
      </c>
      <c r="L1556">
        <f>Pumpkin_Seeds_Dataset!L1554</f>
        <v>0.70579999999999998</v>
      </c>
      <c r="M1556" s="9">
        <f>Pumpkin_Seeds_Dataset!M1554</f>
        <v>1</v>
      </c>
      <c r="N1556" s="10">
        <f t="shared" si="313"/>
        <v>0</v>
      </c>
      <c r="O1556" s="11">
        <f t="shared" si="314"/>
        <v>1</v>
      </c>
      <c r="P1556">
        <f t="shared" si="315"/>
        <v>1</v>
      </c>
      <c r="Q1556">
        <f t="shared" si="316"/>
        <v>0.44321122777582106</v>
      </c>
      <c r="R1556" s="9">
        <f t="shared" si="317"/>
        <v>0.44321122777582106</v>
      </c>
      <c r="S1556" s="11">
        <f t="shared" si="318"/>
        <v>0.55678877222417889</v>
      </c>
      <c r="T1556" s="9">
        <f t="shared" si="319"/>
        <v>-0.81370881044074972</v>
      </c>
      <c r="U1556" s="11">
        <f t="shared" si="320"/>
        <v>0</v>
      </c>
      <c r="AX1556">
        <v>0.7461659078315882</v>
      </c>
      <c r="AY1556">
        <v>1</v>
      </c>
      <c r="AZ1556">
        <v>0</v>
      </c>
      <c r="BA1556">
        <f t="shared" si="324"/>
        <v>1260</v>
      </c>
      <c r="BB1556">
        <f t="shared" si="325"/>
        <v>292</v>
      </c>
      <c r="BC1556">
        <f t="shared" si="321"/>
        <v>3.0769230769230771E-2</v>
      </c>
      <c r="BD1556">
        <f t="shared" si="322"/>
        <v>0.7566666666666666</v>
      </c>
      <c r="BE1556">
        <f t="shared" si="323"/>
        <v>5.8205128205126308E-4</v>
      </c>
    </row>
    <row r="1557" spans="1:57" x14ac:dyDescent="0.3">
      <c r="A1557">
        <f>Pumpkin_Seeds_Dataset!A1555</f>
        <v>104321</v>
      </c>
      <c r="B1557">
        <f>Pumpkin_Seeds_Dataset!B1555</f>
        <v>1379.2439999999999</v>
      </c>
      <c r="C1557">
        <f>Pumpkin_Seeds_Dataset!C1555</f>
        <v>586.11929999999995</v>
      </c>
      <c r="D1557">
        <f>Pumpkin_Seeds_Dataset!D1555</f>
        <v>228.9992</v>
      </c>
      <c r="E1557">
        <f>Pumpkin_Seeds_Dataset!E1555</f>
        <v>105797</v>
      </c>
      <c r="F1557">
        <f>Pumpkin_Seeds_Dataset!F1555</f>
        <v>364.45249999999999</v>
      </c>
      <c r="G1557">
        <f>Pumpkin_Seeds_Dataset!G1555</f>
        <v>0.92049999999999998</v>
      </c>
      <c r="H1557">
        <f>Pumpkin_Seeds_Dataset!H1555</f>
        <v>0.98599999999999999</v>
      </c>
      <c r="I1557">
        <f>Pumpkin_Seeds_Dataset!I1555</f>
        <v>0.62509999999999999</v>
      </c>
      <c r="J1557">
        <f>Pumpkin_Seeds_Dataset!J1555</f>
        <v>0.68910000000000005</v>
      </c>
      <c r="K1557">
        <f>Pumpkin_Seeds_Dataset!K1555</f>
        <v>2.5594999999999999</v>
      </c>
      <c r="L1557">
        <f>Pumpkin_Seeds_Dataset!L1555</f>
        <v>0.62180000000000002</v>
      </c>
      <c r="M1557" s="9">
        <f>Pumpkin_Seeds_Dataset!M1555</f>
        <v>1</v>
      </c>
      <c r="N1557" s="10">
        <f t="shared" si="313"/>
        <v>0</v>
      </c>
      <c r="O1557" s="11">
        <f t="shared" si="314"/>
        <v>1</v>
      </c>
      <c r="P1557">
        <f t="shared" si="315"/>
        <v>1</v>
      </c>
      <c r="Q1557">
        <f t="shared" si="316"/>
        <v>0.99939982622280787</v>
      </c>
      <c r="R1557" s="9">
        <f t="shared" si="317"/>
        <v>0.99939982622280787</v>
      </c>
      <c r="S1557" s="11">
        <f t="shared" si="318"/>
        <v>6.0017377719212561E-4</v>
      </c>
      <c r="T1557" s="9">
        <f t="shared" si="319"/>
        <v>-6.0035395356857119E-4</v>
      </c>
      <c r="U1557" s="11">
        <f t="shared" si="320"/>
        <v>100</v>
      </c>
      <c r="AX1557">
        <v>0.74686172543193929</v>
      </c>
      <c r="AY1557">
        <v>1</v>
      </c>
      <c r="AZ1557">
        <v>0</v>
      </c>
      <c r="BA1557">
        <f t="shared" si="324"/>
        <v>1261</v>
      </c>
      <c r="BB1557">
        <f t="shared" si="325"/>
        <v>292</v>
      </c>
      <c r="BC1557">
        <f t="shared" si="321"/>
        <v>3.0000000000000027E-2</v>
      </c>
      <c r="BD1557">
        <f t="shared" si="322"/>
        <v>0.7566666666666666</v>
      </c>
      <c r="BE1557">
        <f t="shared" si="323"/>
        <v>0</v>
      </c>
    </row>
    <row r="1558" spans="1:57" x14ac:dyDescent="0.3">
      <c r="A1558">
        <f>Pumpkin_Seeds_Dataset!A1556</f>
        <v>75637</v>
      </c>
      <c r="B1558">
        <f>Pumpkin_Seeds_Dataset!B1556</f>
        <v>1173.078</v>
      </c>
      <c r="C1558">
        <f>Pumpkin_Seeds_Dataset!C1556</f>
        <v>509.09930000000003</v>
      </c>
      <c r="D1558">
        <f>Pumpkin_Seeds_Dataset!D1556</f>
        <v>190.1046</v>
      </c>
      <c r="E1558">
        <f>Pumpkin_Seeds_Dataset!E1556</f>
        <v>76350</v>
      </c>
      <c r="F1558">
        <f>Pumpkin_Seeds_Dataset!F1556</f>
        <v>310.32889999999998</v>
      </c>
      <c r="G1558">
        <f>Pumpkin_Seeds_Dataset!G1556</f>
        <v>0.92769999999999997</v>
      </c>
      <c r="H1558">
        <f>Pumpkin_Seeds_Dataset!H1556</f>
        <v>0.99070000000000003</v>
      </c>
      <c r="I1558">
        <f>Pumpkin_Seeds_Dataset!I1556</f>
        <v>0.60170000000000001</v>
      </c>
      <c r="J1558">
        <f>Pumpkin_Seeds_Dataset!J1556</f>
        <v>0.69069999999999998</v>
      </c>
      <c r="K1558">
        <f>Pumpkin_Seeds_Dataset!K1556</f>
        <v>2.6779999999999999</v>
      </c>
      <c r="L1558">
        <f>Pumpkin_Seeds_Dataset!L1556</f>
        <v>0.60960000000000003</v>
      </c>
      <c r="M1558" s="9">
        <f>Pumpkin_Seeds_Dataset!M1556</f>
        <v>1</v>
      </c>
      <c r="N1558" s="10">
        <f t="shared" si="313"/>
        <v>0</v>
      </c>
      <c r="O1558" s="11">
        <f t="shared" si="314"/>
        <v>1</v>
      </c>
      <c r="P1558">
        <f t="shared" si="315"/>
        <v>1</v>
      </c>
      <c r="Q1558">
        <f t="shared" si="316"/>
        <v>0.99961245753986727</v>
      </c>
      <c r="R1558" s="9">
        <f t="shared" si="317"/>
        <v>0.99961245753986727</v>
      </c>
      <c r="S1558" s="11">
        <f t="shared" si="318"/>
        <v>3.8754246013272819E-4</v>
      </c>
      <c r="T1558" s="9">
        <f t="shared" si="319"/>
        <v>-3.8761757411913064E-4</v>
      </c>
      <c r="U1558" s="11">
        <f t="shared" si="320"/>
        <v>100</v>
      </c>
      <c r="AX1558">
        <v>0.74790552698174206</v>
      </c>
      <c r="AY1558">
        <v>0</v>
      </c>
      <c r="AZ1558">
        <v>1</v>
      </c>
      <c r="BA1558">
        <f t="shared" si="324"/>
        <v>1261</v>
      </c>
      <c r="BB1558">
        <f t="shared" si="325"/>
        <v>293</v>
      </c>
      <c r="BC1558">
        <f t="shared" si="321"/>
        <v>3.0000000000000027E-2</v>
      </c>
      <c r="BD1558">
        <f t="shared" si="322"/>
        <v>0.75583333333333336</v>
      </c>
      <c r="BE1558">
        <f t="shared" si="323"/>
        <v>0</v>
      </c>
    </row>
    <row r="1559" spans="1:57" x14ac:dyDescent="0.3">
      <c r="A1559">
        <f>Pumpkin_Seeds_Dataset!A1557</f>
        <v>60485</v>
      </c>
      <c r="B1559">
        <f>Pumpkin_Seeds_Dataset!B1557</f>
        <v>969.48800000000006</v>
      </c>
      <c r="C1559">
        <f>Pumpkin_Seeds_Dataset!C1557</f>
        <v>390.48169999999999</v>
      </c>
      <c r="D1559">
        <f>Pumpkin_Seeds_Dataset!D1557</f>
        <v>198.23949999999999</v>
      </c>
      <c r="E1559">
        <f>Pumpkin_Seeds_Dataset!E1557</f>
        <v>61257</v>
      </c>
      <c r="F1559">
        <f>Pumpkin_Seeds_Dataset!F1557</f>
        <v>277.5102</v>
      </c>
      <c r="G1559">
        <f>Pumpkin_Seeds_Dataset!G1557</f>
        <v>0.86150000000000004</v>
      </c>
      <c r="H1559">
        <f>Pumpkin_Seeds_Dataset!H1557</f>
        <v>0.98740000000000006</v>
      </c>
      <c r="I1559">
        <f>Pumpkin_Seeds_Dataset!I1557</f>
        <v>0.73040000000000005</v>
      </c>
      <c r="J1559">
        <f>Pumpkin_Seeds_Dataset!J1557</f>
        <v>0.80869999999999997</v>
      </c>
      <c r="K1559">
        <f>Pumpkin_Seeds_Dataset!K1557</f>
        <v>1.9697</v>
      </c>
      <c r="L1559">
        <f>Pumpkin_Seeds_Dataset!L1557</f>
        <v>0.7107</v>
      </c>
      <c r="M1559" s="9">
        <f>Pumpkin_Seeds_Dataset!M1557</f>
        <v>1</v>
      </c>
      <c r="N1559" s="10">
        <f t="shared" si="313"/>
        <v>0</v>
      </c>
      <c r="O1559" s="11">
        <f t="shared" si="314"/>
        <v>1</v>
      </c>
      <c r="P1559">
        <f t="shared" si="315"/>
        <v>1</v>
      </c>
      <c r="Q1559">
        <f t="shared" si="316"/>
        <v>0.46188676659805267</v>
      </c>
      <c r="R1559" s="9">
        <f t="shared" si="317"/>
        <v>0.46188676659805267</v>
      </c>
      <c r="S1559" s="11">
        <f t="shared" si="318"/>
        <v>0.53811323340194739</v>
      </c>
      <c r="T1559" s="9">
        <f t="shared" si="319"/>
        <v>-0.77243551188443638</v>
      </c>
      <c r="U1559" s="11">
        <f t="shared" si="320"/>
        <v>0</v>
      </c>
      <c r="AX1559">
        <v>0.74798043176625151</v>
      </c>
      <c r="AY1559">
        <v>0</v>
      </c>
      <c r="AZ1559">
        <v>1</v>
      </c>
      <c r="BA1559">
        <f t="shared" si="324"/>
        <v>1261</v>
      </c>
      <c r="BB1559">
        <f t="shared" si="325"/>
        <v>294</v>
      </c>
      <c r="BC1559">
        <f t="shared" si="321"/>
        <v>3.0000000000000027E-2</v>
      </c>
      <c r="BD1559">
        <f t="shared" si="322"/>
        <v>0.755</v>
      </c>
      <c r="BE1559">
        <f t="shared" si="323"/>
        <v>5.8076923076921198E-4</v>
      </c>
    </row>
    <row r="1560" spans="1:57" x14ac:dyDescent="0.3">
      <c r="A1560">
        <f>Pumpkin_Seeds_Dataset!A1558</f>
        <v>95816</v>
      </c>
      <c r="B1560">
        <f>Pumpkin_Seeds_Dataset!B1558</f>
        <v>1274.018</v>
      </c>
      <c r="C1560">
        <f>Pumpkin_Seeds_Dataset!C1558</f>
        <v>531.32209999999998</v>
      </c>
      <c r="D1560">
        <f>Pumpkin_Seeds_Dataset!D1558</f>
        <v>230.4068</v>
      </c>
      <c r="E1560">
        <f>Pumpkin_Seeds_Dataset!E1558</f>
        <v>97014</v>
      </c>
      <c r="F1560">
        <f>Pumpkin_Seeds_Dataset!F1558</f>
        <v>349.28030000000001</v>
      </c>
      <c r="G1560">
        <f>Pumpkin_Seeds_Dataset!G1558</f>
        <v>0.90110000000000001</v>
      </c>
      <c r="H1560">
        <f>Pumpkin_Seeds_Dataset!H1558</f>
        <v>0.98770000000000002</v>
      </c>
      <c r="I1560">
        <f>Pumpkin_Seeds_Dataset!I1558</f>
        <v>0.72960000000000003</v>
      </c>
      <c r="J1560">
        <f>Pumpkin_Seeds_Dataset!J1558</f>
        <v>0.74180000000000001</v>
      </c>
      <c r="K1560">
        <f>Pumpkin_Seeds_Dataset!K1558</f>
        <v>2.306</v>
      </c>
      <c r="L1560">
        <f>Pumpkin_Seeds_Dataset!L1558</f>
        <v>0.65739999999999998</v>
      </c>
      <c r="M1560" s="9">
        <f>Pumpkin_Seeds_Dataset!M1558</f>
        <v>1</v>
      </c>
      <c r="N1560" s="10">
        <f t="shared" si="313"/>
        <v>0</v>
      </c>
      <c r="O1560" s="11">
        <f t="shared" si="314"/>
        <v>1</v>
      </c>
      <c r="P1560">
        <f t="shared" si="315"/>
        <v>1</v>
      </c>
      <c r="Q1560">
        <f t="shared" si="316"/>
        <v>0.9328063336054766</v>
      </c>
      <c r="R1560" s="9">
        <f t="shared" si="317"/>
        <v>0.9328063336054766</v>
      </c>
      <c r="S1560" s="11">
        <f t="shared" si="318"/>
        <v>6.7193666394523399E-2</v>
      </c>
      <c r="T1560" s="9">
        <f t="shared" si="319"/>
        <v>-6.9557673523157754E-2</v>
      </c>
      <c r="U1560" s="11">
        <f t="shared" si="320"/>
        <v>100</v>
      </c>
      <c r="AX1560">
        <v>0.74899204824301979</v>
      </c>
      <c r="AY1560">
        <v>1</v>
      </c>
      <c r="AZ1560">
        <v>0</v>
      </c>
      <c r="BA1560">
        <f t="shared" si="324"/>
        <v>1262</v>
      </c>
      <c r="BB1560">
        <f t="shared" si="325"/>
        <v>294</v>
      </c>
      <c r="BC1560">
        <f t="shared" si="321"/>
        <v>2.9230769230769282E-2</v>
      </c>
      <c r="BD1560">
        <f t="shared" si="322"/>
        <v>0.755</v>
      </c>
      <c r="BE1560">
        <f t="shared" si="323"/>
        <v>0</v>
      </c>
    </row>
    <row r="1561" spans="1:57" x14ac:dyDescent="0.3">
      <c r="A1561">
        <f>Pumpkin_Seeds_Dataset!A1559</f>
        <v>94757</v>
      </c>
      <c r="B1561">
        <f>Pumpkin_Seeds_Dataset!B1559</f>
        <v>1238.452</v>
      </c>
      <c r="C1561">
        <f>Pumpkin_Seeds_Dataset!C1559</f>
        <v>513.25049999999999</v>
      </c>
      <c r="D1561">
        <f>Pumpkin_Seeds_Dataset!D1559</f>
        <v>236.06659999999999</v>
      </c>
      <c r="E1561">
        <f>Pumpkin_Seeds_Dataset!E1559</f>
        <v>95562</v>
      </c>
      <c r="F1561">
        <f>Pumpkin_Seeds_Dataset!F1559</f>
        <v>347.34469999999999</v>
      </c>
      <c r="G1561">
        <f>Pumpkin_Seeds_Dataset!G1559</f>
        <v>0.88790000000000002</v>
      </c>
      <c r="H1561">
        <f>Pumpkin_Seeds_Dataset!H1559</f>
        <v>0.99160000000000004</v>
      </c>
      <c r="I1561">
        <f>Pumpkin_Seeds_Dataset!I1559</f>
        <v>0.69259999999999999</v>
      </c>
      <c r="J1561">
        <f>Pumpkin_Seeds_Dataset!J1559</f>
        <v>0.77639999999999998</v>
      </c>
      <c r="K1561">
        <f>Pumpkin_Seeds_Dataset!K1559</f>
        <v>2.1741999999999999</v>
      </c>
      <c r="L1561">
        <f>Pumpkin_Seeds_Dataset!L1559</f>
        <v>0.67679999999999996</v>
      </c>
      <c r="M1561" s="9">
        <f>Pumpkin_Seeds_Dataset!M1559</f>
        <v>1</v>
      </c>
      <c r="N1561" s="10">
        <f t="shared" si="313"/>
        <v>0</v>
      </c>
      <c r="O1561" s="11">
        <f t="shared" si="314"/>
        <v>1</v>
      </c>
      <c r="P1561">
        <f t="shared" si="315"/>
        <v>1</v>
      </c>
      <c r="Q1561">
        <f t="shared" si="316"/>
        <v>0.91698348325446133</v>
      </c>
      <c r="R1561" s="9">
        <f t="shared" si="317"/>
        <v>0.91698348325446133</v>
      </c>
      <c r="S1561" s="11">
        <f t="shared" si="318"/>
        <v>8.3016516745538671E-2</v>
      </c>
      <c r="T1561" s="9">
        <f t="shared" si="319"/>
        <v>-8.6665818606029829E-2</v>
      </c>
      <c r="U1561" s="11">
        <f t="shared" si="320"/>
        <v>100</v>
      </c>
      <c r="AX1561">
        <v>0.75074653310390704</v>
      </c>
      <c r="AY1561">
        <v>0</v>
      </c>
      <c r="AZ1561">
        <v>1</v>
      </c>
      <c r="BA1561">
        <f t="shared" si="324"/>
        <v>1262</v>
      </c>
      <c r="BB1561">
        <f t="shared" si="325"/>
        <v>295</v>
      </c>
      <c r="BC1561">
        <f t="shared" si="321"/>
        <v>2.9230769230769282E-2</v>
      </c>
      <c r="BD1561">
        <f t="shared" si="322"/>
        <v>0.75416666666666665</v>
      </c>
      <c r="BE1561">
        <f t="shared" si="323"/>
        <v>0</v>
      </c>
    </row>
    <row r="1562" spans="1:57" x14ac:dyDescent="0.3">
      <c r="A1562">
        <f>Pumpkin_Seeds_Dataset!A1560</f>
        <v>85670</v>
      </c>
      <c r="B1562">
        <f>Pumpkin_Seeds_Dataset!B1560</f>
        <v>1188.6010000000001</v>
      </c>
      <c r="C1562">
        <f>Pumpkin_Seeds_Dataset!C1560</f>
        <v>492.79300000000001</v>
      </c>
      <c r="D1562">
        <f>Pumpkin_Seeds_Dataset!D1560</f>
        <v>222.07769999999999</v>
      </c>
      <c r="E1562">
        <f>Pumpkin_Seeds_Dataset!E1560</f>
        <v>86496</v>
      </c>
      <c r="F1562">
        <f>Pumpkin_Seeds_Dataset!F1560</f>
        <v>330.27019999999999</v>
      </c>
      <c r="G1562">
        <f>Pumpkin_Seeds_Dataset!G1560</f>
        <v>0.89270000000000005</v>
      </c>
      <c r="H1562">
        <f>Pumpkin_Seeds_Dataset!H1560</f>
        <v>0.99050000000000005</v>
      </c>
      <c r="I1562">
        <f>Pumpkin_Seeds_Dataset!I1560</f>
        <v>0.65329999999999999</v>
      </c>
      <c r="J1562">
        <f>Pumpkin_Seeds_Dataset!J1560</f>
        <v>0.76200000000000001</v>
      </c>
      <c r="K1562">
        <f>Pumpkin_Seeds_Dataset!K1560</f>
        <v>2.2189999999999999</v>
      </c>
      <c r="L1562">
        <f>Pumpkin_Seeds_Dataset!L1560</f>
        <v>0.67020000000000002</v>
      </c>
      <c r="M1562" s="9">
        <f>Pumpkin_Seeds_Dataset!M1560</f>
        <v>1</v>
      </c>
      <c r="N1562" s="10">
        <f t="shared" si="313"/>
        <v>0</v>
      </c>
      <c r="O1562" s="11">
        <f t="shared" si="314"/>
        <v>1</v>
      </c>
      <c r="P1562">
        <f t="shared" si="315"/>
        <v>1</v>
      </c>
      <c r="Q1562">
        <f t="shared" si="316"/>
        <v>0.85387811816083459</v>
      </c>
      <c r="R1562" s="9">
        <f t="shared" si="317"/>
        <v>0.85387811816083459</v>
      </c>
      <c r="S1562" s="11">
        <f t="shared" si="318"/>
        <v>0.14612188183916541</v>
      </c>
      <c r="T1562" s="9">
        <f t="shared" si="319"/>
        <v>-0.15796681416008568</v>
      </c>
      <c r="U1562" s="11">
        <f t="shared" si="320"/>
        <v>100</v>
      </c>
      <c r="AX1562">
        <v>0.75159528758272276</v>
      </c>
      <c r="AY1562">
        <v>0</v>
      </c>
      <c r="AZ1562">
        <v>1</v>
      </c>
      <c r="BA1562">
        <f t="shared" si="324"/>
        <v>1262</v>
      </c>
      <c r="BB1562">
        <f t="shared" si="325"/>
        <v>296</v>
      </c>
      <c r="BC1562">
        <f t="shared" si="321"/>
        <v>2.9230769230769282E-2</v>
      </c>
      <c r="BD1562">
        <f t="shared" si="322"/>
        <v>0.7533333333333333</v>
      </c>
      <c r="BE1562">
        <f t="shared" si="323"/>
        <v>0</v>
      </c>
    </row>
    <row r="1563" spans="1:57" x14ac:dyDescent="0.3">
      <c r="A1563">
        <f>Pumpkin_Seeds_Dataset!A1561</f>
        <v>103495</v>
      </c>
      <c r="B1563">
        <f>Pumpkin_Seeds_Dataset!B1561</f>
        <v>1331.597</v>
      </c>
      <c r="C1563">
        <f>Pumpkin_Seeds_Dataset!C1561</f>
        <v>556.64499999999998</v>
      </c>
      <c r="D1563">
        <f>Pumpkin_Seeds_Dataset!D1561</f>
        <v>238.7312</v>
      </c>
      <c r="E1563">
        <f>Pumpkin_Seeds_Dataset!E1561</f>
        <v>104549</v>
      </c>
      <c r="F1563">
        <f>Pumpkin_Seeds_Dataset!F1561</f>
        <v>363.0068</v>
      </c>
      <c r="G1563">
        <f>Pumpkin_Seeds_Dataset!G1561</f>
        <v>0.90339999999999998</v>
      </c>
      <c r="H1563">
        <f>Pumpkin_Seeds_Dataset!H1561</f>
        <v>0.9899</v>
      </c>
      <c r="I1563">
        <f>Pumpkin_Seeds_Dataset!I1561</f>
        <v>0.7218</v>
      </c>
      <c r="J1563">
        <f>Pumpkin_Seeds_Dataset!J1561</f>
        <v>0.73350000000000004</v>
      </c>
      <c r="K1563">
        <f>Pumpkin_Seeds_Dataset!K1561</f>
        <v>2.3317000000000001</v>
      </c>
      <c r="L1563">
        <f>Pumpkin_Seeds_Dataset!L1561</f>
        <v>0.65210000000000001</v>
      </c>
      <c r="M1563" s="9">
        <f>Pumpkin_Seeds_Dataset!M1561</f>
        <v>1</v>
      </c>
      <c r="N1563" s="10">
        <f t="shared" si="313"/>
        <v>0</v>
      </c>
      <c r="O1563" s="11">
        <f t="shared" si="314"/>
        <v>1</v>
      </c>
      <c r="P1563">
        <f t="shared" si="315"/>
        <v>1</v>
      </c>
      <c r="Q1563">
        <f t="shared" si="316"/>
        <v>0.99632876027390305</v>
      </c>
      <c r="R1563" s="9">
        <f t="shared" si="317"/>
        <v>0.99632876027390305</v>
      </c>
      <c r="S1563" s="11">
        <f t="shared" si="318"/>
        <v>3.6712397260969531E-3</v>
      </c>
      <c r="T1563" s="9">
        <f t="shared" si="319"/>
        <v>-3.6779952658658297E-3</v>
      </c>
      <c r="U1563" s="11">
        <f t="shared" si="320"/>
        <v>100</v>
      </c>
      <c r="AX1563">
        <v>0.75282481107232535</v>
      </c>
      <c r="AY1563">
        <v>0</v>
      </c>
      <c r="AZ1563">
        <v>1</v>
      </c>
      <c r="BA1563">
        <f t="shared" si="324"/>
        <v>1262</v>
      </c>
      <c r="BB1563">
        <f t="shared" si="325"/>
        <v>297</v>
      </c>
      <c r="BC1563">
        <f t="shared" si="321"/>
        <v>2.9230769230769282E-2</v>
      </c>
      <c r="BD1563">
        <f t="shared" si="322"/>
        <v>0.75249999999999995</v>
      </c>
      <c r="BE1563">
        <f t="shared" si="323"/>
        <v>0</v>
      </c>
    </row>
    <row r="1564" spans="1:57" x14ac:dyDescent="0.3">
      <c r="A1564">
        <f>Pumpkin_Seeds_Dataset!A1562</f>
        <v>81649</v>
      </c>
      <c r="B1564">
        <f>Pumpkin_Seeds_Dataset!B1562</f>
        <v>1124.076</v>
      </c>
      <c r="C1564">
        <f>Pumpkin_Seeds_Dataset!C1562</f>
        <v>452.91649999999998</v>
      </c>
      <c r="D1564">
        <f>Pumpkin_Seeds_Dataset!D1562</f>
        <v>230.47499999999999</v>
      </c>
      <c r="E1564">
        <f>Pumpkin_Seeds_Dataset!E1562</f>
        <v>82299</v>
      </c>
      <c r="F1564">
        <f>Pumpkin_Seeds_Dataset!F1562</f>
        <v>322.42630000000003</v>
      </c>
      <c r="G1564">
        <f>Pumpkin_Seeds_Dataset!G1562</f>
        <v>0.86080000000000001</v>
      </c>
      <c r="H1564">
        <f>Pumpkin_Seeds_Dataset!H1562</f>
        <v>0.99209999999999998</v>
      </c>
      <c r="I1564">
        <f>Pumpkin_Seeds_Dataset!I1562</f>
        <v>0.72789999999999999</v>
      </c>
      <c r="J1564">
        <f>Pumpkin_Seeds_Dataset!J1562</f>
        <v>0.81200000000000006</v>
      </c>
      <c r="K1564">
        <f>Pumpkin_Seeds_Dataset!K1562</f>
        <v>1.9651000000000001</v>
      </c>
      <c r="L1564">
        <f>Pumpkin_Seeds_Dataset!L1562</f>
        <v>0.71189999999999998</v>
      </c>
      <c r="M1564" s="9">
        <f>Pumpkin_Seeds_Dataset!M1562</f>
        <v>1</v>
      </c>
      <c r="N1564" s="10">
        <f t="shared" si="313"/>
        <v>0</v>
      </c>
      <c r="O1564" s="11">
        <f t="shared" si="314"/>
        <v>1</v>
      </c>
      <c r="P1564">
        <f t="shared" si="315"/>
        <v>1</v>
      </c>
      <c r="Q1564">
        <f t="shared" si="316"/>
        <v>0.34008092649827737</v>
      </c>
      <c r="R1564" s="9">
        <f t="shared" si="317"/>
        <v>0.34008092649827737</v>
      </c>
      <c r="S1564" s="11">
        <f t="shared" si="318"/>
        <v>0.65991907350172263</v>
      </c>
      <c r="T1564" s="9">
        <f t="shared" si="319"/>
        <v>-1.0785716705814044</v>
      </c>
      <c r="U1564" s="11">
        <f t="shared" si="320"/>
        <v>0</v>
      </c>
      <c r="AX1564">
        <v>0.75288173650507573</v>
      </c>
      <c r="AY1564">
        <v>0</v>
      </c>
      <c r="AZ1564">
        <v>1</v>
      </c>
      <c r="BA1564">
        <f t="shared" si="324"/>
        <v>1262</v>
      </c>
      <c r="BB1564">
        <f t="shared" si="325"/>
        <v>298</v>
      </c>
      <c r="BC1564">
        <f t="shared" si="321"/>
        <v>2.9230769230769282E-2</v>
      </c>
      <c r="BD1564">
        <f t="shared" si="322"/>
        <v>0.75166666666666671</v>
      </c>
      <c r="BE1564">
        <f t="shared" si="323"/>
        <v>0</v>
      </c>
    </row>
    <row r="1565" spans="1:57" x14ac:dyDescent="0.3">
      <c r="A1565">
        <f>Pumpkin_Seeds_Dataset!A1563</f>
        <v>74176</v>
      </c>
      <c r="B1565">
        <f>Pumpkin_Seeds_Dataset!B1563</f>
        <v>1120.722</v>
      </c>
      <c r="C1565">
        <f>Pumpkin_Seeds_Dataset!C1563</f>
        <v>465.73469999999998</v>
      </c>
      <c r="D1565">
        <f>Pumpkin_Seeds_Dataset!D1563</f>
        <v>203.5401</v>
      </c>
      <c r="E1565">
        <f>Pumpkin_Seeds_Dataset!E1563</f>
        <v>75100</v>
      </c>
      <c r="F1565">
        <f>Pumpkin_Seeds_Dataset!F1563</f>
        <v>307.31709999999998</v>
      </c>
      <c r="G1565">
        <f>Pumpkin_Seeds_Dataset!G1563</f>
        <v>0.89939999999999998</v>
      </c>
      <c r="H1565">
        <f>Pumpkin_Seeds_Dataset!H1563</f>
        <v>0.98770000000000002</v>
      </c>
      <c r="I1565">
        <f>Pumpkin_Seeds_Dataset!I1563</f>
        <v>0.60119999999999996</v>
      </c>
      <c r="J1565">
        <f>Pumpkin_Seeds_Dataset!J1563</f>
        <v>0.74209999999999998</v>
      </c>
      <c r="K1565">
        <f>Pumpkin_Seeds_Dataset!K1563</f>
        <v>2.2881999999999998</v>
      </c>
      <c r="L1565">
        <f>Pumpkin_Seeds_Dataset!L1563</f>
        <v>0.65990000000000004</v>
      </c>
      <c r="M1565" s="9">
        <f>Pumpkin_Seeds_Dataset!M1563</f>
        <v>1</v>
      </c>
      <c r="N1565" s="10">
        <f t="shared" si="313"/>
        <v>0</v>
      </c>
      <c r="O1565" s="11">
        <f t="shared" si="314"/>
        <v>1</v>
      </c>
      <c r="P1565">
        <f t="shared" si="315"/>
        <v>1</v>
      </c>
      <c r="Q1565">
        <f t="shared" si="316"/>
        <v>0.87073843061154621</v>
      </c>
      <c r="R1565" s="9">
        <f t="shared" si="317"/>
        <v>0.87073843061154621</v>
      </c>
      <c r="S1565" s="11">
        <f t="shared" si="318"/>
        <v>0.12926156938845379</v>
      </c>
      <c r="T1565" s="9">
        <f t="shared" si="319"/>
        <v>-0.13841365651789719</v>
      </c>
      <c r="U1565" s="11">
        <f t="shared" si="320"/>
        <v>100</v>
      </c>
      <c r="AX1565">
        <v>0.75424881809157618</v>
      </c>
      <c r="AY1565">
        <v>0</v>
      </c>
      <c r="AZ1565">
        <v>1</v>
      </c>
      <c r="BA1565">
        <f t="shared" si="324"/>
        <v>1262</v>
      </c>
      <c r="BB1565">
        <f t="shared" si="325"/>
        <v>299</v>
      </c>
      <c r="BC1565">
        <f t="shared" si="321"/>
        <v>2.9230769230769282E-2</v>
      </c>
      <c r="BD1565">
        <f t="shared" si="322"/>
        <v>0.75083333333333335</v>
      </c>
      <c r="BE1565">
        <f t="shared" si="323"/>
        <v>0</v>
      </c>
    </row>
    <row r="1566" spans="1:57" x14ac:dyDescent="0.3">
      <c r="A1566">
        <f>Pumpkin_Seeds_Dataset!A1564</f>
        <v>108066</v>
      </c>
      <c r="B1566">
        <f>Pumpkin_Seeds_Dataset!B1564</f>
        <v>1314.3620000000001</v>
      </c>
      <c r="C1566">
        <f>Pumpkin_Seeds_Dataset!C1564</f>
        <v>539.75099999999998</v>
      </c>
      <c r="D1566">
        <f>Pumpkin_Seeds_Dataset!D1564</f>
        <v>255.31059999999999</v>
      </c>
      <c r="E1566">
        <f>Pumpkin_Seeds_Dataset!E1564</f>
        <v>108893</v>
      </c>
      <c r="F1566">
        <f>Pumpkin_Seeds_Dataset!F1564</f>
        <v>370.93650000000002</v>
      </c>
      <c r="G1566">
        <f>Pumpkin_Seeds_Dataset!G1564</f>
        <v>0.88109999999999999</v>
      </c>
      <c r="H1566">
        <f>Pumpkin_Seeds_Dataset!H1564</f>
        <v>0.99239999999999995</v>
      </c>
      <c r="I1566">
        <f>Pumpkin_Seeds_Dataset!I1564</f>
        <v>0.6341</v>
      </c>
      <c r="J1566">
        <f>Pumpkin_Seeds_Dataset!J1564</f>
        <v>0.78610000000000002</v>
      </c>
      <c r="K1566">
        <f>Pumpkin_Seeds_Dataset!K1564</f>
        <v>2.1141000000000001</v>
      </c>
      <c r="L1566">
        <f>Pumpkin_Seeds_Dataset!L1564</f>
        <v>0.68720000000000003</v>
      </c>
      <c r="M1566" s="9">
        <f>Pumpkin_Seeds_Dataset!M1564</f>
        <v>1</v>
      </c>
      <c r="N1566" s="10">
        <f t="shared" si="313"/>
        <v>0</v>
      </c>
      <c r="O1566" s="11">
        <f t="shared" si="314"/>
        <v>1</v>
      </c>
      <c r="P1566">
        <f t="shared" si="315"/>
        <v>1</v>
      </c>
      <c r="Q1566">
        <f t="shared" si="316"/>
        <v>0.96334966216724105</v>
      </c>
      <c r="R1566" s="9">
        <f t="shared" si="317"/>
        <v>0.96334966216724105</v>
      </c>
      <c r="S1566" s="11">
        <f t="shared" si="318"/>
        <v>3.665033783275895E-2</v>
      </c>
      <c r="T1566" s="9">
        <f t="shared" si="319"/>
        <v>-3.7338836340807396E-2</v>
      </c>
      <c r="U1566" s="11">
        <f t="shared" si="320"/>
        <v>100</v>
      </c>
      <c r="AX1566">
        <v>0.75425437167539255</v>
      </c>
      <c r="AY1566">
        <v>0</v>
      </c>
      <c r="AZ1566">
        <v>1</v>
      </c>
      <c r="BA1566">
        <f t="shared" si="324"/>
        <v>1262</v>
      </c>
      <c r="BB1566">
        <f t="shared" si="325"/>
        <v>300</v>
      </c>
      <c r="BC1566">
        <f t="shared" si="321"/>
        <v>2.9230769230769282E-2</v>
      </c>
      <c r="BD1566">
        <f t="shared" si="322"/>
        <v>0.75</v>
      </c>
      <c r="BE1566">
        <f t="shared" si="323"/>
        <v>0</v>
      </c>
    </row>
    <row r="1567" spans="1:57" x14ac:dyDescent="0.3">
      <c r="A1567">
        <f>Pumpkin_Seeds_Dataset!A1565</f>
        <v>91968</v>
      </c>
      <c r="B1567">
        <f>Pumpkin_Seeds_Dataset!B1565</f>
        <v>1218.8489999999999</v>
      </c>
      <c r="C1567">
        <f>Pumpkin_Seeds_Dataset!C1565</f>
        <v>495.3032</v>
      </c>
      <c r="D1567">
        <f>Pumpkin_Seeds_Dataset!D1565</f>
        <v>238.4933</v>
      </c>
      <c r="E1567">
        <f>Pumpkin_Seeds_Dataset!E1565</f>
        <v>93036</v>
      </c>
      <c r="F1567">
        <f>Pumpkin_Seeds_Dataset!F1565</f>
        <v>342.19479999999999</v>
      </c>
      <c r="G1567">
        <f>Pumpkin_Seeds_Dataset!G1565</f>
        <v>0.87639999999999996</v>
      </c>
      <c r="H1567">
        <f>Pumpkin_Seeds_Dataset!H1565</f>
        <v>0.98850000000000005</v>
      </c>
      <c r="I1567">
        <f>Pumpkin_Seeds_Dataset!I1565</f>
        <v>0.75549999999999995</v>
      </c>
      <c r="J1567">
        <f>Pumpkin_Seeds_Dataset!J1565</f>
        <v>0.77790000000000004</v>
      </c>
      <c r="K1567">
        <f>Pumpkin_Seeds_Dataset!K1565</f>
        <v>2.0768</v>
      </c>
      <c r="L1567">
        <f>Pumpkin_Seeds_Dataset!L1565</f>
        <v>0.69089999999999996</v>
      </c>
      <c r="M1567" s="9">
        <f>Pumpkin_Seeds_Dataset!M1565</f>
        <v>1</v>
      </c>
      <c r="N1567" s="10">
        <f t="shared" si="313"/>
        <v>0</v>
      </c>
      <c r="O1567" s="11">
        <f t="shared" si="314"/>
        <v>1</v>
      </c>
      <c r="P1567">
        <f t="shared" si="315"/>
        <v>1</v>
      </c>
      <c r="Q1567">
        <f t="shared" si="316"/>
        <v>0.6737092308970748</v>
      </c>
      <c r="R1567" s="9">
        <f t="shared" si="317"/>
        <v>0.6737092308970748</v>
      </c>
      <c r="S1567" s="11">
        <f t="shared" si="318"/>
        <v>0.3262907691029252</v>
      </c>
      <c r="T1567" s="9">
        <f t="shared" si="319"/>
        <v>-0.39495666931768192</v>
      </c>
      <c r="U1567" s="11">
        <f t="shared" si="320"/>
        <v>100</v>
      </c>
      <c r="AX1567">
        <v>0.75443422686550177</v>
      </c>
      <c r="AY1567">
        <v>0</v>
      </c>
      <c r="AZ1567">
        <v>1</v>
      </c>
      <c r="BA1567">
        <f t="shared" si="324"/>
        <v>1262</v>
      </c>
      <c r="BB1567">
        <f t="shared" si="325"/>
        <v>301</v>
      </c>
      <c r="BC1567">
        <f t="shared" si="321"/>
        <v>2.9230769230769282E-2</v>
      </c>
      <c r="BD1567">
        <f t="shared" si="322"/>
        <v>0.74916666666666665</v>
      </c>
      <c r="BE1567">
        <f t="shared" si="323"/>
        <v>0</v>
      </c>
    </row>
    <row r="1568" spans="1:57" x14ac:dyDescent="0.3">
      <c r="A1568">
        <f>Pumpkin_Seeds_Dataset!A1566</f>
        <v>100094</v>
      </c>
      <c r="B1568">
        <f>Pumpkin_Seeds_Dataset!B1566</f>
        <v>1288.9280000000001</v>
      </c>
      <c r="C1568">
        <f>Pumpkin_Seeds_Dataset!C1566</f>
        <v>541.61429999999996</v>
      </c>
      <c r="D1568">
        <f>Pumpkin_Seeds_Dataset!D1566</f>
        <v>235.97</v>
      </c>
      <c r="E1568">
        <f>Pumpkin_Seeds_Dataset!E1566</f>
        <v>100803</v>
      </c>
      <c r="F1568">
        <f>Pumpkin_Seeds_Dataset!F1566</f>
        <v>356.99250000000001</v>
      </c>
      <c r="G1568">
        <f>Pumpkin_Seeds_Dataset!G1566</f>
        <v>0.90010000000000001</v>
      </c>
      <c r="H1568">
        <f>Pumpkin_Seeds_Dataset!H1566</f>
        <v>0.99299999999999999</v>
      </c>
      <c r="I1568">
        <f>Pumpkin_Seeds_Dataset!I1566</f>
        <v>0.76239999999999997</v>
      </c>
      <c r="J1568">
        <f>Pumpkin_Seeds_Dataset!J1566</f>
        <v>0.7571</v>
      </c>
      <c r="K1568">
        <f>Pumpkin_Seeds_Dataset!K1566</f>
        <v>2.2953000000000001</v>
      </c>
      <c r="L1568">
        <f>Pumpkin_Seeds_Dataset!L1566</f>
        <v>0.65910000000000002</v>
      </c>
      <c r="M1568" s="9">
        <f>Pumpkin_Seeds_Dataset!M1566</f>
        <v>1</v>
      </c>
      <c r="N1568" s="10">
        <f t="shared" si="313"/>
        <v>0</v>
      </c>
      <c r="O1568" s="11">
        <f t="shared" si="314"/>
        <v>1</v>
      </c>
      <c r="P1568">
        <f t="shared" si="315"/>
        <v>1</v>
      </c>
      <c r="Q1568">
        <f t="shared" si="316"/>
        <v>0.99318438166912326</v>
      </c>
      <c r="R1568" s="9">
        <f t="shared" si="317"/>
        <v>0.99318438166912326</v>
      </c>
      <c r="S1568" s="11">
        <f t="shared" si="318"/>
        <v>6.8156183308767382E-3</v>
      </c>
      <c r="T1568" s="9">
        <f t="shared" si="319"/>
        <v>-6.8389507344315927E-3</v>
      </c>
      <c r="U1568" s="11">
        <f t="shared" si="320"/>
        <v>100</v>
      </c>
      <c r="AX1568">
        <v>0.7552368666317445</v>
      </c>
      <c r="AY1568">
        <v>0</v>
      </c>
      <c r="AZ1568">
        <v>1</v>
      </c>
      <c r="BA1568">
        <f t="shared" si="324"/>
        <v>1262</v>
      </c>
      <c r="BB1568">
        <f t="shared" si="325"/>
        <v>302</v>
      </c>
      <c r="BC1568">
        <f t="shared" si="321"/>
        <v>2.9230769230769282E-2</v>
      </c>
      <c r="BD1568">
        <f t="shared" si="322"/>
        <v>0.74833333333333329</v>
      </c>
      <c r="BE1568">
        <f t="shared" si="323"/>
        <v>0</v>
      </c>
    </row>
    <row r="1569" spans="1:57" x14ac:dyDescent="0.3">
      <c r="A1569">
        <f>Pumpkin_Seeds_Dataset!A1567</f>
        <v>106564</v>
      </c>
      <c r="B1569">
        <f>Pumpkin_Seeds_Dataset!B1567</f>
        <v>1340.308</v>
      </c>
      <c r="C1569">
        <f>Pumpkin_Seeds_Dataset!C1567</f>
        <v>557.96130000000005</v>
      </c>
      <c r="D1569">
        <f>Pumpkin_Seeds_Dataset!D1567</f>
        <v>244.3194</v>
      </c>
      <c r="E1569">
        <f>Pumpkin_Seeds_Dataset!E1567</f>
        <v>107892</v>
      </c>
      <c r="F1569">
        <f>Pumpkin_Seeds_Dataset!F1567</f>
        <v>368.34969999999998</v>
      </c>
      <c r="G1569">
        <f>Pumpkin_Seeds_Dataset!G1567</f>
        <v>0.89900000000000002</v>
      </c>
      <c r="H1569">
        <f>Pumpkin_Seeds_Dataset!H1567</f>
        <v>0.98770000000000002</v>
      </c>
      <c r="I1569">
        <f>Pumpkin_Seeds_Dataset!I1567</f>
        <v>0.58740000000000003</v>
      </c>
      <c r="J1569">
        <f>Pumpkin_Seeds_Dataset!J1567</f>
        <v>0.74539999999999995</v>
      </c>
      <c r="K1569">
        <f>Pumpkin_Seeds_Dataset!K1567</f>
        <v>2.2837000000000001</v>
      </c>
      <c r="L1569">
        <f>Pumpkin_Seeds_Dataset!L1567</f>
        <v>0.66020000000000001</v>
      </c>
      <c r="M1569" s="9">
        <f>Pumpkin_Seeds_Dataset!M1567</f>
        <v>1</v>
      </c>
      <c r="N1569" s="10">
        <f t="shared" si="313"/>
        <v>0</v>
      </c>
      <c r="O1569" s="11">
        <f t="shared" si="314"/>
        <v>1</v>
      </c>
      <c r="P1569">
        <f t="shared" si="315"/>
        <v>1</v>
      </c>
      <c r="Q1569">
        <f t="shared" si="316"/>
        <v>0.97262770909835139</v>
      </c>
      <c r="R1569" s="9">
        <f t="shared" si="317"/>
        <v>0.97262770909835139</v>
      </c>
      <c r="S1569" s="11">
        <f t="shared" si="318"/>
        <v>2.737229090164861E-2</v>
      </c>
      <c r="T1569" s="9">
        <f t="shared" si="319"/>
        <v>-2.775389170169006E-2</v>
      </c>
      <c r="U1569" s="11">
        <f t="shared" si="320"/>
        <v>100</v>
      </c>
      <c r="AX1569">
        <v>0.75670831688070217</v>
      </c>
      <c r="AY1569">
        <v>0</v>
      </c>
      <c r="AZ1569">
        <v>1</v>
      </c>
      <c r="BA1569">
        <f t="shared" si="324"/>
        <v>1262</v>
      </c>
      <c r="BB1569">
        <f t="shared" si="325"/>
        <v>303</v>
      </c>
      <c r="BC1569">
        <f t="shared" si="321"/>
        <v>2.9230769230769282E-2</v>
      </c>
      <c r="BD1569">
        <f t="shared" si="322"/>
        <v>0.74750000000000005</v>
      </c>
      <c r="BE1569">
        <f t="shared" si="323"/>
        <v>5.7500000000006439E-4</v>
      </c>
    </row>
    <row r="1570" spans="1:57" x14ac:dyDescent="0.3">
      <c r="A1570">
        <f>Pumpkin_Seeds_Dataset!A1568</f>
        <v>117831</v>
      </c>
      <c r="B1570">
        <f>Pumpkin_Seeds_Dataset!B1568</f>
        <v>1351.807</v>
      </c>
      <c r="C1570">
        <f>Pumpkin_Seeds_Dataset!C1568</f>
        <v>550.45029999999997</v>
      </c>
      <c r="D1570">
        <f>Pumpkin_Seeds_Dataset!D1568</f>
        <v>273.28910000000002</v>
      </c>
      <c r="E1570">
        <f>Pumpkin_Seeds_Dataset!E1568</f>
        <v>118565</v>
      </c>
      <c r="F1570">
        <f>Pumpkin_Seeds_Dataset!F1568</f>
        <v>387.33330000000001</v>
      </c>
      <c r="G1570">
        <f>Pumpkin_Seeds_Dataset!G1568</f>
        <v>0.86799999999999999</v>
      </c>
      <c r="H1570">
        <f>Pumpkin_Seeds_Dataset!H1568</f>
        <v>0.99380000000000002</v>
      </c>
      <c r="I1570">
        <f>Pumpkin_Seeds_Dataset!I1568</f>
        <v>0.67969999999999997</v>
      </c>
      <c r="J1570">
        <f>Pumpkin_Seeds_Dataset!J1568</f>
        <v>0.81030000000000002</v>
      </c>
      <c r="K1570">
        <f>Pumpkin_Seeds_Dataset!K1568</f>
        <v>2.0142000000000002</v>
      </c>
      <c r="L1570">
        <f>Pumpkin_Seeds_Dataset!L1568</f>
        <v>0.70369999999999999</v>
      </c>
      <c r="M1570" s="9">
        <f>Pumpkin_Seeds_Dataset!M1568</f>
        <v>1</v>
      </c>
      <c r="N1570" s="10">
        <f t="shared" si="313"/>
        <v>0</v>
      </c>
      <c r="O1570" s="11">
        <f t="shared" si="314"/>
        <v>1</v>
      </c>
      <c r="P1570">
        <f t="shared" si="315"/>
        <v>1</v>
      </c>
      <c r="Q1570">
        <f t="shared" si="316"/>
        <v>0.9919037940499299</v>
      </c>
      <c r="R1570" s="9">
        <f t="shared" si="317"/>
        <v>0.9919037940499299</v>
      </c>
      <c r="S1570" s="11">
        <f t="shared" si="318"/>
        <v>8.0962059500701011E-3</v>
      </c>
      <c r="T1570" s="9">
        <f t="shared" si="319"/>
        <v>-8.1291582048096875E-3</v>
      </c>
      <c r="U1570" s="11">
        <f t="shared" si="320"/>
        <v>100</v>
      </c>
      <c r="AX1570">
        <v>0.75710091274091762</v>
      </c>
      <c r="AY1570">
        <v>1</v>
      </c>
      <c r="AZ1570">
        <v>0</v>
      </c>
      <c r="BA1570">
        <f t="shared" si="324"/>
        <v>1263</v>
      </c>
      <c r="BB1570">
        <f t="shared" si="325"/>
        <v>303</v>
      </c>
      <c r="BC1570">
        <f t="shared" si="321"/>
        <v>2.8461538461538427E-2</v>
      </c>
      <c r="BD1570">
        <f t="shared" si="322"/>
        <v>0.74750000000000005</v>
      </c>
      <c r="BE1570">
        <f t="shared" si="323"/>
        <v>5.7499999999998145E-4</v>
      </c>
    </row>
    <row r="1571" spans="1:57" x14ac:dyDescent="0.3">
      <c r="A1571">
        <f>Pumpkin_Seeds_Dataset!A1569</f>
        <v>92089</v>
      </c>
      <c r="B1571">
        <f>Pumpkin_Seeds_Dataset!B1569</f>
        <v>1240.607</v>
      </c>
      <c r="C1571">
        <f>Pumpkin_Seeds_Dataset!C1569</f>
        <v>512.5838</v>
      </c>
      <c r="D1571">
        <f>Pumpkin_Seeds_Dataset!D1569</f>
        <v>229.67269999999999</v>
      </c>
      <c r="E1571">
        <f>Pumpkin_Seeds_Dataset!E1569</f>
        <v>92961</v>
      </c>
      <c r="F1571">
        <f>Pumpkin_Seeds_Dataset!F1569</f>
        <v>342.41989999999998</v>
      </c>
      <c r="G1571">
        <f>Pumpkin_Seeds_Dataset!G1569</f>
        <v>0.89400000000000002</v>
      </c>
      <c r="H1571">
        <f>Pumpkin_Seeds_Dataset!H1569</f>
        <v>0.99060000000000004</v>
      </c>
      <c r="I1571">
        <f>Pumpkin_Seeds_Dataset!I1569</f>
        <v>0.61550000000000005</v>
      </c>
      <c r="J1571">
        <f>Pumpkin_Seeds_Dataset!J1569</f>
        <v>0.75190000000000001</v>
      </c>
      <c r="K1571">
        <f>Pumpkin_Seeds_Dataset!K1569</f>
        <v>2.2317999999999998</v>
      </c>
      <c r="L1571">
        <f>Pumpkin_Seeds_Dataset!L1569</f>
        <v>0.66800000000000004</v>
      </c>
      <c r="M1571" s="9">
        <f>Pumpkin_Seeds_Dataset!M1569</f>
        <v>1</v>
      </c>
      <c r="N1571" s="10">
        <f t="shared" si="313"/>
        <v>0</v>
      </c>
      <c r="O1571" s="11">
        <f t="shared" si="314"/>
        <v>1</v>
      </c>
      <c r="P1571">
        <f t="shared" si="315"/>
        <v>1</v>
      </c>
      <c r="Q1571">
        <f t="shared" si="316"/>
        <v>0.92492377009431925</v>
      </c>
      <c r="R1571" s="9">
        <f t="shared" si="317"/>
        <v>0.92492377009431925</v>
      </c>
      <c r="S1571" s="11">
        <f t="shared" si="318"/>
        <v>7.5076229905680747E-2</v>
      </c>
      <c r="T1571" s="9">
        <f t="shared" si="319"/>
        <v>-7.8043955574504956E-2</v>
      </c>
      <c r="U1571" s="11">
        <f t="shared" si="320"/>
        <v>100</v>
      </c>
      <c r="AX1571">
        <v>0.75832123821304476</v>
      </c>
      <c r="AY1571">
        <v>1</v>
      </c>
      <c r="AZ1571">
        <v>0</v>
      </c>
      <c r="BA1571">
        <f t="shared" si="324"/>
        <v>1264</v>
      </c>
      <c r="BB1571">
        <f t="shared" si="325"/>
        <v>303</v>
      </c>
      <c r="BC1571">
        <f t="shared" si="321"/>
        <v>2.7692307692307683E-2</v>
      </c>
      <c r="BD1571">
        <f t="shared" si="322"/>
        <v>0.74750000000000005</v>
      </c>
      <c r="BE1571">
        <f t="shared" si="323"/>
        <v>0</v>
      </c>
    </row>
    <row r="1572" spans="1:57" x14ac:dyDescent="0.3">
      <c r="A1572">
        <f>Pumpkin_Seeds_Dataset!A1570</f>
        <v>108803</v>
      </c>
      <c r="B1572">
        <f>Pumpkin_Seeds_Dataset!B1570</f>
        <v>1399.308</v>
      </c>
      <c r="C1572">
        <f>Pumpkin_Seeds_Dataset!C1570</f>
        <v>602.18610000000001</v>
      </c>
      <c r="D1572">
        <f>Pumpkin_Seeds_Dataset!D1570</f>
        <v>230.3186</v>
      </c>
      <c r="E1572">
        <f>Pumpkin_Seeds_Dataset!E1570</f>
        <v>109682</v>
      </c>
      <c r="F1572">
        <f>Pumpkin_Seeds_Dataset!F1570</f>
        <v>372.19929999999999</v>
      </c>
      <c r="G1572">
        <f>Pumpkin_Seeds_Dataset!G1570</f>
        <v>0.92400000000000004</v>
      </c>
      <c r="H1572">
        <f>Pumpkin_Seeds_Dataset!H1570</f>
        <v>0.99199999999999999</v>
      </c>
      <c r="I1572">
        <f>Pumpkin_Seeds_Dataset!I1570</f>
        <v>0.76780000000000004</v>
      </c>
      <c r="J1572">
        <f>Pumpkin_Seeds_Dataset!J1570</f>
        <v>0.69830000000000003</v>
      </c>
      <c r="K1572">
        <f>Pumpkin_Seeds_Dataset!K1570</f>
        <v>2.6145999999999998</v>
      </c>
      <c r="L1572">
        <f>Pumpkin_Seeds_Dataset!L1570</f>
        <v>0.61809999999999998</v>
      </c>
      <c r="M1572" s="9">
        <f>Pumpkin_Seeds_Dataset!M1570</f>
        <v>1</v>
      </c>
      <c r="N1572" s="10">
        <f t="shared" si="313"/>
        <v>0</v>
      </c>
      <c r="O1572" s="11">
        <f t="shared" si="314"/>
        <v>1</v>
      </c>
      <c r="P1572">
        <f t="shared" si="315"/>
        <v>1</v>
      </c>
      <c r="Q1572">
        <f t="shared" si="316"/>
        <v>0.99996037256548731</v>
      </c>
      <c r="R1572" s="9">
        <f t="shared" si="317"/>
        <v>0.99996037256548731</v>
      </c>
      <c r="S1572" s="11">
        <f t="shared" si="318"/>
        <v>3.962743451269013E-5</v>
      </c>
      <c r="T1572" s="9">
        <f t="shared" si="319"/>
        <v>-3.9628219700216537E-5</v>
      </c>
      <c r="U1572" s="11">
        <f t="shared" si="320"/>
        <v>100</v>
      </c>
      <c r="AX1572">
        <v>0.76039417954421917</v>
      </c>
      <c r="AY1572">
        <v>0</v>
      </c>
      <c r="AZ1572">
        <v>1</v>
      </c>
      <c r="BA1572">
        <f t="shared" si="324"/>
        <v>1264</v>
      </c>
      <c r="BB1572">
        <f t="shared" si="325"/>
        <v>304</v>
      </c>
      <c r="BC1572">
        <f t="shared" si="321"/>
        <v>2.7692307692307683E-2</v>
      </c>
      <c r="BD1572">
        <f t="shared" si="322"/>
        <v>0.74666666666666659</v>
      </c>
      <c r="BE1572">
        <f t="shared" si="323"/>
        <v>0</v>
      </c>
    </row>
    <row r="1573" spans="1:57" x14ac:dyDescent="0.3">
      <c r="A1573">
        <f>Pumpkin_Seeds_Dataset!A1571</f>
        <v>79521</v>
      </c>
      <c r="B1573">
        <f>Pumpkin_Seeds_Dataset!B1571</f>
        <v>1210.346</v>
      </c>
      <c r="C1573">
        <f>Pumpkin_Seeds_Dataset!C1571</f>
        <v>522.08109999999999</v>
      </c>
      <c r="D1573">
        <f>Pumpkin_Seeds_Dataset!D1571</f>
        <v>194.83199999999999</v>
      </c>
      <c r="E1573">
        <f>Pumpkin_Seeds_Dataset!E1571</f>
        <v>80639</v>
      </c>
      <c r="F1573">
        <f>Pumpkin_Seeds_Dataset!F1571</f>
        <v>318.19690000000003</v>
      </c>
      <c r="G1573">
        <f>Pumpkin_Seeds_Dataset!G1571</f>
        <v>0.92779999999999996</v>
      </c>
      <c r="H1573">
        <f>Pumpkin_Seeds_Dataset!H1571</f>
        <v>0.98609999999999998</v>
      </c>
      <c r="I1573">
        <f>Pumpkin_Seeds_Dataset!I1571</f>
        <v>0.74280000000000002</v>
      </c>
      <c r="J1573">
        <f>Pumpkin_Seeds_Dataset!J1571</f>
        <v>0.68210000000000004</v>
      </c>
      <c r="K1573">
        <f>Pumpkin_Seeds_Dataset!K1571</f>
        <v>2.6796000000000002</v>
      </c>
      <c r="L1573">
        <f>Pumpkin_Seeds_Dataset!L1571</f>
        <v>0.60950000000000004</v>
      </c>
      <c r="M1573" s="9">
        <f>Pumpkin_Seeds_Dataset!M1571</f>
        <v>1</v>
      </c>
      <c r="N1573" s="10">
        <f t="shared" si="313"/>
        <v>0</v>
      </c>
      <c r="O1573" s="11">
        <f t="shared" si="314"/>
        <v>1</v>
      </c>
      <c r="P1573">
        <f t="shared" si="315"/>
        <v>1</v>
      </c>
      <c r="Q1573">
        <f t="shared" si="316"/>
        <v>0.99879455489484203</v>
      </c>
      <c r="R1573" s="9">
        <f t="shared" si="317"/>
        <v>0.99879455489484203</v>
      </c>
      <c r="S1573" s="11">
        <f t="shared" si="318"/>
        <v>1.2054451051579651E-3</v>
      </c>
      <c r="T1573" s="9">
        <f t="shared" si="319"/>
        <v>-1.206172238513707E-3</v>
      </c>
      <c r="U1573" s="11">
        <f t="shared" si="320"/>
        <v>100</v>
      </c>
      <c r="AX1573">
        <v>0.76131119296201799</v>
      </c>
      <c r="AY1573">
        <v>0</v>
      </c>
      <c r="AZ1573">
        <v>1</v>
      </c>
      <c r="BA1573">
        <f t="shared" si="324"/>
        <v>1264</v>
      </c>
      <c r="BB1573">
        <f t="shared" si="325"/>
        <v>305</v>
      </c>
      <c r="BC1573">
        <f t="shared" si="321"/>
        <v>2.7692307692307683E-2</v>
      </c>
      <c r="BD1573">
        <f t="shared" si="322"/>
        <v>0.74583333333333335</v>
      </c>
      <c r="BE1573">
        <f t="shared" si="323"/>
        <v>0</v>
      </c>
    </row>
    <row r="1574" spans="1:57" x14ac:dyDescent="0.3">
      <c r="A1574">
        <f>Pumpkin_Seeds_Dataset!A1572</f>
        <v>97730</v>
      </c>
      <c r="B1574">
        <f>Pumpkin_Seeds_Dataset!B1572</f>
        <v>1247.961</v>
      </c>
      <c r="C1574">
        <f>Pumpkin_Seeds_Dataset!C1572</f>
        <v>517.64409999999998</v>
      </c>
      <c r="D1574">
        <f>Pumpkin_Seeds_Dataset!D1572</f>
        <v>240.8913</v>
      </c>
      <c r="E1574">
        <f>Pumpkin_Seeds_Dataset!E1572</f>
        <v>98380</v>
      </c>
      <c r="F1574">
        <f>Pumpkin_Seeds_Dataset!F1572</f>
        <v>352.7516</v>
      </c>
      <c r="G1574">
        <f>Pumpkin_Seeds_Dataset!G1572</f>
        <v>0.8851</v>
      </c>
      <c r="H1574">
        <f>Pumpkin_Seeds_Dataset!H1572</f>
        <v>0.99339999999999995</v>
      </c>
      <c r="I1574">
        <f>Pumpkin_Seeds_Dataset!I1572</f>
        <v>0.74719999999999998</v>
      </c>
      <c r="J1574">
        <f>Pumpkin_Seeds_Dataset!J1572</f>
        <v>0.78859999999999997</v>
      </c>
      <c r="K1574">
        <f>Pumpkin_Seeds_Dataset!K1572</f>
        <v>2.1488999999999998</v>
      </c>
      <c r="L1574">
        <f>Pumpkin_Seeds_Dataset!L1572</f>
        <v>0.68149999999999999</v>
      </c>
      <c r="M1574" s="9">
        <f>Pumpkin_Seeds_Dataset!M1572</f>
        <v>1</v>
      </c>
      <c r="N1574" s="10">
        <f t="shared" si="313"/>
        <v>0</v>
      </c>
      <c r="O1574" s="11">
        <f t="shared" si="314"/>
        <v>1</v>
      </c>
      <c r="P1574">
        <f t="shared" si="315"/>
        <v>1</v>
      </c>
      <c r="Q1574">
        <f t="shared" si="316"/>
        <v>0.94288951470363414</v>
      </c>
      <c r="R1574" s="9">
        <f t="shared" si="317"/>
        <v>0.94288951470363414</v>
      </c>
      <c r="S1574" s="11">
        <f t="shared" si="318"/>
        <v>5.7110485296365865E-2</v>
      </c>
      <c r="T1574" s="9">
        <f t="shared" si="319"/>
        <v>-5.8806166835742406E-2</v>
      </c>
      <c r="U1574" s="11">
        <f t="shared" si="320"/>
        <v>100</v>
      </c>
      <c r="AX1574">
        <v>0.76135838107253195</v>
      </c>
      <c r="AY1574">
        <v>0</v>
      </c>
      <c r="AZ1574">
        <v>1</v>
      </c>
      <c r="BA1574">
        <f t="shared" si="324"/>
        <v>1264</v>
      </c>
      <c r="BB1574">
        <f t="shared" si="325"/>
        <v>306</v>
      </c>
      <c r="BC1574">
        <f t="shared" si="321"/>
        <v>2.7692307692307683E-2</v>
      </c>
      <c r="BD1574">
        <f t="shared" si="322"/>
        <v>0.745</v>
      </c>
      <c r="BE1574">
        <f t="shared" si="323"/>
        <v>0</v>
      </c>
    </row>
    <row r="1575" spans="1:57" x14ac:dyDescent="0.3">
      <c r="A1575">
        <f>Pumpkin_Seeds_Dataset!A1573</f>
        <v>73423</v>
      </c>
      <c r="B1575">
        <f>Pumpkin_Seeds_Dataset!B1573</f>
        <v>1101.123</v>
      </c>
      <c r="C1575">
        <f>Pumpkin_Seeds_Dataset!C1573</f>
        <v>440.608</v>
      </c>
      <c r="D1575">
        <f>Pumpkin_Seeds_Dataset!D1573</f>
        <v>215.48480000000001</v>
      </c>
      <c r="E1575">
        <f>Pumpkin_Seeds_Dataset!E1573</f>
        <v>74415</v>
      </c>
      <c r="F1575">
        <f>Pumpkin_Seeds_Dataset!F1573</f>
        <v>305.75330000000002</v>
      </c>
      <c r="G1575">
        <f>Pumpkin_Seeds_Dataset!G1573</f>
        <v>0.87219999999999998</v>
      </c>
      <c r="H1575">
        <f>Pumpkin_Seeds_Dataset!H1573</f>
        <v>0.98670000000000002</v>
      </c>
      <c r="I1575">
        <f>Pumpkin_Seeds_Dataset!I1573</f>
        <v>0.71989999999999998</v>
      </c>
      <c r="J1575">
        <f>Pumpkin_Seeds_Dataset!J1573</f>
        <v>0.76100000000000001</v>
      </c>
      <c r="K1575">
        <f>Pumpkin_Seeds_Dataset!K1573</f>
        <v>2.0447000000000002</v>
      </c>
      <c r="L1575">
        <f>Pumpkin_Seeds_Dataset!L1573</f>
        <v>0.69389999999999996</v>
      </c>
      <c r="M1575" s="9">
        <f>Pumpkin_Seeds_Dataset!M1573</f>
        <v>1</v>
      </c>
      <c r="N1575" s="10">
        <f t="shared" si="313"/>
        <v>0</v>
      </c>
      <c r="O1575" s="11">
        <f t="shared" si="314"/>
        <v>1</v>
      </c>
      <c r="P1575">
        <f t="shared" si="315"/>
        <v>1</v>
      </c>
      <c r="Q1575">
        <f t="shared" si="316"/>
        <v>0.67836579795247776</v>
      </c>
      <c r="R1575" s="9">
        <f t="shared" si="317"/>
        <v>0.67836579795247776</v>
      </c>
      <c r="S1575" s="11">
        <f t="shared" si="318"/>
        <v>0.32163420204752224</v>
      </c>
      <c r="T1575" s="9">
        <f t="shared" si="319"/>
        <v>-0.38806861152937333</v>
      </c>
      <c r="U1575" s="11">
        <f t="shared" si="320"/>
        <v>100</v>
      </c>
      <c r="AX1575">
        <v>0.76217819048912472</v>
      </c>
      <c r="AY1575">
        <v>0</v>
      </c>
      <c r="AZ1575">
        <v>1</v>
      </c>
      <c r="BA1575">
        <f t="shared" si="324"/>
        <v>1264</v>
      </c>
      <c r="BB1575">
        <f t="shared" si="325"/>
        <v>307</v>
      </c>
      <c r="BC1575">
        <f t="shared" si="321"/>
        <v>2.7692307692307683E-2</v>
      </c>
      <c r="BD1575">
        <f t="shared" si="322"/>
        <v>0.74416666666666664</v>
      </c>
      <c r="BE1575">
        <f t="shared" si="323"/>
        <v>0</v>
      </c>
    </row>
    <row r="1576" spans="1:57" x14ac:dyDescent="0.3">
      <c r="A1576">
        <f>Pumpkin_Seeds_Dataset!A1574</f>
        <v>74740</v>
      </c>
      <c r="B1576">
        <f>Pumpkin_Seeds_Dataset!B1574</f>
        <v>1130.837</v>
      </c>
      <c r="C1576">
        <f>Pumpkin_Seeds_Dataset!C1574</f>
        <v>474.43720000000002</v>
      </c>
      <c r="D1576">
        <f>Pumpkin_Seeds_Dataset!D1574</f>
        <v>201.7089</v>
      </c>
      <c r="E1576">
        <f>Pumpkin_Seeds_Dataset!E1574</f>
        <v>75645</v>
      </c>
      <c r="F1576">
        <f>Pumpkin_Seeds_Dataset!F1574</f>
        <v>308.48329999999999</v>
      </c>
      <c r="G1576">
        <f>Pumpkin_Seeds_Dataset!G1574</f>
        <v>0.90510000000000002</v>
      </c>
      <c r="H1576">
        <f>Pumpkin_Seeds_Dataset!H1574</f>
        <v>0.98799999999999999</v>
      </c>
      <c r="I1576">
        <f>Pumpkin_Seeds_Dataset!I1574</f>
        <v>0.75329999999999997</v>
      </c>
      <c r="J1576">
        <f>Pumpkin_Seeds_Dataset!J1574</f>
        <v>0.73450000000000004</v>
      </c>
      <c r="K1576">
        <f>Pumpkin_Seeds_Dataset!K1574</f>
        <v>2.3521000000000001</v>
      </c>
      <c r="L1576">
        <f>Pumpkin_Seeds_Dataset!L1574</f>
        <v>0.6502</v>
      </c>
      <c r="M1576" s="9">
        <f>Pumpkin_Seeds_Dataset!M1574</f>
        <v>1</v>
      </c>
      <c r="N1576" s="10">
        <f t="shared" si="313"/>
        <v>0</v>
      </c>
      <c r="O1576" s="11">
        <f t="shared" si="314"/>
        <v>1</v>
      </c>
      <c r="P1576">
        <f t="shared" si="315"/>
        <v>1</v>
      </c>
      <c r="Q1576">
        <f t="shared" si="316"/>
        <v>0.96100674267723429</v>
      </c>
      <c r="R1576" s="9">
        <f t="shared" si="317"/>
        <v>0.96100674267723429</v>
      </c>
      <c r="S1576" s="11">
        <f t="shared" si="318"/>
        <v>3.8993257322765706E-2</v>
      </c>
      <c r="T1576" s="9">
        <f t="shared" si="319"/>
        <v>-3.9773853722999568E-2</v>
      </c>
      <c r="U1576" s="11">
        <f t="shared" si="320"/>
        <v>100</v>
      </c>
      <c r="AX1576">
        <v>0.76561053138138757</v>
      </c>
      <c r="AY1576">
        <v>0</v>
      </c>
      <c r="AZ1576">
        <v>1</v>
      </c>
      <c r="BA1576">
        <f t="shared" si="324"/>
        <v>1264</v>
      </c>
      <c r="BB1576">
        <f t="shared" si="325"/>
        <v>308</v>
      </c>
      <c r="BC1576">
        <f t="shared" si="321"/>
        <v>2.7692307692307683E-2</v>
      </c>
      <c r="BD1576">
        <f t="shared" si="322"/>
        <v>0.7433333333333334</v>
      </c>
      <c r="BE1576">
        <f t="shared" si="323"/>
        <v>5.7179487179485336E-4</v>
      </c>
    </row>
    <row r="1577" spans="1:57" x14ac:dyDescent="0.3">
      <c r="A1577">
        <f>Pumpkin_Seeds_Dataset!A1575</f>
        <v>62038</v>
      </c>
      <c r="B1577">
        <f>Pumpkin_Seeds_Dataset!B1575</f>
        <v>973.47400000000005</v>
      </c>
      <c r="C1577">
        <f>Pumpkin_Seeds_Dataset!C1575</f>
        <v>396.56920000000002</v>
      </c>
      <c r="D1577">
        <f>Pumpkin_Seeds_Dataset!D1575</f>
        <v>199.90860000000001</v>
      </c>
      <c r="E1577">
        <f>Pumpkin_Seeds_Dataset!E1575</f>
        <v>62559</v>
      </c>
      <c r="F1577">
        <f>Pumpkin_Seeds_Dataset!F1575</f>
        <v>281.05020000000002</v>
      </c>
      <c r="G1577">
        <f>Pumpkin_Seeds_Dataset!G1575</f>
        <v>0.86360000000000003</v>
      </c>
      <c r="H1577">
        <f>Pumpkin_Seeds_Dataset!H1575</f>
        <v>0.99170000000000003</v>
      </c>
      <c r="I1577">
        <f>Pumpkin_Seeds_Dataset!I1575</f>
        <v>0.75719999999999998</v>
      </c>
      <c r="J1577">
        <f>Pumpkin_Seeds_Dataset!J1575</f>
        <v>0.82269999999999999</v>
      </c>
      <c r="K1577">
        <f>Pumpkin_Seeds_Dataset!K1575</f>
        <v>1.9838</v>
      </c>
      <c r="L1577">
        <f>Pumpkin_Seeds_Dataset!L1575</f>
        <v>0.7087</v>
      </c>
      <c r="M1577" s="9">
        <f>Pumpkin_Seeds_Dataset!M1575</f>
        <v>1</v>
      </c>
      <c r="N1577" s="10">
        <f t="shared" si="313"/>
        <v>0</v>
      </c>
      <c r="O1577" s="11">
        <f t="shared" si="314"/>
        <v>1</v>
      </c>
      <c r="P1577">
        <f t="shared" si="315"/>
        <v>1</v>
      </c>
      <c r="Q1577">
        <f t="shared" si="316"/>
        <v>0.56140250393729152</v>
      </c>
      <c r="R1577" s="9">
        <f t="shared" si="317"/>
        <v>0.56140250393729152</v>
      </c>
      <c r="S1577" s="11">
        <f t="shared" si="318"/>
        <v>0.43859749606270848</v>
      </c>
      <c r="T1577" s="9">
        <f t="shared" si="319"/>
        <v>-0.57731715489812485</v>
      </c>
      <c r="U1577" s="11">
        <f t="shared" si="320"/>
        <v>100</v>
      </c>
      <c r="AX1577">
        <v>0.76661035162620483</v>
      </c>
      <c r="AY1577">
        <v>1</v>
      </c>
      <c r="AZ1577">
        <v>0</v>
      </c>
      <c r="BA1577">
        <f t="shared" si="324"/>
        <v>1265</v>
      </c>
      <c r="BB1577">
        <f t="shared" si="325"/>
        <v>308</v>
      </c>
      <c r="BC1577">
        <f t="shared" si="321"/>
        <v>2.6923076923076938E-2</v>
      </c>
      <c r="BD1577">
        <f t="shared" si="322"/>
        <v>0.7433333333333334</v>
      </c>
      <c r="BE1577">
        <f t="shared" si="323"/>
        <v>5.7179487179485336E-4</v>
      </c>
    </row>
    <row r="1578" spans="1:57" x14ac:dyDescent="0.3">
      <c r="A1578">
        <f>Pumpkin_Seeds_Dataset!A1576</f>
        <v>60974</v>
      </c>
      <c r="B1578">
        <f>Pumpkin_Seeds_Dataset!B1576</f>
        <v>963.37699999999995</v>
      </c>
      <c r="C1578">
        <f>Pumpkin_Seeds_Dataset!C1576</f>
        <v>388.22059999999999</v>
      </c>
      <c r="D1578">
        <f>Pumpkin_Seeds_Dataset!D1576</f>
        <v>201.3212</v>
      </c>
      <c r="E1578">
        <f>Pumpkin_Seeds_Dataset!E1576</f>
        <v>61835</v>
      </c>
      <c r="F1578">
        <f>Pumpkin_Seeds_Dataset!F1576</f>
        <v>278.62970000000001</v>
      </c>
      <c r="G1578">
        <f>Pumpkin_Seeds_Dataset!G1576</f>
        <v>0.85499999999999998</v>
      </c>
      <c r="H1578">
        <f>Pumpkin_Seeds_Dataset!H1576</f>
        <v>0.98609999999999998</v>
      </c>
      <c r="I1578">
        <f>Pumpkin_Seeds_Dataset!I1576</f>
        <v>0.7369</v>
      </c>
      <c r="J1578">
        <f>Pumpkin_Seeds_Dataset!J1576</f>
        <v>0.8256</v>
      </c>
      <c r="K1578">
        <f>Pumpkin_Seeds_Dataset!K1576</f>
        <v>1.9283999999999999</v>
      </c>
      <c r="L1578">
        <f>Pumpkin_Seeds_Dataset!L1576</f>
        <v>0.7177</v>
      </c>
      <c r="M1578" s="9">
        <f>Pumpkin_Seeds_Dataset!M1576</f>
        <v>1</v>
      </c>
      <c r="N1578" s="10">
        <f t="shared" si="313"/>
        <v>0</v>
      </c>
      <c r="O1578" s="11">
        <f t="shared" si="314"/>
        <v>1</v>
      </c>
      <c r="P1578">
        <f t="shared" si="315"/>
        <v>1</v>
      </c>
      <c r="Q1578">
        <f t="shared" si="316"/>
        <v>0.30542977762060697</v>
      </c>
      <c r="R1578" s="9">
        <f t="shared" si="317"/>
        <v>0.30542977762060697</v>
      </c>
      <c r="S1578" s="11">
        <f t="shared" si="318"/>
        <v>0.69457022237939303</v>
      </c>
      <c r="T1578" s="9">
        <f t="shared" si="319"/>
        <v>-1.1860353872814697</v>
      </c>
      <c r="U1578" s="11">
        <f t="shared" si="320"/>
        <v>0</v>
      </c>
      <c r="AX1578">
        <v>0.76864311611658709</v>
      </c>
      <c r="AY1578">
        <v>1</v>
      </c>
      <c r="AZ1578">
        <v>0</v>
      </c>
      <c r="BA1578">
        <f t="shared" si="324"/>
        <v>1266</v>
      </c>
      <c r="BB1578">
        <f t="shared" si="325"/>
        <v>308</v>
      </c>
      <c r="BC1578">
        <f t="shared" si="321"/>
        <v>2.6153846153846194E-2</v>
      </c>
      <c r="BD1578">
        <f t="shared" si="322"/>
        <v>0.7433333333333334</v>
      </c>
      <c r="BE1578">
        <f t="shared" si="323"/>
        <v>5.7179487179493586E-4</v>
      </c>
    </row>
    <row r="1579" spans="1:57" x14ac:dyDescent="0.3">
      <c r="A1579">
        <f>Pumpkin_Seeds_Dataset!A1577</f>
        <v>96704</v>
      </c>
      <c r="B1579">
        <f>Pumpkin_Seeds_Dataset!B1577</f>
        <v>1271.163</v>
      </c>
      <c r="C1579">
        <f>Pumpkin_Seeds_Dataset!C1577</f>
        <v>529.00160000000005</v>
      </c>
      <c r="D1579">
        <f>Pumpkin_Seeds_Dataset!D1577</f>
        <v>233.34829999999999</v>
      </c>
      <c r="E1579">
        <f>Pumpkin_Seeds_Dataset!E1577</f>
        <v>97720</v>
      </c>
      <c r="F1579">
        <f>Pumpkin_Seeds_Dataset!F1577</f>
        <v>350.89510000000001</v>
      </c>
      <c r="G1579">
        <f>Pumpkin_Seeds_Dataset!G1577</f>
        <v>0.89749999999999996</v>
      </c>
      <c r="H1579">
        <f>Pumpkin_Seeds_Dataset!H1577</f>
        <v>0.98960000000000004</v>
      </c>
      <c r="I1579">
        <f>Pumpkin_Seeds_Dataset!I1577</f>
        <v>0.66769999999999996</v>
      </c>
      <c r="J1579">
        <f>Pumpkin_Seeds_Dataset!J1577</f>
        <v>0.75209999999999999</v>
      </c>
      <c r="K1579">
        <f>Pumpkin_Seeds_Dataset!K1577</f>
        <v>2.2669999999999999</v>
      </c>
      <c r="L1579">
        <f>Pumpkin_Seeds_Dataset!L1577</f>
        <v>0.6633</v>
      </c>
      <c r="M1579" s="9">
        <f>Pumpkin_Seeds_Dataset!M1577</f>
        <v>1</v>
      </c>
      <c r="N1579" s="10">
        <f t="shared" si="313"/>
        <v>0</v>
      </c>
      <c r="O1579" s="11">
        <f t="shared" si="314"/>
        <v>1</v>
      </c>
      <c r="P1579">
        <f t="shared" si="315"/>
        <v>1</v>
      </c>
      <c r="Q1579">
        <f t="shared" si="316"/>
        <v>0.94018280080859962</v>
      </c>
      <c r="R1579" s="9">
        <f t="shared" si="317"/>
        <v>0.94018280080859962</v>
      </c>
      <c r="S1579" s="11">
        <f t="shared" si="318"/>
        <v>5.9817199191400383E-2</v>
      </c>
      <c r="T1579" s="9">
        <f t="shared" si="319"/>
        <v>-6.1680953679402947E-2</v>
      </c>
      <c r="U1579" s="11">
        <f t="shared" si="320"/>
        <v>100</v>
      </c>
      <c r="AX1579">
        <v>0.76917978995559322</v>
      </c>
      <c r="AY1579">
        <v>1</v>
      </c>
      <c r="AZ1579">
        <v>0</v>
      </c>
      <c r="BA1579">
        <f t="shared" si="324"/>
        <v>1267</v>
      </c>
      <c r="BB1579">
        <f t="shared" si="325"/>
        <v>308</v>
      </c>
      <c r="BC1579">
        <f t="shared" si="321"/>
        <v>2.5384615384615339E-2</v>
      </c>
      <c r="BD1579">
        <f t="shared" si="322"/>
        <v>0.7433333333333334</v>
      </c>
      <c r="BE1579">
        <f t="shared" si="323"/>
        <v>0</v>
      </c>
    </row>
    <row r="1580" spans="1:57" x14ac:dyDescent="0.3">
      <c r="A1580">
        <f>Pumpkin_Seeds_Dataset!A1578</f>
        <v>90285</v>
      </c>
      <c r="B1580">
        <f>Pumpkin_Seeds_Dataset!B1578</f>
        <v>1186.6679999999999</v>
      </c>
      <c r="C1580">
        <f>Pumpkin_Seeds_Dataset!C1578</f>
        <v>483.94040000000001</v>
      </c>
      <c r="D1580">
        <f>Pumpkin_Seeds_Dataset!D1578</f>
        <v>238.2816</v>
      </c>
      <c r="E1580">
        <f>Pumpkin_Seeds_Dataset!E1578</f>
        <v>90860</v>
      </c>
      <c r="F1580">
        <f>Pumpkin_Seeds_Dataset!F1578</f>
        <v>339.04930000000002</v>
      </c>
      <c r="G1580">
        <f>Pumpkin_Seeds_Dataset!G1578</f>
        <v>0.87039999999999995</v>
      </c>
      <c r="H1580">
        <f>Pumpkin_Seeds_Dataset!H1578</f>
        <v>0.99370000000000003</v>
      </c>
      <c r="I1580">
        <f>Pumpkin_Seeds_Dataset!I1578</f>
        <v>0.69620000000000004</v>
      </c>
      <c r="J1580">
        <f>Pumpkin_Seeds_Dataset!J1578</f>
        <v>0.80569999999999997</v>
      </c>
      <c r="K1580">
        <f>Pumpkin_Seeds_Dataset!K1578</f>
        <v>2.0310000000000001</v>
      </c>
      <c r="L1580">
        <f>Pumpkin_Seeds_Dataset!L1578</f>
        <v>0.7006</v>
      </c>
      <c r="M1580" s="9">
        <f>Pumpkin_Seeds_Dataset!M1578</f>
        <v>1</v>
      </c>
      <c r="N1580" s="10">
        <f t="shared" si="313"/>
        <v>0</v>
      </c>
      <c r="O1580" s="11">
        <f t="shared" si="314"/>
        <v>1</v>
      </c>
      <c r="P1580">
        <f t="shared" si="315"/>
        <v>1</v>
      </c>
      <c r="Q1580">
        <f t="shared" si="316"/>
        <v>0.70088569781849863</v>
      </c>
      <c r="R1580" s="9">
        <f t="shared" si="317"/>
        <v>0.70088569781849863</v>
      </c>
      <c r="S1580" s="11">
        <f t="shared" si="318"/>
        <v>0.29911430218150137</v>
      </c>
      <c r="T1580" s="9">
        <f t="shared" si="319"/>
        <v>-0.35541046113632963</v>
      </c>
      <c r="U1580" s="11">
        <f t="shared" si="320"/>
        <v>100</v>
      </c>
      <c r="AX1580">
        <v>0.7699674088390982</v>
      </c>
      <c r="AY1580">
        <v>0</v>
      </c>
      <c r="AZ1580">
        <v>1</v>
      </c>
      <c r="BA1580">
        <f t="shared" si="324"/>
        <v>1267</v>
      </c>
      <c r="BB1580">
        <f t="shared" si="325"/>
        <v>309</v>
      </c>
      <c r="BC1580">
        <f t="shared" si="321"/>
        <v>2.5384615384615339E-2</v>
      </c>
      <c r="BD1580">
        <f t="shared" si="322"/>
        <v>0.74249999999999994</v>
      </c>
      <c r="BE1580">
        <f t="shared" si="323"/>
        <v>0</v>
      </c>
    </row>
    <row r="1581" spans="1:57" x14ac:dyDescent="0.3">
      <c r="A1581">
        <f>Pumpkin_Seeds_Dataset!A1579</f>
        <v>102314</v>
      </c>
      <c r="B1581">
        <f>Pumpkin_Seeds_Dataset!B1579</f>
        <v>1251.75</v>
      </c>
      <c r="C1581">
        <f>Pumpkin_Seeds_Dataset!C1579</f>
        <v>500.89920000000001</v>
      </c>
      <c r="D1581">
        <f>Pumpkin_Seeds_Dataset!D1579</f>
        <v>260.37580000000003</v>
      </c>
      <c r="E1581">
        <f>Pumpkin_Seeds_Dataset!E1579</f>
        <v>103318</v>
      </c>
      <c r="F1581">
        <f>Pumpkin_Seeds_Dataset!F1579</f>
        <v>360.92970000000003</v>
      </c>
      <c r="G1581">
        <f>Pumpkin_Seeds_Dataset!G1579</f>
        <v>0.85429999999999995</v>
      </c>
      <c r="H1581">
        <f>Pumpkin_Seeds_Dataset!H1579</f>
        <v>0.99029999999999996</v>
      </c>
      <c r="I1581">
        <f>Pumpkin_Seeds_Dataset!I1579</f>
        <v>0.63339999999999996</v>
      </c>
      <c r="J1581">
        <f>Pumpkin_Seeds_Dataset!J1579</f>
        <v>0.8206</v>
      </c>
      <c r="K1581">
        <f>Pumpkin_Seeds_Dataset!K1579</f>
        <v>1.9238</v>
      </c>
      <c r="L1581">
        <f>Pumpkin_Seeds_Dataset!L1579</f>
        <v>0.72060000000000002</v>
      </c>
      <c r="M1581" s="9">
        <f>Pumpkin_Seeds_Dataset!M1579</f>
        <v>1</v>
      </c>
      <c r="N1581" s="10">
        <f t="shared" si="313"/>
        <v>0</v>
      </c>
      <c r="O1581" s="11">
        <f t="shared" si="314"/>
        <v>1</v>
      </c>
      <c r="P1581">
        <f t="shared" si="315"/>
        <v>1</v>
      </c>
      <c r="Q1581">
        <f t="shared" si="316"/>
        <v>0.31468426989522635</v>
      </c>
      <c r="R1581" s="9">
        <f t="shared" si="317"/>
        <v>0.31468426989522635</v>
      </c>
      <c r="S1581" s="11">
        <f t="shared" si="318"/>
        <v>0.68531573010477365</v>
      </c>
      <c r="T1581" s="9">
        <f t="shared" si="319"/>
        <v>-1.1561854606058242</v>
      </c>
      <c r="U1581" s="11">
        <f t="shared" si="320"/>
        <v>0</v>
      </c>
      <c r="AX1581">
        <v>0.77051154512955133</v>
      </c>
      <c r="AY1581">
        <v>0</v>
      </c>
      <c r="AZ1581">
        <v>1</v>
      </c>
      <c r="BA1581">
        <f t="shared" si="324"/>
        <v>1267</v>
      </c>
      <c r="BB1581">
        <f t="shared" si="325"/>
        <v>310</v>
      </c>
      <c r="BC1581">
        <f t="shared" si="321"/>
        <v>2.5384615384615339E-2</v>
      </c>
      <c r="BD1581">
        <f t="shared" si="322"/>
        <v>0.7416666666666667</v>
      </c>
      <c r="BE1581">
        <f t="shared" si="323"/>
        <v>0</v>
      </c>
    </row>
    <row r="1582" spans="1:57" x14ac:dyDescent="0.3">
      <c r="A1582">
        <f>Pumpkin_Seeds_Dataset!A1580</f>
        <v>70729</v>
      </c>
      <c r="B1582">
        <f>Pumpkin_Seeds_Dataset!B1580</f>
        <v>1099.482</v>
      </c>
      <c r="C1582">
        <f>Pumpkin_Seeds_Dataset!C1580</f>
        <v>469.404</v>
      </c>
      <c r="D1582">
        <f>Pumpkin_Seeds_Dataset!D1580</f>
        <v>192.52289999999999</v>
      </c>
      <c r="E1582">
        <f>Pumpkin_Seeds_Dataset!E1580</f>
        <v>71327</v>
      </c>
      <c r="F1582">
        <f>Pumpkin_Seeds_Dataset!F1580</f>
        <v>300.09160000000003</v>
      </c>
      <c r="G1582">
        <f>Pumpkin_Seeds_Dataset!G1580</f>
        <v>0.91200000000000003</v>
      </c>
      <c r="H1582">
        <f>Pumpkin_Seeds_Dataset!H1580</f>
        <v>0.99160000000000004</v>
      </c>
      <c r="I1582">
        <f>Pumpkin_Seeds_Dataset!I1580</f>
        <v>0.64900000000000002</v>
      </c>
      <c r="J1582">
        <f>Pumpkin_Seeds_Dataset!J1580</f>
        <v>0.73519999999999996</v>
      </c>
      <c r="K1582">
        <f>Pumpkin_Seeds_Dataset!K1580</f>
        <v>2.4382000000000001</v>
      </c>
      <c r="L1582">
        <f>Pumpkin_Seeds_Dataset!L1580</f>
        <v>0.63929999999999998</v>
      </c>
      <c r="M1582" s="9">
        <f>Pumpkin_Seeds_Dataset!M1580</f>
        <v>1</v>
      </c>
      <c r="N1582" s="10">
        <f t="shared" si="313"/>
        <v>0</v>
      </c>
      <c r="O1582" s="11">
        <f t="shared" si="314"/>
        <v>1</v>
      </c>
      <c r="P1582">
        <f t="shared" si="315"/>
        <v>1</v>
      </c>
      <c r="Q1582">
        <f t="shared" si="316"/>
        <v>0.99246540736914945</v>
      </c>
      <c r="R1582" s="9">
        <f t="shared" si="317"/>
        <v>0.99246540736914945</v>
      </c>
      <c r="S1582" s="11">
        <f t="shared" si="318"/>
        <v>7.5345926308505451E-3</v>
      </c>
      <c r="T1582" s="9">
        <f t="shared" si="319"/>
        <v>-7.5631210643290611E-3</v>
      </c>
      <c r="U1582" s="11">
        <f t="shared" si="320"/>
        <v>100</v>
      </c>
      <c r="AX1582">
        <v>0.7705151947266361</v>
      </c>
      <c r="AY1582">
        <v>0</v>
      </c>
      <c r="AZ1582">
        <v>1</v>
      </c>
      <c r="BA1582">
        <f t="shared" si="324"/>
        <v>1267</v>
      </c>
      <c r="BB1582">
        <f t="shared" si="325"/>
        <v>311</v>
      </c>
      <c r="BC1582">
        <f t="shared" si="321"/>
        <v>2.5384615384615339E-2</v>
      </c>
      <c r="BD1582">
        <f t="shared" si="322"/>
        <v>0.74083333333333334</v>
      </c>
      <c r="BE1582">
        <f t="shared" si="323"/>
        <v>0</v>
      </c>
    </row>
    <row r="1583" spans="1:57" x14ac:dyDescent="0.3">
      <c r="A1583">
        <f>Pumpkin_Seeds_Dataset!A1581</f>
        <v>85084</v>
      </c>
      <c r="B1583">
        <f>Pumpkin_Seeds_Dataset!B1581</f>
        <v>1203.2950000000001</v>
      </c>
      <c r="C1583">
        <f>Pumpkin_Seeds_Dataset!C1581</f>
        <v>506.62720000000002</v>
      </c>
      <c r="D1583">
        <f>Pumpkin_Seeds_Dataset!D1581</f>
        <v>214.74879999999999</v>
      </c>
      <c r="E1583">
        <f>Pumpkin_Seeds_Dataset!E1581</f>
        <v>85843</v>
      </c>
      <c r="F1583">
        <f>Pumpkin_Seeds_Dataset!F1581</f>
        <v>329.13869999999997</v>
      </c>
      <c r="G1583">
        <f>Pumpkin_Seeds_Dataset!G1581</f>
        <v>0.90569999999999995</v>
      </c>
      <c r="H1583">
        <f>Pumpkin_Seeds_Dataset!H1581</f>
        <v>0.99119999999999997</v>
      </c>
      <c r="I1583">
        <f>Pumpkin_Seeds_Dataset!I1581</f>
        <v>0.5776</v>
      </c>
      <c r="J1583">
        <f>Pumpkin_Seeds_Dataset!J1581</f>
        <v>0.73839999999999995</v>
      </c>
      <c r="K1583">
        <f>Pumpkin_Seeds_Dataset!K1581</f>
        <v>2.3592</v>
      </c>
      <c r="L1583">
        <f>Pumpkin_Seeds_Dataset!L1581</f>
        <v>0.64970000000000006</v>
      </c>
      <c r="M1583" s="9">
        <f>Pumpkin_Seeds_Dataset!M1581</f>
        <v>1</v>
      </c>
      <c r="N1583" s="10">
        <f t="shared" si="313"/>
        <v>0</v>
      </c>
      <c r="O1583" s="11">
        <f t="shared" si="314"/>
        <v>1</v>
      </c>
      <c r="P1583">
        <f t="shared" si="315"/>
        <v>1</v>
      </c>
      <c r="Q1583">
        <f t="shared" si="316"/>
        <v>0.97882270806939531</v>
      </c>
      <c r="R1583" s="9">
        <f t="shared" si="317"/>
        <v>0.97882270806939531</v>
      </c>
      <c r="S1583" s="11">
        <f t="shared" si="318"/>
        <v>2.1177291930604691E-2</v>
      </c>
      <c r="T1583" s="9">
        <f t="shared" si="319"/>
        <v>-2.1404747775301259E-2</v>
      </c>
      <c r="U1583" s="11">
        <f t="shared" si="320"/>
        <v>100</v>
      </c>
      <c r="AX1583">
        <v>0.77052547484997214</v>
      </c>
      <c r="AY1583">
        <v>0</v>
      </c>
      <c r="AZ1583">
        <v>1</v>
      </c>
      <c r="BA1583">
        <f t="shared" si="324"/>
        <v>1267</v>
      </c>
      <c r="BB1583">
        <f t="shared" si="325"/>
        <v>312</v>
      </c>
      <c r="BC1583">
        <f t="shared" si="321"/>
        <v>2.5384615384615339E-2</v>
      </c>
      <c r="BD1583">
        <f t="shared" si="322"/>
        <v>0.74</v>
      </c>
      <c r="BE1583">
        <f t="shared" si="323"/>
        <v>0</v>
      </c>
    </row>
    <row r="1584" spans="1:57" x14ac:dyDescent="0.3">
      <c r="A1584">
        <f>Pumpkin_Seeds_Dataset!A1582</f>
        <v>109090</v>
      </c>
      <c r="B1584">
        <f>Pumpkin_Seeds_Dataset!B1582</f>
        <v>1329.377</v>
      </c>
      <c r="C1584">
        <f>Pumpkin_Seeds_Dataset!C1582</f>
        <v>550.3895</v>
      </c>
      <c r="D1584">
        <f>Pumpkin_Seeds_Dataset!D1582</f>
        <v>253.21629999999999</v>
      </c>
      <c r="E1584">
        <f>Pumpkin_Seeds_Dataset!E1582</f>
        <v>110035</v>
      </c>
      <c r="F1584">
        <f>Pumpkin_Seeds_Dataset!F1582</f>
        <v>372.68979999999999</v>
      </c>
      <c r="G1584">
        <f>Pumpkin_Seeds_Dataset!G1582</f>
        <v>0.88790000000000002</v>
      </c>
      <c r="H1584">
        <f>Pumpkin_Seeds_Dataset!H1582</f>
        <v>0.99139999999999995</v>
      </c>
      <c r="I1584">
        <f>Pumpkin_Seeds_Dataset!I1582</f>
        <v>0.6623</v>
      </c>
      <c r="J1584">
        <f>Pumpkin_Seeds_Dataset!J1582</f>
        <v>0.77569999999999995</v>
      </c>
      <c r="K1584">
        <f>Pumpkin_Seeds_Dataset!K1582</f>
        <v>2.1736</v>
      </c>
      <c r="L1584">
        <f>Pumpkin_Seeds_Dataset!L1582</f>
        <v>0.67710000000000004</v>
      </c>
      <c r="M1584" s="9">
        <f>Pumpkin_Seeds_Dataset!M1582</f>
        <v>1</v>
      </c>
      <c r="N1584" s="10">
        <f t="shared" si="313"/>
        <v>0</v>
      </c>
      <c r="O1584" s="11">
        <f t="shared" si="314"/>
        <v>1</v>
      </c>
      <c r="P1584">
        <f t="shared" si="315"/>
        <v>1</v>
      </c>
      <c r="Q1584">
        <f t="shared" si="316"/>
        <v>0.9830433717097381</v>
      </c>
      <c r="R1584" s="9">
        <f t="shared" si="317"/>
        <v>0.9830433717097381</v>
      </c>
      <c r="S1584" s="11">
        <f t="shared" si="318"/>
        <v>1.6956628290261899E-2</v>
      </c>
      <c r="T1584" s="9">
        <f t="shared" si="319"/>
        <v>-1.7102038028309539E-2</v>
      </c>
      <c r="U1584" s="11">
        <f t="shared" si="320"/>
        <v>100</v>
      </c>
      <c r="AX1584">
        <v>0.77149596859086234</v>
      </c>
      <c r="AY1584">
        <v>0</v>
      </c>
      <c r="AZ1584">
        <v>1</v>
      </c>
      <c r="BA1584">
        <f t="shared" si="324"/>
        <v>1267</v>
      </c>
      <c r="BB1584">
        <f t="shared" si="325"/>
        <v>313</v>
      </c>
      <c r="BC1584">
        <f t="shared" si="321"/>
        <v>2.5384615384615339E-2</v>
      </c>
      <c r="BD1584">
        <f t="shared" si="322"/>
        <v>0.73916666666666675</v>
      </c>
      <c r="BE1584">
        <f t="shared" si="323"/>
        <v>0</v>
      </c>
    </row>
    <row r="1585" spans="1:57" x14ac:dyDescent="0.3">
      <c r="A1585">
        <f>Pumpkin_Seeds_Dataset!A1583</f>
        <v>83376</v>
      </c>
      <c r="B1585">
        <f>Pumpkin_Seeds_Dataset!B1583</f>
        <v>1143.6559999999999</v>
      </c>
      <c r="C1585">
        <f>Pumpkin_Seeds_Dataset!C1583</f>
        <v>467.79899999999998</v>
      </c>
      <c r="D1585">
        <f>Pumpkin_Seeds_Dataset!D1583</f>
        <v>227.3485</v>
      </c>
      <c r="E1585">
        <f>Pumpkin_Seeds_Dataset!E1583</f>
        <v>84065</v>
      </c>
      <c r="F1585">
        <f>Pumpkin_Seeds_Dataset!F1583</f>
        <v>325.8184</v>
      </c>
      <c r="G1585">
        <f>Pumpkin_Seeds_Dataset!G1583</f>
        <v>0.874</v>
      </c>
      <c r="H1585">
        <f>Pumpkin_Seeds_Dataset!H1583</f>
        <v>0.99180000000000001</v>
      </c>
      <c r="I1585">
        <f>Pumpkin_Seeds_Dataset!I1583</f>
        <v>0.74850000000000005</v>
      </c>
      <c r="J1585">
        <f>Pumpkin_Seeds_Dataset!J1583</f>
        <v>0.80110000000000003</v>
      </c>
      <c r="K1585">
        <f>Pumpkin_Seeds_Dataset!K1583</f>
        <v>2.0575999999999999</v>
      </c>
      <c r="L1585">
        <f>Pumpkin_Seeds_Dataset!L1583</f>
        <v>0.69650000000000001</v>
      </c>
      <c r="M1585" s="9">
        <f>Pumpkin_Seeds_Dataset!M1583</f>
        <v>1</v>
      </c>
      <c r="N1585" s="10">
        <f t="shared" si="313"/>
        <v>0</v>
      </c>
      <c r="O1585" s="11">
        <f t="shared" si="314"/>
        <v>1</v>
      </c>
      <c r="P1585">
        <f t="shared" si="315"/>
        <v>1</v>
      </c>
      <c r="Q1585">
        <f t="shared" si="316"/>
        <v>0.49686432195587987</v>
      </c>
      <c r="R1585" s="9">
        <f t="shared" si="317"/>
        <v>0.49686432195587987</v>
      </c>
      <c r="S1585" s="11">
        <f t="shared" si="318"/>
        <v>0.50313567804412007</v>
      </c>
      <c r="T1585" s="9">
        <f t="shared" si="319"/>
        <v>-0.69943828420772336</v>
      </c>
      <c r="U1585" s="11">
        <f t="shared" si="320"/>
        <v>0</v>
      </c>
      <c r="AX1585">
        <v>0.77186004601821723</v>
      </c>
      <c r="AY1585">
        <v>0</v>
      </c>
      <c r="AZ1585">
        <v>1</v>
      </c>
      <c r="BA1585">
        <f t="shared" si="324"/>
        <v>1267</v>
      </c>
      <c r="BB1585">
        <f t="shared" si="325"/>
        <v>314</v>
      </c>
      <c r="BC1585">
        <f t="shared" si="321"/>
        <v>2.5384615384615339E-2</v>
      </c>
      <c r="BD1585">
        <f t="shared" si="322"/>
        <v>0.73833333333333329</v>
      </c>
      <c r="BE1585">
        <f t="shared" si="323"/>
        <v>0</v>
      </c>
    </row>
    <row r="1586" spans="1:57" x14ac:dyDescent="0.3">
      <c r="A1586">
        <f>Pumpkin_Seeds_Dataset!A1584</f>
        <v>98737</v>
      </c>
      <c r="B1586">
        <f>Pumpkin_Seeds_Dataset!B1584</f>
        <v>1337.9069999999999</v>
      </c>
      <c r="C1586">
        <f>Pumpkin_Seeds_Dataset!C1584</f>
        <v>576.59119999999996</v>
      </c>
      <c r="D1586">
        <f>Pumpkin_Seeds_Dataset!D1584</f>
        <v>220.79419999999999</v>
      </c>
      <c r="E1586">
        <f>Pumpkin_Seeds_Dataset!E1584</f>
        <v>99750</v>
      </c>
      <c r="F1586">
        <f>Pumpkin_Seeds_Dataset!F1584</f>
        <v>354.5643</v>
      </c>
      <c r="G1586">
        <f>Pumpkin_Seeds_Dataset!G1584</f>
        <v>0.92379999999999995</v>
      </c>
      <c r="H1586">
        <f>Pumpkin_Seeds_Dataset!H1584</f>
        <v>0.98980000000000001</v>
      </c>
      <c r="I1586">
        <f>Pumpkin_Seeds_Dataset!I1584</f>
        <v>0.51470000000000005</v>
      </c>
      <c r="J1586">
        <f>Pumpkin_Seeds_Dataset!J1584</f>
        <v>0.69320000000000004</v>
      </c>
      <c r="K1586">
        <f>Pumpkin_Seeds_Dataset!K1584</f>
        <v>2.6114000000000002</v>
      </c>
      <c r="L1586">
        <f>Pumpkin_Seeds_Dataset!L1584</f>
        <v>0.6149</v>
      </c>
      <c r="M1586" s="9">
        <f>Pumpkin_Seeds_Dataset!M1584</f>
        <v>1</v>
      </c>
      <c r="N1586" s="10">
        <f t="shared" si="313"/>
        <v>0</v>
      </c>
      <c r="O1586" s="11">
        <f t="shared" si="314"/>
        <v>1</v>
      </c>
      <c r="P1586">
        <f t="shared" si="315"/>
        <v>1</v>
      </c>
      <c r="Q1586">
        <f t="shared" si="316"/>
        <v>0.99990734918976698</v>
      </c>
      <c r="R1586" s="9">
        <f t="shared" si="317"/>
        <v>0.99990734918976698</v>
      </c>
      <c r="S1586" s="11">
        <f t="shared" si="318"/>
        <v>9.2650810233019243E-5</v>
      </c>
      <c r="T1586" s="9">
        <f t="shared" si="319"/>
        <v>-9.2655102584466271E-5</v>
      </c>
      <c r="U1586" s="11">
        <f t="shared" si="320"/>
        <v>100</v>
      </c>
      <c r="AX1586">
        <v>0.77273721039352139</v>
      </c>
      <c r="AY1586">
        <v>0</v>
      </c>
      <c r="AZ1586">
        <v>1</v>
      </c>
      <c r="BA1586">
        <f t="shared" si="324"/>
        <v>1267</v>
      </c>
      <c r="BB1586">
        <f t="shared" si="325"/>
        <v>315</v>
      </c>
      <c r="BC1586">
        <f t="shared" si="321"/>
        <v>2.5384615384615339E-2</v>
      </c>
      <c r="BD1586">
        <f t="shared" si="322"/>
        <v>0.73750000000000004</v>
      </c>
      <c r="BE1586">
        <f t="shared" si="323"/>
        <v>0</v>
      </c>
    </row>
    <row r="1587" spans="1:57" x14ac:dyDescent="0.3">
      <c r="A1587">
        <f>Pumpkin_Seeds_Dataset!A1585</f>
        <v>130913</v>
      </c>
      <c r="B1587">
        <f>Pumpkin_Seeds_Dataset!B1585</f>
        <v>1490.954</v>
      </c>
      <c r="C1587">
        <f>Pumpkin_Seeds_Dataset!C1585</f>
        <v>632.25350000000003</v>
      </c>
      <c r="D1587">
        <f>Pumpkin_Seeds_Dataset!D1585</f>
        <v>264.15839999999997</v>
      </c>
      <c r="E1587">
        <f>Pumpkin_Seeds_Dataset!E1585</f>
        <v>131934</v>
      </c>
      <c r="F1587">
        <f>Pumpkin_Seeds_Dataset!F1585</f>
        <v>408.26900000000001</v>
      </c>
      <c r="G1587">
        <f>Pumpkin_Seeds_Dataset!G1585</f>
        <v>0.90849999999999997</v>
      </c>
      <c r="H1587">
        <f>Pumpkin_Seeds_Dataset!H1585</f>
        <v>0.99229999999999996</v>
      </c>
      <c r="I1587">
        <f>Pumpkin_Seeds_Dataset!I1585</f>
        <v>0.54720000000000002</v>
      </c>
      <c r="J1587">
        <f>Pumpkin_Seeds_Dataset!J1585</f>
        <v>0.74009999999999998</v>
      </c>
      <c r="K1587">
        <f>Pumpkin_Seeds_Dataset!K1585</f>
        <v>2.3935</v>
      </c>
      <c r="L1587">
        <f>Pumpkin_Seeds_Dataset!L1585</f>
        <v>0.64570000000000005</v>
      </c>
      <c r="M1587" s="9">
        <f>Pumpkin_Seeds_Dataset!M1585</f>
        <v>1</v>
      </c>
      <c r="N1587" s="10">
        <f t="shared" si="313"/>
        <v>0</v>
      </c>
      <c r="O1587" s="11">
        <f t="shared" si="314"/>
        <v>1</v>
      </c>
      <c r="P1587">
        <f t="shared" si="315"/>
        <v>1</v>
      </c>
      <c r="Q1587">
        <f t="shared" si="316"/>
        <v>0.9999915234211727</v>
      </c>
      <c r="R1587" s="9">
        <f t="shared" si="317"/>
        <v>0.9999915234211727</v>
      </c>
      <c r="S1587" s="11">
        <f t="shared" si="318"/>
        <v>8.4765788272989084E-6</v>
      </c>
      <c r="T1587" s="9">
        <f t="shared" si="319"/>
        <v>-8.4766147536962381E-6</v>
      </c>
      <c r="U1587" s="11">
        <f t="shared" si="320"/>
        <v>100</v>
      </c>
      <c r="AX1587">
        <v>0.77335506340953508</v>
      </c>
      <c r="AY1587">
        <v>0</v>
      </c>
      <c r="AZ1587">
        <v>1</v>
      </c>
      <c r="BA1587">
        <f t="shared" si="324"/>
        <v>1267</v>
      </c>
      <c r="BB1587">
        <f t="shared" si="325"/>
        <v>316</v>
      </c>
      <c r="BC1587">
        <f t="shared" si="321"/>
        <v>2.5384615384615339E-2</v>
      </c>
      <c r="BD1587">
        <f t="shared" si="322"/>
        <v>0.73666666666666669</v>
      </c>
      <c r="BE1587">
        <f t="shared" si="323"/>
        <v>0</v>
      </c>
    </row>
    <row r="1588" spans="1:57" x14ac:dyDescent="0.3">
      <c r="A1588">
        <f>Pumpkin_Seeds_Dataset!A1586</f>
        <v>96928</v>
      </c>
      <c r="B1588">
        <f>Pumpkin_Seeds_Dataset!B1586</f>
        <v>1294.7429999999999</v>
      </c>
      <c r="C1588">
        <f>Pumpkin_Seeds_Dataset!C1586</f>
        <v>549.51869999999997</v>
      </c>
      <c r="D1588">
        <f>Pumpkin_Seeds_Dataset!D1586</f>
        <v>225.87459999999999</v>
      </c>
      <c r="E1588">
        <f>Pumpkin_Seeds_Dataset!E1586</f>
        <v>97845</v>
      </c>
      <c r="F1588">
        <f>Pumpkin_Seeds_Dataset!F1586</f>
        <v>351.30119999999999</v>
      </c>
      <c r="G1588">
        <f>Pumpkin_Seeds_Dataset!G1586</f>
        <v>0.91159999999999997</v>
      </c>
      <c r="H1588">
        <f>Pumpkin_Seeds_Dataset!H1586</f>
        <v>0.99060000000000004</v>
      </c>
      <c r="I1588">
        <f>Pumpkin_Seeds_Dataset!I1586</f>
        <v>0.62409999999999999</v>
      </c>
      <c r="J1588">
        <f>Pumpkin_Seeds_Dataset!J1586</f>
        <v>0.72660000000000002</v>
      </c>
      <c r="K1588">
        <f>Pumpkin_Seeds_Dataset!K1586</f>
        <v>2.4327999999999999</v>
      </c>
      <c r="L1588">
        <f>Pumpkin_Seeds_Dataset!L1586</f>
        <v>0.63929999999999998</v>
      </c>
      <c r="M1588" s="9">
        <f>Pumpkin_Seeds_Dataset!M1586</f>
        <v>1</v>
      </c>
      <c r="N1588" s="10">
        <f t="shared" si="313"/>
        <v>0</v>
      </c>
      <c r="O1588" s="11">
        <f t="shared" si="314"/>
        <v>1</v>
      </c>
      <c r="P1588">
        <f t="shared" si="315"/>
        <v>1</v>
      </c>
      <c r="Q1588">
        <f t="shared" si="316"/>
        <v>0.99715515850325476</v>
      </c>
      <c r="R1588" s="9">
        <f t="shared" si="317"/>
        <v>0.99715515850325476</v>
      </c>
      <c r="S1588" s="11">
        <f t="shared" si="318"/>
        <v>2.8448414967452429E-3</v>
      </c>
      <c r="T1588" s="9">
        <f t="shared" si="319"/>
        <v>-2.8488957492789112E-3</v>
      </c>
      <c r="U1588" s="11">
        <f t="shared" si="320"/>
        <v>100</v>
      </c>
      <c r="AX1588">
        <v>0.77387627512889712</v>
      </c>
      <c r="AY1588">
        <v>0</v>
      </c>
      <c r="AZ1588">
        <v>1</v>
      </c>
      <c r="BA1588">
        <f t="shared" si="324"/>
        <v>1267</v>
      </c>
      <c r="BB1588">
        <f t="shared" si="325"/>
        <v>317</v>
      </c>
      <c r="BC1588">
        <f t="shared" si="321"/>
        <v>2.5384615384615339E-2</v>
      </c>
      <c r="BD1588">
        <f t="shared" si="322"/>
        <v>0.73583333333333334</v>
      </c>
      <c r="BE1588">
        <f t="shared" si="323"/>
        <v>0</v>
      </c>
    </row>
    <row r="1589" spans="1:57" x14ac:dyDescent="0.3">
      <c r="A1589">
        <f>Pumpkin_Seeds_Dataset!A1587</f>
        <v>99431</v>
      </c>
      <c r="B1589">
        <f>Pumpkin_Seeds_Dataset!B1587</f>
        <v>1278.4349999999999</v>
      </c>
      <c r="C1589">
        <f>Pumpkin_Seeds_Dataset!C1587</f>
        <v>538.26459999999997</v>
      </c>
      <c r="D1589">
        <f>Pumpkin_Seeds_Dataset!D1587</f>
        <v>236.143</v>
      </c>
      <c r="E1589">
        <f>Pumpkin_Seeds_Dataset!E1587</f>
        <v>100197</v>
      </c>
      <c r="F1589">
        <f>Pumpkin_Seeds_Dataset!F1587</f>
        <v>355.8082</v>
      </c>
      <c r="G1589">
        <f>Pumpkin_Seeds_Dataset!G1587</f>
        <v>0.89859999999999995</v>
      </c>
      <c r="H1589">
        <f>Pumpkin_Seeds_Dataset!H1587</f>
        <v>0.99239999999999995</v>
      </c>
      <c r="I1589">
        <f>Pumpkin_Seeds_Dataset!I1587</f>
        <v>0.77329999999999999</v>
      </c>
      <c r="J1589">
        <f>Pumpkin_Seeds_Dataset!J1587</f>
        <v>0.76449999999999996</v>
      </c>
      <c r="K1589">
        <f>Pumpkin_Seeds_Dataset!K1587</f>
        <v>2.2793999999999999</v>
      </c>
      <c r="L1589">
        <f>Pumpkin_Seeds_Dataset!L1587</f>
        <v>0.66100000000000003</v>
      </c>
      <c r="M1589" s="9">
        <f>Pumpkin_Seeds_Dataset!M1587</f>
        <v>1</v>
      </c>
      <c r="N1589" s="10">
        <f t="shared" si="313"/>
        <v>0</v>
      </c>
      <c r="O1589" s="11">
        <f t="shared" si="314"/>
        <v>1</v>
      </c>
      <c r="P1589">
        <f t="shared" si="315"/>
        <v>1</v>
      </c>
      <c r="Q1589">
        <f t="shared" si="316"/>
        <v>0.99010405091386422</v>
      </c>
      <c r="R1589" s="9">
        <f t="shared" si="317"/>
        <v>0.99010405091386422</v>
      </c>
      <c r="S1589" s="11">
        <f t="shared" si="318"/>
        <v>9.8959490861357802E-3</v>
      </c>
      <c r="T1589" s="9">
        <f t="shared" si="319"/>
        <v>-9.9452394431264711E-3</v>
      </c>
      <c r="U1589" s="11">
        <f t="shared" si="320"/>
        <v>100</v>
      </c>
      <c r="AX1589">
        <v>0.77442606006929626</v>
      </c>
      <c r="AY1589">
        <v>0</v>
      </c>
      <c r="AZ1589">
        <v>1</v>
      </c>
      <c r="BA1589">
        <f t="shared" si="324"/>
        <v>1267</v>
      </c>
      <c r="BB1589">
        <f t="shared" si="325"/>
        <v>318</v>
      </c>
      <c r="BC1589">
        <f t="shared" si="321"/>
        <v>2.5384615384615339E-2</v>
      </c>
      <c r="BD1589">
        <f t="shared" si="322"/>
        <v>0.73499999999999999</v>
      </c>
      <c r="BE1589">
        <f t="shared" si="323"/>
        <v>0</v>
      </c>
    </row>
    <row r="1590" spans="1:57" x14ac:dyDescent="0.3">
      <c r="A1590">
        <f>Pumpkin_Seeds_Dataset!A1588</f>
        <v>119467</v>
      </c>
      <c r="B1590">
        <f>Pumpkin_Seeds_Dataset!B1588</f>
        <v>1391.8879999999999</v>
      </c>
      <c r="C1590">
        <f>Pumpkin_Seeds_Dataset!C1588</f>
        <v>574.59910000000002</v>
      </c>
      <c r="D1590">
        <f>Pumpkin_Seeds_Dataset!D1588</f>
        <v>266.13839999999999</v>
      </c>
      <c r="E1590">
        <f>Pumpkin_Seeds_Dataset!E1588</f>
        <v>120581</v>
      </c>
      <c r="F1590">
        <f>Pumpkin_Seeds_Dataset!F1588</f>
        <v>390.01299999999998</v>
      </c>
      <c r="G1590">
        <f>Pumpkin_Seeds_Dataset!G1588</f>
        <v>0.88629999999999998</v>
      </c>
      <c r="H1590">
        <f>Pumpkin_Seeds_Dataset!H1588</f>
        <v>0.99080000000000001</v>
      </c>
      <c r="I1590">
        <f>Pumpkin_Seeds_Dataset!I1588</f>
        <v>0.64670000000000005</v>
      </c>
      <c r="J1590">
        <f>Pumpkin_Seeds_Dataset!J1588</f>
        <v>0.77490000000000003</v>
      </c>
      <c r="K1590">
        <f>Pumpkin_Seeds_Dataset!K1588</f>
        <v>2.1589999999999998</v>
      </c>
      <c r="L1590">
        <f>Pumpkin_Seeds_Dataset!L1588</f>
        <v>0.67879999999999996</v>
      </c>
      <c r="M1590" s="9">
        <f>Pumpkin_Seeds_Dataset!M1588</f>
        <v>1</v>
      </c>
      <c r="N1590" s="10">
        <f t="shared" si="313"/>
        <v>0</v>
      </c>
      <c r="O1590" s="11">
        <f t="shared" si="314"/>
        <v>1</v>
      </c>
      <c r="P1590">
        <f t="shared" si="315"/>
        <v>1</v>
      </c>
      <c r="Q1590">
        <f t="shared" si="316"/>
        <v>0.99690350253737492</v>
      </c>
      <c r="R1590" s="9">
        <f t="shared" si="317"/>
        <v>0.99690350253737492</v>
      </c>
      <c r="S1590" s="11">
        <f t="shared" si="318"/>
        <v>3.0964974626250807E-3</v>
      </c>
      <c r="T1590" s="9">
        <f t="shared" si="319"/>
        <v>-3.1013015306460079E-3</v>
      </c>
      <c r="U1590" s="11">
        <f t="shared" si="320"/>
        <v>100</v>
      </c>
      <c r="AX1590">
        <v>0.77501117938660424</v>
      </c>
      <c r="AY1590">
        <v>0</v>
      </c>
      <c r="AZ1590">
        <v>1</v>
      </c>
      <c r="BA1590">
        <f t="shared" si="324"/>
        <v>1267</v>
      </c>
      <c r="BB1590">
        <f t="shared" si="325"/>
        <v>319</v>
      </c>
      <c r="BC1590">
        <f t="shared" si="321"/>
        <v>2.5384615384615339E-2</v>
      </c>
      <c r="BD1590">
        <f t="shared" si="322"/>
        <v>0.73416666666666663</v>
      </c>
      <c r="BE1590">
        <f t="shared" si="323"/>
        <v>5.647435897435714E-4</v>
      </c>
    </row>
    <row r="1591" spans="1:57" x14ac:dyDescent="0.3">
      <c r="A1591">
        <f>Pumpkin_Seeds_Dataset!A1589</f>
        <v>82808</v>
      </c>
      <c r="B1591">
        <f>Pumpkin_Seeds_Dataset!B1589</f>
        <v>1249.615</v>
      </c>
      <c r="C1591">
        <f>Pumpkin_Seeds_Dataset!C1589</f>
        <v>553.38149999999996</v>
      </c>
      <c r="D1591">
        <f>Pumpkin_Seeds_Dataset!D1589</f>
        <v>193.0361</v>
      </c>
      <c r="E1591">
        <f>Pumpkin_Seeds_Dataset!E1589</f>
        <v>83611</v>
      </c>
      <c r="F1591">
        <f>Pumpkin_Seeds_Dataset!F1589</f>
        <v>324.70670000000001</v>
      </c>
      <c r="G1591">
        <f>Pumpkin_Seeds_Dataset!G1589</f>
        <v>0.93720000000000003</v>
      </c>
      <c r="H1591">
        <f>Pumpkin_Seeds_Dataset!H1589</f>
        <v>0.99039999999999995</v>
      </c>
      <c r="I1591">
        <f>Pumpkin_Seeds_Dataset!I1589</f>
        <v>0.48430000000000001</v>
      </c>
      <c r="J1591">
        <f>Pumpkin_Seeds_Dataset!J1589</f>
        <v>0.66639999999999999</v>
      </c>
      <c r="K1591">
        <f>Pumpkin_Seeds_Dataset!K1589</f>
        <v>2.8666999999999998</v>
      </c>
      <c r="L1591">
        <f>Pumpkin_Seeds_Dataset!L1589</f>
        <v>0.58679999999999999</v>
      </c>
      <c r="M1591" s="9">
        <f>Pumpkin_Seeds_Dataset!M1589</f>
        <v>1</v>
      </c>
      <c r="N1591" s="10">
        <f t="shared" si="313"/>
        <v>0</v>
      </c>
      <c r="O1591" s="11">
        <f t="shared" si="314"/>
        <v>1</v>
      </c>
      <c r="P1591">
        <f t="shared" si="315"/>
        <v>1</v>
      </c>
      <c r="Q1591">
        <f t="shared" si="316"/>
        <v>0.99999126865715393</v>
      </c>
      <c r="R1591" s="9">
        <f t="shared" si="317"/>
        <v>0.99999126865715393</v>
      </c>
      <c r="S1591" s="11">
        <f t="shared" si="318"/>
        <v>8.7313428460689124E-6</v>
      </c>
      <c r="T1591" s="9">
        <f t="shared" si="319"/>
        <v>-8.731380964464744E-6</v>
      </c>
      <c r="U1591" s="11">
        <f t="shared" si="320"/>
        <v>100</v>
      </c>
      <c r="AX1591">
        <v>0.77555458872782357</v>
      </c>
      <c r="AY1591">
        <v>1</v>
      </c>
      <c r="AZ1591">
        <v>0</v>
      </c>
      <c r="BA1591">
        <f t="shared" si="324"/>
        <v>1268</v>
      </c>
      <c r="BB1591">
        <f t="shared" si="325"/>
        <v>319</v>
      </c>
      <c r="BC1591">
        <f t="shared" si="321"/>
        <v>2.4615384615384595E-2</v>
      </c>
      <c r="BD1591">
        <f t="shared" si="322"/>
        <v>0.73416666666666663</v>
      </c>
      <c r="BE1591">
        <f t="shared" si="323"/>
        <v>0</v>
      </c>
    </row>
    <row r="1592" spans="1:57" x14ac:dyDescent="0.3">
      <c r="A1592">
        <f>Pumpkin_Seeds_Dataset!A1590</f>
        <v>79511</v>
      </c>
      <c r="B1592">
        <f>Pumpkin_Seeds_Dataset!B1590</f>
        <v>1117.249</v>
      </c>
      <c r="C1592">
        <f>Pumpkin_Seeds_Dataset!C1590</f>
        <v>455.14940000000001</v>
      </c>
      <c r="D1592">
        <f>Pumpkin_Seeds_Dataset!D1590</f>
        <v>223.48670000000001</v>
      </c>
      <c r="E1592">
        <f>Pumpkin_Seeds_Dataset!E1590</f>
        <v>80285</v>
      </c>
      <c r="F1592">
        <f>Pumpkin_Seeds_Dataset!F1590</f>
        <v>318.17689999999999</v>
      </c>
      <c r="G1592">
        <f>Pumpkin_Seeds_Dataset!G1590</f>
        <v>0.87109999999999999</v>
      </c>
      <c r="H1592">
        <f>Pumpkin_Seeds_Dataset!H1590</f>
        <v>0.99039999999999995</v>
      </c>
      <c r="I1592">
        <f>Pumpkin_Seeds_Dataset!I1590</f>
        <v>0.6643</v>
      </c>
      <c r="J1592">
        <f>Pumpkin_Seeds_Dataset!J1590</f>
        <v>0.80049999999999999</v>
      </c>
      <c r="K1592">
        <f>Pumpkin_Seeds_Dataset!K1590</f>
        <v>2.0366</v>
      </c>
      <c r="L1592">
        <f>Pumpkin_Seeds_Dataset!L1590</f>
        <v>0.69910000000000005</v>
      </c>
      <c r="M1592" s="9">
        <f>Pumpkin_Seeds_Dataset!M1590</f>
        <v>1</v>
      </c>
      <c r="N1592" s="10">
        <f t="shared" si="313"/>
        <v>0</v>
      </c>
      <c r="O1592" s="11">
        <f t="shared" si="314"/>
        <v>1</v>
      </c>
      <c r="P1592">
        <f t="shared" si="315"/>
        <v>1</v>
      </c>
      <c r="Q1592">
        <f t="shared" si="316"/>
        <v>0.40131321819688914</v>
      </c>
      <c r="R1592" s="9">
        <f t="shared" si="317"/>
        <v>0.40131321819688914</v>
      </c>
      <c r="S1592" s="11">
        <f t="shared" si="318"/>
        <v>0.59868678180311086</v>
      </c>
      <c r="T1592" s="9">
        <f t="shared" si="319"/>
        <v>-0.91301306380943914</v>
      </c>
      <c r="U1592" s="11">
        <f t="shared" si="320"/>
        <v>0</v>
      </c>
      <c r="AX1592">
        <v>0.77869532130813479</v>
      </c>
      <c r="AY1592">
        <v>0</v>
      </c>
      <c r="AZ1592">
        <v>1</v>
      </c>
      <c r="BA1592">
        <f t="shared" si="324"/>
        <v>1268</v>
      </c>
      <c r="BB1592">
        <f t="shared" si="325"/>
        <v>320</v>
      </c>
      <c r="BC1592">
        <f t="shared" si="321"/>
        <v>2.4615384615384595E-2</v>
      </c>
      <c r="BD1592">
        <f t="shared" si="322"/>
        <v>0.73333333333333339</v>
      </c>
      <c r="BE1592">
        <f t="shared" si="323"/>
        <v>0</v>
      </c>
    </row>
    <row r="1593" spans="1:57" x14ac:dyDescent="0.3">
      <c r="A1593">
        <f>Pumpkin_Seeds_Dataset!A1591</f>
        <v>63032</v>
      </c>
      <c r="B1593">
        <f>Pumpkin_Seeds_Dataset!B1591</f>
        <v>1031.4559999999999</v>
      </c>
      <c r="C1593">
        <f>Pumpkin_Seeds_Dataset!C1591</f>
        <v>438.37849999999997</v>
      </c>
      <c r="D1593">
        <f>Pumpkin_Seeds_Dataset!D1591</f>
        <v>184.3278</v>
      </c>
      <c r="E1593">
        <f>Pumpkin_Seeds_Dataset!E1591</f>
        <v>63512</v>
      </c>
      <c r="F1593">
        <f>Pumpkin_Seeds_Dataset!F1591</f>
        <v>283.2928</v>
      </c>
      <c r="G1593">
        <f>Pumpkin_Seeds_Dataset!G1591</f>
        <v>0.9073</v>
      </c>
      <c r="H1593">
        <f>Pumpkin_Seeds_Dataset!H1591</f>
        <v>0.99239999999999995</v>
      </c>
      <c r="I1593">
        <f>Pumpkin_Seeds_Dataset!I1591</f>
        <v>0.57930000000000004</v>
      </c>
      <c r="J1593">
        <f>Pumpkin_Seeds_Dataset!J1591</f>
        <v>0.74450000000000005</v>
      </c>
      <c r="K1593">
        <f>Pumpkin_Seeds_Dataset!K1591</f>
        <v>2.3782999999999999</v>
      </c>
      <c r="L1593">
        <f>Pumpkin_Seeds_Dataset!L1591</f>
        <v>0.6462</v>
      </c>
      <c r="M1593" s="9">
        <f>Pumpkin_Seeds_Dataset!M1591</f>
        <v>1</v>
      </c>
      <c r="N1593" s="10">
        <f t="shared" si="313"/>
        <v>0</v>
      </c>
      <c r="O1593" s="11">
        <f t="shared" si="314"/>
        <v>1</v>
      </c>
      <c r="P1593">
        <f t="shared" si="315"/>
        <v>1</v>
      </c>
      <c r="Q1593">
        <f t="shared" si="316"/>
        <v>0.99497444660738454</v>
      </c>
      <c r="R1593" s="9">
        <f t="shared" si="317"/>
        <v>0.99497444660738454</v>
      </c>
      <c r="S1593" s="11">
        <f t="shared" si="318"/>
        <v>5.0255533926154561E-3</v>
      </c>
      <c r="T1593" s="9">
        <f t="shared" si="319"/>
        <v>-5.0382239549509695E-3</v>
      </c>
      <c r="U1593" s="11">
        <f t="shared" si="320"/>
        <v>100</v>
      </c>
      <c r="AX1593">
        <v>0.78009289165806206</v>
      </c>
      <c r="AY1593">
        <v>0</v>
      </c>
      <c r="AZ1593">
        <v>1</v>
      </c>
      <c r="BA1593">
        <f t="shared" si="324"/>
        <v>1268</v>
      </c>
      <c r="BB1593">
        <f t="shared" si="325"/>
        <v>321</v>
      </c>
      <c r="BC1593">
        <f t="shared" si="321"/>
        <v>2.4615384615384595E-2</v>
      </c>
      <c r="BD1593">
        <f t="shared" si="322"/>
        <v>0.73249999999999993</v>
      </c>
      <c r="BE1593">
        <f t="shared" si="323"/>
        <v>0</v>
      </c>
    </row>
    <row r="1594" spans="1:57" x14ac:dyDescent="0.3">
      <c r="A1594">
        <f>Pumpkin_Seeds_Dataset!A1592</f>
        <v>92462</v>
      </c>
      <c r="B1594">
        <f>Pumpkin_Seeds_Dataset!B1592</f>
        <v>1254.1210000000001</v>
      </c>
      <c r="C1594">
        <f>Pumpkin_Seeds_Dataset!C1592</f>
        <v>526.49659999999994</v>
      </c>
      <c r="D1594">
        <f>Pumpkin_Seeds_Dataset!D1592</f>
        <v>224.6764</v>
      </c>
      <c r="E1594">
        <f>Pumpkin_Seeds_Dataset!E1592</f>
        <v>93328</v>
      </c>
      <c r="F1594">
        <f>Pumpkin_Seeds_Dataset!F1592</f>
        <v>343.11259999999999</v>
      </c>
      <c r="G1594">
        <f>Pumpkin_Seeds_Dataset!G1592</f>
        <v>0.90439999999999998</v>
      </c>
      <c r="H1594">
        <f>Pumpkin_Seeds_Dataset!H1592</f>
        <v>0.99070000000000003</v>
      </c>
      <c r="I1594">
        <f>Pumpkin_Seeds_Dataset!I1592</f>
        <v>0.72209999999999996</v>
      </c>
      <c r="J1594">
        <f>Pumpkin_Seeds_Dataset!J1592</f>
        <v>0.73870000000000002</v>
      </c>
      <c r="K1594">
        <f>Pumpkin_Seeds_Dataset!K1592</f>
        <v>2.3433999999999999</v>
      </c>
      <c r="L1594">
        <f>Pumpkin_Seeds_Dataset!L1592</f>
        <v>0.65169999999999995</v>
      </c>
      <c r="M1594" s="9">
        <f>Pumpkin_Seeds_Dataset!M1592</f>
        <v>1</v>
      </c>
      <c r="N1594" s="10">
        <f t="shared" si="313"/>
        <v>0</v>
      </c>
      <c r="O1594" s="11">
        <f t="shared" si="314"/>
        <v>1</v>
      </c>
      <c r="P1594">
        <f t="shared" si="315"/>
        <v>1</v>
      </c>
      <c r="Q1594">
        <f t="shared" si="316"/>
        <v>0.985579451212799</v>
      </c>
      <c r="R1594" s="9">
        <f t="shared" si="317"/>
        <v>0.985579451212799</v>
      </c>
      <c r="S1594" s="11">
        <f t="shared" si="318"/>
        <v>1.4420548787201004E-2</v>
      </c>
      <c r="T1594" s="9">
        <f t="shared" si="319"/>
        <v>-1.4525535433213445E-2</v>
      </c>
      <c r="U1594" s="11">
        <f t="shared" si="320"/>
        <v>100</v>
      </c>
      <c r="AX1594">
        <v>0.78036766407804425</v>
      </c>
      <c r="AY1594">
        <v>0</v>
      </c>
      <c r="AZ1594">
        <v>1</v>
      </c>
      <c r="BA1594">
        <f t="shared" si="324"/>
        <v>1268</v>
      </c>
      <c r="BB1594">
        <f t="shared" si="325"/>
        <v>322</v>
      </c>
      <c r="BC1594">
        <f t="shared" si="321"/>
        <v>2.4615384615384595E-2</v>
      </c>
      <c r="BD1594">
        <f t="shared" si="322"/>
        <v>0.73166666666666669</v>
      </c>
      <c r="BE1594">
        <f t="shared" si="323"/>
        <v>0</v>
      </c>
    </row>
    <row r="1595" spans="1:57" x14ac:dyDescent="0.3">
      <c r="A1595">
        <f>Pumpkin_Seeds_Dataset!A1593</f>
        <v>99673</v>
      </c>
      <c r="B1595">
        <f>Pumpkin_Seeds_Dataset!B1593</f>
        <v>1283.027</v>
      </c>
      <c r="C1595">
        <f>Pumpkin_Seeds_Dataset!C1593</f>
        <v>537.82180000000005</v>
      </c>
      <c r="D1595">
        <f>Pumpkin_Seeds_Dataset!D1593</f>
        <v>237.28049999999999</v>
      </c>
      <c r="E1595">
        <f>Pumpkin_Seeds_Dataset!E1593</f>
        <v>100470</v>
      </c>
      <c r="F1595">
        <f>Pumpkin_Seeds_Dataset!F1593</f>
        <v>356.24090000000001</v>
      </c>
      <c r="G1595">
        <f>Pumpkin_Seeds_Dataset!G1593</f>
        <v>0.89739999999999998</v>
      </c>
      <c r="H1595">
        <f>Pumpkin_Seeds_Dataset!H1593</f>
        <v>0.99209999999999998</v>
      </c>
      <c r="I1595">
        <f>Pumpkin_Seeds_Dataset!I1593</f>
        <v>0.71689999999999998</v>
      </c>
      <c r="J1595">
        <f>Pumpkin_Seeds_Dataset!J1593</f>
        <v>0.76090000000000002</v>
      </c>
      <c r="K1595">
        <f>Pumpkin_Seeds_Dataset!K1593</f>
        <v>2.2665999999999999</v>
      </c>
      <c r="L1595">
        <f>Pumpkin_Seeds_Dataset!L1593</f>
        <v>0.66239999999999999</v>
      </c>
      <c r="M1595" s="9">
        <f>Pumpkin_Seeds_Dataset!M1593</f>
        <v>1</v>
      </c>
      <c r="N1595" s="10">
        <f t="shared" si="313"/>
        <v>0</v>
      </c>
      <c r="O1595" s="11">
        <f t="shared" si="314"/>
        <v>1</v>
      </c>
      <c r="P1595">
        <f t="shared" si="315"/>
        <v>1</v>
      </c>
      <c r="Q1595">
        <f t="shared" si="316"/>
        <v>0.98981063481680898</v>
      </c>
      <c r="R1595" s="9">
        <f t="shared" si="317"/>
        <v>0.98981063481680898</v>
      </c>
      <c r="S1595" s="11">
        <f t="shared" si="318"/>
        <v>1.0189365183191024E-2</v>
      </c>
      <c r="T1595" s="9">
        <f t="shared" si="319"/>
        <v>-1.0241632112283301E-2</v>
      </c>
      <c r="U1595" s="11">
        <f t="shared" si="320"/>
        <v>100</v>
      </c>
      <c r="AX1595">
        <v>0.7804707974186007</v>
      </c>
      <c r="AY1595">
        <v>0</v>
      </c>
      <c r="AZ1595">
        <v>1</v>
      </c>
      <c r="BA1595">
        <f t="shared" si="324"/>
        <v>1268</v>
      </c>
      <c r="BB1595">
        <f t="shared" si="325"/>
        <v>323</v>
      </c>
      <c r="BC1595">
        <f t="shared" si="321"/>
        <v>2.4615384615384595E-2</v>
      </c>
      <c r="BD1595">
        <f t="shared" si="322"/>
        <v>0.73083333333333333</v>
      </c>
      <c r="BE1595">
        <f t="shared" si="323"/>
        <v>0</v>
      </c>
    </row>
    <row r="1596" spans="1:57" x14ac:dyDescent="0.3">
      <c r="A1596">
        <f>Pumpkin_Seeds_Dataset!A1594</f>
        <v>109606</v>
      </c>
      <c r="B1596">
        <f>Pumpkin_Seeds_Dataset!B1594</f>
        <v>1378.0550000000001</v>
      </c>
      <c r="C1596">
        <f>Pumpkin_Seeds_Dataset!C1594</f>
        <v>588.68039999999996</v>
      </c>
      <c r="D1596">
        <f>Pumpkin_Seeds_Dataset!D1594</f>
        <v>237.4768</v>
      </c>
      <c r="E1596">
        <f>Pumpkin_Seeds_Dataset!E1594</f>
        <v>110312</v>
      </c>
      <c r="F1596">
        <f>Pumpkin_Seeds_Dataset!F1594</f>
        <v>373.5702</v>
      </c>
      <c r="G1596">
        <f>Pumpkin_Seeds_Dataset!G1594</f>
        <v>0.91500000000000004</v>
      </c>
      <c r="H1596">
        <f>Pumpkin_Seeds_Dataset!H1594</f>
        <v>0.99360000000000004</v>
      </c>
      <c r="I1596">
        <f>Pumpkin_Seeds_Dataset!I1594</f>
        <v>0.57069999999999999</v>
      </c>
      <c r="J1596">
        <f>Pumpkin_Seeds_Dataset!J1594</f>
        <v>0.72529999999999994</v>
      </c>
      <c r="K1596">
        <f>Pumpkin_Seeds_Dataset!K1594</f>
        <v>2.4788999999999999</v>
      </c>
      <c r="L1596">
        <f>Pumpkin_Seeds_Dataset!L1594</f>
        <v>0.63460000000000005</v>
      </c>
      <c r="M1596" s="9">
        <f>Pumpkin_Seeds_Dataset!M1594</f>
        <v>1</v>
      </c>
      <c r="N1596" s="10">
        <f t="shared" si="313"/>
        <v>0</v>
      </c>
      <c r="O1596" s="11">
        <f t="shared" si="314"/>
        <v>1</v>
      </c>
      <c r="P1596">
        <f t="shared" si="315"/>
        <v>1</v>
      </c>
      <c r="Q1596">
        <f t="shared" si="316"/>
        <v>0.99986795174775089</v>
      </c>
      <c r="R1596" s="9">
        <f t="shared" si="317"/>
        <v>0.99986795174775089</v>
      </c>
      <c r="S1596" s="11">
        <f t="shared" si="318"/>
        <v>1.3204825224910621E-4</v>
      </c>
      <c r="T1596" s="9">
        <f t="shared" si="319"/>
        <v>-1.3205697138714032E-4</v>
      </c>
      <c r="U1596" s="11">
        <f t="shared" si="320"/>
        <v>100</v>
      </c>
      <c r="AX1596">
        <v>0.78047817824731702</v>
      </c>
      <c r="AY1596">
        <v>0</v>
      </c>
      <c r="AZ1596">
        <v>1</v>
      </c>
      <c r="BA1596">
        <f t="shared" si="324"/>
        <v>1268</v>
      </c>
      <c r="BB1596">
        <f t="shared" si="325"/>
        <v>324</v>
      </c>
      <c r="BC1596">
        <f t="shared" si="321"/>
        <v>2.4615384615384595E-2</v>
      </c>
      <c r="BD1596">
        <f t="shared" si="322"/>
        <v>0.73</v>
      </c>
      <c r="BE1596">
        <f t="shared" si="323"/>
        <v>0</v>
      </c>
    </row>
    <row r="1597" spans="1:57" x14ac:dyDescent="0.3">
      <c r="A1597">
        <f>Pumpkin_Seeds_Dataset!A1595</f>
        <v>68712</v>
      </c>
      <c r="B1597">
        <f>Pumpkin_Seeds_Dataset!B1595</f>
        <v>1025.3389999999999</v>
      </c>
      <c r="C1597">
        <f>Pumpkin_Seeds_Dataset!C1595</f>
        <v>410.39449999999999</v>
      </c>
      <c r="D1597">
        <f>Pumpkin_Seeds_Dataset!D1595</f>
        <v>214.398</v>
      </c>
      <c r="E1597">
        <f>Pumpkin_Seeds_Dataset!E1595</f>
        <v>69352</v>
      </c>
      <c r="F1597">
        <f>Pumpkin_Seeds_Dataset!F1595</f>
        <v>295.7817</v>
      </c>
      <c r="G1597">
        <f>Pumpkin_Seeds_Dataset!G1595</f>
        <v>0.85270000000000001</v>
      </c>
      <c r="H1597">
        <f>Pumpkin_Seeds_Dataset!H1595</f>
        <v>0.99080000000000001</v>
      </c>
      <c r="I1597">
        <f>Pumpkin_Seeds_Dataset!I1595</f>
        <v>0.71750000000000003</v>
      </c>
      <c r="J1597">
        <f>Pumpkin_Seeds_Dataset!J1595</f>
        <v>0.82130000000000003</v>
      </c>
      <c r="K1597">
        <f>Pumpkin_Seeds_Dataset!K1595</f>
        <v>1.9141999999999999</v>
      </c>
      <c r="L1597">
        <f>Pumpkin_Seeds_Dataset!L1595</f>
        <v>0.72070000000000001</v>
      </c>
      <c r="M1597" s="9">
        <f>Pumpkin_Seeds_Dataset!M1595</f>
        <v>1</v>
      </c>
      <c r="N1597" s="10">
        <f t="shared" si="313"/>
        <v>0</v>
      </c>
      <c r="O1597" s="11">
        <f t="shared" si="314"/>
        <v>1</v>
      </c>
      <c r="P1597">
        <f t="shared" si="315"/>
        <v>1</v>
      </c>
      <c r="Q1597">
        <f t="shared" si="316"/>
        <v>0.25984460020070382</v>
      </c>
      <c r="R1597" s="9">
        <f t="shared" si="317"/>
        <v>0.25984460020070382</v>
      </c>
      <c r="S1597" s="11">
        <f t="shared" si="318"/>
        <v>0.74015539979929623</v>
      </c>
      <c r="T1597" s="9">
        <f t="shared" si="319"/>
        <v>-1.3476715181911538</v>
      </c>
      <c r="U1597" s="11">
        <f t="shared" si="320"/>
        <v>0</v>
      </c>
      <c r="AX1597">
        <v>0.78096614025621314</v>
      </c>
      <c r="AY1597">
        <v>0</v>
      </c>
      <c r="AZ1597">
        <v>1</v>
      </c>
      <c r="BA1597">
        <f t="shared" si="324"/>
        <v>1268</v>
      </c>
      <c r="BB1597">
        <f t="shared" si="325"/>
        <v>325</v>
      </c>
      <c r="BC1597">
        <f t="shared" si="321"/>
        <v>2.4615384615384595E-2</v>
      </c>
      <c r="BD1597">
        <f t="shared" si="322"/>
        <v>0.72916666666666674</v>
      </c>
      <c r="BE1597">
        <f t="shared" si="323"/>
        <v>0</v>
      </c>
    </row>
    <row r="1598" spans="1:57" x14ac:dyDescent="0.3">
      <c r="A1598">
        <f>Pumpkin_Seeds_Dataset!A1596</f>
        <v>94816</v>
      </c>
      <c r="B1598">
        <f>Pumpkin_Seeds_Dataset!B1596</f>
        <v>1211.79</v>
      </c>
      <c r="C1598">
        <f>Pumpkin_Seeds_Dataset!C1596</f>
        <v>485.911</v>
      </c>
      <c r="D1598">
        <f>Pumpkin_Seeds_Dataset!D1596</f>
        <v>250.8372</v>
      </c>
      <c r="E1598">
        <f>Pumpkin_Seeds_Dataset!E1596</f>
        <v>96076</v>
      </c>
      <c r="F1598">
        <f>Pumpkin_Seeds_Dataset!F1596</f>
        <v>347.45280000000002</v>
      </c>
      <c r="G1598">
        <f>Pumpkin_Seeds_Dataset!G1596</f>
        <v>0.85650000000000004</v>
      </c>
      <c r="H1598">
        <f>Pumpkin_Seeds_Dataset!H1596</f>
        <v>0.9869</v>
      </c>
      <c r="I1598">
        <f>Pumpkin_Seeds_Dataset!I1596</f>
        <v>0.72519999999999996</v>
      </c>
      <c r="J1598">
        <f>Pumpkin_Seeds_Dataset!J1596</f>
        <v>0.81140000000000001</v>
      </c>
      <c r="K1598">
        <f>Pumpkin_Seeds_Dataset!K1596</f>
        <v>1.9372</v>
      </c>
      <c r="L1598">
        <f>Pumpkin_Seeds_Dataset!L1596</f>
        <v>0.71509999999999996</v>
      </c>
      <c r="M1598" s="9">
        <f>Pumpkin_Seeds_Dataset!M1596</f>
        <v>1</v>
      </c>
      <c r="N1598" s="10">
        <f t="shared" si="313"/>
        <v>0</v>
      </c>
      <c r="O1598" s="11">
        <f t="shared" si="314"/>
        <v>1</v>
      </c>
      <c r="P1598">
        <f t="shared" si="315"/>
        <v>1</v>
      </c>
      <c r="Q1598">
        <f t="shared" si="316"/>
        <v>0.22195841455393867</v>
      </c>
      <c r="R1598" s="9">
        <f t="shared" si="317"/>
        <v>0.22195841455393867</v>
      </c>
      <c r="S1598" s="11">
        <f t="shared" si="318"/>
        <v>0.77804158544606139</v>
      </c>
      <c r="T1598" s="9">
        <f t="shared" si="319"/>
        <v>-1.5052652364858878</v>
      </c>
      <c r="U1598" s="11">
        <f t="shared" si="320"/>
        <v>0</v>
      </c>
      <c r="AX1598">
        <v>0.78119008132683831</v>
      </c>
      <c r="AY1598">
        <v>0</v>
      </c>
      <c r="AZ1598">
        <v>1</v>
      </c>
      <c r="BA1598">
        <f t="shared" si="324"/>
        <v>1268</v>
      </c>
      <c r="BB1598">
        <f t="shared" si="325"/>
        <v>326</v>
      </c>
      <c r="BC1598">
        <f t="shared" si="321"/>
        <v>2.4615384615384595E-2</v>
      </c>
      <c r="BD1598">
        <f t="shared" si="322"/>
        <v>0.72833333333333328</v>
      </c>
      <c r="BE1598">
        <f t="shared" si="323"/>
        <v>5.6025641025639209E-4</v>
      </c>
    </row>
    <row r="1599" spans="1:57" x14ac:dyDescent="0.3">
      <c r="A1599">
        <f>Pumpkin_Seeds_Dataset!A1597</f>
        <v>106776</v>
      </c>
      <c r="B1599">
        <f>Pumpkin_Seeds_Dataset!B1597</f>
        <v>1275.693</v>
      </c>
      <c r="C1599">
        <f>Pumpkin_Seeds_Dataset!C1597</f>
        <v>514.52509999999995</v>
      </c>
      <c r="D1599">
        <f>Pumpkin_Seeds_Dataset!D1597</f>
        <v>265.06580000000002</v>
      </c>
      <c r="E1599">
        <f>Pumpkin_Seeds_Dataset!E1597</f>
        <v>107562</v>
      </c>
      <c r="F1599">
        <f>Pumpkin_Seeds_Dataset!F1597</f>
        <v>368.71589999999998</v>
      </c>
      <c r="G1599">
        <f>Pumpkin_Seeds_Dataset!G1597</f>
        <v>0.85709999999999997</v>
      </c>
      <c r="H1599">
        <f>Pumpkin_Seeds_Dataset!H1597</f>
        <v>0.99270000000000003</v>
      </c>
      <c r="I1599">
        <f>Pumpkin_Seeds_Dataset!I1597</f>
        <v>0.74009999999999998</v>
      </c>
      <c r="J1599">
        <f>Pumpkin_Seeds_Dataset!J1597</f>
        <v>0.82450000000000001</v>
      </c>
      <c r="K1599">
        <f>Pumpkin_Seeds_Dataset!K1597</f>
        <v>1.9411</v>
      </c>
      <c r="L1599">
        <f>Pumpkin_Seeds_Dataset!L1597</f>
        <v>0.71660000000000001</v>
      </c>
      <c r="M1599" s="9">
        <f>Pumpkin_Seeds_Dataset!M1597</f>
        <v>1</v>
      </c>
      <c r="N1599" s="10">
        <f t="shared" si="313"/>
        <v>0</v>
      </c>
      <c r="O1599" s="11">
        <f t="shared" si="314"/>
        <v>1</v>
      </c>
      <c r="P1599">
        <f t="shared" si="315"/>
        <v>1</v>
      </c>
      <c r="Q1599">
        <f t="shared" si="316"/>
        <v>0.82164351858820717</v>
      </c>
      <c r="R1599" s="9">
        <f t="shared" si="317"/>
        <v>0.82164351858820717</v>
      </c>
      <c r="S1599" s="11">
        <f t="shared" si="318"/>
        <v>0.17835648141179283</v>
      </c>
      <c r="T1599" s="9">
        <f t="shared" si="319"/>
        <v>-0.19644865367389924</v>
      </c>
      <c r="U1599" s="11">
        <f t="shared" si="320"/>
        <v>100</v>
      </c>
      <c r="AX1599">
        <v>0.78237275373349879</v>
      </c>
      <c r="AY1599">
        <v>1</v>
      </c>
      <c r="AZ1599">
        <v>0</v>
      </c>
      <c r="BA1599">
        <f t="shared" si="324"/>
        <v>1269</v>
      </c>
      <c r="BB1599">
        <f t="shared" si="325"/>
        <v>326</v>
      </c>
      <c r="BC1599">
        <f t="shared" si="321"/>
        <v>2.384615384615385E-2</v>
      </c>
      <c r="BD1599">
        <f t="shared" si="322"/>
        <v>0.72833333333333328</v>
      </c>
      <c r="BE1599">
        <f t="shared" si="323"/>
        <v>5.6025641025639209E-4</v>
      </c>
    </row>
    <row r="1600" spans="1:57" x14ac:dyDescent="0.3">
      <c r="A1600">
        <f>Pumpkin_Seeds_Dataset!A1598</f>
        <v>75794</v>
      </c>
      <c r="B1600">
        <f>Pumpkin_Seeds_Dataset!B1598</f>
        <v>1116.614</v>
      </c>
      <c r="C1600">
        <f>Pumpkin_Seeds_Dataset!C1598</f>
        <v>467.76600000000002</v>
      </c>
      <c r="D1600">
        <f>Pumpkin_Seeds_Dataset!D1598</f>
        <v>207.19040000000001</v>
      </c>
      <c r="E1600">
        <f>Pumpkin_Seeds_Dataset!E1598</f>
        <v>76474</v>
      </c>
      <c r="F1600">
        <f>Pumpkin_Seeds_Dataset!F1598</f>
        <v>310.6508</v>
      </c>
      <c r="G1600">
        <f>Pumpkin_Seeds_Dataset!G1598</f>
        <v>0.89659999999999995</v>
      </c>
      <c r="H1600">
        <f>Pumpkin_Seeds_Dataset!H1598</f>
        <v>0.99109999999999998</v>
      </c>
      <c r="I1600">
        <f>Pumpkin_Seeds_Dataset!I1598</f>
        <v>0.73460000000000003</v>
      </c>
      <c r="J1600">
        <f>Pumpkin_Seeds_Dataset!J1598</f>
        <v>0.76390000000000002</v>
      </c>
      <c r="K1600">
        <f>Pumpkin_Seeds_Dataset!K1598</f>
        <v>2.2576999999999998</v>
      </c>
      <c r="L1600">
        <f>Pumpkin_Seeds_Dataset!L1598</f>
        <v>0.66410000000000002</v>
      </c>
      <c r="M1600" s="9">
        <f>Pumpkin_Seeds_Dataset!M1598</f>
        <v>1</v>
      </c>
      <c r="N1600" s="10">
        <f t="shared" si="313"/>
        <v>0</v>
      </c>
      <c r="O1600" s="11">
        <f t="shared" si="314"/>
        <v>1</v>
      </c>
      <c r="P1600">
        <f t="shared" si="315"/>
        <v>1</v>
      </c>
      <c r="Q1600">
        <f t="shared" si="316"/>
        <v>0.92475541237467884</v>
      </c>
      <c r="R1600" s="9">
        <f t="shared" si="317"/>
        <v>0.92475541237467884</v>
      </c>
      <c r="S1600" s="11">
        <f t="shared" si="318"/>
        <v>7.5244587625321158E-2</v>
      </c>
      <c r="T1600" s="9">
        <f t="shared" si="319"/>
        <v>-7.8225995488995004E-2</v>
      </c>
      <c r="U1600" s="11">
        <f t="shared" si="320"/>
        <v>100</v>
      </c>
      <c r="AX1600">
        <v>0.78347327113567156</v>
      </c>
      <c r="AY1600">
        <v>1</v>
      </c>
      <c r="AZ1600">
        <v>0</v>
      </c>
      <c r="BA1600">
        <f t="shared" si="324"/>
        <v>1270</v>
      </c>
      <c r="BB1600">
        <f t="shared" si="325"/>
        <v>326</v>
      </c>
      <c r="BC1600">
        <f t="shared" si="321"/>
        <v>2.3076923076923106E-2</v>
      </c>
      <c r="BD1600">
        <f t="shared" si="322"/>
        <v>0.72833333333333328</v>
      </c>
      <c r="BE1600">
        <f t="shared" si="323"/>
        <v>0</v>
      </c>
    </row>
    <row r="1601" spans="1:57" x14ac:dyDescent="0.3">
      <c r="A1601">
        <f>Pumpkin_Seeds_Dataset!A1599</f>
        <v>81999</v>
      </c>
      <c r="B1601">
        <f>Pumpkin_Seeds_Dataset!B1599</f>
        <v>1205.9000000000001</v>
      </c>
      <c r="C1601">
        <f>Pumpkin_Seeds_Dataset!C1599</f>
        <v>521.28599999999994</v>
      </c>
      <c r="D1601">
        <f>Pumpkin_Seeds_Dataset!D1599</f>
        <v>200.6103</v>
      </c>
      <c r="E1601">
        <f>Pumpkin_Seeds_Dataset!E1599</f>
        <v>82686</v>
      </c>
      <c r="F1601">
        <f>Pumpkin_Seeds_Dataset!F1599</f>
        <v>323.11660000000001</v>
      </c>
      <c r="G1601">
        <f>Pumpkin_Seeds_Dataset!G1599</f>
        <v>0.92300000000000004</v>
      </c>
      <c r="H1601">
        <f>Pumpkin_Seeds_Dataset!H1599</f>
        <v>0.99170000000000003</v>
      </c>
      <c r="I1601">
        <f>Pumpkin_Seeds_Dataset!I1599</f>
        <v>0.56699999999999995</v>
      </c>
      <c r="J1601">
        <f>Pumpkin_Seeds_Dataset!J1599</f>
        <v>0.70860000000000001</v>
      </c>
      <c r="K1601">
        <f>Pumpkin_Seeds_Dataset!K1599</f>
        <v>2.5985</v>
      </c>
      <c r="L1601">
        <f>Pumpkin_Seeds_Dataset!L1599</f>
        <v>0.61980000000000002</v>
      </c>
      <c r="M1601" s="9">
        <f>Pumpkin_Seeds_Dataset!M1599</f>
        <v>1</v>
      </c>
      <c r="N1601" s="10">
        <f t="shared" si="313"/>
        <v>0</v>
      </c>
      <c r="O1601" s="11">
        <f t="shared" si="314"/>
        <v>1</v>
      </c>
      <c r="P1601">
        <f t="shared" si="315"/>
        <v>1</v>
      </c>
      <c r="Q1601">
        <f t="shared" si="316"/>
        <v>0.99867570286217022</v>
      </c>
      <c r="R1601" s="9">
        <f t="shared" si="317"/>
        <v>0.99867570286217022</v>
      </c>
      <c r="S1601" s="11">
        <f t="shared" si="318"/>
        <v>1.3242971378297774E-3</v>
      </c>
      <c r="T1601" s="9">
        <f t="shared" si="319"/>
        <v>-1.3251747942218798E-3</v>
      </c>
      <c r="U1601" s="11">
        <f t="shared" si="320"/>
        <v>100</v>
      </c>
      <c r="AX1601">
        <v>0.78576575250699088</v>
      </c>
      <c r="AY1601">
        <v>0</v>
      </c>
      <c r="AZ1601">
        <v>1</v>
      </c>
      <c r="BA1601">
        <f t="shared" si="324"/>
        <v>1270</v>
      </c>
      <c r="BB1601">
        <f t="shared" si="325"/>
        <v>327</v>
      </c>
      <c r="BC1601">
        <f t="shared" si="321"/>
        <v>2.3076923076923106E-2</v>
      </c>
      <c r="BD1601">
        <f t="shared" si="322"/>
        <v>0.72750000000000004</v>
      </c>
      <c r="BE1601">
        <f t="shared" si="323"/>
        <v>0</v>
      </c>
    </row>
    <row r="1602" spans="1:57" x14ac:dyDescent="0.3">
      <c r="A1602">
        <f>Pumpkin_Seeds_Dataset!A1600</f>
        <v>99569</v>
      </c>
      <c r="B1602">
        <f>Pumpkin_Seeds_Dataset!B1600</f>
        <v>1319.998</v>
      </c>
      <c r="C1602">
        <f>Pumpkin_Seeds_Dataset!C1600</f>
        <v>555.54750000000001</v>
      </c>
      <c r="D1602">
        <f>Pumpkin_Seeds_Dataset!D1600</f>
        <v>230.5754</v>
      </c>
      <c r="E1602">
        <f>Pumpkin_Seeds_Dataset!E1600</f>
        <v>100832</v>
      </c>
      <c r="F1602">
        <f>Pumpkin_Seeds_Dataset!F1600</f>
        <v>356.05500000000001</v>
      </c>
      <c r="G1602">
        <f>Pumpkin_Seeds_Dataset!G1600</f>
        <v>0.90980000000000005</v>
      </c>
      <c r="H1602">
        <f>Pumpkin_Seeds_Dataset!H1600</f>
        <v>0.98750000000000004</v>
      </c>
      <c r="I1602">
        <f>Pumpkin_Seeds_Dataset!I1600</f>
        <v>0.64170000000000005</v>
      </c>
      <c r="J1602">
        <f>Pumpkin_Seeds_Dataset!J1600</f>
        <v>0.71809999999999996</v>
      </c>
      <c r="K1602">
        <f>Pumpkin_Seeds_Dataset!K1600</f>
        <v>2.4094000000000002</v>
      </c>
      <c r="L1602">
        <f>Pumpkin_Seeds_Dataset!L1600</f>
        <v>0.64090000000000003</v>
      </c>
      <c r="M1602" s="9">
        <f>Pumpkin_Seeds_Dataset!M1600</f>
        <v>1</v>
      </c>
      <c r="N1602" s="10">
        <f t="shared" si="313"/>
        <v>0</v>
      </c>
      <c r="O1602" s="11">
        <f t="shared" si="314"/>
        <v>1</v>
      </c>
      <c r="P1602">
        <f t="shared" si="315"/>
        <v>1</v>
      </c>
      <c r="Q1602">
        <f t="shared" si="316"/>
        <v>0.99531270397350757</v>
      </c>
      <c r="R1602" s="9">
        <f t="shared" si="317"/>
        <v>0.99531270397350757</v>
      </c>
      <c r="S1602" s="11">
        <f t="shared" si="318"/>
        <v>4.6872960264924268E-3</v>
      </c>
      <c r="T1602" s="9">
        <f t="shared" si="319"/>
        <v>-4.6983158474388559E-3</v>
      </c>
      <c r="U1602" s="11">
        <f t="shared" si="320"/>
        <v>100</v>
      </c>
      <c r="AX1602">
        <v>0.78656260441499448</v>
      </c>
      <c r="AY1602">
        <v>0</v>
      </c>
      <c r="AZ1602">
        <v>1</v>
      </c>
      <c r="BA1602">
        <f t="shared" si="324"/>
        <v>1270</v>
      </c>
      <c r="BB1602">
        <f t="shared" si="325"/>
        <v>328</v>
      </c>
      <c r="BC1602">
        <f t="shared" si="321"/>
        <v>2.3076923076923106E-2</v>
      </c>
      <c r="BD1602">
        <f t="shared" si="322"/>
        <v>0.72666666666666668</v>
      </c>
      <c r="BE1602">
        <f t="shared" si="323"/>
        <v>0</v>
      </c>
    </row>
    <row r="1603" spans="1:57" x14ac:dyDescent="0.3">
      <c r="A1603">
        <f>Pumpkin_Seeds_Dataset!A1601</f>
        <v>90106</v>
      </c>
      <c r="B1603">
        <f>Pumpkin_Seeds_Dataset!B1601</f>
        <v>1300.5530000000001</v>
      </c>
      <c r="C1603">
        <f>Pumpkin_Seeds_Dataset!C1601</f>
        <v>501.34629999999999</v>
      </c>
      <c r="D1603">
        <f>Pumpkin_Seeds_Dataset!D1601</f>
        <v>231.47130000000001</v>
      </c>
      <c r="E1603">
        <f>Pumpkin_Seeds_Dataset!E1601</f>
        <v>91944</v>
      </c>
      <c r="F1603">
        <f>Pumpkin_Seeds_Dataset!F1601</f>
        <v>338.71300000000002</v>
      </c>
      <c r="G1603">
        <f>Pumpkin_Seeds_Dataset!G1601</f>
        <v>0.88700000000000001</v>
      </c>
      <c r="H1603">
        <f>Pumpkin_Seeds_Dataset!H1601</f>
        <v>0.98</v>
      </c>
      <c r="I1603">
        <f>Pumpkin_Seeds_Dataset!I1601</f>
        <v>0.68020000000000003</v>
      </c>
      <c r="J1603">
        <f>Pumpkin_Seeds_Dataset!J1601</f>
        <v>0.6694</v>
      </c>
      <c r="K1603">
        <f>Pumpkin_Seeds_Dataset!K1601</f>
        <v>2.1659000000000002</v>
      </c>
      <c r="L1603">
        <f>Pumpkin_Seeds_Dataset!L1601</f>
        <v>0.67559999999999998</v>
      </c>
      <c r="M1603" s="9">
        <f>Pumpkin_Seeds_Dataset!M1601</f>
        <v>1</v>
      </c>
      <c r="N1603" s="10">
        <f t="shared" si="313"/>
        <v>0</v>
      </c>
      <c r="O1603" s="11">
        <f t="shared" si="314"/>
        <v>1</v>
      </c>
      <c r="P1603">
        <f t="shared" si="315"/>
        <v>1</v>
      </c>
      <c r="Q1603">
        <f t="shared" si="316"/>
        <v>0.350414276692806</v>
      </c>
      <c r="R1603" s="9">
        <f t="shared" si="317"/>
        <v>0.350414276692806</v>
      </c>
      <c r="S1603" s="11">
        <f t="shared" si="318"/>
        <v>0.649585723307194</v>
      </c>
      <c r="T1603" s="9">
        <f t="shared" si="319"/>
        <v>-1.0486391767635959</v>
      </c>
      <c r="U1603" s="11">
        <f t="shared" si="320"/>
        <v>0</v>
      </c>
      <c r="AX1603">
        <v>0.78984800838889213</v>
      </c>
      <c r="AY1603">
        <v>0</v>
      </c>
      <c r="AZ1603">
        <v>1</v>
      </c>
      <c r="BA1603">
        <f t="shared" si="324"/>
        <v>1270</v>
      </c>
      <c r="BB1603">
        <f t="shared" si="325"/>
        <v>329</v>
      </c>
      <c r="BC1603">
        <f t="shared" si="321"/>
        <v>2.3076923076923106E-2</v>
      </c>
      <c r="BD1603">
        <f t="shared" si="322"/>
        <v>0.72583333333333333</v>
      </c>
      <c r="BE1603">
        <f t="shared" si="323"/>
        <v>0</v>
      </c>
    </row>
    <row r="1604" spans="1:57" x14ac:dyDescent="0.3">
      <c r="A1604">
        <f>Pumpkin_Seeds_Dataset!A1602</f>
        <v>89290</v>
      </c>
      <c r="B1604">
        <f>Pumpkin_Seeds_Dataset!B1602</f>
        <v>1221.58</v>
      </c>
      <c r="C1604">
        <f>Pumpkin_Seeds_Dataset!C1602</f>
        <v>503.35019999999997</v>
      </c>
      <c r="D1604">
        <f>Pumpkin_Seeds_Dataset!D1602</f>
        <v>227.3561</v>
      </c>
      <c r="E1604">
        <f>Pumpkin_Seeds_Dataset!E1602</f>
        <v>90336</v>
      </c>
      <c r="F1604">
        <f>Pumpkin_Seeds_Dataset!F1602</f>
        <v>337.17590000000001</v>
      </c>
      <c r="G1604">
        <f>Pumpkin_Seeds_Dataset!G1602</f>
        <v>0.89219999999999999</v>
      </c>
      <c r="H1604">
        <f>Pumpkin_Seeds_Dataset!H1602</f>
        <v>0.98839999999999995</v>
      </c>
      <c r="I1604">
        <f>Pumpkin_Seeds_Dataset!I1602</f>
        <v>0.71040000000000003</v>
      </c>
      <c r="J1604">
        <f>Pumpkin_Seeds_Dataset!J1602</f>
        <v>0.75190000000000001</v>
      </c>
      <c r="K1604">
        <f>Pumpkin_Seeds_Dataset!K1602</f>
        <v>2.2139000000000002</v>
      </c>
      <c r="L1604">
        <f>Pumpkin_Seeds_Dataset!L1602</f>
        <v>0.66990000000000005</v>
      </c>
      <c r="M1604" s="9">
        <f>Pumpkin_Seeds_Dataset!M1602</f>
        <v>1</v>
      </c>
      <c r="N1604" s="10">
        <f t="shared" si="313"/>
        <v>0</v>
      </c>
      <c r="O1604" s="11">
        <f t="shared" si="314"/>
        <v>1</v>
      </c>
      <c r="P1604">
        <f t="shared" si="315"/>
        <v>1</v>
      </c>
      <c r="Q1604">
        <f t="shared" si="316"/>
        <v>0.86095100317715079</v>
      </c>
      <c r="R1604" s="9">
        <f t="shared" si="317"/>
        <v>0.86095100317715079</v>
      </c>
      <c r="S1604" s="11">
        <f t="shared" si="318"/>
        <v>0.13904899682284921</v>
      </c>
      <c r="T1604" s="9">
        <f t="shared" si="319"/>
        <v>-0.14971768305269922</v>
      </c>
      <c r="U1604" s="11">
        <f t="shared" si="320"/>
        <v>100</v>
      </c>
      <c r="AX1604">
        <v>0.79210751045775252</v>
      </c>
      <c r="AY1604">
        <v>0</v>
      </c>
      <c r="AZ1604">
        <v>1</v>
      </c>
      <c r="BA1604">
        <f t="shared" si="324"/>
        <v>1270</v>
      </c>
      <c r="BB1604">
        <f t="shared" si="325"/>
        <v>330</v>
      </c>
      <c r="BC1604">
        <f t="shared" si="321"/>
        <v>2.3076923076923106E-2</v>
      </c>
      <c r="BD1604">
        <f t="shared" si="322"/>
        <v>0.72499999999999998</v>
      </c>
      <c r="BE1604">
        <f t="shared" si="323"/>
        <v>0</v>
      </c>
    </row>
    <row r="1605" spans="1:57" x14ac:dyDescent="0.3">
      <c r="A1605">
        <f>Pumpkin_Seeds_Dataset!A1603</f>
        <v>85309</v>
      </c>
      <c r="B1605">
        <f>Pumpkin_Seeds_Dataset!B1603</f>
        <v>1265.954</v>
      </c>
      <c r="C1605">
        <f>Pumpkin_Seeds_Dataset!C1603</f>
        <v>550.41669999999999</v>
      </c>
      <c r="D1605">
        <f>Pumpkin_Seeds_Dataset!D1603</f>
        <v>200.70660000000001</v>
      </c>
      <c r="E1605">
        <f>Pumpkin_Seeds_Dataset!E1603</f>
        <v>86486</v>
      </c>
      <c r="F1605">
        <f>Pumpkin_Seeds_Dataset!F1603</f>
        <v>329.57369999999997</v>
      </c>
      <c r="G1605">
        <f>Pumpkin_Seeds_Dataset!G1603</f>
        <v>0.93110000000000004</v>
      </c>
      <c r="H1605">
        <f>Pumpkin_Seeds_Dataset!H1603</f>
        <v>0.98640000000000005</v>
      </c>
      <c r="I1605">
        <f>Pumpkin_Seeds_Dataset!I1603</f>
        <v>0.70820000000000005</v>
      </c>
      <c r="J1605">
        <f>Pumpkin_Seeds_Dataset!J1603</f>
        <v>0.66890000000000005</v>
      </c>
      <c r="K1605">
        <f>Pumpkin_Seeds_Dataset!K1603</f>
        <v>2.7423999999999999</v>
      </c>
      <c r="L1605">
        <f>Pumpkin_Seeds_Dataset!L1603</f>
        <v>0.5988</v>
      </c>
      <c r="M1605" s="9">
        <f>Pumpkin_Seeds_Dataset!M1603</f>
        <v>1</v>
      </c>
      <c r="N1605" s="10">
        <f t="shared" ref="N1605:N1668" si="326">1-M1605</f>
        <v>0</v>
      </c>
      <c r="O1605" s="11">
        <f t="shared" ref="O1605:O1668" si="327">M1605+N1605</f>
        <v>1</v>
      </c>
      <c r="P1605">
        <f t="shared" ref="P1605:P1668" si="328">IF(O1605=0,"",M1605/O1605)</f>
        <v>1</v>
      </c>
      <c r="Q1605">
        <f t="shared" ref="Q1605:Q1668" si="329">1/(1+EXP(-$X$5-MMULT(A1605:L1605,$X$6:$X$17)))</f>
        <v>0.99993290590936779</v>
      </c>
      <c r="R1605" s="9">
        <f t="shared" ref="R1605:R1668" si="330">O1605*Q1605</f>
        <v>0.99993290590936779</v>
      </c>
      <c r="S1605" s="11">
        <f t="shared" ref="S1605:S1668" si="331">O1605-R1605</f>
        <v>6.7094090632213721E-5</v>
      </c>
      <c r="T1605" s="9">
        <f t="shared" ref="T1605:T1668" si="332">IFERROR(O1605*(P1605*LN(Q1605)+(1-P1605)*LN(1-Q1605)),0)</f>
        <v>-6.7096341541394975E-5</v>
      </c>
      <c r="U1605" s="11">
        <f t="shared" ref="U1605:U1668" si="333">100*IF(Q1605&gt;=$AT$10,M1605/O1605,N1605/O1605)</f>
        <v>100</v>
      </c>
      <c r="AX1605">
        <v>0.79439740241361356</v>
      </c>
      <c r="AY1605">
        <v>0</v>
      </c>
      <c r="AZ1605">
        <v>1</v>
      </c>
      <c r="BA1605">
        <f t="shared" si="324"/>
        <v>1270</v>
      </c>
      <c r="BB1605">
        <f t="shared" si="325"/>
        <v>331</v>
      </c>
      <c r="BC1605">
        <f t="shared" ref="BC1605:BC1668" si="334">1-BA1605/BA$2504</f>
        <v>2.3076923076923106E-2</v>
      </c>
      <c r="BD1605">
        <f t="shared" ref="BD1605:BD1668" si="335">1-BB1605/BB$2504</f>
        <v>0.72416666666666663</v>
      </c>
      <c r="BE1605">
        <f t="shared" ref="BE1605:BE1668" si="336">(BC1605-BC1606)*BD1605</f>
        <v>0</v>
      </c>
    </row>
    <row r="1606" spans="1:57" x14ac:dyDescent="0.3">
      <c r="A1606">
        <f>Pumpkin_Seeds_Dataset!A1604</f>
        <v>75097</v>
      </c>
      <c r="B1606">
        <f>Pumpkin_Seeds_Dataset!B1604</f>
        <v>1158.385</v>
      </c>
      <c r="C1606">
        <f>Pumpkin_Seeds_Dataset!C1604</f>
        <v>498.99040000000002</v>
      </c>
      <c r="D1606">
        <f>Pumpkin_Seeds_Dataset!D1604</f>
        <v>193.47300000000001</v>
      </c>
      <c r="E1606">
        <f>Pumpkin_Seeds_Dataset!E1604</f>
        <v>75817</v>
      </c>
      <c r="F1606">
        <f>Pumpkin_Seeds_Dataset!F1604</f>
        <v>309.21910000000003</v>
      </c>
      <c r="G1606">
        <f>Pumpkin_Seeds_Dataset!G1604</f>
        <v>0.92179999999999995</v>
      </c>
      <c r="H1606">
        <f>Pumpkin_Seeds_Dataset!H1604</f>
        <v>0.99050000000000005</v>
      </c>
      <c r="I1606">
        <f>Pumpkin_Seeds_Dataset!I1604</f>
        <v>0.70279999999999998</v>
      </c>
      <c r="J1606">
        <f>Pumpkin_Seeds_Dataset!J1604</f>
        <v>0.70330000000000004</v>
      </c>
      <c r="K1606">
        <f>Pumpkin_Seeds_Dataset!K1604</f>
        <v>2.5790999999999999</v>
      </c>
      <c r="L1606">
        <f>Pumpkin_Seeds_Dataset!L1604</f>
        <v>0.61970000000000003</v>
      </c>
      <c r="M1606" s="9">
        <f>Pumpkin_Seeds_Dataset!M1604</f>
        <v>1</v>
      </c>
      <c r="N1606" s="10">
        <f t="shared" si="326"/>
        <v>0</v>
      </c>
      <c r="O1606" s="11">
        <f t="shared" si="327"/>
        <v>1</v>
      </c>
      <c r="P1606">
        <f t="shared" si="328"/>
        <v>1</v>
      </c>
      <c r="Q1606">
        <f t="shared" si="329"/>
        <v>0.99932523060653844</v>
      </c>
      <c r="R1606" s="9">
        <f t="shared" si="330"/>
        <v>0.99932523060653844</v>
      </c>
      <c r="S1606" s="11">
        <f t="shared" si="331"/>
        <v>6.7476939346156062E-4</v>
      </c>
      <c r="T1606" s="9">
        <f t="shared" si="332"/>
        <v>-6.7499715279118334E-4</v>
      </c>
      <c r="U1606" s="11">
        <f t="shared" si="333"/>
        <v>100</v>
      </c>
      <c r="AX1606">
        <v>0.79541968706976396</v>
      </c>
      <c r="AY1606">
        <v>0</v>
      </c>
      <c r="AZ1606">
        <v>1</v>
      </c>
      <c r="BA1606">
        <f t="shared" ref="BA1606:BA1669" si="337">BA1605+AY1606</f>
        <v>1270</v>
      </c>
      <c r="BB1606">
        <f t="shared" ref="BB1606:BB1669" si="338">BB1605+AZ1606</f>
        <v>332</v>
      </c>
      <c r="BC1606">
        <f t="shared" si="334"/>
        <v>2.3076923076923106E-2</v>
      </c>
      <c r="BD1606">
        <f t="shared" si="335"/>
        <v>0.72333333333333338</v>
      </c>
      <c r="BE1606">
        <f t="shared" si="336"/>
        <v>0</v>
      </c>
    </row>
    <row r="1607" spans="1:57" x14ac:dyDescent="0.3">
      <c r="A1607">
        <f>Pumpkin_Seeds_Dataset!A1605</f>
        <v>75111</v>
      </c>
      <c r="B1607">
        <f>Pumpkin_Seeds_Dataset!B1605</f>
        <v>1209.0360000000001</v>
      </c>
      <c r="C1607">
        <f>Pumpkin_Seeds_Dataset!C1605</f>
        <v>534.57889999999998</v>
      </c>
      <c r="D1607">
        <f>Pumpkin_Seeds_Dataset!D1605</f>
        <v>181.0821</v>
      </c>
      <c r="E1607">
        <f>Pumpkin_Seeds_Dataset!E1605</f>
        <v>76216</v>
      </c>
      <c r="F1607">
        <f>Pumpkin_Seeds_Dataset!F1605</f>
        <v>309.24799999999999</v>
      </c>
      <c r="G1607">
        <f>Pumpkin_Seeds_Dataset!G1605</f>
        <v>0.94089999999999996</v>
      </c>
      <c r="H1607">
        <f>Pumpkin_Seeds_Dataset!H1605</f>
        <v>0.98550000000000004</v>
      </c>
      <c r="I1607">
        <f>Pumpkin_Seeds_Dataset!I1605</f>
        <v>0.76629999999999998</v>
      </c>
      <c r="J1607">
        <f>Pumpkin_Seeds_Dataset!J1605</f>
        <v>0.64570000000000005</v>
      </c>
      <c r="K1607">
        <f>Pumpkin_Seeds_Dataset!K1605</f>
        <v>2.9521000000000002</v>
      </c>
      <c r="L1607">
        <f>Pumpkin_Seeds_Dataset!L1605</f>
        <v>0.57850000000000001</v>
      </c>
      <c r="M1607" s="9">
        <f>Pumpkin_Seeds_Dataset!M1605</f>
        <v>1</v>
      </c>
      <c r="N1607" s="10">
        <f t="shared" si="326"/>
        <v>0</v>
      </c>
      <c r="O1607" s="11">
        <f t="shared" si="327"/>
        <v>1</v>
      </c>
      <c r="P1607">
        <f t="shared" si="328"/>
        <v>1</v>
      </c>
      <c r="Q1607">
        <f t="shared" si="329"/>
        <v>0.99998952092243842</v>
      </c>
      <c r="R1607" s="9">
        <f t="shared" si="330"/>
        <v>0.99998952092243842</v>
      </c>
      <c r="S1607" s="11">
        <f t="shared" si="331"/>
        <v>1.0479077561575956E-5</v>
      </c>
      <c r="T1607" s="9">
        <f t="shared" si="332"/>
        <v>-1.0479132467492802E-5</v>
      </c>
      <c r="U1607" s="11">
        <f t="shared" si="333"/>
        <v>100</v>
      </c>
      <c r="AX1607">
        <v>0.79667864670084887</v>
      </c>
      <c r="AY1607">
        <v>0</v>
      </c>
      <c r="AZ1607">
        <v>1</v>
      </c>
      <c r="BA1607">
        <f t="shared" si="337"/>
        <v>1270</v>
      </c>
      <c r="BB1607">
        <f t="shared" si="338"/>
        <v>333</v>
      </c>
      <c r="BC1607">
        <f t="shared" si="334"/>
        <v>2.3076923076923106E-2</v>
      </c>
      <c r="BD1607">
        <f t="shared" si="335"/>
        <v>0.72249999999999992</v>
      </c>
      <c r="BE1607">
        <f t="shared" si="336"/>
        <v>0</v>
      </c>
    </row>
    <row r="1608" spans="1:57" x14ac:dyDescent="0.3">
      <c r="A1608">
        <f>Pumpkin_Seeds_Dataset!A1606</f>
        <v>78859</v>
      </c>
      <c r="B1608">
        <f>Pumpkin_Seeds_Dataset!B1606</f>
        <v>1137.701</v>
      </c>
      <c r="C1608">
        <f>Pumpkin_Seeds_Dataset!C1606</f>
        <v>470.00020000000001</v>
      </c>
      <c r="D1608">
        <f>Pumpkin_Seeds_Dataset!D1606</f>
        <v>214.15219999999999</v>
      </c>
      <c r="E1608">
        <f>Pumpkin_Seeds_Dataset!E1606</f>
        <v>79618</v>
      </c>
      <c r="F1608">
        <f>Pumpkin_Seeds_Dataset!F1606</f>
        <v>316.86970000000002</v>
      </c>
      <c r="G1608">
        <f>Pumpkin_Seeds_Dataset!G1606</f>
        <v>0.89019999999999999</v>
      </c>
      <c r="H1608">
        <f>Pumpkin_Seeds_Dataset!H1606</f>
        <v>0.99050000000000005</v>
      </c>
      <c r="I1608">
        <f>Pumpkin_Seeds_Dataset!I1606</f>
        <v>0.74890000000000001</v>
      </c>
      <c r="J1608">
        <f>Pumpkin_Seeds_Dataset!J1606</f>
        <v>0.76559999999999995</v>
      </c>
      <c r="K1608">
        <f>Pumpkin_Seeds_Dataset!K1606</f>
        <v>2.1947000000000001</v>
      </c>
      <c r="L1608">
        <f>Pumpkin_Seeds_Dataset!L1606</f>
        <v>0.67420000000000002</v>
      </c>
      <c r="M1608" s="9">
        <f>Pumpkin_Seeds_Dataset!M1606</f>
        <v>1</v>
      </c>
      <c r="N1608" s="10">
        <f t="shared" si="326"/>
        <v>0</v>
      </c>
      <c r="O1608" s="11">
        <f t="shared" si="327"/>
        <v>1</v>
      </c>
      <c r="P1608">
        <f t="shared" si="328"/>
        <v>1</v>
      </c>
      <c r="Q1608">
        <f t="shared" si="329"/>
        <v>0.78984800838889213</v>
      </c>
      <c r="R1608" s="9">
        <f t="shared" si="330"/>
        <v>0.78984800838889213</v>
      </c>
      <c r="S1608" s="11">
        <f t="shared" si="331"/>
        <v>0.21015199161110787</v>
      </c>
      <c r="T1608" s="9">
        <f t="shared" si="332"/>
        <v>-0.23591474647569555</v>
      </c>
      <c r="U1608" s="11">
        <f t="shared" si="333"/>
        <v>100</v>
      </c>
      <c r="AX1608">
        <v>0.79701834240323355</v>
      </c>
      <c r="AY1608">
        <v>0</v>
      </c>
      <c r="AZ1608">
        <v>1</v>
      </c>
      <c r="BA1608">
        <f t="shared" si="337"/>
        <v>1270</v>
      </c>
      <c r="BB1608">
        <f t="shared" si="338"/>
        <v>334</v>
      </c>
      <c r="BC1608">
        <f t="shared" si="334"/>
        <v>2.3076923076923106E-2</v>
      </c>
      <c r="BD1608">
        <f t="shared" si="335"/>
        <v>0.72166666666666668</v>
      </c>
      <c r="BE1608">
        <f t="shared" si="336"/>
        <v>0</v>
      </c>
    </row>
    <row r="1609" spans="1:57" x14ac:dyDescent="0.3">
      <c r="A1609">
        <f>Pumpkin_Seeds_Dataset!A1607</f>
        <v>76925</v>
      </c>
      <c r="B1609">
        <f>Pumpkin_Seeds_Dataset!B1607</f>
        <v>1174.328</v>
      </c>
      <c r="C1609">
        <f>Pumpkin_Seeds_Dataset!C1607</f>
        <v>504.4162</v>
      </c>
      <c r="D1609">
        <f>Pumpkin_Seeds_Dataset!D1607</f>
        <v>194.87950000000001</v>
      </c>
      <c r="E1609">
        <f>Pumpkin_Seeds_Dataset!E1607</f>
        <v>77756</v>
      </c>
      <c r="F1609">
        <f>Pumpkin_Seeds_Dataset!F1607</f>
        <v>312.95999999999998</v>
      </c>
      <c r="G1609">
        <f>Pumpkin_Seeds_Dataset!G1607</f>
        <v>0.9224</v>
      </c>
      <c r="H1609">
        <f>Pumpkin_Seeds_Dataset!H1607</f>
        <v>0.98929999999999996</v>
      </c>
      <c r="I1609">
        <f>Pumpkin_Seeds_Dataset!I1607</f>
        <v>0.74980000000000002</v>
      </c>
      <c r="J1609">
        <f>Pumpkin_Seeds_Dataset!J1607</f>
        <v>0.70099999999999996</v>
      </c>
      <c r="K1609">
        <f>Pumpkin_Seeds_Dataset!K1607</f>
        <v>2.5884</v>
      </c>
      <c r="L1609">
        <f>Pumpkin_Seeds_Dataset!L1607</f>
        <v>0.62039999999999995</v>
      </c>
      <c r="M1609" s="9">
        <f>Pumpkin_Seeds_Dataset!M1607</f>
        <v>1</v>
      </c>
      <c r="N1609" s="10">
        <f t="shared" si="326"/>
        <v>0</v>
      </c>
      <c r="O1609" s="11">
        <f t="shared" si="327"/>
        <v>1</v>
      </c>
      <c r="P1609">
        <f t="shared" si="328"/>
        <v>1</v>
      </c>
      <c r="Q1609">
        <f t="shared" si="329"/>
        <v>0.99810440523252009</v>
      </c>
      <c r="R1609" s="9">
        <f t="shared" si="330"/>
        <v>0.99810440523252009</v>
      </c>
      <c r="S1609" s="11">
        <f t="shared" si="331"/>
        <v>1.8955947674799134E-3</v>
      </c>
      <c r="T1609" s="9">
        <f t="shared" si="332"/>
        <v>-1.8973936809412663E-3</v>
      </c>
      <c r="U1609" s="11">
        <f t="shared" si="333"/>
        <v>100</v>
      </c>
      <c r="AX1609">
        <v>0.7981777330803087</v>
      </c>
      <c r="AY1609">
        <v>0</v>
      </c>
      <c r="AZ1609">
        <v>1</v>
      </c>
      <c r="BA1609">
        <f t="shared" si="337"/>
        <v>1270</v>
      </c>
      <c r="BB1609">
        <f t="shared" si="338"/>
        <v>335</v>
      </c>
      <c r="BC1609">
        <f t="shared" si="334"/>
        <v>2.3076923076923106E-2</v>
      </c>
      <c r="BD1609">
        <f t="shared" si="335"/>
        <v>0.72083333333333333</v>
      </c>
      <c r="BE1609">
        <f t="shared" si="336"/>
        <v>0</v>
      </c>
    </row>
    <row r="1610" spans="1:57" x14ac:dyDescent="0.3">
      <c r="A1610">
        <f>Pumpkin_Seeds_Dataset!A1608</f>
        <v>76929</v>
      </c>
      <c r="B1610">
        <f>Pumpkin_Seeds_Dataset!B1608</f>
        <v>1090.481</v>
      </c>
      <c r="C1610">
        <f>Pumpkin_Seeds_Dataset!C1608</f>
        <v>448.00119999999998</v>
      </c>
      <c r="D1610">
        <f>Pumpkin_Seeds_Dataset!D1608</f>
        <v>218.9811</v>
      </c>
      <c r="E1610">
        <f>Pumpkin_Seeds_Dataset!E1608</f>
        <v>77487</v>
      </c>
      <c r="F1610">
        <f>Pumpkin_Seeds_Dataset!F1608</f>
        <v>312.96809999999999</v>
      </c>
      <c r="G1610">
        <f>Pumpkin_Seeds_Dataset!G1608</f>
        <v>0.87239999999999995</v>
      </c>
      <c r="H1610">
        <f>Pumpkin_Seeds_Dataset!H1608</f>
        <v>0.99280000000000002</v>
      </c>
      <c r="I1610">
        <f>Pumpkin_Seeds_Dataset!I1608</f>
        <v>0.72640000000000005</v>
      </c>
      <c r="J1610">
        <f>Pumpkin_Seeds_Dataset!J1608</f>
        <v>0.81289999999999996</v>
      </c>
      <c r="K1610">
        <f>Pumpkin_Seeds_Dataset!K1608</f>
        <v>2.0457999999999998</v>
      </c>
      <c r="L1610">
        <f>Pumpkin_Seeds_Dataset!L1608</f>
        <v>0.6986</v>
      </c>
      <c r="M1610" s="9">
        <f>Pumpkin_Seeds_Dataset!M1608</f>
        <v>1</v>
      </c>
      <c r="N1610" s="10">
        <f t="shared" si="326"/>
        <v>0</v>
      </c>
      <c r="O1610" s="11">
        <f t="shared" si="327"/>
        <v>1</v>
      </c>
      <c r="P1610">
        <f t="shared" si="328"/>
        <v>1</v>
      </c>
      <c r="Q1610">
        <f t="shared" si="329"/>
        <v>0.47883658819321817</v>
      </c>
      <c r="R1610" s="9">
        <f t="shared" si="330"/>
        <v>0.47883658819321817</v>
      </c>
      <c r="S1610" s="11">
        <f t="shared" si="331"/>
        <v>0.52116341180678183</v>
      </c>
      <c r="T1610" s="9">
        <f t="shared" si="332"/>
        <v>-0.73639589177425968</v>
      </c>
      <c r="U1610" s="11">
        <f t="shared" si="333"/>
        <v>0</v>
      </c>
      <c r="AX1610">
        <v>0.80008140185816512</v>
      </c>
      <c r="AY1610">
        <v>0</v>
      </c>
      <c r="AZ1610">
        <v>1</v>
      </c>
      <c r="BA1610">
        <f t="shared" si="337"/>
        <v>1270</v>
      </c>
      <c r="BB1610">
        <f t="shared" si="338"/>
        <v>336</v>
      </c>
      <c r="BC1610">
        <f t="shared" si="334"/>
        <v>2.3076923076923106E-2</v>
      </c>
      <c r="BD1610">
        <f t="shared" si="335"/>
        <v>0.72</v>
      </c>
      <c r="BE1610">
        <f t="shared" si="336"/>
        <v>0</v>
      </c>
    </row>
    <row r="1611" spans="1:57" x14ac:dyDescent="0.3">
      <c r="A1611">
        <f>Pumpkin_Seeds_Dataset!A1609</f>
        <v>69631</v>
      </c>
      <c r="B1611">
        <f>Pumpkin_Seeds_Dataset!B1609</f>
        <v>1068.1289999999999</v>
      </c>
      <c r="C1611">
        <f>Pumpkin_Seeds_Dataset!C1609</f>
        <v>444.66419999999999</v>
      </c>
      <c r="D1611">
        <f>Pumpkin_Seeds_Dataset!D1609</f>
        <v>199.9006</v>
      </c>
      <c r="E1611">
        <f>Pumpkin_Seeds_Dataset!E1609</f>
        <v>70351</v>
      </c>
      <c r="F1611">
        <f>Pumpkin_Seeds_Dataset!F1609</f>
        <v>297.75319999999999</v>
      </c>
      <c r="G1611">
        <f>Pumpkin_Seeds_Dataset!G1609</f>
        <v>0.89329999999999998</v>
      </c>
      <c r="H1611">
        <f>Pumpkin_Seeds_Dataset!H1609</f>
        <v>0.98980000000000001</v>
      </c>
      <c r="I1611">
        <f>Pumpkin_Seeds_Dataset!I1609</f>
        <v>0.71299999999999997</v>
      </c>
      <c r="J1611">
        <f>Pumpkin_Seeds_Dataset!J1609</f>
        <v>0.76690000000000003</v>
      </c>
      <c r="K1611">
        <f>Pumpkin_Seeds_Dataset!K1609</f>
        <v>2.2244000000000002</v>
      </c>
      <c r="L1611">
        <f>Pumpkin_Seeds_Dataset!L1609</f>
        <v>0.66959999999999997</v>
      </c>
      <c r="M1611" s="9">
        <f>Pumpkin_Seeds_Dataset!M1609</f>
        <v>1</v>
      </c>
      <c r="N1611" s="10">
        <f t="shared" si="326"/>
        <v>0</v>
      </c>
      <c r="O1611" s="11">
        <f t="shared" si="327"/>
        <v>1</v>
      </c>
      <c r="P1611">
        <f t="shared" si="328"/>
        <v>1</v>
      </c>
      <c r="Q1611">
        <f t="shared" si="329"/>
        <v>0.85739485372259938</v>
      </c>
      <c r="R1611" s="9">
        <f t="shared" si="330"/>
        <v>0.85739485372259938</v>
      </c>
      <c r="S1611" s="11">
        <f t="shared" si="331"/>
        <v>0.14260514627740062</v>
      </c>
      <c r="T1611" s="9">
        <f t="shared" si="332"/>
        <v>-0.15385672702591738</v>
      </c>
      <c r="U1611" s="11">
        <f t="shared" si="333"/>
        <v>100</v>
      </c>
      <c r="AX1611">
        <v>0.80030798114247803</v>
      </c>
      <c r="AY1611">
        <v>0</v>
      </c>
      <c r="AZ1611">
        <v>1</v>
      </c>
      <c r="BA1611">
        <f t="shared" si="337"/>
        <v>1270</v>
      </c>
      <c r="BB1611">
        <f t="shared" si="338"/>
        <v>337</v>
      </c>
      <c r="BC1611">
        <f t="shared" si="334"/>
        <v>2.3076923076923106E-2</v>
      </c>
      <c r="BD1611">
        <f t="shared" si="335"/>
        <v>0.71916666666666673</v>
      </c>
      <c r="BE1611">
        <f t="shared" si="336"/>
        <v>0</v>
      </c>
    </row>
    <row r="1612" spans="1:57" x14ac:dyDescent="0.3">
      <c r="A1612">
        <f>Pumpkin_Seeds_Dataset!A1610</f>
        <v>76059</v>
      </c>
      <c r="B1612">
        <f>Pumpkin_Seeds_Dataset!B1610</f>
        <v>1109.4580000000001</v>
      </c>
      <c r="C1612">
        <f>Pumpkin_Seeds_Dataset!C1610</f>
        <v>440.37880000000001</v>
      </c>
      <c r="D1612">
        <f>Pumpkin_Seeds_Dataset!D1610</f>
        <v>222.51480000000001</v>
      </c>
      <c r="E1612">
        <f>Pumpkin_Seeds_Dataset!E1610</f>
        <v>76849</v>
      </c>
      <c r="F1612">
        <f>Pumpkin_Seeds_Dataset!F1610</f>
        <v>311.1934</v>
      </c>
      <c r="G1612">
        <f>Pumpkin_Seeds_Dataset!G1610</f>
        <v>0.86299999999999999</v>
      </c>
      <c r="H1612">
        <f>Pumpkin_Seeds_Dataset!H1610</f>
        <v>0.98970000000000002</v>
      </c>
      <c r="I1612">
        <f>Pumpkin_Seeds_Dataset!I1610</f>
        <v>0.76659999999999995</v>
      </c>
      <c r="J1612">
        <f>Pumpkin_Seeds_Dataset!J1610</f>
        <v>0.77649999999999997</v>
      </c>
      <c r="K1612">
        <f>Pumpkin_Seeds_Dataset!K1610</f>
        <v>1.9791000000000001</v>
      </c>
      <c r="L1612">
        <f>Pumpkin_Seeds_Dataset!L1610</f>
        <v>0.70660000000000001</v>
      </c>
      <c r="M1612" s="9">
        <f>Pumpkin_Seeds_Dataset!M1610</f>
        <v>1</v>
      </c>
      <c r="N1612" s="10">
        <f t="shared" si="326"/>
        <v>0</v>
      </c>
      <c r="O1612" s="11">
        <f t="shared" si="327"/>
        <v>1</v>
      </c>
      <c r="P1612">
        <f t="shared" si="328"/>
        <v>1</v>
      </c>
      <c r="Q1612">
        <f t="shared" si="329"/>
        <v>0.55755822786671183</v>
      </c>
      <c r="R1612" s="9">
        <f t="shared" si="330"/>
        <v>0.55755822786671183</v>
      </c>
      <c r="S1612" s="11">
        <f t="shared" si="331"/>
        <v>0.44244177213328817</v>
      </c>
      <c r="T1612" s="9">
        <f t="shared" si="332"/>
        <v>-0.58418833649785373</v>
      </c>
      <c r="U1612" s="11">
        <f t="shared" si="333"/>
        <v>100</v>
      </c>
      <c r="AX1612">
        <v>0.80058641611281034</v>
      </c>
      <c r="AY1612">
        <v>0</v>
      </c>
      <c r="AZ1612">
        <v>1</v>
      </c>
      <c r="BA1612">
        <f t="shared" si="337"/>
        <v>1270</v>
      </c>
      <c r="BB1612">
        <f t="shared" si="338"/>
        <v>338</v>
      </c>
      <c r="BC1612">
        <f t="shared" si="334"/>
        <v>2.3076923076923106E-2</v>
      </c>
      <c r="BD1612">
        <f t="shared" si="335"/>
        <v>0.71833333333333327</v>
      </c>
      <c r="BE1612">
        <f t="shared" si="336"/>
        <v>0</v>
      </c>
    </row>
    <row r="1613" spans="1:57" x14ac:dyDescent="0.3">
      <c r="A1613">
        <f>Pumpkin_Seeds_Dataset!A1611</f>
        <v>77870</v>
      </c>
      <c r="B1613">
        <f>Pumpkin_Seeds_Dataset!B1611</f>
        <v>1160.8019999999999</v>
      </c>
      <c r="C1613">
        <f>Pumpkin_Seeds_Dataset!C1611</f>
        <v>426.31720000000001</v>
      </c>
      <c r="D1613">
        <f>Pumpkin_Seeds_Dataset!D1611</f>
        <v>233.5855</v>
      </c>
      <c r="E1613">
        <f>Pumpkin_Seeds_Dataset!E1611</f>
        <v>79026</v>
      </c>
      <c r="F1613">
        <f>Pumpkin_Seeds_Dataset!F1611</f>
        <v>314.87639999999999</v>
      </c>
      <c r="G1613">
        <f>Pumpkin_Seeds_Dataset!G1611</f>
        <v>0.83650000000000002</v>
      </c>
      <c r="H1613">
        <f>Pumpkin_Seeds_Dataset!H1611</f>
        <v>0.98540000000000005</v>
      </c>
      <c r="I1613">
        <f>Pumpkin_Seeds_Dataset!I1611</f>
        <v>0.63759999999999994</v>
      </c>
      <c r="J1613">
        <f>Pumpkin_Seeds_Dataset!J1611</f>
        <v>0.72619999999999996</v>
      </c>
      <c r="K1613">
        <f>Pumpkin_Seeds_Dataset!K1611</f>
        <v>1.8250999999999999</v>
      </c>
      <c r="L1613">
        <f>Pumpkin_Seeds_Dataset!L1611</f>
        <v>0.73860000000000003</v>
      </c>
      <c r="M1613" s="9">
        <f>Pumpkin_Seeds_Dataset!M1611</f>
        <v>1</v>
      </c>
      <c r="N1613" s="10">
        <f t="shared" si="326"/>
        <v>0</v>
      </c>
      <c r="O1613" s="11">
        <f t="shared" si="327"/>
        <v>1</v>
      </c>
      <c r="P1613">
        <f t="shared" si="328"/>
        <v>1</v>
      </c>
      <c r="Q1613">
        <f t="shared" si="329"/>
        <v>3.3196805034030406E-2</v>
      </c>
      <c r="R1613" s="9">
        <f t="shared" si="330"/>
        <v>3.3196805034030406E-2</v>
      </c>
      <c r="S1613" s="11">
        <f t="shared" si="331"/>
        <v>0.96680319496596956</v>
      </c>
      <c r="T1613" s="9">
        <f t="shared" si="332"/>
        <v>-3.4053016416052211</v>
      </c>
      <c r="U1613" s="11">
        <f t="shared" si="333"/>
        <v>0</v>
      </c>
      <c r="AX1613">
        <v>0.80099415421111619</v>
      </c>
      <c r="AY1613">
        <v>0</v>
      </c>
      <c r="AZ1613">
        <v>1</v>
      </c>
      <c r="BA1613">
        <f t="shared" si="337"/>
        <v>1270</v>
      </c>
      <c r="BB1613">
        <f t="shared" si="338"/>
        <v>339</v>
      </c>
      <c r="BC1613">
        <f t="shared" si="334"/>
        <v>2.3076923076923106E-2</v>
      </c>
      <c r="BD1613">
        <f t="shared" si="335"/>
        <v>0.71750000000000003</v>
      </c>
      <c r="BE1613">
        <f t="shared" si="336"/>
        <v>0</v>
      </c>
    </row>
    <row r="1614" spans="1:57" x14ac:dyDescent="0.3">
      <c r="A1614">
        <f>Pumpkin_Seeds_Dataset!A1612</f>
        <v>79706</v>
      </c>
      <c r="B1614">
        <f>Pumpkin_Seeds_Dataset!B1612</f>
        <v>1133.0640000000001</v>
      </c>
      <c r="C1614">
        <f>Pumpkin_Seeds_Dataset!C1612</f>
        <v>461.976</v>
      </c>
      <c r="D1614">
        <f>Pumpkin_Seeds_Dataset!D1612</f>
        <v>221.24019999999999</v>
      </c>
      <c r="E1614">
        <f>Pumpkin_Seeds_Dataset!E1612</f>
        <v>80545</v>
      </c>
      <c r="F1614">
        <f>Pumpkin_Seeds_Dataset!F1612</f>
        <v>318.5668</v>
      </c>
      <c r="G1614">
        <f>Pumpkin_Seeds_Dataset!G1612</f>
        <v>0.87790000000000001</v>
      </c>
      <c r="H1614">
        <f>Pumpkin_Seeds_Dataset!H1612</f>
        <v>0.98960000000000004</v>
      </c>
      <c r="I1614">
        <f>Pumpkin_Seeds_Dataset!I1612</f>
        <v>0.72009999999999996</v>
      </c>
      <c r="J1614">
        <f>Pumpkin_Seeds_Dataset!J1612</f>
        <v>0.7802</v>
      </c>
      <c r="K1614">
        <f>Pumpkin_Seeds_Dataset!K1612</f>
        <v>2.0880999999999998</v>
      </c>
      <c r="L1614">
        <f>Pumpkin_Seeds_Dataset!L1612</f>
        <v>0.68959999999999999</v>
      </c>
      <c r="M1614" s="9">
        <f>Pumpkin_Seeds_Dataset!M1612</f>
        <v>1</v>
      </c>
      <c r="N1614" s="10">
        <f t="shared" si="326"/>
        <v>0</v>
      </c>
      <c r="O1614" s="11">
        <f t="shared" si="327"/>
        <v>1</v>
      </c>
      <c r="P1614">
        <f t="shared" si="328"/>
        <v>1</v>
      </c>
      <c r="Q1614">
        <f t="shared" si="329"/>
        <v>0.61461445882982513</v>
      </c>
      <c r="R1614" s="9">
        <f t="shared" si="330"/>
        <v>0.61461445882982513</v>
      </c>
      <c r="S1614" s="11">
        <f t="shared" si="331"/>
        <v>0.38538554117017487</v>
      </c>
      <c r="T1614" s="9">
        <f t="shared" si="332"/>
        <v>-0.48676010396887753</v>
      </c>
      <c r="U1614" s="11">
        <f t="shared" si="333"/>
        <v>100</v>
      </c>
      <c r="AX1614">
        <v>0.80136008166773542</v>
      </c>
      <c r="AY1614">
        <v>0</v>
      </c>
      <c r="AZ1614">
        <v>1</v>
      </c>
      <c r="BA1614">
        <f t="shared" si="337"/>
        <v>1270</v>
      </c>
      <c r="BB1614">
        <f t="shared" si="338"/>
        <v>340</v>
      </c>
      <c r="BC1614">
        <f t="shared" si="334"/>
        <v>2.3076923076923106E-2</v>
      </c>
      <c r="BD1614">
        <f t="shared" si="335"/>
        <v>0.71666666666666667</v>
      </c>
      <c r="BE1614">
        <f t="shared" si="336"/>
        <v>0</v>
      </c>
    </row>
    <row r="1615" spans="1:57" x14ac:dyDescent="0.3">
      <c r="A1615">
        <f>Pumpkin_Seeds_Dataset!A1613</f>
        <v>73119</v>
      </c>
      <c r="B1615">
        <f>Pumpkin_Seeds_Dataset!B1613</f>
        <v>1157.068</v>
      </c>
      <c r="C1615">
        <f>Pumpkin_Seeds_Dataset!C1613</f>
        <v>501.49119999999999</v>
      </c>
      <c r="D1615">
        <f>Pumpkin_Seeds_Dataset!D1613</f>
        <v>186.05860000000001</v>
      </c>
      <c r="E1615">
        <f>Pumpkin_Seeds_Dataset!E1613</f>
        <v>73786</v>
      </c>
      <c r="F1615">
        <f>Pumpkin_Seeds_Dataset!F1613</f>
        <v>305.11970000000002</v>
      </c>
      <c r="G1615">
        <f>Pumpkin_Seeds_Dataset!G1613</f>
        <v>0.92859999999999998</v>
      </c>
      <c r="H1615">
        <f>Pumpkin_Seeds_Dataset!H1613</f>
        <v>0.99099999999999999</v>
      </c>
      <c r="I1615">
        <f>Pumpkin_Seeds_Dataset!I1613</f>
        <v>0.73499999999999999</v>
      </c>
      <c r="J1615">
        <f>Pumpkin_Seeds_Dataset!J1613</f>
        <v>0.68630000000000002</v>
      </c>
      <c r="K1615">
        <f>Pumpkin_Seeds_Dataset!K1613</f>
        <v>2.6953</v>
      </c>
      <c r="L1615">
        <f>Pumpkin_Seeds_Dataset!L1613</f>
        <v>0.60840000000000005</v>
      </c>
      <c r="M1615" s="9">
        <f>Pumpkin_Seeds_Dataset!M1613</f>
        <v>1</v>
      </c>
      <c r="N1615" s="10">
        <f t="shared" si="326"/>
        <v>0</v>
      </c>
      <c r="O1615" s="11">
        <f t="shared" si="327"/>
        <v>1</v>
      </c>
      <c r="P1615">
        <f t="shared" si="328"/>
        <v>1</v>
      </c>
      <c r="Q1615">
        <f t="shared" si="329"/>
        <v>0.99965589469423621</v>
      </c>
      <c r="R1615" s="9">
        <f t="shared" si="330"/>
        <v>0.99965589469423621</v>
      </c>
      <c r="S1615" s="11">
        <f t="shared" si="331"/>
        <v>3.4410530576378662E-4</v>
      </c>
      <c r="T1615" s="9">
        <f t="shared" si="332"/>
        <v>-3.4416452357968004E-4</v>
      </c>
      <c r="U1615" s="11">
        <f t="shared" si="333"/>
        <v>100</v>
      </c>
      <c r="AX1615">
        <v>0.80659516311512414</v>
      </c>
      <c r="AY1615">
        <v>0</v>
      </c>
      <c r="AZ1615">
        <v>1</v>
      </c>
      <c r="BA1615">
        <f t="shared" si="337"/>
        <v>1270</v>
      </c>
      <c r="BB1615">
        <f t="shared" si="338"/>
        <v>341</v>
      </c>
      <c r="BC1615">
        <f t="shared" si="334"/>
        <v>2.3076923076923106E-2</v>
      </c>
      <c r="BD1615">
        <f t="shared" si="335"/>
        <v>0.71583333333333332</v>
      </c>
      <c r="BE1615">
        <f t="shared" si="336"/>
        <v>5.5064102564100781E-4</v>
      </c>
    </row>
    <row r="1616" spans="1:57" x14ac:dyDescent="0.3">
      <c r="A1616">
        <f>Pumpkin_Seeds_Dataset!A1614</f>
        <v>71534</v>
      </c>
      <c r="B1616">
        <f>Pumpkin_Seeds_Dataset!B1614</f>
        <v>1104.4649999999999</v>
      </c>
      <c r="C1616">
        <f>Pumpkin_Seeds_Dataset!C1614</f>
        <v>457.39069999999998</v>
      </c>
      <c r="D1616">
        <f>Pumpkin_Seeds_Dataset!D1614</f>
        <v>200.09469999999999</v>
      </c>
      <c r="E1616">
        <f>Pumpkin_Seeds_Dataset!E1614</f>
        <v>72265</v>
      </c>
      <c r="F1616">
        <f>Pumpkin_Seeds_Dataset!F1614</f>
        <v>301.79450000000003</v>
      </c>
      <c r="G1616">
        <f>Pumpkin_Seeds_Dataset!G1614</f>
        <v>0.8992</v>
      </c>
      <c r="H1616">
        <f>Pumpkin_Seeds_Dataset!H1614</f>
        <v>0.9899</v>
      </c>
      <c r="I1616">
        <f>Pumpkin_Seeds_Dataset!I1614</f>
        <v>0.57769999999999999</v>
      </c>
      <c r="J1616">
        <f>Pumpkin_Seeds_Dataset!J1614</f>
        <v>0.7369</v>
      </c>
      <c r="K1616">
        <f>Pumpkin_Seeds_Dataset!K1614</f>
        <v>2.2858999999999998</v>
      </c>
      <c r="L1616">
        <f>Pumpkin_Seeds_Dataset!L1614</f>
        <v>0.65980000000000005</v>
      </c>
      <c r="M1616" s="9">
        <f>Pumpkin_Seeds_Dataset!M1614</f>
        <v>1</v>
      </c>
      <c r="N1616" s="10">
        <f t="shared" si="326"/>
        <v>0</v>
      </c>
      <c r="O1616" s="11">
        <f t="shared" si="327"/>
        <v>1</v>
      </c>
      <c r="P1616">
        <f t="shared" si="328"/>
        <v>1</v>
      </c>
      <c r="Q1616">
        <f t="shared" si="329"/>
        <v>0.94045193791211323</v>
      </c>
      <c r="R1616" s="9">
        <f t="shared" si="330"/>
        <v>0.94045193791211323</v>
      </c>
      <c r="S1616" s="11">
        <f t="shared" si="331"/>
        <v>5.9548062087886766E-2</v>
      </c>
      <c r="T1616" s="9">
        <f t="shared" si="332"/>
        <v>-6.139473424528355E-2</v>
      </c>
      <c r="U1616" s="11">
        <f t="shared" si="333"/>
        <v>100</v>
      </c>
      <c r="AX1616">
        <v>0.80776345372206004</v>
      </c>
      <c r="AY1616">
        <v>1</v>
      </c>
      <c r="AZ1616">
        <v>0</v>
      </c>
      <c r="BA1616">
        <f t="shared" si="337"/>
        <v>1271</v>
      </c>
      <c r="BB1616">
        <f t="shared" si="338"/>
        <v>341</v>
      </c>
      <c r="BC1616">
        <f t="shared" si="334"/>
        <v>2.2307692307692362E-2</v>
      </c>
      <c r="BD1616">
        <f t="shared" si="335"/>
        <v>0.71583333333333332</v>
      </c>
      <c r="BE1616">
        <f t="shared" si="336"/>
        <v>0</v>
      </c>
    </row>
    <row r="1617" spans="1:57" x14ac:dyDescent="0.3">
      <c r="A1617">
        <f>Pumpkin_Seeds_Dataset!A1615</f>
        <v>68618</v>
      </c>
      <c r="B1617">
        <f>Pumpkin_Seeds_Dataset!B1615</f>
        <v>1071.325</v>
      </c>
      <c r="C1617">
        <f>Pumpkin_Seeds_Dataset!C1615</f>
        <v>443.45190000000002</v>
      </c>
      <c r="D1617">
        <f>Pumpkin_Seeds_Dataset!D1615</f>
        <v>200.5283</v>
      </c>
      <c r="E1617">
        <f>Pumpkin_Seeds_Dataset!E1615</f>
        <v>69639</v>
      </c>
      <c r="F1617">
        <f>Pumpkin_Seeds_Dataset!F1615</f>
        <v>295.57929999999999</v>
      </c>
      <c r="G1617">
        <f>Pumpkin_Seeds_Dataset!G1615</f>
        <v>0.89190000000000003</v>
      </c>
      <c r="H1617">
        <f>Pumpkin_Seeds_Dataset!H1615</f>
        <v>0.98529999999999995</v>
      </c>
      <c r="I1617">
        <f>Pumpkin_Seeds_Dataset!I1615</f>
        <v>0.79930000000000001</v>
      </c>
      <c r="J1617">
        <f>Pumpkin_Seeds_Dataset!J1615</f>
        <v>0.75129999999999997</v>
      </c>
      <c r="K1617">
        <f>Pumpkin_Seeds_Dataset!K1615</f>
        <v>2.2113999999999998</v>
      </c>
      <c r="L1617">
        <f>Pumpkin_Seeds_Dataset!L1615</f>
        <v>0.66649999999999998</v>
      </c>
      <c r="M1617" s="9">
        <f>Pumpkin_Seeds_Dataset!M1615</f>
        <v>1</v>
      </c>
      <c r="N1617" s="10">
        <f t="shared" si="326"/>
        <v>0</v>
      </c>
      <c r="O1617" s="11">
        <f t="shared" si="327"/>
        <v>1</v>
      </c>
      <c r="P1617">
        <f t="shared" si="328"/>
        <v>1</v>
      </c>
      <c r="Q1617">
        <f t="shared" si="329"/>
        <v>0.95287566491407127</v>
      </c>
      <c r="R1617" s="9">
        <f t="shared" si="330"/>
        <v>0.95287566491407127</v>
      </c>
      <c r="S1617" s="11">
        <f t="shared" si="331"/>
        <v>4.7124335085928726E-2</v>
      </c>
      <c r="T1617" s="9">
        <f t="shared" si="332"/>
        <v>-4.8270850876150434E-2</v>
      </c>
      <c r="U1617" s="11">
        <f t="shared" si="333"/>
        <v>100</v>
      </c>
      <c r="AX1617">
        <v>0.80810216947620994</v>
      </c>
      <c r="AY1617">
        <v>0</v>
      </c>
      <c r="AZ1617">
        <v>1</v>
      </c>
      <c r="BA1617">
        <f t="shared" si="337"/>
        <v>1271</v>
      </c>
      <c r="BB1617">
        <f t="shared" si="338"/>
        <v>342</v>
      </c>
      <c r="BC1617">
        <f t="shared" si="334"/>
        <v>2.2307692307692362E-2</v>
      </c>
      <c r="BD1617">
        <f t="shared" si="335"/>
        <v>0.71500000000000008</v>
      </c>
      <c r="BE1617">
        <f t="shared" si="336"/>
        <v>5.5000000000006162E-4</v>
      </c>
    </row>
    <row r="1618" spans="1:57" x14ac:dyDescent="0.3">
      <c r="A1618">
        <f>Pumpkin_Seeds_Dataset!A1616</f>
        <v>75632</v>
      </c>
      <c r="B1618">
        <f>Pumpkin_Seeds_Dataset!B1616</f>
        <v>1099.2670000000001</v>
      </c>
      <c r="C1618">
        <f>Pumpkin_Seeds_Dataset!C1616</f>
        <v>441.66559999999998</v>
      </c>
      <c r="D1618">
        <f>Pumpkin_Seeds_Dataset!D1616</f>
        <v>218.7166</v>
      </c>
      <c r="E1618">
        <f>Pumpkin_Seeds_Dataset!E1616</f>
        <v>76395</v>
      </c>
      <c r="F1618">
        <f>Pumpkin_Seeds_Dataset!F1616</f>
        <v>310.3186</v>
      </c>
      <c r="G1618">
        <f>Pumpkin_Seeds_Dataset!G1616</f>
        <v>0.86880000000000002</v>
      </c>
      <c r="H1618">
        <f>Pumpkin_Seeds_Dataset!H1616</f>
        <v>0.99</v>
      </c>
      <c r="I1618">
        <f>Pumpkin_Seeds_Dataset!I1616</f>
        <v>0.62439999999999996</v>
      </c>
      <c r="J1618">
        <f>Pumpkin_Seeds_Dataset!J1616</f>
        <v>0.78649999999999998</v>
      </c>
      <c r="K1618">
        <f>Pumpkin_Seeds_Dataset!K1616</f>
        <v>2.0194000000000001</v>
      </c>
      <c r="L1618">
        <f>Pumpkin_Seeds_Dataset!L1616</f>
        <v>0.7026</v>
      </c>
      <c r="M1618" s="9">
        <f>Pumpkin_Seeds_Dataset!M1616</f>
        <v>1</v>
      </c>
      <c r="N1618" s="10">
        <f t="shared" si="326"/>
        <v>0</v>
      </c>
      <c r="O1618" s="11">
        <f t="shared" si="327"/>
        <v>1</v>
      </c>
      <c r="P1618">
        <f t="shared" si="328"/>
        <v>1</v>
      </c>
      <c r="Q1618">
        <f t="shared" si="329"/>
        <v>0.31594915438361326</v>
      </c>
      <c r="R1618" s="9">
        <f t="shared" si="330"/>
        <v>0.31594915438361326</v>
      </c>
      <c r="S1618" s="11">
        <f t="shared" si="331"/>
        <v>0.68405084561638674</v>
      </c>
      <c r="T1618" s="9">
        <f t="shared" si="332"/>
        <v>-1.1521739821909631</v>
      </c>
      <c r="U1618" s="11">
        <f t="shared" si="333"/>
        <v>0</v>
      </c>
      <c r="AX1618">
        <v>0.80947808908365049</v>
      </c>
      <c r="AY1618">
        <v>1</v>
      </c>
      <c r="AZ1618">
        <v>0</v>
      </c>
      <c r="BA1618">
        <f t="shared" si="337"/>
        <v>1272</v>
      </c>
      <c r="BB1618">
        <f t="shared" si="338"/>
        <v>342</v>
      </c>
      <c r="BC1618">
        <f t="shared" si="334"/>
        <v>2.1538461538461506E-2</v>
      </c>
      <c r="BD1618">
        <f t="shared" si="335"/>
        <v>0.71500000000000008</v>
      </c>
      <c r="BE1618">
        <f t="shared" si="336"/>
        <v>0</v>
      </c>
    </row>
    <row r="1619" spans="1:57" x14ac:dyDescent="0.3">
      <c r="A1619">
        <f>Pumpkin_Seeds_Dataset!A1617</f>
        <v>88740</v>
      </c>
      <c r="B1619">
        <f>Pumpkin_Seeds_Dataset!B1617</f>
        <v>1247.0360000000001</v>
      </c>
      <c r="C1619">
        <f>Pumpkin_Seeds_Dataset!C1617</f>
        <v>532.86199999999997</v>
      </c>
      <c r="D1619">
        <f>Pumpkin_Seeds_Dataset!D1617</f>
        <v>213.22989999999999</v>
      </c>
      <c r="E1619">
        <f>Pumpkin_Seeds_Dataset!E1617</f>
        <v>89595</v>
      </c>
      <c r="F1619">
        <f>Pumpkin_Seeds_Dataset!F1617</f>
        <v>336.13580000000002</v>
      </c>
      <c r="G1619">
        <f>Pumpkin_Seeds_Dataset!G1617</f>
        <v>0.91639999999999999</v>
      </c>
      <c r="H1619">
        <f>Pumpkin_Seeds_Dataset!H1617</f>
        <v>0.99050000000000005</v>
      </c>
      <c r="I1619">
        <f>Pumpkin_Seeds_Dataset!I1617</f>
        <v>0.6855</v>
      </c>
      <c r="J1619">
        <f>Pumpkin_Seeds_Dataset!J1617</f>
        <v>0.71709999999999996</v>
      </c>
      <c r="K1619">
        <f>Pumpkin_Seeds_Dataset!K1617</f>
        <v>2.4990000000000001</v>
      </c>
      <c r="L1619">
        <f>Pumpkin_Seeds_Dataset!L1617</f>
        <v>0.63080000000000003</v>
      </c>
      <c r="M1619" s="9">
        <f>Pumpkin_Seeds_Dataset!M1617</f>
        <v>1</v>
      </c>
      <c r="N1619" s="10">
        <f t="shared" si="326"/>
        <v>0</v>
      </c>
      <c r="O1619" s="11">
        <f t="shared" si="327"/>
        <v>1</v>
      </c>
      <c r="P1619">
        <f t="shared" si="328"/>
        <v>1</v>
      </c>
      <c r="Q1619">
        <f t="shared" si="329"/>
        <v>0.99749230838417946</v>
      </c>
      <c r="R1619" s="9">
        <f t="shared" si="330"/>
        <v>0.99749230838417946</v>
      </c>
      <c r="S1619" s="11">
        <f t="shared" si="331"/>
        <v>2.5076916158205398E-3</v>
      </c>
      <c r="T1619" s="9">
        <f t="shared" si="332"/>
        <v>-2.5108411409007917E-3</v>
      </c>
      <c r="U1619" s="11">
        <f t="shared" si="333"/>
        <v>100</v>
      </c>
      <c r="AX1619">
        <v>0.81350990621584407</v>
      </c>
      <c r="AY1619">
        <v>0</v>
      </c>
      <c r="AZ1619">
        <v>1</v>
      </c>
      <c r="BA1619">
        <f t="shared" si="337"/>
        <v>1272</v>
      </c>
      <c r="BB1619">
        <f t="shared" si="338"/>
        <v>343</v>
      </c>
      <c r="BC1619">
        <f t="shared" si="334"/>
        <v>2.1538461538461506E-2</v>
      </c>
      <c r="BD1619">
        <f t="shared" si="335"/>
        <v>0.71416666666666662</v>
      </c>
      <c r="BE1619">
        <f t="shared" si="336"/>
        <v>5.4935897435895648E-4</v>
      </c>
    </row>
    <row r="1620" spans="1:57" x14ac:dyDescent="0.3">
      <c r="A1620">
        <f>Pumpkin_Seeds_Dataset!A1618</f>
        <v>72953</v>
      </c>
      <c r="B1620">
        <f>Pumpkin_Seeds_Dataset!B1618</f>
        <v>1081.4870000000001</v>
      </c>
      <c r="C1620">
        <f>Pumpkin_Seeds_Dataset!C1618</f>
        <v>440.30180000000001</v>
      </c>
      <c r="D1620">
        <f>Pumpkin_Seeds_Dataset!D1618</f>
        <v>212.0823</v>
      </c>
      <c r="E1620">
        <f>Pumpkin_Seeds_Dataset!E1618</f>
        <v>73771</v>
      </c>
      <c r="F1620">
        <f>Pumpkin_Seeds_Dataset!F1618</f>
        <v>304.7731</v>
      </c>
      <c r="G1620">
        <f>Pumpkin_Seeds_Dataset!G1618</f>
        <v>0.87639999999999996</v>
      </c>
      <c r="H1620">
        <f>Pumpkin_Seeds_Dataset!H1618</f>
        <v>0.9889</v>
      </c>
      <c r="I1620">
        <f>Pumpkin_Seeds_Dataset!I1618</f>
        <v>0.70420000000000005</v>
      </c>
      <c r="J1620">
        <f>Pumpkin_Seeds_Dataset!J1618</f>
        <v>0.78380000000000005</v>
      </c>
      <c r="K1620">
        <f>Pumpkin_Seeds_Dataset!K1618</f>
        <v>2.0760999999999998</v>
      </c>
      <c r="L1620">
        <f>Pumpkin_Seeds_Dataset!L1618</f>
        <v>0.69220000000000004</v>
      </c>
      <c r="M1620" s="9">
        <f>Pumpkin_Seeds_Dataset!M1618</f>
        <v>1</v>
      </c>
      <c r="N1620" s="10">
        <f t="shared" si="326"/>
        <v>0</v>
      </c>
      <c r="O1620" s="11">
        <f t="shared" si="327"/>
        <v>1</v>
      </c>
      <c r="P1620">
        <f t="shared" si="328"/>
        <v>1</v>
      </c>
      <c r="Q1620">
        <f t="shared" si="329"/>
        <v>0.5103588003490821</v>
      </c>
      <c r="R1620" s="9">
        <f t="shared" si="330"/>
        <v>0.5103588003490821</v>
      </c>
      <c r="S1620" s="11">
        <f t="shared" si="331"/>
        <v>0.4896411996509179</v>
      </c>
      <c r="T1620" s="9">
        <f t="shared" si="332"/>
        <v>-0.67264127052881373</v>
      </c>
      <c r="U1620" s="11">
        <f t="shared" si="333"/>
        <v>100</v>
      </c>
      <c r="AX1620">
        <v>0.81355808401133634</v>
      </c>
      <c r="AY1620">
        <v>1</v>
      </c>
      <c r="AZ1620">
        <v>0</v>
      </c>
      <c r="BA1620">
        <f t="shared" si="337"/>
        <v>1273</v>
      </c>
      <c r="BB1620">
        <f t="shared" si="338"/>
        <v>343</v>
      </c>
      <c r="BC1620">
        <f t="shared" si="334"/>
        <v>2.0769230769230762E-2</v>
      </c>
      <c r="BD1620">
        <f t="shared" si="335"/>
        <v>0.71416666666666662</v>
      </c>
      <c r="BE1620">
        <f t="shared" si="336"/>
        <v>0</v>
      </c>
    </row>
    <row r="1621" spans="1:57" x14ac:dyDescent="0.3">
      <c r="A1621">
        <f>Pumpkin_Seeds_Dataset!A1619</f>
        <v>112500</v>
      </c>
      <c r="B1621">
        <f>Pumpkin_Seeds_Dataset!B1619</f>
        <v>1405.4459999999999</v>
      </c>
      <c r="C1621">
        <f>Pumpkin_Seeds_Dataset!C1619</f>
        <v>596.69970000000001</v>
      </c>
      <c r="D1621">
        <f>Pumpkin_Seeds_Dataset!D1619</f>
        <v>240.62430000000001</v>
      </c>
      <c r="E1621">
        <f>Pumpkin_Seeds_Dataset!E1619</f>
        <v>113585</v>
      </c>
      <c r="F1621">
        <f>Pumpkin_Seeds_Dataset!F1619</f>
        <v>378.4699</v>
      </c>
      <c r="G1621">
        <f>Pumpkin_Seeds_Dataset!G1619</f>
        <v>0.91510000000000002</v>
      </c>
      <c r="H1621">
        <f>Pumpkin_Seeds_Dataset!H1619</f>
        <v>0.99039999999999995</v>
      </c>
      <c r="I1621">
        <f>Pumpkin_Seeds_Dataset!I1619</f>
        <v>0.54949999999999999</v>
      </c>
      <c r="J1621">
        <f>Pumpkin_Seeds_Dataset!J1619</f>
        <v>0.7157</v>
      </c>
      <c r="K1621">
        <f>Pumpkin_Seeds_Dataset!K1619</f>
        <v>2.4798</v>
      </c>
      <c r="L1621">
        <f>Pumpkin_Seeds_Dataset!L1619</f>
        <v>0.63429999999999997</v>
      </c>
      <c r="M1621" s="9">
        <f>Pumpkin_Seeds_Dataset!M1619</f>
        <v>1</v>
      </c>
      <c r="N1621" s="10">
        <f t="shared" si="326"/>
        <v>0</v>
      </c>
      <c r="O1621" s="11">
        <f t="shared" si="327"/>
        <v>1</v>
      </c>
      <c r="P1621">
        <f t="shared" si="328"/>
        <v>1</v>
      </c>
      <c r="Q1621">
        <f t="shared" si="329"/>
        <v>0.99969003111410693</v>
      </c>
      <c r="R1621" s="9">
        <f t="shared" si="330"/>
        <v>0.99969003111410693</v>
      </c>
      <c r="S1621" s="11">
        <f t="shared" si="331"/>
        <v>3.0996888589307492E-4</v>
      </c>
      <c r="T1621" s="9">
        <f t="shared" si="332"/>
        <v>-3.1001693617783781E-4</v>
      </c>
      <c r="U1621" s="11">
        <f t="shared" si="333"/>
        <v>100</v>
      </c>
      <c r="AX1621">
        <v>0.81498197768366865</v>
      </c>
      <c r="AY1621">
        <v>0</v>
      </c>
      <c r="AZ1621">
        <v>1</v>
      </c>
      <c r="BA1621">
        <f t="shared" si="337"/>
        <v>1273</v>
      </c>
      <c r="BB1621">
        <f t="shared" si="338"/>
        <v>344</v>
      </c>
      <c r="BC1621">
        <f t="shared" si="334"/>
        <v>2.0769230769230762E-2</v>
      </c>
      <c r="BD1621">
        <f t="shared" si="335"/>
        <v>0.71333333333333337</v>
      </c>
      <c r="BE1621">
        <f t="shared" si="336"/>
        <v>0</v>
      </c>
    </row>
    <row r="1622" spans="1:57" x14ac:dyDescent="0.3">
      <c r="A1622">
        <f>Pumpkin_Seeds_Dataset!A1620</f>
        <v>76884</v>
      </c>
      <c r="B1622">
        <f>Pumpkin_Seeds_Dataset!B1620</f>
        <v>1091.3230000000001</v>
      </c>
      <c r="C1622">
        <f>Pumpkin_Seeds_Dataset!C1620</f>
        <v>440.25830000000002</v>
      </c>
      <c r="D1622">
        <f>Pumpkin_Seeds_Dataset!D1620</f>
        <v>223.70939999999999</v>
      </c>
      <c r="E1622">
        <f>Pumpkin_Seeds_Dataset!E1620</f>
        <v>77751</v>
      </c>
      <c r="F1622">
        <f>Pumpkin_Seeds_Dataset!F1620</f>
        <v>312.8766</v>
      </c>
      <c r="G1622">
        <f>Pumpkin_Seeds_Dataset!G1620</f>
        <v>0.86129999999999995</v>
      </c>
      <c r="H1622">
        <f>Pumpkin_Seeds_Dataset!H1620</f>
        <v>0.98880000000000001</v>
      </c>
      <c r="I1622">
        <f>Pumpkin_Seeds_Dataset!I1620</f>
        <v>0.62660000000000005</v>
      </c>
      <c r="J1622">
        <f>Pumpkin_Seeds_Dataset!J1620</f>
        <v>0.81120000000000003</v>
      </c>
      <c r="K1622">
        <f>Pumpkin_Seeds_Dataset!K1620</f>
        <v>1.968</v>
      </c>
      <c r="L1622">
        <f>Pumpkin_Seeds_Dataset!L1620</f>
        <v>0.7107</v>
      </c>
      <c r="M1622" s="9">
        <f>Pumpkin_Seeds_Dataset!M1620</f>
        <v>1</v>
      </c>
      <c r="N1622" s="10">
        <f t="shared" si="326"/>
        <v>0</v>
      </c>
      <c r="O1622" s="11">
        <f t="shared" si="327"/>
        <v>1</v>
      </c>
      <c r="P1622">
        <f t="shared" si="328"/>
        <v>1</v>
      </c>
      <c r="Q1622">
        <f t="shared" si="329"/>
        <v>0.19833634843441789</v>
      </c>
      <c r="R1622" s="9">
        <f t="shared" si="330"/>
        <v>0.19833634843441789</v>
      </c>
      <c r="S1622" s="11">
        <f t="shared" si="331"/>
        <v>0.80166365156558217</v>
      </c>
      <c r="T1622" s="9">
        <f t="shared" si="332"/>
        <v>-1.6177909600298268</v>
      </c>
      <c r="U1622" s="11">
        <f t="shared" si="333"/>
        <v>0</v>
      </c>
      <c r="AX1622">
        <v>0.81579615131260208</v>
      </c>
      <c r="AY1622">
        <v>0</v>
      </c>
      <c r="AZ1622">
        <v>1</v>
      </c>
      <c r="BA1622">
        <f t="shared" si="337"/>
        <v>1273</v>
      </c>
      <c r="BB1622">
        <f t="shared" si="338"/>
        <v>345</v>
      </c>
      <c r="BC1622">
        <f t="shared" si="334"/>
        <v>2.0769230769230762E-2</v>
      </c>
      <c r="BD1622">
        <f t="shared" si="335"/>
        <v>0.71250000000000002</v>
      </c>
      <c r="BE1622">
        <f t="shared" si="336"/>
        <v>0</v>
      </c>
    </row>
    <row r="1623" spans="1:57" x14ac:dyDescent="0.3">
      <c r="A1623">
        <f>Pumpkin_Seeds_Dataset!A1621</f>
        <v>101439</v>
      </c>
      <c r="B1623">
        <f>Pumpkin_Seeds_Dataset!B1621</f>
        <v>1302.8499999999999</v>
      </c>
      <c r="C1623">
        <f>Pumpkin_Seeds_Dataset!C1621</f>
        <v>551.23979999999995</v>
      </c>
      <c r="D1623">
        <f>Pumpkin_Seeds_Dataset!D1621</f>
        <v>234.69319999999999</v>
      </c>
      <c r="E1623">
        <f>Pumpkin_Seeds_Dataset!E1621</f>
        <v>102203</v>
      </c>
      <c r="F1623">
        <f>Pumpkin_Seeds_Dataset!F1621</f>
        <v>359.38299999999998</v>
      </c>
      <c r="G1623">
        <f>Pumpkin_Seeds_Dataset!G1621</f>
        <v>0.90480000000000005</v>
      </c>
      <c r="H1623">
        <f>Pumpkin_Seeds_Dataset!H1621</f>
        <v>0.99250000000000005</v>
      </c>
      <c r="I1623">
        <f>Pumpkin_Seeds_Dataset!I1621</f>
        <v>0.70499999999999996</v>
      </c>
      <c r="J1623">
        <f>Pumpkin_Seeds_Dataset!J1621</f>
        <v>0.751</v>
      </c>
      <c r="K1623">
        <f>Pumpkin_Seeds_Dataset!K1621</f>
        <v>2.3488000000000002</v>
      </c>
      <c r="L1623">
        <f>Pumpkin_Seeds_Dataset!L1621</f>
        <v>0.65200000000000002</v>
      </c>
      <c r="M1623" s="9">
        <f>Pumpkin_Seeds_Dataset!M1621</f>
        <v>1</v>
      </c>
      <c r="N1623" s="10">
        <f t="shared" si="326"/>
        <v>0</v>
      </c>
      <c r="O1623" s="11">
        <f t="shared" si="327"/>
        <v>1</v>
      </c>
      <c r="P1623">
        <f t="shared" si="328"/>
        <v>1</v>
      </c>
      <c r="Q1623">
        <f t="shared" si="329"/>
        <v>0.99564178681158932</v>
      </c>
      <c r="R1623" s="9">
        <f t="shared" si="330"/>
        <v>0.99564178681158932</v>
      </c>
      <c r="S1623" s="11">
        <f t="shared" si="331"/>
        <v>4.3582131884106756E-3</v>
      </c>
      <c r="T1623" s="9">
        <f t="shared" si="332"/>
        <v>-4.3677378833500034E-3</v>
      </c>
      <c r="U1623" s="11">
        <f t="shared" si="333"/>
        <v>100</v>
      </c>
      <c r="AX1623">
        <v>0.81628386878976222</v>
      </c>
      <c r="AY1623">
        <v>0</v>
      </c>
      <c r="AZ1623">
        <v>1</v>
      </c>
      <c r="BA1623">
        <f t="shared" si="337"/>
        <v>1273</v>
      </c>
      <c r="BB1623">
        <f t="shared" si="338"/>
        <v>346</v>
      </c>
      <c r="BC1623">
        <f t="shared" si="334"/>
        <v>2.0769230769230762E-2</v>
      </c>
      <c r="BD1623">
        <f t="shared" si="335"/>
        <v>0.71166666666666667</v>
      </c>
      <c r="BE1623">
        <f t="shared" si="336"/>
        <v>0</v>
      </c>
    </row>
    <row r="1624" spans="1:57" x14ac:dyDescent="0.3">
      <c r="A1624">
        <f>Pumpkin_Seeds_Dataset!A1622</f>
        <v>60017</v>
      </c>
      <c r="B1624">
        <f>Pumpkin_Seeds_Dataset!B1622</f>
        <v>1022.36</v>
      </c>
      <c r="C1624">
        <f>Pumpkin_Seeds_Dataset!C1622</f>
        <v>439.86989999999997</v>
      </c>
      <c r="D1624">
        <f>Pumpkin_Seeds_Dataset!D1622</f>
        <v>174.1165</v>
      </c>
      <c r="E1624">
        <f>Pumpkin_Seeds_Dataset!E1622</f>
        <v>60558</v>
      </c>
      <c r="F1624">
        <f>Pumpkin_Seeds_Dataset!F1622</f>
        <v>276.43450000000001</v>
      </c>
      <c r="G1624">
        <f>Pumpkin_Seeds_Dataset!G1622</f>
        <v>0.91830000000000001</v>
      </c>
      <c r="H1624">
        <f>Pumpkin_Seeds_Dataset!H1622</f>
        <v>0.99109999999999998</v>
      </c>
      <c r="I1624">
        <f>Pumpkin_Seeds_Dataset!I1622</f>
        <v>0.5494</v>
      </c>
      <c r="J1624">
        <f>Pumpkin_Seeds_Dataset!J1622</f>
        <v>0.72160000000000002</v>
      </c>
      <c r="K1624">
        <f>Pumpkin_Seeds_Dataset!K1622</f>
        <v>2.5263</v>
      </c>
      <c r="L1624">
        <f>Pumpkin_Seeds_Dataset!L1622</f>
        <v>0.62839999999999996</v>
      </c>
      <c r="M1624" s="9">
        <f>Pumpkin_Seeds_Dataset!M1622</f>
        <v>1</v>
      </c>
      <c r="N1624" s="10">
        <f t="shared" si="326"/>
        <v>0</v>
      </c>
      <c r="O1624" s="11">
        <f t="shared" si="327"/>
        <v>1</v>
      </c>
      <c r="P1624">
        <f t="shared" si="328"/>
        <v>1</v>
      </c>
      <c r="Q1624">
        <f t="shared" si="329"/>
        <v>0.99865111469295409</v>
      </c>
      <c r="R1624" s="9">
        <f t="shared" si="330"/>
        <v>0.99865111469295409</v>
      </c>
      <c r="S1624" s="11">
        <f t="shared" si="331"/>
        <v>1.3488853070459106E-3</v>
      </c>
      <c r="T1624" s="9">
        <f t="shared" si="332"/>
        <v>-1.3497958717553734E-3</v>
      </c>
      <c r="U1624" s="11">
        <f t="shared" si="333"/>
        <v>100</v>
      </c>
      <c r="AX1624">
        <v>0.8182302200101218</v>
      </c>
      <c r="AY1624">
        <v>0</v>
      </c>
      <c r="AZ1624">
        <v>1</v>
      </c>
      <c r="BA1624">
        <f t="shared" si="337"/>
        <v>1273</v>
      </c>
      <c r="BB1624">
        <f t="shared" si="338"/>
        <v>347</v>
      </c>
      <c r="BC1624">
        <f t="shared" si="334"/>
        <v>2.0769230769230762E-2</v>
      </c>
      <c r="BD1624">
        <f t="shared" si="335"/>
        <v>0.71083333333333332</v>
      </c>
      <c r="BE1624">
        <f t="shared" si="336"/>
        <v>0</v>
      </c>
    </row>
    <row r="1625" spans="1:57" x14ac:dyDescent="0.3">
      <c r="A1625">
        <f>Pumpkin_Seeds_Dataset!A1623</f>
        <v>113009</v>
      </c>
      <c r="B1625">
        <f>Pumpkin_Seeds_Dataset!B1623</f>
        <v>1376.422</v>
      </c>
      <c r="C1625">
        <f>Pumpkin_Seeds_Dataset!C1623</f>
        <v>581.88310000000001</v>
      </c>
      <c r="D1625">
        <f>Pumpkin_Seeds_Dataset!D1623</f>
        <v>248.12219999999999</v>
      </c>
      <c r="E1625">
        <f>Pumpkin_Seeds_Dataset!E1623</f>
        <v>113779</v>
      </c>
      <c r="F1625">
        <f>Pumpkin_Seeds_Dataset!F1623</f>
        <v>379.32510000000002</v>
      </c>
      <c r="G1625">
        <f>Pumpkin_Seeds_Dataset!G1623</f>
        <v>0.90449999999999997</v>
      </c>
      <c r="H1625">
        <f>Pumpkin_Seeds_Dataset!H1623</f>
        <v>0.99319999999999997</v>
      </c>
      <c r="I1625">
        <f>Pumpkin_Seeds_Dataset!I1623</f>
        <v>0.74039999999999995</v>
      </c>
      <c r="J1625">
        <f>Pumpkin_Seeds_Dataset!J1623</f>
        <v>0.74960000000000004</v>
      </c>
      <c r="K1625">
        <f>Pumpkin_Seeds_Dataset!K1623</f>
        <v>2.3451</v>
      </c>
      <c r="L1625">
        <f>Pumpkin_Seeds_Dataset!L1623</f>
        <v>0.65190000000000003</v>
      </c>
      <c r="M1625" s="9">
        <f>Pumpkin_Seeds_Dataset!M1623</f>
        <v>1</v>
      </c>
      <c r="N1625" s="10">
        <f t="shared" si="326"/>
        <v>0</v>
      </c>
      <c r="O1625" s="11">
        <f t="shared" si="327"/>
        <v>1</v>
      </c>
      <c r="P1625">
        <f t="shared" si="328"/>
        <v>1</v>
      </c>
      <c r="Q1625">
        <f t="shared" si="329"/>
        <v>0.99966122640647326</v>
      </c>
      <c r="R1625" s="9">
        <f t="shared" si="330"/>
        <v>0.99966122640647326</v>
      </c>
      <c r="S1625" s="11">
        <f t="shared" si="331"/>
        <v>3.3877359352674219E-4</v>
      </c>
      <c r="T1625" s="9">
        <f t="shared" si="332"/>
        <v>-3.3883099026394298E-4</v>
      </c>
      <c r="U1625" s="11">
        <f t="shared" si="333"/>
        <v>100</v>
      </c>
      <c r="AX1625">
        <v>0.81886635894143989</v>
      </c>
      <c r="AY1625">
        <v>0</v>
      </c>
      <c r="AZ1625">
        <v>1</v>
      </c>
      <c r="BA1625">
        <f t="shared" si="337"/>
        <v>1273</v>
      </c>
      <c r="BB1625">
        <f t="shared" si="338"/>
        <v>348</v>
      </c>
      <c r="BC1625">
        <f t="shared" si="334"/>
        <v>2.0769230769230762E-2</v>
      </c>
      <c r="BD1625">
        <f t="shared" si="335"/>
        <v>0.71</v>
      </c>
      <c r="BE1625">
        <f t="shared" si="336"/>
        <v>0</v>
      </c>
    </row>
    <row r="1626" spans="1:57" x14ac:dyDescent="0.3">
      <c r="A1626">
        <f>Pumpkin_Seeds_Dataset!A1624</f>
        <v>74353</v>
      </c>
      <c r="B1626">
        <f>Pumpkin_Seeds_Dataset!B1624</f>
        <v>1120.547</v>
      </c>
      <c r="C1626">
        <f>Pumpkin_Seeds_Dataset!C1624</f>
        <v>468.8578</v>
      </c>
      <c r="D1626">
        <f>Pumpkin_Seeds_Dataset!D1624</f>
        <v>203.2192</v>
      </c>
      <c r="E1626">
        <f>Pumpkin_Seeds_Dataset!E1624</f>
        <v>75348</v>
      </c>
      <c r="F1626">
        <f>Pumpkin_Seeds_Dataset!F1624</f>
        <v>307.68360000000001</v>
      </c>
      <c r="G1626">
        <f>Pumpkin_Seeds_Dataset!G1624</f>
        <v>0.9012</v>
      </c>
      <c r="H1626">
        <f>Pumpkin_Seeds_Dataset!H1624</f>
        <v>0.98680000000000001</v>
      </c>
      <c r="I1626">
        <f>Pumpkin_Seeds_Dataset!I1624</f>
        <v>0.65449999999999997</v>
      </c>
      <c r="J1626">
        <f>Pumpkin_Seeds_Dataset!J1624</f>
        <v>0.74409999999999998</v>
      </c>
      <c r="K1626">
        <f>Pumpkin_Seeds_Dataset!K1624</f>
        <v>2.3071999999999999</v>
      </c>
      <c r="L1626">
        <f>Pumpkin_Seeds_Dataset!L1624</f>
        <v>0.65620000000000001</v>
      </c>
      <c r="M1626" s="9">
        <f>Pumpkin_Seeds_Dataset!M1624</f>
        <v>1</v>
      </c>
      <c r="N1626" s="10">
        <f t="shared" si="326"/>
        <v>0</v>
      </c>
      <c r="O1626" s="11">
        <f t="shared" si="327"/>
        <v>1</v>
      </c>
      <c r="P1626">
        <f t="shared" si="328"/>
        <v>1</v>
      </c>
      <c r="Q1626">
        <f t="shared" si="329"/>
        <v>0.90961855523046953</v>
      </c>
      <c r="R1626" s="9">
        <f t="shared" si="330"/>
        <v>0.90961855523046953</v>
      </c>
      <c r="S1626" s="11">
        <f t="shared" si="331"/>
        <v>9.0381444769530472E-2</v>
      </c>
      <c r="T1626" s="9">
        <f t="shared" si="332"/>
        <v>-9.472993742398253E-2</v>
      </c>
      <c r="U1626" s="11">
        <f t="shared" si="333"/>
        <v>100</v>
      </c>
      <c r="AX1626">
        <v>0.819028518493219</v>
      </c>
      <c r="AY1626">
        <v>0</v>
      </c>
      <c r="AZ1626">
        <v>1</v>
      </c>
      <c r="BA1626">
        <f t="shared" si="337"/>
        <v>1273</v>
      </c>
      <c r="BB1626">
        <f t="shared" si="338"/>
        <v>349</v>
      </c>
      <c r="BC1626">
        <f t="shared" si="334"/>
        <v>2.0769230769230762E-2</v>
      </c>
      <c r="BD1626">
        <f t="shared" si="335"/>
        <v>0.70916666666666672</v>
      </c>
      <c r="BE1626">
        <f t="shared" si="336"/>
        <v>0</v>
      </c>
    </row>
    <row r="1627" spans="1:57" x14ac:dyDescent="0.3">
      <c r="A1627">
        <f>Pumpkin_Seeds_Dataset!A1625</f>
        <v>75988</v>
      </c>
      <c r="B1627">
        <f>Pumpkin_Seeds_Dataset!B1625</f>
        <v>1091.9480000000001</v>
      </c>
      <c r="C1627">
        <f>Pumpkin_Seeds_Dataset!C1625</f>
        <v>447.6035</v>
      </c>
      <c r="D1627">
        <f>Pumpkin_Seeds_Dataset!D1625</f>
        <v>217.30510000000001</v>
      </c>
      <c r="E1627">
        <f>Pumpkin_Seeds_Dataset!E1625</f>
        <v>76566</v>
      </c>
      <c r="F1627">
        <f>Pumpkin_Seeds_Dataset!F1625</f>
        <v>311.04809999999998</v>
      </c>
      <c r="G1627">
        <f>Pumpkin_Seeds_Dataset!G1625</f>
        <v>0.87419999999999998</v>
      </c>
      <c r="H1627">
        <f>Pumpkin_Seeds_Dataset!H1625</f>
        <v>0.99250000000000005</v>
      </c>
      <c r="I1627">
        <f>Pumpkin_Seeds_Dataset!I1625</f>
        <v>0.70789999999999997</v>
      </c>
      <c r="J1627">
        <f>Pumpkin_Seeds_Dataset!J1625</f>
        <v>0.80079999999999996</v>
      </c>
      <c r="K1627">
        <f>Pumpkin_Seeds_Dataset!K1625</f>
        <v>2.0598000000000001</v>
      </c>
      <c r="L1627">
        <f>Pumpkin_Seeds_Dataset!L1625</f>
        <v>0.69489999999999996</v>
      </c>
      <c r="M1627" s="9">
        <f>Pumpkin_Seeds_Dataset!M1625</f>
        <v>1</v>
      </c>
      <c r="N1627" s="10">
        <f t="shared" si="326"/>
        <v>0</v>
      </c>
      <c r="O1627" s="11">
        <f t="shared" si="327"/>
        <v>1</v>
      </c>
      <c r="P1627">
        <f t="shared" si="328"/>
        <v>1</v>
      </c>
      <c r="Q1627">
        <f t="shared" si="329"/>
        <v>0.64076515481544849</v>
      </c>
      <c r="R1627" s="9">
        <f t="shared" si="330"/>
        <v>0.64076515481544849</v>
      </c>
      <c r="S1627" s="11">
        <f t="shared" si="331"/>
        <v>0.35923484518455151</v>
      </c>
      <c r="T1627" s="9">
        <f t="shared" si="332"/>
        <v>-0.44509226233533017</v>
      </c>
      <c r="U1627" s="11">
        <f t="shared" si="333"/>
        <v>100</v>
      </c>
      <c r="AX1627">
        <v>0.81905066191615761</v>
      </c>
      <c r="AY1627">
        <v>0</v>
      </c>
      <c r="AZ1627">
        <v>1</v>
      </c>
      <c r="BA1627">
        <f t="shared" si="337"/>
        <v>1273</v>
      </c>
      <c r="BB1627">
        <f t="shared" si="338"/>
        <v>350</v>
      </c>
      <c r="BC1627">
        <f t="shared" si="334"/>
        <v>2.0769230769230762E-2</v>
      </c>
      <c r="BD1627">
        <f t="shared" si="335"/>
        <v>0.70833333333333326</v>
      </c>
      <c r="BE1627">
        <f t="shared" si="336"/>
        <v>0</v>
      </c>
    </row>
    <row r="1628" spans="1:57" x14ac:dyDescent="0.3">
      <c r="A1628">
        <f>Pumpkin_Seeds_Dataset!A1626</f>
        <v>74487</v>
      </c>
      <c r="B1628">
        <f>Pumpkin_Seeds_Dataset!B1626</f>
        <v>1119.3779999999999</v>
      </c>
      <c r="C1628">
        <f>Pumpkin_Seeds_Dataset!C1626</f>
        <v>468.49279999999999</v>
      </c>
      <c r="D1628">
        <f>Pumpkin_Seeds_Dataset!D1626</f>
        <v>203.578</v>
      </c>
      <c r="E1628">
        <f>Pumpkin_Seeds_Dataset!E1626</f>
        <v>75122</v>
      </c>
      <c r="F1628">
        <f>Pumpkin_Seeds_Dataset!F1626</f>
        <v>307.96069999999997</v>
      </c>
      <c r="G1628">
        <f>Pumpkin_Seeds_Dataset!G1626</f>
        <v>0.90069999999999995</v>
      </c>
      <c r="H1628">
        <f>Pumpkin_Seeds_Dataset!H1626</f>
        <v>0.99150000000000005</v>
      </c>
      <c r="I1628">
        <f>Pumpkin_Seeds_Dataset!I1626</f>
        <v>0.57579999999999998</v>
      </c>
      <c r="J1628">
        <f>Pumpkin_Seeds_Dataset!J1626</f>
        <v>0.747</v>
      </c>
      <c r="K1628">
        <f>Pumpkin_Seeds_Dataset!K1626</f>
        <v>2.3012999999999999</v>
      </c>
      <c r="L1628">
        <f>Pumpkin_Seeds_Dataset!L1626</f>
        <v>0.6573</v>
      </c>
      <c r="M1628" s="9">
        <f>Pumpkin_Seeds_Dataset!M1626</f>
        <v>1</v>
      </c>
      <c r="N1628" s="10">
        <f t="shared" si="326"/>
        <v>0</v>
      </c>
      <c r="O1628" s="11">
        <f t="shared" si="327"/>
        <v>1</v>
      </c>
      <c r="P1628">
        <f t="shared" si="328"/>
        <v>1</v>
      </c>
      <c r="Q1628">
        <f t="shared" si="329"/>
        <v>0.96429187216946399</v>
      </c>
      <c r="R1628" s="9">
        <f t="shared" si="330"/>
        <v>0.96429187216946399</v>
      </c>
      <c r="S1628" s="11">
        <f t="shared" si="331"/>
        <v>3.5708127830536007E-2</v>
      </c>
      <c r="T1628" s="9">
        <f t="shared" si="332"/>
        <v>-3.6361258237746746E-2</v>
      </c>
      <c r="U1628" s="11">
        <f t="shared" si="333"/>
        <v>100</v>
      </c>
      <c r="AX1628">
        <v>0.81947836984876887</v>
      </c>
      <c r="AY1628">
        <v>0</v>
      </c>
      <c r="AZ1628">
        <v>1</v>
      </c>
      <c r="BA1628">
        <f t="shared" si="337"/>
        <v>1273</v>
      </c>
      <c r="BB1628">
        <f t="shared" si="338"/>
        <v>351</v>
      </c>
      <c r="BC1628">
        <f t="shared" si="334"/>
        <v>2.0769230769230762E-2</v>
      </c>
      <c r="BD1628">
        <f t="shared" si="335"/>
        <v>0.70750000000000002</v>
      </c>
      <c r="BE1628">
        <f t="shared" si="336"/>
        <v>0</v>
      </c>
    </row>
    <row r="1629" spans="1:57" x14ac:dyDescent="0.3">
      <c r="A1629">
        <f>Pumpkin_Seeds_Dataset!A1627</f>
        <v>89611</v>
      </c>
      <c r="B1629">
        <f>Pumpkin_Seeds_Dataset!B1627</f>
        <v>1237.9100000000001</v>
      </c>
      <c r="C1629">
        <f>Pumpkin_Seeds_Dataset!C1627</f>
        <v>524.58939999999996</v>
      </c>
      <c r="D1629">
        <f>Pumpkin_Seeds_Dataset!D1627</f>
        <v>218.8056</v>
      </c>
      <c r="E1629">
        <f>Pumpkin_Seeds_Dataset!E1627</f>
        <v>90502</v>
      </c>
      <c r="F1629">
        <f>Pumpkin_Seeds_Dataset!F1627</f>
        <v>337.78140000000002</v>
      </c>
      <c r="G1629">
        <f>Pumpkin_Seeds_Dataset!G1627</f>
        <v>0.90890000000000004</v>
      </c>
      <c r="H1629">
        <f>Pumpkin_Seeds_Dataset!H1627</f>
        <v>0.99019999999999997</v>
      </c>
      <c r="I1629">
        <f>Pumpkin_Seeds_Dataset!I1627</f>
        <v>0.54290000000000005</v>
      </c>
      <c r="J1629">
        <f>Pumpkin_Seeds_Dataset!J1627</f>
        <v>0.73480000000000001</v>
      </c>
      <c r="K1629">
        <f>Pumpkin_Seeds_Dataset!K1627</f>
        <v>2.3975</v>
      </c>
      <c r="L1629">
        <f>Pumpkin_Seeds_Dataset!L1627</f>
        <v>0.64390000000000003</v>
      </c>
      <c r="M1629" s="9">
        <f>Pumpkin_Seeds_Dataset!M1627</f>
        <v>1</v>
      </c>
      <c r="N1629" s="10">
        <f t="shared" si="326"/>
        <v>0</v>
      </c>
      <c r="O1629" s="11">
        <f t="shared" si="327"/>
        <v>1</v>
      </c>
      <c r="P1629">
        <f t="shared" si="328"/>
        <v>1</v>
      </c>
      <c r="Q1629">
        <f t="shared" si="329"/>
        <v>0.98865915539311389</v>
      </c>
      <c r="R1629" s="9">
        <f t="shared" si="330"/>
        <v>0.98865915539311389</v>
      </c>
      <c r="S1629" s="11">
        <f t="shared" si="331"/>
        <v>1.1340844606886114E-2</v>
      </c>
      <c r="T1629" s="9">
        <f t="shared" si="332"/>
        <v>-1.1405642358390155E-2</v>
      </c>
      <c r="U1629" s="11">
        <f t="shared" si="333"/>
        <v>100</v>
      </c>
      <c r="AX1629">
        <v>0.82085424003901253</v>
      </c>
      <c r="AY1629">
        <v>0</v>
      </c>
      <c r="AZ1629">
        <v>1</v>
      </c>
      <c r="BA1629">
        <f t="shared" si="337"/>
        <v>1273</v>
      </c>
      <c r="BB1629">
        <f t="shared" si="338"/>
        <v>352</v>
      </c>
      <c r="BC1629">
        <f t="shared" si="334"/>
        <v>2.0769230769230762E-2</v>
      </c>
      <c r="BD1629">
        <f t="shared" si="335"/>
        <v>0.70666666666666667</v>
      </c>
      <c r="BE1629">
        <f t="shared" si="336"/>
        <v>0</v>
      </c>
    </row>
    <row r="1630" spans="1:57" x14ac:dyDescent="0.3">
      <c r="A1630">
        <f>Pumpkin_Seeds_Dataset!A1628</f>
        <v>54128</v>
      </c>
      <c r="B1630">
        <f>Pumpkin_Seeds_Dataset!B1628</f>
        <v>871.45799999999997</v>
      </c>
      <c r="C1630">
        <f>Pumpkin_Seeds_Dataset!C1628</f>
        <v>324.01130000000001</v>
      </c>
      <c r="D1630">
        <f>Pumpkin_Seeds_Dataset!D1628</f>
        <v>214.04050000000001</v>
      </c>
      <c r="E1630">
        <f>Pumpkin_Seeds_Dataset!E1628</f>
        <v>54742</v>
      </c>
      <c r="F1630">
        <f>Pumpkin_Seeds_Dataset!F1628</f>
        <v>262.5222</v>
      </c>
      <c r="G1630">
        <f>Pumpkin_Seeds_Dataset!G1628</f>
        <v>0.75070000000000003</v>
      </c>
      <c r="H1630">
        <f>Pumpkin_Seeds_Dataset!H1628</f>
        <v>0.98880000000000001</v>
      </c>
      <c r="I1630">
        <f>Pumpkin_Seeds_Dataset!I1628</f>
        <v>0.72799999999999998</v>
      </c>
      <c r="J1630">
        <f>Pumpkin_Seeds_Dataset!J1628</f>
        <v>0.89570000000000005</v>
      </c>
      <c r="K1630">
        <f>Pumpkin_Seeds_Dataset!K1628</f>
        <v>1.5138</v>
      </c>
      <c r="L1630">
        <f>Pumpkin_Seeds_Dataset!L1628</f>
        <v>0.81020000000000003</v>
      </c>
      <c r="M1630" s="9">
        <f>Pumpkin_Seeds_Dataset!M1628</f>
        <v>1</v>
      </c>
      <c r="N1630" s="10">
        <f t="shared" si="326"/>
        <v>0</v>
      </c>
      <c r="O1630" s="11">
        <f t="shared" si="327"/>
        <v>1</v>
      </c>
      <c r="P1630">
        <f t="shared" si="328"/>
        <v>1</v>
      </c>
      <c r="Q1630">
        <f t="shared" si="329"/>
        <v>3.7315473553392285E-2</v>
      </c>
      <c r="R1630" s="9">
        <f t="shared" si="330"/>
        <v>3.7315473553392285E-2</v>
      </c>
      <c r="S1630" s="11">
        <f t="shared" si="331"/>
        <v>0.96268452644660774</v>
      </c>
      <c r="T1630" s="9">
        <f t="shared" si="332"/>
        <v>-3.2883471977814085</v>
      </c>
      <c r="U1630" s="11">
        <f t="shared" si="333"/>
        <v>0</v>
      </c>
      <c r="AX1630">
        <v>0.8216313559004409</v>
      </c>
      <c r="AY1630">
        <v>0</v>
      </c>
      <c r="AZ1630">
        <v>1</v>
      </c>
      <c r="BA1630">
        <f t="shared" si="337"/>
        <v>1273</v>
      </c>
      <c r="BB1630">
        <f t="shared" si="338"/>
        <v>353</v>
      </c>
      <c r="BC1630">
        <f t="shared" si="334"/>
        <v>2.0769230769230762E-2</v>
      </c>
      <c r="BD1630">
        <f t="shared" si="335"/>
        <v>0.70583333333333331</v>
      </c>
      <c r="BE1630">
        <f t="shared" si="336"/>
        <v>0</v>
      </c>
    </row>
    <row r="1631" spans="1:57" x14ac:dyDescent="0.3">
      <c r="A1631">
        <f>Pumpkin_Seeds_Dataset!A1629</f>
        <v>76609</v>
      </c>
      <c r="B1631">
        <f>Pumpkin_Seeds_Dataset!B1629</f>
        <v>1108.46</v>
      </c>
      <c r="C1631">
        <f>Pumpkin_Seeds_Dataset!C1629</f>
        <v>456.88490000000002</v>
      </c>
      <c r="D1631">
        <f>Pumpkin_Seeds_Dataset!D1629</f>
        <v>214.0607</v>
      </c>
      <c r="E1631">
        <f>Pumpkin_Seeds_Dataset!E1629</f>
        <v>77329</v>
      </c>
      <c r="F1631">
        <f>Pumpkin_Seeds_Dataset!F1629</f>
        <v>312.31650000000002</v>
      </c>
      <c r="G1631">
        <f>Pumpkin_Seeds_Dataset!G1629</f>
        <v>0.88349999999999995</v>
      </c>
      <c r="H1631">
        <f>Pumpkin_Seeds_Dataset!H1629</f>
        <v>0.99070000000000003</v>
      </c>
      <c r="I1631">
        <f>Pumpkin_Seeds_Dataset!I1629</f>
        <v>0.60540000000000005</v>
      </c>
      <c r="J1631">
        <f>Pumpkin_Seeds_Dataset!J1629</f>
        <v>0.78349999999999997</v>
      </c>
      <c r="K1631">
        <f>Pumpkin_Seeds_Dataset!K1629</f>
        <v>2.1343999999999999</v>
      </c>
      <c r="L1631">
        <f>Pumpkin_Seeds_Dataset!L1629</f>
        <v>0.68359999999999999</v>
      </c>
      <c r="M1631" s="9">
        <f>Pumpkin_Seeds_Dataset!M1629</f>
        <v>1</v>
      </c>
      <c r="N1631" s="10">
        <f t="shared" si="326"/>
        <v>0</v>
      </c>
      <c r="O1631" s="11">
        <f t="shared" si="327"/>
        <v>1</v>
      </c>
      <c r="P1631">
        <f t="shared" si="328"/>
        <v>1</v>
      </c>
      <c r="Q1631">
        <f t="shared" si="329"/>
        <v>0.62331561605745722</v>
      </c>
      <c r="R1631" s="9">
        <f t="shared" si="330"/>
        <v>0.62331561605745722</v>
      </c>
      <c r="S1631" s="11">
        <f t="shared" si="331"/>
        <v>0.37668438394254278</v>
      </c>
      <c r="T1631" s="9">
        <f t="shared" si="332"/>
        <v>-0.47270228164280237</v>
      </c>
      <c r="U1631" s="11">
        <f t="shared" si="333"/>
        <v>100</v>
      </c>
      <c r="AX1631">
        <v>0.82164351858820717</v>
      </c>
      <c r="AY1631">
        <v>0</v>
      </c>
      <c r="AZ1631">
        <v>1</v>
      </c>
      <c r="BA1631">
        <f t="shared" si="337"/>
        <v>1273</v>
      </c>
      <c r="BB1631">
        <f t="shared" si="338"/>
        <v>354</v>
      </c>
      <c r="BC1631">
        <f t="shared" si="334"/>
        <v>2.0769230769230762E-2</v>
      </c>
      <c r="BD1631">
        <f t="shared" si="335"/>
        <v>0.70500000000000007</v>
      </c>
      <c r="BE1631">
        <f t="shared" si="336"/>
        <v>0</v>
      </c>
    </row>
    <row r="1632" spans="1:57" x14ac:dyDescent="0.3">
      <c r="A1632">
        <f>Pumpkin_Seeds_Dataset!A1630</f>
        <v>69402</v>
      </c>
      <c r="B1632">
        <f>Pumpkin_Seeds_Dataset!B1630</f>
        <v>1114.0889999999999</v>
      </c>
      <c r="C1632">
        <f>Pumpkin_Seeds_Dataset!C1630</f>
        <v>486.90390000000002</v>
      </c>
      <c r="D1632">
        <f>Pumpkin_Seeds_Dataset!D1630</f>
        <v>181.70840000000001</v>
      </c>
      <c r="E1632">
        <f>Pumpkin_Seeds_Dataset!E1630</f>
        <v>70045</v>
      </c>
      <c r="F1632">
        <f>Pumpkin_Seeds_Dataset!F1630</f>
        <v>297.26310000000001</v>
      </c>
      <c r="G1632">
        <f>Pumpkin_Seeds_Dataset!G1630</f>
        <v>0.92779999999999996</v>
      </c>
      <c r="H1632">
        <f>Pumpkin_Seeds_Dataset!H1630</f>
        <v>0.99080000000000001</v>
      </c>
      <c r="I1632">
        <f>Pumpkin_Seeds_Dataset!I1630</f>
        <v>0.71319999999999995</v>
      </c>
      <c r="J1632">
        <f>Pumpkin_Seeds_Dataset!J1630</f>
        <v>0.70269999999999999</v>
      </c>
      <c r="K1632">
        <f>Pumpkin_Seeds_Dataset!K1630</f>
        <v>2.6796000000000002</v>
      </c>
      <c r="L1632">
        <f>Pumpkin_Seeds_Dataset!L1630</f>
        <v>0.61050000000000004</v>
      </c>
      <c r="M1632" s="9">
        <f>Pumpkin_Seeds_Dataset!M1630</f>
        <v>1</v>
      </c>
      <c r="N1632" s="10">
        <f t="shared" si="326"/>
        <v>0</v>
      </c>
      <c r="O1632" s="11">
        <f t="shared" si="327"/>
        <v>1</v>
      </c>
      <c r="P1632">
        <f t="shared" si="328"/>
        <v>1</v>
      </c>
      <c r="Q1632">
        <f t="shared" si="329"/>
        <v>0.99951661010067194</v>
      </c>
      <c r="R1632" s="9">
        <f t="shared" si="330"/>
        <v>0.99951661010067194</v>
      </c>
      <c r="S1632" s="11">
        <f t="shared" si="331"/>
        <v>4.833898993280572E-4</v>
      </c>
      <c r="T1632" s="9">
        <f t="shared" si="332"/>
        <v>-4.835067698896603E-4</v>
      </c>
      <c r="U1632" s="11">
        <f t="shared" si="333"/>
        <v>100</v>
      </c>
      <c r="AX1632">
        <v>0.82166375181017159</v>
      </c>
      <c r="AY1632">
        <v>0</v>
      </c>
      <c r="AZ1632">
        <v>1</v>
      </c>
      <c r="BA1632">
        <f t="shared" si="337"/>
        <v>1273</v>
      </c>
      <c r="BB1632">
        <f t="shared" si="338"/>
        <v>355</v>
      </c>
      <c r="BC1632">
        <f t="shared" si="334"/>
        <v>2.0769230769230762E-2</v>
      </c>
      <c r="BD1632">
        <f t="shared" si="335"/>
        <v>0.70416666666666661</v>
      </c>
      <c r="BE1632">
        <f t="shared" si="336"/>
        <v>0</v>
      </c>
    </row>
    <row r="1633" spans="1:57" x14ac:dyDescent="0.3">
      <c r="A1633">
        <f>Pumpkin_Seeds_Dataset!A1631</f>
        <v>107695</v>
      </c>
      <c r="B1633">
        <f>Pumpkin_Seeds_Dataset!B1631</f>
        <v>1366.056</v>
      </c>
      <c r="C1633">
        <f>Pumpkin_Seeds_Dataset!C1631</f>
        <v>591.13049999999998</v>
      </c>
      <c r="D1633">
        <f>Pumpkin_Seeds_Dataset!D1631</f>
        <v>232.3622</v>
      </c>
      <c r="E1633">
        <f>Pumpkin_Seeds_Dataset!E1631</f>
        <v>108546</v>
      </c>
      <c r="F1633">
        <f>Pumpkin_Seeds_Dataset!F1631</f>
        <v>370.29919999999998</v>
      </c>
      <c r="G1633">
        <f>Pumpkin_Seeds_Dataset!G1631</f>
        <v>0.91949999999999998</v>
      </c>
      <c r="H1633">
        <f>Pumpkin_Seeds_Dataset!H1631</f>
        <v>0.99219999999999997</v>
      </c>
      <c r="I1633">
        <f>Pumpkin_Seeds_Dataset!I1631</f>
        <v>0.72850000000000004</v>
      </c>
      <c r="J1633">
        <f>Pumpkin_Seeds_Dataset!J1631</f>
        <v>0.72519999999999996</v>
      </c>
      <c r="K1633">
        <f>Pumpkin_Seeds_Dataset!K1631</f>
        <v>2.544</v>
      </c>
      <c r="L1633">
        <f>Pumpkin_Seeds_Dataset!L1631</f>
        <v>0.62639999999999996</v>
      </c>
      <c r="M1633" s="9">
        <f>Pumpkin_Seeds_Dataset!M1631</f>
        <v>1</v>
      </c>
      <c r="N1633" s="10">
        <f t="shared" si="326"/>
        <v>0</v>
      </c>
      <c r="O1633" s="11">
        <f t="shared" si="327"/>
        <v>1</v>
      </c>
      <c r="P1633">
        <f t="shared" si="328"/>
        <v>1</v>
      </c>
      <c r="Q1633">
        <f t="shared" si="329"/>
        <v>0.99987344426713587</v>
      </c>
      <c r="R1633" s="9">
        <f t="shared" si="330"/>
        <v>0.99987344426713587</v>
      </c>
      <c r="S1633" s="11">
        <f t="shared" si="331"/>
        <v>1.2655573286413091E-4</v>
      </c>
      <c r="T1633" s="9">
        <f t="shared" si="332"/>
        <v>-1.2656374171660922E-4</v>
      </c>
      <c r="U1633" s="11">
        <f t="shared" si="333"/>
        <v>100</v>
      </c>
      <c r="AX1633">
        <v>0.82192975934047974</v>
      </c>
      <c r="AY1633">
        <v>0</v>
      </c>
      <c r="AZ1633">
        <v>1</v>
      </c>
      <c r="BA1633">
        <f t="shared" si="337"/>
        <v>1273</v>
      </c>
      <c r="BB1633">
        <f t="shared" si="338"/>
        <v>356</v>
      </c>
      <c r="BC1633">
        <f t="shared" si="334"/>
        <v>2.0769230769230762E-2</v>
      </c>
      <c r="BD1633">
        <f t="shared" si="335"/>
        <v>0.70333333333333337</v>
      </c>
      <c r="BE1633">
        <f t="shared" si="336"/>
        <v>0</v>
      </c>
    </row>
    <row r="1634" spans="1:57" x14ac:dyDescent="0.3">
      <c r="A1634">
        <f>Pumpkin_Seeds_Dataset!A1632</f>
        <v>98780</v>
      </c>
      <c r="B1634">
        <f>Pumpkin_Seeds_Dataset!B1632</f>
        <v>1217.1120000000001</v>
      </c>
      <c r="C1634">
        <f>Pumpkin_Seeds_Dataset!C1632</f>
        <v>484.10610000000003</v>
      </c>
      <c r="D1634">
        <f>Pumpkin_Seeds_Dataset!D1632</f>
        <v>260.75880000000001</v>
      </c>
      <c r="E1634">
        <f>Pumpkin_Seeds_Dataset!E1632</f>
        <v>99684</v>
      </c>
      <c r="F1634">
        <f>Pumpkin_Seeds_Dataset!F1632</f>
        <v>354.64150000000001</v>
      </c>
      <c r="G1634">
        <f>Pumpkin_Seeds_Dataset!G1632</f>
        <v>0.84250000000000003</v>
      </c>
      <c r="H1634">
        <f>Pumpkin_Seeds_Dataset!H1632</f>
        <v>0.9909</v>
      </c>
      <c r="I1634">
        <f>Pumpkin_Seeds_Dataset!I1632</f>
        <v>0.72160000000000002</v>
      </c>
      <c r="J1634">
        <f>Pumpkin_Seeds_Dataset!J1632</f>
        <v>0.83789999999999998</v>
      </c>
      <c r="K1634">
        <f>Pumpkin_Seeds_Dataset!K1632</f>
        <v>1.8565</v>
      </c>
      <c r="L1634">
        <f>Pumpkin_Seeds_Dataset!L1632</f>
        <v>0.73260000000000003</v>
      </c>
      <c r="M1634" s="9">
        <f>Pumpkin_Seeds_Dataset!M1632</f>
        <v>1</v>
      </c>
      <c r="N1634" s="10">
        <f t="shared" si="326"/>
        <v>0</v>
      </c>
      <c r="O1634" s="11">
        <f t="shared" si="327"/>
        <v>1</v>
      </c>
      <c r="P1634">
        <f t="shared" si="328"/>
        <v>1</v>
      </c>
      <c r="Q1634">
        <f t="shared" si="329"/>
        <v>0.24173878963633355</v>
      </c>
      <c r="R1634" s="9">
        <f t="shared" si="330"/>
        <v>0.24173878963633355</v>
      </c>
      <c r="S1634" s="11">
        <f t="shared" si="331"/>
        <v>0.75826121036366645</v>
      </c>
      <c r="T1634" s="9">
        <f t="shared" si="332"/>
        <v>-1.4198975174454094</v>
      </c>
      <c r="U1634" s="11">
        <f t="shared" si="333"/>
        <v>0</v>
      </c>
      <c r="AX1634">
        <v>0.82193415953841664</v>
      </c>
      <c r="AY1634">
        <v>0</v>
      </c>
      <c r="AZ1634">
        <v>1</v>
      </c>
      <c r="BA1634">
        <f t="shared" si="337"/>
        <v>1273</v>
      </c>
      <c r="BB1634">
        <f t="shared" si="338"/>
        <v>357</v>
      </c>
      <c r="BC1634">
        <f t="shared" si="334"/>
        <v>2.0769230769230762E-2</v>
      </c>
      <c r="BD1634">
        <f t="shared" si="335"/>
        <v>0.70250000000000001</v>
      </c>
      <c r="BE1634">
        <f t="shared" si="336"/>
        <v>5.4038461538459786E-4</v>
      </c>
    </row>
    <row r="1635" spans="1:57" x14ac:dyDescent="0.3">
      <c r="A1635">
        <f>Pumpkin_Seeds_Dataset!A1633</f>
        <v>99461</v>
      </c>
      <c r="B1635">
        <f>Pumpkin_Seeds_Dataset!B1633</f>
        <v>1331.364</v>
      </c>
      <c r="C1635">
        <f>Pumpkin_Seeds_Dataset!C1633</f>
        <v>570.97429999999997</v>
      </c>
      <c r="D1635">
        <f>Pumpkin_Seeds_Dataset!D1633</f>
        <v>222.876</v>
      </c>
      <c r="E1635">
        <f>Pumpkin_Seeds_Dataset!E1633</f>
        <v>100613</v>
      </c>
      <c r="F1635">
        <f>Pumpkin_Seeds_Dataset!F1633</f>
        <v>355.86189999999999</v>
      </c>
      <c r="G1635">
        <f>Pumpkin_Seeds_Dataset!G1633</f>
        <v>0.92069999999999996</v>
      </c>
      <c r="H1635">
        <f>Pumpkin_Seeds_Dataset!H1633</f>
        <v>0.98860000000000003</v>
      </c>
      <c r="I1635">
        <f>Pumpkin_Seeds_Dataset!I1633</f>
        <v>0.70979999999999999</v>
      </c>
      <c r="J1635">
        <f>Pumpkin_Seeds_Dataset!J1633</f>
        <v>0.70509999999999995</v>
      </c>
      <c r="K1635">
        <f>Pumpkin_Seeds_Dataset!K1633</f>
        <v>2.5617999999999999</v>
      </c>
      <c r="L1635">
        <f>Pumpkin_Seeds_Dataset!L1633</f>
        <v>0.62329999999999997</v>
      </c>
      <c r="M1635" s="9">
        <f>Pumpkin_Seeds_Dataset!M1633</f>
        <v>1</v>
      </c>
      <c r="N1635" s="10">
        <f t="shared" si="326"/>
        <v>0</v>
      </c>
      <c r="O1635" s="11">
        <f t="shared" si="327"/>
        <v>1</v>
      </c>
      <c r="P1635">
        <f t="shared" si="328"/>
        <v>1</v>
      </c>
      <c r="Q1635">
        <f t="shared" si="329"/>
        <v>0.99912392556491292</v>
      </c>
      <c r="R1635" s="9">
        <f t="shared" si="330"/>
        <v>0.99912392556491292</v>
      </c>
      <c r="S1635" s="11">
        <f t="shared" si="331"/>
        <v>8.7607443508708194E-4</v>
      </c>
      <c r="T1635" s="9">
        <f t="shared" si="332"/>
        <v>-8.764584125732749E-4</v>
      </c>
      <c r="U1635" s="11">
        <f t="shared" si="333"/>
        <v>100</v>
      </c>
      <c r="AX1635">
        <v>0.82231316635565099</v>
      </c>
      <c r="AY1635">
        <v>1</v>
      </c>
      <c r="AZ1635">
        <v>0</v>
      </c>
      <c r="BA1635">
        <f t="shared" si="337"/>
        <v>1274</v>
      </c>
      <c r="BB1635">
        <f t="shared" si="338"/>
        <v>357</v>
      </c>
      <c r="BC1635">
        <f t="shared" si="334"/>
        <v>2.0000000000000018E-2</v>
      </c>
      <c r="BD1635">
        <f t="shared" si="335"/>
        <v>0.70250000000000001</v>
      </c>
      <c r="BE1635">
        <f t="shared" si="336"/>
        <v>0</v>
      </c>
    </row>
    <row r="1636" spans="1:57" x14ac:dyDescent="0.3">
      <c r="A1636">
        <f>Pumpkin_Seeds_Dataset!A1634</f>
        <v>73500</v>
      </c>
      <c r="B1636">
        <f>Pumpkin_Seeds_Dataset!B1634</f>
        <v>1184.422</v>
      </c>
      <c r="C1636">
        <f>Pumpkin_Seeds_Dataset!C1634</f>
        <v>502.89620000000002</v>
      </c>
      <c r="D1636">
        <f>Pumpkin_Seeds_Dataset!D1634</f>
        <v>186.6114</v>
      </c>
      <c r="E1636">
        <f>Pumpkin_Seeds_Dataset!E1634</f>
        <v>74373</v>
      </c>
      <c r="F1636">
        <f>Pumpkin_Seeds_Dataset!F1634</f>
        <v>305.91359999999997</v>
      </c>
      <c r="G1636">
        <f>Pumpkin_Seeds_Dataset!G1634</f>
        <v>0.92859999999999998</v>
      </c>
      <c r="H1636">
        <f>Pumpkin_Seeds_Dataset!H1634</f>
        <v>0.98829999999999996</v>
      </c>
      <c r="I1636">
        <f>Pumpkin_Seeds_Dataset!I1634</f>
        <v>0.63029999999999997</v>
      </c>
      <c r="J1636">
        <f>Pumpkin_Seeds_Dataset!J1634</f>
        <v>0.65839999999999999</v>
      </c>
      <c r="K1636">
        <f>Pumpkin_Seeds_Dataset!K1634</f>
        <v>2.6949000000000001</v>
      </c>
      <c r="L1636">
        <f>Pumpkin_Seeds_Dataset!L1634</f>
        <v>0.60829999999999995</v>
      </c>
      <c r="M1636" s="9">
        <f>Pumpkin_Seeds_Dataset!M1634</f>
        <v>1</v>
      </c>
      <c r="N1636" s="10">
        <f t="shared" si="326"/>
        <v>0</v>
      </c>
      <c r="O1636" s="11">
        <f t="shared" si="327"/>
        <v>1</v>
      </c>
      <c r="P1636">
        <f t="shared" si="328"/>
        <v>1</v>
      </c>
      <c r="Q1636">
        <f t="shared" si="329"/>
        <v>0.99936978629649731</v>
      </c>
      <c r="R1636" s="9">
        <f t="shared" si="330"/>
        <v>0.99936978629649731</v>
      </c>
      <c r="S1636" s="11">
        <f t="shared" si="331"/>
        <v>6.3021370350269112E-4</v>
      </c>
      <c r="T1636" s="9">
        <f t="shared" si="332"/>
        <v>-6.3041237163203592E-4</v>
      </c>
      <c r="U1636" s="11">
        <f t="shared" si="333"/>
        <v>100</v>
      </c>
      <c r="AX1636">
        <v>0.82283521403827775</v>
      </c>
      <c r="AY1636">
        <v>0</v>
      </c>
      <c r="AZ1636">
        <v>1</v>
      </c>
      <c r="BA1636">
        <f t="shared" si="337"/>
        <v>1274</v>
      </c>
      <c r="BB1636">
        <f t="shared" si="338"/>
        <v>358</v>
      </c>
      <c r="BC1636">
        <f t="shared" si="334"/>
        <v>2.0000000000000018E-2</v>
      </c>
      <c r="BD1636">
        <f t="shared" si="335"/>
        <v>0.70166666666666666</v>
      </c>
      <c r="BE1636">
        <f t="shared" si="336"/>
        <v>5.397435897435722E-4</v>
      </c>
    </row>
    <row r="1637" spans="1:57" x14ac:dyDescent="0.3">
      <c r="A1637">
        <f>Pumpkin_Seeds_Dataset!A1635</f>
        <v>80875</v>
      </c>
      <c r="B1637">
        <f>Pumpkin_Seeds_Dataset!B1635</f>
        <v>1141.5219999999999</v>
      </c>
      <c r="C1637">
        <f>Pumpkin_Seeds_Dataset!C1635</f>
        <v>465.53919999999999</v>
      </c>
      <c r="D1637">
        <f>Pumpkin_Seeds_Dataset!D1635</f>
        <v>222.90170000000001</v>
      </c>
      <c r="E1637">
        <f>Pumpkin_Seeds_Dataset!E1635</f>
        <v>81615</v>
      </c>
      <c r="F1637">
        <f>Pumpkin_Seeds_Dataset!F1635</f>
        <v>320.89449999999999</v>
      </c>
      <c r="G1637">
        <f>Pumpkin_Seeds_Dataset!G1635</f>
        <v>0.87790000000000001</v>
      </c>
      <c r="H1637">
        <f>Pumpkin_Seeds_Dataset!H1635</f>
        <v>0.9909</v>
      </c>
      <c r="I1637">
        <f>Pumpkin_Seeds_Dataset!I1635</f>
        <v>0.60129999999999995</v>
      </c>
      <c r="J1637">
        <f>Pumpkin_Seeds_Dataset!J1635</f>
        <v>0.77990000000000004</v>
      </c>
      <c r="K1637">
        <f>Pumpkin_Seeds_Dataset!K1635</f>
        <v>2.0884999999999998</v>
      </c>
      <c r="L1637">
        <f>Pumpkin_Seeds_Dataset!L1635</f>
        <v>0.68930000000000002</v>
      </c>
      <c r="M1637" s="9">
        <f>Pumpkin_Seeds_Dataset!M1635</f>
        <v>1</v>
      </c>
      <c r="N1637" s="10">
        <f t="shared" si="326"/>
        <v>0</v>
      </c>
      <c r="O1637" s="11">
        <f t="shared" si="327"/>
        <v>1</v>
      </c>
      <c r="P1637">
        <f t="shared" si="328"/>
        <v>1</v>
      </c>
      <c r="Q1637">
        <f t="shared" si="329"/>
        <v>0.70195754241736508</v>
      </c>
      <c r="R1637" s="9">
        <f t="shared" si="330"/>
        <v>0.70195754241736508</v>
      </c>
      <c r="S1637" s="11">
        <f t="shared" si="331"/>
        <v>0.29804245758263492</v>
      </c>
      <c r="T1637" s="9">
        <f t="shared" si="332"/>
        <v>-0.35388235767231285</v>
      </c>
      <c r="U1637" s="11">
        <f t="shared" si="333"/>
        <v>100</v>
      </c>
      <c r="AX1637">
        <v>0.8229284832695386</v>
      </c>
      <c r="AY1637">
        <v>1</v>
      </c>
      <c r="AZ1637">
        <v>0</v>
      </c>
      <c r="BA1637">
        <f t="shared" si="337"/>
        <v>1275</v>
      </c>
      <c r="BB1637">
        <f t="shared" si="338"/>
        <v>358</v>
      </c>
      <c r="BC1637">
        <f t="shared" si="334"/>
        <v>1.9230769230769273E-2</v>
      </c>
      <c r="BD1637">
        <f t="shared" si="335"/>
        <v>0.70166666666666666</v>
      </c>
      <c r="BE1637">
        <f t="shared" si="336"/>
        <v>0</v>
      </c>
    </row>
    <row r="1638" spans="1:57" x14ac:dyDescent="0.3">
      <c r="A1638">
        <f>Pumpkin_Seeds_Dataset!A1636</f>
        <v>116981</v>
      </c>
      <c r="B1638">
        <f>Pumpkin_Seeds_Dataset!B1636</f>
        <v>1417.789</v>
      </c>
      <c r="C1638">
        <f>Pumpkin_Seeds_Dataset!C1636</f>
        <v>597.38149999999996</v>
      </c>
      <c r="D1638">
        <f>Pumpkin_Seeds_Dataset!D1636</f>
        <v>250.2664</v>
      </c>
      <c r="E1638">
        <f>Pumpkin_Seeds_Dataset!E1636</f>
        <v>118076</v>
      </c>
      <c r="F1638">
        <f>Pumpkin_Seeds_Dataset!F1636</f>
        <v>385.93369999999999</v>
      </c>
      <c r="G1638">
        <f>Pumpkin_Seeds_Dataset!G1636</f>
        <v>0.90800000000000003</v>
      </c>
      <c r="H1638">
        <f>Pumpkin_Seeds_Dataset!H1636</f>
        <v>0.99070000000000003</v>
      </c>
      <c r="I1638">
        <f>Pumpkin_Seeds_Dataset!I1636</f>
        <v>0.6351</v>
      </c>
      <c r="J1638">
        <f>Pumpkin_Seeds_Dataset!J1636</f>
        <v>0.73129999999999995</v>
      </c>
      <c r="K1638">
        <f>Pumpkin_Seeds_Dataset!K1636</f>
        <v>2.387</v>
      </c>
      <c r="L1638">
        <f>Pumpkin_Seeds_Dataset!L1636</f>
        <v>0.64600000000000002</v>
      </c>
      <c r="M1638" s="9">
        <f>Pumpkin_Seeds_Dataset!M1636</f>
        <v>1</v>
      </c>
      <c r="N1638" s="10">
        <f t="shared" si="326"/>
        <v>0</v>
      </c>
      <c r="O1638" s="11">
        <f t="shared" si="327"/>
        <v>1</v>
      </c>
      <c r="P1638">
        <f t="shared" si="328"/>
        <v>1</v>
      </c>
      <c r="Q1638">
        <f t="shared" si="329"/>
        <v>0.99968696512278643</v>
      </c>
      <c r="R1638" s="9">
        <f t="shared" si="330"/>
        <v>0.99968696512278643</v>
      </c>
      <c r="S1638" s="11">
        <f t="shared" si="331"/>
        <v>3.1303487721356937E-4</v>
      </c>
      <c r="T1638" s="9">
        <f t="shared" si="332"/>
        <v>-3.1308388285799621E-4</v>
      </c>
      <c r="U1638" s="11">
        <f t="shared" si="333"/>
        <v>100</v>
      </c>
      <c r="AX1638">
        <v>0.82299111382904533</v>
      </c>
      <c r="AY1638">
        <v>0</v>
      </c>
      <c r="AZ1638">
        <v>1</v>
      </c>
      <c r="BA1638">
        <f t="shared" si="337"/>
        <v>1275</v>
      </c>
      <c r="BB1638">
        <f t="shared" si="338"/>
        <v>359</v>
      </c>
      <c r="BC1638">
        <f t="shared" si="334"/>
        <v>1.9230769230769273E-2</v>
      </c>
      <c r="BD1638">
        <f t="shared" si="335"/>
        <v>0.70083333333333331</v>
      </c>
      <c r="BE1638">
        <f t="shared" si="336"/>
        <v>0</v>
      </c>
    </row>
    <row r="1639" spans="1:57" x14ac:dyDescent="0.3">
      <c r="A1639">
        <f>Pumpkin_Seeds_Dataset!A1637</f>
        <v>80595</v>
      </c>
      <c r="B1639">
        <f>Pumpkin_Seeds_Dataset!B1637</f>
        <v>1175.2080000000001</v>
      </c>
      <c r="C1639">
        <f>Pumpkin_Seeds_Dataset!C1637</f>
        <v>497.38099999999997</v>
      </c>
      <c r="D1639">
        <f>Pumpkin_Seeds_Dataset!D1637</f>
        <v>207.46100000000001</v>
      </c>
      <c r="E1639">
        <f>Pumpkin_Seeds_Dataset!E1637</f>
        <v>81293</v>
      </c>
      <c r="F1639">
        <f>Pumpkin_Seeds_Dataset!F1637</f>
        <v>320.33850000000001</v>
      </c>
      <c r="G1639">
        <f>Pumpkin_Seeds_Dataset!G1637</f>
        <v>0.90890000000000004</v>
      </c>
      <c r="H1639">
        <f>Pumpkin_Seeds_Dataset!H1637</f>
        <v>0.99139999999999995</v>
      </c>
      <c r="I1639">
        <f>Pumpkin_Seeds_Dataset!I1637</f>
        <v>0.58150000000000002</v>
      </c>
      <c r="J1639">
        <f>Pumpkin_Seeds_Dataset!J1637</f>
        <v>0.73329999999999995</v>
      </c>
      <c r="K1639">
        <f>Pumpkin_Seeds_Dataset!K1637</f>
        <v>2.3975</v>
      </c>
      <c r="L1639">
        <f>Pumpkin_Seeds_Dataset!L1637</f>
        <v>0.64410000000000001</v>
      </c>
      <c r="M1639" s="9">
        <f>Pumpkin_Seeds_Dataset!M1637</f>
        <v>1</v>
      </c>
      <c r="N1639" s="10">
        <f t="shared" si="326"/>
        <v>0</v>
      </c>
      <c r="O1639" s="11">
        <f t="shared" si="327"/>
        <v>1</v>
      </c>
      <c r="P1639">
        <f t="shared" si="328"/>
        <v>1</v>
      </c>
      <c r="Q1639">
        <f t="shared" si="329"/>
        <v>0.98853685359364218</v>
      </c>
      <c r="R1639" s="9">
        <f t="shared" si="330"/>
        <v>0.98853685359364218</v>
      </c>
      <c r="S1639" s="11">
        <f t="shared" si="331"/>
        <v>1.1463146406357816E-2</v>
      </c>
      <c r="T1639" s="9">
        <f t="shared" si="332"/>
        <v>-1.1529354725876028E-2</v>
      </c>
      <c r="U1639" s="11">
        <f t="shared" si="333"/>
        <v>100</v>
      </c>
      <c r="AX1639">
        <v>0.82381704226909613</v>
      </c>
      <c r="AY1639">
        <v>0</v>
      </c>
      <c r="AZ1639">
        <v>1</v>
      </c>
      <c r="BA1639">
        <f t="shared" si="337"/>
        <v>1275</v>
      </c>
      <c r="BB1639">
        <f t="shared" si="338"/>
        <v>360</v>
      </c>
      <c r="BC1639">
        <f t="shared" si="334"/>
        <v>1.9230769230769273E-2</v>
      </c>
      <c r="BD1639">
        <f t="shared" si="335"/>
        <v>0.7</v>
      </c>
      <c r="BE1639">
        <f t="shared" si="336"/>
        <v>0</v>
      </c>
    </row>
    <row r="1640" spans="1:57" x14ac:dyDescent="0.3">
      <c r="A1640">
        <f>Pumpkin_Seeds_Dataset!A1638</f>
        <v>101594</v>
      </c>
      <c r="B1640">
        <f>Pumpkin_Seeds_Dataset!B1638</f>
        <v>1254.5150000000001</v>
      </c>
      <c r="C1640">
        <f>Pumpkin_Seeds_Dataset!C1638</f>
        <v>510.5933</v>
      </c>
      <c r="D1640">
        <f>Pumpkin_Seeds_Dataset!D1638</f>
        <v>254.19069999999999</v>
      </c>
      <c r="E1640">
        <f>Pumpkin_Seeds_Dataset!E1638</f>
        <v>102495</v>
      </c>
      <c r="F1640">
        <f>Pumpkin_Seeds_Dataset!F1638</f>
        <v>359.65750000000003</v>
      </c>
      <c r="G1640">
        <f>Pumpkin_Seeds_Dataset!G1638</f>
        <v>0.86729999999999996</v>
      </c>
      <c r="H1640">
        <f>Pumpkin_Seeds_Dataset!H1638</f>
        <v>0.99119999999999997</v>
      </c>
      <c r="I1640">
        <f>Pumpkin_Seeds_Dataset!I1638</f>
        <v>0.70979999999999999</v>
      </c>
      <c r="J1640">
        <f>Pumpkin_Seeds_Dataset!J1638</f>
        <v>0.81120000000000003</v>
      </c>
      <c r="K1640">
        <f>Pumpkin_Seeds_Dataset!K1638</f>
        <v>2.0087000000000002</v>
      </c>
      <c r="L1640">
        <f>Pumpkin_Seeds_Dataset!L1638</f>
        <v>0.70440000000000003</v>
      </c>
      <c r="M1640" s="9">
        <f>Pumpkin_Seeds_Dataset!M1638</f>
        <v>1</v>
      </c>
      <c r="N1640" s="10">
        <f t="shared" si="326"/>
        <v>0</v>
      </c>
      <c r="O1640" s="11">
        <f t="shared" si="327"/>
        <v>1</v>
      </c>
      <c r="P1640">
        <f t="shared" si="328"/>
        <v>1</v>
      </c>
      <c r="Q1640">
        <f t="shared" si="329"/>
        <v>0.70859920258041043</v>
      </c>
      <c r="R1640" s="9">
        <f t="shared" si="330"/>
        <v>0.70859920258041043</v>
      </c>
      <c r="S1640" s="11">
        <f t="shared" si="331"/>
        <v>0.29140079741958957</v>
      </c>
      <c r="T1640" s="9">
        <f t="shared" si="332"/>
        <v>-0.34446521189657159</v>
      </c>
      <c r="U1640" s="11">
        <f t="shared" si="333"/>
        <v>100</v>
      </c>
      <c r="AX1640">
        <v>0.8257975261788435</v>
      </c>
      <c r="AY1640">
        <v>0</v>
      </c>
      <c r="AZ1640">
        <v>1</v>
      </c>
      <c r="BA1640">
        <f t="shared" si="337"/>
        <v>1275</v>
      </c>
      <c r="BB1640">
        <f t="shared" si="338"/>
        <v>361</v>
      </c>
      <c r="BC1640">
        <f t="shared" si="334"/>
        <v>1.9230769230769273E-2</v>
      </c>
      <c r="BD1640">
        <f t="shared" si="335"/>
        <v>0.69916666666666671</v>
      </c>
      <c r="BE1640">
        <f t="shared" si="336"/>
        <v>0</v>
      </c>
    </row>
    <row r="1641" spans="1:57" x14ac:dyDescent="0.3">
      <c r="A1641">
        <f>Pumpkin_Seeds_Dataset!A1639</f>
        <v>83000</v>
      </c>
      <c r="B1641">
        <f>Pumpkin_Seeds_Dataset!B1639</f>
        <v>1194.7180000000001</v>
      </c>
      <c r="C1641">
        <f>Pumpkin_Seeds_Dataset!C1639</f>
        <v>508.17099999999999</v>
      </c>
      <c r="D1641">
        <f>Pumpkin_Seeds_Dataset!D1639</f>
        <v>208.7585</v>
      </c>
      <c r="E1641">
        <f>Pumpkin_Seeds_Dataset!E1639</f>
        <v>83783</v>
      </c>
      <c r="F1641">
        <f>Pumpkin_Seeds_Dataset!F1639</f>
        <v>325.0829</v>
      </c>
      <c r="G1641">
        <f>Pumpkin_Seeds_Dataset!G1639</f>
        <v>0.91169999999999995</v>
      </c>
      <c r="H1641">
        <f>Pumpkin_Seeds_Dataset!H1639</f>
        <v>0.99070000000000003</v>
      </c>
      <c r="I1641">
        <f>Pumpkin_Seeds_Dataset!I1639</f>
        <v>0.56779999999999997</v>
      </c>
      <c r="J1641">
        <f>Pumpkin_Seeds_Dataset!J1639</f>
        <v>0.73070000000000002</v>
      </c>
      <c r="K1641">
        <f>Pumpkin_Seeds_Dataset!K1639</f>
        <v>2.4342999999999999</v>
      </c>
      <c r="L1641">
        <f>Pumpkin_Seeds_Dataset!L1639</f>
        <v>0.63970000000000005</v>
      </c>
      <c r="M1641" s="9">
        <f>Pumpkin_Seeds_Dataset!M1639</f>
        <v>1</v>
      </c>
      <c r="N1641" s="10">
        <f t="shared" si="326"/>
        <v>0</v>
      </c>
      <c r="O1641" s="11">
        <f t="shared" si="327"/>
        <v>1</v>
      </c>
      <c r="P1641">
        <f t="shared" si="328"/>
        <v>1</v>
      </c>
      <c r="Q1641">
        <f t="shared" si="329"/>
        <v>0.98867020539376838</v>
      </c>
      <c r="R1641" s="9">
        <f t="shared" si="330"/>
        <v>0.98867020539376838</v>
      </c>
      <c r="S1641" s="11">
        <f t="shared" si="331"/>
        <v>1.1329794606231625E-2</v>
      </c>
      <c r="T1641" s="9">
        <f t="shared" si="332"/>
        <v>-1.1394465666359236E-2</v>
      </c>
      <c r="U1641" s="11">
        <f t="shared" si="333"/>
        <v>100</v>
      </c>
      <c r="AX1641">
        <v>0.82632405980879531</v>
      </c>
      <c r="AY1641">
        <v>0</v>
      </c>
      <c r="AZ1641">
        <v>1</v>
      </c>
      <c r="BA1641">
        <f t="shared" si="337"/>
        <v>1275</v>
      </c>
      <c r="BB1641">
        <f t="shared" si="338"/>
        <v>362</v>
      </c>
      <c r="BC1641">
        <f t="shared" si="334"/>
        <v>1.9230769230769273E-2</v>
      </c>
      <c r="BD1641">
        <f t="shared" si="335"/>
        <v>0.69833333333333325</v>
      </c>
      <c r="BE1641">
        <f t="shared" si="336"/>
        <v>0</v>
      </c>
    </row>
    <row r="1642" spans="1:57" x14ac:dyDescent="0.3">
      <c r="A1642">
        <f>Pumpkin_Seeds_Dataset!A1640</f>
        <v>117620</v>
      </c>
      <c r="B1642">
        <f>Pumpkin_Seeds_Dataset!B1640</f>
        <v>1364.873</v>
      </c>
      <c r="C1642">
        <f>Pumpkin_Seeds_Dataset!C1640</f>
        <v>552.28819999999996</v>
      </c>
      <c r="D1642">
        <f>Pumpkin_Seeds_Dataset!D1640</f>
        <v>272.47480000000002</v>
      </c>
      <c r="E1642">
        <f>Pumpkin_Seeds_Dataset!E1640</f>
        <v>118591</v>
      </c>
      <c r="F1642">
        <f>Pumpkin_Seeds_Dataset!F1640</f>
        <v>386.9864</v>
      </c>
      <c r="G1642">
        <f>Pumpkin_Seeds_Dataset!G1640</f>
        <v>0.86980000000000002</v>
      </c>
      <c r="H1642">
        <f>Pumpkin_Seeds_Dataset!H1640</f>
        <v>0.99180000000000001</v>
      </c>
      <c r="I1642">
        <f>Pumpkin_Seeds_Dataset!I1640</f>
        <v>0.69310000000000005</v>
      </c>
      <c r="J1642">
        <f>Pumpkin_Seeds_Dataset!J1640</f>
        <v>0.79339999999999999</v>
      </c>
      <c r="K1642">
        <f>Pumpkin_Seeds_Dataset!K1640</f>
        <v>2.0268999999999999</v>
      </c>
      <c r="L1642">
        <f>Pumpkin_Seeds_Dataset!L1640</f>
        <v>0.70069999999999999</v>
      </c>
      <c r="M1642" s="9">
        <f>Pumpkin_Seeds_Dataset!M1640</f>
        <v>1</v>
      </c>
      <c r="N1642" s="10">
        <f t="shared" si="326"/>
        <v>0</v>
      </c>
      <c r="O1642" s="11">
        <f t="shared" si="327"/>
        <v>1</v>
      </c>
      <c r="P1642">
        <f t="shared" si="328"/>
        <v>1</v>
      </c>
      <c r="Q1642">
        <f t="shared" si="329"/>
        <v>0.98725567618777743</v>
      </c>
      <c r="R1642" s="9">
        <f t="shared" si="330"/>
        <v>0.98725567618777743</v>
      </c>
      <c r="S1642" s="11">
        <f t="shared" si="331"/>
        <v>1.2744323812222569E-2</v>
      </c>
      <c r="T1642" s="9">
        <f t="shared" si="332"/>
        <v>-1.2826229338082846E-2</v>
      </c>
      <c r="U1642" s="11">
        <f t="shared" si="333"/>
        <v>100</v>
      </c>
      <c r="AX1642">
        <v>0.82656630582380841</v>
      </c>
      <c r="AY1642">
        <v>0</v>
      </c>
      <c r="AZ1642">
        <v>1</v>
      </c>
      <c r="BA1642">
        <f t="shared" si="337"/>
        <v>1275</v>
      </c>
      <c r="BB1642">
        <f t="shared" si="338"/>
        <v>363</v>
      </c>
      <c r="BC1642">
        <f t="shared" si="334"/>
        <v>1.9230769230769273E-2</v>
      </c>
      <c r="BD1642">
        <f t="shared" si="335"/>
        <v>0.69750000000000001</v>
      </c>
      <c r="BE1642">
        <f t="shared" si="336"/>
        <v>5.3653846153852163E-4</v>
      </c>
    </row>
    <row r="1643" spans="1:57" x14ac:dyDescent="0.3">
      <c r="A1643">
        <f>Pumpkin_Seeds_Dataset!A1641</f>
        <v>85753</v>
      </c>
      <c r="B1643">
        <f>Pumpkin_Seeds_Dataset!B1641</f>
        <v>1202.0609999999999</v>
      </c>
      <c r="C1643">
        <f>Pumpkin_Seeds_Dataset!C1641</f>
        <v>500.1728</v>
      </c>
      <c r="D1643">
        <f>Pumpkin_Seeds_Dataset!D1641</f>
        <v>219.60659999999999</v>
      </c>
      <c r="E1643">
        <f>Pumpkin_Seeds_Dataset!E1641</f>
        <v>87058</v>
      </c>
      <c r="F1643">
        <f>Pumpkin_Seeds_Dataset!F1641</f>
        <v>330.43020000000001</v>
      </c>
      <c r="G1643">
        <f>Pumpkin_Seeds_Dataset!G1641</f>
        <v>0.89849999999999997</v>
      </c>
      <c r="H1643">
        <f>Pumpkin_Seeds_Dataset!H1641</f>
        <v>0.98499999999999999</v>
      </c>
      <c r="I1643">
        <f>Pumpkin_Seeds_Dataset!I1641</f>
        <v>0.69440000000000002</v>
      </c>
      <c r="J1643">
        <f>Pumpkin_Seeds_Dataset!J1641</f>
        <v>0.74580000000000002</v>
      </c>
      <c r="K1643">
        <f>Pumpkin_Seeds_Dataset!K1641</f>
        <v>2.2776000000000001</v>
      </c>
      <c r="L1643">
        <f>Pumpkin_Seeds_Dataset!L1641</f>
        <v>0.66059999999999997</v>
      </c>
      <c r="M1643" s="9">
        <f>Pumpkin_Seeds_Dataset!M1641</f>
        <v>1</v>
      </c>
      <c r="N1643" s="10">
        <f t="shared" si="326"/>
        <v>0</v>
      </c>
      <c r="O1643" s="11">
        <f t="shared" si="327"/>
        <v>1</v>
      </c>
      <c r="P1643">
        <f t="shared" si="328"/>
        <v>1</v>
      </c>
      <c r="Q1643">
        <f t="shared" si="329"/>
        <v>0.76561053138138757</v>
      </c>
      <c r="R1643" s="9">
        <f t="shared" si="330"/>
        <v>0.76561053138138757</v>
      </c>
      <c r="S1643" s="11">
        <f t="shared" si="331"/>
        <v>0.23438946861861243</v>
      </c>
      <c r="T1643" s="9">
        <f t="shared" si="332"/>
        <v>-0.26708168321518611</v>
      </c>
      <c r="U1643" s="11">
        <f t="shared" si="333"/>
        <v>100</v>
      </c>
      <c r="AX1643">
        <v>0.82868296882580716</v>
      </c>
      <c r="AY1643">
        <v>1</v>
      </c>
      <c r="AZ1643">
        <v>0</v>
      </c>
      <c r="BA1643">
        <f t="shared" si="337"/>
        <v>1276</v>
      </c>
      <c r="BB1643">
        <f t="shared" si="338"/>
        <v>363</v>
      </c>
      <c r="BC1643">
        <f t="shared" si="334"/>
        <v>1.8461538461538418E-2</v>
      </c>
      <c r="BD1643">
        <f t="shared" si="335"/>
        <v>0.69750000000000001</v>
      </c>
      <c r="BE1643">
        <f t="shared" si="336"/>
        <v>0</v>
      </c>
    </row>
    <row r="1644" spans="1:57" x14ac:dyDescent="0.3">
      <c r="A1644">
        <f>Pumpkin_Seeds_Dataset!A1642</f>
        <v>108918</v>
      </c>
      <c r="B1644">
        <f>Pumpkin_Seeds_Dataset!B1642</f>
        <v>1398.9639999999999</v>
      </c>
      <c r="C1644">
        <f>Pumpkin_Seeds_Dataset!C1642</f>
        <v>604.76189999999997</v>
      </c>
      <c r="D1644">
        <f>Pumpkin_Seeds_Dataset!D1642</f>
        <v>229.5318</v>
      </c>
      <c r="E1644">
        <f>Pumpkin_Seeds_Dataset!E1642</f>
        <v>109782</v>
      </c>
      <c r="F1644">
        <f>Pumpkin_Seeds_Dataset!F1642</f>
        <v>372.39589999999998</v>
      </c>
      <c r="G1644">
        <f>Pumpkin_Seeds_Dataset!G1642</f>
        <v>0.92520000000000002</v>
      </c>
      <c r="H1644">
        <f>Pumpkin_Seeds_Dataset!H1642</f>
        <v>0.99209999999999998</v>
      </c>
      <c r="I1644">
        <f>Pumpkin_Seeds_Dataset!I1642</f>
        <v>0.51680000000000004</v>
      </c>
      <c r="J1644">
        <f>Pumpkin_Seeds_Dataset!J1642</f>
        <v>0.69940000000000002</v>
      </c>
      <c r="K1644">
        <f>Pumpkin_Seeds_Dataset!K1642</f>
        <v>2.6347999999999998</v>
      </c>
      <c r="L1644">
        <f>Pumpkin_Seeds_Dataset!L1642</f>
        <v>0.61580000000000001</v>
      </c>
      <c r="M1644" s="9">
        <f>Pumpkin_Seeds_Dataset!M1642</f>
        <v>1</v>
      </c>
      <c r="N1644" s="10">
        <f t="shared" si="326"/>
        <v>0</v>
      </c>
      <c r="O1644" s="11">
        <f t="shared" si="327"/>
        <v>1</v>
      </c>
      <c r="P1644">
        <f t="shared" si="328"/>
        <v>1</v>
      </c>
      <c r="Q1644">
        <f t="shared" si="329"/>
        <v>0.99996286660771094</v>
      </c>
      <c r="R1644" s="9">
        <f t="shared" si="330"/>
        <v>0.99996286660771094</v>
      </c>
      <c r="S1644" s="11">
        <f t="shared" si="331"/>
        <v>3.7133392289057099E-5</v>
      </c>
      <c r="T1644" s="9">
        <f t="shared" si="332"/>
        <v>-3.7134081750536625E-5</v>
      </c>
      <c r="U1644" s="11">
        <f t="shared" si="333"/>
        <v>100</v>
      </c>
      <c r="AX1644">
        <v>0.82876636797439951</v>
      </c>
      <c r="AY1644">
        <v>0</v>
      </c>
      <c r="AZ1644">
        <v>1</v>
      </c>
      <c r="BA1644">
        <f t="shared" si="337"/>
        <v>1276</v>
      </c>
      <c r="BB1644">
        <f t="shared" si="338"/>
        <v>364</v>
      </c>
      <c r="BC1644">
        <f t="shared" si="334"/>
        <v>1.8461538461538418E-2</v>
      </c>
      <c r="BD1644">
        <f t="shared" si="335"/>
        <v>0.69666666666666666</v>
      </c>
      <c r="BE1644">
        <f t="shared" si="336"/>
        <v>0</v>
      </c>
    </row>
    <row r="1645" spans="1:57" x14ac:dyDescent="0.3">
      <c r="A1645">
        <f>Pumpkin_Seeds_Dataset!A1643</f>
        <v>76540</v>
      </c>
      <c r="B1645">
        <f>Pumpkin_Seeds_Dataset!B1643</f>
        <v>1141.5840000000001</v>
      </c>
      <c r="C1645">
        <f>Pumpkin_Seeds_Dataset!C1643</f>
        <v>482.88940000000002</v>
      </c>
      <c r="D1645">
        <f>Pumpkin_Seeds_Dataset!D1643</f>
        <v>202.2106</v>
      </c>
      <c r="E1645">
        <f>Pumpkin_Seeds_Dataset!E1643</f>
        <v>77130</v>
      </c>
      <c r="F1645">
        <f>Pumpkin_Seeds_Dataset!F1643</f>
        <v>312.17579999999998</v>
      </c>
      <c r="G1645">
        <f>Pumpkin_Seeds_Dataset!G1643</f>
        <v>0.90810000000000002</v>
      </c>
      <c r="H1645">
        <f>Pumpkin_Seeds_Dataset!H1643</f>
        <v>0.99239999999999995</v>
      </c>
      <c r="I1645">
        <f>Pumpkin_Seeds_Dataset!I1643</f>
        <v>0.54790000000000005</v>
      </c>
      <c r="J1645">
        <f>Pumpkin_Seeds_Dataset!J1643</f>
        <v>0.73799999999999999</v>
      </c>
      <c r="K1645">
        <f>Pumpkin_Seeds_Dataset!K1643</f>
        <v>2.3881000000000001</v>
      </c>
      <c r="L1645">
        <f>Pumpkin_Seeds_Dataset!L1643</f>
        <v>0.64649999999999996</v>
      </c>
      <c r="M1645" s="9">
        <f>Pumpkin_Seeds_Dataset!M1643</f>
        <v>1</v>
      </c>
      <c r="N1645" s="10">
        <f t="shared" si="326"/>
        <v>0</v>
      </c>
      <c r="O1645" s="11">
        <f t="shared" si="327"/>
        <v>1</v>
      </c>
      <c r="P1645">
        <f t="shared" si="328"/>
        <v>1</v>
      </c>
      <c r="Q1645">
        <f t="shared" si="329"/>
        <v>0.98155637364990445</v>
      </c>
      <c r="R1645" s="9">
        <f t="shared" si="330"/>
        <v>0.98155637364990445</v>
      </c>
      <c r="S1645" s="11">
        <f t="shared" si="331"/>
        <v>1.8443626350095554E-2</v>
      </c>
      <c r="T1645" s="9">
        <f t="shared" si="332"/>
        <v>-1.8615830695043859E-2</v>
      </c>
      <c r="U1645" s="11">
        <f t="shared" si="333"/>
        <v>100</v>
      </c>
      <c r="AX1645">
        <v>0.82956093189533864</v>
      </c>
      <c r="AY1645">
        <v>0</v>
      </c>
      <c r="AZ1645">
        <v>1</v>
      </c>
      <c r="BA1645">
        <f t="shared" si="337"/>
        <v>1276</v>
      </c>
      <c r="BB1645">
        <f t="shared" si="338"/>
        <v>365</v>
      </c>
      <c r="BC1645">
        <f t="shared" si="334"/>
        <v>1.8461538461538418E-2</v>
      </c>
      <c r="BD1645">
        <f t="shared" si="335"/>
        <v>0.6958333333333333</v>
      </c>
      <c r="BE1645">
        <f t="shared" si="336"/>
        <v>0</v>
      </c>
    </row>
    <row r="1646" spans="1:57" x14ac:dyDescent="0.3">
      <c r="A1646">
        <f>Pumpkin_Seeds_Dataset!A1644</f>
        <v>71027</v>
      </c>
      <c r="B1646">
        <f>Pumpkin_Seeds_Dataset!B1644</f>
        <v>1144.787</v>
      </c>
      <c r="C1646">
        <f>Pumpkin_Seeds_Dataset!C1644</f>
        <v>500.49180000000001</v>
      </c>
      <c r="D1646">
        <f>Pumpkin_Seeds_Dataset!D1644</f>
        <v>182.44200000000001</v>
      </c>
      <c r="E1646">
        <f>Pumpkin_Seeds_Dataset!E1644</f>
        <v>71698</v>
      </c>
      <c r="F1646">
        <f>Pumpkin_Seeds_Dataset!F1644</f>
        <v>300.72309999999999</v>
      </c>
      <c r="G1646">
        <f>Pumpkin_Seeds_Dataset!G1644</f>
        <v>0.93120000000000003</v>
      </c>
      <c r="H1646">
        <f>Pumpkin_Seeds_Dataset!H1644</f>
        <v>0.99060000000000004</v>
      </c>
      <c r="I1646">
        <f>Pumpkin_Seeds_Dataset!I1644</f>
        <v>0.71819999999999995</v>
      </c>
      <c r="J1646">
        <f>Pumpkin_Seeds_Dataset!J1644</f>
        <v>0.68110000000000004</v>
      </c>
      <c r="K1646">
        <f>Pumpkin_Seeds_Dataset!K1644</f>
        <v>2.7433000000000001</v>
      </c>
      <c r="L1646">
        <f>Pumpkin_Seeds_Dataset!L1644</f>
        <v>0.60089999999999999</v>
      </c>
      <c r="M1646" s="9">
        <f>Pumpkin_Seeds_Dataset!M1644</f>
        <v>1</v>
      </c>
      <c r="N1646" s="10">
        <f t="shared" si="326"/>
        <v>0</v>
      </c>
      <c r="O1646" s="11">
        <f t="shared" si="327"/>
        <v>1</v>
      </c>
      <c r="P1646">
        <f t="shared" si="328"/>
        <v>1</v>
      </c>
      <c r="Q1646">
        <f t="shared" si="329"/>
        <v>0.99993418957061031</v>
      </c>
      <c r="R1646" s="9">
        <f t="shared" si="330"/>
        <v>0.99993418957061031</v>
      </c>
      <c r="S1646" s="11">
        <f t="shared" si="331"/>
        <v>6.5810429389689951E-5</v>
      </c>
      <c r="T1646" s="9">
        <f t="shared" si="332"/>
        <v>-6.581259499101147E-5</v>
      </c>
      <c r="U1646" s="11">
        <f t="shared" si="333"/>
        <v>100</v>
      </c>
      <c r="AX1646">
        <v>0.83093090903075417</v>
      </c>
      <c r="AY1646">
        <v>0</v>
      </c>
      <c r="AZ1646">
        <v>1</v>
      </c>
      <c r="BA1646">
        <f t="shared" si="337"/>
        <v>1276</v>
      </c>
      <c r="BB1646">
        <f t="shared" si="338"/>
        <v>366</v>
      </c>
      <c r="BC1646">
        <f t="shared" si="334"/>
        <v>1.8461538461538418E-2</v>
      </c>
      <c r="BD1646">
        <f t="shared" si="335"/>
        <v>0.69500000000000006</v>
      </c>
      <c r="BE1646">
        <f t="shared" si="336"/>
        <v>0</v>
      </c>
    </row>
    <row r="1647" spans="1:57" x14ac:dyDescent="0.3">
      <c r="A1647">
        <f>Pumpkin_Seeds_Dataset!A1645</f>
        <v>97349</v>
      </c>
      <c r="B1647">
        <f>Pumpkin_Seeds_Dataset!B1645</f>
        <v>1331.5609999999999</v>
      </c>
      <c r="C1647">
        <f>Pumpkin_Seeds_Dataset!C1645</f>
        <v>570.13170000000002</v>
      </c>
      <c r="D1647">
        <f>Pumpkin_Seeds_Dataset!D1645</f>
        <v>218.0814</v>
      </c>
      <c r="E1647">
        <f>Pumpkin_Seeds_Dataset!E1645</f>
        <v>98088</v>
      </c>
      <c r="F1647">
        <f>Pumpkin_Seeds_Dataset!F1645</f>
        <v>352.06330000000003</v>
      </c>
      <c r="G1647">
        <f>Pumpkin_Seeds_Dataset!G1645</f>
        <v>0.92400000000000004</v>
      </c>
      <c r="H1647">
        <f>Pumpkin_Seeds_Dataset!H1645</f>
        <v>0.99250000000000005</v>
      </c>
      <c r="I1647">
        <f>Pumpkin_Seeds_Dataset!I1645</f>
        <v>0.50429999999999997</v>
      </c>
      <c r="J1647">
        <f>Pumpkin_Seeds_Dataset!J1645</f>
        <v>0.69</v>
      </c>
      <c r="K1647">
        <f>Pumpkin_Seeds_Dataset!K1645</f>
        <v>2.6143000000000001</v>
      </c>
      <c r="L1647">
        <f>Pumpkin_Seeds_Dataset!L1645</f>
        <v>0.61750000000000005</v>
      </c>
      <c r="M1647" s="9">
        <f>Pumpkin_Seeds_Dataset!M1645</f>
        <v>1</v>
      </c>
      <c r="N1647" s="10">
        <f t="shared" si="326"/>
        <v>0</v>
      </c>
      <c r="O1647" s="11">
        <f t="shared" si="327"/>
        <v>1</v>
      </c>
      <c r="P1647">
        <f t="shared" si="328"/>
        <v>1</v>
      </c>
      <c r="Q1647">
        <f t="shared" si="329"/>
        <v>0.99982572184901808</v>
      </c>
      <c r="R1647" s="9">
        <f t="shared" si="330"/>
        <v>0.99982572184901808</v>
      </c>
      <c r="S1647" s="11">
        <f t="shared" si="331"/>
        <v>1.7427815098192134E-4</v>
      </c>
      <c r="T1647" s="9">
        <f t="shared" si="332"/>
        <v>-1.7429333918354961E-4</v>
      </c>
      <c r="U1647" s="11">
        <f t="shared" si="333"/>
        <v>100</v>
      </c>
      <c r="AX1647">
        <v>0.83115814903271035</v>
      </c>
      <c r="AY1647">
        <v>0</v>
      </c>
      <c r="AZ1647">
        <v>1</v>
      </c>
      <c r="BA1647">
        <f t="shared" si="337"/>
        <v>1276</v>
      </c>
      <c r="BB1647">
        <f t="shared" si="338"/>
        <v>367</v>
      </c>
      <c r="BC1647">
        <f t="shared" si="334"/>
        <v>1.8461538461538418E-2</v>
      </c>
      <c r="BD1647">
        <f t="shared" si="335"/>
        <v>0.6941666666666666</v>
      </c>
      <c r="BE1647">
        <f t="shared" si="336"/>
        <v>0</v>
      </c>
    </row>
    <row r="1648" spans="1:57" x14ac:dyDescent="0.3">
      <c r="A1648">
        <f>Pumpkin_Seeds_Dataset!A1646</f>
        <v>81456</v>
      </c>
      <c r="B1648">
        <f>Pumpkin_Seeds_Dataset!B1646</f>
        <v>1147.5329999999999</v>
      </c>
      <c r="C1648">
        <f>Pumpkin_Seeds_Dataset!C1646</f>
        <v>471.31549999999999</v>
      </c>
      <c r="D1648">
        <f>Pumpkin_Seeds_Dataset!D1646</f>
        <v>220.74379999999999</v>
      </c>
      <c r="E1648">
        <f>Pumpkin_Seeds_Dataset!E1646</f>
        <v>82454</v>
      </c>
      <c r="F1648">
        <f>Pumpkin_Seeds_Dataset!F1646</f>
        <v>322.04500000000002</v>
      </c>
      <c r="G1648">
        <f>Pumpkin_Seeds_Dataset!G1646</f>
        <v>0.88349999999999995</v>
      </c>
      <c r="H1648">
        <f>Pumpkin_Seeds_Dataset!H1646</f>
        <v>0.9879</v>
      </c>
      <c r="I1648">
        <f>Pumpkin_Seeds_Dataset!I1646</f>
        <v>0.68840000000000001</v>
      </c>
      <c r="J1648">
        <f>Pumpkin_Seeds_Dataset!J1646</f>
        <v>0.77729999999999999</v>
      </c>
      <c r="K1648">
        <f>Pumpkin_Seeds_Dataset!K1646</f>
        <v>2.1351</v>
      </c>
      <c r="L1648">
        <f>Pumpkin_Seeds_Dataset!L1646</f>
        <v>0.68330000000000002</v>
      </c>
      <c r="M1648" s="9">
        <f>Pumpkin_Seeds_Dataset!M1646</f>
        <v>1</v>
      </c>
      <c r="N1648" s="10">
        <f t="shared" si="326"/>
        <v>0</v>
      </c>
      <c r="O1648" s="11">
        <f t="shared" si="327"/>
        <v>1</v>
      </c>
      <c r="P1648">
        <f t="shared" si="328"/>
        <v>1</v>
      </c>
      <c r="Q1648">
        <f t="shared" si="329"/>
        <v>0.46223214626306253</v>
      </c>
      <c r="R1648" s="9">
        <f t="shared" si="330"/>
        <v>0.46223214626306253</v>
      </c>
      <c r="S1648" s="11">
        <f t="shared" si="331"/>
        <v>0.53776785373693747</v>
      </c>
      <c r="T1648" s="9">
        <f t="shared" si="332"/>
        <v>-0.77168803301286648</v>
      </c>
      <c r="U1648" s="11">
        <f t="shared" si="333"/>
        <v>0</v>
      </c>
      <c r="AX1648">
        <v>0.83118641225355272</v>
      </c>
      <c r="AY1648">
        <v>0</v>
      </c>
      <c r="AZ1648">
        <v>1</v>
      </c>
      <c r="BA1648">
        <f t="shared" si="337"/>
        <v>1276</v>
      </c>
      <c r="BB1648">
        <f t="shared" si="338"/>
        <v>368</v>
      </c>
      <c r="BC1648">
        <f t="shared" si="334"/>
        <v>1.8461538461538418E-2</v>
      </c>
      <c r="BD1648">
        <f t="shared" si="335"/>
        <v>0.69333333333333336</v>
      </c>
      <c r="BE1648">
        <f t="shared" si="336"/>
        <v>0</v>
      </c>
    </row>
    <row r="1649" spans="1:57" x14ac:dyDescent="0.3">
      <c r="A1649">
        <f>Pumpkin_Seeds_Dataset!A1647</f>
        <v>85993</v>
      </c>
      <c r="B1649">
        <f>Pumpkin_Seeds_Dataset!B1647</f>
        <v>1206.107</v>
      </c>
      <c r="C1649">
        <f>Pumpkin_Seeds_Dataset!C1647</f>
        <v>507.47359999999998</v>
      </c>
      <c r="D1649">
        <f>Pumpkin_Seeds_Dataset!D1647</f>
        <v>216.3716</v>
      </c>
      <c r="E1649">
        <f>Pumpkin_Seeds_Dataset!E1647</f>
        <v>86641</v>
      </c>
      <c r="F1649">
        <f>Pumpkin_Seeds_Dataset!F1647</f>
        <v>330.89229999999998</v>
      </c>
      <c r="G1649">
        <f>Pumpkin_Seeds_Dataset!G1647</f>
        <v>0.90449999999999997</v>
      </c>
      <c r="H1649">
        <f>Pumpkin_Seeds_Dataset!H1647</f>
        <v>0.99250000000000005</v>
      </c>
      <c r="I1649">
        <f>Pumpkin_Seeds_Dataset!I1647</f>
        <v>0.68530000000000002</v>
      </c>
      <c r="J1649">
        <f>Pumpkin_Seeds_Dataset!J1647</f>
        <v>0.7429</v>
      </c>
      <c r="K1649">
        <f>Pumpkin_Seeds_Dataset!K1647</f>
        <v>2.3454000000000002</v>
      </c>
      <c r="L1649">
        <f>Pumpkin_Seeds_Dataset!L1647</f>
        <v>0.65200000000000002</v>
      </c>
      <c r="M1649" s="9">
        <f>Pumpkin_Seeds_Dataset!M1647</f>
        <v>1</v>
      </c>
      <c r="N1649" s="10">
        <f t="shared" si="326"/>
        <v>0</v>
      </c>
      <c r="O1649" s="11">
        <f t="shared" si="327"/>
        <v>1</v>
      </c>
      <c r="P1649">
        <f t="shared" si="328"/>
        <v>1</v>
      </c>
      <c r="Q1649">
        <f t="shared" si="329"/>
        <v>0.98291345112983664</v>
      </c>
      <c r="R1649" s="9">
        <f t="shared" si="330"/>
        <v>0.98291345112983664</v>
      </c>
      <c r="S1649" s="11">
        <f t="shared" si="331"/>
        <v>1.7086548870163365E-2</v>
      </c>
      <c r="T1649" s="9">
        <f t="shared" si="332"/>
        <v>-1.7234208357363806E-2</v>
      </c>
      <c r="U1649" s="11">
        <f t="shared" si="333"/>
        <v>100</v>
      </c>
      <c r="AX1649">
        <v>0.8319425357789989</v>
      </c>
      <c r="AY1649">
        <v>0</v>
      </c>
      <c r="AZ1649">
        <v>1</v>
      </c>
      <c r="BA1649">
        <f t="shared" si="337"/>
        <v>1276</v>
      </c>
      <c r="BB1649">
        <f t="shared" si="338"/>
        <v>369</v>
      </c>
      <c r="BC1649">
        <f t="shared" si="334"/>
        <v>1.8461538461538418E-2</v>
      </c>
      <c r="BD1649">
        <f t="shared" si="335"/>
        <v>0.6925</v>
      </c>
      <c r="BE1649">
        <f t="shared" si="336"/>
        <v>0</v>
      </c>
    </row>
    <row r="1650" spans="1:57" x14ac:dyDescent="0.3">
      <c r="A1650">
        <f>Pumpkin_Seeds_Dataset!A1648</f>
        <v>78312</v>
      </c>
      <c r="B1650">
        <f>Pumpkin_Seeds_Dataset!B1648</f>
        <v>1120.1289999999999</v>
      </c>
      <c r="C1650">
        <f>Pumpkin_Seeds_Dataset!C1648</f>
        <v>463.0009</v>
      </c>
      <c r="D1650">
        <f>Pumpkin_Seeds_Dataset!D1648</f>
        <v>216.15639999999999</v>
      </c>
      <c r="E1650">
        <f>Pumpkin_Seeds_Dataset!E1648</f>
        <v>78961</v>
      </c>
      <c r="F1650">
        <f>Pumpkin_Seeds_Dataset!F1648</f>
        <v>315.7688</v>
      </c>
      <c r="G1650">
        <f>Pumpkin_Seeds_Dataset!G1648</f>
        <v>0.88429999999999997</v>
      </c>
      <c r="H1650">
        <f>Pumpkin_Seeds_Dataset!H1648</f>
        <v>0.99180000000000001</v>
      </c>
      <c r="I1650">
        <f>Pumpkin_Seeds_Dataset!I1648</f>
        <v>0.60089999999999999</v>
      </c>
      <c r="J1650">
        <f>Pumpkin_Seeds_Dataset!J1648</f>
        <v>0.7843</v>
      </c>
      <c r="K1650">
        <f>Pumpkin_Seeds_Dataset!K1648</f>
        <v>2.1419999999999999</v>
      </c>
      <c r="L1650">
        <f>Pumpkin_Seeds_Dataset!L1648</f>
        <v>0.68200000000000005</v>
      </c>
      <c r="M1650" s="9">
        <f>Pumpkin_Seeds_Dataset!M1648</f>
        <v>1</v>
      </c>
      <c r="N1650" s="10">
        <f t="shared" si="326"/>
        <v>0</v>
      </c>
      <c r="O1650" s="11">
        <f t="shared" si="327"/>
        <v>1</v>
      </c>
      <c r="P1650">
        <f t="shared" si="328"/>
        <v>1</v>
      </c>
      <c r="Q1650">
        <f t="shared" si="329"/>
        <v>0.73510047067810191</v>
      </c>
      <c r="R1650" s="9">
        <f t="shared" si="330"/>
        <v>0.73510047067810191</v>
      </c>
      <c r="S1650" s="11">
        <f t="shared" si="331"/>
        <v>0.26489952932189809</v>
      </c>
      <c r="T1650" s="9">
        <f t="shared" si="332"/>
        <v>-0.30774809431104461</v>
      </c>
      <c r="U1650" s="11">
        <f t="shared" si="333"/>
        <v>100</v>
      </c>
      <c r="AX1650">
        <v>0.83340352844876808</v>
      </c>
      <c r="AY1650">
        <v>0</v>
      </c>
      <c r="AZ1650">
        <v>1</v>
      </c>
      <c r="BA1650">
        <f t="shared" si="337"/>
        <v>1276</v>
      </c>
      <c r="BB1650">
        <f t="shared" si="338"/>
        <v>370</v>
      </c>
      <c r="BC1650">
        <f t="shared" si="334"/>
        <v>1.8461538461538418E-2</v>
      </c>
      <c r="BD1650">
        <f t="shared" si="335"/>
        <v>0.69166666666666665</v>
      </c>
      <c r="BE1650">
        <f t="shared" si="336"/>
        <v>0</v>
      </c>
    </row>
    <row r="1651" spans="1:57" x14ac:dyDescent="0.3">
      <c r="A1651">
        <f>Pumpkin_Seeds_Dataset!A1649</f>
        <v>80935</v>
      </c>
      <c r="B1651">
        <f>Pumpkin_Seeds_Dataset!B1649</f>
        <v>1115.2460000000001</v>
      </c>
      <c r="C1651">
        <f>Pumpkin_Seeds_Dataset!C1649</f>
        <v>445.90109999999999</v>
      </c>
      <c r="D1651">
        <f>Pumpkin_Seeds_Dataset!D1649</f>
        <v>232.01859999999999</v>
      </c>
      <c r="E1651">
        <f>Pumpkin_Seeds_Dataset!E1649</f>
        <v>81653</v>
      </c>
      <c r="F1651">
        <f>Pumpkin_Seeds_Dataset!F1649</f>
        <v>321.01350000000002</v>
      </c>
      <c r="G1651">
        <f>Pumpkin_Seeds_Dataset!G1649</f>
        <v>0.85399999999999998</v>
      </c>
      <c r="H1651">
        <f>Pumpkin_Seeds_Dataset!H1649</f>
        <v>0.99119999999999997</v>
      </c>
      <c r="I1651">
        <f>Pumpkin_Seeds_Dataset!I1649</f>
        <v>0.65739999999999998</v>
      </c>
      <c r="J1651">
        <f>Pumpkin_Seeds_Dataset!J1649</f>
        <v>0.81769999999999998</v>
      </c>
      <c r="K1651">
        <f>Pumpkin_Seeds_Dataset!K1649</f>
        <v>1.9218</v>
      </c>
      <c r="L1651">
        <f>Pumpkin_Seeds_Dataset!L1649</f>
        <v>0.71989999999999998</v>
      </c>
      <c r="M1651" s="9">
        <f>Pumpkin_Seeds_Dataset!M1649</f>
        <v>1</v>
      </c>
      <c r="N1651" s="10">
        <f t="shared" si="326"/>
        <v>0</v>
      </c>
      <c r="O1651" s="11">
        <f t="shared" si="327"/>
        <v>1</v>
      </c>
      <c r="P1651">
        <f t="shared" si="328"/>
        <v>1</v>
      </c>
      <c r="Q1651">
        <f t="shared" si="329"/>
        <v>0.18150798717453387</v>
      </c>
      <c r="R1651" s="9">
        <f t="shared" si="330"/>
        <v>0.18150798717453387</v>
      </c>
      <c r="S1651" s="11">
        <f t="shared" si="331"/>
        <v>0.81849201282546613</v>
      </c>
      <c r="T1651" s="9">
        <f t="shared" si="332"/>
        <v>-1.7064556197742269</v>
      </c>
      <c r="U1651" s="11">
        <f t="shared" si="333"/>
        <v>0</v>
      </c>
      <c r="AX1651">
        <v>0.83441102558058688</v>
      </c>
      <c r="AY1651">
        <v>0</v>
      </c>
      <c r="AZ1651">
        <v>1</v>
      </c>
      <c r="BA1651">
        <f t="shared" si="337"/>
        <v>1276</v>
      </c>
      <c r="BB1651">
        <f t="shared" si="338"/>
        <v>371</v>
      </c>
      <c r="BC1651">
        <f t="shared" si="334"/>
        <v>1.8461538461538418E-2</v>
      </c>
      <c r="BD1651">
        <f t="shared" si="335"/>
        <v>0.69083333333333341</v>
      </c>
      <c r="BE1651">
        <f t="shared" si="336"/>
        <v>0</v>
      </c>
    </row>
    <row r="1652" spans="1:57" x14ac:dyDescent="0.3">
      <c r="A1652">
        <f>Pumpkin_Seeds_Dataset!A1650</f>
        <v>106237</v>
      </c>
      <c r="B1652">
        <f>Pumpkin_Seeds_Dataset!B1650</f>
        <v>1321.7080000000001</v>
      </c>
      <c r="C1652">
        <f>Pumpkin_Seeds_Dataset!C1650</f>
        <v>547.98119999999994</v>
      </c>
      <c r="D1652">
        <f>Pumpkin_Seeds_Dataset!D1650</f>
        <v>247.8929</v>
      </c>
      <c r="E1652">
        <f>Pumpkin_Seeds_Dataset!E1650</f>
        <v>106911</v>
      </c>
      <c r="F1652">
        <f>Pumpkin_Seeds_Dataset!F1650</f>
        <v>367.78410000000002</v>
      </c>
      <c r="G1652">
        <f>Pumpkin_Seeds_Dataset!G1650</f>
        <v>0.89180000000000004</v>
      </c>
      <c r="H1652">
        <f>Pumpkin_Seeds_Dataset!H1650</f>
        <v>0.99370000000000003</v>
      </c>
      <c r="I1652">
        <f>Pumpkin_Seeds_Dataset!I1650</f>
        <v>0.60799999999999998</v>
      </c>
      <c r="J1652">
        <f>Pumpkin_Seeds_Dataset!J1650</f>
        <v>0.76419999999999999</v>
      </c>
      <c r="K1652">
        <f>Pumpkin_Seeds_Dataset!K1650</f>
        <v>2.2105999999999999</v>
      </c>
      <c r="L1652">
        <f>Pumpkin_Seeds_Dataset!L1650</f>
        <v>0.67120000000000002</v>
      </c>
      <c r="M1652" s="9">
        <f>Pumpkin_Seeds_Dataset!M1650</f>
        <v>1</v>
      </c>
      <c r="N1652" s="10">
        <f t="shared" si="326"/>
        <v>0</v>
      </c>
      <c r="O1652" s="11">
        <f t="shared" si="327"/>
        <v>1</v>
      </c>
      <c r="P1652">
        <f t="shared" si="328"/>
        <v>1</v>
      </c>
      <c r="Q1652">
        <f t="shared" si="329"/>
        <v>0.99466733373164939</v>
      </c>
      <c r="R1652" s="9">
        <f t="shared" si="330"/>
        <v>0.99466733373164939</v>
      </c>
      <c r="S1652" s="11">
        <f t="shared" si="331"/>
        <v>5.3326662683506054E-3</v>
      </c>
      <c r="T1652" s="9">
        <f t="shared" si="332"/>
        <v>-5.346935685081486E-3</v>
      </c>
      <c r="U1652" s="11">
        <f t="shared" si="333"/>
        <v>100</v>
      </c>
      <c r="AX1652">
        <v>0.83533517537526314</v>
      </c>
      <c r="AY1652">
        <v>0</v>
      </c>
      <c r="AZ1652">
        <v>1</v>
      </c>
      <c r="BA1652">
        <f t="shared" si="337"/>
        <v>1276</v>
      </c>
      <c r="BB1652">
        <f t="shared" si="338"/>
        <v>372</v>
      </c>
      <c r="BC1652">
        <f t="shared" si="334"/>
        <v>1.8461538461538418E-2</v>
      </c>
      <c r="BD1652">
        <f t="shared" si="335"/>
        <v>0.69</v>
      </c>
      <c r="BE1652">
        <f t="shared" si="336"/>
        <v>0</v>
      </c>
    </row>
    <row r="1653" spans="1:57" x14ac:dyDescent="0.3">
      <c r="A1653">
        <f>Pumpkin_Seeds_Dataset!A1651</f>
        <v>62931</v>
      </c>
      <c r="B1653">
        <f>Pumpkin_Seeds_Dataset!B1651</f>
        <v>1012.746</v>
      </c>
      <c r="C1653">
        <f>Pumpkin_Seeds_Dataset!C1651</f>
        <v>422.19540000000001</v>
      </c>
      <c r="D1653">
        <f>Pumpkin_Seeds_Dataset!D1651</f>
        <v>190.18279999999999</v>
      </c>
      <c r="E1653">
        <f>Pumpkin_Seeds_Dataset!E1651</f>
        <v>63481</v>
      </c>
      <c r="F1653">
        <f>Pumpkin_Seeds_Dataset!F1651</f>
        <v>283.06580000000002</v>
      </c>
      <c r="G1653">
        <f>Pumpkin_Seeds_Dataset!G1651</f>
        <v>0.89280000000000004</v>
      </c>
      <c r="H1653">
        <f>Pumpkin_Seeds_Dataset!H1651</f>
        <v>0.99129999999999996</v>
      </c>
      <c r="I1653">
        <f>Pumpkin_Seeds_Dataset!I1651</f>
        <v>0.75519999999999998</v>
      </c>
      <c r="J1653">
        <f>Pumpkin_Seeds_Dataset!J1651</f>
        <v>0.77100000000000002</v>
      </c>
      <c r="K1653">
        <f>Pumpkin_Seeds_Dataset!K1651</f>
        <v>2.2199</v>
      </c>
      <c r="L1653">
        <f>Pumpkin_Seeds_Dataset!L1651</f>
        <v>0.67049999999999998</v>
      </c>
      <c r="M1653" s="9">
        <f>Pumpkin_Seeds_Dataset!M1651</f>
        <v>1</v>
      </c>
      <c r="N1653" s="10">
        <f t="shared" si="326"/>
        <v>0</v>
      </c>
      <c r="O1653" s="11">
        <f t="shared" si="327"/>
        <v>1</v>
      </c>
      <c r="P1653">
        <f t="shared" si="328"/>
        <v>1</v>
      </c>
      <c r="Q1653">
        <f t="shared" si="329"/>
        <v>0.93764400858074115</v>
      </c>
      <c r="R1653" s="9">
        <f t="shared" si="330"/>
        <v>0.93764400858074115</v>
      </c>
      <c r="S1653" s="11">
        <f t="shared" si="331"/>
        <v>6.2355991419258849E-2</v>
      </c>
      <c r="T1653" s="9">
        <f t="shared" si="332"/>
        <v>-6.4384923781458492E-2</v>
      </c>
      <c r="U1653" s="11">
        <f t="shared" si="333"/>
        <v>100</v>
      </c>
      <c r="AX1653">
        <v>0.83582675054845046</v>
      </c>
      <c r="AY1653">
        <v>0</v>
      </c>
      <c r="AZ1653">
        <v>1</v>
      </c>
      <c r="BA1653">
        <f t="shared" si="337"/>
        <v>1276</v>
      </c>
      <c r="BB1653">
        <f t="shared" si="338"/>
        <v>373</v>
      </c>
      <c r="BC1653">
        <f t="shared" si="334"/>
        <v>1.8461538461538418E-2</v>
      </c>
      <c r="BD1653">
        <f t="shared" si="335"/>
        <v>0.68916666666666671</v>
      </c>
      <c r="BE1653">
        <f t="shared" si="336"/>
        <v>0</v>
      </c>
    </row>
    <row r="1654" spans="1:57" x14ac:dyDescent="0.3">
      <c r="A1654">
        <f>Pumpkin_Seeds_Dataset!A1652</f>
        <v>111331</v>
      </c>
      <c r="B1654">
        <f>Pumpkin_Seeds_Dataset!B1652</f>
        <v>1305.489</v>
      </c>
      <c r="C1654">
        <f>Pumpkin_Seeds_Dataset!C1652</f>
        <v>510.43169999999998</v>
      </c>
      <c r="D1654">
        <f>Pumpkin_Seeds_Dataset!D1652</f>
        <v>279.08479999999997</v>
      </c>
      <c r="E1654">
        <f>Pumpkin_Seeds_Dataset!E1652</f>
        <v>112342</v>
      </c>
      <c r="F1654">
        <f>Pumpkin_Seeds_Dataset!F1652</f>
        <v>376.4984</v>
      </c>
      <c r="G1654">
        <f>Pumpkin_Seeds_Dataset!G1652</f>
        <v>0.83730000000000004</v>
      </c>
      <c r="H1654">
        <f>Pumpkin_Seeds_Dataset!H1652</f>
        <v>0.99099999999999999</v>
      </c>
      <c r="I1654">
        <f>Pumpkin_Seeds_Dataset!I1652</f>
        <v>0.7329</v>
      </c>
      <c r="J1654">
        <f>Pumpkin_Seeds_Dataset!J1652</f>
        <v>0.82089999999999996</v>
      </c>
      <c r="K1654">
        <f>Pumpkin_Seeds_Dataset!K1652</f>
        <v>1.8289</v>
      </c>
      <c r="L1654">
        <f>Pumpkin_Seeds_Dataset!L1652</f>
        <v>0.73760000000000003</v>
      </c>
      <c r="M1654" s="9">
        <f>Pumpkin_Seeds_Dataset!M1652</f>
        <v>1</v>
      </c>
      <c r="N1654" s="10">
        <f t="shared" si="326"/>
        <v>0</v>
      </c>
      <c r="O1654" s="11">
        <f t="shared" si="327"/>
        <v>1</v>
      </c>
      <c r="P1654">
        <f t="shared" si="328"/>
        <v>1</v>
      </c>
      <c r="Q1654">
        <f t="shared" si="329"/>
        <v>0.68510660094960218</v>
      </c>
      <c r="R1654" s="9">
        <f t="shared" si="330"/>
        <v>0.68510660094960218</v>
      </c>
      <c r="S1654" s="11">
        <f t="shared" si="331"/>
        <v>0.31489339905039782</v>
      </c>
      <c r="T1654" s="9">
        <f t="shared" si="332"/>
        <v>-0.37818083100349492</v>
      </c>
      <c r="U1654" s="11">
        <f t="shared" si="333"/>
        <v>100</v>
      </c>
      <c r="AX1654">
        <v>0.83633014062796496</v>
      </c>
      <c r="AY1654">
        <v>0</v>
      </c>
      <c r="AZ1654">
        <v>1</v>
      </c>
      <c r="BA1654">
        <f t="shared" si="337"/>
        <v>1276</v>
      </c>
      <c r="BB1654">
        <f t="shared" si="338"/>
        <v>374</v>
      </c>
      <c r="BC1654">
        <f t="shared" si="334"/>
        <v>1.8461538461538418E-2</v>
      </c>
      <c r="BD1654">
        <f t="shared" si="335"/>
        <v>0.68833333333333335</v>
      </c>
      <c r="BE1654">
        <f t="shared" si="336"/>
        <v>0</v>
      </c>
    </row>
    <row r="1655" spans="1:57" x14ac:dyDescent="0.3">
      <c r="A1655">
        <f>Pumpkin_Seeds_Dataset!A1653</f>
        <v>91349</v>
      </c>
      <c r="B1655">
        <f>Pumpkin_Seeds_Dataset!B1653</f>
        <v>1244.32</v>
      </c>
      <c r="C1655">
        <f>Pumpkin_Seeds_Dataset!C1653</f>
        <v>521.44619999999998</v>
      </c>
      <c r="D1655">
        <f>Pumpkin_Seeds_Dataset!D1653</f>
        <v>224.0693</v>
      </c>
      <c r="E1655">
        <f>Pumpkin_Seeds_Dataset!E1653</f>
        <v>92472</v>
      </c>
      <c r="F1655">
        <f>Pumpkin_Seeds_Dataset!F1653</f>
        <v>341.04129999999998</v>
      </c>
      <c r="G1655">
        <f>Pumpkin_Seeds_Dataset!G1653</f>
        <v>0.90300000000000002</v>
      </c>
      <c r="H1655">
        <f>Pumpkin_Seeds_Dataset!H1653</f>
        <v>0.9879</v>
      </c>
      <c r="I1655">
        <f>Pumpkin_Seeds_Dataset!I1653</f>
        <v>0.72250000000000003</v>
      </c>
      <c r="J1655">
        <f>Pumpkin_Seeds_Dataset!J1653</f>
        <v>0.74139999999999995</v>
      </c>
      <c r="K1655">
        <f>Pumpkin_Seeds_Dataset!K1653</f>
        <v>2.3271999999999999</v>
      </c>
      <c r="L1655">
        <f>Pumpkin_Seeds_Dataset!L1653</f>
        <v>0.65400000000000003</v>
      </c>
      <c r="M1655" s="9">
        <f>Pumpkin_Seeds_Dataset!M1653</f>
        <v>1</v>
      </c>
      <c r="N1655" s="10">
        <f t="shared" si="326"/>
        <v>0</v>
      </c>
      <c r="O1655" s="11">
        <f t="shared" si="327"/>
        <v>1</v>
      </c>
      <c r="P1655">
        <f t="shared" si="328"/>
        <v>1</v>
      </c>
      <c r="Q1655">
        <f t="shared" si="329"/>
        <v>0.94349099807753589</v>
      </c>
      <c r="R1655" s="9">
        <f t="shared" si="330"/>
        <v>0.94349099807753589</v>
      </c>
      <c r="S1655" s="11">
        <f t="shared" si="331"/>
        <v>5.6509001922464108E-2</v>
      </c>
      <c r="T1655" s="9">
        <f t="shared" si="332"/>
        <v>-5.8168455207350908E-2</v>
      </c>
      <c r="U1655" s="11">
        <f t="shared" si="333"/>
        <v>100</v>
      </c>
      <c r="AX1655">
        <v>0.83732047844049484</v>
      </c>
      <c r="AY1655">
        <v>0</v>
      </c>
      <c r="AZ1655">
        <v>1</v>
      </c>
      <c r="BA1655">
        <f t="shared" si="337"/>
        <v>1276</v>
      </c>
      <c r="BB1655">
        <f t="shared" si="338"/>
        <v>375</v>
      </c>
      <c r="BC1655">
        <f t="shared" si="334"/>
        <v>1.8461538461538418E-2</v>
      </c>
      <c r="BD1655">
        <f t="shared" si="335"/>
        <v>0.6875</v>
      </c>
      <c r="BE1655">
        <f t="shared" si="336"/>
        <v>0</v>
      </c>
    </row>
    <row r="1656" spans="1:57" x14ac:dyDescent="0.3">
      <c r="A1656">
        <f>Pumpkin_Seeds_Dataset!A1654</f>
        <v>109878</v>
      </c>
      <c r="B1656">
        <f>Pumpkin_Seeds_Dataset!B1654</f>
        <v>1364.8510000000001</v>
      </c>
      <c r="C1656">
        <f>Pumpkin_Seeds_Dataset!C1654</f>
        <v>565.75080000000003</v>
      </c>
      <c r="D1656">
        <f>Pumpkin_Seeds_Dataset!D1654</f>
        <v>248.3426</v>
      </c>
      <c r="E1656">
        <f>Pumpkin_Seeds_Dataset!E1654</f>
        <v>110934</v>
      </c>
      <c r="F1656">
        <f>Pumpkin_Seeds_Dataset!F1654</f>
        <v>374.03339999999997</v>
      </c>
      <c r="G1656">
        <f>Pumpkin_Seeds_Dataset!G1654</f>
        <v>0.89849999999999997</v>
      </c>
      <c r="H1656">
        <f>Pumpkin_Seeds_Dataset!H1654</f>
        <v>0.99050000000000005</v>
      </c>
      <c r="I1656">
        <f>Pumpkin_Seeds_Dataset!I1654</f>
        <v>0.71989999999999998</v>
      </c>
      <c r="J1656">
        <f>Pumpkin_Seeds_Dataset!J1654</f>
        <v>0.74119999999999997</v>
      </c>
      <c r="K1656">
        <f>Pumpkin_Seeds_Dataset!K1654</f>
        <v>2.2780999999999998</v>
      </c>
      <c r="L1656">
        <f>Pumpkin_Seeds_Dataset!L1654</f>
        <v>0.66110000000000002</v>
      </c>
      <c r="M1656" s="9">
        <f>Pumpkin_Seeds_Dataset!M1654</f>
        <v>1</v>
      </c>
      <c r="N1656" s="10">
        <f t="shared" si="326"/>
        <v>0</v>
      </c>
      <c r="O1656" s="11">
        <f t="shared" si="327"/>
        <v>1</v>
      </c>
      <c r="P1656">
        <f t="shared" si="328"/>
        <v>1</v>
      </c>
      <c r="Q1656">
        <f t="shared" si="329"/>
        <v>0.99549843462798515</v>
      </c>
      <c r="R1656" s="9">
        <f t="shared" si="330"/>
        <v>0.99549843462798515</v>
      </c>
      <c r="S1656" s="11">
        <f t="shared" si="331"/>
        <v>4.5015653720148485E-3</v>
      </c>
      <c r="T1656" s="9">
        <f t="shared" si="332"/>
        <v>-4.5117279271533559E-3</v>
      </c>
      <c r="U1656" s="11">
        <f t="shared" si="333"/>
        <v>100</v>
      </c>
      <c r="AX1656">
        <v>0.83792432053723542</v>
      </c>
      <c r="AY1656">
        <v>0</v>
      </c>
      <c r="AZ1656">
        <v>1</v>
      </c>
      <c r="BA1656">
        <f t="shared" si="337"/>
        <v>1276</v>
      </c>
      <c r="BB1656">
        <f t="shared" si="338"/>
        <v>376</v>
      </c>
      <c r="BC1656">
        <f t="shared" si="334"/>
        <v>1.8461538461538418E-2</v>
      </c>
      <c r="BD1656">
        <f t="shared" si="335"/>
        <v>0.68666666666666665</v>
      </c>
      <c r="BE1656">
        <f t="shared" si="336"/>
        <v>0</v>
      </c>
    </row>
    <row r="1657" spans="1:57" x14ac:dyDescent="0.3">
      <c r="A1657">
        <f>Pumpkin_Seeds_Dataset!A1655</f>
        <v>106453</v>
      </c>
      <c r="B1657">
        <f>Pumpkin_Seeds_Dataset!B1655</f>
        <v>1331.894</v>
      </c>
      <c r="C1657">
        <f>Pumpkin_Seeds_Dataset!C1655</f>
        <v>555.59230000000002</v>
      </c>
      <c r="D1657">
        <f>Pumpkin_Seeds_Dataset!D1655</f>
        <v>245.51599999999999</v>
      </c>
      <c r="E1657">
        <f>Pumpkin_Seeds_Dataset!E1655</f>
        <v>107393</v>
      </c>
      <c r="F1657">
        <f>Pumpkin_Seeds_Dataset!F1655</f>
        <v>368.15780000000001</v>
      </c>
      <c r="G1657">
        <f>Pumpkin_Seeds_Dataset!G1655</f>
        <v>0.89710000000000001</v>
      </c>
      <c r="H1657">
        <f>Pumpkin_Seeds_Dataset!H1655</f>
        <v>0.99119999999999997</v>
      </c>
      <c r="I1657">
        <f>Pumpkin_Seeds_Dataset!I1655</f>
        <v>0.75629999999999997</v>
      </c>
      <c r="J1657">
        <f>Pumpkin_Seeds_Dataset!J1655</f>
        <v>0.75409999999999999</v>
      </c>
      <c r="K1657">
        <f>Pumpkin_Seeds_Dataset!K1655</f>
        <v>2.2629999999999999</v>
      </c>
      <c r="L1657">
        <f>Pumpkin_Seeds_Dataset!L1655</f>
        <v>0.66259999999999997</v>
      </c>
      <c r="M1657" s="9">
        <f>Pumpkin_Seeds_Dataset!M1655</f>
        <v>1</v>
      </c>
      <c r="N1657" s="10">
        <f t="shared" si="326"/>
        <v>0</v>
      </c>
      <c r="O1657" s="11">
        <f t="shared" si="327"/>
        <v>1</v>
      </c>
      <c r="P1657">
        <f t="shared" si="328"/>
        <v>1</v>
      </c>
      <c r="Q1657">
        <f t="shared" si="329"/>
        <v>0.99537850964105812</v>
      </c>
      <c r="R1657" s="9">
        <f t="shared" si="330"/>
        <v>0.99537850964105812</v>
      </c>
      <c r="S1657" s="11">
        <f t="shared" si="331"/>
        <v>4.6214903589418821E-3</v>
      </c>
      <c r="T1657" s="9">
        <f t="shared" si="332"/>
        <v>-4.6322024621740171E-3</v>
      </c>
      <c r="U1657" s="11">
        <f t="shared" si="333"/>
        <v>100</v>
      </c>
      <c r="AX1657">
        <v>0.8383743049938357</v>
      </c>
      <c r="AY1657">
        <v>0</v>
      </c>
      <c r="AZ1657">
        <v>1</v>
      </c>
      <c r="BA1657">
        <f t="shared" si="337"/>
        <v>1276</v>
      </c>
      <c r="BB1657">
        <f t="shared" si="338"/>
        <v>377</v>
      </c>
      <c r="BC1657">
        <f t="shared" si="334"/>
        <v>1.8461538461538418E-2</v>
      </c>
      <c r="BD1657">
        <f t="shared" si="335"/>
        <v>0.68583333333333329</v>
      </c>
      <c r="BE1657">
        <f t="shared" si="336"/>
        <v>0</v>
      </c>
    </row>
    <row r="1658" spans="1:57" x14ac:dyDescent="0.3">
      <c r="A1658">
        <f>Pumpkin_Seeds_Dataset!A1656</f>
        <v>125214</v>
      </c>
      <c r="B1658">
        <f>Pumpkin_Seeds_Dataset!B1656</f>
        <v>1465.654</v>
      </c>
      <c r="C1658">
        <f>Pumpkin_Seeds_Dataset!C1656</f>
        <v>623.01549999999997</v>
      </c>
      <c r="D1658">
        <f>Pumpkin_Seeds_Dataset!D1656</f>
        <v>256.40769999999998</v>
      </c>
      <c r="E1658">
        <f>Pumpkin_Seeds_Dataset!E1656</f>
        <v>126196</v>
      </c>
      <c r="F1658">
        <f>Pumpkin_Seeds_Dataset!F1656</f>
        <v>399.28359999999998</v>
      </c>
      <c r="G1658">
        <f>Pumpkin_Seeds_Dataset!G1656</f>
        <v>0.91139999999999999</v>
      </c>
      <c r="H1658">
        <f>Pumpkin_Seeds_Dataset!H1656</f>
        <v>0.99219999999999997</v>
      </c>
      <c r="I1658">
        <f>Pumpkin_Seeds_Dataset!I1656</f>
        <v>0.74639999999999995</v>
      </c>
      <c r="J1658">
        <f>Pumpkin_Seeds_Dataset!J1656</f>
        <v>0.73250000000000004</v>
      </c>
      <c r="K1658">
        <f>Pumpkin_Seeds_Dataset!K1656</f>
        <v>2.4298000000000002</v>
      </c>
      <c r="L1658">
        <f>Pumpkin_Seeds_Dataset!L1656</f>
        <v>0.64090000000000003</v>
      </c>
      <c r="M1658" s="9">
        <f>Pumpkin_Seeds_Dataset!M1656</f>
        <v>1</v>
      </c>
      <c r="N1658" s="10">
        <f t="shared" si="326"/>
        <v>0</v>
      </c>
      <c r="O1658" s="11">
        <f t="shared" si="327"/>
        <v>1</v>
      </c>
      <c r="P1658">
        <f t="shared" si="328"/>
        <v>1</v>
      </c>
      <c r="Q1658">
        <f t="shared" si="329"/>
        <v>0.99998385871231976</v>
      </c>
      <c r="R1658" s="9">
        <f t="shared" si="330"/>
        <v>0.99998385871231976</v>
      </c>
      <c r="S1658" s="11">
        <f t="shared" si="331"/>
        <v>1.6141287680238037E-5</v>
      </c>
      <c r="T1658" s="9">
        <f t="shared" si="332"/>
        <v>-1.6141417952223866E-5</v>
      </c>
      <c r="U1658" s="11">
        <f t="shared" si="333"/>
        <v>100</v>
      </c>
      <c r="AX1658">
        <v>0.839187049561264</v>
      </c>
      <c r="AY1658">
        <v>0</v>
      </c>
      <c r="AZ1658">
        <v>1</v>
      </c>
      <c r="BA1658">
        <f t="shared" si="337"/>
        <v>1276</v>
      </c>
      <c r="BB1658">
        <f t="shared" si="338"/>
        <v>378</v>
      </c>
      <c r="BC1658">
        <f t="shared" si="334"/>
        <v>1.8461538461538418E-2</v>
      </c>
      <c r="BD1658">
        <f t="shared" si="335"/>
        <v>0.68500000000000005</v>
      </c>
      <c r="BE1658">
        <f t="shared" si="336"/>
        <v>0</v>
      </c>
    </row>
    <row r="1659" spans="1:57" x14ac:dyDescent="0.3">
      <c r="A1659">
        <f>Pumpkin_Seeds_Dataset!A1657</f>
        <v>86142</v>
      </c>
      <c r="B1659">
        <f>Pumpkin_Seeds_Dataset!B1657</f>
        <v>1210.049</v>
      </c>
      <c r="C1659">
        <f>Pumpkin_Seeds_Dataset!C1657</f>
        <v>511.39679999999998</v>
      </c>
      <c r="D1659">
        <f>Pumpkin_Seeds_Dataset!D1657</f>
        <v>215.89449999999999</v>
      </c>
      <c r="E1659">
        <f>Pumpkin_Seeds_Dataset!E1657</f>
        <v>87164</v>
      </c>
      <c r="F1659">
        <f>Pumpkin_Seeds_Dataset!F1657</f>
        <v>331.17880000000002</v>
      </c>
      <c r="G1659">
        <f>Pumpkin_Seeds_Dataset!G1657</f>
        <v>0.90649999999999997</v>
      </c>
      <c r="H1659">
        <f>Pumpkin_Seeds_Dataset!H1657</f>
        <v>0.98829999999999996</v>
      </c>
      <c r="I1659">
        <f>Pumpkin_Seeds_Dataset!I1657</f>
        <v>0.76729999999999998</v>
      </c>
      <c r="J1659">
        <f>Pumpkin_Seeds_Dataset!J1657</f>
        <v>0.73929999999999996</v>
      </c>
      <c r="K1659">
        <f>Pumpkin_Seeds_Dataset!K1657</f>
        <v>2.3687</v>
      </c>
      <c r="L1659">
        <f>Pumpkin_Seeds_Dataset!L1657</f>
        <v>0.64759999999999995</v>
      </c>
      <c r="M1659" s="9">
        <f>Pumpkin_Seeds_Dataset!M1657</f>
        <v>1</v>
      </c>
      <c r="N1659" s="10">
        <f t="shared" si="326"/>
        <v>0</v>
      </c>
      <c r="O1659" s="11">
        <f t="shared" si="327"/>
        <v>1</v>
      </c>
      <c r="P1659">
        <f t="shared" si="328"/>
        <v>1</v>
      </c>
      <c r="Q1659">
        <f t="shared" si="329"/>
        <v>0.97322987272516548</v>
      </c>
      <c r="R1659" s="9">
        <f t="shared" si="330"/>
        <v>0.97322987272516548</v>
      </c>
      <c r="S1659" s="11">
        <f t="shared" si="331"/>
        <v>2.6770127274834521E-2</v>
      </c>
      <c r="T1659" s="9">
        <f t="shared" si="332"/>
        <v>-2.7134973183026573E-2</v>
      </c>
      <c r="U1659" s="11">
        <f t="shared" si="333"/>
        <v>100</v>
      </c>
      <c r="AX1659">
        <v>0.83947165226245468</v>
      </c>
      <c r="AY1659">
        <v>0</v>
      </c>
      <c r="AZ1659">
        <v>1</v>
      </c>
      <c r="BA1659">
        <f t="shared" si="337"/>
        <v>1276</v>
      </c>
      <c r="BB1659">
        <f t="shared" si="338"/>
        <v>379</v>
      </c>
      <c r="BC1659">
        <f t="shared" si="334"/>
        <v>1.8461538461538418E-2</v>
      </c>
      <c r="BD1659">
        <f t="shared" si="335"/>
        <v>0.68416666666666659</v>
      </c>
      <c r="BE1659">
        <f t="shared" si="336"/>
        <v>5.2628205128203416E-4</v>
      </c>
    </row>
    <row r="1660" spans="1:57" x14ac:dyDescent="0.3">
      <c r="A1660">
        <f>Pumpkin_Seeds_Dataset!A1658</f>
        <v>82577</v>
      </c>
      <c r="B1660">
        <f>Pumpkin_Seeds_Dataset!B1658</f>
        <v>1244.0450000000001</v>
      </c>
      <c r="C1660">
        <f>Pumpkin_Seeds_Dataset!C1658</f>
        <v>542.11069999999995</v>
      </c>
      <c r="D1660">
        <f>Pumpkin_Seeds_Dataset!D1658</f>
        <v>194.34350000000001</v>
      </c>
      <c r="E1660">
        <f>Pumpkin_Seeds_Dataset!E1658</f>
        <v>83333</v>
      </c>
      <c r="F1660">
        <f>Pumpkin_Seeds_Dataset!F1658</f>
        <v>324.25349999999997</v>
      </c>
      <c r="G1660">
        <f>Pumpkin_Seeds_Dataset!G1658</f>
        <v>0.9335</v>
      </c>
      <c r="H1660">
        <f>Pumpkin_Seeds_Dataset!H1658</f>
        <v>0.9909</v>
      </c>
      <c r="I1660">
        <f>Pumpkin_Seeds_Dataset!I1658</f>
        <v>0.58989999999999998</v>
      </c>
      <c r="J1660">
        <f>Pumpkin_Seeds_Dataset!J1658</f>
        <v>0.67049999999999998</v>
      </c>
      <c r="K1660">
        <f>Pumpkin_Seeds_Dataset!K1658</f>
        <v>2.7894000000000001</v>
      </c>
      <c r="L1660">
        <f>Pumpkin_Seeds_Dataset!L1658</f>
        <v>0.59809999999999997</v>
      </c>
      <c r="M1660" s="9">
        <f>Pumpkin_Seeds_Dataset!M1658</f>
        <v>1</v>
      </c>
      <c r="N1660" s="10">
        <f t="shared" si="326"/>
        <v>0</v>
      </c>
      <c r="O1660" s="11">
        <f t="shared" si="327"/>
        <v>1</v>
      </c>
      <c r="P1660">
        <f t="shared" si="328"/>
        <v>1</v>
      </c>
      <c r="Q1660">
        <f t="shared" si="329"/>
        <v>0.99989856400981725</v>
      </c>
      <c r="R1660" s="9">
        <f t="shared" si="330"/>
        <v>0.99989856400981725</v>
      </c>
      <c r="S1660" s="11">
        <f t="shared" si="331"/>
        <v>1.0143599018275218E-4</v>
      </c>
      <c r="T1660" s="9">
        <f t="shared" si="332"/>
        <v>-1.0144113516073126E-4</v>
      </c>
      <c r="U1660" s="11">
        <f t="shared" si="333"/>
        <v>100</v>
      </c>
      <c r="AX1660">
        <v>0.83984723754061807</v>
      </c>
      <c r="AY1660">
        <v>1</v>
      </c>
      <c r="AZ1660">
        <v>0</v>
      </c>
      <c r="BA1660">
        <f t="shared" si="337"/>
        <v>1277</v>
      </c>
      <c r="BB1660">
        <f t="shared" si="338"/>
        <v>379</v>
      </c>
      <c r="BC1660">
        <f t="shared" si="334"/>
        <v>1.7692307692307674E-2</v>
      </c>
      <c r="BD1660">
        <f t="shared" si="335"/>
        <v>0.68416666666666659</v>
      </c>
      <c r="BE1660">
        <f t="shared" si="336"/>
        <v>0</v>
      </c>
    </row>
    <row r="1661" spans="1:57" x14ac:dyDescent="0.3">
      <c r="A1661">
        <f>Pumpkin_Seeds_Dataset!A1659</f>
        <v>84684</v>
      </c>
      <c r="B1661">
        <f>Pumpkin_Seeds_Dataset!B1659</f>
        <v>1158.559</v>
      </c>
      <c r="C1661">
        <f>Pumpkin_Seeds_Dataset!C1659</f>
        <v>469.75420000000003</v>
      </c>
      <c r="D1661">
        <f>Pumpkin_Seeds_Dataset!D1659</f>
        <v>230.89670000000001</v>
      </c>
      <c r="E1661">
        <f>Pumpkin_Seeds_Dataset!E1659</f>
        <v>85388</v>
      </c>
      <c r="F1661">
        <f>Pumpkin_Seeds_Dataset!F1659</f>
        <v>328.36419999999998</v>
      </c>
      <c r="G1661">
        <f>Pumpkin_Seeds_Dataset!G1659</f>
        <v>0.87090000000000001</v>
      </c>
      <c r="H1661">
        <f>Pumpkin_Seeds_Dataset!H1659</f>
        <v>0.99180000000000001</v>
      </c>
      <c r="I1661">
        <f>Pumpkin_Seeds_Dataset!I1659</f>
        <v>0.75070000000000003</v>
      </c>
      <c r="J1661">
        <f>Pumpkin_Seeds_Dataset!J1659</f>
        <v>0.79279999999999995</v>
      </c>
      <c r="K1661">
        <f>Pumpkin_Seeds_Dataset!K1659</f>
        <v>2.0345</v>
      </c>
      <c r="L1661">
        <f>Pumpkin_Seeds_Dataset!L1659</f>
        <v>0.69899999999999995</v>
      </c>
      <c r="M1661" s="9">
        <f>Pumpkin_Seeds_Dataset!M1659</f>
        <v>1</v>
      </c>
      <c r="N1661" s="10">
        <f t="shared" si="326"/>
        <v>0</v>
      </c>
      <c r="O1661" s="11">
        <f t="shared" si="327"/>
        <v>1</v>
      </c>
      <c r="P1661">
        <f t="shared" si="328"/>
        <v>1</v>
      </c>
      <c r="Q1661">
        <f t="shared" si="329"/>
        <v>0.61287244206707958</v>
      </c>
      <c r="R1661" s="9">
        <f t="shared" si="330"/>
        <v>0.61287244206707958</v>
      </c>
      <c r="S1661" s="11">
        <f t="shared" si="331"/>
        <v>0.38712755793292042</v>
      </c>
      <c r="T1661" s="9">
        <f t="shared" si="332"/>
        <v>-0.48959845268115931</v>
      </c>
      <c r="U1661" s="11">
        <f t="shared" si="333"/>
        <v>100</v>
      </c>
      <c r="AX1661">
        <v>0.84115194609030242</v>
      </c>
      <c r="AY1661">
        <v>0</v>
      </c>
      <c r="AZ1661">
        <v>1</v>
      </c>
      <c r="BA1661">
        <f t="shared" si="337"/>
        <v>1277</v>
      </c>
      <c r="BB1661">
        <f t="shared" si="338"/>
        <v>380</v>
      </c>
      <c r="BC1661">
        <f t="shared" si="334"/>
        <v>1.7692307692307674E-2</v>
      </c>
      <c r="BD1661">
        <f t="shared" si="335"/>
        <v>0.68333333333333335</v>
      </c>
      <c r="BE1661">
        <f t="shared" si="336"/>
        <v>0</v>
      </c>
    </row>
    <row r="1662" spans="1:57" x14ac:dyDescent="0.3">
      <c r="A1662">
        <f>Pumpkin_Seeds_Dataset!A1660</f>
        <v>83391</v>
      </c>
      <c r="B1662">
        <f>Pumpkin_Seeds_Dataset!B1660</f>
        <v>1208.8989999999999</v>
      </c>
      <c r="C1662">
        <f>Pumpkin_Seeds_Dataset!C1660</f>
        <v>517.93830000000003</v>
      </c>
      <c r="D1662">
        <f>Pumpkin_Seeds_Dataset!D1660</f>
        <v>206.0634</v>
      </c>
      <c r="E1662">
        <f>Pumpkin_Seeds_Dataset!E1660</f>
        <v>84113</v>
      </c>
      <c r="F1662">
        <f>Pumpkin_Seeds_Dataset!F1660</f>
        <v>325.84769999999997</v>
      </c>
      <c r="G1662">
        <f>Pumpkin_Seeds_Dataset!G1660</f>
        <v>0.91739999999999999</v>
      </c>
      <c r="H1662">
        <f>Pumpkin_Seeds_Dataset!H1660</f>
        <v>0.99139999999999995</v>
      </c>
      <c r="I1662">
        <f>Pumpkin_Seeds_Dataset!I1660</f>
        <v>0.69830000000000003</v>
      </c>
      <c r="J1662">
        <f>Pumpkin_Seeds_Dataset!J1660</f>
        <v>0.71699999999999997</v>
      </c>
      <c r="K1662">
        <f>Pumpkin_Seeds_Dataset!K1660</f>
        <v>2.5135000000000001</v>
      </c>
      <c r="L1662">
        <f>Pumpkin_Seeds_Dataset!L1660</f>
        <v>0.62909999999999999</v>
      </c>
      <c r="M1662" s="9">
        <f>Pumpkin_Seeds_Dataset!M1660</f>
        <v>1</v>
      </c>
      <c r="N1662" s="10">
        <f t="shared" si="326"/>
        <v>0</v>
      </c>
      <c r="O1662" s="11">
        <f t="shared" si="327"/>
        <v>1</v>
      </c>
      <c r="P1662">
        <f t="shared" si="328"/>
        <v>1</v>
      </c>
      <c r="Q1662">
        <f t="shared" si="329"/>
        <v>0.99787226309600141</v>
      </c>
      <c r="R1662" s="9">
        <f t="shared" si="330"/>
        <v>0.99787226309600141</v>
      </c>
      <c r="S1662" s="11">
        <f t="shared" si="331"/>
        <v>2.1277369039985894E-3</v>
      </c>
      <c r="T1662" s="9">
        <f t="shared" si="332"/>
        <v>-2.1300037522401414E-3</v>
      </c>
      <c r="U1662" s="11">
        <f t="shared" si="333"/>
        <v>100</v>
      </c>
      <c r="AX1662">
        <v>0.84440503987017157</v>
      </c>
      <c r="AY1662">
        <v>0</v>
      </c>
      <c r="AZ1662">
        <v>1</v>
      </c>
      <c r="BA1662">
        <f t="shared" si="337"/>
        <v>1277</v>
      </c>
      <c r="BB1662">
        <f t="shared" si="338"/>
        <v>381</v>
      </c>
      <c r="BC1662">
        <f t="shared" si="334"/>
        <v>1.7692307692307674E-2</v>
      </c>
      <c r="BD1662">
        <f t="shared" si="335"/>
        <v>0.6825</v>
      </c>
      <c r="BE1662">
        <f t="shared" si="336"/>
        <v>0</v>
      </c>
    </row>
    <row r="1663" spans="1:57" x14ac:dyDescent="0.3">
      <c r="A1663">
        <f>Pumpkin_Seeds_Dataset!A1661</f>
        <v>89066</v>
      </c>
      <c r="B1663">
        <f>Pumpkin_Seeds_Dataset!B1661</f>
        <v>1177.335</v>
      </c>
      <c r="C1663">
        <f>Pumpkin_Seeds_Dataset!C1661</f>
        <v>478.89519999999999</v>
      </c>
      <c r="D1663">
        <f>Pumpkin_Seeds_Dataset!D1661</f>
        <v>237.37299999999999</v>
      </c>
      <c r="E1663">
        <f>Pumpkin_Seeds_Dataset!E1661</f>
        <v>89680</v>
      </c>
      <c r="F1663">
        <f>Pumpkin_Seeds_Dataset!F1661</f>
        <v>336.7527</v>
      </c>
      <c r="G1663">
        <f>Pumpkin_Seeds_Dataset!G1661</f>
        <v>0.86850000000000005</v>
      </c>
      <c r="H1663">
        <f>Pumpkin_Seeds_Dataset!H1661</f>
        <v>0.99319999999999997</v>
      </c>
      <c r="I1663">
        <f>Pumpkin_Seeds_Dataset!I1661</f>
        <v>0.61360000000000003</v>
      </c>
      <c r="J1663">
        <f>Pumpkin_Seeds_Dataset!J1661</f>
        <v>0.8075</v>
      </c>
      <c r="K1663">
        <f>Pumpkin_Seeds_Dataset!K1661</f>
        <v>2.0175000000000001</v>
      </c>
      <c r="L1663">
        <f>Pumpkin_Seeds_Dataset!L1661</f>
        <v>0.70320000000000005</v>
      </c>
      <c r="M1663" s="9">
        <f>Pumpkin_Seeds_Dataset!M1661</f>
        <v>1</v>
      </c>
      <c r="N1663" s="10">
        <f t="shared" si="326"/>
        <v>0</v>
      </c>
      <c r="O1663" s="11">
        <f t="shared" si="327"/>
        <v>1</v>
      </c>
      <c r="P1663">
        <f t="shared" si="328"/>
        <v>1</v>
      </c>
      <c r="Q1663">
        <f t="shared" si="329"/>
        <v>0.5531733331951032</v>
      </c>
      <c r="R1663" s="9">
        <f t="shared" si="330"/>
        <v>0.5531733331951032</v>
      </c>
      <c r="S1663" s="11">
        <f t="shared" si="331"/>
        <v>0.4468266668048968</v>
      </c>
      <c r="T1663" s="9">
        <f t="shared" si="332"/>
        <v>-0.59208388498988762</v>
      </c>
      <c r="U1663" s="11">
        <f t="shared" si="333"/>
        <v>100</v>
      </c>
      <c r="AX1663">
        <v>0.84446221470940541</v>
      </c>
      <c r="AY1663">
        <v>0</v>
      </c>
      <c r="AZ1663">
        <v>1</v>
      </c>
      <c r="BA1663">
        <f t="shared" si="337"/>
        <v>1277</v>
      </c>
      <c r="BB1663">
        <f t="shared" si="338"/>
        <v>382</v>
      </c>
      <c r="BC1663">
        <f t="shared" si="334"/>
        <v>1.7692307692307674E-2</v>
      </c>
      <c r="BD1663">
        <f t="shared" si="335"/>
        <v>0.68166666666666664</v>
      </c>
      <c r="BE1663">
        <f t="shared" si="336"/>
        <v>0</v>
      </c>
    </row>
    <row r="1664" spans="1:57" x14ac:dyDescent="0.3">
      <c r="A1664">
        <f>Pumpkin_Seeds_Dataset!A1662</f>
        <v>82001</v>
      </c>
      <c r="B1664">
        <f>Pumpkin_Seeds_Dataset!B1662</f>
        <v>1165.8530000000001</v>
      </c>
      <c r="C1664">
        <f>Pumpkin_Seeds_Dataset!C1662</f>
        <v>486.60079999999999</v>
      </c>
      <c r="D1664">
        <f>Pumpkin_Seeds_Dataset!D1662</f>
        <v>215.6806</v>
      </c>
      <c r="E1664">
        <f>Pumpkin_Seeds_Dataset!E1662</f>
        <v>82823</v>
      </c>
      <c r="F1664">
        <f>Pumpkin_Seeds_Dataset!F1662</f>
        <v>323.12060000000002</v>
      </c>
      <c r="G1664">
        <f>Pumpkin_Seeds_Dataset!G1662</f>
        <v>0.89639999999999997</v>
      </c>
      <c r="H1664">
        <f>Pumpkin_Seeds_Dataset!H1662</f>
        <v>0.99009999999999998</v>
      </c>
      <c r="I1664">
        <f>Pumpkin_Seeds_Dataset!I1662</f>
        <v>0.74529999999999996</v>
      </c>
      <c r="J1664">
        <f>Pumpkin_Seeds_Dataset!J1662</f>
        <v>0.7581</v>
      </c>
      <c r="K1664">
        <f>Pumpkin_Seeds_Dataset!K1662</f>
        <v>2.2561</v>
      </c>
      <c r="L1664">
        <f>Pumpkin_Seeds_Dataset!L1662</f>
        <v>0.66400000000000003</v>
      </c>
      <c r="M1664" s="9">
        <f>Pumpkin_Seeds_Dataset!M1662</f>
        <v>1</v>
      </c>
      <c r="N1664" s="10">
        <f t="shared" si="326"/>
        <v>0</v>
      </c>
      <c r="O1664" s="11">
        <f t="shared" si="327"/>
        <v>1</v>
      </c>
      <c r="P1664">
        <f t="shared" si="328"/>
        <v>1</v>
      </c>
      <c r="Q1664">
        <f t="shared" si="329"/>
        <v>0.9150538147810533</v>
      </c>
      <c r="R1664" s="9">
        <f t="shared" si="330"/>
        <v>0.9150538147810533</v>
      </c>
      <c r="S1664" s="11">
        <f t="shared" si="331"/>
        <v>8.4946185218946701E-2</v>
      </c>
      <c r="T1664" s="9">
        <f t="shared" si="332"/>
        <v>-8.8772401467725109E-2</v>
      </c>
      <c r="U1664" s="11">
        <f t="shared" si="333"/>
        <v>100</v>
      </c>
      <c r="AX1664">
        <v>0.84454195573929902</v>
      </c>
      <c r="AY1664">
        <v>0</v>
      </c>
      <c r="AZ1664">
        <v>1</v>
      </c>
      <c r="BA1664">
        <f t="shared" si="337"/>
        <v>1277</v>
      </c>
      <c r="BB1664">
        <f t="shared" si="338"/>
        <v>383</v>
      </c>
      <c r="BC1664">
        <f t="shared" si="334"/>
        <v>1.7692307692307674E-2</v>
      </c>
      <c r="BD1664">
        <f t="shared" si="335"/>
        <v>0.6808333333333334</v>
      </c>
      <c r="BE1664">
        <f t="shared" si="336"/>
        <v>0</v>
      </c>
    </row>
    <row r="1665" spans="1:57" x14ac:dyDescent="0.3">
      <c r="A1665">
        <f>Pumpkin_Seeds_Dataset!A1663</f>
        <v>80286</v>
      </c>
      <c r="B1665">
        <f>Pumpkin_Seeds_Dataset!B1663</f>
        <v>1121.058</v>
      </c>
      <c r="C1665">
        <f>Pumpkin_Seeds_Dataset!C1663</f>
        <v>453.95909999999998</v>
      </c>
      <c r="D1665">
        <f>Pumpkin_Seeds_Dataset!D1663</f>
        <v>226.75890000000001</v>
      </c>
      <c r="E1665">
        <f>Pumpkin_Seeds_Dataset!E1663</f>
        <v>80997</v>
      </c>
      <c r="F1665">
        <f>Pumpkin_Seeds_Dataset!F1663</f>
        <v>319.72379999999998</v>
      </c>
      <c r="G1665">
        <f>Pumpkin_Seeds_Dataset!G1663</f>
        <v>0.86629999999999996</v>
      </c>
      <c r="H1665">
        <f>Pumpkin_Seeds_Dataset!H1663</f>
        <v>0.99119999999999997</v>
      </c>
      <c r="I1665">
        <f>Pumpkin_Seeds_Dataset!I1663</f>
        <v>0.69550000000000001</v>
      </c>
      <c r="J1665">
        <f>Pumpkin_Seeds_Dataset!J1663</f>
        <v>0.80279999999999996</v>
      </c>
      <c r="K1665">
        <f>Pumpkin_Seeds_Dataset!K1663</f>
        <v>2.0019</v>
      </c>
      <c r="L1665">
        <f>Pumpkin_Seeds_Dataset!L1663</f>
        <v>0.70430000000000004</v>
      </c>
      <c r="M1665" s="9">
        <f>Pumpkin_Seeds_Dataset!M1663</f>
        <v>1</v>
      </c>
      <c r="N1665" s="10">
        <f t="shared" si="326"/>
        <v>0</v>
      </c>
      <c r="O1665" s="11">
        <f t="shared" si="327"/>
        <v>1</v>
      </c>
      <c r="P1665">
        <f t="shared" si="328"/>
        <v>1</v>
      </c>
      <c r="Q1665">
        <f t="shared" si="329"/>
        <v>0.46865401672754764</v>
      </c>
      <c r="R1665" s="9">
        <f t="shared" si="330"/>
        <v>0.46865401672754764</v>
      </c>
      <c r="S1665" s="11">
        <f t="shared" si="331"/>
        <v>0.5313459832724523</v>
      </c>
      <c r="T1665" s="9">
        <f t="shared" si="332"/>
        <v>-0.75789048697915606</v>
      </c>
      <c r="U1665" s="11">
        <f t="shared" si="333"/>
        <v>0</v>
      </c>
      <c r="AX1665">
        <v>0.84533269343414119</v>
      </c>
      <c r="AY1665">
        <v>0</v>
      </c>
      <c r="AZ1665">
        <v>1</v>
      </c>
      <c r="BA1665">
        <f t="shared" si="337"/>
        <v>1277</v>
      </c>
      <c r="BB1665">
        <f t="shared" si="338"/>
        <v>384</v>
      </c>
      <c r="BC1665">
        <f t="shared" si="334"/>
        <v>1.7692307692307674E-2</v>
      </c>
      <c r="BD1665">
        <f t="shared" si="335"/>
        <v>0.67999999999999994</v>
      </c>
      <c r="BE1665">
        <f t="shared" si="336"/>
        <v>0</v>
      </c>
    </row>
    <row r="1666" spans="1:57" x14ac:dyDescent="0.3">
      <c r="A1666">
        <f>Pumpkin_Seeds_Dataset!A1664</f>
        <v>108654</v>
      </c>
      <c r="B1666">
        <f>Pumpkin_Seeds_Dataset!B1664</f>
        <v>1376.4369999999999</v>
      </c>
      <c r="C1666">
        <f>Pumpkin_Seeds_Dataset!C1664</f>
        <v>584.47990000000004</v>
      </c>
      <c r="D1666">
        <f>Pumpkin_Seeds_Dataset!D1664</f>
        <v>238.27070000000001</v>
      </c>
      <c r="E1666">
        <f>Pumpkin_Seeds_Dataset!E1664</f>
        <v>109985</v>
      </c>
      <c r="F1666">
        <f>Pumpkin_Seeds_Dataset!F1664</f>
        <v>371.9443</v>
      </c>
      <c r="G1666">
        <f>Pumpkin_Seeds_Dataset!G1664</f>
        <v>0.91310000000000002</v>
      </c>
      <c r="H1666">
        <f>Pumpkin_Seeds_Dataset!H1664</f>
        <v>0.9879</v>
      </c>
      <c r="I1666">
        <f>Pumpkin_Seeds_Dataset!I1664</f>
        <v>0.61129999999999995</v>
      </c>
      <c r="J1666">
        <f>Pumpkin_Seeds_Dataset!J1664</f>
        <v>0.72070000000000001</v>
      </c>
      <c r="K1666">
        <f>Pumpkin_Seeds_Dataset!K1664</f>
        <v>2.4529999999999998</v>
      </c>
      <c r="L1666">
        <f>Pumpkin_Seeds_Dataset!L1664</f>
        <v>0.63639999999999997</v>
      </c>
      <c r="M1666" s="9">
        <f>Pumpkin_Seeds_Dataset!M1664</f>
        <v>1</v>
      </c>
      <c r="N1666" s="10">
        <f t="shared" si="326"/>
        <v>0</v>
      </c>
      <c r="O1666" s="11">
        <f t="shared" si="327"/>
        <v>1</v>
      </c>
      <c r="P1666">
        <f t="shared" si="328"/>
        <v>1</v>
      </c>
      <c r="Q1666">
        <f t="shared" si="329"/>
        <v>0.99867179422598418</v>
      </c>
      <c r="R1666" s="9">
        <f t="shared" si="330"/>
        <v>0.99867179422598418</v>
      </c>
      <c r="S1666" s="11">
        <f t="shared" si="331"/>
        <v>1.3282057740158226E-3</v>
      </c>
      <c r="T1666" s="9">
        <f t="shared" si="332"/>
        <v>-1.3290886211265605E-3</v>
      </c>
      <c r="U1666" s="11">
        <f t="shared" si="333"/>
        <v>100</v>
      </c>
      <c r="AX1666">
        <v>0.84623242485336669</v>
      </c>
      <c r="AY1666">
        <v>0</v>
      </c>
      <c r="AZ1666">
        <v>1</v>
      </c>
      <c r="BA1666">
        <f t="shared" si="337"/>
        <v>1277</v>
      </c>
      <c r="BB1666">
        <f t="shared" si="338"/>
        <v>385</v>
      </c>
      <c r="BC1666">
        <f t="shared" si="334"/>
        <v>1.7692307692307674E-2</v>
      </c>
      <c r="BD1666">
        <f t="shared" si="335"/>
        <v>0.6791666666666667</v>
      </c>
      <c r="BE1666">
        <f t="shared" si="336"/>
        <v>0</v>
      </c>
    </row>
    <row r="1667" spans="1:57" x14ac:dyDescent="0.3">
      <c r="A1667">
        <f>Pumpkin_Seeds_Dataset!A1665</f>
        <v>91148</v>
      </c>
      <c r="B1667">
        <f>Pumpkin_Seeds_Dataset!B1665</f>
        <v>1221.8040000000001</v>
      </c>
      <c r="C1667">
        <f>Pumpkin_Seeds_Dataset!C1665</f>
        <v>514.38019999999995</v>
      </c>
      <c r="D1667">
        <f>Pumpkin_Seeds_Dataset!D1665</f>
        <v>226.29159999999999</v>
      </c>
      <c r="E1667">
        <f>Pumpkin_Seeds_Dataset!E1665</f>
        <v>91768</v>
      </c>
      <c r="F1667">
        <f>Pumpkin_Seeds_Dataset!F1665</f>
        <v>340.66590000000002</v>
      </c>
      <c r="G1667">
        <f>Pumpkin_Seeds_Dataset!G1665</f>
        <v>0.89800000000000002</v>
      </c>
      <c r="H1667">
        <f>Pumpkin_Seeds_Dataset!H1665</f>
        <v>0.99319999999999997</v>
      </c>
      <c r="I1667">
        <f>Pumpkin_Seeds_Dataset!I1665</f>
        <v>0.72789999999999999</v>
      </c>
      <c r="J1667">
        <f>Pumpkin_Seeds_Dataset!J1665</f>
        <v>0.76729999999999998</v>
      </c>
      <c r="K1667">
        <f>Pumpkin_Seeds_Dataset!K1665</f>
        <v>2.2730999999999999</v>
      </c>
      <c r="L1667">
        <f>Pumpkin_Seeds_Dataset!L1665</f>
        <v>0.6623</v>
      </c>
      <c r="M1667" s="9">
        <f>Pumpkin_Seeds_Dataset!M1665</f>
        <v>1</v>
      </c>
      <c r="N1667" s="10">
        <f t="shared" si="326"/>
        <v>0</v>
      </c>
      <c r="O1667" s="11">
        <f t="shared" si="327"/>
        <v>1</v>
      </c>
      <c r="P1667">
        <f t="shared" si="328"/>
        <v>1</v>
      </c>
      <c r="Q1667">
        <f t="shared" si="329"/>
        <v>0.97688369008025766</v>
      </c>
      <c r="R1667" s="9">
        <f t="shared" si="330"/>
        <v>0.97688369008025766</v>
      </c>
      <c r="S1667" s="11">
        <f t="shared" si="331"/>
        <v>2.3116309919742339E-2</v>
      </c>
      <c r="T1667" s="9">
        <f t="shared" si="332"/>
        <v>-2.3387682050434077E-2</v>
      </c>
      <c r="U1667" s="11">
        <f t="shared" si="333"/>
        <v>100</v>
      </c>
      <c r="AX1667">
        <v>0.8465249969196964</v>
      </c>
      <c r="AY1667">
        <v>0</v>
      </c>
      <c r="AZ1667">
        <v>1</v>
      </c>
      <c r="BA1667">
        <f t="shared" si="337"/>
        <v>1277</v>
      </c>
      <c r="BB1667">
        <f t="shared" si="338"/>
        <v>386</v>
      </c>
      <c r="BC1667">
        <f t="shared" si="334"/>
        <v>1.7692307692307674E-2</v>
      </c>
      <c r="BD1667">
        <f t="shared" si="335"/>
        <v>0.67833333333333334</v>
      </c>
      <c r="BE1667">
        <f t="shared" si="336"/>
        <v>0</v>
      </c>
    </row>
    <row r="1668" spans="1:57" x14ac:dyDescent="0.3">
      <c r="A1668">
        <f>Pumpkin_Seeds_Dataset!A1666</f>
        <v>66634</v>
      </c>
      <c r="B1668">
        <f>Pumpkin_Seeds_Dataset!B1666</f>
        <v>1027.453</v>
      </c>
      <c r="C1668">
        <f>Pumpkin_Seeds_Dataset!C1666</f>
        <v>424.52839999999998</v>
      </c>
      <c r="D1668">
        <f>Pumpkin_Seeds_Dataset!D1666</f>
        <v>200.50120000000001</v>
      </c>
      <c r="E1668">
        <f>Pumpkin_Seeds_Dataset!E1666</f>
        <v>67162</v>
      </c>
      <c r="F1668">
        <f>Pumpkin_Seeds_Dataset!F1666</f>
        <v>291.2749</v>
      </c>
      <c r="G1668">
        <f>Pumpkin_Seeds_Dataset!G1666</f>
        <v>0.88139999999999996</v>
      </c>
      <c r="H1668">
        <f>Pumpkin_Seeds_Dataset!H1666</f>
        <v>0.99209999999999998</v>
      </c>
      <c r="I1668">
        <f>Pumpkin_Seeds_Dataset!I1666</f>
        <v>0.62080000000000002</v>
      </c>
      <c r="J1668">
        <f>Pumpkin_Seeds_Dataset!J1666</f>
        <v>0.79320000000000002</v>
      </c>
      <c r="K1668">
        <f>Pumpkin_Seeds_Dataset!K1666</f>
        <v>2.1173000000000002</v>
      </c>
      <c r="L1668">
        <f>Pumpkin_Seeds_Dataset!L1666</f>
        <v>0.68610000000000004</v>
      </c>
      <c r="M1668" s="9">
        <f>Pumpkin_Seeds_Dataset!M1666</f>
        <v>1</v>
      </c>
      <c r="N1668" s="10">
        <f t="shared" si="326"/>
        <v>0</v>
      </c>
      <c r="O1668" s="11">
        <f t="shared" si="327"/>
        <v>1</v>
      </c>
      <c r="P1668">
        <f t="shared" si="328"/>
        <v>1</v>
      </c>
      <c r="Q1668">
        <f t="shared" si="329"/>
        <v>0.77442606006929626</v>
      </c>
      <c r="R1668" s="9">
        <f t="shared" si="330"/>
        <v>0.77442606006929626</v>
      </c>
      <c r="S1668" s="11">
        <f t="shared" si="331"/>
        <v>0.22557393993070374</v>
      </c>
      <c r="T1668" s="9">
        <f t="shared" si="332"/>
        <v>-0.25563309163699599</v>
      </c>
      <c r="U1668" s="11">
        <f t="shared" si="333"/>
        <v>100</v>
      </c>
      <c r="AX1668">
        <v>0.846566850732827</v>
      </c>
      <c r="AY1668">
        <v>0</v>
      </c>
      <c r="AZ1668">
        <v>1</v>
      </c>
      <c r="BA1668">
        <f t="shared" si="337"/>
        <v>1277</v>
      </c>
      <c r="BB1668">
        <f t="shared" si="338"/>
        <v>387</v>
      </c>
      <c r="BC1668">
        <f t="shared" si="334"/>
        <v>1.7692307692307674E-2</v>
      </c>
      <c r="BD1668">
        <f t="shared" si="335"/>
        <v>0.67749999999999999</v>
      </c>
      <c r="BE1668">
        <f t="shared" si="336"/>
        <v>0</v>
      </c>
    </row>
    <row r="1669" spans="1:57" x14ac:dyDescent="0.3">
      <c r="A1669">
        <f>Pumpkin_Seeds_Dataset!A1667</f>
        <v>98568</v>
      </c>
      <c r="B1669">
        <f>Pumpkin_Seeds_Dataset!B1667</f>
        <v>1373.866</v>
      </c>
      <c r="C1669">
        <f>Pumpkin_Seeds_Dataset!C1667</f>
        <v>561.50720000000001</v>
      </c>
      <c r="D1669">
        <f>Pumpkin_Seeds_Dataset!D1667</f>
        <v>226.93960000000001</v>
      </c>
      <c r="E1669">
        <f>Pumpkin_Seeds_Dataset!E1667</f>
        <v>100509</v>
      </c>
      <c r="F1669">
        <f>Pumpkin_Seeds_Dataset!F1667</f>
        <v>354.26069999999999</v>
      </c>
      <c r="G1669">
        <f>Pumpkin_Seeds_Dataset!G1667</f>
        <v>0.91469999999999996</v>
      </c>
      <c r="H1669">
        <f>Pumpkin_Seeds_Dataset!H1667</f>
        <v>0.98070000000000002</v>
      </c>
      <c r="I1669">
        <f>Pumpkin_Seeds_Dataset!I1667</f>
        <v>0.52990000000000004</v>
      </c>
      <c r="J1669">
        <f>Pumpkin_Seeds_Dataset!J1667</f>
        <v>0.65620000000000001</v>
      </c>
      <c r="K1669">
        <f>Pumpkin_Seeds_Dataset!K1667</f>
        <v>2.4742999999999999</v>
      </c>
      <c r="L1669">
        <f>Pumpkin_Seeds_Dataset!L1667</f>
        <v>0.63090000000000002</v>
      </c>
      <c r="M1669" s="9">
        <f>Pumpkin_Seeds_Dataset!M1667</f>
        <v>1</v>
      </c>
      <c r="N1669" s="10">
        <f t="shared" ref="N1669:N1732" si="339">1-M1669</f>
        <v>0</v>
      </c>
      <c r="O1669" s="11">
        <f t="shared" ref="O1669:O1732" si="340">M1669+N1669</f>
        <v>1</v>
      </c>
      <c r="P1669">
        <f t="shared" ref="P1669:P1732" si="341">IF(O1669=0,"",M1669/O1669)</f>
        <v>1</v>
      </c>
      <c r="Q1669">
        <f t="shared" ref="Q1669:Q1732" si="342">1/(1+EXP(-$X$5-MMULT(A1669:L1669,$X$6:$X$17)))</f>
        <v>0.98484349660378179</v>
      </c>
      <c r="R1669" s="9">
        <f t="shared" ref="R1669:R1732" si="343">O1669*Q1669</f>
        <v>0.98484349660378179</v>
      </c>
      <c r="S1669" s="11">
        <f t="shared" ref="S1669:S1732" si="344">O1669-R1669</f>
        <v>1.5156503396218213E-2</v>
      </c>
      <c r="T1669" s="9">
        <f t="shared" ref="T1669:T1732" si="345">IFERROR(O1669*(P1669*LN(Q1669)+(1-P1669)*LN(1-Q1669)),0)</f>
        <v>-1.5272537130544786E-2</v>
      </c>
      <c r="U1669" s="11">
        <f t="shared" ref="U1669:U1732" si="346">100*IF(Q1669&gt;=$AT$10,M1669/O1669,N1669/O1669)</f>
        <v>100</v>
      </c>
      <c r="AX1669">
        <v>0.84847259585314827</v>
      </c>
      <c r="AY1669">
        <v>0</v>
      </c>
      <c r="AZ1669">
        <v>1</v>
      </c>
      <c r="BA1669">
        <f t="shared" si="337"/>
        <v>1277</v>
      </c>
      <c r="BB1669">
        <f t="shared" si="338"/>
        <v>388</v>
      </c>
      <c r="BC1669">
        <f t="shared" ref="BC1669:BC1732" si="347">1-BA1669/BA$2504</f>
        <v>1.7692307692307674E-2</v>
      </c>
      <c r="BD1669">
        <f t="shared" ref="BD1669:BD1732" si="348">1-BB1669/BB$2504</f>
        <v>0.67666666666666675</v>
      </c>
      <c r="BE1669">
        <f t="shared" ref="BE1669:BE1732" si="349">(BC1669-BC1670)*BD1669</f>
        <v>0</v>
      </c>
    </row>
    <row r="1670" spans="1:57" x14ac:dyDescent="0.3">
      <c r="A1670">
        <f>Pumpkin_Seeds_Dataset!A1668</f>
        <v>75129</v>
      </c>
      <c r="B1670">
        <f>Pumpkin_Seeds_Dataset!B1668</f>
        <v>1123.3720000000001</v>
      </c>
      <c r="C1670">
        <f>Pumpkin_Seeds_Dataset!C1668</f>
        <v>473.32679999999999</v>
      </c>
      <c r="D1670">
        <f>Pumpkin_Seeds_Dataset!D1668</f>
        <v>203.67009999999999</v>
      </c>
      <c r="E1670">
        <f>Pumpkin_Seeds_Dataset!E1668</f>
        <v>75855</v>
      </c>
      <c r="F1670">
        <f>Pumpkin_Seeds_Dataset!F1668</f>
        <v>309.28500000000003</v>
      </c>
      <c r="G1670">
        <f>Pumpkin_Seeds_Dataset!G1668</f>
        <v>0.90269999999999995</v>
      </c>
      <c r="H1670">
        <f>Pumpkin_Seeds_Dataset!H1668</f>
        <v>0.99039999999999995</v>
      </c>
      <c r="I1670">
        <f>Pumpkin_Seeds_Dataset!I1668</f>
        <v>0.56469999999999998</v>
      </c>
      <c r="J1670">
        <f>Pumpkin_Seeds_Dataset!J1668</f>
        <v>0.74809999999999999</v>
      </c>
      <c r="K1670">
        <f>Pumpkin_Seeds_Dataset!K1668</f>
        <v>2.3239999999999998</v>
      </c>
      <c r="L1670">
        <f>Pumpkin_Seeds_Dataset!L1668</f>
        <v>0.65339999999999998</v>
      </c>
      <c r="M1670" s="9">
        <f>Pumpkin_Seeds_Dataset!M1668</f>
        <v>1</v>
      </c>
      <c r="N1670" s="10">
        <f t="shared" si="339"/>
        <v>0</v>
      </c>
      <c r="O1670" s="11">
        <f t="shared" si="340"/>
        <v>1</v>
      </c>
      <c r="P1670">
        <f t="shared" si="341"/>
        <v>1</v>
      </c>
      <c r="Q1670">
        <f t="shared" si="342"/>
        <v>0.97131835086188967</v>
      </c>
      <c r="R1670" s="9">
        <f t="shared" si="343"/>
        <v>0.97131835086188967</v>
      </c>
      <c r="S1670" s="11">
        <f t="shared" si="344"/>
        <v>2.8681649138110332E-2</v>
      </c>
      <c r="T1670" s="9">
        <f t="shared" si="345"/>
        <v>-2.9101005658646192E-2</v>
      </c>
      <c r="U1670" s="11">
        <f t="shared" si="346"/>
        <v>100</v>
      </c>
      <c r="AX1670">
        <v>0.84875916378437377</v>
      </c>
      <c r="AY1670">
        <v>0</v>
      </c>
      <c r="AZ1670">
        <v>1</v>
      </c>
      <c r="BA1670">
        <f t="shared" ref="BA1670:BA1733" si="350">BA1669+AY1670</f>
        <v>1277</v>
      </c>
      <c r="BB1670">
        <f t="shared" ref="BB1670:BB1733" si="351">BB1669+AZ1670</f>
        <v>389</v>
      </c>
      <c r="BC1670">
        <f t="shared" si="347"/>
        <v>1.7692307692307674E-2</v>
      </c>
      <c r="BD1670">
        <f t="shared" si="348"/>
        <v>0.67583333333333329</v>
      </c>
      <c r="BE1670">
        <f t="shared" si="349"/>
        <v>0</v>
      </c>
    </row>
    <row r="1671" spans="1:57" x14ac:dyDescent="0.3">
      <c r="A1671">
        <f>Pumpkin_Seeds_Dataset!A1669</f>
        <v>110306</v>
      </c>
      <c r="B1671">
        <f>Pumpkin_Seeds_Dataset!B1669</f>
        <v>1413.905</v>
      </c>
      <c r="C1671">
        <f>Pumpkin_Seeds_Dataset!C1669</f>
        <v>607.83979999999997</v>
      </c>
      <c r="D1671">
        <f>Pumpkin_Seeds_Dataset!D1669</f>
        <v>232.36529999999999</v>
      </c>
      <c r="E1671">
        <f>Pumpkin_Seeds_Dataset!E1669</f>
        <v>111470</v>
      </c>
      <c r="F1671">
        <f>Pumpkin_Seeds_Dataset!F1669</f>
        <v>374.76119999999997</v>
      </c>
      <c r="G1671">
        <f>Pumpkin_Seeds_Dataset!G1669</f>
        <v>0.92400000000000004</v>
      </c>
      <c r="H1671">
        <f>Pumpkin_Seeds_Dataset!H1669</f>
        <v>0.98960000000000004</v>
      </c>
      <c r="I1671">
        <f>Pumpkin_Seeds_Dataset!I1669</f>
        <v>0.62670000000000003</v>
      </c>
      <c r="J1671">
        <f>Pumpkin_Seeds_Dataset!J1669</f>
        <v>0.69340000000000002</v>
      </c>
      <c r="K1671">
        <f>Pumpkin_Seeds_Dataset!K1669</f>
        <v>2.6158999999999999</v>
      </c>
      <c r="L1671">
        <f>Pumpkin_Seeds_Dataset!L1669</f>
        <v>0.61650000000000005</v>
      </c>
      <c r="M1671" s="9">
        <f>Pumpkin_Seeds_Dataset!M1669</f>
        <v>1</v>
      </c>
      <c r="N1671" s="10">
        <f t="shared" si="339"/>
        <v>0</v>
      </c>
      <c r="O1671" s="11">
        <f t="shared" si="340"/>
        <v>1</v>
      </c>
      <c r="P1671">
        <f t="shared" si="341"/>
        <v>1</v>
      </c>
      <c r="Q1671">
        <f t="shared" si="342"/>
        <v>0.99994898732697823</v>
      </c>
      <c r="R1671" s="9">
        <f t="shared" si="343"/>
        <v>0.99994898732697823</v>
      </c>
      <c r="S1671" s="11">
        <f t="shared" si="344"/>
        <v>5.1012673021766375E-5</v>
      </c>
      <c r="T1671" s="9">
        <f t="shared" si="345"/>
        <v>-5.1013974212422452E-5</v>
      </c>
      <c r="U1671" s="11">
        <f t="shared" si="346"/>
        <v>100</v>
      </c>
      <c r="AX1671">
        <v>0.84932423810915503</v>
      </c>
      <c r="AY1671">
        <v>0</v>
      </c>
      <c r="AZ1671">
        <v>1</v>
      </c>
      <c r="BA1671">
        <f t="shared" si="350"/>
        <v>1277</v>
      </c>
      <c r="BB1671">
        <f t="shared" si="351"/>
        <v>390</v>
      </c>
      <c r="BC1671">
        <f t="shared" si="347"/>
        <v>1.7692307692307674E-2</v>
      </c>
      <c r="BD1671">
        <f t="shared" si="348"/>
        <v>0.67500000000000004</v>
      </c>
      <c r="BE1671">
        <f t="shared" si="349"/>
        <v>0</v>
      </c>
    </row>
    <row r="1672" spans="1:57" x14ac:dyDescent="0.3">
      <c r="A1672">
        <f>Pumpkin_Seeds_Dataset!A1670</f>
        <v>67859</v>
      </c>
      <c r="B1672">
        <f>Pumpkin_Seeds_Dataset!B1670</f>
        <v>1061.7739999999999</v>
      </c>
      <c r="C1672">
        <f>Pumpkin_Seeds_Dataset!C1670</f>
        <v>441.2244</v>
      </c>
      <c r="D1672">
        <f>Pumpkin_Seeds_Dataset!D1670</f>
        <v>197.33369999999999</v>
      </c>
      <c r="E1672">
        <f>Pumpkin_Seeds_Dataset!E1670</f>
        <v>68645</v>
      </c>
      <c r="F1672">
        <f>Pumpkin_Seeds_Dataset!F1670</f>
        <v>293.94009999999997</v>
      </c>
      <c r="G1672">
        <f>Pumpkin_Seeds_Dataset!G1670</f>
        <v>0.89439999999999997</v>
      </c>
      <c r="H1672">
        <f>Pumpkin_Seeds_Dataset!H1670</f>
        <v>0.98850000000000005</v>
      </c>
      <c r="I1672">
        <f>Pumpkin_Seeds_Dataset!I1670</f>
        <v>0.73009999999999997</v>
      </c>
      <c r="J1672">
        <f>Pumpkin_Seeds_Dataset!J1670</f>
        <v>0.75639999999999996</v>
      </c>
      <c r="K1672">
        <f>Pumpkin_Seeds_Dataset!K1670</f>
        <v>2.2359</v>
      </c>
      <c r="L1672">
        <f>Pumpkin_Seeds_Dataset!L1670</f>
        <v>0.66620000000000001</v>
      </c>
      <c r="M1672" s="9">
        <f>Pumpkin_Seeds_Dataset!M1670</f>
        <v>1</v>
      </c>
      <c r="N1672" s="10">
        <f t="shared" si="339"/>
        <v>0</v>
      </c>
      <c r="O1672" s="11">
        <f t="shared" si="340"/>
        <v>1</v>
      </c>
      <c r="P1672">
        <f t="shared" si="341"/>
        <v>1</v>
      </c>
      <c r="Q1672">
        <f t="shared" si="342"/>
        <v>0.93081854690713206</v>
      </c>
      <c r="R1672" s="9">
        <f t="shared" si="343"/>
        <v>0.93081854690713206</v>
      </c>
      <c r="S1672" s="11">
        <f t="shared" si="344"/>
        <v>6.9181453092867939E-2</v>
      </c>
      <c r="T1672" s="9">
        <f t="shared" si="345"/>
        <v>-7.1690921982068917E-2</v>
      </c>
      <c r="U1672" s="11">
        <f t="shared" si="346"/>
        <v>100</v>
      </c>
      <c r="AX1672">
        <v>0.85010896177874784</v>
      </c>
      <c r="AY1672">
        <v>0</v>
      </c>
      <c r="AZ1672">
        <v>1</v>
      </c>
      <c r="BA1672">
        <f t="shared" si="350"/>
        <v>1277</v>
      </c>
      <c r="BB1672">
        <f t="shared" si="351"/>
        <v>391</v>
      </c>
      <c r="BC1672">
        <f t="shared" si="347"/>
        <v>1.7692307692307674E-2</v>
      </c>
      <c r="BD1672">
        <f t="shared" si="348"/>
        <v>0.67416666666666669</v>
      </c>
      <c r="BE1672">
        <f t="shared" si="349"/>
        <v>0</v>
      </c>
    </row>
    <row r="1673" spans="1:57" x14ac:dyDescent="0.3">
      <c r="A1673">
        <f>Pumpkin_Seeds_Dataset!A1671</f>
        <v>90147</v>
      </c>
      <c r="B1673">
        <f>Pumpkin_Seeds_Dataset!B1671</f>
        <v>1253.242</v>
      </c>
      <c r="C1673">
        <f>Pumpkin_Seeds_Dataset!C1671</f>
        <v>539.68060000000003</v>
      </c>
      <c r="D1673">
        <f>Pumpkin_Seeds_Dataset!D1671</f>
        <v>213.35319999999999</v>
      </c>
      <c r="E1673">
        <f>Pumpkin_Seeds_Dataset!E1671</f>
        <v>91009</v>
      </c>
      <c r="F1673">
        <f>Pumpkin_Seeds_Dataset!F1671</f>
        <v>338.7901</v>
      </c>
      <c r="G1673">
        <f>Pumpkin_Seeds_Dataset!G1671</f>
        <v>0.91849999999999998</v>
      </c>
      <c r="H1673">
        <f>Pumpkin_Seeds_Dataset!H1671</f>
        <v>0.99050000000000005</v>
      </c>
      <c r="I1673">
        <f>Pumpkin_Seeds_Dataset!I1671</f>
        <v>0.73170000000000002</v>
      </c>
      <c r="J1673">
        <f>Pumpkin_Seeds_Dataset!J1671</f>
        <v>0.72130000000000005</v>
      </c>
      <c r="K1673">
        <f>Pumpkin_Seeds_Dataset!K1671</f>
        <v>2.5295000000000001</v>
      </c>
      <c r="L1673">
        <f>Pumpkin_Seeds_Dataset!L1671</f>
        <v>0.62780000000000002</v>
      </c>
      <c r="M1673" s="9">
        <f>Pumpkin_Seeds_Dataset!M1671</f>
        <v>1</v>
      </c>
      <c r="N1673" s="10">
        <f t="shared" si="339"/>
        <v>0</v>
      </c>
      <c r="O1673" s="11">
        <f t="shared" si="340"/>
        <v>1</v>
      </c>
      <c r="P1673">
        <f t="shared" si="341"/>
        <v>1</v>
      </c>
      <c r="Q1673">
        <f t="shared" si="342"/>
        <v>0.99790321383722125</v>
      </c>
      <c r="R1673" s="9">
        <f t="shared" si="343"/>
        <v>0.99790321383722125</v>
      </c>
      <c r="S1673" s="11">
        <f t="shared" si="344"/>
        <v>2.0967861627787521E-3</v>
      </c>
      <c r="T1673" s="9">
        <f t="shared" si="345"/>
        <v>-2.0989874965740693E-3</v>
      </c>
      <c r="U1673" s="11">
        <f t="shared" si="346"/>
        <v>100</v>
      </c>
      <c r="AX1673">
        <v>0.85053420798926616</v>
      </c>
      <c r="AY1673">
        <v>0</v>
      </c>
      <c r="AZ1673">
        <v>1</v>
      </c>
      <c r="BA1673">
        <f t="shared" si="350"/>
        <v>1277</v>
      </c>
      <c r="BB1673">
        <f t="shared" si="351"/>
        <v>392</v>
      </c>
      <c r="BC1673">
        <f t="shared" si="347"/>
        <v>1.7692307692307674E-2</v>
      </c>
      <c r="BD1673">
        <f t="shared" si="348"/>
        <v>0.67333333333333334</v>
      </c>
      <c r="BE1673">
        <f t="shared" si="349"/>
        <v>5.179487179487012E-4</v>
      </c>
    </row>
    <row r="1674" spans="1:57" x14ac:dyDescent="0.3">
      <c r="A1674">
        <f>Pumpkin_Seeds_Dataset!A1672</f>
        <v>110838</v>
      </c>
      <c r="B1674">
        <f>Pumpkin_Seeds_Dataset!B1672</f>
        <v>1432.89</v>
      </c>
      <c r="C1674">
        <f>Pumpkin_Seeds_Dataset!C1672</f>
        <v>622.8818</v>
      </c>
      <c r="D1674">
        <f>Pumpkin_Seeds_Dataset!D1672</f>
        <v>227.7773</v>
      </c>
      <c r="E1674">
        <f>Pumpkin_Seeds_Dataset!E1672</f>
        <v>112366</v>
      </c>
      <c r="F1674">
        <f>Pumpkin_Seeds_Dataset!F1672</f>
        <v>375.66379999999998</v>
      </c>
      <c r="G1674">
        <f>Pumpkin_Seeds_Dataset!G1672</f>
        <v>0.93069999999999997</v>
      </c>
      <c r="H1674">
        <f>Pumpkin_Seeds_Dataset!H1672</f>
        <v>0.98640000000000005</v>
      </c>
      <c r="I1674">
        <f>Pumpkin_Seeds_Dataset!I1672</f>
        <v>0.66149999999999998</v>
      </c>
      <c r="J1674">
        <f>Pumpkin_Seeds_Dataset!J1672</f>
        <v>0.6784</v>
      </c>
      <c r="K1674">
        <f>Pumpkin_Seeds_Dataset!K1672</f>
        <v>2.7345999999999999</v>
      </c>
      <c r="L1674">
        <f>Pumpkin_Seeds_Dataset!L1672</f>
        <v>0.60309999999999997</v>
      </c>
      <c r="M1674" s="9">
        <f>Pumpkin_Seeds_Dataset!M1672</f>
        <v>1</v>
      </c>
      <c r="N1674" s="10">
        <f t="shared" si="339"/>
        <v>0</v>
      </c>
      <c r="O1674" s="11">
        <f t="shared" si="340"/>
        <v>1</v>
      </c>
      <c r="P1674">
        <f t="shared" si="341"/>
        <v>1</v>
      </c>
      <c r="Q1674">
        <f t="shared" si="342"/>
        <v>0.99996271986306962</v>
      </c>
      <c r="R1674" s="9">
        <f t="shared" si="343"/>
        <v>0.99996271986306962</v>
      </c>
      <c r="S1674" s="11">
        <f t="shared" si="344"/>
        <v>3.7280136930384344E-5</v>
      </c>
      <c r="T1674" s="9">
        <f t="shared" si="345"/>
        <v>-3.728083185196035E-5</v>
      </c>
      <c r="U1674" s="11">
        <f t="shared" si="346"/>
        <v>100</v>
      </c>
      <c r="AX1674">
        <v>0.85098412205064033</v>
      </c>
      <c r="AY1674">
        <v>1</v>
      </c>
      <c r="AZ1674">
        <v>0</v>
      </c>
      <c r="BA1674">
        <f t="shared" si="350"/>
        <v>1278</v>
      </c>
      <c r="BB1674">
        <f t="shared" si="351"/>
        <v>392</v>
      </c>
      <c r="BC1674">
        <f t="shared" si="347"/>
        <v>1.692307692307693E-2</v>
      </c>
      <c r="BD1674">
        <f t="shared" si="348"/>
        <v>0.67333333333333334</v>
      </c>
      <c r="BE1674">
        <f t="shared" si="349"/>
        <v>5.179487179487012E-4</v>
      </c>
    </row>
    <row r="1675" spans="1:57" x14ac:dyDescent="0.3">
      <c r="A1675">
        <f>Pumpkin_Seeds_Dataset!A1673</f>
        <v>71697</v>
      </c>
      <c r="B1675">
        <f>Pumpkin_Seeds_Dataset!B1673</f>
        <v>1112.8689999999999</v>
      </c>
      <c r="C1675">
        <f>Pumpkin_Seeds_Dataset!C1673</f>
        <v>471.34059999999999</v>
      </c>
      <c r="D1675">
        <f>Pumpkin_Seeds_Dataset!D1673</f>
        <v>194.77199999999999</v>
      </c>
      <c r="E1675">
        <f>Pumpkin_Seeds_Dataset!E1673</f>
        <v>72321</v>
      </c>
      <c r="F1675">
        <f>Pumpkin_Seeds_Dataset!F1673</f>
        <v>302.13810000000001</v>
      </c>
      <c r="G1675">
        <f>Pumpkin_Seeds_Dataset!G1673</f>
        <v>0.91059999999999997</v>
      </c>
      <c r="H1675">
        <f>Pumpkin_Seeds_Dataset!H1673</f>
        <v>0.99139999999999995</v>
      </c>
      <c r="I1675">
        <f>Pumpkin_Seeds_Dataset!I1673</f>
        <v>0.60129999999999995</v>
      </c>
      <c r="J1675">
        <f>Pumpkin_Seeds_Dataset!J1673</f>
        <v>0.72750000000000004</v>
      </c>
      <c r="K1675">
        <f>Pumpkin_Seeds_Dataset!K1673</f>
        <v>2.42</v>
      </c>
      <c r="L1675">
        <f>Pumpkin_Seeds_Dataset!L1673</f>
        <v>0.64100000000000001</v>
      </c>
      <c r="M1675" s="9">
        <f>Pumpkin_Seeds_Dataset!M1673</f>
        <v>1</v>
      </c>
      <c r="N1675" s="10">
        <f t="shared" si="339"/>
        <v>0</v>
      </c>
      <c r="O1675" s="11">
        <f t="shared" si="340"/>
        <v>1</v>
      </c>
      <c r="P1675">
        <f t="shared" si="341"/>
        <v>1</v>
      </c>
      <c r="Q1675">
        <f t="shared" si="342"/>
        <v>0.99229281514196865</v>
      </c>
      <c r="R1675" s="9">
        <f t="shared" si="343"/>
        <v>0.99229281514196865</v>
      </c>
      <c r="S1675" s="11">
        <f t="shared" si="344"/>
        <v>7.7071848580313462E-3</v>
      </c>
      <c r="T1675" s="9">
        <f t="shared" si="345"/>
        <v>-7.7370386988885745E-3</v>
      </c>
      <c r="U1675" s="11">
        <f t="shared" si="346"/>
        <v>100</v>
      </c>
      <c r="AX1675">
        <v>0.85206256338226427</v>
      </c>
      <c r="AY1675">
        <v>1</v>
      </c>
      <c r="AZ1675">
        <v>0</v>
      </c>
      <c r="BA1675">
        <f t="shared" si="350"/>
        <v>1279</v>
      </c>
      <c r="BB1675">
        <f t="shared" si="351"/>
        <v>392</v>
      </c>
      <c r="BC1675">
        <f t="shared" si="347"/>
        <v>1.6153846153846185E-2</v>
      </c>
      <c r="BD1675">
        <f t="shared" si="348"/>
        <v>0.67333333333333334</v>
      </c>
      <c r="BE1675">
        <f t="shared" si="349"/>
        <v>0</v>
      </c>
    </row>
    <row r="1676" spans="1:57" x14ac:dyDescent="0.3">
      <c r="A1676">
        <f>Pumpkin_Seeds_Dataset!A1674</f>
        <v>61121</v>
      </c>
      <c r="B1676">
        <f>Pumpkin_Seeds_Dataset!B1674</f>
        <v>979.03700000000003</v>
      </c>
      <c r="C1676">
        <f>Pumpkin_Seeds_Dataset!C1674</f>
        <v>402.55779999999999</v>
      </c>
      <c r="D1676">
        <f>Pumpkin_Seeds_Dataset!D1674</f>
        <v>194.2627</v>
      </c>
      <c r="E1676">
        <f>Pumpkin_Seeds_Dataset!E1674</f>
        <v>61611</v>
      </c>
      <c r="F1676">
        <f>Pumpkin_Seeds_Dataset!F1674</f>
        <v>278.96539999999999</v>
      </c>
      <c r="G1676">
        <f>Pumpkin_Seeds_Dataset!G1674</f>
        <v>0.87590000000000001</v>
      </c>
      <c r="H1676">
        <f>Pumpkin_Seeds_Dataset!H1674</f>
        <v>0.99199999999999999</v>
      </c>
      <c r="I1676">
        <f>Pumpkin_Seeds_Dataset!I1674</f>
        <v>0.67979999999999996</v>
      </c>
      <c r="J1676">
        <f>Pumpkin_Seeds_Dataset!J1674</f>
        <v>0.80130000000000001</v>
      </c>
      <c r="K1676">
        <f>Pumpkin_Seeds_Dataset!K1674</f>
        <v>2.0722</v>
      </c>
      <c r="L1676">
        <f>Pumpkin_Seeds_Dataset!L1674</f>
        <v>0.69299999999999995</v>
      </c>
      <c r="M1676" s="9">
        <f>Pumpkin_Seeds_Dataset!M1674</f>
        <v>1</v>
      </c>
      <c r="N1676" s="10">
        <f t="shared" si="339"/>
        <v>0</v>
      </c>
      <c r="O1676" s="11">
        <f t="shared" si="340"/>
        <v>1</v>
      </c>
      <c r="P1676">
        <f t="shared" si="341"/>
        <v>1</v>
      </c>
      <c r="Q1676">
        <f t="shared" si="342"/>
        <v>0.83093090903075417</v>
      </c>
      <c r="R1676" s="9">
        <f t="shared" si="343"/>
        <v>0.83093090903075417</v>
      </c>
      <c r="S1676" s="11">
        <f t="shared" si="344"/>
        <v>0.16906909096924583</v>
      </c>
      <c r="T1676" s="9">
        <f t="shared" si="345"/>
        <v>-0.18520862954375789</v>
      </c>
      <c r="U1676" s="11">
        <f t="shared" si="346"/>
        <v>100</v>
      </c>
      <c r="AX1676">
        <v>0.85221095858435802</v>
      </c>
      <c r="AY1676">
        <v>0</v>
      </c>
      <c r="AZ1676">
        <v>1</v>
      </c>
      <c r="BA1676">
        <f t="shared" si="350"/>
        <v>1279</v>
      </c>
      <c r="BB1676">
        <f t="shared" si="351"/>
        <v>393</v>
      </c>
      <c r="BC1676">
        <f t="shared" si="347"/>
        <v>1.6153846153846185E-2</v>
      </c>
      <c r="BD1676">
        <f t="shared" si="348"/>
        <v>0.67249999999999999</v>
      </c>
      <c r="BE1676">
        <f t="shared" si="349"/>
        <v>0</v>
      </c>
    </row>
    <row r="1677" spans="1:57" x14ac:dyDescent="0.3">
      <c r="A1677">
        <f>Pumpkin_Seeds_Dataset!A1675</f>
        <v>81944</v>
      </c>
      <c r="B1677">
        <f>Pumpkin_Seeds_Dataset!B1675</f>
        <v>1223.373</v>
      </c>
      <c r="C1677">
        <f>Pumpkin_Seeds_Dataset!C1675</f>
        <v>524.54740000000004</v>
      </c>
      <c r="D1677">
        <f>Pumpkin_Seeds_Dataset!D1675</f>
        <v>199.5556</v>
      </c>
      <c r="E1677">
        <f>Pumpkin_Seeds_Dataset!E1675</f>
        <v>83000</v>
      </c>
      <c r="F1677">
        <f>Pumpkin_Seeds_Dataset!F1675</f>
        <v>323.00830000000002</v>
      </c>
      <c r="G1677">
        <f>Pumpkin_Seeds_Dataset!G1675</f>
        <v>0.92479999999999996</v>
      </c>
      <c r="H1677">
        <f>Pumpkin_Seeds_Dataset!H1675</f>
        <v>0.98729999999999996</v>
      </c>
      <c r="I1677">
        <f>Pumpkin_Seeds_Dataset!I1675</f>
        <v>0.6714</v>
      </c>
      <c r="J1677">
        <f>Pumpkin_Seeds_Dataset!J1675</f>
        <v>0.68799999999999994</v>
      </c>
      <c r="K1677">
        <f>Pumpkin_Seeds_Dataset!K1675</f>
        <v>2.6286</v>
      </c>
      <c r="L1677">
        <f>Pumpkin_Seeds_Dataset!L1675</f>
        <v>0.61580000000000001</v>
      </c>
      <c r="M1677" s="9">
        <f>Pumpkin_Seeds_Dataset!M1675</f>
        <v>1</v>
      </c>
      <c r="N1677" s="10">
        <f t="shared" si="339"/>
        <v>0</v>
      </c>
      <c r="O1677" s="11">
        <f t="shared" si="340"/>
        <v>1</v>
      </c>
      <c r="P1677">
        <f t="shared" si="341"/>
        <v>1</v>
      </c>
      <c r="Q1677">
        <f t="shared" si="342"/>
        <v>0.99775602083928605</v>
      </c>
      <c r="R1677" s="9">
        <f t="shared" si="343"/>
        <v>0.99775602083928605</v>
      </c>
      <c r="S1677" s="11">
        <f t="shared" si="344"/>
        <v>2.2439791607139492E-3</v>
      </c>
      <c r="T1677" s="9">
        <f t="shared" si="345"/>
        <v>-2.2465006547771216E-3</v>
      </c>
      <c r="U1677" s="11">
        <f t="shared" si="346"/>
        <v>100</v>
      </c>
      <c r="AX1677">
        <v>0.85269068105161239</v>
      </c>
      <c r="AY1677">
        <v>0</v>
      </c>
      <c r="AZ1677">
        <v>1</v>
      </c>
      <c r="BA1677">
        <f t="shared" si="350"/>
        <v>1279</v>
      </c>
      <c r="BB1677">
        <f t="shared" si="351"/>
        <v>394</v>
      </c>
      <c r="BC1677">
        <f t="shared" si="347"/>
        <v>1.6153846153846185E-2</v>
      </c>
      <c r="BD1677">
        <f t="shared" si="348"/>
        <v>0.67166666666666663</v>
      </c>
      <c r="BE1677">
        <f t="shared" si="349"/>
        <v>0</v>
      </c>
    </row>
    <row r="1678" spans="1:57" x14ac:dyDescent="0.3">
      <c r="A1678">
        <f>Pumpkin_Seeds_Dataset!A1676</f>
        <v>94973</v>
      </c>
      <c r="B1678">
        <f>Pumpkin_Seeds_Dataset!B1676</f>
        <v>1198.67</v>
      </c>
      <c r="C1678">
        <f>Pumpkin_Seeds_Dataset!C1676</f>
        <v>481.68610000000001</v>
      </c>
      <c r="D1678">
        <f>Pumpkin_Seeds_Dataset!D1676</f>
        <v>252.5205</v>
      </c>
      <c r="E1678">
        <f>Pumpkin_Seeds_Dataset!E1676</f>
        <v>95572</v>
      </c>
      <c r="F1678">
        <f>Pumpkin_Seeds_Dataset!F1676</f>
        <v>347.74040000000002</v>
      </c>
      <c r="G1678">
        <f>Pumpkin_Seeds_Dataset!G1676</f>
        <v>0.85160000000000002</v>
      </c>
      <c r="H1678">
        <f>Pumpkin_Seeds_Dataset!H1676</f>
        <v>0.99370000000000003</v>
      </c>
      <c r="I1678">
        <f>Pumpkin_Seeds_Dataset!I1676</f>
        <v>0.64990000000000003</v>
      </c>
      <c r="J1678">
        <f>Pumpkin_Seeds_Dataset!J1676</f>
        <v>0.8306</v>
      </c>
      <c r="K1678">
        <f>Pumpkin_Seeds_Dataset!K1676</f>
        <v>1.9075</v>
      </c>
      <c r="L1678">
        <f>Pumpkin_Seeds_Dataset!L1676</f>
        <v>0.72189999999999999</v>
      </c>
      <c r="M1678" s="9">
        <f>Pumpkin_Seeds_Dataset!M1676</f>
        <v>1</v>
      </c>
      <c r="N1678" s="10">
        <f t="shared" si="339"/>
        <v>0</v>
      </c>
      <c r="O1678" s="11">
        <f t="shared" si="340"/>
        <v>1</v>
      </c>
      <c r="P1678">
        <f t="shared" si="341"/>
        <v>1</v>
      </c>
      <c r="Q1678">
        <f t="shared" si="342"/>
        <v>0.58405528304020304</v>
      </c>
      <c r="R1678" s="9">
        <f t="shared" si="343"/>
        <v>0.58405528304020304</v>
      </c>
      <c r="S1678" s="11">
        <f t="shared" si="344"/>
        <v>0.41594471695979696</v>
      </c>
      <c r="T1678" s="9">
        <f t="shared" si="345"/>
        <v>-0.53775963789407077</v>
      </c>
      <c r="U1678" s="11">
        <f t="shared" si="346"/>
        <v>100</v>
      </c>
      <c r="AX1678">
        <v>0.85282325104125001</v>
      </c>
      <c r="AY1678">
        <v>0</v>
      </c>
      <c r="AZ1678">
        <v>1</v>
      </c>
      <c r="BA1678">
        <f t="shared" si="350"/>
        <v>1279</v>
      </c>
      <c r="BB1678">
        <f t="shared" si="351"/>
        <v>395</v>
      </c>
      <c r="BC1678">
        <f t="shared" si="347"/>
        <v>1.6153846153846185E-2</v>
      </c>
      <c r="BD1678">
        <f t="shared" si="348"/>
        <v>0.67083333333333339</v>
      </c>
      <c r="BE1678">
        <f t="shared" si="349"/>
        <v>0</v>
      </c>
    </row>
    <row r="1679" spans="1:57" x14ac:dyDescent="0.3">
      <c r="A1679">
        <f>Pumpkin_Seeds_Dataset!A1677</f>
        <v>108961</v>
      </c>
      <c r="B1679">
        <f>Pumpkin_Seeds_Dataset!B1677</f>
        <v>1359.81</v>
      </c>
      <c r="C1679">
        <f>Pumpkin_Seeds_Dataset!C1677</f>
        <v>570.25710000000004</v>
      </c>
      <c r="D1679">
        <f>Pumpkin_Seeds_Dataset!D1677</f>
        <v>244.15819999999999</v>
      </c>
      <c r="E1679">
        <f>Pumpkin_Seeds_Dataset!E1677</f>
        <v>109943</v>
      </c>
      <c r="F1679">
        <f>Pumpkin_Seeds_Dataset!F1677</f>
        <v>372.46940000000001</v>
      </c>
      <c r="G1679">
        <f>Pumpkin_Seeds_Dataset!G1677</f>
        <v>0.90369999999999995</v>
      </c>
      <c r="H1679">
        <f>Pumpkin_Seeds_Dataset!H1677</f>
        <v>0.99109999999999998</v>
      </c>
      <c r="I1679">
        <f>Pumpkin_Seeds_Dataset!I1677</f>
        <v>0.5514</v>
      </c>
      <c r="J1679">
        <f>Pumpkin_Seeds_Dataset!J1677</f>
        <v>0.74050000000000005</v>
      </c>
      <c r="K1679">
        <f>Pumpkin_Seeds_Dataset!K1677</f>
        <v>2.3355999999999999</v>
      </c>
      <c r="L1679">
        <f>Pumpkin_Seeds_Dataset!L1677</f>
        <v>0.6532</v>
      </c>
      <c r="M1679" s="9">
        <f>Pumpkin_Seeds_Dataset!M1677</f>
        <v>1</v>
      </c>
      <c r="N1679" s="10">
        <f t="shared" si="339"/>
        <v>0</v>
      </c>
      <c r="O1679" s="11">
        <f t="shared" si="340"/>
        <v>1</v>
      </c>
      <c r="P1679">
        <f t="shared" si="341"/>
        <v>1</v>
      </c>
      <c r="Q1679">
        <f t="shared" si="342"/>
        <v>0.99740254530799766</v>
      </c>
      <c r="R1679" s="9">
        <f t="shared" si="343"/>
        <v>0.99740254530799766</v>
      </c>
      <c r="S1679" s="11">
        <f t="shared" si="344"/>
        <v>2.5974546920023434E-3</v>
      </c>
      <c r="T1679" s="9">
        <f t="shared" si="345"/>
        <v>-2.6008339303214964E-3</v>
      </c>
      <c r="U1679" s="11">
        <f t="shared" si="346"/>
        <v>100</v>
      </c>
      <c r="AX1679">
        <v>0.85299232950869963</v>
      </c>
      <c r="AY1679">
        <v>0</v>
      </c>
      <c r="AZ1679">
        <v>1</v>
      </c>
      <c r="BA1679">
        <f t="shared" si="350"/>
        <v>1279</v>
      </c>
      <c r="BB1679">
        <f t="shared" si="351"/>
        <v>396</v>
      </c>
      <c r="BC1679">
        <f t="shared" si="347"/>
        <v>1.6153846153846185E-2</v>
      </c>
      <c r="BD1679">
        <f t="shared" si="348"/>
        <v>0.66999999999999993</v>
      </c>
      <c r="BE1679">
        <f t="shared" si="349"/>
        <v>0</v>
      </c>
    </row>
    <row r="1680" spans="1:57" x14ac:dyDescent="0.3">
      <c r="A1680">
        <f>Pumpkin_Seeds_Dataset!A1678</f>
        <v>97251</v>
      </c>
      <c r="B1680">
        <f>Pumpkin_Seeds_Dataset!B1678</f>
        <v>1287.693</v>
      </c>
      <c r="C1680">
        <f>Pumpkin_Seeds_Dataset!C1678</f>
        <v>538.73450000000003</v>
      </c>
      <c r="D1680">
        <f>Pumpkin_Seeds_Dataset!D1678</f>
        <v>230.56639999999999</v>
      </c>
      <c r="E1680">
        <f>Pumpkin_Seeds_Dataset!E1678</f>
        <v>98067</v>
      </c>
      <c r="F1680">
        <f>Pumpkin_Seeds_Dataset!F1678</f>
        <v>351.8861</v>
      </c>
      <c r="G1680">
        <f>Pumpkin_Seeds_Dataset!G1678</f>
        <v>0.90380000000000005</v>
      </c>
      <c r="H1680">
        <f>Pumpkin_Seeds_Dataset!H1678</f>
        <v>0.99170000000000003</v>
      </c>
      <c r="I1680">
        <f>Pumpkin_Seeds_Dataset!I1678</f>
        <v>0.57269999999999999</v>
      </c>
      <c r="J1680">
        <f>Pumpkin_Seeds_Dataset!J1678</f>
        <v>0.73699999999999999</v>
      </c>
      <c r="K1680">
        <f>Pumpkin_Seeds_Dataset!K1678</f>
        <v>2.3365999999999998</v>
      </c>
      <c r="L1680">
        <f>Pumpkin_Seeds_Dataset!L1678</f>
        <v>0.6532</v>
      </c>
      <c r="M1680" s="9">
        <f>Pumpkin_Seeds_Dataset!M1678</f>
        <v>1</v>
      </c>
      <c r="N1680" s="10">
        <f t="shared" si="339"/>
        <v>0</v>
      </c>
      <c r="O1680" s="11">
        <f t="shared" si="340"/>
        <v>1</v>
      </c>
      <c r="P1680">
        <f t="shared" si="341"/>
        <v>1</v>
      </c>
      <c r="Q1680">
        <f t="shared" si="342"/>
        <v>0.98967894719574245</v>
      </c>
      <c r="R1680" s="9">
        <f t="shared" si="343"/>
        <v>0.98967894719574245</v>
      </c>
      <c r="S1680" s="11">
        <f t="shared" si="344"/>
        <v>1.0321052804257547E-2</v>
      </c>
      <c r="T1680" s="9">
        <f t="shared" si="345"/>
        <v>-1.0374684210619586E-2</v>
      </c>
      <c r="U1680" s="11">
        <f t="shared" si="346"/>
        <v>100</v>
      </c>
      <c r="AX1680">
        <v>0.85387811816083459</v>
      </c>
      <c r="AY1680">
        <v>0</v>
      </c>
      <c r="AZ1680">
        <v>1</v>
      </c>
      <c r="BA1680">
        <f t="shared" si="350"/>
        <v>1279</v>
      </c>
      <c r="BB1680">
        <f t="shared" si="351"/>
        <v>397</v>
      </c>
      <c r="BC1680">
        <f t="shared" si="347"/>
        <v>1.6153846153846185E-2</v>
      </c>
      <c r="BD1680">
        <f t="shared" si="348"/>
        <v>0.66916666666666669</v>
      </c>
      <c r="BE1680">
        <f t="shared" si="349"/>
        <v>5.1474358974364738E-4</v>
      </c>
    </row>
    <row r="1681" spans="1:57" x14ac:dyDescent="0.3">
      <c r="A1681">
        <f>Pumpkin_Seeds_Dataset!A1679</f>
        <v>65272</v>
      </c>
      <c r="B1681">
        <f>Pumpkin_Seeds_Dataset!B1679</f>
        <v>1019.207</v>
      </c>
      <c r="C1681">
        <f>Pumpkin_Seeds_Dataset!C1679</f>
        <v>418.45339999999999</v>
      </c>
      <c r="D1681">
        <f>Pumpkin_Seeds_Dataset!D1679</f>
        <v>199.7867</v>
      </c>
      <c r="E1681">
        <f>Pumpkin_Seeds_Dataset!E1679</f>
        <v>65948</v>
      </c>
      <c r="F1681">
        <f>Pumpkin_Seeds_Dataset!F1679</f>
        <v>288.28269999999998</v>
      </c>
      <c r="G1681">
        <f>Pumpkin_Seeds_Dataset!G1679</f>
        <v>0.87870000000000004</v>
      </c>
      <c r="H1681">
        <f>Pumpkin_Seeds_Dataset!H1679</f>
        <v>0.98970000000000002</v>
      </c>
      <c r="I1681">
        <f>Pumpkin_Seeds_Dataset!I1679</f>
        <v>0.63690000000000002</v>
      </c>
      <c r="J1681">
        <f>Pumpkin_Seeds_Dataset!J1679</f>
        <v>0.78959999999999997</v>
      </c>
      <c r="K1681">
        <f>Pumpkin_Seeds_Dataset!K1679</f>
        <v>2.0945</v>
      </c>
      <c r="L1681">
        <f>Pumpkin_Seeds_Dataset!L1679</f>
        <v>0.68889999999999996</v>
      </c>
      <c r="M1681" s="9">
        <f>Pumpkin_Seeds_Dataset!M1679</f>
        <v>1</v>
      </c>
      <c r="N1681" s="10">
        <f t="shared" si="339"/>
        <v>0</v>
      </c>
      <c r="O1681" s="11">
        <f t="shared" si="340"/>
        <v>1</v>
      </c>
      <c r="P1681">
        <f t="shared" si="341"/>
        <v>1</v>
      </c>
      <c r="Q1681">
        <f t="shared" si="342"/>
        <v>0.73804577211969902</v>
      </c>
      <c r="R1681" s="9">
        <f t="shared" si="343"/>
        <v>0.73804577211969902</v>
      </c>
      <c r="S1681" s="11">
        <f t="shared" si="344"/>
        <v>0.26195422788030098</v>
      </c>
      <c r="T1681" s="9">
        <f t="shared" si="345"/>
        <v>-0.30374943446252889</v>
      </c>
      <c r="U1681" s="11">
        <f t="shared" si="346"/>
        <v>100</v>
      </c>
      <c r="AX1681">
        <v>0.85599212648668188</v>
      </c>
      <c r="AY1681">
        <v>1</v>
      </c>
      <c r="AZ1681">
        <v>0</v>
      </c>
      <c r="BA1681">
        <f t="shared" si="350"/>
        <v>1280</v>
      </c>
      <c r="BB1681">
        <f t="shared" si="351"/>
        <v>397</v>
      </c>
      <c r="BC1681">
        <f t="shared" si="347"/>
        <v>1.538461538461533E-2</v>
      </c>
      <c r="BD1681">
        <f t="shared" si="348"/>
        <v>0.66916666666666669</v>
      </c>
      <c r="BE1681">
        <f t="shared" si="349"/>
        <v>0</v>
      </c>
    </row>
    <row r="1682" spans="1:57" x14ac:dyDescent="0.3">
      <c r="A1682">
        <f>Pumpkin_Seeds_Dataset!A1680</f>
        <v>95060</v>
      </c>
      <c r="B1682">
        <f>Pumpkin_Seeds_Dataset!B1680</f>
        <v>1256.403</v>
      </c>
      <c r="C1682">
        <f>Pumpkin_Seeds_Dataset!C1680</f>
        <v>524.04330000000004</v>
      </c>
      <c r="D1682">
        <f>Pumpkin_Seeds_Dataset!D1680</f>
        <v>232.56649999999999</v>
      </c>
      <c r="E1682">
        <f>Pumpkin_Seeds_Dataset!E1680</f>
        <v>96436</v>
      </c>
      <c r="F1682">
        <f>Pumpkin_Seeds_Dataset!F1680</f>
        <v>347.89960000000002</v>
      </c>
      <c r="G1682">
        <f>Pumpkin_Seeds_Dataset!G1680</f>
        <v>0.89610000000000001</v>
      </c>
      <c r="H1682">
        <f>Pumpkin_Seeds_Dataset!H1680</f>
        <v>0.98570000000000002</v>
      </c>
      <c r="I1682">
        <f>Pumpkin_Seeds_Dataset!I1680</f>
        <v>0.7339</v>
      </c>
      <c r="J1682">
        <f>Pumpkin_Seeds_Dataset!J1680</f>
        <v>0.75670000000000004</v>
      </c>
      <c r="K1682">
        <f>Pumpkin_Seeds_Dataset!K1680</f>
        <v>2.2532999999999999</v>
      </c>
      <c r="L1682">
        <f>Pumpkin_Seeds_Dataset!L1680</f>
        <v>0.66390000000000005</v>
      </c>
      <c r="M1682" s="9">
        <f>Pumpkin_Seeds_Dataset!M1680</f>
        <v>1</v>
      </c>
      <c r="N1682" s="10">
        <f t="shared" si="339"/>
        <v>0</v>
      </c>
      <c r="O1682" s="11">
        <f t="shared" si="340"/>
        <v>1</v>
      </c>
      <c r="P1682">
        <f t="shared" si="341"/>
        <v>1</v>
      </c>
      <c r="Q1682">
        <f t="shared" si="342"/>
        <v>0.84115194609030242</v>
      </c>
      <c r="R1682" s="9">
        <f t="shared" si="343"/>
        <v>0.84115194609030242</v>
      </c>
      <c r="S1682" s="11">
        <f t="shared" si="344"/>
        <v>0.15884805390969758</v>
      </c>
      <c r="T1682" s="9">
        <f t="shared" si="345"/>
        <v>-0.17298296221291226</v>
      </c>
      <c r="U1682" s="11">
        <f t="shared" si="346"/>
        <v>100</v>
      </c>
      <c r="AX1682">
        <v>0.85739485372259938</v>
      </c>
      <c r="AY1682">
        <v>0</v>
      </c>
      <c r="AZ1682">
        <v>1</v>
      </c>
      <c r="BA1682">
        <f t="shared" si="350"/>
        <v>1280</v>
      </c>
      <c r="BB1682">
        <f t="shared" si="351"/>
        <v>398</v>
      </c>
      <c r="BC1682">
        <f t="shared" si="347"/>
        <v>1.538461538461533E-2</v>
      </c>
      <c r="BD1682">
        <f t="shared" si="348"/>
        <v>0.66833333333333333</v>
      </c>
      <c r="BE1682">
        <f t="shared" si="349"/>
        <v>0</v>
      </c>
    </row>
    <row r="1683" spans="1:57" x14ac:dyDescent="0.3">
      <c r="A1683">
        <f>Pumpkin_Seeds_Dataset!A1681</f>
        <v>55993</v>
      </c>
      <c r="B1683">
        <f>Pumpkin_Seeds_Dataset!B1681</f>
        <v>947.46400000000006</v>
      </c>
      <c r="C1683">
        <f>Pumpkin_Seeds_Dataset!C1681</f>
        <v>387.83920000000001</v>
      </c>
      <c r="D1683">
        <f>Pumpkin_Seeds_Dataset!D1681</f>
        <v>185.12289999999999</v>
      </c>
      <c r="E1683">
        <f>Pumpkin_Seeds_Dataset!E1681</f>
        <v>56543</v>
      </c>
      <c r="F1683">
        <f>Pumpkin_Seeds_Dataset!F1681</f>
        <v>267.00659999999999</v>
      </c>
      <c r="G1683">
        <f>Pumpkin_Seeds_Dataset!G1681</f>
        <v>0.87870000000000004</v>
      </c>
      <c r="H1683">
        <f>Pumpkin_Seeds_Dataset!H1681</f>
        <v>0.99029999999999996</v>
      </c>
      <c r="I1683">
        <f>Pumpkin_Seeds_Dataset!I1681</f>
        <v>0.74209999999999998</v>
      </c>
      <c r="J1683">
        <f>Pumpkin_Seeds_Dataset!J1681</f>
        <v>0.78380000000000005</v>
      </c>
      <c r="K1683">
        <f>Pumpkin_Seeds_Dataset!K1681</f>
        <v>2.0950000000000002</v>
      </c>
      <c r="L1683">
        <f>Pumpkin_Seeds_Dataset!L1681</f>
        <v>0.68840000000000001</v>
      </c>
      <c r="M1683" s="9">
        <f>Pumpkin_Seeds_Dataset!M1681</f>
        <v>1</v>
      </c>
      <c r="N1683" s="10">
        <f t="shared" si="339"/>
        <v>0</v>
      </c>
      <c r="O1683" s="11">
        <f t="shared" si="340"/>
        <v>1</v>
      </c>
      <c r="P1683">
        <f t="shared" si="341"/>
        <v>1</v>
      </c>
      <c r="Q1683">
        <f t="shared" si="342"/>
        <v>0.94699246372702872</v>
      </c>
      <c r="R1683" s="9">
        <f t="shared" si="343"/>
        <v>0.94699246372702872</v>
      </c>
      <c r="S1683" s="11">
        <f t="shared" si="344"/>
        <v>5.3007536272971278E-2</v>
      </c>
      <c r="T1683" s="9">
        <f t="shared" si="345"/>
        <v>-5.4464143877324338E-2</v>
      </c>
      <c r="U1683" s="11">
        <f t="shared" si="346"/>
        <v>100</v>
      </c>
      <c r="AX1683">
        <v>0.85751677218416389</v>
      </c>
      <c r="AY1683">
        <v>0</v>
      </c>
      <c r="AZ1683">
        <v>1</v>
      </c>
      <c r="BA1683">
        <f t="shared" si="350"/>
        <v>1280</v>
      </c>
      <c r="BB1683">
        <f t="shared" si="351"/>
        <v>399</v>
      </c>
      <c r="BC1683">
        <f t="shared" si="347"/>
        <v>1.538461538461533E-2</v>
      </c>
      <c r="BD1683">
        <f t="shared" si="348"/>
        <v>0.66749999999999998</v>
      </c>
      <c r="BE1683">
        <f t="shared" si="349"/>
        <v>5.1346153846152179E-4</v>
      </c>
    </row>
    <row r="1684" spans="1:57" x14ac:dyDescent="0.3">
      <c r="A1684">
        <f>Pumpkin_Seeds_Dataset!A1682</f>
        <v>93812</v>
      </c>
      <c r="B1684">
        <f>Pumpkin_Seeds_Dataset!B1682</f>
        <v>1211.2260000000001</v>
      </c>
      <c r="C1684">
        <f>Pumpkin_Seeds_Dataset!C1682</f>
        <v>500.6121</v>
      </c>
      <c r="D1684">
        <f>Pumpkin_Seeds_Dataset!D1682</f>
        <v>238.94390000000001</v>
      </c>
      <c r="E1684">
        <f>Pumpkin_Seeds_Dataset!E1682</f>
        <v>94411</v>
      </c>
      <c r="F1684">
        <f>Pumpkin_Seeds_Dataset!F1682</f>
        <v>345.60840000000002</v>
      </c>
      <c r="G1684">
        <f>Pumpkin_Seeds_Dataset!G1682</f>
        <v>0.87870000000000004</v>
      </c>
      <c r="H1684">
        <f>Pumpkin_Seeds_Dataset!H1682</f>
        <v>0.99370000000000003</v>
      </c>
      <c r="I1684">
        <f>Pumpkin_Seeds_Dataset!I1682</f>
        <v>0.61539999999999995</v>
      </c>
      <c r="J1684">
        <f>Pumpkin_Seeds_Dataset!J1682</f>
        <v>0.80359999999999998</v>
      </c>
      <c r="K1684">
        <f>Pumpkin_Seeds_Dataset!K1682</f>
        <v>2.0951</v>
      </c>
      <c r="L1684">
        <f>Pumpkin_Seeds_Dataset!L1682</f>
        <v>0.69040000000000001</v>
      </c>
      <c r="M1684" s="9">
        <f>Pumpkin_Seeds_Dataset!M1682</f>
        <v>1</v>
      </c>
      <c r="N1684" s="10">
        <f t="shared" si="339"/>
        <v>0</v>
      </c>
      <c r="O1684" s="11">
        <f t="shared" si="340"/>
        <v>1</v>
      </c>
      <c r="P1684">
        <f t="shared" si="341"/>
        <v>1</v>
      </c>
      <c r="Q1684">
        <f t="shared" si="342"/>
        <v>0.819028518493219</v>
      </c>
      <c r="R1684" s="9">
        <f t="shared" si="343"/>
        <v>0.819028518493219</v>
      </c>
      <c r="S1684" s="11">
        <f t="shared" si="344"/>
        <v>0.180971481506781</v>
      </c>
      <c r="T1684" s="9">
        <f t="shared" si="345"/>
        <v>-0.19963637462026707</v>
      </c>
      <c r="U1684" s="11">
        <f t="shared" si="346"/>
        <v>100</v>
      </c>
      <c r="AX1684">
        <v>0.85793922648036991</v>
      </c>
      <c r="AY1684">
        <v>1</v>
      </c>
      <c r="AZ1684">
        <v>0</v>
      </c>
      <c r="BA1684">
        <f t="shared" si="350"/>
        <v>1281</v>
      </c>
      <c r="BB1684">
        <f t="shared" si="351"/>
        <v>399</v>
      </c>
      <c r="BC1684">
        <f t="shared" si="347"/>
        <v>1.4615384615384586E-2</v>
      </c>
      <c r="BD1684">
        <f t="shared" si="348"/>
        <v>0.66749999999999998</v>
      </c>
      <c r="BE1684">
        <f t="shared" si="349"/>
        <v>5.1346153846152179E-4</v>
      </c>
    </row>
    <row r="1685" spans="1:57" x14ac:dyDescent="0.3">
      <c r="A1685">
        <f>Pumpkin_Seeds_Dataset!A1683</f>
        <v>75892</v>
      </c>
      <c r="B1685">
        <f>Pumpkin_Seeds_Dataset!B1683</f>
        <v>1119.461</v>
      </c>
      <c r="C1685">
        <f>Pumpkin_Seeds_Dataset!C1683</f>
        <v>464.65620000000001</v>
      </c>
      <c r="D1685">
        <f>Pumpkin_Seeds_Dataset!D1683</f>
        <v>209.13919999999999</v>
      </c>
      <c r="E1685">
        <f>Pumpkin_Seeds_Dataset!E1683</f>
        <v>76674</v>
      </c>
      <c r="F1685">
        <f>Pumpkin_Seeds_Dataset!F1683</f>
        <v>310.85160000000002</v>
      </c>
      <c r="G1685">
        <f>Pumpkin_Seeds_Dataset!G1683</f>
        <v>0.89300000000000002</v>
      </c>
      <c r="H1685">
        <f>Pumpkin_Seeds_Dataset!H1683</f>
        <v>0.98980000000000001</v>
      </c>
      <c r="I1685">
        <f>Pumpkin_Seeds_Dataset!I1683</f>
        <v>0.72829999999999995</v>
      </c>
      <c r="J1685">
        <f>Pumpkin_Seeds_Dataset!J1683</f>
        <v>0.76100000000000001</v>
      </c>
      <c r="K1685">
        <f>Pumpkin_Seeds_Dataset!K1683</f>
        <v>2.2218</v>
      </c>
      <c r="L1685">
        <f>Pumpkin_Seeds_Dataset!L1683</f>
        <v>0.66900000000000004</v>
      </c>
      <c r="M1685" s="9">
        <f>Pumpkin_Seeds_Dataset!M1683</f>
        <v>1</v>
      </c>
      <c r="N1685" s="10">
        <f t="shared" si="339"/>
        <v>0</v>
      </c>
      <c r="O1685" s="11">
        <f t="shared" si="340"/>
        <v>1</v>
      </c>
      <c r="P1685">
        <f t="shared" si="341"/>
        <v>1</v>
      </c>
      <c r="Q1685">
        <f t="shared" si="342"/>
        <v>0.87667720823418627</v>
      </c>
      <c r="R1685" s="9">
        <f t="shared" si="343"/>
        <v>0.87667720823418627</v>
      </c>
      <c r="S1685" s="11">
        <f t="shared" si="344"/>
        <v>0.12332279176581373</v>
      </c>
      <c r="T1685" s="9">
        <f t="shared" si="345"/>
        <v>-0.13161641794899806</v>
      </c>
      <c r="U1685" s="11">
        <f t="shared" si="346"/>
        <v>100</v>
      </c>
      <c r="AX1685">
        <v>0.85950406487866771</v>
      </c>
      <c r="AY1685">
        <v>1</v>
      </c>
      <c r="AZ1685">
        <v>0</v>
      </c>
      <c r="BA1685">
        <f t="shared" si="350"/>
        <v>1282</v>
      </c>
      <c r="BB1685">
        <f t="shared" si="351"/>
        <v>399</v>
      </c>
      <c r="BC1685">
        <f t="shared" si="347"/>
        <v>1.3846153846153841E-2</v>
      </c>
      <c r="BD1685">
        <f t="shared" si="348"/>
        <v>0.66749999999999998</v>
      </c>
      <c r="BE1685">
        <f t="shared" si="349"/>
        <v>0</v>
      </c>
    </row>
    <row r="1686" spans="1:57" x14ac:dyDescent="0.3">
      <c r="A1686">
        <f>Pumpkin_Seeds_Dataset!A1684</f>
        <v>91716</v>
      </c>
      <c r="B1686">
        <f>Pumpkin_Seeds_Dataset!B1684</f>
        <v>1291.0519999999999</v>
      </c>
      <c r="C1686">
        <f>Pumpkin_Seeds_Dataset!C1684</f>
        <v>554.90689999999995</v>
      </c>
      <c r="D1686">
        <f>Pumpkin_Seeds_Dataset!D1684</f>
        <v>211.8775</v>
      </c>
      <c r="E1686">
        <f>Pumpkin_Seeds_Dataset!E1684</f>
        <v>92461</v>
      </c>
      <c r="F1686">
        <f>Pumpkin_Seeds_Dataset!F1684</f>
        <v>341.72570000000002</v>
      </c>
      <c r="G1686">
        <f>Pumpkin_Seeds_Dataset!G1684</f>
        <v>0.92420000000000002</v>
      </c>
      <c r="H1686">
        <f>Pumpkin_Seeds_Dataset!H1684</f>
        <v>0.9919</v>
      </c>
      <c r="I1686">
        <f>Pumpkin_Seeds_Dataset!I1684</f>
        <v>0.63729999999999998</v>
      </c>
      <c r="J1686">
        <f>Pumpkin_Seeds_Dataset!J1684</f>
        <v>0.6915</v>
      </c>
      <c r="K1686">
        <f>Pumpkin_Seeds_Dataset!K1684</f>
        <v>2.6190000000000002</v>
      </c>
      <c r="L1686">
        <f>Pumpkin_Seeds_Dataset!L1684</f>
        <v>0.61580000000000001</v>
      </c>
      <c r="M1686" s="9">
        <f>Pumpkin_Seeds_Dataset!M1684</f>
        <v>1</v>
      </c>
      <c r="N1686" s="10">
        <f t="shared" si="339"/>
        <v>0</v>
      </c>
      <c r="O1686" s="11">
        <f t="shared" si="340"/>
        <v>1</v>
      </c>
      <c r="P1686">
        <f t="shared" si="341"/>
        <v>1</v>
      </c>
      <c r="Q1686">
        <f t="shared" si="342"/>
        <v>0.99981926337817861</v>
      </c>
      <c r="R1686" s="9">
        <f t="shared" si="343"/>
        <v>0.99981926337817861</v>
      </c>
      <c r="S1686" s="11">
        <f t="shared" si="344"/>
        <v>1.8073662182138683E-4</v>
      </c>
      <c r="T1686" s="9">
        <f t="shared" si="345"/>
        <v>-1.807529566528517E-4</v>
      </c>
      <c r="U1686" s="11">
        <f t="shared" si="346"/>
        <v>100</v>
      </c>
      <c r="AX1686">
        <v>0.86033087226868987</v>
      </c>
      <c r="AY1686">
        <v>0</v>
      </c>
      <c r="AZ1686">
        <v>1</v>
      </c>
      <c r="BA1686">
        <f t="shared" si="350"/>
        <v>1282</v>
      </c>
      <c r="BB1686">
        <f t="shared" si="351"/>
        <v>400</v>
      </c>
      <c r="BC1686">
        <f t="shared" si="347"/>
        <v>1.3846153846153841E-2</v>
      </c>
      <c r="BD1686">
        <f t="shared" si="348"/>
        <v>0.66666666666666674</v>
      </c>
      <c r="BE1686">
        <f t="shared" si="349"/>
        <v>0</v>
      </c>
    </row>
    <row r="1687" spans="1:57" x14ac:dyDescent="0.3">
      <c r="A1687">
        <f>Pumpkin_Seeds_Dataset!A1685</f>
        <v>91868</v>
      </c>
      <c r="B1687">
        <f>Pumpkin_Seeds_Dataset!B1685</f>
        <v>1237.479</v>
      </c>
      <c r="C1687">
        <f>Pumpkin_Seeds_Dataset!C1685</f>
        <v>514.88210000000004</v>
      </c>
      <c r="D1687">
        <f>Pumpkin_Seeds_Dataset!D1685</f>
        <v>228.86539999999999</v>
      </c>
      <c r="E1687">
        <f>Pumpkin_Seeds_Dataset!E1685</f>
        <v>92755</v>
      </c>
      <c r="F1687">
        <f>Pumpkin_Seeds_Dataset!F1685</f>
        <v>342.00869999999998</v>
      </c>
      <c r="G1687">
        <f>Pumpkin_Seeds_Dataset!G1685</f>
        <v>0.89580000000000004</v>
      </c>
      <c r="H1687">
        <f>Pumpkin_Seeds_Dataset!H1685</f>
        <v>0.99039999999999995</v>
      </c>
      <c r="I1687">
        <f>Pumpkin_Seeds_Dataset!I1685</f>
        <v>0.65249999999999997</v>
      </c>
      <c r="J1687">
        <f>Pumpkin_Seeds_Dataset!J1685</f>
        <v>0.75390000000000001</v>
      </c>
      <c r="K1687">
        <f>Pumpkin_Seeds_Dataset!K1685</f>
        <v>2.2496999999999998</v>
      </c>
      <c r="L1687">
        <f>Pumpkin_Seeds_Dataset!L1685</f>
        <v>0.66420000000000001</v>
      </c>
      <c r="M1687" s="9">
        <f>Pumpkin_Seeds_Dataset!M1685</f>
        <v>1</v>
      </c>
      <c r="N1687" s="10">
        <f t="shared" si="339"/>
        <v>0</v>
      </c>
      <c r="O1687" s="11">
        <f t="shared" si="340"/>
        <v>1</v>
      </c>
      <c r="P1687">
        <f t="shared" si="341"/>
        <v>1</v>
      </c>
      <c r="Q1687">
        <f t="shared" si="342"/>
        <v>0.96074938922725184</v>
      </c>
      <c r="R1687" s="9">
        <f t="shared" si="343"/>
        <v>0.96074938922725184</v>
      </c>
      <c r="S1687" s="11">
        <f t="shared" si="344"/>
        <v>3.9250610772748162E-2</v>
      </c>
      <c r="T1687" s="9">
        <f t="shared" si="345"/>
        <v>-4.004168526233836E-2</v>
      </c>
      <c r="U1687" s="11">
        <f t="shared" si="346"/>
        <v>100</v>
      </c>
      <c r="AX1687">
        <v>0.86095100317715079</v>
      </c>
      <c r="AY1687">
        <v>0</v>
      </c>
      <c r="AZ1687">
        <v>1</v>
      </c>
      <c r="BA1687">
        <f t="shared" si="350"/>
        <v>1282</v>
      </c>
      <c r="BB1687">
        <f t="shared" si="351"/>
        <v>401</v>
      </c>
      <c r="BC1687">
        <f t="shared" si="347"/>
        <v>1.3846153846153841E-2</v>
      </c>
      <c r="BD1687">
        <f t="shared" si="348"/>
        <v>0.66583333333333328</v>
      </c>
      <c r="BE1687">
        <f t="shared" si="349"/>
        <v>0</v>
      </c>
    </row>
    <row r="1688" spans="1:57" x14ac:dyDescent="0.3">
      <c r="A1688">
        <f>Pumpkin_Seeds_Dataset!A1686</f>
        <v>93499</v>
      </c>
      <c r="B1688">
        <f>Pumpkin_Seeds_Dataset!B1686</f>
        <v>1323.3620000000001</v>
      </c>
      <c r="C1688">
        <f>Pumpkin_Seeds_Dataset!C1686</f>
        <v>594.41869999999994</v>
      </c>
      <c r="D1688">
        <f>Pumpkin_Seeds_Dataset!D1686</f>
        <v>201.9442</v>
      </c>
      <c r="E1688">
        <f>Pumpkin_Seeds_Dataset!E1686</f>
        <v>94971</v>
      </c>
      <c r="F1688">
        <f>Pumpkin_Seeds_Dataset!F1686</f>
        <v>345.03129999999999</v>
      </c>
      <c r="G1688">
        <f>Pumpkin_Seeds_Dataset!G1686</f>
        <v>0.9405</v>
      </c>
      <c r="H1688">
        <f>Pumpkin_Seeds_Dataset!H1686</f>
        <v>0.98450000000000004</v>
      </c>
      <c r="I1688">
        <f>Pumpkin_Seeds_Dataset!I1686</f>
        <v>0.8296</v>
      </c>
      <c r="J1688">
        <f>Pumpkin_Seeds_Dataset!J1686</f>
        <v>0.67090000000000005</v>
      </c>
      <c r="K1688">
        <f>Pumpkin_Seeds_Dataset!K1686</f>
        <v>2.9434999999999998</v>
      </c>
      <c r="L1688">
        <f>Pumpkin_Seeds_Dataset!L1686</f>
        <v>0.58050000000000002</v>
      </c>
      <c r="M1688" s="9">
        <f>Pumpkin_Seeds_Dataset!M1686</f>
        <v>1</v>
      </c>
      <c r="N1688" s="10">
        <f t="shared" si="339"/>
        <v>0</v>
      </c>
      <c r="O1688" s="11">
        <f t="shared" si="340"/>
        <v>1</v>
      </c>
      <c r="P1688">
        <f t="shared" si="341"/>
        <v>1</v>
      </c>
      <c r="Q1688">
        <f t="shared" si="342"/>
        <v>0.99998351851769962</v>
      </c>
      <c r="R1688" s="9">
        <f t="shared" si="343"/>
        <v>0.99998351851769962</v>
      </c>
      <c r="S1688" s="11">
        <f t="shared" si="344"/>
        <v>1.6481482300378936E-5</v>
      </c>
      <c r="T1688" s="9">
        <f t="shared" si="345"/>
        <v>-1.6481618121500701E-5</v>
      </c>
      <c r="U1688" s="11">
        <f t="shared" si="346"/>
        <v>100</v>
      </c>
      <c r="AX1688">
        <v>0.86098635487405695</v>
      </c>
      <c r="AY1688">
        <v>0</v>
      </c>
      <c r="AZ1688">
        <v>1</v>
      </c>
      <c r="BA1688">
        <f t="shared" si="350"/>
        <v>1282</v>
      </c>
      <c r="BB1688">
        <f t="shared" si="351"/>
        <v>402</v>
      </c>
      <c r="BC1688">
        <f t="shared" si="347"/>
        <v>1.3846153846153841E-2</v>
      </c>
      <c r="BD1688">
        <f t="shared" si="348"/>
        <v>0.66500000000000004</v>
      </c>
      <c r="BE1688">
        <f t="shared" si="349"/>
        <v>0</v>
      </c>
    </row>
    <row r="1689" spans="1:57" x14ac:dyDescent="0.3">
      <c r="A1689">
        <f>Pumpkin_Seeds_Dataset!A1687</f>
        <v>115667</v>
      </c>
      <c r="B1689">
        <f>Pumpkin_Seeds_Dataset!B1687</f>
        <v>1302.5029999999999</v>
      </c>
      <c r="C1689">
        <f>Pumpkin_Seeds_Dataset!C1687</f>
        <v>513.18430000000001</v>
      </c>
      <c r="D1689">
        <f>Pumpkin_Seeds_Dataset!D1687</f>
        <v>287.87630000000001</v>
      </c>
      <c r="E1689">
        <f>Pumpkin_Seeds_Dataset!E1687</f>
        <v>116443</v>
      </c>
      <c r="F1689">
        <f>Pumpkin_Seeds_Dataset!F1687</f>
        <v>383.76010000000002</v>
      </c>
      <c r="G1689">
        <f>Pumpkin_Seeds_Dataset!G1687</f>
        <v>0.82779999999999998</v>
      </c>
      <c r="H1689">
        <f>Pumpkin_Seeds_Dataset!H1687</f>
        <v>0.99329999999999996</v>
      </c>
      <c r="I1689">
        <f>Pumpkin_Seeds_Dataset!I1687</f>
        <v>0.68120000000000003</v>
      </c>
      <c r="J1689">
        <f>Pumpkin_Seeds_Dataset!J1687</f>
        <v>0.85680000000000001</v>
      </c>
      <c r="K1689">
        <f>Pumpkin_Seeds_Dataset!K1687</f>
        <v>1.7827</v>
      </c>
      <c r="L1689">
        <f>Pumpkin_Seeds_Dataset!L1687</f>
        <v>0.74780000000000002</v>
      </c>
      <c r="M1689" s="9">
        <f>Pumpkin_Seeds_Dataset!M1687</f>
        <v>1</v>
      </c>
      <c r="N1689" s="10">
        <f t="shared" si="339"/>
        <v>0</v>
      </c>
      <c r="O1689" s="11">
        <f t="shared" si="340"/>
        <v>1</v>
      </c>
      <c r="P1689">
        <f t="shared" si="341"/>
        <v>1</v>
      </c>
      <c r="Q1689">
        <f t="shared" si="342"/>
        <v>0.85269068105161239</v>
      </c>
      <c r="R1689" s="9">
        <f t="shared" si="343"/>
        <v>0.85269068105161239</v>
      </c>
      <c r="S1689" s="11">
        <f t="shared" si="344"/>
        <v>0.14730931894838761</v>
      </c>
      <c r="T1689" s="9">
        <f t="shared" si="345"/>
        <v>-0.15935842204767864</v>
      </c>
      <c r="U1689" s="11">
        <f t="shared" si="346"/>
        <v>100</v>
      </c>
      <c r="AX1689">
        <v>0.86108071880896497</v>
      </c>
      <c r="AY1689">
        <v>0</v>
      </c>
      <c r="AZ1689">
        <v>1</v>
      </c>
      <c r="BA1689">
        <f t="shared" si="350"/>
        <v>1282</v>
      </c>
      <c r="BB1689">
        <f t="shared" si="351"/>
        <v>403</v>
      </c>
      <c r="BC1689">
        <f t="shared" si="347"/>
        <v>1.3846153846153841E-2</v>
      </c>
      <c r="BD1689">
        <f t="shared" si="348"/>
        <v>0.66416666666666668</v>
      </c>
      <c r="BE1689">
        <f t="shared" si="349"/>
        <v>0</v>
      </c>
    </row>
    <row r="1690" spans="1:57" x14ac:dyDescent="0.3">
      <c r="A1690">
        <f>Pumpkin_Seeds_Dataset!A1688</f>
        <v>103882</v>
      </c>
      <c r="B1690">
        <f>Pumpkin_Seeds_Dataset!B1688</f>
        <v>1321.9480000000001</v>
      </c>
      <c r="C1690">
        <f>Pumpkin_Seeds_Dataset!C1688</f>
        <v>554.42420000000004</v>
      </c>
      <c r="D1690">
        <f>Pumpkin_Seeds_Dataset!D1688</f>
        <v>239.50970000000001</v>
      </c>
      <c r="E1690">
        <f>Pumpkin_Seeds_Dataset!E1688</f>
        <v>104693</v>
      </c>
      <c r="F1690">
        <f>Pumpkin_Seeds_Dataset!F1688</f>
        <v>363.68490000000003</v>
      </c>
      <c r="G1690">
        <f>Pumpkin_Seeds_Dataset!G1688</f>
        <v>0.90190000000000003</v>
      </c>
      <c r="H1690">
        <f>Pumpkin_Seeds_Dataset!H1688</f>
        <v>0.99229999999999996</v>
      </c>
      <c r="I1690">
        <f>Pumpkin_Seeds_Dataset!I1688</f>
        <v>0.57340000000000002</v>
      </c>
      <c r="J1690">
        <f>Pumpkin_Seeds_Dataset!J1688</f>
        <v>0.747</v>
      </c>
      <c r="K1690">
        <f>Pumpkin_Seeds_Dataset!K1688</f>
        <v>2.3148</v>
      </c>
      <c r="L1690">
        <f>Pumpkin_Seeds_Dataset!L1688</f>
        <v>0.65600000000000003</v>
      </c>
      <c r="M1690" s="9">
        <f>Pumpkin_Seeds_Dataset!M1688</f>
        <v>1</v>
      </c>
      <c r="N1690" s="10">
        <f t="shared" si="339"/>
        <v>0</v>
      </c>
      <c r="O1690" s="11">
        <f t="shared" si="340"/>
        <v>1</v>
      </c>
      <c r="P1690">
        <f t="shared" si="341"/>
        <v>1</v>
      </c>
      <c r="Q1690">
        <f t="shared" si="342"/>
        <v>0.99586345407491383</v>
      </c>
      <c r="R1690" s="9">
        <f t="shared" si="343"/>
        <v>0.99586345407491383</v>
      </c>
      <c r="S1690" s="11">
        <f t="shared" si="344"/>
        <v>4.1365459250861658E-3</v>
      </c>
      <c r="T1690" s="9">
        <f t="shared" si="345"/>
        <v>-4.1451250981170036E-3</v>
      </c>
      <c r="U1690" s="11">
        <f t="shared" si="346"/>
        <v>100</v>
      </c>
      <c r="AX1690">
        <v>0.86244726255809223</v>
      </c>
      <c r="AY1690">
        <v>0</v>
      </c>
      <c r="AZ1690">
        <v>1</v>
      </c>
      <c r="BA1690">
        <f t="shared" si="350"/>
        <v>1282</v>
      </c>
      <c r="BB1690">
        <f t="shared" si="351"/>
        <v>404</v>
      </c>
      <c r="BC1690">
        <f t="shared" si="347"/>
        <v>1.3846153846153841E-2</v>
      </c>
      <c r="BD1690">
        <f t="shared" si="348"/>
        <v>0.66333333333333333</v>
      </c>
      <c r="BE1690">
        <f t="shared" si="349"/>
        <v>5.1025641025639369E-4</v>
      </c>
    </row>
    <row r="1691" spans="1:57" x14ac:dyDescent="0.3">
      <c r="A1691">
        <f>Pumpkin_Seeds_Dataset!A1689</f>
        <v>110771</v>
      </c>
      <c r="B1691">
        <f>Pumpkin_Seeds_Dataset!B1689</f>
        <v>1315.335</v>
      </c>
      <c r="C1691">
        <f>Pumpkin_Seeds_Dataset!C1689</f>
        <v>532.77530000000002</v>
      </c>
      <c r="D1691">
        <f>Pumpkin_Seeds_Dataset!D1689</f>
        <v>265.7833</v>
      </c>
      <c r="E1691">
        <f>Pumpkin_Seeds_Dataset!E1689</f>
        <v>112195</v>
      </c>
      <c r="F1691">
        <f>Pumpkin_Seeds_Dataset!F1689</f>
        <v>375.55029999999999</v>
      </c>
      <c r="G1691">
        <f>Pumpkin_Seeds_Dataset!G1689</f>
        <v>0.86670000000000003</v>
      </c>
      <c r="H1691">
        <f>Pumpkin_Seeds_Dataset!H1689</f>
        <v>0.98729999999999996</v>
      </c>
      <c r="I1691">
        <f>Pumpkin_Seeds_Dataset!I1689</f>
        <v>0.69340000000000002</v>
      </c>
      <c r="J1691">
        <f>Pumpkin_Seeds_Dataset!J1689</f>
        <v>0.80459999999999998</v>
      </c>
      <c r="K1691">
        <f>Pumpkin_Seeds_Dataset!K1689</f>
        <v>2.0045000000000002</v>
      </c>
      <c r="L1691">
        <f>Pumpkin_Seeds_Dataset!L1689</f>
        <v>0.70489999999999997</v>
      </c>
      <c r="M1691" s="9">
        <f>Pumpkin_Seeds_Dataset!M1689</f>
        <v>1</v>
      </c>
      <c r="N1691" s="10">
        <f t="shared" si="339"/>
        <v>0</v>
      </c>
      <c r="O1691" s="11">
        <f t="shared" si="340"/>
        <v>1</v>
      </c>
      <c r="P1691">
        <f t="shared" si="341"/>
        <v>1</v>
      </c>
      <c r="Q1691">
        <f t="shared" si="342"/>
        <v>0.60946492648825168</v>
      </c>
      <c r="R1691" s="9">
        <f t="shared" si="343"/>
        <v>0.60946492648825168</v>
      </c>
      <c r="S1691" s="11">
        <f t="shared" si="344"/>
        <v>0.39053507351174832</v>
      </c>
      <c r="T1691" s="9">
        <f t="shared" si="345"/>
        <v>-0.49517387644462524</v>
      </c>
      <c r="U1691" s="11">
        <f t="shared" si="346"/>
        <v>100</v>
      </c>
      <c r="AX1691">
        <v>0.86277162451205558</v>
      </c>
      <c r="AY1691">
        <v>1</v>
      </c>
      <c r="AZ1691">
        <v>0</v>
      </c>
      <c r="BA1691">
        <f t="shared" si="350"/>
        <v>1283</v>
      </c>
      <c r="BB1691">
        <f t="shared" si="351"/>
        <v>404</v>
      </c>
      <c r="BC1691">
        <f t="shared" si="347"/>
        <v>1.3076923076923097E-2</v>
      </c>
      <c r="BD1691">
        <f t="shared" si="348"/>
        <v>0.66333333333333333</v>
      </c>
      <c r="BE1691">
        <f t="shared" si="349"/>
        <v>0</v>
      </c>
    </row>
    <row r="1692" spans="1:57" x14ac:dyDescent="0.3">
      <c r="A1692">
        <f>Pumpkin_Seeds_Dataset!A1690</f>
        <v>110059</v>
      </c>
      <c r="B1692">
        <f>Pumpkin_Seeds_Dataset!B1690</f>
        <v>1382.47</v>
      </c>
      <c r="C1692">
        <f>Pumpkin_Seeds_Dataset!C1690</f>
        <v>584.80259999999998</v>
      </c>
      <c r="D1692">
        <f>Pumpkin_Seeds_Dataset!D1690</f>
        <v>241.0675</v>
      </c>
      <c r="E1692">
        <f>Pumpkin_Seeds_Dataset!E1690</f>
        <v>111190</v>
      </c>
      <c r="F1692">
        <f>Pumpkin_Seeds_Dataset!F1690</f>
        <v>374.34140000000002</v>
      </c>
      <c r="G1692">
        <f>Pumpkin_Seeds_Dataset!G1690</f>
        <v>0.91110000000000002</v>
      </c>
      <c r="H1692">
        <f>Pumpkin_Seeds_Dataset!H1690</f>
        <v>0.98980000000000001</v>
      </c>
      <c r="I1692">
        <f>Pumpkin_Seeds_Dataset!I1690</f>
        <v>0.66059999999999997</v>
      </c>
      <c r="J1692">
        <f>Pumpkin_Seeds_Dataset!J1690</f>
        <v>0.72360000000000002</v>
      </c>
      <c r="K1692">
        <f>Pumpkin_Seeds_Dataset!K1690</f>
        <v>2.4258999999999999</v>
      </c>
      <c r="L1692">
        <f>Pumpkin_Seeds_Dataset!L1690</f>
        <v>0.6401</v>
      </c>
      <c r="M1692" s="9">
        <f>Pumpkin_Seeds_Dataset!M1690</f>
        <v>1</v>
      </c>
      <c r="N1692" s="10">
        <f t="shared" si="339"/>
        <v>0</v>
      </c>
      <c r="O1692" s="11">
        <f t="shared" si="340"/>
        <v>1</v>
      </c>
      <c r="P1692">
        <f t="shared" si="341"/>
        <v>1</v>
      </c>
      <c r="Q1692">
        <f t="shared" si="342"/>
        <v>0.99935526942827657</v>
      </c>
      <c r="R1692" s="9">
        <f t="shared" si="343"/>
        <v>0.99935526942827657</v>
      </c>
      <c r="S1692" s="11">
        <f t="shared" si="344"/>
        <v>6.4473057172342862E-4</v>
      </c>
      <c r="T1692" s="9">
        <f t="shared" si="345"/>
        <v>-6.4493849985503818E-4</v>
      </c>
      <c r="U1692" s="11">
        <f t="shared" si="346"/>
        <v>100</v>
      </c>
      <c r="AX1692">
        <v>0.86289411428367502</v>
      </c>
      <c r="AY1692">
        <v>0</v>
      </c>
      <c r="AZ1692">
        <v>1</v>
      </c>
      <c r="BA1692">
        <f t="shared" si="350"/>
        <v>1283</v>
      </c>
      <c r="BB1692">
        <f t="shared" si="351"/>
        <v>405</v>
      </c>
      <c r="BC1692">
        <f t="shared" si="347"/>
        <v>1.3076923076923097E-2</v>
      </c>
      <c r="BD1692">
        <f t="shared" si="348"/>
        <v>0.66249999999999998</v>
      </c>
      <c r="BE1692">
        <f t="shared" si="349"/>
        <v>0</v>
      </c>
    </row>
    <row r="1693" spans="1:57" x14ac:dyDescent="0.3">
      <c r="A1693">
        <f>Pumpkin_Seeds_Dataset!A1691</f>
        <v>81263</v>
      </c>
      <c r="B1693">
        <f>Pumpkin_Seeds_Dataset!B1691</f>
        <v>1183.742</v>
      </c>
      <c r="C1693">
        <f>Pumpkin_Seeds_Dataset!C1691</f>
        <v>510.41930000000002</v>
      </c>
      <c r="D1693">
        <f>Pumpkin_Seeds_Dataset!D1691</f>
        <v>203.20609999999999</v>
      </c>
      <c r="E1693">
        <f>Pumpkin_Seeds_Dataset!E1691</f>
        <v>81878</v>
      </c>
      <c r="F1693">
        <f>Pumpkin_Seeds_Dataset!F1691</f>
        <v>321.66329999999999</v>
      </c>
      <c r="G1693">
        <f>Pumpkin_Seeds_Dataset!G1691</f>
        <v>0.9173</v>
      </c>
      <c r="H1693">
        <f>Pumpkin_Seeds_Dataset!H1691</f>
        <v>0.99250000000000005</v>
      </c>
      <c r="I1693">
        <f>Pumpkin_Seeds_Dataset!I1691</f>
        <v>0.71450000000000002</v>
      </c>
      <c r="J1693">
        <f>Pumpkin_Seeds_Dataset!J1691</f>
        <v>0.7288</v>
      </c>
      <c r="K1693">
        <f>Pumpkin_Seeds_Dataset!K1691</f>
        <v>2.5118</v>
      </c>
      <c r="L1693">
        <f>Pumpkin_Seeds_Dataset!L1691</f>
        <v>0.63019999999999998</v>
      </c>
      <c r="M1693" s="9">
        <f>Pumpkin_Seeds_Dataset!M1691</f>
        <v>1</v>
      </c>
      <c r="N1693" s="10">
        <f t="shared" si="339"/>
        <v>0</v>
      </c>
      <c r="O1693" s="11">
        <f t="shared" si="340"/>
        <v>1</v>
      </c>
      <c r="P1693">
        <f t="shared" si="341"/>
        <v>1</v>
      </c>
      <c r="Q1693">
        <f t="shared" si="342"/>
        <v>0.9972965289855148</v>
      </c>
      <c r="R1693" s="9">
        <f t="shared" si="343"/>
        <v>0.9972965289855148</v>
      </c>
      <c r="S1693" s="11">
        <f t="shared" si="344"/>
        <v>2.7034710144852037E-3</v>
      </c>
      <c r="T1693" s="9">
        <f t="shared" si="345"/>
        <v>-2.7071319919679481E-3</v>
      </c>
      <c r="U1693" s="11">
        <f t="shared" si="346"/>
        <v>100</v>
      </c>
      <c r="AX1693">
        <v>0.86312710998925102</v>
      </c>
      <c r="AY1693">
        <v>0</v>
      </c>
      <c r="AZ1693">
        <v>1</v>
      </c>
      <c r="BA1693">
        <f t="shared" si="350"/>
        <v>1283</v>
      </c>
      <c r="BB1693">
        <f t="shared" si="351"/>
        <v>406</v>
      </c>
      <c r="BC1693">
        <f t="shared" si="347"/>
        <v>1.3076923076923097E-2</v>
      </c>
      <c r="BD1693">
        <f t="shared" si="348"/>
        <v>0.66166666666666663</v>
      </c>
      <c r="BE1693">
        <f t="shared" si="349"/>
        <v>0</v>
      </c>
    </row>
    <row r="1694" spans="1:57" x14ac:dyDescent="0.3">
      <c r="A1694">
        <f>Pumpkin_Seeds_Dataset!A1692</f>
        <v>60793</v>
      </c>
      <c r="B1694">
        <f>Pumpkin_Seeds_Dataset!B1692</f>
        <v>1057.876</v>
      </c>
      <c r="C1694">
        <f>Pumpkin_Seeds_Dataset!C1692</f>
        <v>456.66840000000002</v>
      </c>
      <c r="D1694">
        <f>Pumpkin_Seeds_Dataset!D1692</f>
        <v>171.1951</v>
      </c>
      <c r="E1694">
        <f>Pumpkin_Seeds_Dataset!E1692</f>
        <v>61707</v>
      </c>
      <c r="F1694">
        <f>Pumpkin_Seeds_Dataset!F1692</f>
        <v>278.2158</v>
      </c>
      <c r="G1694">
        <f>Pumpkin_Seeds_Dataset!G1692</f>
        <v>0.92710000000000004</v>
      </c>
      <c r="H1694">
        <f>Pumpkin_Seeds_Dataset!H1692</f>
        <v>0.98519999999999996</v>
      </c>
      <c r="I1694">
        <f>Pumpkin_Seeds_Dataset!I1692</f>
        <v>0.71440000000000003</v>
      </c>
      <c r="J1694">
        <f>Pumpkin_Seeds_Dataset!J1692</f>
        <v>0.68259999999999998</v>
      </c>
      <c r="K1694">
        <f>Pumpkin_Seeds_Dataset!K1692</f>
        <v>2.6675</v>
      </c>
      <c r="L1694">
        <f>Pumpkin_Seeds_Dataset!L1692</f>
        <v>0.60919999999999996</v>
      </c>
      <c r="M1694" s="9">
        <f>Pumpkin_Seeds_Dataset!M1692</f>
        <v>1</v>
      </c>
      <c r="N1694" s="10">
        <f t="shared" si="339"/>
        <v>0</v>
      </c>
      <c r="O1694" s="11">
        <f t="shared" si="340"/>
        <v>1</v>
      </c>
      <c r="P1694">
        <f t="shared" si="341"/>
        <v>1</v>
      </c>
      <c r="Q1694">
        <f t="shared" si="342"/>
        <v>0.99979877733636868</v>
      </c>
      <c r="R1694" s="9">
        <f t="shared" si="343"/>
        <v>0.99979877733636868</v>
      </c>
      <c r="S1694" s="11">
        <f t="shared" si="344"/>
        <v>2.0122266363131747E-4</v>
      </c>
      <c r="T1694" s="9">
        <f t="shared" si="345"/>
        <v>-2.0124291162777964E-4</v>
      </c>
      <c r="U1694" s="11">
        <f t="shared" si="346"/>
        <v>100</v>
      </c>
      <c r="AX1694">
        <v>0.86330994478188028</v>
      </c>
      <c r="AY1694">
        <v>0</v>
      </c>
      <c r="AZ1694">
        <v>1</v>
      </c>
      <c r="BA1694">
        <f t="shared" si="350"/>
        <v>1283</v>
      </c>
      <c r="BB1694">
        <f t="shared" si="351"/>
        <v>407</v>
      </c>
      <c r="BC1694">
        <f t="shared" si="347"/>
        <v>1.3076923076923097E-2</v>
      </c>
      <c r="BD1694">
        <f t="shared" si="348"/>
        <v>0.66083333333333338</v>
      </c>
      <c r="BE1694">
        <f t="shared" si="349"/>
        <v>0</v>
      </c>
    </row>
    <row r="1695" spans="1:57" x14ac:dyDescent="0.3">
      <c r="A1695">
        <f>Pumpkin_Seeds_Dataset!A1693</f>
        <v>87173</v>
      </c>
      <c r="B1695">
        <f>Pumpkin_Seeds_Dataset!B1693</f>
        <v>1235.576</v>
      </c>
      <c r="C1695">
        <f>Pumpkin_Seeds_Dataset!C1693</f>
        <v>529.38319999999999</v>
      </c>
      <c r="D1695">
        <f>Pumpkin_Seeds_Dataset!D1693</f>
        <v>210.23929999999999</v>
      </c>
      <c r="E1695">
        <f>Pumpkin_Seeds_Dataset!E1693</f>
        <v>87813</v>
      </c>
      <c r="F1695">
        <f>Pumpkin_Seeds_Dataset!F1693</f>
        <v>333.15480000000002</v>
      </c>
      <c r="G1695">
        <f>Pumpkin_Seeds_Dataset!G1693</f>
        <v>0.91779999999999995</v>
      </c>
      <c r="H1695">
        <f>Pumpkin_Seeds_Dataset!H1693</f>
        <v>0.99270000000000003</v>
      </c>
      <c r="I1695">
        <f>Pumpkin_Seeds_Dataset!I1693</f>
        <v>0.53520000000000001</v>
      </c>
      <c r="J1695">
        <f>Pumpkin_Seeds_Dataset!J1693</f>
        <v>0.71760000000000002</v>
      </c>
      <c r="K1695">
        <f>Pumpkin_Seeds_Dataset!K1693</f>
        <v>2.5179999999999998</v>
      </c>
      <c r="L1695">
        <f>Pumpkin_Seeds_Dataset!L1693</f>
        <v>0.62929999999999997</v>
      </c>
      <c r="M1695" s="9">
        <f>Pumpkin_Seeds_Dataset!M1693</f>
        <v>1</v>
      </c>
      <c r="N1695" s="10">
        <f t="shared" si="339"/>
        <v>0</v>
      </c>
      <c r="O1695" s="11">
        <f t="shared" si="340"/>
        <v>1</v>
      </c>
      <c r="P1695">
        <f t="shared" si="341"/>
        <v>1</v>
      </c>
      <c r="Q1695">
        <f t="shared" si="342"/>
        <v>0.99816521808727154</v>
      </c>
      <c r="R1695" s="9">
        <f t="shared" si="343"/>
        <v>0.99816521808727154</v>
      </c>
      <c r="S1695" s="11">
        <f t="shared" si="344"/>
        <v>1.8347819127284559E-3</v>
      </c>
      <c r="T1695" s="9">
        <f t="shared" si="345"/>
        <v>-1.8364671867844924E-3</v>
      </c>
      <c r="U1695" s="11">
        <f t="shared" si="346"/>
        <v>100</v>
      </c>
      <c r="AX1695">
        <v>0.86352569526080303</v>
      </c>
      <c r="AY1695">
        <v>0</v>
      </c>
      <c r="AZ1695">
        <v>1</v>
      </c>
      <c r="BA1695">
        <f t="shared" si="350"/>
        <v>1283</v>
      </c>
      <c r="BB1695">
        <f t="shared" si="351"/>
        <v>408</v>
      </c>
      <c r="BC1695">
        <f t="shared" si="347"/>
        <v>1.3076923076923097E-2</v>
      </c>
      <c r="BD1695">
        <f t="shared" si="348"/>
        <v>0.65999999999999992</v>
      </c>
      <c r="BE1695">
        <f t="shared" si="349"/>
        <v>0</v>
      </c>
    </row>
    <row r="1696" spans="1:57" x14ac:dyDescent="0.3">
      <c r="A1696">
        <f>Pumpkin_Seeds_Dataset!A1694</f>
        <v>79829</v>
      </c>
      <c r="B1696">
        <f>Pumpkin_Seeds_Dataset!B1694</f>
        <v>1259.152</v>
      </c>
      <c r="C1696">
        <f>Pumpkin_Seeds_Dataset!C1694</f>
        <v>562.23119999999994</v>
      </c>
      <c r="D1696">
        <f>Pumpkin_Seeds_Dataset!D1694</f>
        <v>181.54929999999999</v>
      </c>
      <c r="E1696">
        <f>Pumpkin_Seeds_Dataset!E1694</f>
        <v>80650</v>
      </c>
      <c r="F1696">
        <f>Pumpkin_Seeds_Dataset!F1694</f>
        <v>318.8125</v>
      </c>
      <c r="G1696">
        <f>Pumpkin_Seeds_Dataset!G1694</f>
        <v>0.94640000000000002</v>
      </c>
      <c r="H1696">
        <f>Pumpkin_Seeds_Dataset!H1694</f>
        <v>0.98980000000000001</v>
      </c>
      <c r="I1696">
        <f>Pumpkin_Seeds_Dataset!I1694</f>
        <v>0.77190000000000003</v>
      </c>
      <c r="J1696">
        <f>Pumpkin_Seeds_Dataset!J1694</f>
        <v>0.63270000000000004</v>
      </c>
      <c r="K1696">
        <f>Pumpkin_Seeds_Dataset!K1694</f>
        <v>3.0969000000000002</v>
      </c>
      <c r="L1696">
        <f>Pumpkin_Seeds_Dataset!L1694</f>
        <v>0.56699999999999995</v>
      </c>
      <c r="M1696" s="9">
        <f>Pumpkin_Seeds_Dataset!M1694</f>
        <v>1</v>
      </c>
      <c r="N1696" s="10">
        <f t="shared" si="339"/>
        <v>0</v>
      </c>
      <c r="O1696" s="11">
        <f t="shared" si="340"/>
        <v>1</v>
      </c>
      <c r="P1696">
        <f t="shared" si="341"/>
        <v>1</v>
      </c>
      <c r="Q1696">
        <f t="shared" si="342"/>
        <v>0.99999876513794372</v>
      </c>
      <c r="R1696" s="9">
        <f t="shared" si="343"/>
        <v>0.99999876513794372</v>
      </c>
      <c r="S1696" s="11">
        <f t="shared" si="344"/>
        <v>1.2348620562763202E-6</v>
      </c>
      <c r="T1696" s="9">
        <f t="shared" si="345"/>
        <v>-1.2348628187190969E-6</v>
      </c>
      <c r="U1696" s="11">
        <f t="shared" si="346"/>
        <v>100</v>
      </c>
      <c r="AX1696">
        <v>0.8637323216461511</v>
      </c>
      <c r="AY1696">
        <v>0</v>
      </c>
      <c r="AZ1696">
        <v>1</v>
      </c>
      <c r="BA1696">
        <f t="shared" si="350"/>
        <v>1283</v>
      </c>
      <c r="BB1696">
        <f t="shared" si="351"/>
        <v>409</v>
      </c>
      <c r="BC1696">
        <f t="shared" si="347"/>
        <v>1.3076923076923097E-2</v>
      </c>
      <c r="BD1696">
        <f t="shared" si="348"/>
        <v>0.65916666666666668</v>
      </c>
      <c r="BE1696">
        <f t="shared" si="349"/>
        <v>0</v>
      </c>
    </row>
    <row r="1697" spans="1:57" x14ac:dyDescent="0.3">
      <c r="A1697">
        <f>Pumpkin_Seeds_Dataset!A1695</f>
        <v>76479</v>
      </c>
      <c r="B1697">
        <f>Pumpkin_Seeds_Dataset!B1695</f>
        <v>1145.9269999999999</v>
      </c>
      <c r="C1697">
        <f>Pumpkin_Seeds_Dataset!C1695</f>
        <v>487.5779</v>
      </c>
      <c r="D1697">
        <f>Pumpkin_Seeds_Dataset!D1695</f>
        <v>199.97499999999999</v>
      </c>
      <c r="E1697">
        <f>Pumpkin_Seeds_Dataset!E1695</f>
        <v>77181</v>
      </c>
      <c r="F1697">
        <f>Pumpkin_Seeds_Dataset!F1695</f>
        <v>312.0514</v>
      </c>
      <c r="G1697">
        <f>Pumpkin_Seeds_Dataset!G1695</f>
        <v>0.91200000000000003</v>
      </c>
      <c r="H1697">
        <f>Pumpkin_Seeds_Dataset!H1695</f>
        <v>0.9909</v>
      </c>
      <c r="I1697">
        <f>Pumpkin_Seeds_Dataset!I1695</f>
        <v>0.54759999999999998</v>
      </c>
      <c r="J1697">
        <f>Pumpkin_Seeds_Dataset!J1695</f>
        <v>0.7319</v>
      </c>
      <c r="K1697">
        <f>Pumpkin_Seeds_Dataset!K1695</f>
        <v>2.4382000000000001</v>
      </c>
      <c r="L1697">
        <f>Pumpkin_Seeds_Dataset!L1695</f>
        <v>0.64</v>
      </c>
      <c r="M1697" s="9">
        <f>Pumpkin_Seeds_Dataset!M1695</f>
        <v>1</v>
      </c>
      <c r="N1697" s="10">
        <f t="shared" si="339"/>
        <v>0</v>
      </c>
      <c r="O1697" s="11">
        <f t="shared" si="340"/>
        <v>1</v>
      </c>
      <c r="P1697">
        <f t="shared" si="341"/>
        <v>1</v>
      </c>
      <c r="Q1697">
        <f t="shared" si="342"/>
        <v>0.98405741962357229</v>
      </c>
      <c r="R1697" s="9">
        <f t="shared" si="343"/>
        <v>0.98405741962357229</v>
      </c>
      <c r="S1697" s="11">
        <f t="shared" si="344"/>
        <v>1.5942580376427706E-2</v>
      </c>
      <c r="T1697" s="9">
        <f t="shared" si="345"/>
        <v>-1.6071030356381705E-2</v>
      </c>
      <c r="U1697" s="11">
        <f t="shared" si="346"/>
        <v>100</v>
      </c>
      <c r="AX1697">
        <v>0.86386532020778484</v>
      </c>
      <c r="AY1697">
        <v>0</v>
      </c>
      <c r="AZ1697">
        <v>1</v>
      </c>
      <c r="BA1697">
        <f t="shared" si="350"/>
        <v>1283</v>
      </c>
      <c r="BB1697">
        <f t="shared" si="351"/>
        <v>410</v>
      </c>
      <c r="BC1697">
        <f t="shared" si="347"/>
        <v>1.3076923076923097E-2</v>
      </c>
      <c r="BD1697">
        <f t="shared" si="348"/>
        <v>0.65833333333333333</v>
      </c>
      <c r="BE1697">
        <f t="shared" si="349"/>
        <v>0</v>
      </c>
    </row>
    <row r="1698" spans="1:57" x14ac:dyDescent="0.3">
      <c r="A1698">
        <f>Pumpkin_Seeds_Dataset!A1696</f>
        <v>75248</v>
      </c>
      <c r="B1698">
        <f>Pumpkin_Seeds_Dataset!B1696</f>
        <v>1168.944</v>
      </c>
      <c r="C1698">
        <f>Pumpkin_Seeds_Dataset!C1696</f>
        <v>508.79169999999999</v>
      </c>
      <c r="D1698">
        <f>Pumpkin_Seeds_Dataset!D1696</f>
        <v>189.1773</v>
      </c>
      <c r="E1698">
        <f>Pumpkin_Seeds_Dataset!E1696</f>
        <v>75951</v>
      </c>
      <c r="F1698">
        <f>Pumpkin_Seeds_Dataset!F1696</f>
        <v>309.5299</v>
      </c>
      <c r="G1698">
        <f>Pumpkin_Seeds_Dataset!G1696</f>
        <v>0.92830000000000001</v>
      </c>
      <c r="H1698">
        <f>Pumpkin_Seeds_Dataset!H1696</f>
        <v>0.99070000000000003</v>
      </c>
      <c r="I1698">
        <f>Pumpkin_Seeds_Dataset!I1696</f>
        <v>0.72050000000000003</v>
      </c>
      <c r="J1698">
        <f>Pumpkin_Seeds_Dataset!J1696</f>
        <v>0.69199999999999995</v>
      </c>
      <c r="K1698">
        <f>Pumpkin_Seeds_Dataset!K1696</f>
        <v>2.6894999999999998</v>
      </c>
      <c r="L1698">
        <f>Pumpkin_Seeds_Dataset!L1696</f>
        <v>0.60840000000000005</v>
      </c>
      <c r="M1698" s="9">
        <f>Pumpkin_Seeds_Dataset!M1696</f>
        <v>1</v>
      </c>
      <c r="N1698" s="10">
        <f t="shared" si="339"/>
        <v>0</v>
      </c>
      <c r="O1698" s="11">
        <f t="shared" si="340"/>
        <v>1</v>
      </c>
      <c r="P1698">
        <f t="shared" si="341"/>
        <v>1</v>
      </c>
      <c r="Q1698">
        <f t="shared" si="342"/>
        <v>0.99970106789163071</v>
      </c>
      <c r="R1698" s="9">
        <f t="shared" si="343"/>
        <v>0.99970106789163071</v>
      </c>
      <c r="S1698" s="11">
        <f t="shared" si="344"/>
        <v>2.9893210836928752E-4</v>
      </c>
      <c r="T1698" s="9">
        <f t="shared" si="345"/>
        <v>-2.9897679747822284E-4</v>
      </c>
      <c r="U1698" s="11">
        <f t="shared" si="346"/>
        <v>100</v>
      </c>
      <c r="AX1698">
        <v>0.86394518837288525</v>
      </c>
      <c r="AY1698">
        <v>0</v>
      </c>
      <c r="AZ1698">
        <v>1</v>
      </c>
      <c r="BA1698">
        <f t="shared" si="350"/>
        <v>1283</v>
      </c>
      <c r="BB1698">
        <f t="shared" si="351"/>
        <v>411</v>
      </c>
      <c r="BC1698">
        <f t="shared" si="347"/>
        <v>1.3076923076923097E-2</v>
      </c>
      <c r="BD1698">
        <f t="shared" si="348"/>
        <v>0.65749999999999997</v>
      </c>
      <c r="BE1698">
        <f t="shared" si="349"/>
        <v>0</v>
      </c>
    </row>
    <row r="1699" spans="1:57" x14ac:dyDescent="0.3">
      <c r="A1699">
        <f>Pumpkin_Seeds_Dataset!A1697</f>
        <v>82860</v>
      </c>
      <c r="B1699">
        <f>Pumpkin_Seeds_Dataset!B1697</f>
        <v>1261.731</v>
      </c>
      <c r="C1699">
        <f>Pumpkin_Seeds_Dataset!C1697</f>
        <v>513.71389999999997</v>
      </c>
      <c r="D1699">
        <f>Pumpkin_Seeds_Dataset!D1697</f>
        <v>207.4564</v>
      </c>
      <c r="E1699">
        <f>Pumpkin_Seeds_Dataset!E1697</f>
        <v>84114</v>
      </c>
      <c r="F1699">
        <f>Pumpkin_Seeds_Dataset!F1697</f>
        <v>324.80860000000001</v>
      </c>
      <c r="G1699">
        <f>Pumpkin_Seeds_Dataset!G1697</f>
        <v>0.91479999999999995</v>
      </c>
      <c r="H1699">
        <f>Pumpkin_Seeds_Dataset!H1697</f>
        <v>0.98509999999999998</v>
      </c>
      <c r="I1699">
        <f>Pumpkin_Seeds_Dataset!I1697</f>
        <v>0.7722</v>
      </c>
      <c r="J1699">
        <f>Pumpkin_Seeds_Dataset!J1697</f>
        <v>0.65410000000000001</v>
      </c>
      <c r="K1699">
        <f>Pumpkin_Seeds_Dataset!K1697</f>
        <v>2.4763000000000002</v>
      </c>
      <c r="L1699">
        <f>Pumpkin_Seeds_Dataset!L1697</f>
        <v>0.63229999999999997</v>
      </c>
      <c r="M1699" s="9">
        <f>Pumpkin_Seeds_Dataset!M1697</f>
        <v>1</v>
      </c>
      <c r="N1699" s="10">
        <f t="shared" si="339"/>
        <v>0</v>
      </c>
      <c r="O1699" s="11">
        <f t="shared" si="340"/>
        <v>1</v>
      </c>
      <c r="P1699">
        <f t="shared" si="341"/>
        <v>1</v>
      </c>
      <c r="Q1699">
        <f t="shared" si="342"/>
        <v>0.99165418605078892</v>
      </c>
      <c r="R1699" s="9">
        <f t="shared" si="343"/>
        <v>0.99165418605078892</v>
      </c>
      <c r="S1699" s="11">
        <f t="shared" si="344"/>
        <v>8.3458139492110783E-3</v>
      </c>
      <c r="T1699" s="9">
        <f t="shared" si="345"/>
        <v>-8.3808352447173832E-3</v>
      </c>
      <c r="U1699" s="11">
        <f t="shared" si="346"/>
        <v>100</v>
      </c>
      <c r="AX1699">
        <v>0.86491151981970094</v>
      </c>
      <c r="AY1699">
        <v>0</v>
      </c>
      <c r="AZ1699">
        <v>1</v>
      </c>
      <c r="BA1699">
        <f t="shared" si="350"/>
        <v>1283</v>
      </c>
      <c r="BB1699">
        <f t="shared" si="351"/>
        <v>412</v>
      </c>
      <c r="BC1699">
        <f t="shared" si="347"/>
        <v>1.3076923076923097E-2</v>
      </c>
      <c r="BD1699">
        <f t="shared" si="348"/>
        <v>0.65666666666666673</v>
      </c>
      <c r="BE1699">
        <f t="shared" si="349"/>
        <v>0</v>
      </c>
    </row>
    <row r="1700" spans="1:57" x14ac:dyDescent="0.3">
      <c r="A1700">
        <f>Pumpkin_Seeds_Dataset!A1698</f>
        <v>107171</v>
      </c>
      <c r="B1700">
        <f>Pumpkin_Seeds_Dataset!B1698</f>
        <v>1408.115</v>
      </c>
      <c r="C1700">
        <f>Pumpkin_Seeds_Dataset!C1698</f>
        <v>616.02769999999998</v>
      </c>
      <c r="D1700">
        <f>Pumpkin_Seeds_Dataset!D1698</f>
        <v>222.14009999999999</v>
      </c>
      <c r="E1700">
        <f>Pumpkin_Seeds_Dataset!E1698</f>
        <v>108266</v>
      </c>
      <c r="F1700">
        <f>Pumpkin_Seeds_Dataset!F1698</f>
        <v>369.39729999999997</v>
      </c>
      <c r="G1700">
        <f>Pumpkin_Seeds_Dataset!G1698</f>
        <v>0.93269999999999997</v>
      </c>
      <c r="H1700">
        <f>Pumpkin_Seeds_Dataset!H1698</f>
        <v>0.9899</v>
      </c>
      <c r="I1700">
        <f>Pumpkin_Seeds_Dataset!I1698</f>
        <v>0.76639999999999997</v>
      </c>
      <c r="J1700">
        <f>Pumpkin_Seeds_Dataset!J1698</f>
        <v>0.67920000000000003</v>
      </c>
      <c r="K1700">
        <f>Pumpkin_Seeds_Dataset!K1698</f>
        <v>2.7730999999999999</v>
      </c>
      <c r="L1700">
        <f>Pumpkin_Seeds_Dataset!L1698</f>
        <v>0.59960000000000002</v>
      </c>
      <c r="M1700" s="9">
        <f>Pumpkin_Seeds_Dataset!M1698</f>
        <v>1</v>
      </c>
      <c r="N1700" s="10">
        <f t="shared" si="339"/>
        <v>0</v>
      </c>
      <c r="O1700" s="11">
        <f t="shared" si="340"/>
        <v>1</v>
      </c>
      <c r="P1700">
        <f t="shared" si="341"/>
        <v>1</v>
      </c>
      <c r="Q1700">
        <f t="shared" si="342"/>
        <v>0.99999006696318204</v>
      </c>
      <c r="R1700" s="9">
        <f t="shared" si="343"/>
        <v>0.99999006696318204</v>
      </c>
      <c r="S1700" s="11">
        <f t="shared" si="344"/>
        <v>9.9330368179550987E-6</v>
      </c>
      <c r="T1700" s="9">
        <f t="shared" si="345"/>
        <v>-9.9330861508919958E-6</v>
      </c>
      <c r="U1700" s="11">
        <f t="shared" si="346"/>
        <v>100</v>
      </c>
      <c r="AX1700">
        <v>0.8649225245952179</v>
      </c>
      <c r="AY1700">
        <v>0</v>
      </c>
      <c r="AZ1700">
        <v>1</v>
      </c>
      <c r="BA1700">
        <f t="shared" si="350"/>
        <v>1283</v>
      </c>
      <c r="BB1700">
        <f t="shared" si="351"/>
        <v>413</v>
      </c>
      <c r="BC1700">
        <f t="shared" si="347"/>
        <v>1.3076923076923097E-2</v>
      </c>
      <c r="BD1700">
        <f t="shared" si="348"/>
        <v>0.65583333333333327</v>
      </c>
      <c r="BE1700">
        <f t="shared" si="349"/>
        <v>0</v>
      </c>
    </row>
    <row r="1701" spans="1:57" x14ac:dyDescent="0.3">
      <c r="A1701">
        <f>Pumpkin_Seeds_Dataset!A1699</f>
        <v>78451</v>
      </c>
      <c r="B1701">
        <f>Pumpkin_Seeds_Dataset!B1699</f>
        <v>1190.239</v>
      </c>
      <c r="C1701">
        <f>Pumpkin_Seeds_Dataset!C1699</f>
        <v>511.83699999999999</v>
      </c>
      <c r="D1701">
        <f>Pumpkin_Seeds_Dataset!D1699</f>
        <v>196.28120000000001</v>
      </c>
      <c r="E1701">
        <f>Pumpkin_Seeds_Dataset!E1699</f>
        <v>79300</v>
      </c>
      <c r="F1701">
        <f>Pumpkin_Seeds_Dataset!F1699</f>
        <v>316.0489</v>
      </c>
      <c r="G1701">
        <f>Pumpkin_Seeds_Dataset!G1699</f>
        <v>0.92349999999999999</v>
      </c>
      <c r="H1701">
        <f>Pumpkin_Seeds_Dataset!H1699</f>
        <v>0.98929999999999996</v>
      </c>
      <c r="I1701">
        <f>Pumpkin_Seeds_Dataset!I1699</f>
        <v>0.58520000000000005</v>
      </c>
      <c r="J1701">
        <f>Pumpkin_Seeds_Dataset!J1699</f>
        <v>0.69589999999999996</v>
      </c>
      <c r="K1701">
        <f>Pumpkin_Seeds_Dataset!K1699</f>
        <v>2.6076999999999999</v>
      </c>
      <c r="L1701">
        <f>Pumpkin_Seeds_Dataset!L1699</f>
        <v>0.61750000000000005</v>
      </c>
      <c r="M1701" s="9">
        <f>Pumpkin_Seeds_Dataset!M1699</f>
        <v>1</v>
      </c>
      <c r="N1701" s="10">
        <f t="shared" si="339"/>
        <v>0</v>
      </c>
      <c r="O1701" s="11">
        <f t="shared" si="340"/>
        <v>1</v>
      </c>
      <c r="P1701">
        <f t="shared" si="341"/>
        <v>1</v>
      </c>
      <c r="Q1701">
        <f t="shared" si="342"/>
        <v>0.99870755522587085</v>
      </c>
      <c r="R1701" s="9">
        <f t="shared" si="343"/>
        <v>0.99870755522587085</v>
      </c>
      <c r="S1701" s="11">
        <f t="shared" si="344"/>
        <v>1.2924447741291534E-3</v>
      </c>
      <c r="T1701" s="9">
        <f t="shared" si="345"/>
        <v>-1.2932807012135963E-3</v>
      </c>
      <c r="U1701" s="11">
        <f t="shared" si="346"/>
        <v>100</v>
      </c>
      <c r="AX1701">
        <v>0.86686351585134214</v>
      </c>
      <c r="AY1701">
        <v>0</v>
      </c>
      <c r="AZ1701">
        <v>1</v>
      </c>
      <c r="BA1701">
        <f t="shared" si="350"/>
        <v>1283</v>
      </c>
      <c r="BB1701">
        <f t="shared" si="351"/>
        <v>414</v>
      </c>
      <c r="BC1701">
        <f t="shared" si="347"/>
        <v>1.3076923076923097E-2</v>
      </c>
      <c r="BD1701">
        <f t="shared" si="348"/>
        <v>0.65500000000000003</v>
      </c>
      <c r="BE1701">
        <f t="shared" si="349"/>
        <v>0</v>
      </c>
    </row>
    <row r="1702" spans="1:57" x14ac:dyDescent="0.3">
      <c r="A1702">
        <f>Pumpkin_Seeds_Dataset!A1700</f>
        <v>109065</v>
      </c>
      <c r="B1702">
        <f>Pumpkin_Seeds_Dataset!B1700</f>
        <v>1310.269</v>
      </c>
      <c r="C1702">
        <f>Pumpkin_Seeds_Dataset!C1700</f>
        <v>530.95920000000001</v>
      </c>
      <c r="D1702">
        <f>Pumpkin_Seeds_Dataset!D1700</f>
        <v>262.50549999999998</v>
      </c>
      <c r="E1702">
        <f>Pumpkin_Seeds_Dataset!E1700</f>
        <v>109982</v>
      </c>
      <c r="F1702">
        <f>Pumpkin_Seeds_Dataset!F1700</f>
        <v>372.64710000000002</v>
      </c>
      <c r="G1702">
        <f>Pumpkin_Seeds_Dataset!G1700</f>
        <v>0.86919999999999997</v>
      </c>
      <c r="H1702">
        <f>Pumpkin_Seeds_Dataset!H1700</f>
        <v>0.99170000000000003</v>
      </c>
      <c r="I1702">
        <f>Pumpkin_Seeds_Dataset!I1700</f>
        <v>0.74119999999999997</v>
      </c>
      <c r="J1702">
        <f>Pumpkin_Seeds_Dataset!J1700</f>
        <v>0.79830000000000001</v>
      </c>
      <c r="K1702">
        <f>Pumpkin_Seeds_Dataset!K1700</f>
        <v>2.0226999999999999</v>
      </c>
      <c r="L1702">
        <f>Pumpkin_Seeds_Dataset!L1700</f>
        <v>0.70179999999999998</v>
      </c>
      <c r="M1702" s="9">
        <f>Pumpkin_Seeds_Dataset!M1700</f>
        <v>1</v>
      </c>
      <c r="N1702" s="10">
        <f t="shared" si="339"/>
        <v>0</v>
      </c>
      <c r="O1702" s="11">
        <f t="shared" si="340"/>
        <v>1</v>
      </c>
      <c r="P1702">
        <f t="shared" si="341"/>
        <v>1</v>
      </c>
      <c r="Q1702">
        <f t="shared" si="342"/>
        <v>0.92379830521362594</v>
      </c>
      <c r="R1702" s="9">
        <f t="shared" si="343"/>
        <v>0.92379830521362594</v>
      </c>
      <c r="S1702" s="11">
        <f t="shared" si="344"/>
        <v>7.6201694786374063E-2</v>
      </c>
      <c r="T1702" s="9">
        <f t="shared" si="345"/>
        <v>-7.9261515568797958E-2</v>
      </c>
      <c r="U1702" s="11">
        <f t="shared" si="346"/>
        <v>100</v>
      </c>
      <c r="AX1702">
        <v>0.86689729866456411</v>
      </c>
      <c r="AY1702">
        <v>0</v>
      </c>
      <c r="AZ1702">
        <v>1</v>
      </c>
      <c r="BA1702">
        <f t="shared" si="350"/>
        <v>1283</v>
      </c>
      <c r="BB1702">
        <f t="shared" si="351"/>
        <v>415</v>
      </c>
      <c r="BC1702">
        <f t="shared" si="347"/>
        <v>1.3076923076923097E-2</v>
      </c>
      <c r="BD1702">
        <f t="shared" si="348"/>
        <v>0.65416666666666667</v>
      </c>
      <c r="BE1702">
        <f t="shared" si="349"/>
        <v>0</v>
      </c>
    </row>
    <row r="1703" spans="1:57" x14ac:dyDescent="0.3">
      <c r="A1703">
        <f>Pumpkin_Seeds_Dataset!A1701</f>
        <v>98009</v>
      </c>
      <c r="B1703">
        <f>Pumpkin_Seeds_Dataset!B1701</f>
        <v>1319.3879999999999</v>
      </c>
      <c r="C1703">
        <f>Pumpkin_Seeds_Dataset!C1701</f>
        <v>553.28449999999998</v>
      </c>
      <c r="D1703">
        <f>Pumpkin_Seeds_Dataset!D1701</f>
        <v>226.88650000000001</v>
      </c>
      <c r="E1703">
        <f>Pumpkin_Seeds_Dataset!E1701</f>
        <v>98921</v>
      </c>
      <c r="F1703">
        <f>Pumpkin_Seeds_Dataset!F1701</f>
        <v>353.25479999999999</v>
      </c>
      <c r="G1703">
        <f>Pumpkin_Seeds_Dataset!G1701</f>
        <v>0.91210000000000002</v>
      </c>
      <c r="H1703">
        <f>Pumpkin_Seeds_Dataset!H1701</f>
        <v>0.99080000000000001</v>
      </c>
      <c r="I1703">
        <f>Pumpkin_Seeds_Dataset!I1701</f>
        <v>0.6855</v>
      </c>
      <c r="J1703">
        <f>Pumpkin_Seeds_Dataset!J1701</f>
        <v>0.70750000000000002</v>
      </c>
      <c r="K1703">
        <f>Pumpkin_Seeds_Dataset!K1701</f>
        <v>2.4386000000000001</v>
      </c>
      <c r="L1703">
        <f>Pumpkin_Seeds_Dataset!L1701</f>
        <v>0.63849999999999996</v>
      </c>
      <c r="M1703" s="9">
        <f>Pumpkin_Seeds_Dataset!M1701</f>
        <v>1</v>
      </c>
      <c r="N1703" s="10">
        <f t="shared" si="339"/>
        <v>0</v>
      </c>
      <c r="O1703" s="11">
        <f t="shared" si="340"/>
        <v>1</v>
      </c>
      <c r="P1703">
        <f t="shared" si="341"/>
        <v>1</v>
      </c>
      <c r="Q1703">
        <f t="shared" si="342"/>
        <v>0.99817557978846816</v>
      </c>
      <c r="R1703" s="9">
        <f t="shared" si="343"/>
        <v>0.99817557978846816</v>
      </c>
      <c r="S1703" s="11">
        <f t="shared" si="344"/>
        <v>1.8244202115318409E-3</v>
      </c>
      <c r="T1703" s="9">
        <f t="shared" si="345"/>
        <v>-1.8260864930595194E-3</v>
      </c>
      <c r="U1703" s="11">
        <f t="shared" si="346"/>
        <v>100</v>
      </c>
      <c r="AX1703">
        <v>0.87061586171565497</v>
      </c>
      <c r="AY1703">
        <v>0</v>
      </c>
      <c r="AZ1703">
        <v>1</v>
      </c>
      <c r="BA1703">
        <f t="shared" si="350"/>
        <v>1283</v>
      </c>
      <c r="BB1703">
        <f t="shared" si="351"/>
        <v>416</v>
      </c>
      <c r="BC1703">
        <f t="shared" si="347"/>
        <v>1.3076923076923097E-2</v>
      </c>
      <c r="BD1703">
        <f t="shared" si="348"/>
        <v>0.65333333333333332</v>
      </c>
      <c r="BE1703">
        <f t="shared" si="349"/>
        <v>0</v>
      </c>
    </row>
    <row r="1704" spans="1:57" x14ac:dyDescent="0.3">
      <c r="A1704">
        <f>Pumpkin_Seeds_Dataset!A1702</f>
        <v>92210</v>
      </c>
      <c r="B1704">
        <f>Pumpkin_Seeds_Dataset!B1702</f>
        <v>1254.8810000000001</v>
      </c>
      <c r="C1704">
        <f>Pumpkin_Seeds_Dataset!C1702</f>
        <v>523.3963</v>
      </c>
      <c r="D1704">
        <f>Pumpkin_Seeds_Dataset!D1702</f>
        <v>225.1953</v>
      </c>
      <c r="E1704">
        <f>Pumpkin_Seeds_Dataset!E1702</f>
        <v>93245</v>
      </c>
      <c r="F1704">
        <f>Pumpkin_Seeds_Dataset!F1702</f>
        <v>342.6447</v>
      </c>
      <c r="G1704">
        <f>Pumpkin_Seeds_Dataset!G1702</f>
        <v>0.90269999999999995</v>
      </c>
      <c r="H1704">
        <f>Pumpkin_Seeds_Dataset!H1702</f>
        <v>0.9889</v>
      </c>
      <c r="I1704">
        <f>Pumpkin_Seeds_Dataset!I1702</f>
        <v>0.72929999999999995</v>
      </c>
      <c r="J1704">
        <f>Pumpkin_Seeds_Dataset!J1702</f>
        <v>0.73580000000000001</v>
      </c>
      <c r="K1704">
        <f>Pumpkin_Seeds_Dataset!K1702</f>
        <v>2.3241999999999998</v>
      </c>
      <c r="L1704">
        <f>Pumpkin_Seeds_Dataset!L1702</f>
        <v>0.65469999999999995</v>
      </c>
      <c r="M1704" s="9">
        <f>Pumpkin_Seeds_Dataset!M1702</f>
        <v>1</v>
      </c>
      <c r="N1704" s="10">
        <f t="shared" si="339"/>
        <v>0</v>
      </c>
      <c r="O1704" s="11">
        <f t="shared" si="340"/>
        <v>1</v>
      </c>
      <c r="P1704">
        <f t="shared" si="341"/>
        <v>1</v>
      </c>
      <c r="Q1704">
        <f t="shared" si="342"/>
        <v>0.95971170688615648</v>
      </c>
      <c r="R1704" s="9">
        <f t="shared" si="343"/>
        <v>0.95971170688615648</v>
      </c>
      <c r="S1704" s="11">
        <f t="shared" si="344"/>
        <v>4.0288293113843521E-2</v>
      </c>
      <c r="T1704" s="9">
        <f t="shared" si="345"/>
        <v>-4.1122344947849693E-2</v>
      </c>
      <c r="U1704" s="11">
        <f t="shared" si="346"/>
        <v>100</v>
      </c>
      <c r="AX1704">
        <v>0.87071693080639523</v>
      </c>
      <c r="AY1704">
        <v>0</v>
      </c>
      <c r="AZ1704">
        <v>1</v>
      </c>
      <c r="BA1704">
        <f t="shared" si="350"/>
        <v>1283</v>
      </c>
      <c r="BB1704">
        <f t="shared" si="351"/>
        <v>417</v>
      </c>
      <c r="BC1704">
        <f t="shared" si="347"/>
        <v>1.3076923076923097E-2</v>
      </c>
      <c r="BD1704">
        <f t="shared" si="348"/>
        <v>0.65250000000000008</v>
      </c>
      <c r="BE1704">
        <f t="shared" si="349"/>
        <v>5.0192307692306073E-4</v>
      </c>
    </row>
    <row r="1705" spans="1:57" x14ac:dyDescent="0.3">
      <c r="A1705">
        <f>Pumpkin_Seeds_Dataset!A1703</f>
        <v>85817</v>
      </c>
      <c r="B1705">
        <f>Pumpkin_Seeds_Dataset!B1703</f>
        <v>1190.49</v>
      </c>
      <c r="C1705">
        <f>Pumpkin_Seeds_Dataset!C1703</f>
        <v>500.26060000000001</v>
      </c>
      <c r="D1705">
        <f>Pumpkin_Seeds_Dataset!D1703</f>
        <v>219.95500000000001</v>
      </c>
      <c r="E1705">
        <f>Pumpkin_Seeds_Dataset!E1703</f>
        <v>86678</v>
      </c>
      <c r="F1705">
        <f>Pumpkin_Seeds_Dataset!F1703</f>
        <v>330.55349999999999</v>
      </c>
      <c r="G1705">
        <f>Pumpkin_Seeds_Dataset!G1703</f>
        <v>0.8982</v>
      </c>
      <c r="H1705">
        <f>Pumpkin_Seeds_Dataset!H1703</f>
        <v>0.99009999999999998</v>
      </c>
      <c r="I1705">
        <f>Pumpkin_Seeds_Dataset!I1703</f>
        <v>0.76249999999999996</v>
      </c>
      <c r="J1705">
        <f>Pumpkin_Seeds_Dataset!J1703</f>
        <v>0.76090000000000002</v>
      </c>
      <c r="K1705">
        <f>Pumpkin_Seeds_Dataset!K1703</f>
        <v>2.2744</v>
      </c>
      <c r="L1705">
        <f>Pumpkin_Seeds_Dataset!L1703</f>
        <v>0.66080000000000005</v>
      </c>
      <c r="M1705" s="9">
        <f>Pumpkin_Seeds_Dataset!M1703</f>
        <v>1</v>
      </c>
      <c r="N1705" s="10">
        <f t="shared" si="339"/>
        <v>0</v>
      </c>
      <c r="O1705" s="11">
        <f t="shared" si="340"/>
        <v>1</v>
      </c>
      <c r="P1705">
        <f t="shared" si="341"/>
        <v>1</v>
      </c>
      <c r="Q1705">
        <f t="shared" si="342"/>
        <v>0.95161176671079806</v>
      </c>
      <c r="R1705" s="9">
        <f t="shared" si="343"/>
        <v>0.95161176671079806</v>
      </c>
      <c r="S1705" s="11">
        <f t="shared" si="344"/>
        <v>4.8388233289201943E-2</v>
      </c>
      <c r="T1705" s="9">
        <f t="shared" si="345"/>
        <v>-4.9598135443992414E-2</v>
      </c>
      <c r="U1705" s="11">
        <f t="shared" si="346"/>
        <v>100</v>
      </c>
      <c r="AX1705">
        <v>0.87072539449169029</v>
      </c>
      <c r="AY1705">
        <v>1</v>
      </c>
      <c r="AZ1705">
        <v>0</v>
      </c>
      <c r="BA1705">
        <f t="shared" si="350"/>
        <v>1284</v>
      </c>
      <c r="BB1705">
        <f t="shared" si="351"/>
        <v>417</v>
      </c>
      <c r="BC1705">
        <f t="shared" si="347"/>
        <v>1.2307692307692353E-2</v>
      </c>
      <c r="BD1705">
        <f t="shared" si="348"/>
        <v>0.65250000000000008</v>
      </c>
      <c r="BE1705">
        <f t="shared" si="349"/>
        <v>0</v>
      </c>
    </row>
    <row r="1706" spans="1:57" x14ac:dyDescent="0.3">
      <c r="A1706">
        <f>Pumpkin_Seeds_Dataset!A1704</f>
        <v>106232</v>
      </c>
      <c r="B1706">
        <f>Pumpkin_Seeds_Dataset!B1704</f>
        <v>1349.8489999999999</v>
      </c>
      <c r="C1706">
        <f>Pumpkin_Seeds_Dataset!C1704</f>
        <v>577.24890000000005</v>
      </c>
      <c r="D1706">
        <f>Pumpkin_Seeds_Dataset!D1704</f>
        <v>234.7997</v>
      </c>
      <c r="E1706">
        <f>Pumpkin_Seeds_Dataset!E1704</f>
        <v>107137</v>
      </c>
      <c r="F1706">
        <f>Pumpkin_Seeds_Dataset!F1704</f>
        <v>367.77550000000002</v>
      </c>
      <c r="G1706">
        <f>Pumpkin_Seeds_Dataset!G1704</f>
        <v>0.91349999999999998</v>
      </c>
      <c r="H1706">
        <f>Pumpkin_Seeds_Dataset!H1704</f>
        <v>0.99160000000000004</v>
      </c>
      <c r="I1706">
        <f>Pumpkin_Seeds_Dataset!I1704</f>
        <v>0.7379</v>
      </c>
      <c r="J1706">
        <f>Pumpkin_Seeds_Dataset!J1704</f>
        <v>0.73260000000000003</v>
      </c>
      <c r="K1706">
        <f>Pumpkin_Seeds_Dataset!K1704</f>
        <v>2.4584999999999999</v>
      </c>
      <c r="L1706">
        <f>Pumpkin_Seeds_Dataset!L1704</f>
        <v>0.6371</v>
      </c>
      <c r="M1706" s="9">
        <f>Pumpkin_Seeds_Dataset!M1704</f>
        <v>1</v>
      </c>
      <c r="N1706" s="10">
        <f t="shared" si="339"/>
        <v>0</v>
      </c>
      <c r="O1706" s="11">
        <f t="shared" si="340"/>
        <v>1</v>
      </c>
      <c r="P1706">
        <f t="shared" si="341"/>
        <v>1</v>
      </c>
      <c r="Q1706">
        <f t="shared" si="342"/>
        <v>0.99934211400483774</v>
      </c>
      <c r="R1706" s="9">
        <f t="shared" si="343"/>
        <v>0.99934211400483774</v>
      </c>
      <c r="S1706" s="11">
        <f t="shared" si="344"/>
        <v>6.578859951622551E-4</v>
      </c>
      <c r="T1706" s="9">
        <f t="shared" si="345"/>
        <v>-6.58102497114513E-4</v>
      </c>
      <c r="U1706" s="11">
        <f t="shared" si="346"/>
        <v>100</v>
      </c>
      <c r="AX1706">
        <v>0.87073843061154621</v>
      </c>
      <c r="AY1706">
        <v>0</v>
      </c>
      <c r="AZ1706">
        <v>1</v>
      </c>
      <c r="BA1706">
        <f t="shared" si="350"/>
        <v>1284</v>
      </c>
      <c r="BB1706">
        <f t="shared" si="351"/>
        <v>418</v>
      </c>
      <c r="BC1706">
        <f t="shared" si="347"/>
        <v>1.2307692307692353E-2</v>
      </c>
      <c r="BD1706">
        <f t="shared" si="348"/>
        <v>0.65166666666666662</v>
      </c>
      <c r="BE1706">
        <f t="shared" si="349"/>
        <v>0</v>
      </c>
    </row>
    <row r="1707" spans="1:57" x14ac:dyDescent="0.3">
      <c r="A1707">
        <f>Pumpkin_Seeds_Dataset!A1705</f>
        <v>100367</v>
      </c>
      <c r="B1707">
        <f>Pumpkin_Seeds_Dataset!B1705</f>
        <v>1346.4949999999999</v>
      </c>
      <c r="C1707">
        <f>Pumpkin_Seeds_Dataset!C1705</f>
        <v>585.74040000000002</v>
      </c>
      <c r="D1707">
        <f>Pumpkin_Seeds_Dataset!D1705</f>
        <v>218.59370000000001</v>
      </c>
      <c r="E1707">
        <f>Pumpkin_Seeds_Dataset!E1705</f>
        <v>101234</v>
      </c>
      <c r="F1707">
        <f>Pumpkin_Seeds_Dataset!F1705</f>
        <v>357.47899999999998</v>
      </c>
      <c r="G1707">
        <f>Pumpkin_Seeds_Dataset!G1705</f>
        <v>0.92779999999999996</v>
      </c>
      <c r="H1707">
        <f>Pumpkin_Seeds_Dataset!H1705</f>
        <v>0.99139999999999995</v>
      </c>
      <c r="I1707">
        <f>Pumpkin_Seeds_Dataset!I1705</f>
        <v>0.76100000000000001</v>
      </c>
      <c r="J1707">
        <f>Pumpkin_Seeds_Dataset!J1705</f>
        <v>0.69569999999999999</v>
      </c>
      <c r="K1707">
        <f>Pumpkin_Seeds_Dataset!K1705</f>
        <v>2.6796000000000002</v>
      </c>
      <c r="L1707">
        <f>Pumpkin_Seeds_Dataset!L1705</f>
        <v>0.61029999999999995</v>
      </c>
      <c r="M1707" s="9">
        <f>Pumpkin_Seeds_Dataset!M1705</f>
        <v>1</v>
      </c>
      <c r="N1707" s="10">
        <f t="shared" si="339"/>
        <v>0</v>
      </c>
      <c r="O1707" s="11">
        <f t="shared" si="340"/>
        <v>1</v>
      </c>
      <c r="P1707">
        <f t="shared" si="341"/>
        <v>1</v>
      </c>
      <c r="Q1707">
        <f t="shared" si="342"/>
        <v>0.99993338805320442</v>
      </c>
      <c r="R1707" s="9">
        <f t="shared" si="343"/>
        <v>0.99993338805320442</v>
      </c>
      <c r="S1707" s="11">
        <f t="shared" si="344"/>
        <v>6.6611946795580579E-5</v>
      </c>
      <c r="T1707" s="9">
        <f t="shared" si="345"/>
        <v>-6.6614165469835882E-5</v>
      </c>
      <c r="U1707" s="11">
        <f t="shared" si="346"/>
        <v>100</v>
      </c>
      <c r="AX1707">
        <v>0.87268341908608826</v>
      </c>
      <c r="AY1707">
        <v>0</v>
      </c>
      <c r="AZ1707">
        <v>1</v>
      </c>
      <c r="BA1707">
        <f t="shared" si="350"/>
        <v>1284</v>
      </c>
      <c r="BB1707">
        <f t="shared" si="351"/>
        <v>419</v>
      </c>
      <c r="BC1707">
        <f t="shared" si="347"/>
        <v>1.2307692307692353E-2</v>
      </c>
      <c r="BD1707">
        <f t="shared" si="348"/>
        <v>0.65083333333333337</v>
      </c>
      <c r="BE1707">
        <f t="shared" si="349"/>
        <v>0</v>
      </c>
    </row>
    <row r="1708" spans="1:57" x14ac:dyDescent="0.3">
      <c r="A1708">
        <f>Pumpkin_Seeds_Dataset!A1706</f>
        <v>66110</v>
      </c>
      <c r="B1708">
        <f>Pumpkin_Seeds_Dataset!B1706</f>
        <v>1071.579</v>
      </c>
      <c r="C1708">
        <f>Pumpkin_Seeds_Dataset!C1706</f>
        <v>444.73270000000002</v>
      </c>
      <c r="D1708">
        <f>Pumpkin_Seeds_Dataset!D1706</f>
        <v>191.05629999999999</v>
      </c>
      <c r="E1708">
        <f>Pumpkin_Seeds_Dataset!E1706</f>
        <v>67028</v>
      </c>
      <c r="F1708">
        <f>Pumpkin_Seeds_Dataset!F1706</f>
        <v>290.12729999999999</v>
      </c>
      <c r="G1708">
        <f>Pumpkin_Seeds_Dataset!G1706</f>
        <v>0.90300000000000002</v>
      </c>
      <c r="H1708">
        <f>Pumpkin_Seeds_Dataset!H1706</f>
        <v>0.98629999999999995</v>
      </c>
      <c r="I1708">
        <f>Pumpkin_Seeds_Dataset!I1706</f>
        <v>0.76490000000000002</v>
      </c>
      <c r="J1708">
        <f>Pumpkin_Seeds_Dataset!J1706</f>
        <v>0.72350000000000003</v>
      </c>
      <c r="K1708">
        <f>Pumpkin_Seeds_Dataset!K1706</f>
        <v>2.3277999999999999</v>
      </c>
      <c r="L1708">
        <f>Pumpkin_Seeds_Dataset!L1706</f>
        <v>0.65239999999999998</v>
      </c>
      <c r="M1708" s="9">
        <f>Pumpkin_Seeds_Dataset!M1706</f>
        <v>1</v>
      </c>
      <c r="N1708" s="10">
        <f t="shared" si="339"/>
        <v>0</v>
      </c>
      <c r="O1708" s="11">
        <f t="shared" si="340"/>
        <v>1</v>
      </c>
      <c r="P1708">
        <f t="shared" si="341"/>
        <v>1</v>
      </c>
      <c r="Q1708">
        <f t="shared" si="342"/>
        <v>0.97803561338718714</v>
      </c>
      <c r="R1708" s="9">
        <f t="shared" si="343"/>
        <v>0.97803561338718714</v>
      </c>
      <c r="S1708" s="11">
        <f t="shared" si="344"/>
        <v>2.1964386612812858E-2</v>
      </c>
      <c r="T1708" s="9">
        <f t="shared" si="345"/>
        <v>-2.2209195103985436E-2</v>
      </c>
      <c r="U1708" s="11">
        <f t="shared" si="346"/>
        <v>100</v>
      </c>
      <c r="AX1708">
        <v>0.8730488633251291</v>
      </c>
      <c r="AY1708">
        <v>0</v>
      </c>
      <c r="AZ1708">
        <v>1</v>
      </c>
      <c r="BA1708">
        <f t="shared" si="350"/>
        <v>1284</v>
      </c>
      <c r="BB1708">
        <f t="shared" si="351"/>
        <v>420</v>
      </c>
      <c r="BC1708">
        <f t="shared" si="347"/>
        <v>1.2307692307692353E-2</v>
      </c>
      <c r="BD1708">
        <f t="shared" si="348"/>
        <v>0.65</v>
      </c>
      <c r="BE1708">
        <f t="shared" si="349"/>
        <v>0</v>
      </c>
    </row>
    <row r="1709" spans="1:57" x14ac:dyDescent="0.3">
      <c r="A1709">
        <f>Pumpkin_Seeds_Dataset!A1707</f>
        <v>89659</v>
      </c>
      <c r="B1709">
        <f>Pumpkin_Seeds_Dataset!B1707</f>
        <v>1275.836</v>
      </c>
      <c r="C1709">
        <f>Pumpkin_Seeds_Dataset!C1707</f>
        <v>548.40480000000002</v>
      </c>
      <c r="D1709">
        <f>Pumpkin_Seeds_Dataset!D1707</f>
        <v>211.24959999999999</v>
      </c>
      <c r="E1709">
        <f>Pumpkin_Seeds_Dataset!E1707</f>
        <v>91175</v>
      </c>
      <c r="F1709">
        <f>Pumpkin_Seeds_Dataset!F1707</f>
        <v>337.87180000000001</v>
      </c>
      <c r="G1709">
        <f>Pumpkin_Seeds_Dataset!G1707</f>
        <v>0.92279999999999995</v>
      </c>
      <c r="H1709">
        <f>Pumpkin_Seeds_Dataset!H1707</f>
        <v>0.98340000000000005</v>
      </c>
      <c r="I1709">
        <f>Pumpkin_Seeds_Dataset!I1707</f>
        <v>0.7258</v>
      </c>
      <c r="J1709">
        <f>Pumpkin_Seeds_Dataset!J1707</f>
        <v>0.69220000000000004</v>
      </c>
      <c r="K1709">
        <f>Pumpkin_Seeds_Dataset!K1707</f>
        <v>2.5960000000000001</v>
      </c>
      <c r="L1709">
        <f>Pumpkin_Seeds_Dataset!L1707</f>
        <v>0.61609999999999998</v>
      </c>
      <c r="M1709" s="9">
        <f>Pumpkin_Seeds_Dataset!M1707</f>
        <v>1</v>
      </c>
      <c r="N1709" s="10">
        <f t="shared" si="339"/>
        <v>0</v>
      </c>
      <c r="O1709" s="11">
        <f t="shared" si="340"/>
        <v>1</v>
      </c>
      <c r="P1709">
        <f t="shared" si="341"/>
        <v>1</v>
      </c>
      <c r="Q1709">
        <f t="shared" si="342"/>
        <v>0.9982635814482913</v>
      </c>
      <c r="R1709" s="9">
        <f t="shared" si="343"/>
        <v>0.9982635814482913</v>
      </c>
      <c r="S1709" s="11">
        <f t="shared" si="344"/>
        <v>1.7364185517086961E-3</v>
      </c>
      <c r="T1709" s="9">
        <f t="shared" si="345"/>
        <v>-1.7379278738651088E-3</v>
      </c>
      <c r="U1709" s="11">
        <f t="shared" si="346"/>
        <v>100</v>
      </c>
      <c r="AX1709">
        <v>0.87524676690694925</v>
      </c>
      <c r="AY1709">
        <v>0</v>
      </c>
      <c r="AZ1709">
        <v>1</v>
      </c>
      <c r="BA1709">
        <f t="shared" si="350"/>
        <v>1284</v>
      </c>
      <c r="BB1709">
        <f t="shared" si="351"/>
        <v>421</v>
      </c>
      <c r="BC1709">
        <f t="shared" si="347"/>
        <v>1.2307692307692353E-2</v>
      </c>
      <c r="BD1709">
        <f t="shared" si="348"/>
        <v>0.64916666666666667</v>
      </c>
      <c r="BE1709">
        <f t="shared" si="349"/>
        <v>0</v>
      </c>
    </row>
    <row r="1710" spans="1:57" x14ac:dyDescent="0.3">
      <c r="A1710">
        <f>Pumpkin_Seeds_Dataset!A1708</f>
        <v>112187</v>
      </c>
      <c r="B1710">
        <f>Pumpkin_Seeds_Dataset!B1708</f>
        <v>1370.865</v>
      </c>
      <c r="C1710">
        <f>Pumpkin_Seeds_Dataset!C1708</f>
        <v>573.43920000000003</v>
      </c>
      <c r="D1710">
        <f>Pumpkin_Seeds_Dataset!D1708</f>
        <v>250.25899999999999</v>
      </c>
      <c r="E1710">
        <f>Pumpkin_Seeds_Dataset!E1708</f>
        <v>113096</v>
      </c>
      <c r="F1710">
        <f>Pumpkin_Seeds_Dataset!F1708</f>
        <v>377.94299999999998</v>
      </c>
      <c r="G1710">
        <f>Pumpkin_Seeds_Dataset!G1708</f>
        <v>0.89970000000000006</v>
      </c>
      <c r="H1710">
        <f>Pumpkin_Seeds_Dataset!H1708</f>
        <v>0.99199999999999999</v>
      </c>
      <c r="I1710">
        <f>Pumpkin_Seeds_Dataset!I1708</f>
        <v>0.73199999999999998</v>
      </c>
      <c r="J1710">
        <f>Pumpkin_Seeds_Dataset!J1708</f>
        <v>0.75019999999999998</v>
      </c>
      <c r="K1710">
        <f>Pumpkin_Seeds_Dataset!K1708</f>
        <v>2.2913999999999999</v>
      </c>
      <c r="L1710">
        <f>Pumpkin_Seeds_Dataset!L1708</f>
        <v>0.65910000000000002</v>
      </c>
      <c r="M1710" s="9">
        <f>Pumpkin_Seeds_Dataset!M1708</f>
        <v>1</v>
      </c>
      <c r="N1710" s="10">
        <f t="shared" si="339"/>
        <v>0</v>
      </c>
      <c r="O1710" s="11">
        <f t="shared" si="340"/>
        <v>1</v>
      </c>
      <c r="P1710">
        <f t="shared" si="341"/>
        <v>1</v>
      </c>
      <c r="Q1710">
        <f t="shared" si="342"/>
        <v>0.99878760503942121</v>
      </c>
      <c r="R1710" s="9">
        <f t="shared" si="343"/>
        <v>0.99878760503942121</v>
      </c>
      <c r="S1710" s="11">
        <f t="shared" si="344"/>
        <v>1.2123949605787887E-3</v>
      </c>
      <c r="T1710" s="9">
        <f t="shared" si="345"/>
        <v>-1.2131305059234242E-3</v>
      </c>
      <c r="U1710" s="11">
        <f t="shared" si="346"/>
        <v>100</v>
      </c>
      <c r="AX1710">
        <v>0.8758283684768261</v>
      </c>
      <c r="AY1710">
        <v>0</v>
      </c>
      <c r="AZ1710">
        <v>1</v>
      </c>
      <c r="BA1710">
        <f t="shared" si="350"/>
        <v>1284</v>
      </c>
      <c r="BB1710">
        <f t="shared" si="351"/>
        <v>422</v>
      </c>
      <c r="BC1710">
        <f t="shared" si="347"/>
        <v>1.2307692307692353E-2</v>
      </c>
      <c r="BD1710">
        <f t="shared" si="348"/>
        <v>0.64833333333333332</v>
      </c>
      <c r="BE1710">
        <f t="shared" si="349"/>
        <v>0</v>
      </c>
    </row>
    <row r="1711" spans="1:57" x14ac:dyDescent="0.3">
      <c r="A1711">
        <f>Pumpkin_Seeds_Dataset!A1709</f>
        <v>86237</v>
      </c>
      <c r="B1711">
        <f>Pumpkin_Seeds_Dataset!B1709</f>
        <v>1175.0940000000001</v>
      </c>
      <c r="C1711">
        <f>Pumpkin_Seeds_Dataset!C1709</f>
        <v>484.46319999999997</v>
      </c>
      <c r="D1711">
        <f>Pumpkin_Seeds_Dataset!D1709</f>
        <v>227.06209999999999</v>
      </c>
      <c r="E1711">
        <f>Pumpkin_Seeds_Dataset!E1709</f>
        <v>86922</v>
      </c>
      <c r="F1711">
        <f>Pumpkin_Seeds_Dataset!F1709</f>
        <v>331.3614</v>
      </c>
      <c r="G1711">
        <f>Pumpkin_Seeds_Dataset!G1709</f>
        <v>0.88339999999999996</v>
      </c>
      <c r="H1711">
        <f>Pumpkin_Seeds_Dataset!H1709</f>
        <v>0.99209999999999998</v>
      </c>
      <c r="I1711">
        <f>Pumpkin_Seeds_Dataset!I1709</f>
        <v>0.71860000000000002</v>
      </c>
      <c r="J1711">
        <f>Pumpkin_Seeds_Dataset!J1709</f>
        <v>0.78480000000000005</v>
      </c>
      <c r="K1711">
        <f>Pumpkin_Seeds_Dataset!K1709</f>
        <v>2.1335999999999999</v>
      </c>
      <c r="L1711">
        <f>Pumpkin_Seeds_Dataset!L1709</f>
        <v>0.68400000000000005</v>
      </c>
      <c r="M1711" s="9">
        <f>Pumpkin_Seeds_Dataset!M1709</f>
        <v>1</v>
      </c>
      <c r="N1711" s="10">
        <f t="shared" si="339"/>
        <v>0</v>
      </c>
      <c r="O1711" s="11">
        <f t="shared" si="340"/>
        <v>1</v>
      </c>
      <c r="P1711">
        <f t="shared" si="341"/>
        <v>1</v>
      </c>
      <c r="Q1711">
        <f t="shared" si="342"/>
        <v>0.75159528758272276</v>
      </c>
      <c r="R1711" s="9">
        <f t="shared" si="343"/>
        <v>0.75159528758272276</v>
      </c>
      <c r="S1711" s="11">
        <f t="shared" si="344"/>
        <v>0.24840471241727724</v>
      </c>
      <c r="T1711" s="9">
        <f t="shared" si="345"/>
        <v>-0.28555728130984431</v>
      </c>
      <c r="U1711" s="11">
        <f t="shared" si="346"/>
        <v>100</v>
      </c>
      <c r="AX1711">
        <v>0.87606104161553267</v>
      </c>
      <c r="AY1711">
        <v>0</v>
      </c>
      <c r="AZ1711">
        <v>1</v>
      </c>
      <c r="BA1711">
        <f t="shared" si="350"/>
        <v>1284</v>
      </c>
      <c r="BB1711">
        <f t="shared" si="351"/>
        <v>423</v>
      </c>
      <c r="BC1711">
        <f t="shared" si="347"/>
        <v>1.2307692307692353E-2</v>
      </c>
      <c r="BD1711">
        <f t="shared" si="348"/>
        <v>0.64749999999999996</v>
      </c>
      <c r="BE1711">
        <f t="shared" si="349"/>
        <v>0</v>
      </c>
    </row>
    <row r="1712" spans="1:57" x14ac:dyDescent="0.3">
      <c r="A1712">
        <f>Pumpkin_Seeds_Dataset!A1710</f>
        <v>126963</v>
      </c>
      <c r="B1712">
        <f>Pumpkin_Seeds_Dataset!B1710</f>
        <v>1476.7380000000001</v>
      </c>
      <c r="C1712">
        <f>Pumpkin_Seeds_Dataset!C1710</f>
        <v>625.3347</v>
      </c>
      <c r="D1712">
        <f>Pumpkin_Seeds_Dataset!D1710</f>
        <v>259.2516</v>
      </c>
      <c r="E1712">
        <f>Pumpkin_Seeds_Dataset!E1710</f>
        <v>127781</v>
      </c>
      <c r="F1712">
        <f>Pumpkin_Seeds_Dataset!F1710</f>
        <v>402.06259999999997</v>
      </c>
      <c r="G1712">
        <f>Pumpkin_Seeds_Dataset!G1710</f>
        <v>0.91</v>
      </c>
      <c r="H1712">
        <f>Pumpkin_Seeds_Dataset!H1710</f>
        <v>0.99360000000000004</v>
      </c>
      <c r="I1712">
        <f>Pumpkin_Seeds_Dataset!I1710</f>
        <v>0.64849999999999997</v>
      </c>
      <c r="J1712">
        <f>Pumpkin_Seeds_Dataset!J1710</f>
        <v>0.73160000000000003</v>
      </c>
      <c r="K1712">
        <f>Pumpkin_Seeds_Dataset!K1710</f>
        <v>2.4121000000000001</v>
      </c>
      <c r="L1712">
        <f>Pumpkin_Seeds_Dataset!L1710</f>
        <v>0.64300000000000002</v>
      </c>
      <c r="M1712" s="9">
        <f>Pumpkin_Seeds_Dataset!M1710</f>
        <v>1</v>
      </c>
      <c r="N1712" s="10">
        <f t="shared" si="339"/>
        <v>0</v>
      </c>
      <c r="O1712" s="11">
        <f t="shared" si="340"/>
        <v>1</v>
      </c>
      <c r="P1712">
        <f t="shared" si="341"/>
        <v>1</v>
      </c>
      <c r="Q1712">
        <f t="shared" si="342"/>
        <v>0.99999414729015812</v>
      </c>
      <c r="R1712" s="9">
        <f t="shared" si="343"/>
        <v>0.99999414729015812</v>
      </c>
      <c r="S1712" s="11">
        <f t="shared" si="344"/>
        <v>5.8527098418803547E-6</v>
      </c>
      <c r="T1712" s="9">
        <f t="shared" si="345"/>
        <v>-5.8527269690534281E-6</v>
      </c>
      <c r="U1712" s="11">
        <f t="shared" si="346"/>
        <v>100</v>
      </c>
      <c r="AX1712">
        <v>0.87607225868681016</v>
      </c>
      <c r="AY1712">
        <v>0</v>
      </c>
      <c r="AZ1712">
        <v>1</v>
      </c>
      <c r="BA1712">
        <f t="shared" si="350"/>
        <v>1284</v>
      </c>
      <c r="BB1712">
        <f t="shared" si="351"/>
        <v>424</v>
      </c>
      <c r="BC1712">
        <f t="shared" si="347"/>
        <v>1.2307692307692353E-2</v>
      </c>
      <c r="BD1712">
        <f t="shared" si="348"/>
        <v>0.64666666666666672</v>
      </c>
      <c r="BE1712">
        <f t="shared" si="349"/>
        <v>0</v>
      </c>
    </row>
    <row r="1713" spans="1:57" x14ac:dyDescent="0.3">
      <c r="A1713">
        <f>Pumpkin_Seeds_Dataset!A1711</f>
        <v>78435</v>
      </c>
      <c r="B1713">
        <f>Pumpkin_Seeds_Dataset!B1711</f>
        <v>1110.106</v>
      </c>
      <c r="C1713">
        <f>Pumpkin_Seeds_Dataset!C1711</f>
        <v>459.71780000000001</v>
      </c>
      <c r="D1713">
        <f>Pumpkin_Seeds_Dataset!D1711</f>
        <v>217.642</v>
      </c>
      <c r="E1713">
        <f>Pumpkin_Seeds_Dataset!E1711</f>
        <v>78988</v>
      </c>
      <c r="F1713">
        <f>Pumpkin_Seeds_Dataset!F1711</f>
        <v>316.01670000000001</v>
      </c>
      <c r="G1713">
        <f>Pumpkin_Seeds_Dataset!G1711</f>
        <v>0.88080000000000003</v>
      </c>
      <c r="H1713">
        <f>Pumpkin_Seeds_Dataset!H1711</f>
        <v>0.99299999999999999</v>
      </c>
      <c r="I1713">
        <f>Pumpkin_Seeds_Dataset!I1711</f>
        <v>0.75319999999999998</v>
      </c>
      <c r="J1713">
        <f>Pumpkin_Seeds_Dataset!J1711</f>
        <v>0.79979999999999996</v>
      </c>
      <c r="K1713">
        <f>Pumpkin_Seeds_Dataset!K1711</f>
        <v>2.1122999999999998</v>
      </c>
      <c r="L1713">
        <f>Pumpkin_Seeds_Dataset!L1711</f>
        <v>0.68740000000000001</v>
      </c>
      <c r="M1713" s="9">
        <f>Pumpkin_Seeds_Dataset!M1711</f>
        <v>1</v>
      </c>
      <c r="N1713" s="10">
        <f t="shared" si="339"/>
        <v>0</v>
      </c>
      <c r="O1713" s="11">
        <f t="shared" si="340"/>
        <v>1</v>
      </c>
      <c r="P1713">
        <f t="shared" si="341"/>
        <v>1</v>
      </c>
      <c r="Q1713">
        <f t="shared" si="342"/>
        <v>0.69837299083749504</v>
      </c>
      <c r="R1713" s="9">
        <f t="shared" si="343"/>
        <v>0.69837299083749504</v>
      </c>
      <c r="S1713" s="11">
        <f t="shared" si="344"/>
        <v>0.30162700916250496</v>
      </c>
      <c r="T1713" s="9">
        <f t="shared" si="345"/>
        <v>-0.35900194811765512</v>
      </c>
      <c r="U1713" s="11">
        <f t="shared" si="346"/>
        <v>100</v>
      </c>
      <c r="AX1713">
        <v>0.87610690879388209</v>
      </c>
      <c r="AY1713">
        <v>0</v>
      </c>
      <c r="AZ1713">
        <v>1</v>
      </c>
      <c r="BA1713">
        <f t="shared" si="350"/>
        <v>1284</v>
      </c>
      <c r="BB1713">
        <f t="shared" si="351"/>
        <v>425</v>
      </c>
      <c r="BC1713">
        <f t="shared" si="347"/>
        <v>1.2307692307692353E-2</v>
      </c>
      <c r="BD1713">
        <f t="shared" si="348"/>
        <v>0.64583333333333326</v>
      </c>
      <c r="BE1713">
        <f t="shared" si="349"/>
        <v>0</v>
      </c>
    </row>
    <row r="1714" spans="1:57" x14ac:dyDescent="0.3">
      <c r="A1714">
        <f>Pumpkin_Seeds_Dataset!A1712</f>
        <v>78509</v>
      </c>
      <c r="B1714">
        <f>Pumpkin_Seeds_Dataset!B1712</f>
        <v>1189.57</v>
      </c>
      <c r="C1714">
        <f>Pumpkin_Seeds_Dataset!C1712</f>
        <v>515.05769999999995</v>
      </c>
      <c r="D1714">
        <f>Pumpkin_Seeds_Dataset!D1712</f>
        <v>195.04640000000001</v>
      </c>
      <c r="E1714">
        <f>Pumpkin_Seeds_Dataset!E1712</f>
        <v>79786</v>
      </c>
      <c r="F1714">
        <f>Pumpkin_Seeds_Dataset!F1712</f>
        <v>316.16570000000002</v>
      </c>
      <c r="G1714">
        <f>Pumpkin_Seeds_Dataset!G1712</f>
        <v>0.92549999999999999</v>
      </c>
      <c r="H1714">
        <f>Pumpkin_Seeds_Dataset!H1712</f>
        <v>0.98399999999999999</v>
      </c>
      <c r="I1714">
        <f>Pumpkin_Seeds_Dataset!I1712</f>
        <v>0.75609999999999999</v>
      </c>
      <c r="J1714">
        <f>Pumpkin_Seeds_Dataset!J1712</f>
        <v>0.69720000000000004</v>
      </c>
      <c r="K1714">
        <f>Pumpkin_Seeds_Dataset!K1712</f>
        <v>2.6406999999999998</v>
      </c>
      <c r="L1714">
        <f>Pumpkin_Seeds_Dataset!L1712</f>
        <v>0.61380000000000001</v>
      </c>
      <c r="M1714" s="9">
        <f>Pumpkin_Seeds_Dataset!M1712</f>
        <v>1</v>
      </c>
      <c r="N1714" s="10">
        <f t="shared" si="339"/>
        <v>0</v>
      </c>
      <c r="O1714" s="11">
        <f t="shared" si="340"/>
        <v>1</v>
      </c>
      <c r="P1714">
        <f t="shared" si="341"/>
        <v>1</v>
      </c>
      <c r="Q1714">
        <f t="shared" si="342"/>
        <v>0.99622949994163779</v>
      </c>
      <c r="R1714" s="9">
        <f t="shared" si="343"/>
        <v>0.99622949994163779</v>
      </c>
      <c r="S1714" s="11">
        <f t="shared" si="344"/>
        <v>3.7705000583622139E-3</v>
      </c>
      <c r="T1714" s="9">
        <f t="shared" si="345"/>
        <v>-3.7776263123744836E-3</v>
      </c>
      <c r="U1714" s="11">
        <f t="shared" si="346"/>
        <v>100</v>
      </c>
      <c r="AX1714">
        <v>0.87667720823418627</v>
      </c>
      <c r="AY1714">
        <v>0</v>
      </c>
      <c r="AZ1714">
        <v>1</v>
      </c>
      <c r="BA1714">
        <f t="shared" si="350"/>
        <v>1284</v>
      </c>
      <c r="BB1714">
        <f t="shared" si="351"/>
        <v>426</v>
      </c>
      <c r="BC1714">
        <f t="shared" si="347"/>
        <v>1.2307692307692353E-2</v>
      </c>
      <c r="BD1714">
        <f t="shared" si="348"/>
        <v>0.64500000000000002</v>
      </c>
      <c r="BE1714">
        <f t="shared" si="349"/>
        <v>0</v>
      </c>
    </row>
    <row r="1715" spans="1:57" x14ac:dyDescent="0.3">
      <c r="A1715">
        <f>Pumpkin_Seeds_Dataset!A1713</f>
        <v>92121</v>
      </c>
      <c r="B1715">
        <f>Pumpkin_Seeds_Dataset!B1713</f>
        <v>1263.489</v>
      </c>
      <c r="C1715">
        <f>Pumpkin_Seeds_Dataset!C1713</f>
        <v>547.34100000000001</v>
      </c>
      <c r="D1715">
        <f>Pumpkin_Seeds_Dataset!D1713</f>
        <v>215.4632</v>
      </c>
      <c r="E1715">
        <f>Pumpkin_Seeds_Dataset!E1713</f>
        <v>92801</v>
      </c>
      <c r="F1715">
        <f>Pumpkin_Seeds_Dataset!F1713</f>
        <v>342.47930000000002</v>
      </c>
      <c r="G1715">
        <f>Pumpkin_Seeds_Dataset!G1713</f>
        <v>0.91930000000000001</v>
      </c>
      <c r="H1715">
        <f>Pumpkin_Seeds_Dataset!H1713</f>
        <v>0.99270000000000003</v>
      </c>
      <c r="I1715">
        <f>Pumpkin_Seeds_Dataset!I1713</f>
        <v>0.73709999999999998</v>
      </c>
      <c r="J1715">
        <f>Pumpkin_Seeds_Dataset!J1713</f>
        <v>0.72509999999999997</v>
      </c>
      <c r="K1715">
        <f>Pumpkin_Seeds_Dataset!K1713</f>
        <v>2.5402999999999998</v>
      </c>
      <c r="L1715">
        <f>Pumpkin_Seeds_Dataset!L1713</f>
        <v>0.62570000000000003</v>
      </c>
      <c r="M1715" s="9">
        <f>Pumpkin_Seeds_Dataset!M1713</f>
        <v>1</v>
      </c>
      <c r="N1715" s="10">
        <f t="shared" si="339"/>
        <v>0</v>
      </c>
      <c r="O1715" s="11">
        <f t="shared" si="340"/>
        <v>1</v>
      </c>
      <c r="P1715">
        <f t="shared" si="341"/>
        <v>1</v>
      </c>
      <c r="Q1715">
        <f t="shared" si="342"/>
        <v>0.99950265531572491</v>
      </c>
      <c r="R1715" s="9">
        <f t="shared" si="343"/>
        <v>0.99950265531572491</v>
      </c>
      <c r="S1715" s="11">
        <f t="shared" si="344"/>
        <v>4.9734468427509171E-4</v>
      </c>
      <c r="T1715" s="9">
        <f t="shared" si="345"/>
        <v>-4.974684011642387E-4</v>
      </c>
      <c r="U1715" s="11">
        <f t="shared" si="346"/>
        <v>100</v>
      </c>
      <c r="AX1715">
        <v>0.87713928495660187</v>
      </c>
      <c r="AY1715">
        <v>0</v>
      </c>
      <c r="AZ1715">
        <v>1</v>
      </c>
      <c r="BA1715">
        <f t="shared" si="350"/>
        <v>1284</v>
      </c>
      <c r="BB1715">
        <f t="shared" si="351"/>
        <v>427</v>
      </c>
      <c r="BC1715">
        <f t="shared" si="347"/>
        <v>1.2307692307692353E-2</v>
      </c>
      <c r="BD1715">
        <f t="shared" si="348"/>
        <v>0.64416666666666667</v>
      </c>
      <c r="BE1715">
        <f t="shared" si="349"/>
        <v>0</v>
      </c>
    </row>
    <row r="1716" spans="1:57" x14ac:dyDescent="0.3">
      <c r="A1716">
        <f>Pumpkin_Seeds_Dataset!A1714</f>
        <v>76996</v>
      </c>
      <c r="B1716">
        <f>Pumpkin_Seeds_Dataset!B1714</f>
        <v>1096.2629999999999</v>
      </c>
      <c r="C1716">
        <f>Pumpkin_Seeds_Dataset!C1714</f>
        <v>447.32619999999997</v>
      </c>
      <c r="D1716">
        <f>Pumpkin_Seeds_Dataset!D1714</f>
        <v>219.80330000000001</v>
      </c>
      <c r="E1716">
        <f>Pumpkin_Seeds_Dataset!E1714</f>
        <v>77711</v>
      </c>
      <c r="F1716">
        <f>Pumpkin_Seeds_Dataset!F1714</f>
        <v>313.1044</v>
      </c>
      <c r="G1716">
        <f>Pumpkin_Seeds_Dataset!G1714</f>
        <v>0.871</v>
      </c>
      <c r="H1716">
        <f>Pumpkin_Seeds_Dataset!H1714</f>
        <v>0.99080000000000001</v>
      </c>
      <c r="I1716">
        <f>Pumpkin_Seeds_Dataset!I1714</f>
        <v>0.72809999999999997</v>
      </c>
      <c r="J1716">
        <f>Pumpkin_Seeds_Dataset!J1714</f>
        <v>0.80510000000000004</v>
      </c>
      <c r="K1716">
        <f>Pumpkin_Seeds_Dataset!K1714</f>
        <v>2.0350999999999999</v>
      </c>
      <c r="L1716">
        <f>Pumpkin_Seeds_Dataset!L1714</f>
        <v>0.69989999999999997</v>
      </c>
      <c r="M1716" s="9">
        <f>Pumpkin_Seeds_Dataset!M1714</f>
        <v>1</v>
      </c>
      <c r="N1716" s="10">
        <f t="shared" si="339"/>
        <v>0</v>
      </c>
      <c r="O1716" s="11">
        <f t="shared" si="340"/>
        <v>1</v>
      </c>
      <c r="P1716">
        <f t="shared" si="341"/>
        <v>1</v>
      </c>
      <c r="Q1716">
        <f t="shared" si="342"/>
        <v>0.38034374040635688</v>
      </c>
      <c r="R1716" s="9">
        <f t="shared" si="343"/>
        <v>0.38034374040635688</v>
      </c>
      <c r="S1716" s="11">
        <f t="shared" si="344"/>
        <v>0.61965625959364312</v>
      </c>
      <c r="T1716" s="9">
        <f t="shared" si="345"/>
        <v>-0.96667985513091881</v>
      </c>
      <c r="U1716" s="11">
        <f t="shared" si="346"/>
        <v>0</v>
      </c>
      <c r="AX1716">
        <v>0.87776581336866999</v>
      </c>
      <c r="AY1716">
        <v>0</v>
      </c>
      <c r="AZ1716">
        <v>1</v>
      </c>
      <c r="BA1716">
        <f t="shared" si="350"/>
        <v>1284</v>
      </c>
      <c r="BB1716">
        <f t="shared" si="351"/>
        <v>428</v>
      </c>
      <c r="BC1716">
        <f t="shared" si="347"/>
        <v>1.2307692307692353E-2</v>
      </c>
      <c r="BD1716">
        <f t="shared" si="348"/>
        <v>0.64333333333333331</v>
      </c>
      <c r="BE1716">
        <f t="shared" si="349"/>
        <v>0</v>
      </c>
    </row>
    <row r="1717" spans="1:57" x14ac:dyDescent="0.3">
      <c r="A1717">
        <f>Pumpkin_Seeds_Dataset!A1715</f>
        <v>77070</v>
      </c>
      <c r="B1717">
        <f>Pumpkin_Seeds_Dataset!B1715</f>
        <v>1152.83</v>
      </c>
      <c r="C1717">
        <f>Pumpkin_Seeds_Dataset!C1715</f>
        <v>486.47840000000002</v>
      </c>
      <c r="D1717">
        <f>Pumpkin_Seeds_Dataset!D1715</f>
        <v>202.52279999999999</v>
      </c>
      <c r="E1717">
        <f>Pumpkin_Seeds_Dataset!E1715</f>
        <v>77800</v>
      </c>
      <c r="F1717">
        <f>Pumpkin_Seeds_Dataset!F1715</f>
        <v>313.25479999999999</v>
      </c>
      <c r="G1717">
        <f>Pumpkin_Seeds_Dataset!G1715</f>
        <v>0.90920000000000001</v>
      </c>
      <c r="H1717">
        <f>Pumpkin_Seeds_Dataset!H1715</f>
        <v>0.99060000000000004</v>
      </c>
      <c r="I1717">
        <f>Pumpkin_Seeds_Dataset!I1715</f>
        <v>0.57150000000000001</v>
      </c>
      <c r="J1717">
        <f>Pumpkin_Seeds_Dataset!J1715</f>
        <v>0.72870000000000001</v>
      </c>
      <c r="K1717">
        <f>Pumpkin_Seeds_Dataset!K1715</f>
        <v>2.4020999999999999</v>
      </c>
      <c r="L1717">
        <f>Pumpkin_Seeds_Dataset!L1715</f>
        <v>0.64390000000000003</v>
      </c>
      <c r="M1717" s="9">
        <f>Pumpkin_Seeds_Dataset!M1715</f>
        <v>1</v>
      </c>
      <c r="N1717" s="10">
        <f t="shared" si="339"/>
        <v>0</v>
      </c>
      <c r="O1717" s="11">
        <f t="shared" si="340"/>
        <v>1</v>
      </c>
      <c r="P1717">
        <f t="shared" si="341"/>
        <v>1</v>
      </c>
      <c r="Q1717">
        <f t="shared" si="342"/>
        <v>0.98287356459230779</v>
      </c>
      <c r="R1717" s="9">
        <f t="shared" si="343"/>
        <v>0.98287356459230779</v>
      </c>
      <c r="S1717" s="11">
        <f t="shared" si="344"/>
        <v>1.7126435407692209E-2</v>
      </c>
      <c r="T1717" s="9">
        <f t="shared" si="345"/>
        <v>-1.7274789088862499E-2</v>
      </c>
      <c r="U1717" s="11">
        <f t="shared" si="346"/>
        <v>100</v>
      </c>
      <c r="AX1717">
        <v>0.87777906841924136</v>
      </c>
      <c r="AY1717">
        <v>0</v>
      </c>
      <c r="AZ1717">
        <v>1</v>
      </c>
      <c r="BA1717">
        <f t="shared" si="350"/>
        <v>1284</v>
      </c>
      <c r="BB1717">
        <f t="shared" si="351"/>
        <v>429</v>
      </c>
      <c r="BC1717">
        <f t="shared" si="347"/>
        <v>1.2307692307692353E-2</v>
      </c>
      <c r="BD1717">
        <f t="shared" si="348"/>
        <v>0.64250000000000007</v>
      </c>
      <c r="BE1717">
        <f t="shared" si="349"/>
        <v>0</v>
      </c>
    </row>
    <row r="1718" spans="1:57" x14ac:dyDescent="0.3">
      <c r="A1718">
        <f>Pumpkin_Seeds_Dataset!A1716</f>
        <v>96569</v>
      </c>
      <c r="B1718">
        <f>Pumpkin_Seeds_Dataset!B1716</f>
        <v>1286.5239999999999</v>
      </c>
      <c r="C1718">
        <f>Pumpkin_Seeds_Dataset!C1716</f>
        <v>549.63919999999996</v>
      </c>
      <c r="D1718">
        <f>Pumpkin_Seeds_Dataset!D1716</f>
        <v>224.39529999999999</v>
      </c>
      <c r="E1718">
        <f>Pumpkin_Seeds_Dataset!E1716</f>
        <v>97350</v>
      </c>
      <c r="F1718">
        <f>Pumpkin_Seeds_Dataset!F1716</f>
        <v>350.65010000000001</v>
      </c>
      <c r="G1718">
        <f>Pumpkin_Seeds_Dataset!G1716</f>
        <v>0.91290000000000004</v>
      </c>
      <c r="H1718">
        <f>Pumpkin_Seeds_Dataset!H1716</f>
        <v>0.99199999999999999</v>
      </c>
      <c r="I1718">
        <f>Pumpkin_Seeds_Dataset!I1716</f>
        <v>0.7379</v>
      </c>
      <c r="J1718">
        <f>Pumpkin_Seeds_Dataset!J1716</f>
        <v>0.73319999999999996</v>
      </c>
      <c r="K1718">
        <f>Pumpkin_Seeds_Dataset!K1716</f>
        <v>2.4493999999999998</v>
      </c>
      <c r="L1718">
        <f>Pumpkin_Seeds_Dataset!L1716</f>
        <v>0.63800000000000001</v>
      </c>
      <c r="M1718" s="9">
        <f>Pumpkin_Seeds_Dataset!M1716</f>
        <v>1</v>
      </c>
      <c r="N1718" s="10">
        <f t="shared" si="339"/>
        <v>0</v>
      </c>
      <c r="O1718" s="11">
        <f t="shared" si="340"/>
        <v>1</v>
      </c>
      <c r="P1718">
        <f t="shared" si="341"/>
        <v>1</v>
      </c>
      <c r="Q1718">
        <f t="shared" si="342"/>
        <v>0.99802595056223886</v>
      </c>
      <c r="R1718" s="9">
        <f t="shared" si="343"/>
        <v>0.99802595056223886</v>
      </c>
      <c r="S1718" s="11">
        <f t="shared" si="344"/>
        <v>1.9740494377611384E-3</v>
      </c>
      <c r="T1718" s="9">
        <f t="shared" si="345"/>
        <v>-1.9760004413603631E-3</v>
      </c>
      <c r="U1718" s="11">
        <f t="shared" si="346"/>
        <v>100</v>
      </c>
      <c r="AX1718">
        <v>0.87839952604130112</v>
      </c>
      <c r="AY1718">
        <v>0</v>
      </c>
      <c r="AZ1718">
        <v>1</v>
      </c>
      <c r="BA1718">
        <f t="shared" si="350"/>
        <v>1284</v>
      </c>
      <c r="BB1718">
        <f t="shared" si="351"/>
        <v>430</v>
      </c>
      <c r="BC1718">
        <f t="shared" si="347"/>
        <v>1.2307692307692353E-2</v>
      </c>
      <c r="BD1718">
        <f t="shared" si="348"/>
        <v>0.64166666666666661</v>
      </c>
      <c r="BE1718">
        <f t="shared" si="349"/>
        <v>0</v>
      </c>
    </row>
    <row r="1719" spans="1:57" x14ac:dyDescent="0.3">
      <c r="A1719">
        <f>Pumpkin_Seeds_Dataset!A1717</f>
        <v>79791</v>
      </c>
      <c r="B1719">
        <f>Pumpkin_Seeds_Dataset!B1717</f>
        <v>1098.242</v>
      </c>
      <c r="C1719">
        <f>Pumpkin_Seeds_Dataset!C1717</f>
        <v>443.29410000000001</v>
      </c>
      <c r="D1719">
        <f>Pumpkin_Seeds_Dataset!D1717</f>
        <v>229.58539999999999</v>
      </c>
      <c r="E1719">
        <f>Pumpkin_Seeds_Dataset!E1717</f>
        <v>80395</v>
      </c>
      <c r="F1719">
        <f>Pumpkin_Seeds_Dataset!F1717</f>
        <v>318.73669999999998</v>
      </c>
      <c r="G1719">
        <f>Pumpkin_Seeds_Dataset!G1717</f>
        <v>0.85540000000000005</v>
      </c>
      <c r="H1719">
        <f>Pumpkin_Seeds_Dataset!H1717</f>
        <v>0.99250000000000005</v>
      </c>
      <c r="I1719">
        <f>Pumpkin_Seeds_Dataset!I1717</f>
        <v>0.72270000000000001</v>
      </c>
      <c r="J1719">
        <f>Pumpkin_Seeds_Dataset!J1717</f>
        <v>0.83130000000000004</v>
      </c>
      <c r="K1719">
        <f>Pumpkin_Seeds_Dataset!K1717</f>
        <v>1.9308000000000001</v>
      </c>
      <c r="L1719">
        <f>Pumpkin_Seeds_Dataset!L1717</f>
        <v>0.71899999999999997</v>
      </c>
      <c r="M1719" s="9">
        <f>Pumpkin_Seeds_Dataset!M1717</f>
        <v>1</v>
      </c>
      <c r="N1719" s="10">
        <f t="shared" si="339"/>
        <v>0</v>
      </c>
      <c r="O1719" s="11">
        <f t="shared" si="340"/>
        <v>1</v>
      </c>
      <c r="P1719">
        <f t="shared" si="341"/>
        <v>1</v>
      </c>
      <c r="Q1719">
        <f t="shared" si="342"/>
        <v>0.1949047377726574</v>
      </c>
      <c r="R1719" s="9">
        <f t="shared" si="343"/>
        <v>0.1949047377726574</v>
      </c>
      <c r="S1719" s="11">
        <f t="shared" si="344"/>
        <v>0.80509526222734262</v>
      </c>
      <c r="T1719" s="9">
        <f t="shared" si="345"/>
        <v>-1.6352443640280181</v>
      </c>
      <c r="U1719" s="11">
        <f t="shared" si="346"/>
        <v>0</v>
      </c>
      <c r="AX1719">
        <v>0.88094960887394991</v>
      </c>
      <c r="AY1719">
        <v>0</v>
      </c>
      <c r="AZ1719">
        <v>1</v>
      </c>
      <c r="BA1719">
        <f t="shared" si="350"/>
        <v>1284</v>
      </c>
      <c r="BB1719">
        <f t="shared" si="351"/>
        <v>431</v>
      </c>
      <c r="BC1719">
        <f t="shared" si="347"/>
        <v>1.2307692307692353E-2</v>
      </c>
      <c r="BD1719">
        <f t="shared" si="348"/>
        <v>0.64083333333333337</v>
      </c>
      <c r="BE1719">
        <f t="shared" si="349"/>
        <v>0</v>
      </c>
    </row>
    <row r="1720" spans="1:57" x14ac:dyDescent="0.3">
      <c r="A1720">
        <f>Pumpkin_Seeds_Dataset!A1718</f>
        <v>62573</v>
      </c>
      <c r="B1720">
        <f>Pumpkin_Seeds_Dataset!B1718</f>
        <v>1027.221</v>
      </c>
      <c r="C1720">
        <f>Pumpkin_Seeds_Dataset!C1718</f>
        <v>431.42950000000002</v>
      </c>
      <c r="D1720">
        <f>Pumpkin_Seeds_Dataset!D1718</f>
        <v>185.27809999999999</v>
      </c>
      <c r="E1720">
        <f>Pumpkin_Seeds_Dataset!E1718</f>
        <v>63424</v>
      </c>
      <c r="F1720">
        <f>Pumpkin_Seeds_Dataset!F1718</f>
        <v>282.2595</v>
      </c>
      <c r="G1720">
        <f>Pumpkin_Seeds_Dataset!G1718</f>
        <v>0.90310000000000001</v>
      </c>
      <c r="H1720">
        <f>Pumpkin_Seeds_Dataset!H1718</f>
        <v>0.98660000000000003</v>
      </c>
      <c r="I1720">
        <f>Pumpkin_Seeds_Dataset!I1718</f>
        <v>0.75929999999999997</v>
      </c>
      <c r="J1720">
        <f>Pumpkin_Seeds_Dataset!J1718</f>
        <v>0.74519999999999997</v>
      </c>
      <c r="K1720">
        <f>Pumpkin_Seeds_Dataset!K1718</f>
        <v>2.3285999999999998</v>
      </c>
      <c r="L1720">
        <f>Pumpkin_Seeds_Dataset!L1718</f>
        <v>0.6542</v>
      </c>
      <c r="M1720" s="9">
        <f>Pumpkin_Seeds_Dataset!M1718</f>
        <v>1</v>
      </c>
      <c r="N1720" s="10">
        <f t="shared" si="339"/>
        <v>0</v>
      </c>
      <c r="O1720" s="11">
        <f t="shared" si="340"/>
        <v>1</v>
      </c>
      <c r="P1720">
        <f t="shared" si="341"/>
        <v>1</v>
      </c>
      <c r="Q1720">
        <f t="shared" si="342"/>
        <v>0.96634503955776108</v>
      </c>
      <c r="R1720" s="9">
        <f t="shared" si="343"/>
        <v>0.96634503955776108</v>
      </c>
      <c r="S1720" s="11">
        <f t="shared" si="344"/>
        <v>3.3654960442238924E-2</v>
      </c>
      <c r="T1720" s="9">
        <f t="shared" si="345"/>
        <v>-3.4234324737363236E-2</v>
      </c>
      <c r="U1720" s="11">
        <f t="shared" si="346"/>
        <v>100</v>
      </c>
      <c r="AX1720">
        <v>0.88185127586532097</v>
      </c>
      <c r="AY1720">
        <v>0</v>
      </c>
      <c r="AZ1720">
        <v>1</v>
      </c>
      <c r="BA1720">
        <f t="shared" si="350"/>
        <v>1284</v>
      </c>
      <c r="BB1720">
        <f t="shared" si="351"/>
        <v>432</v>
      </c>
      <c r="BC1720">
        <f t="shared" si="347"/>
        <v>1.2307692307692353E-2</v>
      </c>
      <c r="BD1720">
        <f t="shared" si="348"/>
        <v>0.64</v>
      </c>
      <c r="BE1720">
        <f t="shared" si="349"/>
        <v>0</v>
      </c>
    </row>
    <row r="1721" spans="1:57" x14ac:dyDescent="0.3">
      <c r="A1721">
        <f>Pumpkin_Seeds_Dataset!A1719</f>
        <v>115050</v>
      </c>
      <c r="B1721">
        <f>Pumpkin_Seeds_Dataset!B1719</f>
        <v>1443.597</v>
      </c>
      <c r="C1721">
        <f>Pumpkin_Seeds_Dataset!C1719</f>
        <v>616.57889999999998</v>
      </c>
      <c r="D1721">
        <f>Pumpkin_Seeds_Dataset!D1719</f>
        <v>238.41130000000001</v>
      </c>
      <c r="E1721">
        <f>Pumpkin_Seeds_Dataset!E1719</f>
        <v>116063</v>
      </c>
      <c r="F1721">
        <f>Pumpkin_Seeds_Dataset!F1719</f>
        <v>382.73520000000002</v>
      </c>
      <c r="G1721">
        <f>Pumpkin_Seeds_Dataset!G1719</f>
        <v>0.92220000000000002</v>
      </c>
      <c r="H1721">
        <f>Pumpkin_Seeds_Dataset!H1719</f>
        <v>0.99129999999999996</v>
      </c>
      <c r="I1721">
        <f>Pumpkin_Seeds_Dataset!I1719</f>
        <v>0.70779999999999998</v>
      </c>
      <c r="J1721">
        <f>Pumpkin_Seeds_Dataset!J1719</f>
        <v>0.69379999999999997</v>
      </c>
      <c r="K1721">
        <f>Pumpkin_Seeds_Dataset!K1719</f>
        <v>2.5861999999999998</v>
      </c>
      <c r="L1721">
        <f>Pumpkin_Seeds_Dataset!L1719</f>
        <v>0.62070000000000003</v>
      </c>
      <c r="M1721" s="9">
        <f>Pumpkin_Seeds_Dataset!M1719</f>
        <v>1</v>
      </c>
      <c r="N1721" s="10">
        <f t="shared" si="339"/>
        <v>0</v>
      </c>
      <c r="O1721" s="11">
        <f t="shared" si="340"/>
        <v>1</v>
      </c>
      <c r="P1721">
        <f t="shared" si="341"/>
        <v>1</v>
      </c>
      <c r="Q1721">
        <f t="shared" si="342"/>
        <v>0.99998148689731414</v>
      </c>
      <c r="R1721" s="9">
        <f t="shared" si="343"/>
        <v>0.99998148689731414</v>
      </c>
      <c r="S1721" s="11">
        <f t="shared" si="344"/>
        <v>1.8513102685857596E-5</v>
      </c>
      <c r="T1721" s="9">
        <f t="shared" si="345"/>
        <v>-1.8513274055458185E-5</v>
      </c>
      <c r="U1721" s="11">
        <f t="shared" si="346"/>
        <v>100</v>
      </c>
      <c r="AX1721">
        <v>0.88489140658265408</v>
      </c>
      <c r="AY1721">
        <v>0</v>
      </c>
      <c r="AZ1721">
        <v>1</v>
      </c>
      <c r="BA1721">
        <f t="shared" si="350"/>
        <v>1284</v>
      </c>
      <c r="BB1721">
        <f t="shared" si="351"/>
        <v>433</v>
      </c>
      <c r="BC1721">
        <f t="shared" si="347"/>
        <v>1.2307692307692353E-2</v>
      </c>
      <c r="BD1721">
        <f t="shared" si="348"/>
        <v>0.63916666666666666</v>
      </c>
      <c r="BE1721">
        <f t="shared" si="349"/>
        <v>0</v>
      </c>
    </row>
    <row r="1722" spans="1:57" x14ac:dyDescent="0.3">
      <c r="A1722">
        <f>Pumpkin_Seeds_Dataset!A1720</f>
        <v>110389</v>
      </c>
      <c r="B1722">
        <f>Pumpkin_Seeds_Dataset!B1720</f>
        <v>1319.7159999999999</v>
      </c>
      <c r="C1722">
        <f>Pumpkin_Seeds_Dataset!C1720</f>
        <v>540.73889999999994</v>
      </c>
      <c r="D1722">
        <f>Pumpkin_Seeds_Dataset!D1720</f>
        <v>261.42840000000001</v>
      </c>
      <c r="E1722">
        <f>Pumpkin_Seeds_Dataset!E1720</f>
        <v>111252</v>
      </c>
      <c r="F1722">
        <f>Pumpkin_Seeds_Dataset!F1720</f>
        <v>374.90219999999999</v>
      </c>
      <c r="G1722">
        <f>Pumpkin_Seeds_Dataset!G1720</f>
        <v>0.87539999999999996</v>
      </c>
      <c r="H1722">
        <f>Pumpkin_Seeds_Dataset!H1720</f>
        <v>0.99219999999999997</v>
      </c>
      <c r="I1722">
        <f>Pumpkin_Seeds_Dataset!I1720</f>
        <v>0.7087</v>
      </c>
      <c r="J1722">
        <f>Pumpkin_Seeds_Dataset!J1720</f>
        <v>0.79649999999999999</v>
      </c>
      <c r="K1722">
        <f>Pumpkin_Seeds_Dataset!K1720</f>
        <v>2.0684</v>
      </c>
      <c r="L1722">
        <f>Pumpkin_Seeds_Dataset!L1720</f>
        <v>0.69330000000000003</v>
      </c>
      <c r="M1722" s="9">
        <f>Pumpkin_Seeds_Dataset!M1720</f>
        <v>1</v>
      </c>
      <c r="N1722" s="10">
        <f t="shared" si="339"/>
        <v>0</v>
      </c>
      <c r="O1722" s="11">
        <f t="shared" si="340"/>
        <v>1</v>
      </c>
      <c r="P1722">
        <f t="shared" si="341"/>
        <v>1</v>
      </c>
      <c r="Q1722">
        <f t="shared" si="342"/>
        <v>0.97874292162305443</v>
      </c>
      <c r="R1722" s="9">
        <f t="shared" si="343"/>
        <v>0.97874292162305443</v>
      </c>
      <c r="S1722" s="11">
        <f t="shared" si="344"/>
        <v>2.1257078376945571E-2</v>
      </c>
      <c r="T1722" s="9">
        <f t="shared" si="345"/>
        <v>-2.148626376145759E-2</v>
      </c>
      <c r="U1722" s="11">
        <f t="shared" si="346"/>
        <v>100</v>
      </c>
      <c r="AX1722">
        <v>0.88535804801243678</v>
      </c>
      <c r="AY1722">
        <v>0</v>
      </c>
      <c r="AZ1722">
        <v>1</v>
      </c>
      <c r="BA1722">
        <f t="shared" si="350"/>
        <v>1284</v>
      </c>
      <c r="BB1722">
        <f t="shared" si="351"/>
        <v>434</v>
      </c>
      <c r="BC1722">
        <f t="shared" si="347"/>
        <v>1.2307692307692353E-2</v>
      </c>
      <c r="BD1722">
        <f t="shared" si="348"/>
        <v>0.63833333333333331</v>
      </c>
      <c r="BE1722">
        <f t="shared" si="349"/>
        <v>0</v>
      </c>
    </row>
    <row r="1723" spans="1:57" x14ac:dyDescent="0.3">
      <c r="A1723">
        <f>Pumpkin_Seeds_Dataset!A1721</f>
        <v>93023</v>
      </c>
      <c r="B1723">
        <f>Pumpkin_Seeds_Dataset!B1721</f>
        <v>1182.6969999999999</v>
      </c>
      <c r="C1723">
        <f>Pumpkin_Seeds_Dataset!C1721</f>
        <v>467.02179999999998</v>
      </c>
      <c r="D1723">
        <f>Pumpkin_Seeds_Dataset!D1721</f>
        <v>255.09020000000001</v>
      </c>
      <c r="E1723">
        <f>Pumpkin_Seeds_Dataset!E1721</f>
        <v>93982</v>
      </c>
      <c r="F1723">
        <f>Pumpkin_Seeds_Dataset!F1721</f>
        <v>344.15190000000001</v>
      </c>
      <c r="G1723">
        <f>Pumpkin_Seeds_Dataset!G1721</f>
        <v>0.8377</v>
      </c>
      <c r="H1723">
        <f>Pumpkin_Seeds_Dataset!H1721</f>
        <v>0.98980000000000001</v>
      </c>
      <c r="I1723">
        <f>Pumpkin_Seeds_Dataset!I1721</f>
        <v>0.70550000000000002</v>
      </c>
      <c r="J1723">
        <f>Pumpkin_Seeds_Dataset!J1721</f>
        <v>0.8357</v>
      </c>
      <c r="K1723">
        <f>Pumpkin_Seeds_Dataset!K1721</f>
        <v>1.8308</v>
      </c>
      <c r="L1723">
        <f>Pumpkin_Seeds_Dataset!L1721</f>
        <v>0.7369</v>
      </c>
      <c r="M1723" s="9">
        <f>Pumpkin_Seeds_Dataset!M1721</f>
        <v>1</v>
      </c>
      <c r="N1723" s="10">
        <f t="shared" si="339"/>
        <v>0</v>
      </c>
      <c r="O1723" s="11">
        <f t="shared" si="340"/>
        <v>1</v>
      </c>
      <c r="P1723">
        <f t="shared" si="341"/>
        <v>1</v>
      </c>
      <c r="Q1723">
        <f t="shared" si="342"/>
        <v>0.11587761765087749</v>
      </c>
      <c r="R1723" s="9">
        <f t="shared" si="343"/>
        <v>0.11587761765087749</v>
      </c>
      <c r="S1723" s="11">
        <f t="shared" si="344"/>
        <v>0.88412238234912255</v>
      </c>
      <c r="T1723" s="9">
        <f t="shared" si="345"/>
        <v>-2.1552206650524397</v>
      </c>
      <c r="U1723" s="11">
        <f t="shared" si="346"/>
        <v>0</v>
      </c>
      <c r="AX1723">
        <v>0.88565643620299261</v>
      </c>
      <c r="AY1723">
        <v>0</v>
      </c>
      <c r="AZ1723">
        <v>1</v>
      </c>
      <c r="BA1723">
        <f t="shared" si="350"/>
        <v>1284</v>
      </c>
      <c r="BB1723">
        <f t="shared" si="351"/>
        <v>435</v>
      </c>
      <c r="BC1723">
        <f t="shared" si="347"/>
        <v>1.2307692307692353E-2</v>
      </c>
      <c r="BD1723">
        <f t="shared" si="348"/>
        <v>0.63749999999999996</v>
      </c>
      <c r="BE1723">
        <f t="shared" si="349"/>
        <v>0</v>
      </c>
    </row>
    <row r="1724" spans="1:57" x14ac:dyDescent="0.3">
      <c r="A1724">
        <f>Pumpkin_Seeds_Dataset!A1722</f>
        <v>95153</v>
      </c>
      <c r="B1724">
        <f>Pumpkin_Seeds_Dataset!B1722</f>
        <v>1275.788</v>
      </c>
      <c r="C1724">
        <f>Pumpkin_Seeds_Dataset!C1722</f>
        <v>545.14070000000004</v>
      </c>
      <c r="D1724">
        <f>Pumpkin_Seeds_Dataset!D1722</f>
        <v>222.8597</v>
      </c>
      <c r="E1724">
        <f>Pumpkin_Seeds_Dataset!E1722</f>
        <v>95835</v>
      </c>
      <c r="F1724">
        <f>Pumpkin_Seeds_Dataset!F1722</f>
        <v>348.06979999999999</v>
      </c>
      <c r="G1724">
        <f>Pumpkin_Seeds_Dataset!G1722</f>
        <v>0.91259999999999997</v>
      </c>
      <c r="H1724">
        <f>Pumpkin_Seeds_Dataset!H1722</f>
        <v>0.9929</v>
      </c>
      <c r="I1724">
        <f>Pumpkin_Seeds_Dataset!I1722</f>
        <v>0.74119999999999997</v>
      </c>
      <c r="J1724">
        <f>Pumpkin_Seeds_Dataset!J1722</f>
        <v>0.73460000000000003</v>
      </c>
      <c r="K1724">
        <f>Pumpkin_Seeds_Dataset!K1722</f>
        <v>2.4460999999999999</v>
      </c>
      <c r="L1724">
        <f>Pumpkin_Seeds_Dataset!L1722</f>
        <v>0.63849999999999996</v>
      </c>
      <c r="M1724" s="9">
        <f>Pumpkin_Seeds_Dataset!M1722</f>
        <v>1</v>
      </c>
      <c r="N1724" s="10">
        <f t="shared" si="339"/>
        <v>0</v>
      </c>
      <c r="O1724" s="11">
        <f t="shared" si="340"/>
        <v>1</v>
      </c>
      <c r="P1724">
        <f t="shared" si="341"/>
        <v>1</v>
      </c>
      <c r="Q1724">
        <f t="shared" si="342"/>
        <v>0.99820832135072268</v>
      </c>
      <c r="R1724" s="9">
        <f t="shared" si="343"/>
        <v>0.99820832135072268</v>
      </c>
      <c r="S1724" s="11">
        <f t="shared" si="344"/>
        <v>1.7916786492773173E-3</v>
      </c>
      <c r="T1724" s="9">
        <f t="shared" si="345"/>
        <v>-1.7932856252116313E-3</v>
      </c>
      <c r="U1724" s="11">
        <f t="shared" si="346"/>
        <v>100</v>
      </c>
      <c r="AX1724">
        <v>0.88666140728129461</v>
      </c>
      <c r="AY1724">
        <v>0</v>
      </c>
      <c r="AZ1724">
        <v>1</v>
      </c>
      <c r="BA1724">
        <f t="shared" si="350"/>
        <v>1284</v>
      </c>
      <c r="BB1724">
        <f t="shared" si="351"/>
        <v>436</v>
      </c>
      <c r="BC1724">
        <f t="shared" si="347"/>
        <v>1.2307692307692353E-2</v>
      </c>
      <c r="BD1724">
        <f t="shared" si="348"/>
        <v>0.63666666666666671</v>
      </c>
      <c r="BE1724">
        <f t="shared" si="349"/>
        <v>4.897435897436446E-4</v>
      </c>
    </row>
    <row r="1725" spans="1:57" x14ac:dyDescent="0.3">
      <c r="A1725">
        <f>Pumpkin_Seeds_Dataset!A1723</f>
        <v>78155</v>
      </c>
      <c r="B1725">
        <f>Pumpkin_Seeds_Dataset!B1723</f>
        <v>1163.7139999999999</v>
      </c>
      <c r="C1725">
        <f>Pumpkin_Seeds_Dataset!C1723</f>
        <v>490.50650000000002</v>
      </c>
      <c r="D1725">
        <f>Pumpkin_Seeds_Dataset!D1723</f>
        <v>203.7236</v>
      </c>
      <c r="E1725">
        <f>Pumpkin_Seeds_Dataset!E1723</f>
        <v>79318</v>
      </c>
      <c r="F1725">
        <f>Pumpkin_Seeds_Dataset!F1723</f>
        <v>315.45209999999997</v>
      </c>
      <c r="G1725">
        <f>Pumpkin_Seeds_Dataset!G1723</f>
        <v>0.90969999999999995</v>
      </c>
      <c r="H1725">
        <f>Pumpkin_Seeds_Dataset!H1723</f>
        <v>0.98529999999999995</v>
      </c>
      <c r="I1725">
        <f>Pumpkin_Seeds_Dataset!I1723</f>
        <v>0.57750000000000001</v>
      </c>
      <c r="J1725">
        <f>Pumpkin_Seeds_Dataset!J1723</f>
        <v>0.72519999999999996</v>
      </c>
      <c r="K1725">
        <f>Pumpkin_Seeds_Dataset!K1723</f>
        <v>2.4077000000000002</v>
      </c>
      <c r="L1725">
        <f>Pumpkin_Seeds_Dataset!L1723</f>
        <v>0.6431</v>
      </c>
      <c r="M1725" s="9">
        <f>Pumpkin_Seeds_Dataset!M1723</f>
        <v>1</v>
      </c>
      <c r="N1725" s="10">
        <f t="shared" si="339"/>
        <v>0</v>
      </c>
      <c r="O1725" s="11">
        <f t="shared" si="340"/>
        <v>1</v>
      </c>
      <c r="P1725">
        <f t="shared" si="341"/>
        <v>1</v>
      </c>
      <c r="Q1725">
        <f t="shared" si="342"/>
        <v>0.93298454302812261</v>
      </c>
      <c r="R1725" s="9">
        <f t="shared" si="343"/>
        <v>0.93298454302812261</v>
      </c>
      <c r="S1725" s="11">
        <f t="shared" si="344"/>
        <v>6.7015456971877385E-2</v>
      </c>
      <c r="T1725" s="9">
        <f t="shared" si="345"/>
        <v>-6.9366645230094726E-2</v>
      </c>
      <c r="U1725" s="11">
        <f t="shared" si="346"/>
        <v>100</v>
      </c>
      <c r="AX1725">
        <v>0.88699716543369389</v>
      </c>
      <c r="AY1725">
        <v>1</v>
      </c>
      <c r="AZ1725">
        <v>0</v>
      </c>
      <c r="BA1725">
        <f t="shared" si="350"/>
        <v>1285</v>
      </c>
      <c r="BB1725">
        <f t="shared" si="351"/>
        <v>436</v>
      </c>
      <c r="BC1725">
        <f t="shared" si="347"/>
        <v>1.1538461538461497E-2</v>
      </c>
      <c r="BD1725">
        <f t="shared" si="348"/>
        <v>0.63666666666666671</v>
      </c>
      <c r="BE1725">
        <f t="shared" si="349"/>
        <v>0</v>
      </c>
    </row>
    <row r="1726" spans="1:57" x14ac:dyDescent="0.3">
      <c r="A1726">
        <f>Pumpkin_Seeds_Dataset!A1724</f>
        <v>91103</v>
      </c>
      <c r="B1726">
        <f>Pumpkin_Seeds_Dataset!B1724</f>
        <v>1219.0409999999999</v>
      </c>
      <c r="C1726">
        <f>Pumpkin_Seeds_Dataset!C1724</f>
        <v>511.15030000000002</v>
      </c>
      <c r="D1726">
        <f>Pumpkin_Seeds_Dataset!D1724</f>
        <v>228.26050000000001</v>
      </c>
      <c r="E1726">
        <f>Pumpkin_Seeds_Dataset!E1724</f>
        <v>91730</v>
      </c>
      <c r="F1726">
        <f>Pumpkin_Seeds_Dataset!F1724</f>
        <v>340.58179999999999</v>
      </c>
      <c r="G1726">
        <f>Pumpkin_Seeds_Dataset!G1724</f>
        <v>0.89480000000000004</v>
      </c>
      <c r="H1726">
        <f>Pumpkin_Seeds_Dataset!H1724</f>
        <v>0.99319999999999997</v>
      </c>
      <c r="I1726">
        <f>Pumpkin_Seeds_Dataset!I1724</f>
        <v>0.75890000000000002</v>
      </c>
      <c r="J1726">
        <f>Pumpkin_Seeds_Dataset!J1724</f>
        <v>0.77039999999999997</v>
      </c>
      <c r="K1726">
        <f>Pumpkin_Seeds_Dataset!K1724</f>
        <v>2.2393000000000001</v>
      </c>
      <c r="L1726">
        <f>Pumpkin_Seeds_Dataset!L1724</f>
        <v>0.6663</v>
      </c>
      <c r="M1726" s="9">
        <f>Pumpkin_Seeds_Dataset!M1724</f>
        <v>1</v>
      </c>
      <c r="N1726" s="10">
        <f t="shared" si="339"/>
        <v>0</v>
      </c>
      <c r="O1726" s="11">
        <f t="shared" si="340"/>
        <v>1</v>
      </c>
      <c r="P1726">
        <f t="shared" si="341"/>
        <v>1</v>
      </c>
      <c r="Q1726">
        <f t="shared" si="342"/>
        <v>0.97739339487501364</v>
      </c>
      <c r="R1726" s="9">
        <f t="shared" si="343"/>
        <v>0.97739339487501364</v>
      </c>
      <c r="S1726" s="11">
        <f t="shared" si="344"/>
        <v>2.2606605124986356E-2</v>
      </c>
      <c r="T1726" s="9">
        <f t="shared" si="345"/>
        <v>-2.2866052021368759E-2</v>
      </c>
      <c r="U1726" s="11">
        <f t="shared" si="346"/>
        <v>100</v>
      </c>
      <c r="AX1726">
        <v>0.88703886006662247</v>
      </c>
      <c r="AY1726">
        <v>0</v>
      </c>
      <c r="AZ1726">
        <v>1</v>
      </c>
      <c r="BA1726">
        <f t="shared" si="350"/>
        <v>1285</v>
      </c>
      <c r="BB1726">
        <f t="shared" si="351"/>
        <v>437</v>
      </c>
      <c r="BC1726">
        <f t="shared" si="347"/>
        <v>1.1538461538461497E-2</v>
      </c>
      <c r="BD1726">
        <f t="shared" si="348"/>
        <v>0.63583333333333325</v>
      </c>
      <c r="BE1726">
        <f t="shared" si="349"/>
        <v>0</v>
      </c>
    </row>
    <row r="1727" spans="1:57" x14ac:dyDescent="0.3">
      <c r="A1727">
        <f>Pumpkin_Seeds_Dataset!A1725</f>
        <v>71563</v>
      </c>
      <c r="B1727">
        <f>Pumpkin_Seeds_Dataset!B1725</f>
        <v>1099.3230000000001</v>
      </c>
      <c r="C1727">
        <f>Pumpkin_Seeds_Dataset!C1725</f>
        <v>470.89069999999998</v>
      </c>
      <c r="D1727">
        <f>Pumpkin_Seeds_Dataset!D1725</f>
        <v>194.15450000000001</v>
      </c>
      <c r="E1727">
        <f>Pumpkin_Seeds_Dataset!E1725</f>
        <v>72156</v>
      </c>
      <c r="F1727">
        <f>Pumpkin_Seeds_Dataset!F1725</f>
        <v>301.85570000000001</v>
      </c>
      <c r="G1727">
        <f>Pumpkin_Seeds_Dataset!G1725</f>
        <v>0.91100000000000003</v>
      </c>
      <c r="H1727">
        <f>Pumpkin_Seeds_Dataset!H1725</f>
        <v>0.99180000000000001</v>
      </c>
      <c r="I1727">
        <f>Pumpkin_Seeds_Dataset!I1725</f>
        <v>0.67490000000000006</v>
      </c>
      <c r="J1727">
        <f>Pumpkin_Seeds_Dataset!J1725</f>
        <v>0.74409999999999998</v>
      </c>
      <c r="K1727">
        <f>Pumpkin_Seeds_Dataset!K1725</f>
        <v>2.4253</v>
      </c>
      <c r="L1727">
        <f>Pumpkin_Seeds_Dataset!L1725</f>
        <v>0.64100000000000001</v>
      </c>
      <c r="M1727" s="9">
        <f>Pumpkin_Seeds_Dataset!M1725</f>
        <v>1</v>
      </c>
      <c r="N1727" s="10">
        <f t="shared" si="339"/>
        <v>0</v>
      </c>
      <c r="O1727" s="11">
        <f t="shared" si="340"/>
        <v>1</v>
      </c>
      <c r="P1727">
        <f t="shared" si="341"/>
        <v>1</v>
      </c>
      <c r="Q1727">
        <f t="shared" si="342"/>
        <v>0.99077422433350559</v>
      </c>
      <c r="R1727" s="9">
        <f t="shared" si="343"/>
        <v>0.99077422433350559</v>
      </c>
      <c r="S1727" s="11">
        <f t="shared" si="344"/>
        <v>9.2257756664944068E-3</v>
      </c>
      <c r="T1727" s="9">
        <f t="shared" si="345"/>
        <v>-9.2685967098647976E-3</v>
      </c>
      <c r="U1727" s="11">
        <f t="shared" si="346"/>
        <v>100</v>
      </c>
      <c r="AX1727">
        <v>0.88760808601365504</v>
      </c>
      <c r="AY1727">
        <v>0</v>
      </c>
      <c r="AZ1727">
        <v>1</v>
      </c>
      <c r="BA1727">
        <f t="shared" si="350"/>
        <v>1285</v>
      </c>
      <c r="BB1727">
        <f t="shared" si="351"/>
        <v>438</v>
      </c>
      <c r="BC1727">
        <f t="shared" si="347"/>
        <v>1.1538461538461497E-2</v>
      </c>
      <c r="BD1727">
        <f t="shared" si="348"/>
        <v>0.63500000000000001</v>
      </c>
      <c r="BE1727">
        <f t="shared" si="349"/>
        <v>0</v>
      </c>
    </row>
    <row r="1728" spans="1:57" x14ac:dyDescent="0.3">
      <c r="A1728">
        <f>Pumpkin_Seeds_Dataset!A1726</f>
        <v>104737</v>
      </c>
      <c r="B1728">
        <f>Pumpkin_Seeds_Dataset!B1726</f>
        <v>1288.6569999999999</v>
      </c>
      <c r="C1728">
        <f>Pumpkin_Seeds_Dataset!C1726</f>
        <v>528.90440000000001</v>
      </c>
      <c r="D1728">
        <f>Pumpkin_Seeds_Dataset!D1726</f>
        <v>252.93559999999999</v>
      </c>
      <c r="E1728">
        <f>Pumpkin_Seeds_Dataset!E1726</f>
        <v>105800</v>
      </c>
      <c r="F1728">
        <f>Pumpkin_Seeds_Dataset!F1726</f>
        <v>365.17840000000001</v>
      </c>
      <c r="G1728">
        <f>Pumpkin_Seeds_Dataset!G1726</f>
        <v>0.87819999999999998</v>
      </c>
      <c r="H1728">
        <f>Pumpkin_Seeds_Dataset!H1726</f>
        <v>0.99</v>
      </c>
      <c r="I1728">
        <f>Pumpkin_Seeds_Dataset!I1726</f>
        <v>0.75590000000000002</v>
      </c>
      <c r="J1728">
        <f>Pumpkin_Seeds_Dataset!J1726</f>
        <v>0.79259999999999997</v>
      </c>
      <c r="K1728">
        <f>Pumpkin_Seeds_Dataset!K1726</f>
        <v>2.0911</v>
      </c>
      <c r="L1728">
        <f>Pumpkin_Seeds_Dataset!L1726</f>
        <v>0.69040000000000001</v>
      </c>
      <c r="M1728" s="9">
        <f>Pumpkin_Seeds_Dataset!M1726</f>
        <v>1</v>
      </c>
      <c r="N1728" s="10">
        <f t="shared" si="339"/>
        <v>0</v>
      </c>
      <c r="O1728" s="11">
        <f t="shared" si="340"/>
        <v>1</v>
      </c>
      <c r="P1728">
        <f t="shared" si="341"/>
        <v>1</v>
      </c>
      <c r="Q1728">
        <f t="shared" si="342"/>
        <v>0.85282325104125001</v>
      </c>
      <c r="R1728" s="9">
        <f t="shared" si="343"/>
        <v>0.85282325104125001</v>
      </c>
      <c r="S1728" s="11">
        <f t="shared" si="344"/>
        <v>0.14717674895874999</v>
      </c>
      <c r="T1728" s="9">
        <f t="shared" si="345"/>
        <v>-0.15920296158803648</v>
      </c>
      <c r="U1728" s="11">
        <f t="shared" si="346"/>
        <v>100</v>
      </c>
      <c r="AX1728">
        <v>0.88795752910489889</v>
      </c>
      <c r="AY1728">
        <v>0</v>
      </c>
      <c r="AZ1728">
        <v>1</v>
      </c>
      <c r="BA1728">
        <f t="shared" si="350"/>
        <v>1285</v>
      </c>
      <c r="BB1728">
        <f t="shared" si="351"/>
        <v>439</v>
      </c>
      <c r="BC1728">
        <f t="shared" si="347"/>
        <v>1.1538461538461497E-2</v>
      </c>
      <c r="BD1728">
        <f t="shared" si="348"/>
        <v>0.63416666666666666</v>
      </c>
      <c r="BE1728">
        <f t="shared" si="349"/>
        <v>0</v>
      </c>
    </row>
    <row r="1729" spans="1:57" x14ac:dyDescent="0.3">
      <c r="A1729">
        <f>Pumpkin_Seeds_Dataset!A1727</f>
        <v>65353</v>
      </c>
      <c r="B1729">
        <f>Pumpkin_Seeds_Dataset!B1727</f>
        <v>1187.425</v>
      </c>
      <c r="C1729">
        <f>Pumpkin_Seeds_Dataset!C1727</f>
        <v>507.2473</v>
      </c>
      <c r="D1729">
        <f>Pumpkin_Seeds_Dataset!D1727</f>
        <v>177.0789</v>
      </c>
      <c r="E1729">
        <f>Pumpkin_Seeds_Dataset!E1727</f>
        <v>71144</v>
      </c>
      <c r="F1729">
        <f>Pumpkin_Seeds_Dataset!F1727</f>
        <v>288.4615</v>
      </c>
      <c r="G1729">
        <f>Pumpkin_Seeds_Dataset!G1727</f>
        <v>0.93710000000000004</v>
      </c>
      <c r="H1729">
        <f>Pumpkin_Seeds_Dataset!H1727</f>
        <v>0.91859999999999997</v>
      </c>
      <c r="I1729">
        <f>Pumpkin_Seeds_Dataset!I1727</f>
        <v>0.54110000000000003</v>
      </c>
      <c r="J1729">
        <f>Pumpkin_Seeds_Dataset!J1727</f>
        <v>0.58250000000000002</v>
      </c>
      <c r="K1729">
        <f>Pumpkin_Seeds_Dataset!K1727</f>
        <v>2.8645</v>
      </c>
      <c r="L1729">
        <f>Pumpkin_Seeds_Dataset!L1727</f>
        <v>0.56869999999999998</v>
      </c>
      <c r="M1729" s="9">
        <f>Pumpkin_Seeds_Dataset!M1727</f>
        <v>1</v>
      </c>
      <c r="N1729" s="10">
        <f t="shared" si="339"/>
        <v>0</v>
      </c>
      <c r="O1729" s="11">
        <f t="shared" si="340"/>
        <v>1</v>
      </c>
      <c r="P1729">
        <f t="shared" si="341"/>
        <v>1</v>
      </c>
      <c r="Q1729">
        <f t="shared" si="342"/>
        <v>0.96926855876586115</v>
      </c>
      <c r="R1729" s="9">
        <f t="shared" si="343"/>
        <v>0.96926855876586115</v>
      </c>
      <c r="S1729" s="11">
        <f t="shared" si="344"/>
        <v>3.0731441234138845E-2</v>
      </c>
      <c r="T1729" s="9">
        <f t="shared" si="345"/>
        <v>-3.1213555061291018E-2</v>
      </c>
      <c r="U1729" s="11">
        <f t="shared" si="346"/>
        <v>100</v>
      </c>
      <c r="AX1729">
        <v>0.88823262548062354</v>
      </c>
      <c r="AY1729">
        <v>0</v>
      </c>
      <c r="AZ1729">
        <v>1</v>
      </c>
      <c r="BA1729">
        <f t="shared" si="350"/>
        <v>1285</v>
      </c>
      <c r="BB1729">
        <f t="shared" si="351"/>
        <v>440</v>
      </c>
      <c r="BC1729">
        <f t="shared" si="347"/>
        <v>1.1538461538461497E-2</v>
      </c>
      <c r="BD1729">
        <f t="shared" si="348"/>
        <v>0.6333333333333333</v>
      </c>
      <c r="BE1729">
        <f t="shared" si="349"/>
        <v>0</v>
      </c>
    </row>
    <row r="1730" spans="1:57" x14ac:dyDescent="0.3">
      <c r="A1730">
        <f>Pumpkin_Seeds_Dataset!A1728</f>
        <v>77793</v>
      </c>
      <c r="B1730">
        <f>Pumpkin_Seeds_Dataset!B1728</f>
        <v>1112.0129999999999</v>
      </c>
      <c r="C1730">
        <f>Pumpkin_Seeds_Dataset!C1728</f>
        <v>451.9581</v>
      </c>
      <c r="D1730">
        <f>Pumpkin_Seeds_Dataset!D1728</f>
        <v>220.19399999999999</v>
      </c>
      <c r="E1730">
        <f>Pumpkin_Seeds_Dataset!E1728</f>
        <v>78655</v>
      </c>
      <c r="F1730">
        <f>Pumpkin_Seeds_Dataset!F1728</f>
        <v>314.72070000000002</v>
      </c>
      <c r="G1730">
        <f>Pumpkin_Seeds_Dataset!G1728</f>
        <v>0.87329999999999997</v>
      </c>
      <c r="H1730">
        <f>Pumpkin_Seeds_Dataset!H1728</f>
        <v>0.98899999999999999</v>
      </c>
      <c r="I1730">
        <f>Pumpkin_Seeds_Dataset!I1728</f>
        <v>0.65459999999999996</v>
      </c>
      <c r="J1730">
        <f>Pumpkin_Seeds_Dataset!J1728</f>
        <v>0.79059999999999997</v>
      </c>
      <c r="K1730">
        <f>Pumpkin_Seeds_Dataset!K1728</f>
        <v>2.0525000000000002</v>
      </c>
      <c r="L1730">
        <f>Pumpkin_Seeds_Dataset!L1728</f>
        <v>0.69630000000000003</v>
      </c>
      <c r="M1730" s="9">
        <f>Pumpkin_Seeds_Dataset!M1728</f>
        <v>1</v>
      </c>
      <c r="N1730" s="10">
        <f t="shared" si="339"/>
        <v>0</v>
      </c>
      <c r="O1730" s="11">
        <f t="shared" si="340"/>
        <v>1</v>
      </c>
      <c r="P1730">
        <f t="shared" si="341"/>
        <v>1</v>
      </c>
      <c r="Q1730">
        <f t="shared" si="342"/>
        <v>0.37108946706851098</v>
      </c>
      <c r="R1730" s="9">
        <f t="shared" si="343"/>
        <v>0.37108946706851098</v>
      </c>
      <c r="S1730" s="11">
        <f t="shared" si="344"/>
        <v>0.62891053293148902</v>
      </c>
      <c r="T1730" s="9">
        <f t="shared" si="345"/>
        <v>-0.99131209431889944</v>
      </c>
      <c r="U1730" s="11">
        <f t="shared" si="346"/>
        <v>0</v>
      </c>
      <c r="AX1730">
        <v>0.88836003744959013</v>
      </c>
      <c r="AY1730">
        <v>0</v>
      </c>
      <c r="AZ1730">
        <v>1</v>
      </c>
      <c r="BA1730">
        <f t="shared" si="350"/>
        <v>1285</v>
      </c>
      <c r="BB1730">
        <f t="shared" si="351"/>
        <v>441</v>
      </c>
      <c r="BC1730">
        <f t="shared" si="347"/>
        <v>1.1538461538461497E-2</v>
      </c>
      <c r="BD1730">
        <f t="shared" si="348"/>
        <v>0.63250000000000006</v>
      </c>
      <c r="BE1730">
        <f t="shared" si="349"/>
        <v>0</v>
      </c>
    </row>
    <row r="1731" spans="1:57" x14ac:dyDescent="0.3">
      <c r="A1731">
        <f>Pumpkin_Seeds_Dataset!A1729</f>
        <v>85170</v>
      </c>
      <c r="B1731">
        <f>Pumpkin_Seeds_Dataset!B1729</f>
        <v>1178.6980000000001</v>
      </c>
      <c r="C1731">
        <f>Pumpkin_Seeds_Dataset!C1729</f>
        <v>495.04860000000002</v>
      </c>
      <c r="D1731">
        <f>Pumpkin_Seeds_Dataset!D1729</f>
        <v>219.54390000000001</v>
      </c>
      <c r="E1731">
        <f>Pumpkin_Seeds_Dataset!E1729</f>
        <v>85963</v>
      </c>
      <c r="F1731">
        <f>Pumpkin_Seeds_Dataset!F1729</f>
        <v>329.30500000000001</v>
      </c>
      <c r="G1731">
        <f>Pumpkin_Seeds_Dataset!G1729</f>
        <v>0.89629999999999999</v>
      </c>
      <c r="H1731">
        <f>Pumpkin_Seeds_Dataset!H1729</f>
        <v>0.99080000000000001</v>
      </c>
      <c r="I1731">
        <f>Pumpkin_Seeds_Dataset!I1729</f>
        <v>0.70369999999999999</v>
      </c>
      <c r="J1731">
        <f>Pumpkin_Seeds_Dataset!J1729</f>
        <v>0.77039999999999997</v>
      </c>
      <c r="K1731">
        <f>Pumpkin_Seeds_Dataset!K1729</f>
        <v>2.2549000000000001</v>
      </c>
      <c r="L1731">
        <f>Pumpkin_Seeds_Dataset!L1729</f>
        <v>0.66520000000000001</v>
      </c>
      <c r="M1731" s="9">
        <f>Pumpkin_Seeds_Dataset!M1729</f>
        <v>1</v>
      </c>
      <c r="N1731" s="10">
        <f t="shared" si="339"/>
        <v>0</v>
      </c>
      <c r="O1731" s="11">
        <f t="shared" si="340"/>
        <v>1</v>
      </c>
      <c r="P1731">
        <f t="shared" si="341"/>
        <v>1</v>
      </c>
      <c r="Q1731">
        <f t="shared" si="342"/>
        <v>0.89138398521337692</v>
      </c>
      <c r="R1731" s="9">
        <f t="shared" si="343"/>
        <v>0.89138398521337692</v>
      </c>
      <c r="S1731" s="11">
        <f t="shared" si="344"/>
        <v>0.10861601478662308</v>
      </c>
      <c r="T1731" s="9">
        <f t="shared" si="345"/>
        <v>-0.11497998451240618</v>
      </c>
      <c r="U1731" s="11">
        <f t="shared" si="346"/>
        <v>100</v>
      </c>
      <c r="AX1731">
        <v>0.89080767944163908</v>
      </c>
      <c r="AY1731">
        <v>0</v>
      </c>
      <c r="AZ1731">
        <v>1</v>
      </c>
      <c r="BA1731">
        <f t="shared" si="350"/>
        <v>1285</v>
      </c>
      <c r="BB1731">
        <f t="shared" si="351"/>
        <v>442</v>
      </c>
      <c r="BC1731">
        <f t="shared" si="347"/>
        <v>1.1538461538461497E-2</v>
      </c>
      <c r="BD1731">
        <f t="shared" si="348"/>
        <v>0.6316666666666666</v>
      </c>
      <c r="BE1731">
        <f t="shared" si="349"/>
        <v>0</v>
      </c>
    </row>
    <row r="1732" spans="1:57" x14ac:dyDescent="0.3">
      <c r="A1732">
        <f>Pumpkin_Seeds_Dataset!A1730</f>
        <v>99759</v>
      </c>
      <c r="B1732">
        <f>Pumpkin_Seeds_Dataset!B1730</f>
        <v>1306.807</v>
      </c>
      <c r="C1732">
        <f>Pumpkin_Seeds_Dataset!C1730</f>
        <v>560.33770000000004</v>
      </c>
      <c r="D1732">
        <f>Pumpkin_Seeds_Dataset!D1730</f>
        <v>226.98150000000001</v>
      </c>
      <c r="E1732">
        <f>Pumpkin_Seeds_Dataset!E1730</f>
        <v>100553</v>
      </c>
      <c r="F1732">
        <f>Pumpkin_Seeds_Dataset!F1730</f>
        <v>356.39460000000003</v>
      </c>
      <c r="G1732">
        <f>Pumpkin_Seeds_Dataset!G1730</f>
        <v>0.9143</v>
      </c>
      <c r="H1732">
        <f>Pumpkin_Seeds_Dataset!H1730</f>
        <v>0.99209999999999998</v>
      </c>
      <c r="I1732">
        <f>Pumpkin_Seeds_Dataset!I1730</f>
        <v>0.77869999999999995</v>
      </c>
      <c r="J1732">
        <f>Pumpkin_Seeds_Dataset!J1730</f>
        <v>0.73409999999999997</v>
      </c>
      <c r="K1732">
        <f>Pumpkin_Seeds_Dataset!K1730</f>
        <v>2.4685999999999999</v>
      </c>
      <c r="L1732">
        <f>Pumpkin_Seeds_Dataset!L1730</f>
        <v>0.63600000000000001</v>
      </c>
      <c r="M1732" s="9">
        <f>Pumpkin_Seeds_Dataset!M1730</f>
        <v>1</v>
      </c>
      <c r="N1732" s="10">
        <f t="shared" si="339"/>
        <v>0</v>
      </c>
      <c r="O1732" s="11">
        <f t="shared" si="340"/>
        <v>1</v>
      </c>
      <c r="P1732">
        <f t="shared" si="341"/>
        <v>1</v>
      </c>
      <c r="Q1732">
        <f t="shared" si="342"/>
        <v>0.9987514738907689</v>
      </c>
      <c r="R1732" s="9">
        <f t="shared" si="343"/>
        <v>0.9987514738907689</v>
      </c>
      <c r="S1732" s="11">
        <f t="shared" si="344"/>
        <v>1.2485261092310962E-3</v>
      </c>
      <c r="T1732" s="9">
        <f t="shared" si="345"/>
        <v>-1.2493061673033241E-3</v>
      </c>
      <c r="U1732" s="11">
        <f t="shared" si="346"/>
        <v>100</v>
      </c>
      <c r="AX1732">
        <v>0.89090260109975405</v>
      </c>
      <c r="AY1732">
        <v>0</v>
      </c>
      <c r="AZ1732">
        <v>1</v>
      </c>
      <c r="BA1732">
        <f t="shared" si="350"/>
        <v>1285</v>
      </c>
      <c r="BB1732">
        <f t="shared" si="351"/>
        <v>443</v>
      </c>
      <c r="BC1732">
        <f t="shared" si="347"/>
        <v>1.1538461538461497E-2</v>
      </c>
      <c r="BD1732">
        <f t="shared" si="348"/>
        <v>0.63083333333333336</v>
      </c>
      <c r="BE1732">
        <f t="shared" si="349"/>
        <v>0</v>
      </c>
    </row>
    <row r="1733" spans="1:57" x14ac:dyDescent="0.3">
      <c r="A1733">
        <f>Pumpkin_Seeds_Dataset!A1731</f>
        <v>84942</v>
      </c>
      <c r="B1733">
        <f>Pumpkin_Seeds_Dataset!B1731</f>
        <v>1144.6099999999999</v>
      </c>
      <c r="C1733">
        <f>Pumpkin_Seeds_Dataset!C1731</f>
        <v>461.04149999999998</v>
      </c>
      <c r="D1733">
        <f>Pumpkin_Seeds_Dataset!D1731</f>
        <v>235.17609999999999</v>
      </c>
      <c r="E1733">
        <f>Pumpkin_Seeds_Dataset!E1731</f>
        <v>85679</v>
      </c>
      <c r="F1733">
        <f>Pumpkin_Seeds_Dataset!F1731</f>
        <v>328.86399999999998</v>
      </c>
      <c r="G1733">
        <f>Pumpkin_Seeds_Dataset!G1731</f>
        <v>0.86009999999999998</v>
      </c>
      <c r="H1733">
        <f>Pumpkin_Seeds_Dataset!H1731</f>
        <v>0.99139999999999995</v>
      </c>
      <c r="I1733">
        <f>Pumpkin_Seeds_Dataset!I1731</f>
        <v>0.74370000000000003</v>
      </c>
      <c r="J1733">
        <f>Pumpkin_Seeds_Dataset!J1731</f>
        <v>0.81469999999999998</v>
      </c>
      <c r="K1733">
        <f>Pumpkin_Seeds_Dataset!K1731</f>
        <v>1.9603999999999999</v>
      </c>
      <c r="L1733">
        <f>Pumpkin_Seeds_Dataset!L1731</f>
        <v>0.71330000000000005</v>
      </c>
      <c r="M1733" s="9">
        <f>Pumpkin_Seeds_Dataset!M1731</f>
        <v>1</v>
      </c>
      <c r="N1733" s="10">
        <f t="shared" ref="N1733:N1796" si="352">1-M1733</f>
        <v>0</v>
      </c>
      <c r="O1733" s="11">
        <f t="shared" ref="O1733:O1796" si="353">M1733+N1733</f>
        <v>1</v>
      </c>
      <c r="P1733">
        <f t="shared" ref="P1733:P1796" si="354">IF(O1733=0,"",M1733/O1733)</f>
        <v>1</v>
      </c>
      <c r="Q1733">
        <f t="shared" ref="Q1733:Q1796" si="355">1/(1+EXP(-$X$5-MMULT(A1733:L1733,$X$6:$X$17)))</f>
        <v>0.25584489531729243</v>
      </c>
      <c r="R1733" s="9">
        <f t="shared" ref="R1733:R1796" si="356">O1733*Q1733</f>
        <v>0.25584489531729243</v>
      </c>
      <c r="S1733" s="11">
        <f t="shared" ref="S1733:S1796" si="357">O1733-R1733</f>
        <v>0.74415510468270751</v>
      </c>
      <c r="T1733" s="9">
        <f t="shared" ref="T1733:T1796" si="358">IFERROR(O1733*(P1733*LN(Q1733)+(1-P1733)*LN(1-Q1733)),0)</f>
        <v>-1.3631838957874451</v>
      </c>
      <c r="U1733" s="11">
        <f t="shared" ref="U1733:U1796" si="359">100*IF(Q1733&gt;=$AT$10,M1733/O1733,N1733/O1733)</f>
        <v>0</v>
      </c>
      <c r="AX1733">
        <v>0.89138398521337692</v>
      </c>
      <c r="AY1733">
        <v>0</v>
      </c>
      <c r="AZ1733">
        <v>1</v>
      </c>
      <c r="BA1733">
        <f t="shared" si="350"/>
        <v>1285</v>
      </c>
      <c r="BB1733">
        <f t="shared" si="351"/>
        <v>444</v>
      </c>
      <c r="BC1733">
        <f t="shared" ref="BC1733:BC1796" si="360">1-BA1733/BA$2504</f>
        <v>1.1538461538461497E-2</v>
      </c>
      <c r="BD1733">
        <f t="shared" ref="BD1733:BD1796" si="361">1-BB1733/BB$2504</f>
        <v>0.63</v>
      </c>
      <c r="BE1733">
        <f t="shared" ref="BE1733:BE1796" si="362">(BC1733-BC1734)*BD1733</f>
        <v>0</v>
      </c>
    </row>
    <row r="1734" spans="1:57" x14ac:dyDescent="0.3">
      <c r="A1734">
        <f>Pumpkin_Seeds_Dataset!A1732</f>
        <v>91551</v>
      </c>
      <c r="B1734">
        <f>Pumpkin_Seeds_Dataset!B1732</f>
        <v>1210.7149999999999</v>
      </c>
      <c r="C1734">
        <f>Pumpkin_Seeds_Dataset!C1732</f>
        <v>498.28449999999998</v>
      </c>
      <c r="D1734">
        <f>Pumpkin_Seeds_Dataset!D1732</f>
        <v>234.82230000000001</v>
      </c>
      <c r="E1734">
        <f>Pumpkin_Seeds_Dataset!E1732</f>
        <v>92306</v>
      </c>
      <c r="F1734">
        <f>Pumpkin_Seeds_Dataset!F1732</f>
        <v>341.41820000000001</v>
      </c>
      <c r="G1734">
        <f>Pumpkin_Seeds_Dataset!G1732</f>
        <v>0.88200000000000001</v>
      </c>
      <c r="H1734">
        <f>Pumpkin_Seeds_Dataset!H1732</f>
        <v>0.99180000000000001</v>
      </c>
      <c r="I1734">
        <f>Pumpkin_Seeds_Dataset!I1732</f>
        <v>0.70899999999999996</v>
      </c>
      <c r="J1734">
        <f>Pumpkin_Seeds_Dataset!J1732</f>
        <v>0.78490000000000004</v>
      </c>
      <c r="K1734">
        <f>Pumpkin_Seeds_Dataset!K1732</f>
        <v>2.1219999999999999</v>
      </c>
      <c r="L1734">
        <f>Pumpkin_Seeds_Dataset!L1732</f>
        <v>0.68520000000000003</v>
      </c>
      <c r="M1734" s="9">
        <f>Pumpkin_Seeds_Dataset!M1732</f>
        <v>1</v>
      </c>
      <c r="N1734" s="10">
        <f t="shared" si="352"/>
        <v>0</v>
      </c>
      <c r="O1734" s="11">
        <f t="shared" si="353"/>
        <v>1</v>
      </c>
      <c r="P1734">
        <f t="shared" si="354"/>
        <v>1</v>
      </c>
      <c r="Q1734">
        <f t="shared" si="355"/>
        <v>0.82085424003901253</v>
      </c>
      <c r="R1734" s="9">
        <f t="shared" si="356"/>
        <v>0.82085424003901253</v>
      </c>
      <c r="S1734" s="11">
        <f t="shared" si="357"/>
        <v>0.17914575996098747</v>
      </c>
      <c r="T1734" s="9">
        <f t="shared" si="358"/>
        <v>-0.19740972483007088</v>
      </c>
      <c r="U1734" s="11">
        <f t="shared" si="359"/>
        <v>100</v>
      </c>
      <c r="AX1734">
        <v>0.89411140977743153</v>
      </c>
      <c r="AY1734">
        <v>0</v>
      </c>
      <c r="AZ1734">
        <v>1</v>
      </c>
      <c r="BA1734">
        <f t="shared" ref="BA1734:BA1797" si="363">BA1733+AY1734</f>
        <v>1285</v>
      </c>
      <c r="BB1734">
        <f t="shared" ref="BB1734:BB1797" si="364">BB1733+AZ1734</f>
        <v>445</v>
      </c>
      <c r="BC1734">
        <f t="shared" si="360"/>
        <v>1.1538461538461497E-2</v>
      </c>
      <c r="BD1734">
        <f t="shared" si="361"/>
        <v>0.62916666666666665</v>
      </c>
      <c r="BE1734">
        <f t="shared" si="362"/>
        <v>0</v>
      </c>
    </row>
    <row r="1735" spans="1:57" x14ac:dyDescent="0.3">
      <c r="A1735">
        <f>Pumpkin_Seeds_Dataset!A1733</f>
        <v>84112</v>
      </c>
      <c r="B1735">
        <f>Pumpkin_Seeds_Dataset!B1733</f>
        <v>1149.4190000000001</v>
      </c>
      <c r="C1735">
        <f>Pumpkin_Seeds_Dataset!C1733</f>
        <v>472.50150000000002</v>
      </c>
      <c r="D1735">
        <f>Pumpkin_Seeds_Dataset!D1733</f>
        <v>227.4735</v>
      </c>
      <c r="E1735">
        <f>Pumpkin_Seeds_Dataset!E1733</f>
        <v>84770</v>
      </c>
      <c r="F1735">
        <f>Pumpkin_Seeds_Dataset!F1733</f>
        <v>327.25330000000002</v>
      </c>
      <c r="G1735">
        <f>Pumpkin_Seeds_Dataset!G1733</f>
        <v>0.87649999999999995</v>
      </c>
      <c r="H1735">
        <f>Pumpkin_Seeds_Dataset!H1733</f>
        <v>0.99219999999999997</v>
      </c>
      <c r="I1735">
        <f>Pumpkin_Seeds_Dataset!I1733</f>
        <v>0.69299999999999995</v>
      </c>
      <c r="J1735">
        <f>Pumpkin_Seeds_Dataset!J1733</f>
        <v>0.8</v>
      </c>
      <c r="K1735">
        <f>Pumpkin_Seeds_Dataset!K1733</f>
        <v>2.0771999999999999</v>
      </c>
      <c r="L1735">
        <f>Pumpkin_Seeds_Dataset!L1733</f>
        <v>0.69259999999999999</v>
      </c>
      <c r="M1735" s="9">
        <f>Pumpkin_Seeds_Dataset!M1733</f>
        <v>1</v>
      </c>
      <c r="N1735" s="10">
        <f t="shared" si="352"/>
        <v>0</v>
      </c>
      <c r="O1735" s="11">
        <f t="shared" si="353"/>
        <v>1</v>
      </c>
      <c r="P1735">
        <f t="shared" si="354"/>
        <v>1</v>
      </c>
      <c r="Q1735">
        <f t="shared" si="355"/>
        <v>0.64031026239457878</v>
      </c>
      <c r="R1735" s="9">
        <f t="shared" si="356"/>
        <v>0.64031026239457878</v>
      </c>
      <c r="S1735" s="11">
        <f t="shared" si="357"/>
        <v>0.35968973760542122</v>
      </c>
      <c r="T1735" s="9">
        <f t="shared" si="358"/>
        <v>-0.44580243510717049</v>
      </c>
      <c r="U1735" s="11">
        <f t="shared" si="359"/>
        <v>100</v>
      </c>
      <c r="AX1735">
        <v>0.89442534744540236</v>
      </c>
      <c r="AY1735">
        <v>0</v>
      </c>
      <c r="AZ1735">
        <v>1</v>
      </c>
      <c r="BA1735">
        <f t="shared" si="363"/>
        <v>1285</v>
      </c>
      <c r="BB1735">
        <f t="shared" si="364"/>
        <v>446</v>
      </c>
      <c r="BC1735">
        <f t="shared" si="360"/>
        <v>1.1538461538461497E-2</v>
      </c>
      <c r="BD1735">
        <f t="shared" si="361"/>
        <v>0.62833333333333341</v>
      </c>
      <c r="BE1735">
        <f t="shared" si="362"/>
        <v>4.8333333333331772E-4</v>
      </c>
    </row>
    <row r="1736" spans="1:57" x14ac:dyDescent="0.3">
      <c r="A1736">
        <f>Pumpkin_Seeds_Dataset!A1734</f>
        <v>86012</v>
      </c>
      <c r="B1736">
        <f>Pumpkin_Seeds_Dataset!B1734</f>
        <v>1211.934</v>
      </c>
      <c r="C1736">
        <f>Pumpkin_Seeds_Dataset!C1734</f>
        <v>515.80880000000002</v>
      </c>
      <c r="D1736">
        <f>Pumpkin_Seeds_Dataset!D1734</f>
        <v>214.15459999999999</v>
      </c>
      <c r="E1736">
        <f>Pumpkin_Seeds_Dataset!E1734</f>
        <v>86709</v>
      </c>
      <c r="F1736">
        <f>Pumpkin_Seeds_Dataset!F1734</f>
        <v>330.92880000000002</v>
      </c>
      <c r="G1736">
        <f>Pumpkin_Seeds_Dataset!G1734</f>
        <v>0.90969999999999995</v>
      </c>
      <c r="H1736">
        <f>Pumpkin_Seeds_Dataset!H1734</f>
        <v>0.99199999999999999</v>
      </c>
      <c r="I1736">
        <f>Pumpkin_Seeds_Dataset!I1734</f>
        <v>0.7661</v>
      </c>
      <c r="J1736">
        <f>Pumpkin_Seeds_Dataset!J1734</f>
        <v>0.7359</v>
      </c>
      <c r="K1736">
        <f>Pumpkin_Seeds_Dataset!K1734</f>
        <v>2.4085999999999999</v>
      </c>
      <c r="L1736">
        <f>Pumpkin_Seeds_Dataset!L1734</f>
        <v>0.64159999999999995</v>
      </c>
      <c r="M1736" s="9">
        <f>Pumpkin_Seeds_Dataset!M1734</f>
        <v>1</v>
      </c>
      <c r="N1736" s="10">
        <f t="shared" si="352"/>
        <v>0</v>
      </c>
      <c r="O1736" s="11">
        <f t="shared" si="353"/>
        <v>1</v>
      </c>
      <c r="P1736">
        <f t="shared" si="354"/>
        <v>1</v>
      </c>
      <c r="Q1736">
        <f t="shared" si="355"/>
        <v>0.99645428526934876</v>
      </c>
      <c r="R1736" s="9">
        <f t="shared" si="356"/>
        <v>0.99645428526934876</v>
      </c>
      <c r="S1736" s="11">
        <f t="shared" si="357"/>
        <v>3.5457147306512393E-3</v>
      </c>
      <c r="T1736" s="9">
        <f t="shared" si="358"/>
        <v>-3.5520156757720064E-3</v>
      </c>
      <c r="U1736" s="11">
        <f t="shared" si="359"/>
        <v>100</v>
      </c>
      <c r="AX1736">
        <v>0.89459277978646767</v>
      </c>
      <c r="AY1736">
        <v>1</v>
      </c>
      <c r="AZ1736">
        <v>0</v>
      </c>
      <c r="BA1736">
        <f t="shared" si="363"/>
        <v>1286</v>
      </c>
      <c r="BB1736">
        <f t="shared" si="364"/>
        <v>446</v>
      </c>
      <c r="BC1736">
        <f t="shared" si="360"/>
        <v>1.0769230769230753E-2</v>
      </c>
      <c r="BD1736">
        <f t="shared" si="361"/>
        <v>0.62833333333333341</v>
      </c>
      <c r="BE1736">
        <f t="shared" si="362"/>
        <v>0</v>
      </c>
    </row>
    <row r="1737" spans="1:57" x14ac:dyDescent="0.3">
      <c r="A1737">
        <f>Pumpkin_Seeds_Dataset!A1735</f>
        <v>85518</v>
      </c>
      <c r="B1737">
        <f>Pumpkin_Seeds_Dataset!B1735</f>
        <v>1203.08</v>
      </c>
      <c r="C1737">
        <f>Pumpkin_Seeds_Dataset!C1735</f>
        <v>505.59469999999999</v>
      </c>
      <c r="D1737">
        <f>Pumpkin_Seeds_Dataset!D1735</f>
        <v>216.84819999999999</v>
      </c>
      <c r="E1737">
        <f>Pumpkin_Seeds_Dataset!E1735</f>
        <v>86248</v>
      </c>
      <c r="F1737">
        <f>Pumpkin_Seeds_Dataset!F1735</f>
        <v>329.97710000000001</v>
      </c>
      <c r="G1737">
        <f>Pumpkin_Seeds_Dataset!G1735</f>
        <v>0.90339999999999998</v>
      </c>
      <c r="H1737">
        <f>Pumpkin_Seeds_Dataset!H1735</f>
        <v>0.99150000000000005</v>
      </c>
      <c r="I1737">
        <f>Pumpkin_Seeds_Dataset!I1735</f>
        <v>0.57579999999999998</v>
      </c>
      <c r="J1737">
        <f>Pumpkin_Seeds_Dataset!J1735</f>
        <v>0.74250000000000005</v>
      </c>
      <c r="K1737">
        <f>Pumpkin_Seeds_Dataset!K1735</f>
        <v>2.3315999999999999</v>
      </c>
      <c r="L1737">
        <f>Pumpkin_Seeds_Dataset!L1735</f>
        <v>0.65269999999999995</v>
      </c>
      <c r="M1737" s="9">
        <f>Pumpkin_Seeds_Dataset!M1735</f>
        <v>1</v>
      </c>
      <c r="N1737" s="10">
        <f t="shared" si="352"/>
        <v>0</v>
      </c>
      <c r="O1737" s="11">
        <f t="shared" si="353"/>
        <v>1</v>
      </c>
      <c r="P1737">
        <f t="shared" si="354"/>
        <v>1</v>
      </c>
      <c r="Q1737">
        <f t="shared" si="355"/>
        <v>0.98258215871883259</v>
      </c>
      <c r="R1737" s="9">
        <f t="shared" si="356"/>
        <v>0.98258215871883259</v>
      </c>
      <c r="S1737" s="11">
        <f t="shared" si="357"/>
        <v>1.7417841281167412E-2</v>
      </c>
      <c r="T1737" s="9">
        <f t="shared" si="358"/>
        <v>-1.7571316629172107E-2</v>
      </c>
      <c r="U1737" s="11">
        <f t="shared" si="359"/>
        <v>100</v>
      </c>
      <c r="AX1737">
        <v>0.89673566078263001</v>
      </c>
      <c r="AY1737">
        <v>0</v>
      </c>
      <c r="AZ1737">
        <v>1</v>
      </c>
      <c r="BA1737">
        <f t="shared" si="363"/>
        <v>1286</v>
      </c>
      <c r="BB1737">
        <f t="shared" si="364"/>
        <v>447</v>
      </c>
      <c r="BC1737">
        <f t="shared" si="360"/>
        <v>1.0769230769230753E-2</v>
      </c>
      <c r="BD1737">
        <f t="shared" si="361"/>
        <v>0.62749999999999995</v>
      </c>
      <c r="BE1737">
        <f t="shared" si="362"/>
        <v>0</v>
      </c>
    </row>
    <row r="1738" spans="1:57" x14ac:dyDescent="0.3">
      <c r="A1738">
        <f>Pumpkin_Seeds_Dataset!A1736</f>
        <v>77348</v>
      </c>
      <c r="B1738">
        <f>Pumpkin_Seeds_Dataset!B1736</f>
        <v>1103.3710000000001</v>
      </c>
      <c r="C1738">
        <f>Pumpkin_Seeds_Dataset!C1736</f>
        <v>452.02969999999999</v>
      </c>
      <c r="D1738">
        <f>Pumpkin_Seeds_Dataset!D1736</f>
        <v>218.66669999999999</v>
      </c>
      <c r="E1738">
        <f>Pumpkin_Seeds_Dataset!E1736</f>
        <v>78310</v>
      </c>
      <c r="F1738">
        <f>Pumpkin_Seeds_Dataset!F1736</f>
        <v>313.8193</v>
      </c>
      <c r="G1738">
        <f>Pumpkin_Seeds_Dataset!G1736</f>
        <v>0.87519999999999998</v>
      </c>
      <c r="H1738">
        <f>Pumpkin_Seeds_Dataset!H1736</f>
        <v>0.98770000000000002</v>
      </c>
      <c r="I1738">
        <f>Pumpkin_Seeds_Dataset!I1736</f>
        <v>0.66620000000000001</v>
      </c>
      <c r="J1738">
        <f>Pumpkin_Seeds_Dataset!J1736</f>
        <v>0.7984</v>
      </c>
      <c r="K1738">
        <f>Pumpkin_Seeds_Dataset!K1736</f>
        <v>2.0672000000000001</v>
      </c>
      <c r="L1738">
        <f>Pumpkin_Seeds_Dataset!L1736</f>
        <v>0.69420000000000004</v>
      </c>
      <c r="M1738" s="9">
        <f>Pumpkin_Seeds_Dataset!M1736</f>
        <v>1</v>
      </c>
      <c r="N1738" s="10">
        <f t="shared" si="352"/>
        <v>0</v>
      </c>
      <c r="O1738" s="11">
        <f t="shared" si="353"/>
        <v>1</v>
      </c>
      <c r="P1738">
        <f t="shared" si="354"/>
        <v>1</v>
      </c>
      <c r="Q1738">
        <f t="shared" si="355"/>
        <v>0.27771628712190011</v>
      </c>
      <c r="R1738" s="9">
        <f t="shared" si="356"/>
        <v>0.27771628712190011</v>
      </c>
      <c r="S1738" s="11">
        <f t="shared" si="357"/>
        <v>0.72228371287809989</v>
      </c>
      <c r="T1738" s="9">
        <f t="shared" si="358"/>
        <v>-1.2811552363283734</v>
      </c>
      <c r="U1738" s="11">
        <f t="shared" si="359"/>
        <v>0</v>
      </c>
      <c r="AX1738">
        <v>0.89752204505031175</v>
      </c>
      <c r="AY1738">
        <v>0</v>
      </c>
      <c r="AZ1738">
        <v>1</v>
      </c>
      <c r="BA1738">
        <f t="shared" si="363"/>
        <v>1286</v>
      </c>
      <c r="BB1738">
        <f t="shared" si="364"/>
        <v>448</v>
      </c>
      <c r="BC1738">
        <f t="shared" si="360"/>
        <v>1.0769230769230753E-2</v>
      </c>
      <c r="BD1738">
        <f t="shared" si="361"/>
        <v>0.62666666666666671</v>
      </c>
      <c r="BE1738">
        <f t="shared" si="362"/>
        <v>0</v>
      </c>
    </row>
    <row r="1739" spans="1:57" x14ac:dyDescent="0.3">
      <c r="A1739">
        <f>Pumpkin_Seeds_Dataset!A1737</f>
        <v>73152</v>
      </c>
      <c r="B1739">
        <f>Pumpkin_Seeds_Dataset!B1737</f>
        <v>1091.8140000000001</v>
      </c>
      <c r="C1739">
        <f>Pumpkin_Seeds_Dataset!C1737</f>
        <v>461.29349999999999</v>
      </c>
      <c r="D1739">
        <f>Pumpkin_Seeds_Dataset!D1737</f>
        <v>202.46109999999999</v>
      </c>
      <c r="E1739">
        <f>Pumpkin_Seeds_Dataset!E1737</f>
        <v>73699</v>
      </c>
      <c r="F1739">
        <f>Pumpkin_Seeds_Dataset!F1737</f>
        <v>305.18849999999998</v>
      </c>
      <c r="G1739">
        <f>Pumpkin_Seeds_Dataset!G1737</f>
        <v>0.89849999999999997</v>
      </c>
      <c r="H1739">
        <f>Pumpkin_Seeds_Dataset!H1737</f>
        <v>0.99260000000000004</v>
      </c>
      <c r="I1739">
        <f>Pumpkin_Seeds_Dataset!I1737</f>
        <v>0.71930000000000005</v>
      </c>
      <c r="J1739">
        <f>Pumpkin_Seeds_Dataset!J1737</f>
        <v>0.77110000000000001</v>
      </c>
      <c r="K1739">
        <f>Pumpkin_Seeds_Dataset!K1737</f>
        <v>2.2784</v>
      </c>
      <c r="L1739">
        <f>Pumpkin_Seeds_Dataset!L1737</f>
        <v>0.66159999999999997</v>
      </c>
      <c r="M1739" s="9">
        <f>Pumpkin_Seeds_Dataset!M1737</f>
        <v>1</v>
      </c>
      <c r="N1739" s="10">
        <f t="shared" si="352"/>
        <v>0</v>
      </c>
      <c r="O1739" s="11">
        <f t="shared" si="353"/>
        <v>1</v>
      </c>
      <c r="P1739">
        <f t="shared" si="354"/>
        <v>1</v>
      </c>
      <c r="Q1739">
        <f t="shared" si="355"/>
        <v>0.94751188077711423</v>
      </c>
      <c r="R1739" s="9">
        <f t="shared" si="356"/>
        <v>0.94751188077711423</v>
      </c>
      <c r="S1739" s="11">
        <f t="shared" si="357"/>
        <v>5.2488119222885765E-2</v>
      </c>
      <c r="T1739" s="9">
        <f t="shared" si="358"/>
        <v>-5.3915803025420699E-2</v>
      </c>
      <c r="U1739" s="11">
        <f t="shared" si="359"/>
        <v>100</v>
      </c>
      <c r="AX1739">
        <v>0.89759224317391473</v>
      </c>
      <c r="AY1739">
        <v>0</v>
      </c>
      <c r="AZ1739">
        <v>1</v>
      </c>
      <c r="BA1739">
        <f t="shared" si="363"/>
        <v>1286</v>
      </c>
      <c r="BB1739">
        <f t="shared" si="364"/>
        <v>449</v>
      </c>
      <c r="BC1739">
        <f t="shared" si="360"/>
        <v>1.0769230769230753E-2</v>
      </c>
      <c r="BD1739">
        <f t="shared" si="361"/>
        <v>0.62583333333333335</v>
      </c>
      <c r="BE1739">
        <f t="shared" si="362"/>
        <v>0</v>
      </c>
    </row>
    <row r="1740" spans="1:57" x14ac:dyDescent="0.3">
      <c r="A1740">
        <f>Pumpkin_Seeds_Dataset!A1738</f>
        <v>98841</v>
      </c>
      <c r="B1740">
        <f>Pumpkin_Seeds_Dataset!B1738</f>
        <v>1254.7650000000001</v>
      </c>
      <c r="C1740">
        <f>Pumpkin_Seeds_Dataset!C1738</f>
        <v>497.77839999999998</v>
      </c>
      <c r="D1740">
        <f>Pumpkin_Seeds_Dataset!D1738</f>
        <v>253.9804</v>
      </c>
      <c r="E1740">
        <f>Pumpkin_Seeds_Dataset!E1738</f>
        <v>99728</v>
      </c>
      <c r="F1740">
        <f>Pumpkin_Seeds_Dataset!F1738</f>
        <v>354.75099999999998</v>
      </c>
      <c r="G1740">
        <f>Pumpkin_Seeds_Dataset!G1738</f>
        <v>0.86</v>
      </c>
      <c r="H1740">
        <f>Pumpkin_Seeds_Dataset!H1738</f>
        <v>0.99109999999999998</v>
      </c>
      <c r="I1740">
        <f>Pumpkin_Seeds_Dataset!I1738</f>
        <v>0.64119999999999999</v>
      </c>
      <c r="J1740">
        <f>Pumpkin_Seeds_Dataset!J1738</f>
        <v>0.78890000000000005</v>
      </c>
      <c r="K1740">
        <f>Pumpkin_Seeds_Dataset!K1738</f>
        <v>1.9599</v>
      </c>
      <c r="L1740">
        <f>Pumpkin_Seeds_Dataset!L1738</f>
        <v>0.7127</v>
      </c>
      <c r="M1740" s="9">
        <f>Pumpkin_Seeds_Dataset!M1738</f>
        <v>1</v>
      </c>
      <c r="N1740" s="10">
        <f t="shared" si="352"/>
        <v>0</v>
      </c>
      <c r="O1740" s="11">
        <f t="shared" si="353"/>
        <v>1</v>
      </c>
      <c r="P1740">
        <f t="shared" si="354"/>
        <v>1</v>
      </c>
      <c r="Q1740">
        <f t="shared" si="355"/>
        <v>0.57293087012184007</v>
      </c>
      <c r="R1740" s="9">
        <f t="shared" si="356"/>
        <v>0.57293087012184007</v>
      </c>
      <c r="S1740" s="11">
        <f t="shared" si="357"/>
        <v>0.42706912987815993</v>
      </c>
      <c r="T1740" s="9">
        <f t="shared" si="358"/>
        <v>-0.55699021505727553</v>
      </c>
      <c r="U1740" s="11">
        <f t="shared" si="359"/>
        <v>100</v>
      </c>
      <c r="AX1740">
        <v>0.89787908460820143</v>
      </c>
      <c r="AY1740">
        <v>0</v>
      </c>
      <c r="AZ1740">
        <v>1</v>
      </c>
      <c r="BA1740">
        <f t="shared" si="363"/>
        <v>1286</v>
      </c>
      <c r="BB1740">
        <f t="shared" si="364"/>
        <v>450</v>
      </c>
      <c r="BC1740">
        <f t="shared" si="360"/>
        <v>1.0769230769230753E-2</v>
      </c>
      <c r="BD1740">
        <f t="shared" si="361"/>
        <v>0.625</v>
      </c>
      <c r="BE1740">
        <f t="shared" si="362"/>
        <v>0</v>
      </c>
    </row>
    <row r="1741" spans="1:57" x14ac:dyDescent="0.3">
      <c r="A1741">
        <f>Pumpkin_Seeds_Dataset!A1739</f>
        <v>94129</v>
      </c>
      <c r="B1741">
        <f>Pumpkin_Seeds_Dataset!B1739</f>
        <v>1262.076</v>
      </c>
      <c r="C1741">
        <f>Pumpkin_Seeds_Dataset!C1739</f>
        <v>534.93150000000003</v>
      </c>
      <c r="D1741">
        <f>Pumpkin_Seeds_Dataset!D1739</f>
        <v>224.79069999999999</v>
      </c>
      <c r="E1741">
        <f>Pumpkin_Seeds_Dataset!E1739</f>
        <v>94983</v>
      </c>
      <c r="F1741">
        <f>Pumpkin_Seeds_Dataset!F1739</f>
        <v>346.1918</v>
      </c>
      <c r="G1741">
        <f>Pumpkin_Seeds_Dataset!G1739</f>
        <v>0.90739999999999998</v>
      </c>
      <c r="H1741">
        <f>Pumpkin_Seeds_Dataset!H1739</f>
        <v>0.99099999999999999</v>
      </c>
      <c r="I1741">
        <f>Pumpkin_Seeds_Dataset!I1739</f>
        <v>0.70309999999999995</v>
      </c>
      <c r="J1741">
        <f>Pumpkin_Seeds_Dataset!J1739</f>
        <v>0.74260000000000004</v>
      </c>
      <c r="K1741">
        <f>Pumpkin_Seeds_Dataset!K1739</f>
        <v>2.3797000000000001</v>
      </c>
      <c r="L1741">
        <f>Pumpkin_Seeds_Dataset!L1739</f>
        <v>0.6472</v>
      </c>
      <c r="M1741" s="9">
        <f>Pumpkin_Seeds_Dataset!M1739</f>
        <v>1</v>
      </c>
      <c r="N1741" s="10">
        <f t="shared" si="352"/>
        <v>0</v>
      </c>
      <c r="O1741" s="11">
        <f t="shared" si="353"/>
        <v>1</v>
      </c>
      <c r="P1741">
        <f t="shared" si="354"/>
        <v>1</v>
      </c>
      <c r="Q1741">
        <f t="shared" si="355"/>
        <v>0.99056319760491551</v>
      </c>
      <c r="R1741" s="9">
        <f t="shared" si="356"/>
        <v>0.99056319760491551</v>
      </c>
      <c r="S1741" s="11">
        <f t="shared" si="357"/>
        <v>9.436802395084487E-3</v>
      </c>
      <c r="T1741" s="9">
        <f t="shared" si="358"/>
        <v>-9.4816111384537181E-3</v>
      </c>
      <c r="U1741" s="11">
        <f t="shared" si="359"/>
        <v>100</v>
      </c>
      <c r="AX1741">
        <v>0.89840145914412872</v>
      </c>
      <c r="AY1741">
        <v>0</v>
      </c>
      <c r="AZ1741">
        <v>1</v>
      </c>
      <c r="BA1741">
        <f t="shared" si="363"/>
        <v>1286</v>
      </c>
      <c r="BB1741">
        <f t="shared" si="364"/>
        <v>451</v>
      </c>
      <c r="BC1741">
        <f t="shared" si="360"/>
        <v>1.0769230769230753E-2</v>
      </c>
      <c r="BD1741">
        <f t="shared" si="361"/>
        <v>0.62416666666666665</v>
      </c>
      <c r="BE1741">
        <f t="shared" si="362"/>
        <v>0</v>
      </c>
    </row>
    <row r="1742" spans="1:57" x14ac:dyDescent="0.3">
      <c r="A1742">
        <f>Pumpkin_Seeds_Dataset!A1740</f>
        <v>90785</v>
      </c>
      <c r="B1742">
        <f>Pumpkin_Seeds_Dataset!B1740</f>
        <v>1194.154</v>
      </c>
      <c r="C1742">
        <f>Pumpkin_Seeds_Dataset!C1740</f>
        <v>488.2466</v>
      </c>
      <c r="D1742">
        <f>Pumpkin_Seeds_Dataset!D1740</f>
        <v>237.2655</v>
      </c>
      <c r="E1742">
        <f>Pumpkin_Seeds_Dataset!E1740</f>
        <v>91588</v>
      </c>
      <c r="F1742">
        <f>Pumpkin_Seeds_Dataset!F1740</f>
        <v>339.98680000000002</v>
      </c>
      <c r="G1742">
        <f>Pumpkin_Seeds_Dataset!G1740</f>
        <v>0.874</v>
      </c>
      <c r="H1742">
        <f>Pumpkin_Seeds_Dataset!H1740</f>
        <v>0.99119999999999997</v>
      </c>
      <c r="I1742">
        <f>Pumpkin_Seeds_Dataset!I1740</f>
        <v>0.75319999999999998</v>
      </c>
      <c r="J1742">
        <f>Pumpkin_Seeds_Dataset!J1740</f>
        <v>0.8</v>
      </c>
      <c r="K1742">
        <f>Pumpkin_Seeds_Dataset!K1740</f>
        <v>2.0577999999999999</v>
      </c>
      <c r="L1742">
        <f>Pumpkin_Seeds_Dataset!L1740</f>
        <v>0.69630000000000003</v>
      </c>
      <c r="M1742" s="9">
        <f>Pumpkin_Seeds_Dataset!M1740</f>
        <v>1</v>
      </c>
      <c r="N1742" s="10">
        <f t="shared" si="352"/>
        <v>0</v>
      </c>
      <c r="O1742" s="11">
        <f t="shared" si="353"/>
        <v>1</v>
      </c>
      <c r="P1742">
        <f t="shared" si="354"/>
        <v>1</v>
      </c>
      <c r="Q1742">
        <f t="shared" si="355"/>
        <v>0.56436203937902274</v>
      </c>
      <c r="R1742" s="9">
        <f t="shared" si="356"/>
        <v>0.56436203937902274</v>
      </c>
      <c r="S1742" s="11">
        <f t="shared" si="357"/>
        <v>0.43563796062097726</v>
      </c>
      <c r="T1742" s="9">
        <f t="shared" si="358"/>
        <v>-0.5720593196300181</v>
      </c>
      <c r="U1742" s="11">
        <f t="shared" si="359"/>
        <v>100</v>
      </c>
      <c r="AX1742">
        <v>0.89897900131954889</v>
      </c>
      <c r="AY1742">
        <v>0</v>
      </c>
      <c r="AZ1742">
        <v>1</v>
      </c>
      <c r="BA1742">
        <f t="shared" si="363"/>
        <v>1286</v>
      </c>
      <c r="BB1742">
        <f t="shared" si="364"/>
        <v>452</v>
      </c>
      <c r="BC1742">
        <f t="shared" si="360"/>
        <v>1.0769230769230753E-2</v>
      </c>
      <c r="BD1742">
        <f t="shared" si="361"/>
        <v>0.62333333333333329</v>
      </c>
      <c r="BE1742">
        <f t="shared" si="362"/>
        <v>0</v>
      </c>
    </row>
    <row r="1743" spans="1:57" x14ac:dyDescent="0.3">
      <c r="A1743">
        <f>Pumpkin_Seeds_Dataset!A1741</f>
        <v>86784</v>
      </c>
      <c r="B1743">
        <f>Pumpkin_Seeds_Dataset!B1741</f>
        <v>1169.443</v>
      </c>
      <c r="C1743">
        <f>Pumpkin_Seeds_Dataset!C1741</f>
        <v>475.65940000000001</v>
      </c>
      <c r="D1743">
        <f>Pumpkin_Seeds_Dataset!D1741</f>
        <v>232.8886</v>
      </c>
      <c r="E1743">
        <f>Pumpkin_Seeds_Dataset!E1741</f>
        <v>87560</v>
      </c>
      <c r="F1743">
        <f>Pumpkin_Seeds_Dataset!F1741</f>
        <v>332.41059999999999</v>
      </c>
      <c r="G1743">
        <f>Pumpkin_Seeds_Dataset!G1741</f>
        <v>0.87190000000000001</v>
      </c>
      <c r="H1743">
        <f>Pumpkin_Seeds_Dataset!H1741</f>
        <v>0.99109999999999998</v>
      </c>
      <c r="I1743">
        <f>Pumpkin_Seeds_Dataset!I1741</f>
        <v>0.7379</v>
      </c>
      <c r="J1743">
        <f>Pumpkin_Seeds_Dataset!J1741</f>
        <v>0.7974</v>
      </c>
      <c r="K1743">
        <f>Pumpkin_Seeds_Dataset!K1741</f>
        <v>2.0424000000000002</v>
      </c>
      <c r="L1743">
        <f>Pumpkin_Seeds_Dataset!L1741</f>
        <v>0.69879999999999998</v>
      </c>
      <c r="M1743" s="9">
        <f>Pumpkin_Seeds_Dataset!M1741</f>
        <v>1</v>
      </c>
      <c r="N1743" s="10">
        <f t="shared" si="352"/>
        <v>0</v>
      </c>
      <c r="O1743" s="11">
        <f t="shared" si="353"/>
        <v>1</v>
      </c>
      <c r="P1743">
        <f t="shared" si="354"/>
        <v>1</v>
      </c>
      <c r="Q1743">
        <f t="shared" si="355"/>
        <v>0.4689507484070547</v>
      </c>
      <c r="R1743" s="9">
        <f t="shared" si="356"/>
        <v>0.4689507484070547</v>
      </c>
      <c r="S1743" s="11">
        <f t="shared" si="357"/>
        <v>0.53104925159294525</v>
      </c>
      <c r="T1743" s="9">
        <f t="shared" si="358"/>
        <v>-0.75725753010767261</v>
      </c>
      <c r="U1743" s="11">
        <f t="shared" si="359"/>
        <v>0</v>
      </c>
      <c r="AX1743">
        <v>0.89910785996808773</v>
      </c>
      <c r="AY1743">
        <v>0</v>
      </c>
      <c r="AZ1743">
        <v>1</v>
      </c>
      <c r="BA1743">
        <f t="shared" si="363"/>
        <v>1286</v>
      </c>
      <c r="BB1743">
        <f t="shared" si="364"/>
        <v>453</v>
      </c>
      <c r="BC1743">
        <f t="shared" si="360"/>
        <v>1.0769230769230753E-2</v>
      </c>
      <c r="BD1743">
        <f t="shared" si="361"/>
        <v>0.62250000000000005</v>
      </c>
      <c r="BE1743">
        <f t="shared" si="362"/>
        <v>0</v>
      </c>
    </row>
    <row r="1744" spans="1:57" x14ac:dyDescent="0.3">
      <c r="A1744">
        <f>Pumpkin_Seeds_Dataset!A1742</f>
        <v>92231</v>
      </c>
      <c r="B1744">
        <f>Pumpkin_Seeds_Dataset!B1742</f>
        <v>1312.653</v>
      </c>
      <c r="C1744">
        <f>Pumpkin_Seeds_Dataset!C1742</f>
        <v>576.51559999999995</v>
      </c>
      <c r="D1744">
        <f>Pumpkin_Seeds_Dataset!D1742</f>
        <v>204.08179999999999</v>
      </c>
      <c r="E1744">
        <f>Pumpkin_Seeds_Dataset!E1742</f>
        <v>93061</v>
      </c>
      <c r="F1744">
        <f>Pumpkin_Seeds_Dataset!F1742</f>
        <v>342.68380000000002</v>
      </c>
      <c r="G1744">
        <f>Pumpkin_Seeds_Dataset!G1742</f>
        <v>0.93520000000000003</v>
      </c>
      <c r="H1744">
        <f>Pumpkin_Seeds_Dataset!H1742</f>
        <v>0.99109999999999998</v>
      </c>
      <c r="I1744">
        <f>Pumpkin_Seeds_Dataset!I1742</f>
        <v>0.76219999999999999</v>
      </c>
      <c r="J1744">
        <f>Pumpkin_Seeds_Dataset!J1742</f>
        <v>0.67259999999999998</v>
      </c>
      <c r="K1744">
        <f>Pumpkin_Seeds_Dataset!K1742</f>
        <v>2.8249</v>
      </c>
      <c r="L1744">
        <f>Pumpkin_Seeds_Dataset!L1742</f>
        <v>0.59440000000000004</v>
      </c>
      <c r="M1744" s="9">
        <f>Pumpkin_Seeds_Dataset!M1742</f>
        <v>1</v>
      </c>
      <c r="N1744" s="10">
        <f t="shared" si="352"/>
        <v>0</v>
      </c>
      <c r="O1744" s="11">
        <f t="shared" si="353"/>
        <v>1</v>
      </c>
      <c r="P1744">
        <f t="shared" si="354"/>
        <v>1</v>
      </c>
      <c r="Q1744">
        <f t="shared" si="355"/>
        <v>0.99997521183323967</v>
      </c>
      <c r="R1744" s="9">
        <f t="shared" si="356"/>
        <v>0.99997521183323967</v>
      </c>
      <c r="S1744" s="11">
        <f t="shared" si="357"/>
        <v>2.4788166760325581E-5</v>
      </c>
      <c r="T1744" s="9">
        <f t="shared" si="358"/>
        <v>-2.47884739920084E-5</v>
      </c>
      <c r="U1744" s="11">
        <f t="shared" si="359"/>
        <v>100</v>
      </c>
      <c r="AX1744">
        <v>0.89965776750659099</v>
      </c>
      <c r="AY1744">
        <v>0</v>
      </c>
      <c r="AZ1744">
        <v>1</v>
      </c>
      <c r="BA1744">
        <f t="shared" si="363"/>
        <v>1286</v>
      </c>
      <c r="BB1744">
        <f t="shared" si="364"/>
        <v>454</v>
      </c>
      <c r="BC1744">
        <f t="shared" si="360"/>
        <v>1.0769230769230753E-2</v>
      </c>
      <c r="BD1744">
        <f t="shared" si="361"/>
        <v>0.62166666666666659</v>
      </c>
      <c r="BE1744">
        <f t="shared" si="362"/>
        <v>0</v>
      </c>
    </row>
    <row r="1745" spans="1:57" x14ac:dyDescent="0.3">
      <c r="A1745">
        <f>Pumpkin_Seeds_Dataset!A1743</f>
        <v>69842</v>
      </c>
      <c r="B1745">
        <f>Pumpkin_Seeds_Dataset!B1743</f>
        <v>1105.2850000000001</v>
      </c>
      <c r="C1745">
        <f>Pumpkin_Seeds_Dataset!C1743</f>
        <v>469.4984</v>
      </c>
      <c r="D1745">
        <f>Pumpkin_Seeds_Dataset!D1743</f>
        <v>191.3546</v>
      </c>
      <c r="E1745">
        <f>Pumpkin_Seeds_Dataset!E1743</f>
        <v>70742</v>
      </c>
      <c r="F1745">
        <f>Pumpkin_Seeds_Dataset!F1743</f>
        <v>298.20400000000001</v>
      </c>
      <c r="G1745">
        <f>Pumpkin_Seeds_Dataset!G1743</f>
        <v>0.91320000000000001</v>
      </c>
      <c r="H1745">
        <f>Pumpkin_Seeds_Dataset!H1743</f>
        <v>0.98729999999999996</v>
      </c>
      <c r="I1745">
        <f>Pumpkin_Seeds_Dataset!I1743</f>
        <v>0.64880000000000004</v>
      </c>
      <c r="J1745">
        <f>Pumpkin_Seeds_Dataset!J1743</f>
        <v>0.71840000000000004</v>
      </c>
      <c r="K1745">
        <f>Pumpkin_Seeds_Dataset!K1743</f>
        <v>2.4535999999999998</v>
      </c>
      <c r="L1745">
        <f>Pumpkin_Seeds_Dataset!L1743</f>
        <v>0.63519999999999999</v>
      </c>
      <c r="M1745" s="9">
        <f>Pumpkin_Seeds_Dataset!M1743</f>
        <v>1</v>
      </c>
      <c r="N1745" s="10">
        <f t="shared" si="352"/>
        <v>0</v>
      </c>
      <c r="O1745" s="11">
        <f t="shared" si="353"/>
        <v>1</v>
      </c>
      <c r="P1745">
        <f t="shared" si="354"/>
        <v>1</v>
      </c>
      <c r="Q1745">
        <f t="shared" si="355"/>
        <v>0.99401205122659864</v>
      </c>
      <c r="R1745" s="9">
        <f t="shared" si="356"/>
        <v>0.99401205122659864</v>
      </c>
      <c r="S1745" s="11">
        <f t="shared" si="357"/>
        <v>5.9879487734013637E-3</v>
      </c>
      <c r="T1745" s="9">
        <f t="shared" si="358"/>
        <v>-6.0059484286365886E-3</v>
      </c>
      <c r="U1745" s="11">
        <f t="shared" si="359"/>
        <v>100</v>
      </c>
      <c r="AX1745">
        <v>0.90102699851366153</v>
      </c>
      <c r="AY1745">
        <v>0</v>
      </c>
      <c r="AZ1745">
        <v>1</v>
      </c>
      <c r="BA1745">
        <f t="shared" si="363"/>
        <v>1286</v>
      </c>
      <c r="BB1745">
        <f t="shared" si="364"/>
        <v>455</v>
      </c>
      <c r="BC1745">
        <f t="shared" si="360"/>
        <v>1.0769230769230753E-2</v>
      </c>
      <c r="BD1745">
        <f t="shared" si="361"/>
        <v>0.62083333333333335</v>
      </c>
      <c r="BE1745">
        <f t="shared" si="362"/>
        <v>0</v>
      </c>
    </row>
    <row r="1746" spans="1:57" x14ac:dyDescent="0.3">
      <c r="A1746">
        <f>Pumpkin_Seeds_Dataset!A1744</f>
        <v>97198</v>
      </c>
      <c r="B1746">
        <f>Pumpkin_Seeds_Dataset!B1744</f>
        <v>1274.518</v>
      </c>
      <c r="C1746">
        <f>Pumpkin_Seeds_Dataset!C1744</f>
        <v>532.33879999999999</v>
      </c>
      <c r="D1746">
        <f>Pumpkin_Seeds_Dataset!D1744</f>
        <v>233.6575</v>
      </c>
      <c r="E1746">
        <f>Pumpkin_Seeds_Dataset!E1744</f>
        <v>98066</v>
      </c>
      <c r="F1746">
        <f>Pumpkin_Seeds_Dataset!F1744</f>
        <v>351.79020000000003</v>
      </c>
      <c r="G1746">
        <f>Pumpkin_Seeds_Dataset!G1744</f>
        <v>0.89849999999999997</v>
      </c>
      <c r="H1746">
        <f>Pumpkin_Seeds_Dataset!H1744</f>
        <v>0.99109999999999998</v>
      </c>
      <c r="I1746">
        <f>Pumpkin_Seeds_Dataset!I1744</f>
        <v>0.67969999999999997</v>
      </c>
      <c r="J1746">
        <f>Pumpkin_Seeds_Dataset!J1744</f>
        <v>0.75190000000000001</v>
      </c>
      <c r="K1746">
        <f>Pumpkin_Seeds_Dataset!K1744</f>
        <v>2.2783000000000002</v>
      </c>
      <c r="L1746">
        <f>Pumpkin_Seeds_Dataset!L1744</f>
        <v>0.66080000000000005</v>
      </c>
      <c r="M1746" s="9">
        <f>Pumpkin_Seeds_Dataset!M1744</f>
        <v>1</v>
      </c>
      <c r="N1746" s="10">
        <f t="shared" si="352"/>
        <v>0</v>
      </c>
      <c r="O1746" s="11">
        <f t="shared" si="353"/>
        <v>1</v>
      </c>
      <c r="P1746">
        <f t="shared" si="354"/>
        <v>1</v>
      </c>
      <c r="Q1746">
        <f t="shared" si="355"/>
        <v>0.98187973454174282</v>
      </c>
      <c r="R1746" s="9">
        <f t="shared" si="356"/>
        <v>0.98187973454174282</v>
      </c>
      <c r="S1746" s="11">
        <f t="shared" si="357"/>
        <v>1.8120265458257179E-2</v>
      </c>
      <c r="T1746" s="9">
        <f t="shared" si="358"/>
        <v>-1.8286448044482616E-2</v>
      </c>
      <c r="U1746" s="11">
        <f t="shared" si="359"/>
        <v>100</v>
      </c>
      <c r="AX1746">
        <v>0.90205046296197677</v>
      </c>
      <c r="AY1746">
        <v>0</v>
      </c>
      <c r="AZ1746">
        <v>1</v>
      </c>
      <c r="BA1746">
        <f t="shared" si="363"/>
        <v>1286</v>
      </c>
      <c r="BB1746">
        <f t="shared" si="364"/>
        <v>456</v>
      </c>
      <c r="BC1746">
        <f t="shared" si="360"/>
        <v>1.0769230769230753E-2</v>
      </c>
      <c r="BD1746">
        <f t="shared" si="361"/>
        <v>0.62</v>
      </c>
      <c r="BE1746">
        <f t="shared" si="362"/>
        <v>0</v>
      </c>
    </row>
    <row r="1747" spans="1:57" x14ac:dyDescent="0.3">
      <c r="A1747">
        <f>Pumpkin_Seeds_Dataset!A1745</f>
        <v>86473</v>
      </c>
      <c r="B1747">
        <f>Pumpkin_Seeds_Dataset!B1745</f>
        <v>1215.223</v>
      </c>
      <c r="C1747">
        <f>Pumpkin_Seeds_Dataset!C1745</f>
        <v>521.00120000000004</v>
      </c>
      <c r="D1747">
        <f>Pumpkin_Seeds_Dataset!D1745</f>
        <v>211.9367</v>
      </c>
      <c r="E1747">
        <f>Pumpkin_Seeds_Dataset!E1745</f>
        <v>87159</v>
      </c>
      <c r="F1747">
        <f>Pumpkin_Seeds_Dataset!F1745</f>
        <v>331.81450000000001</v>
      </c>
      <c r="G1747">
        <f>Pumpkin_Seeds_Dataset!G1745</f>
        <v>0.91349999999999998</v>
      </c>
      <c r="H1747">
        <f>Pumpkin_Seeds_Dataset!H1745</f>
        <v>0.99209999999999998</v>
      </c>
      <c r="I1747">
        <f>Pumpkin_Seeds_Dataset!I1745</f>
        <v>0.77559999999999996</v>
      </c>
      <c r="J1747">
        <f>Pumpkin_Seeds_Dataset!J1745</f>
        <v>0.73580000000000001</v>
      </c>
      <c r="K1747">
        <f>Pumpkin_Seeds_Dataset!K1745</f>
        <v>2.4582999999999999</v>
      </c>
      <c r="L1747">
        <f>Pumpkin_Seeds_Dataset!L1745</f>
        <v>0.63690000000000002</v>
      </c>
      <c r="M1747" s="9">
        <f>Pumpkin_Seeds_Dataset!M1745</f>
        <v>1</v>
      </c>
      <c r="N1747" s="10">
        <f t="shared" si="352"/>
        <v>0</v>
      </c>
      <c r="O1747" s="11">
        <f t="shared" si="353"/>
        <v>1</v>
      </c>
      <c r="P1747">
        <f t="shared" si="354"/>
        <v>1</v>
      </c>
      <c r="Q1747">
        <f t="shared" si="355"/>
        <v>0.99586038432163582</v>
      </c>
      <c r="R1747" s="9">
        <f t="shared" si="356"/>
        <v>0.99586038432163582</v>
      </c>
      <c r="S1747" s="11">
        <f t="shared" si="357"/>
        <v>4.1396156783641835E-3</v>
      </c>
      <c r="T1747" s="9">
        <f t="shared" si="358"/>
        <v>-4.1482076070661275E-3</v>
      </c>
      <c r="U1747" s="11">
        <f t="shared" si="359"/>
        <v>100</v>
      </c>
      <c r="AX1747">
        <v>0.90270258079200616</v>
      </c>
      <c r="AY1747">
        <v>0</v>
      </c>
      <c r="AZ1747">
        <v>1</v>
      </c>
      <c r="BA1747">
        <f t="shared" si="363"/>
        <v>1286</v>
      </c>
      <c r="BB1747">
        <f t="shared" si="364"/>
        <v>457</v>
      </c>
      <c r="BC1747">
        <f t="shared" si="360"/>
        <v>1.0769230769230753E-2</v>
      </c>
      <c r="BD1747">
        <f t="shared" si="361"/>
        <v>0.61916666666666664</v>
      </c>
      <c r="BE1747">
        <f t="shared" si="362"/>
        <v>0</v>
      </c>
    </row>
    <row r="1748" spans="1:57" x14ac:dyDescent="0.3">
      <c r="A1748">
        <f>Pumpkin_Seeds_Dataset!A1746</f>
        <v>75034</v>
      </c>
      <c r="B1748">
        <f>Pumpkin_Seeds_Dataset!B1746</f>
        <v>1161.204</v>
      </c>
      <c r="C1748">
        <f>Pumpkin_Seeds_Dataset!C1746</f>
        <v>502.02370000000002</v>
      </c>
      <c r="D1748">
        <f>Pumpkin_Seeds_Dataset!D1746</f>
        <v>191.97630000000001</v>
      </c>
      <c r="E1748">
        <f>Pumpkin_Seeds_Dataset!E1746</f>
        <v>75714</v>
      </c>
      <c r="F1748">
        <f>Pumpkin_Seeds_Dataset!F1746</f>
        <v>309.08940000000001</v>
      </c>
      <c r="G1748">
        <f>Pumpkin_Seeds_Dataset!G1746</f>
        <v>0.92400000000000004</v>
      </c>
      <c r="H1748">
        <f>Pumpkin_Seeds_Dataset!H1746</f>
        <v>0.99099999999999999</v>
      </c>
      <c r="I1748">
        <f>Pumpkin_Seeds_Dataset!I1746</f>
        <v>0.60270000000000001</v>
      </c>
      <c r="J1748">
        <f>Pumpkin_Seeds_Dataset!J1746</f>
        <v>0.69930000000000003</v>
      </c>
      <c r="K1748">
        <f>Pumpkin_Seeds_Dataset!K1746</f>
        <v>2.6150000000000002</v>
      </c>
      <c r="L1748">
        <f>Pumpkin_Seeds_Dataset!L1746</f>
        <v>0.61570000000000003</v>
      </c>
      <c r="M1748" s="9">
        <f>Pumpkin_Seeds_Dataset!M1746</f>
        <v>1</v>
      </c>
      <c r="N1748" s="10">
        <f t="shared" si="352"/>
        <v>0</v>
      </c>
      <c r="O1748" s="11">
        <f t="shared" si="353"/>
        <v>1</v>
      </c>
      <c r="P1748">
        <f t="shared" si="354"/>
        <v>1</v>
      </c>
      <c r="Q1748">
        <f t="shared" si="355"/>
        <v>0.99953672139557914</v>
      </c>
      <c r="R1748" s="9">
        <f t="shared" si="356"/>
        <v>0.99953672139557914</v>
      </c>
      <c r="S1748" s="11">
        <f t="shared" si="357"/>
        <v>4.6327860442085811E-4</v>
      </c>
      <c r="T1748" s="9">
        <f t="shared" si="358"/>
        <v>-4.6338595110907807E-4</v>
      </c>
      <c r="U1748" s="11">
        <f t="shared" si="359"/>
        <v>100</v>
      </c>
      <c r="AX1748">
        <v>0.9033193132784737</v>
      </c>
      <c r="AY1748">
        <v>0</v>
      </c>
      <c r="AZ1748">
        <v>1</v>
      </c>
      <c r="BA1748">
        <f t="shared" si="363"/>
        <v>1286</v>
      </c>
      <c r="BB1748">
        <f t="shared" si="364"/>
        <v>458</v>
      </c>
      <c r="BC1748">
        <f t="shared" si="360"/>
        <v>1.0769230769230753E-2</v>
      </c>
      <c r="BD1748">
        <f t="shared" si="361"/>
        <v>0.6183333333333334</v>
      </c>
      <c r="BE1748">
        <f t="shared" si="362"/>
        <v>0</v>
      </c>
    </row>
    <row r="1749" spans="1:57" x14ac:dyDescent="0.3">
      <c r="A1749">
        <f>Pumpkin_Seeds_Dataset!A1747</f>
        <v>65939</v>
      </c>
      <c r="B1749">
        <f>Pumpkin_Seeds_Dataset!B1747</f>
        <v>999.94299999999998</v>
      </c>
      <c r="C1749">
        <f>Pumpkin_Seeds_Dataset!C1747</f>
        <v>399.92509999999999</v>
      </c>
      <c r="D1749">
        <f>Pumpkin_Seeds_Dataset!D1747</f>
        <v>211.51679999999999</v>
      </c>
      <c r="E1749">
        <f>Pumpkin_Seeds_Dataset!E1747</f>
        <v>66452</v>
      </c>
      <c r="F1749">
        <f>Pumpkin_Seeds_Dataset!F1747</f>
        <v>289.75189999999998</v>
      </c>
      <c r="G1749">
        <f>Pumpkin_Seeds_Dataset!G1747</f>
        <v>0.84870000000000001</v>
      </c>
      <c r="H1749">
        <f>Pumpkin_Seeds_Dataset!H1747</f>
        <v>0.99229999999999996</v>
      </c>
      <c r="I1749">
        <f>Pumpkin_Seeds_Dataset!I1747</f>
        <v>0.67759999999999998</v>
      </c>
      <c r="J1749">
        <f>Pumpkin_Seeds_Dataset!J1747</f>
        <v>0.82869999999999999</v>
      </c>
      <c r="K1749">
        <f>Pumpkin_Seeds_Dataset!K1747</f>
        <v>1.8907</v>
      </c>
      <c r="L1749">
        <f>Pumpkin_Seeds_Dataset!L1747</f>
        <v>0.72450000000000003</v>
      </c>
      <c r="M1749" s="9">
        <f>Pumpkin_Seeds_Dataset!M1747</f>
        <v>1</v>
      </c>
      <c r="N1749" s="10">
        <f t="shared" si="352"/>
        <v>0</v>
      </c>
      <c r="O1749" s="11">
        <f t="shared" si="353"/>
        <v>1</v>
      </c>
      <c r="P1749">
        <f t="shared" si="354"/>
        <v>1</v>
      </c>
      <c r="Q1749">
        <f t="shared" si="355"/>
        <v>0.36531548265786173</v>
      </c>
      <c r="R1749" s="9">
        <f t="shared" si="356"/>
        <v>0.36531548265786173</v>
      </c>
      <c r="S1749" s="11">
        <f t="shared" si="357"/>
        <v>0.63468451734213827</v>
      </c>
      <c r="T1749" s="9">
        <f t="shared" si="358"/>
        <v>-1.0069939626740096</v>
      </c>
      <c r="U1749" s="11">
        <f t="shared" si="359"/>
        <v>0</v>
      </c>
      <c r="AX1749">
        <v>0.90373905847252067</v>
      </c>
      <c r="AY1749">
        <v>0</v>
      </c>
      <c r="AZ1749">
        <v>1</v>
      </c>
      <c r="BA1749">
        <f t="shared" si="363"/>
        <v>1286</v>
      </c>
      <c r="BB1749">
        <f t="shared" si="364"/>
        <v>459</v>
      </c>
      <c r="BC1749">
        <f t="shared" si="360"/>
        <v>1.0769230769230753E-2</v>
      </c>
      <c r="BD1749">
        <f t="shared" si="361"/>
        <v>0.61749999999999994</v>
      </c>
      <c r="BE1749">
        <f t="shared" si="362"/>
        <v>0</v>
      </c>
    </row>
    <row r="1750" spans="1:57" x14ac:dyDescent="0.3">
      <c r="A1750">
        <f>Pumpkin_Seeds_Dataset!A1748</f>
        <v>81297</v>
      </c>
      <c r="B1750">
        <f>Pumpkin_Seeds_Dataset!B1748</f>
        <v>1112.297</v>
      </c>
      <c r="C1750">
        <f>Pumpkin_Seeds_Dataset!C1748</f>
        <v>441.43209999999999</v>
      </c>
      <c r="D1750">
        <f>Pumpkin_Seeds_Dataset!D1748</f>
        <v>235.1739</v>
      </c>
      <c r="E1750">
        <f>Pumpkin_Seeds_Dataset!E1748</f>
        <v>82052</v>
      </c>
      <c r="F1750">
        <f>Pumpkin_Seeds_Dataset!F1748</f>
        <v>321.73059999999998</v>
      </c>
      <c r="G1750">
        <f>Pumpkin_Seeds_Dataset!G1748</f>
        <v>0.84630000000000005</v>
      </c>
      <c r="H1750">
        <f>Pumpkin_Seeds_Dataset!H1748</f>
        <v>0.99080000000000001</v>
      </c>
      <c r="I1750">
        <f>Pumpkin_Seeds_Dataset!I1748</f>
        <v>0.75109999999999999</v>
      </c>
      <c r="J1750">
        <f>Pumpkin_Seeds_Dataset!J1748</f>
        <v>0.82569999999999999</v>
      </c>
      <c r="K1750">
        <f>Pumpkin_Seeds_Dataset!K1748</f>
        <v>1.877</v>
      </c>
      <c r="L1750">
        <f>Pumpkin_Seeds_Dataset!L1748</f>
        <v>0.7288</v>
      </c>
      <c r="M1750" s="9">
        <f>Pumpkin_Seeds_Dataset!M1748</f>
        <v>1</v>
      </c>
      <c r="N1750" s="10">
        <f t="shared" si="352"/>
        <v>0</v>
      </c>
      <c r="O1750" s="11">
        <f t="shared" si="353"/>
        <v>1</v>
      </c>
      <c r="P1750">
        <f t="shared" si="354"/>
        <v>1</v>
      </c>
      <c r="Q1750">
        <f t="shared" si="355"/>
        <v>0.10393849238451563</v>
      </c>
      <c r="R1750" s="9">
        <f t="shared" si="356"/>
        <v>0.10393849238451563</v>
      </c>
      <c r="S1750" s="11">
        <f t="shared" si="357"/>
        <v>0.89606150761548431</v>
      </c>
      <c r="T1750" s="9">
        <f t="shared" si="358"/>
        <v>-2.2639559741778488</v>
      </c>
      <c r="U1750" s="11">
        <f t="shared" si="359"/>
        <v>0</v>
      </c>
      <c r="AX1750">
        <v>0.90426220722175776</v>
      </c>
      <c r="AY1750">
        <v>0</v>
      </c>
      <c r="AZ1750">
        <v>1</v>
      </c>
      <c r="BA1750">
        <f t="shared" si="363"/>
        <v>1286</v>
      </c>
      <c r="BB1750">
        <f t="shared" si="364"/>
        <v>460</v>
      </c>
      <c r="BC1750">
        <f t="shared" si="360"/>
        <v>1.0769230769230753E-2</v>
      </c>
      <c r="BD1750">
        <f t="shared" si="361"/>
        <v>0.6166666666666667</v>
      </c>
      <c r="BE1750">
        <f t="shared" si="362"/>
        <v>0</v>
      </c>
    </row>
    <row r="1751" spans="1:57" x14ac:dyDescent="0.3">
      <c r="A1751">
        <f>Pumpkin_Seeds_Dataset!A1749</f>
        <v>109914</v>
      </c>
      <c r="B1751">
        <f>Pumpkin_Seeds_Dataset!B1749</f>
        <v>1443.4280000000001</v>
      </c>
      <c r="C1751">
        <f>Pumpkin_Seeds_Dataset!C1749</f>
        <v>632.10799999999995</v>
      </c>
      <c r="D1751">
        <f>Pumpkin_Seeds_Dataset!D1749</f>
        <v>221.9675</v>
      </c>
      <c r="E1751">
        <f>Pumpkin_Seeds_Dataset!E1749</f>
        <v>110931</v>
      </c>
      <c r="F1751">
        <f>Pumpkin_Seeds_Dataset!F1749</f>
        <v>374.09469999999999</v>
      </c>
      <c r="G1751">
        <f>Pumpkin_Seeds_Dataset!G1749</f>
        <v>0.93630000000000002</v>
      </c>
      <c r="H1751">
        <f>Pumpkin_Seeds_Dataset!H1749</f>
        <v>0.99080000000000001</v>
      </c>
      <c r="I1751">
        <f>Pumpkin_Seeds_Dataset!I1749</f>
        <v>0.75290000000000001</v>
      </c>
      <c r="J1751">
        <f>Pumpkin_Seeds_Dataset!J1749</f>
        <v>0.66290000000000004</v>
      </c>
      <c r="K1751">
        <f>Pumpkin_Seeds_Dataset!K1749</f>
        <v>2.8477999999999999</v>
      </c>
      <c r="L1751">
        <f>Pumpkin_Seeds_Dataset!L1749</f>
        <v>0.59179999999999999</v>
      </c>
      <c r="M1751" s="9">
        <f>Pumpkin_Seeds_Dataset!M1749</f>
        <v>1</v>
      </c>
      <c r="N1751" s="10">
        <f t="shared" si="352"/>
        <v>0</v>
      </c>
      <c r="O1751" s="11">
        <f t="shared" si="353"/>
        <v>1</v>
      </c>
      <c r="P1751">
        <f t="shared" si="354"/>
        <v>1</v>
      </c>
      <c r="Q1751">
        <f t="shared" si="355"/>
        <v>0.99999868589067042</v>
      </c>
      <c r="R1751" s="9">
        <f t="shared" si="356"/>
        <v>0.99999868589067042</v>
      </c>
      <c r="S1751" s="11">
        <f t="shared" si="357"/>
        <v>1.3141093295754303E-6</v>
      </c>
      <c r="T1751" s="9">
        <f t="shared" si="358"/>
        <v>-1.3141101930178517E-6</v>
      </c>
      <c r="U1751" s="11">
        <f t="shared" si="359"/>
        <v>100</v>
      </c>
      <c r="AX1751">
        <v>0.90514769749033719</v>
      </c>
      <c r="AY1751">
        <v>0</v>
      </c>
      <c r="AZ1751">
        <v>1</v>
      </c>
      <c r="BA1751">
        <f t="shared" si="363"/>
        <v>1286</v>
      </c>
      <c r="BB1751">
        <f t="shared" si="364"/>
        <v>461</v>
      </c>
      <c r="BC1751">
        <f t="shared" si="360"/>
        <v>1.0769230769230753E-2</v>
      </c>
      <c r="BD1751">
        <f t="shared" si="361"/>
        <v>0.61583333333333334</v>
      </c>
      <c r="BE1751">
        <f t="shared" si="362"/>
        <v>0</v>
      </c>
    </row>
    <row r="1752" spans="1:57" x14ac:dyDescent="0.3">
      <c r="A1752">
        <f>Pumpkin_Seeds_Dataset!A1750</f>
        <v>78323</v>
      </c>
      <c r="B1752">
        <f>Pumpkin_Seeds_Dataset!B1750</f>
        <v>1152.7560000000001</v>
      </c>
      <c r="C1752">
        <f>Pumpkin_Seeds_Dataset!C1750</f>
        <v>476.62759999999997</v>
      </c>
      <c r="D1752">
        <f>Pumpkin_Seeds_Dataset!D1750</f>
        <v>211.04939999999999</v>
      </c>
      <c r="E1752">
        <f>Pumpkin_Seeds_Dataset!E1750</f>
        <v>79445</v>
      </c>
      <c r="F1752">
        <f>Pumpkin_Seeds_Dataset!F1750</f>
        <v>315.791</v>
      </c>
      <c r="G1752">
        <f>Pumpkin_Seeds_Dataset!G1750</f>
        <v>0.89659999999999995</v>
      </c>
      <c r="H1752">
        <f>Pumpkin_Seeds_Dataset!H1750</f>
        <v>0.9859</v>
      </c>
      <c r="I1752">
        <f>Pumpkin_Seeds_Dataset!I1750</f>
        <v>0.66800000000000004</v>
      </c>
      <c r="J1752">
        <f>Pumpkin_Seeds_Dataset!J1750</f>
        <v>0.74070000000000003</v>
      </c>
      <c r="K1752">
        <f>Pumpkin_Seeds_Dataset!K1750</f>
        <v>2.2584</v>
      </c>
      <c r="L1752">
        <f>Pumpkin_Seeds_Dataset!L1750</f>
        <v>0.66259999999999997</v>
      </c>
      <c r="M1752" s="9">
        <f>Pumpkin_Seeds_Dataset!M1750</f>
        <v>1</v>
      </c>
      <c r="N1752" s="10">
        <f t="shared" si="352"/>
        <v>0</v>
      </c>
      <c r="O1752" s="11">
        <f t="shared" si="353"/>
        <v>1</v>
      </c>
      <c r="P1752">
        <f t="shared" si="354"/>
        <v>1</v>
      </c>
      <c r="Q1752">
        <f t="shared" si="355"/>
        <v>0.84440503987017157</v>
      </c>
      <c r="R1752" s="9">
        <f t="shared" si="356"/>
        <v>0.84440503987017157</v>
      </c>
      <c r="S1752" s="11">
        <f t="shared" si="357"/>
        <v>0.15559496012982843</v>
      </c>
      <c r="T1752" s="9">
        <f t="shared" si="358"/>
        <v>-0.16912299444433912</v>
      </c>
      <c r="U1752" s="11">
        <f t="shared" si="359"/>
        <v>100</v>
      </c>
      <c r="AX1752">
        <v>0.90568110810402169</v>
      </c>
      <c r="AY1752">
        <v>0</v>
      </c>
      <c r="AZ1752">
        <v>1</v>
      </c>
      <c r="BA1752">
        <f t="shared" si="363"/>
        <v>1286</v>
      </c>
      <c r="BB1752">
        <f t="shared" si="364"/>
        <v>462</v>
      </c>
      <c r="BC1752">
        <f t="shared" si="360"/>
        <v>1.0769230769230753E-2</v>
      </c>
      <c r="BD1752">
        <f t="shared" si="361"/>
        <v>0.61499999999999999</v>
      </c>
      <c r="BE1752">
        <f t="shared" si="362"/>
        <v>4.7307692307690773E-4</v>
      </c>
    </row>
    <row r="1753" spans="1:57" x14ac:dyDescent="0.3">
      <c r="A1753">
        <f>Pumpkin_Seeds_Dataset!A1751</f>
        <v>77642</v>
      </c>
      <c r="B1753">
        <f>Pumpkin_Seeds_Dataset!B1751</f>
        <v>1179.49</v>
      </c>
      <c r="C1753">
        <f>Pumpkin_Seeds_Dataset!C1751</f>
        <v>504.86590000000001</v>
      </c>
      <c r="D1753">
        <f>Pumpkin_Seeds_Dataset!D1751</f>
        <v>196.62790000000001</v>
      </c>
      <c r="E1753">
        <f>Pumpkin_Seeds_Dataset!E1751</f>
        <v>78425</v>
      </c>
      <c r="F1753">
        <f>Pumpkin_Seeds_Dataset!F1751</f>
        <v>314.4151</v>
      </c>
      <c r="G1753">
        <f>Pumpkin_Seeds_Dataset!G1751</f>
        <v>0.92100000000000004</v>
      </c>
      <c r="H1753">
        <f>Pumpkin_Seeds_Dataset!H1751</f>
        <v>0.99</v>
      </c>
      <c r="I1753">
        <f>Pumpkin_Seeds_Dataset!I1751</f>
        <v>0.69359999999999999</v>
      </c>
      <c r="J1753">
        <f>Pumpkin_Seeds_Dataset!J1751</f>
        <v>0.70130000000000003</v>
      </c>
      <c r="K1753">
        <f>Pumpkin_Seeds_Dataset!K1751</f>
        <v>2.5676000000000001</v>
      </c>
      <c r="L1753">
        <f>Pumpkin_Seeds_Dataset!L1751</f>
        <v>0.62280000000000002</v>
      </c>
      <c r="M1753" s="9">
        <f>Pumpkin_Seeds_Dataset!M1751</f>
        <v>1</v>
      </c>
      <c r="N1753" s="10">
        <f t="shared" si="352"/>
        <v>0</v>
      </c>
      <c r="O1753" s="11">
        <f t="shared" si="353"/>
        <v>1</v>
      </c>
      <c r="P1753">
        <f t="shared" si="354"/>
        <v>1</v>
      </c>
      <c r="Q1753">
        <f t="shared" si="355"/>
        <v>0.99800800646817411</v>
      </c>
      <c r="R1753" s="9">
        <f t="shared" si="356"/>
        <v>0.99800800646817411</v>
      </c>
      <c r="S1753" s="11">
        <f t="shared" si="357"/>
        <v>1.9919935318258863E-3</v>
      </c>
      <c r="T1753" s="9">
        <f t="shared" si="358"/>
        <v>-1.9939801896527495E-3</v>
      </c>
      <c r="U1753" s="11">
        <f t="shared" si="359"/>
        <v>100</v>
      </c>
      <c r="AX1753">
        <v>0.90571009975604611</v>
      </c>
      <c r="AY1753">
        <v>1</v>
      </c>
      <c r="AZ1753">
        <v>0</v>
      </c>
      <c r="BA1753">
        <f t="shared" si="363"/>
        <v>1287</v>
      </c>
      <c r="BB1753">
        <f t="shared" si="364"/>
        <v>462</v>
      </c>
      <c r="BC1753">
        <f t="shared" si="360"/>
        <v>1.0000000000000009E-2</v>
      </c>
      <c r="BD1753">
        <f t="shared" si="361"/>
        <v>0.61499999999999999</v>
      </c>
      <c r="BE1753">
        <f t="shared" si="362"/>
        <v>0</v>
      </c>
    </row>
    <row r="1754" spans="1:57" x14ac:dyDescent="0.3">
      <c r="A1754">
        <f>Pumpkin_Seeds_Dataset!A1752</f>
        <v>107268</v>
      </c>
      <c r="B1754">
        <f>Pumpkin_Seeds_Dataset!B1752</f>
        <v>1366.904</v>
      </c>
      <c r="C1754">
        <f>Pumpkin_Seeds_Dataset!C1752</f>
        <v>574.52869999999996</v>
      </c>
      <c r="D1754">
        <f>Pumpkin_Seeds_Dataset!D1752</f>
        <v>238.3152</v>
      </c>
      <c r="E1754">
        <f>Pumpkin_Seeds_Dataset!E1752</f>
        <v>108314</v>
      </c>
      <c r="F1754">
        <f>Pumpkin_Seeds_Dataset!F1752</f>
        <v>369.56439999999998</v>
      </c>
      <c r="G1754">
        <f>Pumpkin_Seeds_Dataset!G1752</f>
        <v>0.90990000000000004</v>
      </c>
      <c r="H1754">
        <f>Pumpkin_Seeds_Dataset!H1752</f>
        <v>0.99029999999999996</v>
      </c>
      <c r="I1754">
        <f>Pumpkin_Seeds_Dataset!I1752</f>
        <v>0.56079999999999997</v>
      </c>
      <c r="J1754">
        <f>Pumpkin_Seeds_Dataset!J1752</f>
        <v>0.72140000000000004</v>
      </c>
      <c r="K1754">
        <f>Pumpkin_Seeds_Dataset!K1752</f>
        <v>2.4108000000000001</v>
      </c>
      <c r="L1754">
        <f>Pumpkin_Seeds_Dataset!L1752</f>
        <v>0.64319999999999999</v>
      </c>
      <c r="M1754" s="9">
        <f>Pumpkin_Seeds_Dataset!M1752</f>
        <v>1</v>
      </c>
      <c r="N1754" s="10">
        <f t="shared" si="352"/>
        <v>0</v>
      </c>
      <c r="O1754" s="11">
        <f t="shared" si="353"/>
        <v>1</v>
      </c>
      <c r="P1754">
        <f t="shared" si="354"/>
        <v>1</v>
      </c>
      <c r="Q1754">
        <f t="shared" si="355"/>
        <v>0.99806360724331877</v>
      </c>
      <c r="R1754" s="9">
        <f t="shared" si="356"/>
        <v>0.99806360724331877</v>
      </c>
      <c r="S1754" s="11">
        <f t="shared" si="357"/>
        <v>1.9363927566812267E-3</v>
      </c>
      <c r="T1754" s="9">
        <f t="shared" si="358"/>
        <v>-1.9382699888993247E-3</v>
      </c>
      <c r="U1754" s="11">
        <f t="shared" si="359"/>
        <v>100</v>
      </c>
      <c r="AX1754">
        <v>0.90610586726781039</v>
      </c>
      <c r="AY1754">
        <v>0</v>
      </c>
      <c r="AZ1754">
        <v>1</v>
      </c>
      <c r="BA1754">
        <f t="shared" si="363"/>
        <v>1287</v>
      </c>
      <c r="BB1754">
        <f t="shared" si="364"/>
        <v>463</v>
      </c>
      <c r="BC1754">
        <f t="shared" si="360"/>
        <v>1.0000000000000009E-2</v>
      </c>
      <c r="BD1754">
        <f t="shared" si="361"/>
        <v>0.61416666666666675</v>
      </c>
      <c r="BE1754">
        <f t="shared" si="362"/>
        <v>0</v>
      </c>
    </row>
    <row r="1755" spans="1:57" x14ac:dyDescent="0.3">
      <c r="A1755">
        <f>Pumpkin_Seeds_Dataset!A1753</f>
        <v>105261</v>
      </c>
      <c r="B1755">
        <f>Pumpkin_Seeds_Dataset!B1753</f>
        <v>1283.4190000000001</v>
      </c>
      <c r="C1755">
        <f>Pumpkin_Seeds_Dataset!C1753</f>
        <v>518.07439999999997</v>
      </c>
      <c r="D1755">
        <f>Pumpkin_Seeds_Dataset!D1753</f>
        <v>260.56400000000002</v>
      </c>
      <c r="E1755">
        <f>Pumpkin_Seeds_Dataset!E1753</f>
        <v>106036</v>
      </c>
      <c r="F1755">
        <f>Pumpkin_Seeds_Dataset!F1753</f>
        <v>366.0908</v>
      </c>
      <c r="G1755">
        <f>Pumpkin_Seeds_Dataset!G1753</f>
        <v>0.86429999999999996</v>
      </c>
      <c r="H1755">
        <f>Pumpkin_Seeds_Dataset!H1753</f>
        <v>0.99270000000000003</v>
      </c>
      <c r="I1755">
        <f>Pumpkin_Seeds_Dataset!I1753</f>
        <v>0.67200000000000004</v>
      </c>
      <c r="J1755">
        <f>Pumpkin_Seeds_Dataset!J1753</f>
        <v>0.80300000000000005</v>
      </c>
      <c r="K1755">
        <f>Pumpkin_Seeds_Dataset!K1753</f>
        <v>1.9883</v>
      </c>
      <c r="L1755">
        <f>Pumpkin_Seeds_Dataset!L1753</f>
        <v>0.70660000000000001</v>
      </c>
      <c r="M1755" s="9">
        <f>Pumpkin_Seeds_Dataset!M1753</f>
        <v>1</v>
      </c>
      <c r="N1755" s="10">
        <f t="shared" si="352"/>
        <v>0</v>
      </c>
      <c r="O1755" s="11">
        <f t="shared" si="353"/>
        <v>1</v>
      </c>
      <c r="P1755">
        <f t="shared" si="354"/>
        <v>1</v>
      </c>
      <c r="Q1755">
        <f t="shared" si="355"/>
        <v>0.92437809753338906</v>
      </c>
      <c r="R1755" s="9">
        <f t="shared" si="356"/>
        <v>0.92437809753338906</v>
      </c>
      <c r="S1755" s="11">
        <f t="shared" si="357"/>
        <v>7.5621902466610935E-2</v>
      </c>
      <c r="T1755" s="9">
        <f t="shared" si="358"/>
        <v>-7.863409457378763E-2</v>
      </c>
      <c r="U1755" s="11">
        <f t="shared" si="359"/>
        <v>100</v>
      </c>
      <c r="AX1755">
        <v>0.90643126699405974</v>
      </c>
      <c r="AY1755">
        <v>0</v>
      </c>
      <c r="AZ1755">
        <v>1</v>
      </c>
      <c r="BA1755">
        <f t="shared" si="363"/>
        <v>1287</v>
      </c>
      <c r="BB1755">
        <f t="shared" si="364"/>
        <v>464</v>
      </c>
      <c r="BC1755">
        <f t="shared" si="360"/>
        <v>1.0000000000000009E-2</v>
      </c>
      <c r="BD1755">
        <f t="shared" si="361"/>
        <v>0.61333333333333329</v>
      </c>
      <c r="BE1755">
        <f t="shared" si="362"/>
        <v>0</v>
      </c>
    </row>
    <row r="1756" spans="1:57" x14ac:dyDescent="0.3">
      <c r="A1756">
        <f>Pumpkin_Seeds_Dataset!A1754</f>
        <v>94660</v>
      </c>
      <c r="B1756">
        <f>Pumpkin_Seeds_Dataset!B1754</f>
        <v>1284.7190000000001</v>
      </c>
      <c r="C1756">
        <f>Pumpkin_Seeds_Dataset!C1754</f>
        <v>548.88030000000003</v>
      </c>
      <c r="D1756">
        <f>Pumpkin_Seeds_Dataset!D1754</f>
        <v>220.1875</v>
      </c>
      <c r="E1756">
        <f>Pumpkin_Seeds_Dataset!E1754</f>
        <v>95413</v>
      </c>
      <c r="F1756">
        <f>Pumpkin_Seeds_Dataset!F1754</f>
        <v>347.1669</v>
      </c>
      <c r="G1756">
        <f>Pumpkin_Seeds_Dataset!G1754</f>
        <v>0.91600000000000004</v>
      </c>
      <c r="H1756">
        <f>Pumpkin_Seeds_Dataset!H1754</f>
        <v>0.99209999999999998</v>
      </c>
      <c r="I1756">
        <f>Pumpkin_Seeds_Dataset!I1754</f>
        <v>0.73819999999999997</v>
      </c>
      <c r="J1756">
        <f>Pumpkin_Seeds_Dataset!J1754</f>
        <v>0.72070000000000001</v>
      </c>
      <c r="K1756">
        <f>Pumpkin_Seeds_Dataset!K1754</f>
        <v>2.4927999999999999</v>
      </c>
      <c r="L1756">
        <f>Pumpkin_Seeds_Dataset!L1754</f>
        <v>0.63249999999999995</v>
      </c>
      <c r="M1756" s="9">
        <f>Pumpkin_Seeds_Dataset!M1754</f>
        <v>1</v>
      </c>
      <c r="N1756" s="10">
        <f t="shared" si="352"/>
        <v>0</v>
      </c>
      <c r="O1756" s="11">
        <f t="shared" si="353"/>
        <v>1</v>
      </c>
      <c r="P1756">
        <f t="shared" si="354"/>
        <v>1</v>
      </c>
      <c r="Q1756">
        <f t="shared" si="355"/>
        <v>0.99869524539482302</v>
      </c>
      <c r="R1756" s="9">
        <f t="shared" si="356"/>
        <v>0.99869524539482302</v>
      </c>
      <c r="S1756" s="11">
        <f t="shared" si="357"/>
        <v>1.3047546051769832E-3</v>
      </c>
      <c r="T1756" s="9">
        <f t="shared" si="358"/>
        <v>-1.3056065385901739E-3</v>
      </c>
      <c r="U1756" s="11">
        <f t="shared" si="359"/>
        <v>100</v>
      </c>
      <c r="AX1756">
        <v>0.90651754211491686</v>
      </c>
      <c r="AY1756">
        <v>0</v>
      </c>
      <c r="AZ1756">
        <v>1</v>
      </c>
      <c r="BA1756">
        <f t="shared" si="363"/>
        <v>1287</v>
      </c>
      <c r="BB1756">
        <f t="shared" si="364"/>
        <v>465</v>
      </c>
      <c r="BC1756">
        <f t="shared" si="360"/>
        <v>1.0000000000000009E-2</v>
      </c>
      <c r="BD1756">
        <f t="shared" si="361"/>
        <v>0.61250000000000004</v>
      </c>
      <c r="BE1756">
        <f t="shared" si="362"/>
        <v>0</v>
      </c>
    </row>
    <row r="1757" spans="1:57" x14ac:dyDescent="0.3">
      <c r="A1757">
        <f>Pumpkin_Seeds_Dataset!A1755</f>
        <v>88674</v>
      </c>
      <c r="B1757">
        <f>Pumpkin_Seeds_Dataset!B1755</f>
        <v>1205.4860000000001</v>
      </c>
      <c r="C1757">
        <f>Pumpkin_Seeds_Dataset!C1755</f>
        <v>503.76220000000001</v>
      </c>
      <c r="D1757">
        <f>Pumpkin_Seeds_Dataset!D1755</f>
        <v>224.47890000000001</v>
      </c>
      <c r="E1757">
        <f>Pumpkin_Seeds_Dataset!E1755</f>
        <v>89375</v>
      </c>
      <c r="F1757">
        <f>Pumpkin_Seeds_Dataset!F1755</f>
        <v>336.01080000000002</v>
      </c>
      <c r="G1757">
        <f>Pumpkin_Seeds_Dataset!G1755</f>
        <v>0.8952</v>
      </c>
      <c r="H1757">
        <f>Pumpkin_Seeds_Dataset!H1755</f>
        <v>0.99219999999999997</v>
      </c>
      <c r="I1757">
        <f>Pumpkin_Seeds_Dataset!I1755</f>
        <v>0.7137</v>
      </c>
      <c r="J1757">
        <f>Pumpkin_Seeds_Dataset!J1755</f>
        <v>0.76680000000000004</v>
      </c>
      <c r="K1757">
        <f>Pumpkin_Seeds_Dataset!K1755</f>
        <v>2.2441</v>
      </c>
      <c r="L1757">
        <f>Pumpkin_Seeds_Dataset!L1755</f>
        <v>0.66700000000000004</v>
      </c>
      <c r="M1757" s="9">
        <f>Pumpkin_Seeds_Dataset!M1755</f>
        <v>1</v>
      </c>
      <c r="N1757" s="10">
        <f t="shared" si="352"/>
        <v>0</v>
      </c>
      <c r="O1757" s="11">
        <f t="shared" si="353"/>
        <v>1</v>
      </c>
      <c r="P1757">
        <f t="shared" si="354"/>
        <v>1</v>
      </c>
      <c r="Q1757">
        <f t="shared" si="355"/>
        <v>0.92933858988886997</v>
      </c>
      <c r="R1757" s="9">
        <f t="shared" si="356"/>
        <v>0.92933858988886997</v>
      </c>
      <c r="S1757" s="11">
        <f t="shared" si="357"/>
        <v>7.066141011113003E-2</v>
      </c>
      <c r="T1757" s="9">
        <f t="shared" si="358"/>
        <v>-7.3282139520904205E-2</v>
      </c>
      <c r="U1757" s="11">
        <f t="shared" si="359"/>
        <v>100</v>
      </c>
      <c r="AX1757">
        <v>0.90723176448464482</v>
      </c>
      <c r="AY1757">
        <v>0</v>
      </c>
      <c r="AZ1757">
        <v>1</v>
      </c>
      <c r="BA1757">
        <f t="shared" si="363"/>
        <v>1287</v>
      </c>
      <c r="BB1757">
        <f t="shared" si="364"/>
        <v>466</v>
      </c>
      <c r="BC1757">
        <f t="shared" si="360"/>
        <v>1.0000000000000009E-2</v>
      </c>
      <c r="BD1757">
        <f t="shared" si="361"/>
        <v>0.61166666666666669</v>
      </c>
      <c r="BE1757">
        <f t="shared" si="362"/>
        <v>0</v>
      </c>
    </row>
    <row r="1758" spans="1:57" x14ac:dyDescent="0.3">
      <c r="A1758">
        <f>Pumpkin_Seeds_Dataset!A1756</f>
        <v>82134</v>
      </c>
      <c r="B1758">
        <f>Pumpkin_Seeds_Dataset!B1756</f>
        <v>1231.5630000000001</v>
      </c>
      <c r="C1758">
        <f>Pumpkin_Seeds_Dataset!C1756</f>
        <v>531.12159999999994</v>
      </c>
      <c r="D1758">
        <f>Pumpkin_Seeds_Dataset!D1756</f>
        <v>198.9794</v>
      </c>
      <c r="E1758">
        <f>Pumpkin_Seeds_Dataset!E1756</f>
        <v>83204</v>
      </c>
      <c r="F1758">
        <f>Pumpkin_Seeds_Dataset!F1756</f>
        <v>323.38249999999999</v>
      </c>
      <c r="G1758">
        <f>Pumpkin_Seeds_Dataset!G1756</f>
        <v>0.92720000000000002</v>
      </c>
      <c r="H1758">
        <f>Pumpkin_Seeds_Dataset!H1756</f>
        <v>0.98709999999999998</v>
      </c>
      <c r="I1758">
        <f>Pumpkin_Seeds_Dataset!I1756</f>
        <v>0.74390000000000001</v>
      </c>
      <c r="J1758">
        <f>Pumpkin_Seeds_Dataset!J1756</f>
        <v>0.68049999999999999</v>
      </c>
      <c r="K1758">
        <f>Pumpkin_Seeds_Dataset!K1756</f>
        <v>2.6692</v>
      </c>
      <c r="L1758">
        <f>Pumpkin_Seeds_Dataset!L1756</f>
        <v>0.6089</v>
      </c>
      <c r="M1758" s="9">
        <f>Pumpkin_Seeds_Dataset!M1756</f>
        <v>1</v>
      </c>
      <c r="N1758" s="10">
        <f t="shared" si="352"/>
        <v>0</v>
      </c>
      <c r="O1758" s="11">
        <f t="shared" si="353"/>
        <v>1</v>
      </c>
      <c r="P1758">
        <f t="shared" si="354"/>
        <v>1</v>
      </c>
      <c r="Q1758">
        <f t="shared" si="355"/>
        <v>0.99959180829140792</v>
      </c>
      <c r="R1758" s="9">
        <f t="shared" si="356"/>
        <v>0.99959180829140792</v>
      </c>
      <c r="S1758" s="11">
        <f t="shared" si="357"/>
        <v>4.081917085920761E-4</v>
      </c>
      <c r="T1758" s="9">
        <f t="shared" si="358"/>
        <v>-4.0827504150553218E-4</v>
      </c>
      <c r="U1758" s="11">
        <f t="shared" si="359"/>
        <v>100</v>
      </c>
      <c r="AX1758">
        <v>0.90890394156262466</v>
      </c>
      <c r="AY1758">
        <v>0</v>
      </c>
      <c r="AZ1758">
        <v>1</v>
      </c>
      <c r="BA1758">
        <f t="shared" si="363"/>
        <v>1287</v>
      </c>
      <c r="BB1758">
        <f t="shared" si="364"/>
        <v>467</v>
      </c>
      <c r="BC1758">
        <f t="shared" si="360"/>
        <v>1.0000000000000009E-2</v>
      </c>
      <c r="BD1758">
        <f t="shared" si="361"/>
        <v>0.61083333333333334</v>
      </c>
      <c r="BE1758">
        <f t="shared" si="362"/>
        <v>0</v>
      </c>
    </row>
    <row r="1759" spans="1:57" x14ac:dyDescent="0.3">
      <c r="A1759">
        <f>Pumpkin_Seeds_Dataset!A1757</f>
        <v>73016</v>
      </c>
      <c r="B1759">
        <f>Pumpkin_Seeds_Dataset!B1757</f>
        <v>1116.6110000000001</v>
      </c>
      <c r="C1759">
        <f>Pumpkin_Seeds_Dataset!C1757</f>
        <v>476.01029999999997</v>
      </c>
      <c r="D1759">
        <f>Pumpkin_Seeds_Dataset!D1757</f>
        <v>195.84639999999999</v>
      </c>
      <c r="E1759">
        <f>Pumpkin_Seeds_Dataset!E1757</f>
        <v>73751</v>
      </c>
      <c r="F1759">
        <f>Pumpkin_Seeds_Dataset!F1757</f>
        <v>304.90469999999999</v>
      </c>
      <c r="G1759">
        <f>Pumpkin_Seeds_Dataset!G1757</f>
        <v>0.91139999999999999</v>
      </c>
      <c r="H1759">
        <f>Pumpkin_Seeds_Dataset!H1757</f>
        <v>0.99</v>
      </c>
      <c r="I1759">
        <f>Pumpkin_Seeds_Dataset!I1757</f>
        <v>0.77739999999999998</v>
      </c>
      <c r="J1759">
        <f>Pumpkin_Seeds_Dataset!J1757</f>
        <v>0.7359</v>
      </c>
      <c r="K1759">
        <f>Pumpkin_Seeds_Dataset!K1757</f>
        <v>2.4304999999999999</v>
      </c>
      <c r="L1759">
        <f>Pumpkin_Seeds_Dataset!L1757</f>
        <v>0.64049999999999996</v>
      </c>
      <c r="M1759" s="9">
        <f>Pumpkin_Seeds_Dataset!M1757</f>
        <v>1</v>
      </c>
      <c r="N1759" s="10">
        <f t="shared" si="352"/>
        <v>0</v>
      </c>
      <c r="O1759" s="11">
        <f t="shared" si="353"/>
        <v>1</v>
      </c>
      <c r="P1759">
        <f t="shared" si="354"/>
        <v>1</v>
      </c>
      <c r="Q1759">
        <f t="shared" si="355"/>
        <v>0.98701058749611614</v>
      </c>
      <c r="R1759" s="9">
        <f t="shared" si="356"/>
        <v>0.98701058749611614</v>
      </c>
      <c r="S1759" s="11">
        <f t="shared" si="357"/>
        <v>1.2989412503883857E-2</v>
      </c>
      <c r="T1759" s="9">
        <f t="shared" si="358"/>
        <v>-1.3074512659769149E-2</v>
      </c>
      <c r="U1759" s="11">
        <f t="shared" si="359"/>
        <v>100</v>
      </c>
      <c r="AX1759">
        <v>0.90947873527999046</v>
      </c>
      <c r="AY1759">
        <v>0</v>
      </c>
      <c r="AZ1759">
        <v>1</v>
      </c>
      <c r="BA1759">
        <f t="shared" si="363"/>
        <v>1287</v>
      </c>
      <c r="BB1759">
        <f t="shared" si="364"/>
        <v>468</v>
      </c>
      <c r="BC1759">
        <f t="shared" si="360"/>
        <v>1.0000000000000009E-2</v>
      </c>
      <c r="BD1759">
        <f t="shared" si="361"/>
        <v>0.61</v>
      </c>
      <c r="BE1759">
        <f t="shared" si="362"/>
        <v>0</v>
      </c>
    </row>
    <row r="1760" spans="1:57" x14ac:dyDescent="0.3">
      <c r="A1760">
        <f>Pumpkin_Seeds_Dataset!A1758</f>
        <v>99902</v>
      </c>
      <c r="B1760">
        <f>Pumpkin_Seeds_Dataset!B1758</f>
        <v>1313.8510000000001</v>
      </c>
      <c r="C1760">
        <f>Pumpkin_Seeds_Dataset!C1758</f>
        <v>533.69470000000001</v>
      </c>
      <c r="D1760">
        <f>Pumpkin_Seeds_Dataset!D1758</f>
        <v>241.96879999999999</v>
      </c>
      <c r="E1760">
        <f>Pumpkin_Seeds_Dataset!E1758</f>
        <v>101899</v>
      </c>
      <c r="F1760">
        <f>Pumpkin_Seeds_Dataset!F1758</f>
        <v>356.6499</v>
      </c>
      <c r="G1760">
        <f>Pumpkin_Seeds_Dataset!G1758</f>
        <v>0.89129999999999998</v>
      </c>
      <c r="H1760">
        <f>Pumpkin_Seeds_Dataset!H1758</f>
        <v>0.98040000000000005</v>
      </c>
      <c r="I1760">
        <f>Pumpkin_Seeds_Dataset!I1758</f>
        <v>0.77080000000000004</v>
      </c>
      <c r="J1760">
        <f>Pumpkin_Seeds_Dataset!J1758</f>
        <v>0.72729999999999995</v>
      </c>
      <c r="K1760">
        <f>Pumpkin_Seeds_Dataset!K1758</f>
        <v>2.2056</v>
      </c>
      <c r="L1760">
        <f>Pumpkin_Seeds_Dataset!L1758</f>
        <v>0.66830000000000001</v>
      </c>
      <c r="M1760" s="9">
        <f>Pumpkin_Seeds_Dataset!M1758</f>
        <v>1</v>
      </c>
      <c r="N1760" s="10">
        <f t="shared" si="352"/>
        <v>0</v>
      </c>
      <c r="O1760" s="11">
        <f t="shared" si="353"/>
        <v>1</v>
      </c>
      <c r="P1760">
        <f t="shared" si="354"/>
        <v>1</v>
      </c>
      <c r="Q1760">
        <f t="shared" si="355"/>
        <v>0.67917091993926237</v>
      </c>
      <c r="R1760" s="9">
        <f t="shared" si="356"/>
        <v>0.67917091993926237</v>
      </c>
      <c r="S1760" s="11">
        <f t="shared" si="357"/>
        <v>0.32082908006073763</v>
      </c>
      <c r="T1760" s="9">
        <f t="shared" si="358"/>
        <v>-0.38688246006758076</v>
      </c>
      <c r="U1760" s="11">
        <f t="shared" si="359"/>
        <v>100</v>
      </c>
      <c r="AX1760">
        <v>0.90961855523046953</v>
      </c>
      <c r="AY1760">
        <v>0</v>
      </c>
      <c r="AZ1760">
        <v>1</v>
      </c>
      <c r="BA1760">
        <f t="shared" si="363"/>
        <v>1287</v>
      </c>
      <c r="BB1760">
        <f t="shared" si="364"/>
        <v>469</v>
      </c>
      <c r="BC1760">
        <f t="shared" si="360"/>
        <v>1.0000000000000009E-2</v>
      </c>
      <c r="BD1760">
        <f t="shared" si="361"/>
        <v>0.60916666666666663</v>
      </c>
      <c r="BE1760">
        <f t="shared" si="362"/>
        <v>0</v>
      </c>
    </row>
    <row r="1761" spans="1:57" x14ac:dyDescent="0.3">
      <c r="A1761">
        <f>Pumpkin_Seeds_Dataset!A1759</f>
        <v>81539</v>
      </c>
      <c r="B1761">
        <f>Pumpkin_Seeds_Dataset!B1759</f>
        <v>1138.23</v>
      </c>
      <c r="C1761">
        <f>Pumpkin_Seeds_Dataset!C1759</f>
        <v>460.995</v>
      </c>
      <c r="D1761">
        <f>Pumpkin_Seeds_Dataset!D1759</f>
        <v>226.07060000000001</v>
      </c>
      <c r="E1761">
        <f>Pumpkin_Seeds_Dataset!E1759</f>
        <v>82290</v>
      </c>
      <c r="F1761">
        <f>Pumpkin_Seeds_Dataset!F1759</f>
        <v>322.20909999999998</v>
      </c>
      <c r="G1761">
        <f>Pumpkin_Seeds_Dataset!G1759</f>
        <v>0.87150000000000005</v>
      </c>
      <c r="H1761">
        <f>Pumpkin_Seeds_Dataset!H1759</f>
        <v>0.9909</v>
      </c>
      <c r="I1761">
        <f>Pumpkin_Seeds_Dataset!I1759</f>
        <v>0.62180000000000002</v>
      </c>
      <c r="J1761">
        <f>Pumpkin_Seeds_Dataset!J1759</f>
        <v>0.79090000000000005</v>
      </c>
      <c r="K1761">
        <f>Pumpkin_Seeds_Dataset!K1759</f>
        <v>2.0392000000000001</v>
      </c>
      <c r="L1761">
        <f>Pumpkin_Seeds_Dataset!L1759</f>
        <v>0.69889999999999997</v>
      </c>
      <c r="M1761" s="9">
        <f>Pumpkin_Seeds_Dataset!M1759</f>
        <v>1</v>
      </c>
      <c r="N1761" s="10">
        <f t="shared" si="352"/>
        <v>0</v>
      </c>
      <c r="O1761" s="11">
        <f t="shared" si="353"/>
        <v>1</v>
      </c>
      <c r="P1761">
        <f t="shared" si="354"/>
        <v>1</v>
      </c>
      <c r="Q1761">
        <f t="shared" si="355"/>
        <v>0.42401369347846368</v>
      </c>
      <c r="R1761" s="9">
        <f t="shared" si="356"/>
        <v>0.42401369347846368</v>
      </c>
      <c r="S1761" s="11">
        <f t="shared" si="357"/>
        <v>0.57598630652153626</v>
      </c>
      <c r="T1761" s="9">
        <f t="shared" si="358"/>
        <v>-0.85798952833190911</v>
      </c>
      <c r="U1761" s="11">
        <f t="shared" si="359"/>
        <v>0</v>
      </c>
      <c r="AX1761">
        <v>0.90981537856560679</v>
      </c>
      <c r="AY1761">
        <v>0</v>
      </c>
      <c r="AZ1761">
        <v>1</v>
      </c>
      <c r="BA1761">
        <f t="shared" si="363"/>
        <v>1287</v>
      </c>
      <c r="BB1761">
        <f t="shared" si="364"/>
        <v>470</v>
      </c>
      <c r="BC1761">
        <f t="shared" si="360"/>
        <v>1.0000000000000009E-2</v>
      </c>
      <c r="BD1761">
        <f t="shared" si="361"/>
        <v>0.60833333333333339</v>
      </c>
      <c r="BE1761">
        <f t="shared" si="362"/>
        <v>0</v>
      </c>
    </row>
    <row r="1762" spans="1:57" x14ac:dyDescent="0.3">
      <c r="A1762">
        <f>Pumpkin_Seeds_Dataset!A1760</f>
        <v>96210</v>
      </c>
      <c r="B1762">
        <f>Pumpkin_Seeds_Dataset!B1760</f>
        <v>1196.28</v>
      </c>
      <c r="C1762">
        <f>Pumpkin_Seeds_Dataset!C1760</f>
        <v>475.15940000000001</v>
      </c>
      <c r="D1762">
        <f>Pumpkin_Seeds_Dataset!D1760</f>
        <v>258.63760000000002</v>
      </c>
      <c r="E1762">
        <f>Pumpkin_Seeds_Dataset!E1760</f>
        <v>97054</v>
      </c>
      <c r="F1762">
        <f>Pumpkin_Seeds_Dataset!F1760</f>
        <v>349.99770000000001</v>
      </c>
      <c r="G1762">
        <f>Pumpkin_Seeds_Dataset!G1760</f>
        <v>0.83889999999999998</v>
      </c>
      <c r="H1762">
        <f>Pumpkin_Seeds_Dataset!H1760</f>
        <v>0.99129999999999996</v>
      </c>
      <c r="I1762">
        <f>Pumpkin_Seeds_Dataset!I1760</f>
        <v>0.66830000000000001</v>
      </c>
      <c r="J1762">
        <f>Pumpkin_Seeds_Dataset!J1760</f>
        <v>0.8448</v>
      </c>
      <c r="K1762">
        <f>Pumpkin_Seeds_Dataset!K1760</f>
        <v>1.8371999999999999</v>
      </c>
      <c r="L1762">
        <f>Pumpkin_Seeds_Dataset!L1760</f>
        <v>0.73660000000000003</v>
      </c>
      <c r="M1762" s="9">
        <f>Pumpkin_Seeds_Dataset!M1760</f>
        <v>1</v>
      </c>
      <c r="N1762" s="10">
        <f t="shared" si="352"/>
        <v>0</v>
      </c>
      <c r="O1762" s="11">
        <f t="shared" si="353"/>
        <v>1</v>
      </c>
      <c r="P1762">
        <f t="shared" si="354"/>
        <v>1</v>
      </c>
      <c r="Q1762">
        <f t="shared" si="355"/>
        <v>0.16378345340075309</v>
      </c>
      <c r="R1762" s="9">
        <f t="shared" si="356"/>
        <v>0.16378345340075309</v>
      </c>
      <c r="S1762" s="11">
        <f t="shared" si="357"/>
        <v>0.83621654659924693</v>
      </c>
      <c r="T1762" s="9">
        <f t="shared" si="358"/>
        <v>-1.8092101297551573</v>
      </c>
      <c r="U1762" s="11">
        <f t="shared" si="359"/>
        <v>0</v>
      </c>
      <c r="AX1762">
        <v>0.91021617750306505</v>
      </c>
      <c r="AY1762">
        <v>0</v>
      </c>
      <c r="AZ1762">
        <v>1</v>
      </c>
      <c r="BA1762">
        <f t="shared" si="363"/>
        <v>1287</v>
      </c>
      <c r="BB1762">
        <f t="shared" si="364"/>
        <v>471</v>
      </c>
      <c r="BC1762">
        <f t="shared" si="360"/>
        <v>1.0000000000000009E-2</v>
      </c>
      <c r="BD1762">
        <f t="shared" si="361"/>
        <v>0.60749999999999993</v>
      </c>
      <c r="BE1762">
        <f t="shared" si="362"/>
        <v>0</v>
      </c>
    </row>
    <row r="1763" spans="1:57" x14ac:dyDescent="0.3">
      <c r="A1763">
        <f>Pumpkin_Seeds_Dataset!A1761</f>
        <v>96928</v>
      </c>
      <c r="B1763">
        <f>Pumpkin_Seeds_Dataset!B1761</f>
        <v>1282.1980000000001</v>
      </c>
      <c r="C1763">
        <f>Pumpkin_Seeds_Dataset!C1761</f>
        <v>532.10050000000001</v>
      </c>
      <c r="D1763">
        <f>Pumpkin_Seeds_Dataset!D1761</f>
        <v>233.10310000000001</v>
      </c>
      <c r="E1763">
        <f>Pumpkin_Seeds_Dataset!E1761</f>
        <v>98238</v>
      </c>
      <c r="F1763">
        <f>Pumpkin_Seeds_Dataset!F1761</f>
        <v>351.30119999999999</v>
      </c>
      <c r="G1763">
        <f>Pumpkin_Seeds_Dataset!G1761</f>
        <v>0.89890000000000003</v>
      </c>
      <c r="H1763">
        <f>Pumpkin_Seeds_Dataset!H1761</f>
        <v>0.98670000000000002</v>
      </c>
      <c r="I1763">
        <f>Pumpkin_Seeds_Dataset!I1761</f>
        <v>0.7349</v>
      </c>
      <c r="J1763">
        <f>Pumpkin_Seeds_Dataset!J1761</f>
        <v>0.7409</v>
      </c>
      <c r="K1763">
        <f>Pumpkin_Seeds_Dataset!K1761</f>
        <v>2.2827000000000002</v>
      </c>
      <c r="L1763">
        <f>Pumpkin_Seeds_Dataset!L1761</f>
        <v>0.66020000000000001</v>
      </c>
      <c r="M1763" s="9">
        <f>Pumpkin_Seeds_Dataset!M1761</f>
        <v>1</v>
      </c>
      <c r="N1763" s="10">
        <f t="shared" si="352"/>
        <v>0</v>
      </c>
      <c r="O1763" s="11">
        <f t="shared" si="353"/>
        <v>1</v>
      </c>
      <c r="P1763">
        <f t="shared" si="354"/>
        <v>1</v>
      </c>
      <c r="Q1763">
        <f t="shared" si="355"/>
        <v>0.90947873527999046</v>
      </c>
      <c r="R1763" s="9">
        <f t="shared" si="356"/>
        <v>0.90947873527999046</v>
      </c>
      <c r="S1763" s="11">
        <f t="shared" si="357"/>
        <v>9.0521264720009542E-2</v>
      </c>
      <c r="T1763" s="9">
        <f t="shared" si="358"/>
        <v>-9.4883661968000924E-2</v>
      </c>
      <c r="U1763" s="11">
        <f t="shared" si="359"/>
        <v>100</v>
      </c>
      <c r="AX1763">
        <v>0.91098624362225533</v>
      </c>
      <c r="AY1763">
        <v>0</v>
      </c>
      <c r="AZ1763">
        <v>1</v>
      </c>
      <c r="BA1763">
        <f t="shared" si="363"/>
        <v>1287</v>
      </c>
      <c r="BB1763">
        <f t="shared" si="364"/>
        <v>472</v>
      </c>
      <c r="BC1763">
        <f t="shared" si="360"/>
        <v>1.0000000000000009E-2</v>
      </c>
      <c r="BD1763">
        <f t="shared" si="361"/>
        <v>0.60666666666666669</v>
      </c>
      <c r="BE1763">
        <f t="shared" si="362"/>
        <v>0</v>
      </c>
    </row>
    <row r="1764" spans="1:57" x14ac:dyDescent="0.3">
      <c r="A1764">
        <f>Pumpkin_Seeds_Dataset!A1762</f>
        <v>66226</v>
      </c>
      <c r="B1764">
        <f>Pumpkin_Seeds_Dataset!B1762</f>
        <v>1029.4349999999999</v>
      </c>
      <c r="C1764">
        <f>Pumpkin_Seeds_Dataset!C1762</f>
        <v>425.7989</v>
      </c>
      <c r="D1764">
        <f>Pumpkin_Seeds_Dataset!D1762</f>
        <v>198.7628</v>
      </c>
      <c r="E1764">
        <f>Pumpkin_Seeds_Dataset!E1762</f>
        <v>66792</v>
      </c>
      <c r="F1764">
        <f>Pumpkin_Seeds_Dataset!F1762</f>
        <v>290.3818</v>
      </c>
      <c r="G1764">
        <f>Pumpkin_Seeds_Dataset!G1762</f>
        <v>0.88439999999999996</v>
      </c>
      <c r="H1764">
        <f>Pumpkin_Seeds_Dataset!H1762</f>
        <v>0.99150000000000005</v>
      </c>
      <c r="I1764">
        <f>Pumpkin_Seeds_Dataset!I1762</f>
        <v>0.63239999999999996</v>
      </c>
      <c r="J1764">
        <f>Pumpkin_Seeds_Dataset!J1762</f>
        <v>0.7853</v>
      </c>
      <c r="K1764">
        <f>Pumpkin_Seeds_Dataset!K1762</f>
        <v>2.1421999999999999</v>
      </c>
      <c r="L1764">
        <f>Pumpkin_Seeds_Dataset!L1762</f>
        <v>0.68200000000000005</v>
      </c>
      <c r="M1764" s="9">
        <f>Pumpkin_Seeds_Dataset!M1762</f>
        <v>1</v>
      </c>
      <c r="N1764" s="10">
        <f t="shared" si="352"/>
        <v>0</v>
      </c>
      <c r="O1764" s="11">
        <f t="shared" si="353"/>
        <v>1</v>
      </c>
      <c r="P1764">
        <f t="shared" si="354"/>
        <v>1</v>
      </c>
      <c r="Q1764">
        <f t="shared" si="355"/>
        <v>0.82193415953841664</v>
      </c>
      <c r="R1764" s="9">
        <f t="shared" si="356"/>
        <v>0.82193415953841664</v>
      </c>
      <c r="S1764" s="11">
        <f t="shared" si="357"/>
        <v>0.17806584046158336</v>
      </c>
      <c r="T1764" s="9">
        <f t="shared" si="358"/>
        <v>-0.19609498501910194</v>
      </c>
      <c r="U1764" s="11">
        <f t="shared" si="359"/>
        <v>100</v>
      </c>
      <c r="AX1764">
        <v>0.91148121238547353</v>
      </c>
      <c r="AY1764">
        <v>0</v>
      </c>
      <c r="AZ1764">
        <v>1</v>
      </c>
      <c r="BA1764">
        <f t="shared" si="363"/>
        <v>1287</v>
      </c>
      <c r="BB1764">
        <f t="shared" si="364"/>
        <v>473</v>
      </c>
      <c r="BC1764">
        <f t="shared" si="360"/>
        <v>1.0000000000000009E-2</v>
      </c>
      <c r="BD1764">
        <f t="shared" si="361"/>
        <v>0.60583333333333333</v>
      </c>
      <c r="BE1764">
        <f t="shared" si="362"/>
        <v>0</v>
      </c>
    </row>
    <row r="1765" spans="1:57" x14ac:dyDescent="0.3">
      <c r="A1765">
        <f>Pumpkin_Seeds_Dataset!A1763</f>
        <v>87520</v>
      </c>
      <c r="B1765">
        <f>Pumpkin_Seeds_Dataset!B1763</f>
        <v>1240.107</v>
      </c>
      <c r="C1765">
        <f>Pumpkin_Seeds_Dataset!C1763</f>
        <v>525.04280000000006</v>
      </c>
      <c r="D1765">
        <f>Pumpkin_Seeds_Dataset!D1763</f>
        <v>214.173</v>
      </c>
      <c r="E1765">
        <f>Pumpkin_Seeds_Dataset!E1763</f>
        <v>88710</v>
      </c>
      <c r="F1765">
        <f>Pumpkin_Seeds_Dataset!F1763</f>
        <v>333.81720000000001</v>
      </c>
      <c r="G1765">
        <f>Pumpkin_Seeds_Dataset!G1763</f>
        <v>0.91300000000000003</v>
      </c>
      <c r="H1765">
        <f>Pumpkin_Seeds_Dataset!H1763</f>
        <v>0.98660000000000003</v>
      </c>
      <c r="I1765">
        <f>Pumpkin_Seeds_Dataset!I1763</f>
        <v>0.64980000000000004</v>
      </c>
      <c r="J1765">
        <f>Pumpkin_Seeds_Dataset!J1763</f>
        <v>0.71519999999999995</v>
      </c>
      <c r="K1765">
        <f>Pumpkin_Seeds_Dataset!K1763</f>
        <v>2.4514999999999998</v>
      </c>
      <c r="L1765">
        <f>Pumpkin_Seeds_Dataset!L1763</f>
        <v>0.63580000000000003</v>
      </c>
      <c r="M1765" s="9">
        <f>Pumpkin_Seeds_Dataset!M1763</f>
        <v>1</v>
      </c>
      <c r="N1765" s="10">
        <f t="shared" si="352"/>
        <v>0</v>
      </c>
      <c r="O1765" s="11">
        <f t="shared" si="353"/>
        <v>1</v>
      </c>
      <c r="P1765">
        <f t="shared" si="354"/>
        <v>1</v>
      </c>
      <c r="Q1765">
        <f t="shared" si="355"/>
        <v>0.98873630810226776</v>
      </c>
      <c r="R1765" s="9">
        <f t="shared" si="356"/>
        <v>0.98873630810226776</v>
      </c>
      <c r="S1765" s="11">
        <f t="shared" si="357"/>
        <v>1.1263691897732242E-2</v>
      </c>
      <c r="T1765" s="9">
        <f t="shared" si="358"/>
        <v>-1.1327607680332745E-2</v>
      </c>
      <c r="U1765" s="11">
        <f t="shared" si="359"/>
        <v>100</v>
      </c>
      <c r="AX1765">
        <v>0.91161443795062802</v>
      </c>
      <c r="AY1765">
        <v>0</v>
      </c>
      <c r="AZ1765">
        <v>1</v>
      </c>
      <c r="BA1765">
        <f t="shared" si="363"/>
        <v>1287</v>
      </c>
      <c r="BB1765">
        <f t="shared" si="364"/>
        <v>474</v>
      </c>
      <c r="BC1765">
        <f t="shared" si="360"/>
        <v>1.0000000000000009E-2</v>
      </c>
      <c r="BD1765">
        <f t="shared" si="361"/>
        <v>0.60499999999999998</v>
      </c>
      <c r="BE1765">
        <f t="shared" si="362"/>
        <v>0</v>
      </c>
    </row>
    <row r="1766" spans="1:57" x14ac:dyDescent="0.3">
      <c r="A1766">
        <f>Pumpkin_Seeds_Dataset!A1764</f>
        <v>76810</v>
      </c>
      <c r="B1766">
        <f>Pumpkin_Seeds_Dataset!B1764</f>
        <v>1187.56</v>
      </c>
      <c r="C1766">
        <f>Pumpkin_Seeds_Dataset!C1764</f>
        <v>518.78610000000003</v>
      </c>
      <c r="D1766">
        <f>Pumpkin_Seeds_Dataset!D1764</f>
        <v>189.12520000000001</v>
      </c>
      <c r="E1766">
        <f>Pumpkin_Seeds_Dataset!E1764</f>
        <v>77572</v>
      </c>
      <c r="F1766">
        <f>Pumpkin_Seeds_Dataset!F1764</f>
        <v>312.726</v>
      </c>
      <c r="G1766">
        <f>Pumpkin_Seeds_Dataset!G1764</f>
        <v>0.93120000000000003</v>
      </c>
      <c r="H1766">
        <f>Pumpkin_Seeds_Dataset!H1764</f>
        <v>0.99019999999999997</v>
      </c>
      <c r="I1766">
        <f>Pumpkin_Seeds_Dataset!I1764</f>
        <v>0.74480000000000002</v>
      </c>
      <c r="J1766">
        <f>Pumpkin_Seeds_Dataset!J1764</f>
        <v>0.68440000000000001</v>
      </c>
      <c r="K1766">
        <f>Pumpkin_Seeds_Dataset!K1764</f>
        <v>2.7431000000000001</v>
      </c>
      <c r="L1766">
        <f>Pumpkin_Seeds_Dataset!L1764</f>
        <v>0.6028</v>
      </c>
      <c r="M1766" s="9">
        <f>Pumpkin_Seeds_Dataset!M1764</f>
        <v>1</v>
      </c>
      <c r="N1766" s="10">
        <f t="shared" si="352"/>
        <v>0</v>
      </c>
      <c r="O1766" s="11">
        <f t="shared" si="353"/>
        <v>1</v>
      </c>
      <c r="P1766">
        <f t="shared" si="354"/>
        <v>1</v>
      </c>
      <c r="Q1766">
        <f t="shared" si="355"/>
        <v>0.99979638014879257</v>
      </c>
      <c r="R1766" s="9">
        <f t="shared" si="356"/>
        <v>0.99979638014879257</v>
      </c>
      <c r="S1766" s="11">
        <f t="shared" si="357"/>
        <v>2.0361985120742609E-4</v>
      </c>
      <c r="T1766" s="9">
        <f t="shared" si="358"/>
        <v>-2.0364058454385597E-4</v>
      </c>
      <c r="U1766" s="11">
        <f t="shared" si="359"/>
        <v>100</v>
      </c>
      <c r="AX1766">
        <v>0.91208611024144715</v>
      </c>
      <c r="AY1766">
        <v>0</v>
      </c>
      <c r="AZ1766">
        <v>1</v>
      </c>
      <c r="BA1766">
        <f t="shared" si="363"/>
        <v>1287</v>
      </c>
      <c r="BB1766">
        <f t="shared" si="364"/>
        <v>475</v>
      </c>
      <c r="BC1766">
        <f t="shared" si="360"/>
        <v>1.0000000000000009E-2</v>
      </c>
      <c r="BD1766">
        <f t="shared" si="361"/>
        <v>0.60416666666666674</v>
      </c>
      <c r="BE1766">
        <f t="shared" si="362"/>
        <v>4.6474358974357471E-4</v>
      </c>
    </row>
    <row r="1767" spans="1:57" x14ac:dyDescent="0.3">
      <c r="A1767">
        <f>Pumpkin_Seeds_Dataset!A1765</f>
        <v>111119</v>
      </c>
      <c r="B1767">
        <f>Pumpkin_Seeds_Dataset!B1765</f>
        <v>1285.126</v>
      </c>
      <c r="C1767">
        <f>Pumpkin_Seeds_Dataset!C1765</f>
        <v>505.21159999999998</v>
      </c>
      <c r="D1767">
        <f>Pumpkin_Seeds_Dataset!D1765</f>
        <v>280.65820000000002</v>
      </c>
      <c r="E1767">
        <f>Pumpkin_Seeds_Dataset!E1765</f>
        <v>111927</v>
      </c>
      <c r="F1767">
        <f>Pumpkin_Seeds_Dataset!F1765</f>
        <v>376.1397</v>
      </c>
      <c r="G1767">
        <f>Pumpkin_Seeds_Dataset!G1765</f>
        <v>0.83150000000000002</v>
      </c>
      <c r="H1767">
        <f>Pumpkin_Seeds_Dataset!H1765</f>
        <v>0.99280000000000002</v>
      </c>
      <c r="I1767">
        <f>Pumpkin_Seeds_Dataset!I1765</f>
        <v>0.68930000000000002</v>
      </c>
      <c r="J1767">
        <f>Pumpkin_Seeds_Dataset!J1765</f>
        <v>0.84550000000000003</v>
      </c>
      <c r="K1767">
        <f>Pumpkin_Seeds_Dataset!K1765</f>
        <v>1.8001</v>
      </c>
      <c r="L1767">
        <f>Pumpkin_Seeds_Dataset!L1765</f>
        <v>0.74450000000000005</v>
      </c>
      <c r="M1767" s="9">
        <f>Pumpkin_Seeds_Dataset!M1765</f>
        <v>1</v>
      </c>
      <c r="N1767" s="10">
        <f t="shared" si="352"/>
        <v>0</v>
      </c>
      <c r="O1767" s="11">
        <f t="shared" si="353"/>
        <v>1</v>
      </c>
      <c r="P1767">
        <f t="shared" si="354"/>
        <v>1</v>
      </c>
      <c r="Q1767">
        <f t="shared" si="355"/>
        <v>0.66160689181858368</v>
      </c>
      <c r="R1767" s="9">
        <f t="shared" si="356"/>
        <v>0.66160689181858368</v>
      </c>
      <c r="S1767" s="11">
        <f t="shared" si="357"/>
        <v>0.33839310818141632</v>
      </c>
      <c r="T1767" s="9">
        <f t="shared" si="358"/>
        <v>-0.41308371843062369</v>
      </c>
      <c r="U1767" s="11">
        <f t="shared" si="359"/>
        <v>100</v>
      </c>
      <c r="AX1767">
        <v>0.91330184474755549</v>
      </c>
      <c r="AY1767">
        <v>1</v>
      </c>
      <c r="AZ1767">
        <v>0</v>
      </c>
      <c r="BA1767">
        <f t="shared" si="363"/>
        <v>1288</v>
      </c>
      <c r="BB1767">
        <f t="shared" si="364"/>
        <v>475</v>
      </c>
      <c r="BC1767">
        <f t="shared" si="360"/>
        <v>9.2307692307692646E-3</v>
      </c>
      <c r="BD1767">
        <f t="shared" si="361"/>
        <v>0.60416666666666674</v>
      </c>
      <c r="BE1767">
        <f t="shared" si="362"/>
        <v>0</v>
      </c>
    </row>
    <row r="1768" spans="1:57" x14ac:dyDescent="0.3">
      <c r="A1768">
        <f>Pumpkin_Seeds_Dataset!A1766</f>
        <v>90760</v>
      </c>
      <c r="B1768">
        <f>Pumpkin_Seeds_Dataset!B1766</f>
        <v>1294.7940000000001</v>
      </c>
      <c r="C1768">
        <f>Pumpkin_Seeds_Dataset!C1766</f>
        <v>553.81550000000004</v>
      </c>
      <c r="D1768">
        <f>Pumpkin_Seeds_Dataset!D1766</f>
        <v>209.05179999999999</v>
      </c>
      <c r="E1768">
        <f>Pumpkin_Seeds_Dataset!E1766</f>
        <v>91775</v>
      </c>
      <c r="F1768">
        <f>Pumpkin_Seeds_Dataset!F1766</f>
        <v>339.94</v>
      </c>
      <c r="G1768">
        <f>Pumpkin_Seeds_Dataset!G1766</f>
        <v>0.92600000000000005</v>
      </c>
      <c r="H1768">
        <f>Pumpkin_Seeds_Dataset!H1766</f>
        <v>0.9889</v>
      </c>
      <c r="I1768">
        <f>Pumpkin_Seeds_Dataset!I1766</f>
        <v>0.55359999999999998</v>
      </c>
      <c r="J1768">
        <f>Pumpkin_Seeds_Dataset!J1766</f>
        <v>0.68030000000000002</v>
      </c>
      <c r="K1768">
        <f>Pumpkin_Seeds_Dataset!K1766</f>
        <v>2.6492</v>
      </c>
      <c r="L1768">
        <f>Pumpkin_Seeds_Dataset!L1766</f>
        <v>0.61380000000000001</v>
      </c>
      <c r="M1768" s="9">
        <f>Pumpkin_Seeds_Dataset!M1766</f>
        <v>1</v>
      </c>
      <c r="N1768" s="10">
        <f t="shared" si="352"/>
        <v>0</v>
      </c>
      <c r="O1768" s="11">
        <f t="shared" si="353"/>
        <v>1</v>
      </c>
      <c r="P1768">
        <f t="shared" si="354"/>
        <v>1</v>
      </c>
      <c r="Q1768">
        <f t="shared" si="355"/>
        <v>0.99910478338899078</v>
      </c>
      <c r="R1768" s="9">
        <f t="shared" si="356"/>
        <v>0.99910478338899078</v>
      </c>
      <c r="S1768" s="11">
        <f t="shared" si="357"/>
        <v>8.9521661100921968E-4</v>
      </c>
      <c r="T1768" s="9">
        <f t="shared" si="358"/>
        <v>-8.9561755670622498E-4</v>
      </c>
      <c r="U1768" s="11">
        <f t="shared" si="359"/>
        <v>100</v>
      </c>
      <c r="AX1768">
        <v>0.91358910978135643</v>
      </c>
      <c r="AY1768">
        <v>0</v>
      </c>
      <c r="AZ1768">
        <v>1</v>
      </c>
      <c r="BA1768">
        <f t="shared" si="363"/>
        <v>1288</v>
      </c>
      <c r="BB1768">
        <f t="shared" si="364"/>
        <v>476</v>
      </c>
      <c r="BC1768">
        <f t="shared" si="360"/>
        <v>9.2307692307692646E-3</v>
      </c>
      <c r="BD1768">
        <f t="shared" si="361"/>
        <v>0.60333333333333328</v>
      </c>
      <c r="BE1768">
        <f t="shared" si="362"/>
        <v>0</v>
      </c>
    </row>
    <row r="1769" spans="1:57" x14ac:dyDescent="0.3">
      <c r="A1769">
        <f>Pumpkin_Seeds_Dataset!A1767</f>
        <v>73608</v>
      </c>
      <c r="B1769">
        <f>Pumpkin_Seeds_Dataset!B1767</f>
        <v>1124.5340000000001</v>
      </c>
      <c r="C1769">
        <f>Pumpkin_Seeds_Dataset!C1767</f>
        <v>461.64100000000002</v>
      </c>
      <c r="D1769">
        <f>Pumpkin_Seeds_Dataset!D1767</f>
        <v>206.05940000000001</v>
      </c>
      <c r="E1769">
        <f>Pumpkin_Seeds_Dataset!E1767</f>
        <v>74746</v>
      </c>
      <c r="F1769">
        <f>Pumpkin_Seeds_Dataset!F1767</f>
        <v>306.13819999999998</v>
      </c>
      <c r="G1769">
        <f>Pumpkin_Seeds_Dataset!G1767</f>
        <v>0.89490000000000003</v>
      </c>
      <c r="H1769">
        <f>Pumpkin_Seeds_Dataset!H1767</f>
        <v>0.98480000000000001</v>
      </c>
      <c r="I1769">
        <f>Pumpkin_Seeds_Dataset!I1767</f>
        <v>0.58340000000000003</v>
      </c>
      <c r="J1769">
        <f>Pumpkin_Seeds_Dataset!J1767</f>
        <v>0.73150000000000004</v>
      </c>
      <c r="K1769">
        <f>Pumpkin_Seeds_Dataset!K1767</f>
        <v>2.2403</v>
      </c>
      <c r="L1769">
        <f>Pumpkin_Seeds_Dataset!L1767</f>
        <v>0.66320000000000001</v>
      </c>
      <c r="M1769" s="9">
        <f>Pumpkin_Seeds_Dataset!M1767</f>
        <v>1</v>
      </c>
      <c r="N1769" s="10">
        <f t="shared" si="352"/>
        <v>0</v>
      </c>
      <c r="O1769" s="11">
        <f t="shared" si="353"/>
        <v>1</v>
      </c>
      <c r="P1769">
        <f t="shared" si="354"/>
        <v>1</v>
      </c>
      <c r="Q1769">
        <f t="shared" si="355"/>
        <v>0.90651754211491686</v>
      </c>
      <c r="R1769" s="9">
        <f t="shared" si="356"/>
        <v>0.90651754211491686</v>
      </c>
      <c r="S1769" s="11">
        <f t="shared" si="357"/>
        <v>9.3482457885083137E-2</v>
      </c>
      <c r="T1769" s="9">
        <f t="shared" si="358"/>
        <v>-9.8144897496347555E-2</v>
      </c>
      <c r="U1769" s="11">
        <f t="shared" si="359"/>
        <v>100</v>
      </c>
      <c r="AX1769">
        <v>0.91380129455484749</v>
      </c>
      <c r="AY1769">
        <v>0</v>
      </c>
      <c r="AZ1769">
        <v>1</v>
      </c>
      <c r="BA1769">
        <f t="shared" si="363"/>
        <v>1288</v>
      </c>
      <c r="BB1769">
        <f t="shared" si="364"/>
        <v>477</v>
      </c>
      <c r="BC1769">
        <f t="shared" si="360"/>
        <v>9.2307692307692646E-3</v>
      </c>
      <c r="BD1769">
        <f t="shared" si="361"/>
        <v>0.60250000000000004</v>
      </c>
      <c r="BE1769">
        <f t="shared" si="362"/>
        <v>0</v>
      </c>
    </row>
    <row r="1770" spans="1:57" x14ac:dyDescent="0.3">
      <c r="A1770">
        <f>Pumpkin_Seeds_Dataset!A1768</f>
        <v>85388</v>
      </c>
      <c r="B1770">
        <f>Pumpkin_Seeds_Dataset!B1768</f>
        <v>1237.1659999999999</v>
      </c>
      <c r="C1770">
        <f>Pumpkin_Seeds_Dataset!C1768</f>
        <v>536.42349999999999</v>
      </c>
      <c r="D1770">
        <f>Pumpkin_Seeds_Dataset!D1768</f>
        <v>203.5231</v>
      </c>
      <c r="E1770">
        <f>Pumpkin_Seeds_Dataset!E1768</f>
        <v>86236</v>
      </c>
      <c r="F1770">
        <f>Pumpkin_Seeds_Dataset!F1768</f>
        <v>329.72620000000001</v>
      </c>
      <c r="G1770">
        <f>Pumpkin_Seeds_Dataset!G1768</f>
        <v>0.92520000000000002</v>
      </c>
      <c r="H1770">
        <f>Pumpkin_Seeds_Dataset!H1768</f>
        <v>0.99019999999999997</v>
      </c>
      <c r="I1770">
        <f>Pumpkin_Seeds_Dataset!I1768</f>
        <v>0.75429999999999997</v>
      </c>
      <c r="J1770">
        <f>Pumpkin_Seeds_Dataset!J1768</f>
        <v>0.70109999999999995</v>
      </c>
      <c r="K1770">
        <f>Pumpkin_Seeds_Dataset!K1768</f>
        <v>2.6356999999999999</v>
      </c>
      <c r="L1770">
        <f>Pumpkin_Seeds_Dataset!L1768</f>
        <v>0.61470000000000002</v>
      </c>
      <c r="M1770" s="9">
        <f>Pumpkin_Seeds_Dataset!M1768</f>
        <v>1</v>
      </c>
      <c r="N1770" s="10">
        <f t="shared" si="352"/>
        <v>0</v>
      </c>
      <c r="O1770" s="11">
        <f t="shared" si="353"/>
        <v>1</v>
      </c>
      <c r="P1770">
        <f t="shared" si="354"/>
        <v>1</v>
      </c>
      <c r="Q1770">
        <f t="shared" si="355"/>
        <v>0.99938518314575342</v>
      </c>
      <c r="R1770" s="9">
        <f t="shared" si="356"/>
        <v>0.99938518314575342</v>
      </c>
      <c r="S1770" s="11">
        <f t="shared" si="357"/>
        <v>6.1481685424658039E-4</v>
      </c>
      <c r="T1770" s="9">
        <f t="shared" si="358"/>
        <v>-6.1500593163132705E-4</v>
      </c>
      <c r="U1770" s="11">
        <f t="shared" si="359"/>
        <v>100</v>
      </c>
      <c r="AX1770">
        <v>0.91408049834796845</v>
      </c>
      <c r="AY1770">
        <v>0</v>
      </c>
      <c r="AZ1770">
        <v>1</v>
      </c>
      <c r="BA1770">
        <f t="shared" si="363"/>
        <v>1288</v>
      </c>
      <c r="BB1770">
        <f t="shared" si="364"/>
        <v>478</v>
      </c>
      <c r="BC1770">
        <f t="shared" si="360"/>
        <v>9.2307692307692646E-3</v>
      </c>
      <c r="BD1770">
        <f t="shared" si="361"/>
        <v>0.60166666666666668</v>
      </c>
      <c r="BE1770">
        <f t="shared" si="362"/>
        <v>0</v>
      </c>
    </row>
    <row r="1771" spans="1:57" x14ac:dyDescent="0.3">
      <c r="A1771">
        <f>Pumpkin_Seeds_Dataset!A1769</f>
        <v>71702</v>
      </c>
      <c r="B1771">
        <f>Pumpkin_Seeds_Dataset!B1769</f>
        <v>1064.7460000000001</v>
      </c>
      <c r="C1771">
        <f>Pumpkin_Seeds_Dataset!C1769</f>
        <v>431.99329999999998</v>
      </c>
      <c r="D1771">
        <f>Pumpkin_Seeds_Dataset!D1769</f>
        <v>212.14259999999999</v>
      </c>
      <c r="E1771">
        <f>Pumpkin_Seeds_Dataset!E1769</f>
        <v>72539</v>
      </c>
      <c r="F1771">
        <f>Pumpkin_Seeds_Dataset!F1769</f>
        <v>302.14870000000002</v>
      </c>
      <c r="G1771">
        <f>Pumpkin_Seeds_Dataset!G1769</f>
        <v>0.87109999999999999</v>
      </c>
      <c r="H1771">
        <f>Pumpkin_Seeds_Dataset!H1769</f>
        <v>0.98850000000000005</v>
      </c>
      <c r="I1771">
        <f>Pumpkin_Seeds_Dataset!I1769</f>
        <v>0.71489999999999998</v>
      </c>
      <c r="J1771">
        <f>Pumpkin_Seeds_Dataset!J1769</f>
        <v>0.79479999999999995</v>
      </c>
      <c r="K1771">
        <f>Pumpkin_Seeds_Dataset!K1769</f>
        <v>2.0363000000000002</v>
      </c>
      <c r="L1771">
        <f>Pumpkin_Seeds_Dataset!L1769</f>
        <v>0.69940000000000002</v>
      </c>
      <c r="M1771" s="9">
        <f>Pumpkin_Seeds_Dataset!M1769</f>
        <v>1</v>
      </c>
      <c r="N1771" s="10">
        <f t="shared" si="352"/>
        <v>0</v>
      </c>
      <c r="O1771" s="11">
        <f t="shared" si="353"/>
        <v>1</v>
      </c>
      <c r="P1771">
        <f t="shared" si="354"/>
        <v>1</v>
      </c>
      <c r="Q1771">
        <f t="shared" si="355"/>
        <v>0.33365231985720584</v>
      </c>
      <c r="R1771" s="9">
        <f t="shared" si="356"/>
        <v>0.33365231985720584</v>
      </c>
      <c r="S1771" s="11">
        <f t="shared" si="357"/>
        <v>0.66634768014279411</v>
      </c>
      <c r="T1771" s="9">
        <f t="shared" si="358"/>
        <v>-1.0976557866903938</v>
      </c>
      <c r="U1771" s="11">
        <f t="shared" si="359"/>
        <v>0</v>
      </c>
      <c r="AX1771">
        <v>0.91440499917806695</v>
      </c>
      <c r="AY1771">
        <v>0</v>
      </c>
      <c r="AZ1771">
        <v>1</v>
      </c>
      <c r="BA1771">
        <f t="shared" si="363"/>
        <v>1288</v>
      </c>
      <c r="BB1771">
        <f t="shared" si="364"/>
        <v>479</v>
      </c>
      <c r="BC1771">
        <f t="shared" si="360"/>
        <v>9.2307692307692646E-3</v>
      </c>
      <c r="BD1771">
        <f t="shared" si="361"/>
        <v>0.60083333333333333</v>
      </c>
      <c r="BE1771">
        <f t="shared" si="362"/>
        <v>0</v>
      </c>
    </row>
    <row r="1772" spans="1:57" x14ac:dyDescent="0.3">
      <c r="A1772">
        <f>Pumpkin_Seeds_Dataset!A1770</f>
        <v>70157</v>
      </c>
      <c r="B1772">
        <f>Pumpkin_Seeds_Dataset!B1770</f>
        <v>1082.42</v>
      </c>
      <c r="C1772">
        <f>Pumpkin_Seeds_Dataset!C1770</f>
        <v>439.38139999999999</v>
      </c>
      <c r="D1772">
        <f>Pumpkin_Seeds_Dataset!D1770</f>
        <v>207.21960000000001</v>
      </c>
      <c r="E1772">
        <f>Pumpkin_Seeds_Dataset!E1770</f>
        <v>71181</v>
      </c>
      <c r="F1772">
        <f>Pumpkin_Seeds_Dataset!F1770</f>
        <v>298.87569999999999</v>
      </c>
      <c r="G1772">
        <f>Pumpkin_Seeds_Dataset!G1770</f>
        <v>0.88180000000000003</v>
      </c>
      <c r="H1772">
        <f>Pumpkin_Seeds_Dataset!H1770</f>
        <v>0.98560000000000003</v>
      </c>
      <c r="I1772">
        <f>Pumpkin_Seeds_Dataset!I1770</f>
        <v>0.59519999999999995</v>
      </c>
      <c r="J1772">
        <f>Pumpkin_Seeds_Dataset!J1770</f>
        <v>0.75249999999999995</v>
      </c>
      <c r="K1772">
        <f>Pumpkin_Seeds_Dataset!K1770</f>
        <v>2.1204000000000001</v>
      </c>
      <c r="L1772">
        <f>Pumpkin_Seeds_Dataset!L1770</f>
        <v>0.68020000000000003</v>
      </c>
      <c r="M1772" s="9">
        <f>Pumpkin_Seeds_Dataset!M1770</f>
        <v>1</v>
      </c>
      <c r="N1772" s="10">
        <f t="shared" si="352"/>
        <v>0</v>
      </c>
      <c r="O1772" s="11">
        <f t="shared" si="353"/>
        <v>1</v>
      </c>
      <c r="P1772">
        <f t="shared" si="354"/>
        <v>1</v>
      </c>
      <c r="Q1772">
        <f t="shared" si="355"/>
        <v>0.8730488633251291</v>
      </c>
      <c r="R1772" s="9">
        <f t="shared" si="356"/>
        <v>0.8730488633251291</v>
      </c>
      <c r="S1772" s="11">
        <f t="shared" si="357"/>
        <v>0.1269511366748709</v>
      </c>
      <c r="T1772" s="9">
        <f t="shared" si="358"/>
        <v>-0.13576375297335092</v>
      </c>
      <c r="U1772" s="11">
        <f t="shared" si="359"/>
        <v>100</v>
      </c>
      <c r="AX1772">
        <v>0.91468688037493628</v>
      </c>
      <c r="AY1772">
        <v>0</v>
      </c>
      <c r="AZ1772">
        <v>1</v>
      </c>
      <c r="BA1772">
        <f t="shared" si="363"/>
        <v>1288</v>
      </c>
      <c r="BB1772">
        <f t="shared" si="364"/>
        <v>480</v>
      </c>
      <c r="BC1772">
        <f t="shared" si="360"/>
        <v>9.2307692307692646E-3</v>
      </c>
      <c r="BD1772">
        <f t="shared" si="361"/>
        <v>0.6</v>
      </c>
      <c r="BE1772">
        <f t="shared" si="362"/>
        <v>0</v>
      </c>
    </row>
    <row r="1773" spans="1:57" x14ac:dyDescent="0.3">
      <c r="A1773">
        <f>Pumpkin_Seeds_Dataset!A1771</f>
        <v>105074</v>
      </c>
      <c r="B1773">
        <f>Pumpkin_Seeds_Dataset!B1771</f>
        <v>1302.585</v>
      </c>
      <c r="C1773">
        <f>Pumpkin_Seeds_Dataset!C1771</f>
        <v>529.83690000000001</v>
      </c>
      <c r="D1773">
        <f>Pumpkin_Seeds_Dataset!D1771</f>
        <v>254.38319999999999</v>
      </c>
      <c r="E1773">
        <f>Pumpkin_Seeds_Dataset!E1771</f>
        <v>106547</v>
      </c>
      <c r="F1773">
        <f>Pumpkin_Seeds_Dataset!F1771</f>
        <v>365.76549999999997</v>
      </c>
      <c r="G1773">
        <f>Pumpkin_Seeds_Dataset!G1771</f>
        <v>0.87719999999999998</v>
      </c>
      <c r="H1773">
        <f>Pumpkin_Seeds_Dataset!H1771</f>
        <v>0.98619999999999997</v>
      </c>
      <c r="I1773">
        <f>Pumpkin_Seeds_Dataset!I1771</f>
        <v>0.60489999999999999</v>
      </c>
      <c r="J1773">
        <f>Pumpkin_Seeds_Dataset!J1771</f>
        <v>0.7782</v>
      </c>
      <c r="K1773">
        <f>Pumpkin_Seeds_Dataset!K1771</f>
        <v>2.0828000000000002</v>
      </c>
      <c r="L1773">
        <f>Pumpkin_Seeds_Dataset!L1771</f>
        <v>0.69030000000000002</v>
      </c>
      <c r="M1773" s="9">
        <f>Pumpkin_Seeds_Dataset!M1771</f>
        <v>1</v>
      </c>
      <c r="N1773" s="10">
        <f t="shared" si="352"/>
        <v>0</v>
      </c>
      <c r="O1773" s="11">
        <f t="shared" si="353"/>
        <v>1</v>
      </c>
      <c r="P1773">
        <f t="shared" si="354"/>
        <v>1</v>
      </c>
      <c r="Q1773">
        <f t="shared" si="355"/>
        <v>0.65481345664400714</v>
      </c>
      <c r="R1773" s="9">
        <f t="shared" si="356"/>
        <v>0.65481345664400714</v>
      </c>
      <c r="S1773" s="11">
        <f t="shared" si="357"/>
        <v>0.34518654335599286</v>
      </c>
      <c r="T1773" s="9">
        <f t="shared" si="358"/>
        <v>-0.42340488292660983</v>
      </c>
      <c r="U1773" s="11">
        <f t="shared" si="359"/>
        <v>100</v>
      </c>
      <c r="AX1773">
        <v>0.9150538147810533</v>
      </c>
      <c r="AY1773">
        <v>0</v>
      </c>
      <c r="AZ1773">
        <v>1</v>
      </c>
      <c r="BA1773">
        <f t="shared" si="363"/>
        <v>1288</v>
      </c>
      <c r="BB1773">
        <f t="shared" si="364"/>
        <v>481</v>
      </c>
      <c r="BC1773">
        <f t="shared" si="360"/>
        <v>9.2307692307692646E-3</v>
      </c>
      <c r="BD1773">
        <f t="shared" si="361"/>
        <v>0.59916666666666663</v>
      </c>
      <c r="BE1773">
        <f t="shared" si="362"/>
        <v>0</v>
      </c>
    </row>
    <row r="1774" spans="1:57" x14ac:dyDescent="0.3">
      <c r="A1774">
        <f>Pumpkin_Seeds_Dataset!A1772</f>
        <v>73914</v>
      </c>
      <c r="B1774">
        <f>Pumpkin_Seeds_Dataset!B1772</f>
        <v>1070.5909999999999</v>
      </c>
      <c r="C1774">
        <f>Pumpkin_Seeds_Dataset!C1772</f>
        <v>438.1739</v>
      </c>
      <c r="D1774">
        <f>Pumpkin_Seeds_Dataset!D1772</f>
        <v>215.74539999999999</v>
      </c>
      <c r="E1774">
        <f>Pumpkin_Seeds_Dataset!E1772</f>
        <v>74392</v>
      </c>
      <c r="F1774">
        <f>Pumpkin_Seeds_Dataset!F1772</f>
        <v>306.77390000000003</v>
      </c>
      <c r="G1774">
        <f>Pumpkin_Seeds_Dataset!G1772</f>
        <v>0.87039999999999995</v>
      </c>
      <c r="H1774">
        <f>Pumpkin_Seeds_Dataset!H1772</f>
        <v>0.99360000000000004</v>
      </c>
      <c r="I1774">
        <f>Pumpkin_Seeds_Dataset!I1772</f>
        <v>0.64400000000000002</v>
      </c>
      <c r="J1774">
        <f>Pumpkin_Seeds_Dataset!J1772</f>
        <v>0.81040000000000001</v>
      </c>
      <c r="K1774">
        <f>Pumpkin_Seeds_Dataset!K1772</f>
        <v>2.0310000000000001</v>
      </c>
      <c r="L1774">
        <f>Pumpkin_Seeds_Dataset!L1772</f>
        <v>0.70009999999999994</v>
      </c>
      <c r="M1774" s="9">
        <f>Pumpkin_Seeds_Dataset!M1772</f>
        <v>1</v>
      </c>
      <c r="N1774" s="10">
        <f t="shared" si="352"/>
        <v>0</v>
      </c>
      <c r="O1774" s="11">
        <f t="shared" si="353"/>
        <v>1</v>
      </c>
      <c r="P1774">
        <f t="shared" si="354"/>
        <v>1</v>
      </c>
      <c r="Q1774">
        <f t="shared" si="355"/>
        <v>0.58837733139380777</v>
      </c>
      <c r="R1774" s="9">
        <f t="shared" si="356"/>
        <v>0.58837733139380777</v>
      </c>
      <c r="S1774" s="11">
        <f t="shared" si="357"/>
        <v>0.41162266860619223</v>
      </c>
      <c r="T1774" s="9">
        <f t="shared" si="358"/>
        <v>-0.53038681684028466</v>
      </c>
      <c r="U1774" s="11">
        <f t="shared" si="359"/>
        <v>100</v>
      </c>
      <c r="AX1774">
        <v>0.9159240068821255</v>
      </c>
      <c r="AY1774">
        <v>0</v>
      </c>
      <c r="AZ1774">
        <v>1</v>
      </c>
      <c r="BA1774">
        <f t="shared" si="363"/>
        <v>1288</v>
      </c>
      <c r="BB1774">
        <f t="shared" si="364"/>
        <v>482</v>
      </c>
      <c r="BC1774">
        <f t="shared" si="360"/>
        <v>9.2307692307692646E-3</v>
      </c>
      <c r="BD1774">
        <f t="shared" si="361"/>
        <v>0.59833333333333338</v>
      </c>
      <c r="BE1774">
        <f t="shared" si="362"/>
        <v>0</v>
      </c>
    </row>
    <row r="1775" spans="1:57" x14ac:dyDescent="0.3">
      <c r="A1775">
        <f>Pumpkin_Seeds_Dataset!A1773</f>
        <v>81348</v>
      </c>
      <c r="B1775">
        <f>Pumpkin_Seeds_Dataset!B1773</f>
        <v>1157.4469999999999</v>
      </c>
      <c r="C1775">
        <f>Pumpkin_Seeds_Dataset!C1773</f>
        <v>482.2321</v>
      </c>
      <c r="D1775">
        <f>Pumpkin_Seeds_Dataset!D1773</f>
        <v>215.6755</v>
      </c>
      <c r="E1775">
        <f>Pumpkin_Seeds_Dataset!E1773</f>
        <v>82122</v>
      </c>
      <c r="F1775">
        <f>Pumpkin_Seeds_Dataset!F1773</f>
        <v>321.83150000000001</v>
      </c>
      <c r="G1775">
        <f>Pumpkin_Seeds_Dataset!G1773</f>
        <v>0.89439999999999997</v>
      </c>
      <c r="H1775">
        <f>Pumpkin_Seeds_Dataset!H1773</f>
        <v>0.99060000000000004</v>
      </c>
      <c r="I1775">
        <f>Pumpkin_Seeds_Dataset!I1773</f>
        <v>0.5726</v>
      </c>
      <c r="J1775">
        <f>Pumpkin_Seeds_Dataset!J1773</f>
        <v>0.7631</v>
      </c>
      <c r="K1775">
        <f>Pumpkin_Seeds_Dataset!K1773</f>
        <v>2.2359</v>
      </c>
      <c r="L1775">
        <f>Pumpkin_Seeds_Dataset!L1773</f>
        <v>0.66739999999999999</v>
      </c>
      <c r="M1775" s="9">
        <f>Pumpkin_Seeds_Dataset!M1773</f>
        <v>1</v>
      </c>
      <c r="N1775" s="10">
        <f t="shared" si="352"/>
        <v>0</v>
      </c>
      <c r="O1775" s="11">
        <f t="shared" si="353"/>
        <v>1</v>
      </c>
      <c r="P1775">
        <f t="shared" si="354"/>
        <v>1</v>
      </c>
      <c r="Q1775">
        <f t="shared" si="355"/>
        <v>0.87061586171565497</v>
      </c>
      <c r="R1775" s="9">
        <f t="shared" si="356"/>
        <v>0.87061586171565497</v>
      </c>
      <c r="S1775" s="11">
        <f t="shared" si="357"/>
        <v>0.12938413828434503</v>
      </c>
      <c r="T1775" s="9">
        <f t="shared" si="358"/>
        <v>-0.1385544307378635</v>
      </c>
      <c r="U1775" s="11">
        <f t="shared" si="359"/>
        <v>100</v>
      </c>
      <c r="AX1775">
        <v>0.91609412669170431</v>
      </c>
      <c r="AY1775">
        <v>0</v>
      </c>
      <c r="AZ1775">
        <v>1</v>
      </c>
      <c r="BA1775">
        <f t="shared" si="363"/>
        <v>1288</v>
      </c>
      <c r="BB1775">
        <f t="shared" si="364"/>
        <v>483</v>
      </c>
      <c r="BC1775">
        <f t="shared" si="360"/>
        <v>9.2307692307692646E-3</v>
      </c>
      <c r="BD1775">
        <f t="shared" si="361"/>
        <v>0.59749999999999992</v>
      </c>
      <c r="BE1775">
        <f t="shared" si="362"/>
        <v>0</v>
      </c>
    </row>
    <row r="1776" spans="1:57" x14ac:dyDescent="0.3">
      <c r="A1776">
        <f>Pumpkin_Seeds_Dataset!A1774</f>
        <v>66639</v>
      </c>
      <c r="B1776">
        <f>Pumpkin_Seeds_Dataset!B1774</f>
        <v>1024.2929999999999</v>
      </c>
      <c r="C1776">
        <f>Pumpkin_Seeds_Dataset!C1774</f>
        <v>418.89830000000001</v>
      </c>
      <c r="D1776">
        <f>Pumpkin_Seeds_Dataset!D1774</f>
        <v>203.3904</v>
      </c>
      <c r="E1776">
        <f>Pumpkin_Seeds_Dataset!E1774</f>
        <v>67174</v>
      </c>
      <c r="F1776">
        <f>Pumpkin_Seeds_Dataset!F1774</f>
        <v>291.28579999999999</v>
      </c>
      <c r="G1776">
        <f>Pumpkin_Seeds_Dataset!G1774</f>
        <v>0.87419999999999998</v>
      </c>
      <c r="H1776">
        <f>Pumpkin_Seeds_Dataset!H1774</f>
        <v>0.99199999999999999</v>
      </c>
      <c r="I1776">
        <f>Pumpkin_Seeds_Dataset!I1774</f>
        <v>0.62629999999999997</v>
      </c>
      <c r="J1776">
        <f>Pumpkin_Seeds_Dataset!J1774</f>
        <v>0.79820000000000002</v>
      </c>
      <c r="K1776">
        <f>Pumpkin_Seeds_Dataset!K1774</f>
        <v>2.0596000000000001</v>
      </c>
      <c r="L1776">
        <f>Pumpkin_Seeds_Dataset!L1774</f>
        <v>0.69540000000000002</v>
      </c>
      <c r="M1776" s="9">
        <f>Pumpkin_Seeds_Dataset!M1774</f>
        <v>1</v>
      </c>
      <c r="N1776" s="10">
        <f t="shared" si="352"/>
        <v>0</v>
      </c>
      <c r="O1776" s="11">
        <f t="shared" si="353"/>
        <v>1</v>
      </c>
      <c r="P1776">
        <f t="shared" si="354"/>
        <v>1</v>
      </c>
      <c r="Q1776">
        <f t="shared" si="355"/>
        <v>0.66955203343050362</v>
      </c>
      <c r="R1776" s="9">
        <f t="shared" si="356"/>
        <v>0.66955203343050362</v>
      </c>
      <c r="S1776" s="11">
        <f t="shared" si="357"/>
        <v>0.33044796656949638</v>
      </c>
      <c r="T1776" s="9">
        <f t="shared" si="358"/>
        <v>-0.40114639703448934</v>
      </c>
      <c r="U1776" s="11">
        <f t="shared" si="359"/>
        <v>100</v>
      </c>
      <c r="AX1776">
        <v>0.91639232013135263</v>
      </c>
      <c r="AY1776">
        <v>0</v>
      </c>
      <c r="AZ1776">
        <v>1</v>
      </c>
      <c r="BA1776">
        <f t="shared" si="363"/>
        <v>1288</v>
      </c>
      <c r="BB1776">
        <f t="shared" si="364"/>
        <v>484</v>
      </c>
      <c r="BC1776">
        <f t="shared" si="360"/>
        <v>9.2307692307692646E-3</v>
      </c>
      <c r="BD1776">
        <f t="shared" si="361"/>
        <v>0.59666666666666668</v>
      </c>
      <c r="BE1776">
        <f t="shared" si="362"/>
        <v>0</v>
      </c>
    </row>
    <row r="1777" spans="1:57" x14ac:dyDescent="0.3">
      <c r="A1777">
        <f>Pumpkin_Seeds_Dataset!A1775</f>
        <v>68482</v>
      </c>
      <c r="B1777">
        <f>Pumpkin_Seeds_Dataset!B1775</f>
        <v>1054.316</v>
      </c>
      <c r="C1777">
        <f>Pumpkin_Seeds_Dataset!C1775</f>
        <v>443.58120000000002</v>
      </c>
      <c r="D1777">
        <f>Pumpkin_Seeds_Dataset!D1775</f>
        <v>196.85759999999999</v>
      </c>
      <c r="E1777">
        <f>Pumpkin_Seeds_Dataset!E1775</f>
        <v>69085</v>
      </c>
      <c r="F1777">
        <f>Pumpkin_Seeds_Dataset!F1775</f>
        <v>295.28629999999998</v>
      </c>
      <c r="G1777">
        <f>Pumpkin_Seeds_Dataset!G1775</f>
        <v>0.89610000000000001</v>
      </c>
      <c r="H1777">
        <f>Pumpkin_Seeds_Dataset!H1775</f>
        <v>0.99129999999999996</v>
      </c>
      <c r="I1777">
        <f>Pumpkin_Seeds_Dataset!I1775</f>
        <v>0.61329999999999996</v>
      </c>
      <c r="J1777">
        <f>Pumpkin_Seeds_Dataset!J1775</f>
        <v>0.7742</v>
      </c>
      <c r="K1777">
        <f>Pumpkin_Seeds_Dataset!K1775</f>
        <v>2.2532999999999999</v>
      </c>
      <c r="L1777">
        <f>Pumpkin_Seeds_Dataset!L1775</f>
        <v>0.66569999999999996</v>
      </c>
      <c r="M1777" s="9">
        <f>Pumpkin_Seeds_Dataset!M1775</f>
        <v>1</v>
      </c>
      <c r="N1777" s="10">
        <f t="shared" si="352"/>
        <v>0</v>
      </c>
      <c r="O1777" s="11">
        <f t="shared" si="353"/>
        <v>1</v>
      </c>
      <c r="P1777">
        <f t="shared" si="354"/>
        <v>1</v>
      </c>
      <c r="Q1777">
        <f t="shared" si="355"/>
        <v>0.90205046296197677</v>
      </c>
      <c r="R1777" s="9">
        <f t="shared" si="356"/>
        <v>0.90205046296197677</v>
      </c>
      <c r="S1777" s="11">
        <f t="shared" si="357"/>
        <v>9.7949537038023227E-2</v>
      </c>
      <c r="T1777" s="9">
        <f t="shared" si="358"/>
        <v>-0.10308481485029143</v>
      </c>
      <c r="U1777" s="11">
        <f t="shared" si="359"/>
        <v>100</v>
      </c>
      <c r="AX1777">
        <v>0.91698203869977546</v>
      </c>
      <c r="AY1777">
        <v>0</v>
      </c>
      <c r="AZ1777">
        <v>1</v>
      </c>
      <c r="BA1777">
        <f t="shared" si="363"/>
        <v>1288</v>
      </c>
      <c r="BB1777">
        <f t="shared" si="364"/>
        <v>485</v>
      </c>
      <c r="BC1777">
        <f t="shared" si="360"/>
        <v>9.2307692307692646E-3</v>
      </c>
      <c r="BD1777">
        <f t="shared" si="361"/>
        <v>0.59583333333333333</v>
      </c>
      <c r="BE1777">
        <f t="shared" si="362"/>
        <v>0</v>
      </c>
    </row>
    <row r="1778" spans="1:57" x14ac:dyDescent="0.3">
      <c r="A1778">
        <f>Pumpkin_Seeds_Dataset!A1776</f>
        <v>82717</v>
      </c>
      <c r="B1778">
        <f>Pumpkin_Seeds_Dataset!B1776</f>
        <v>1171.963</v>
      </c>
      <c r="C1778">
        <f>Pumpkin_Seeds_Dataset!C1776</f>
        <v>492.49930000000001</v>
      </c>
      <c r="D1778">
        <f>Pumpkin_Seeds_Dataset!D1776</f>
        <v>214.94829999999999</v>
      </c>
      <c r="E1778">
        <f>Pumpkin_Seeds_Dataset!E1776</f>
        <v>83420</v>
      </c>
      <c r="F1778">
        <f>Pumpkin_Seeds_Dataset!F1776</f>
        <v>324.52820000000003</v>
      </c>
      <c r="G1778">
        <f>Pumpkin_Seeds_Dataset!G1776</f>
        <v>0.89970000000000006</v>
      </c>
      <c r="H1778">
        <f>Pumpkin_Seeds_Dataset!H1776</f>
        <v>0.99160000000000004</v>
      </c>
      <c r="I1778">
        <f>Pumpkin_Seeds_Dataset!I1776</f>
        <v>0.68530000000000002</v>
      </c>
      <c r="J1778">
        <f>Pumpkin_Seeds_Dataset!J1776</f>
        <v>0.75680000000000003</v>
      </c>
      <c r="K1778">
        <f>Pumpkin_Seeds_Dataset!K1776</f>
        <v>2.2911999999999999</v>
      </c>
      <c r="L1778">
        <f>Pumpkin_Seeds_Dataset!L1776</f>
        <v>0.65890000000000004</v>
      </c>
      <c r="M1778" s="9">
        <f>Pumpkin_Seeds_Dataset!M1776</f>
        <v>1</v>
      </c>
      <c r="N1778" s="10">
        <f t="shared" si="352"/>
        <v>0</v>
      </c>
      <c r="O1778" s="11">
        <f t="shared" si="353"/>
        <v>1</v>
      </c>
      <c r="P1778">
        <f t="shared" si="354"/>
        <v>1</v>
      </c>
      <c r="Q1778">
        <f t="shared" si="355"/>
        <v>0.96100448308714737</v>
      </c>
      <c r="R1778" s="9">
        <f t="shared" si="356"/>
        <v>0.96100448308714737</v>
      </c>
      <c r="S1778" s="11">
        <f t="shared" si="357"/>
        <v>3.8995516912852635E-2</v>
      </c>
      <c r="T1778" s="9">
        <f t="shared" si="358"/>
        <v>-3.9776204999679578E-2</v>
      </c>
      <c r="U1778" s="11">
        <f t="shared" si="359"/>
        <v>100</v>
      </c>
      <c r="AX1778">
        <v>0.91698348325446133</v>
      </c>
      <c r="AY1778">
        <v>0</v>
      </c>
      <c r="AZ1778">
        <v>1</v>
      </c>
      <c r="BA1778">
        <f t="shared" si="363"/>
        <v>1288</v>
      </c>
      <c r="BB1778">
        <f t="shared" si="364"/>
        <v>486</v>
      </c>
      <c r="BC1778">
        <f t="shared" si="360"/>
        <v>9.2307692307692646E-3</v>
      </c>
      <c r="BD1778">
        <f t="shared" si="361"/>
        <v>0.59499999999999997</v>
      </c>
      <c r="BE1778">
        <f t="shared" si="362"/>
        <v>0</v>
      </c>
    </row>
    <row r="1779" spans="1:57" x14ac:dyDescent="0.3">
      <c r="A1779">
        <f>Pumpkin_Seeds_Dataset!A1777</f>
        <v>55552</v>
      </c>
      <c r="B1779">
        <f>Pumpkin_Seeds_Dataset!B1777</f>
        <v>962.99</v>
      </c>
      <c r="C1779">
        <f>Pumpkin_Seeds_Dataset!C1777</f>
        <v>402.15190000000001</v>
      </c>
      <c r="D1779">
        <f>Pumpkin_Seeds_Dataset!D1777</f>
        <v>176.3931</v>
      </c>
      <c r="E1779">
        <f>Pumpkin_Seeds_Dataset!E1777</f>
        <v>56167</v>
      </c>
      <c r="F1779">
        <f>Pumpkin_Seeds_Dataset!F1777</f>
        <v>265.95299999999997</v>
      </c>
      <c r="G1779">
        <f>Pumpkin_Seeds_Dataset!G1777</f>
        <v>0.89870000000000005</v>
      </c>
      <c r="H1779">
        <f>Pumpkin_Seeds_Dataset!H1777</f>
        <v>0.98909999999999998</v>
      </c>
      <c r="I1779">
        <f>Pumpkin_Seeds_Dataset!I1777</f>
        <v>0.68130000000000002</v>
      </c>
      <c r="J1779">
        <f>Pumpkin_Seeds_Dataset!J1777</f>
        <v>0.75280000000000002</v>
      </c>
      <c r="K1779">
        <f>Pumpkin_Seeds_Dataset!K1777</f>
        <v>2.2799</v>
      </c>
      <c r="L1779">
        <f>Pumpkin_Seeds_Dataset!L1777</f>
        <v>0.6613</v>
      </c>
      <c r="M1779" s="9">
        <f>Pumpkin_Seeds_Dataset!M1777</f>
        <v>1</v>
      </c>
      <c r="N1779" s="10">
        <f t="shared" si="352"/>
        <v>0</v>
      </c>
      <c r="O1779" s="11">
        <f t="shared" si="353"/>
        <v>1</v>
      </c>
      <c r="P1779">
        <f t="shared" si="354"/>
        <v>1</v>
      </c>
      <c r="Q1779">
        <f t="shared" si="355"/>
        <v>0.98728000216955203</v>
      </c>
      <c r="R1779" s="9">
        <f t="shared" si="356"/>
        <v>0.98728000216955203</v>
      </c>
      <c r="S1779" s="11">
        <f t="shared" si="357"/>
        <v>1.2719997830447971E-2</v>
      </c>
      <c r="T1779" s="9">
        <f t="shared" si="358"/>
        <v>-1.2801589639704678E-2</v>
      </c>
      <c r="U1779" s="11">
        <f t="shared" si="359"/>
        <v>100</v>
      </c>
      <c r="AX1779">
        <v>0.91715693509712726</v>
      </c>
      <c r="AY1779">
        <v>0</v>
      </c>
      <c r="AZ1779">
        <v>1</v>
      </c>
      <c r="BA1779">
        <f t="shared" si="363"/>
        <v>1288</v>
      </c>
      <c r="BB1779">
        <f t="shared" si="364"/>
        <v>487</v>
      </c>
      <c r="BC1779">
        <f t="shared" si="360"/>
        <v>9.2307692307692646E-3</v>
      </c>
      <c r="BD1779">
        <f t="shared" si="361"/>
        <v>0.59416666666666673</v>
      </c>
      <c r="BE1779">
        <f t="shared" si="362"/>
        <v>0</v>
      </c>
    </row>
    <row r="1780" spans="1:57" x14ac:dyDescent="0.3">
      <c r="A1780">
        <f>Pumpkin_Seeds_Dataset!A1778</f>
        <v>73644</v>
      </c>
      <c r="B1780">
        <f>Pumpkin_Seeds_Dataset!B1778</f>
        <v>1063.1769999999999</v>
      </c>
      <c r="C1780">
        <f>Pumpkin_Seeds_Dataset!C1778</f>
        <v>431.87979999999999</v>
      </c>
      <c r="D1780">
        <f>Pumpkin_Seeds_Dataset!D1778</f>
        <v>218.09119999999999</v>
      </c>
      <c r="E1780">
        <f>Pumpkin_Seeds_Dataset!E1778</f>
        <v>74167</v>
      </c>
      <c r="F1780">
        <f>Pumpkin_Seeds_Dataset!F1778</f>
        <v>306.2131</v>
      </c>
      <c r="G1780">
        <f>Pumpkin_Seeds_Dataset!G1778</f>
        <v>0.86309999999999998</v>
      </c>
      <c r="H1780">
        <f>Pumpkin_Seeds_Dataset!H1778</f>
        <v>0.9929</v>
      </c>
      <c r="I1780">
        <f>Pumpkin_Seeds_Dataset!I1778</f>
        <v>0.71060000000000001</v>
      </c>
      <c r="J1780">
        <f>Pumpkin_Seeds_Dataset!J1778</f>
        <v>0.81869999999999998</v>
      </c>
      <c r="K1780">
        <f>Pumpkin_Seeds_Dataset!K1778</f>
        <v>1.9802999999999999</v>
      </c>
      <c r="L1780">
        <f>Pumpkin_Seeds_Dataset!L1778</f>
        <v>0.70899999999999996</v>
      </c>
      <c r="M1780" s="9">
        <f>Pumpkin_Seeds_Dataset!M1778</f>
        <v>1</v>
      </c>
      <c r="N1780" s="10">
        <f t="shared" si="352"/>
        <v>0</v>
      </c>
      <c r="O1780" s="11">
        <f t="shared" si="353"/>
        <v>1</v>
      </c>
      <c r="P1780">
        <f t="shared" si="354"/>
        <v>1</v>
      </c>
      <c r="Q1780">
        <f t="shared" si="355"/>
        <v>0.43013722304056007</v>
      </c>
      <c r="R1780" s="9">
        <f t="shared" si="356"/>
        <v>0.43013722304056007</v>
      </c>
      <c r="S1780" s="11">
        <f t="shared" si="357"/>
        <v>0.56986277695943999</v>
      </c>
      <c r="T1780" s="9">
        <f t="shared" si="358"/>
        <v>-0.84365099785341502</v>
      </c>
      <c r="U1780" s="11">
        <f t="shared" si="359"/>
        <v>0</v>
      </c>
      <c r="AX1780">
        <v>0.91731262258963286</v>
      </c>
      <c r="AY1780">
        <v>0</v>
      </c>
      <c r="AZ1780">
        <v>1</v>
      </c>
      <c r="BA1780">
        <f t="shared" si="363"/>
        <v>1288</v>
      </c>
      <c r="BB1780">
        <f t="shared" si="364"/>
        <v>488</v>
      </c>
      <c r="BC1780">
        <f t="shared" si="360"/>
        <v>9.2307692307692646E-3</v>
      </c>
      <c r="BD1780">
        <f t="shared" si="361"/>
        <v>0.59333333333333327</v>
      </c>
      <c r="BE1780">
        <f t="shared" si="362"/>
        <v>0</v>
      </c>
    </row>
    <row r="1781" spans="1:57" x14ac:dyDescent="0.3">
      <c r="A1781">
        <f>Pumpkin_Seeds_Dataset!A1779</f>
        <v>91503</v>
      </c>
      <c r="B1781">
        <f>Pumpkin_Seeds_Dataset!B1779</f>
        <v>1230.347</v>
      </c>
      <c r="C1781">
        <f>Pumpkin_Seeds_Dataset!C1779</f>
        <v>512.19939999999997</v>
      </c>
      <c r="D1781">
        <f>Pumpkin_Seeds_Dataset!D1779</f>
        <v>228.66489999999999</v>
      </c>
      <c r="E1781">
        <f>Pumpkin_Seeds_Dataset!E1779</f>
        <v>92361</v>
      </c>
      <c r="F1781">
        <f>Pumpkin_Seeds_Dataset!F1779</f>
        <v>341.32859999999999</v>
      </c>
      <c r="G1781">
        <f>Pumpkin_Seeds_Dataset!G1779</f>
        <v>0.89480000000000004</v>
      </c>
      <c r="H1781">
        <f>Pumpkin_Seeds_Dataset!H1779</f>
        <v>0.99070000000000003</v>
      </c>
      <c r="I1781">
        <f>Pumpkin_Seeds_Dataset!I1779</f>
        <v>0.57620000000000005</v>
      </c>
      <c r="J1781">
        <f>Pumpkin_Seeds_Dataset!J1779</f>
        <v>0.75960000000000005</v>
      </c>
      <c r="K1781">
        <f>Pumpkin_Seeds_Dataset!K1779</f>
        <v>2.2400000000000002</v>
      </c>
      <c r="L1781">
        <f>Pumpkin_Seeds_Dataset!L1779</f>
        <v>0.66639999999999999</v>
      </c>
      <c r="M1781" s="9">
        <f>Pumpkin_Seeds_Dataset!M1779</f>
        <v>1</v>
      </c>
      <c r="N1781" s="10">
        <f t="shared" si="352"/>
        <v>0</v>
      </c>
      <c r="O1781" s="11">
        <f t="shared" si="353"/>
        <v>1</v>
      </c>
      <c r="P1781">
        <f t="shared" si="354"/>
        <v>1</v>
      </c>
      <c r="Q1781">
        <f t="shared" si="355"/>
        <v>0.93674051611087228</v>
      </c>
      <c r="R1781" s="9">
        <f t="shared" si="356"/>
        <v>0.93674051611087228</v>
      </c>
      <c r="S1781" s="11">
        <f t="shared" si="357"/>
        <v>6.3259483889127721E-2</v>
      </c>
      <c r="T1781" s="9">
        <f t="shared" si="358"/>
        <v>-6.5348965607391993E-2</v>
      </c>
      <c r="U1781" s="11">
        <f t="shared" si="359"/>
        <v>100</v>
      </c>
      <c r="AX1781">
        <v>0.91811475377185303</v>
      </c>
      <c r="AY1781">
        <v>0</v>
      </c>
      <c r="AZ1781">
        <v>1</v>
      </c>
      <c r="BA1781">
        <f t="shared" si="363"/>
        <v>1288</v>
      </c>
      <c r="BB1781">
        <f t="shared" si="364"/>
        <v>489</v>
      </c>
      <c r="BC1781">
        <f t="shared" si="360"/>
        <v>9.2307692307692646E-3</v>
      </c>
      <c r="BD1781">
        <f t="shared" si="361"/>
        <v>0.59250000000000003</v>
      </c>
      <c r="BE1781">
        <f t="shared" si="362"/>
        <v>0</v>
      </c>
    </row>
    <row r="1782" spans="1:57" x14ac:dyDescent="0.3">
      <c r="A1782">
        <f>Pumpkin_Seeds_Dataset!A1780</f>
        <v>127033</v>
      </c>
      <c r="B1782">
        <f>Pumpkin_Seeds_Dataset!B1780</f>
        <v>1439.29</v>
      </c>
      <c r="C1782">
        <f>Pumpkin_Seeds_Dataset!C1780</f>
        <v>599.48879999999997</v>
      </c>
      <c r="D1782">
        <f>Pumpkin_Seeds_Dataset!D1780</f>
        <v>270.47770000000003</v>
      </c>
      <c r="E1782">
        <f>Pumpkin_Seeds_Dataset!E1780</f>
        <v>127906</v>
      </c>
      <c r="F1782">
        <f>Pumpkin_Seeds_Dataset!F1780</f>
        <v>402.17340000000002</v>
      </c>
      <c r="G1782">
        <f>Pumpkin_Seeds_Dataset!G1780</f>
        <v>0.89239999999999997</v>
      </c>
      <c r="H1782">
        <f>Pumpkin_Seeds_Dataset!H1780</f>
        <v>0.99319999999999997</v>
      </c>
      <c r="I1782">
        <f>Pumpkin_Seeds_Dataset!I1780</f>
        <v>0.63629999999999998</v>
      </c>
      <c r="J1782">
        <f>Pumpkin_Seeds_Dataset!J1780</f>
        <v>0.77059999999999995</v>
      </c>
      <c r="K1782">
        <f>Pumpkin_Seeds_Dataset!K1780</f>
        <v>2.2164000000000001</v>
      </c>
      <c r="L1782">
        <f>Pumpkin_Seeds_Dataset!L1780</f>
        <v>0.67090000000000005</v>
      </c>
      <c r="M1782" s="9">
        <f>Pumpkin_Seeds_Dataset!M1780</f>
        <v>1</v>
      </c>
      <c r="N1782" s="10">
        <f t="shared" si="352"/>
        <v>0</v>
      </c>
      <c r="O1782" s="11">
        <f t="shared" si="353"/>
        <v>1</v>
      </c>
      <c r="P1782">
        <f t="shared" si="354"/>
        <v>1</v>
      </c>
      <c r="Q1782">
        <f t="shared" si="355"/>
        <v>0.99987540777521822</v>
      </c>
      <c r="R1782" s="9">
        <f t="shared" si="356"/>
        <v>0.99987540777521822</v>
      </c>
      <c r="S1782" s="11">
        <f t="shared" si="357"/>
        <v>1.2459222478178322E-4</v>
      </c>
      <c r="T1782" s="9">
        <f t="shared" si="358"/>
        <v>-1.2459998703777246E-4</v>
      </c>
      <c r="U1782" s="11">
        <f t="shared" si="359"/>
        <v>100</v>
      </c>
      <c r="AX1782">
        <v>0.91978351878377085</v>
      </c>
      <c r="AY1782">
        <v>0</v>
      </c>
      <c r="AZ1782">
        <v>1</v>
      </c>
      <c r="BA1782">
        <f t="shared" si="363"/>
        <v>1288</v>
      </c>
      <c r="BB1782">
        <f t="shared" si="364"/>
        <v>490</v>
      </c>
      <c r="BC1782">
        <f t="shared" si="360"/>
        <v>9.2307692307692646E-3</v>
      </c>
      <c r="BD1782">
        <f t="shared" si="361"/>
        <v>0.59166666666666667</v>
      </c>
      <c r="BE1782">
        <f t="shared" si="362"/>
        <v>0</v>
      </c>
    </row>
    <row r="1783" spans="1:57" x14ac:dyDescent="0.3">
      <c r="A1783">
        <f>Pumpkin_Seeds_Dataset!A1781</f>
        <v>97268</v>
      </c>
      <c r="B1783">
        <f>Pumpkin_Seeds_Dataset!B1781</f>
        <v>1267.0719999999999</v>
      </c>
      <c r="C1783">
        <f>Pumpkin_Seeds_Dataset!C1781</f>
        <v>518.74680000000001</v>
      </c>
      <c r="D1783">
        <f>Pumpkin_Seeds_Dataset!D1781</f>
        <v>239.488</v>
      </c>
      <c r="E1783">
        <f>Pumpkin_Seeds_Dataset!E1781</f>
        <v>98334</v>
      </c>
      <c r="F1783">
        <f>Pumpkin_Seeds_Dataset!F1781</f>
        <v>351.91680000000002</v>
      </c>
      <c r="G1783">
        <f>Pumpkin_Seeds_Dataset!G1781</f>
        <v>0.8871</v>
      </c>
      <c r="H1783">
        <f>Pumpkin_Seeds_Dataset!H1781</f>
        <v>0.98919999999999997</v>
      </c>
      <c r="I1783">
        <f>Pumpkin_Seeds_Dataset!I1781</f>
        <v>0.73270000000000002</v>
      </c>
      <c r="J1783">
        <f>Pumpkin_Seeds_Dataset!J1781</f>
        <v>0.76129999999999998</v>
      </c>
      <c r="K1783">
        <f>Pumpkin_Seeds_Dataset!K1781</f>
        <v>2.1661000000000001</v>
      </c>
      <c r="L1783">
        <f>Pumpkin_Seeds_Dataset!L1781</f>
        <v>0.6784</v>
      </c>
      <c r="M1783" s="9">
        <f>Pumpkin_Seeds_Dataset!M1781</f>
        <v>1</v>
      </c>
      <c r="N1783" s="10">
        <f t="shared" si="352"/>
        <v>0</v>
      </c>
      <c r="O1783" s="11">
        <f t="shared" si="353"/>
        <v>1</v>
      </c>
      <c r="P1783">
        <f t="shared" si="354"/>
        <v>1</v>
      </c>
      <c r="Q1783">
        <f t="shared" si="355"/>
        <v>0.8257975261788435</v>
      </c>
      <c r="R1783" s="9">
        <f t="shared" si="356"/>
        <v>0.8257975261788435</v>
      </c>
      <c r="S1783" s="11">
        <f t="shared" si="357"/>
        <v>0.1742024738211565</v>
      </c>
      <c r="T1783" s="9">
        <f t="shared" si="358"/>
        <v>-0.19140566120084454</v>
      </c>
      <c r="U1783" s="11">
        <f t="shared" si="359"/>
        <v>100</v>
      </c>
      <c r="AX1783">
        <v>0.92194138803241854</v>
      </c>
      <c r="AY1783">
        <v>0</v>
      </c>
      <c r="AZ1783">
        <v>1</v>
      </c>
      <c r="BA1783">
        <f t="shared" si="363"/>
        <v>1288</v>
      </c>
      <c r="BB1783">
        <f t="shared" si="364"/>
        <v>491</v>
      </c>
      <c r="BC1783">
        <f t="shared" si="360"/>
        <v>9.2307692307692646E-3</v>
      </c>
      <c r="BD1783">
        <f t="shared" si="361"/>
        <v>0.59083333333333332</v>
      </c>
      <c r="BE1783">
        <f t="shared" si="362"/>
        <v>0</v>
      </c>
    </row>
    <row r="1784" spans="1:57" x14ac:dyDescent="0.3">
      <c r="A1784">
        <f>Pumpkin_Seeds_Dataset!A1782</f>
        <v>75587</v>
      </c>
      <c r="B1784">
        <f>Pumpkin_Seeds_Dataset!B1782</f>
        <v>1147.309</v>
      </c>
      <c r="C1784">
        <f>Pumpkin_Seeds_Dataset!C1782</f>
        <v>487.19479999999999</v>
      </c>
      <c r="D1784">
        <f>Pumpkin_Seeds_Dataset!D1782</f>
        <v>198.4794</v>
      </c>
      <c r="E1784">
        <f>Pumpkin_Seeds_Dataset!E1782</f>
        <v>76345</v>
      </c>
      <c r="F1784">
        <f>Pumpkin_Seeds_Dataset!F1782</f>
        <v>310.22629999999998</v>
      </c>
      <c r="G1784">
        <f>Pumpkin_Seeds_Dataset!G1782</f>
        <v>0.9133</v>
      </c>
      <c r="H1784">
        <f>Pumpkin_Seeds_Dataset!H1782</f>
        <v>0.99009999999999998</v>
      </c>
      <c r="I1784">
        <f>Pumpkin_Seeds_Dataset!I1782</f>
        <v>0.72940000000000005</v>
      </c>
      <c r="J1784">
        <f>Pumpkin_Seeds_Dataset!J1782</f>
        <v>0.72160000000000002</v>
      </c>
      <c r="K1784">
        <f>Pumpkin_Seeds_Dataset!K1782</f>
        <v>2.4546000000000001</v>
      </c>
      <c r="L1784">
        <f>Pumpkin_Seeds_Dataset!L1782</f>
        <v>0.63680000000000003</v>
      </c>
      <c r="M1784" s="9">
        <f>Pumpkin_Seeds_Dataset!M1782</f>
        <v>1</v>
      </c>
      <c r="N1784" s="10">
        <f t="shared" si="352"/>
        <v>0</v>
      </c>
      <c r="O1784" s="11">
        <f t="shared" si="353"/>
        <v>1</v>
      </c>
      <c r="P1784">
        <f t="shared" si="354"/>
        <v>1</v>
      </c>
      <c r="Q1784">
        <f t="shared" si="355"/>
        <v>0.99233353762465426</v>
      </c>
      <c r="R1784" s="9">
        <f t="shared" si="356"/>
        <v>0.99233353762465426</v>
      </c>
      <c r="S1784" s="11">
        <f t="shared" si="357"/>
        <v>7.6664623753457395E-3</v>
      </c>
      <c r="T1784" s="9">
        <f t="shared" si="358"/>
        <v>-7.6960007648366018E-3</v>
      </c>
      <c r="U1784" s="11">
        <f t="shared" si="359"/>
        <v>100</v>
      </c>
      <c r="AX1784">
        <v>0.9219921307072404</v>
      </c>
      <c r="AY1784">
        <v>0</v>
      </c>
      <c r="AZ1784">
        <v>1</v>
      </c>
      <c r="BA1784">
        <f t="shared" si="363"/>
        <v>1288</v>
      </c>
      <c r="BB1784">
        <f t="shared" si="364"/>
        <v>492</v>
      </c>
      <c r="BC1784">
        <f t="shared" si="360"/>
        <v>9.2307692307692646E-3</v>
      </c>
      <c r="BD1784">
        <f t="shared" si="361"/>
        <v>0.59000000000000008</v>
      </c>
      <c r="BE1784">
        <f t="shared" si="362"/>
        <v>0</v>
      </c>
    </row>
    <row r="1785" spans="1:57" x14ac:dyDescent="0.3">
      <c r="A1785">
        <f>Pumpkin_Seeds_Dataset!A1783</f>
        <v>89747</v>
      </c>
      <c r="B1785">
        <f>Pumpkin_Seeds_Dataset!B1783</f>
        <v>1206.364</v>
      </c>
      <c r="C1785">
        <f>Pumpkin_Seeds_Dataset!C1783</f>
        <v>498.75689999999997</v>
      </c>
      <c r="D1785">
        <f>Pumpkin_Seeds_Dataset!D1783</f>
        <v>229.84690000000001</v>
      </c>
      <c r="E1785">
        <f>Pumpkin_Seeds_Dataset!E1783</f>
        <v>90485</v>
      </c>
      <c r="F1785">
        <f>Pumpkin_Seeds_Dataset!F1783</f>
        <v>338.0376</v>
      </c>
      <c r="G1785">
        <f>Pumpkin_Seeds_Dataset!G1783</f>
        <v>0.88749999999999996</v>
      </c>
      <c r="H1785">
        <f>Pumpkin_Seeds_Dataset!H1783</f>
        <v>0.99180000000000001</v>
      </c>
      <c r="I1785">
        <f>Pumpkin_Seeds_Dataset!I1783</f>
        <v>0.71089999999999998</v>
      </c>
      <c r="J1785">
        <f>Pumpkin_Seeds_Dataset!J1783</f>
        <v>0.77490000000000003</v>
      </c>
      <c r="K1785">
        <f>Pumpkin_Seeds_Dataset!K1783</f>
        <v>2.17</v>
      </c>
      <c r="L1785">
        <f>Pumpkin_Seeds_Dataset!L1783</f>
        <v>0.67779999999999996</v>
      </c>
      <c r="M1785" s="9">
        <f>Pumpkin_Seeds_Dataset!M1783</f>
        <v>1</v>
      </c>
      <c r="N1785" s="10">
        <f t="shared" si="352"/>
        <v>0</v>
      </c>
      <c r="O1785" s="11">
        <f t="shared" si="353"/>
        <v>1</v>
      </c>
      <c r="P1785">
        <f t="shared" si="354"/>
        <v>1</v>
      </c>
      <c r="Q1785">
        <f t="shared" si="355"/>
        <v>0.87071693080639523</v>
      </c>
      <c r="R1785" s="9">
        <f t="shared" si="356"/>
        <v>0.87071693080639523</v>
      </c>
      <c r="S1785" s="11">
        <f t="shared" si="357"/>
        <v>0.12928306919360477</v>
      </c>
      <c r="T1785" s="9">
        <f t="shared" si="358"/>
        <v>-0.13843834828505747</v>
      </c>
      <c r="U1785" s="11">
        <f t="shared" si="359"/>
        <v>100</v>
      </c>
      <c r="AX1785">
        <v>0.92209805971976666</v>
      </c>
      <c r="AY1785">
        <v>0</v>
      </c>
      <c r="AZ1785">
        <v>1</v>
      </c>
      <c r="BA1785">
        <f t="shared" si="363"/>
        <v>1288</v>
      </c>
      <c r="BB1785">
        <f t="shared" si="364"/>
        <v>493</v>
      </c>
      <c r="BC1785">
        <f t="shared" si="360"/>
        <v>9.2307692307692646E-3</v>
      </c>
      <c r="BD1785">
        <f t="shared" si="361"/>
        <v>0.58916666666666662</v>
      </c>
      <c r="BE1785">
        <f t="shared" si="362"/>
        <v>4.5320512820517888E-4</v>
      </c>
    </row>
    <row r="1786" spans="1:57" x14ac:dyDescent="0.3">
      <c r="A1786">
        <f>Pumpkin_Seeds_Dataset!A1784</f>
        <v>96641</v>
      </c>
      <c r="B1786">
        <f>Pumpkin_Seeds_Dataset!B1784</f>
        <v>1337.635</v>
      </c>
      <c r="C1786">
        <f>Pumpkin_Seeds_Dataset!C1784</f>
        <v>578.07979999999998</v>
      </c>
      <c r="D1786">
        <f>Pumpkin_Seeds_Dataset!D1784</f>
        <v>214.0949</v>
      </c>
      <c r="E1786">
        <f>Pumpkin_Seeds_Dataset!E1784</f>
        <v>97695</v>
      </c>
      <c r="F1786">
        <f>Pumpkin_Seeds_Dataset!F1784</f>
        <v>350.7808</v>
      </c>
      <c r="G1786">
        <f>Pumpkin_Seeds_Dataset!G1784</f>
        <v>0.92889999999999995</v>
      </c>
      <c r="H1786">
        <f>Pumpkin_Seeds_Dataset!H1784</f>
        <v>0.98919999999999997</v>
      </c>
      <c r="I1786">
        <f>Pumpkin_Seeds_Dataset!I1784</f>
        <v>0.5</v>
      </c>
      <c r="J1786">
        <f>Pumpkin_Seeds_Dataset!J1784</f>
        <v>0.67869999999999997</v>
      </c>
      <c r="K1786">
        <f>Pumpkin_Seeds_Dataset!K1784</f>
        <v>2.7000999999999999</v>
      </c>
      <c r="L1786">
        <f>Pumpkin_Seeds_Dataset!L1784</f>
        <v>0.60680000000000001</v>
      </c>
      <c r="M1786" s="9">
        <f>Pumpkin_Seeds_Dataset!M1784</f>
        <v>1</v>
      </c>
      <c r="N1786" s="10">
        <f t="shared" si="352"/>
        <v>0</v>
      </c>
      <c r="O1786" s="11">
        <f t="shared" si="353"/>
        <v>1</v>
      </c>
      <c r="P1786">
        <f t="shared" si="354"/>
        <v>1</v>
      </c>
      <c r="Q1786">
        <f t="shared" si="355"/>
        <v>0.999867823949106</v>
      </c>
      <c r="R1786" s="9">
        <f t="shared" si="356"/>
        <v>0.999867823949106</v>
      </c>
      <c r="S1786" s="11">
        <f t="shared" si="357"/>
        <v>1.3217605089399509E-4</v>
      </c>
      <c r="T1786" s="9">
        <f t="shared" si="358"/>
        <v>-1.3218478691801397E-4</v>
      </c>
      <c r="U1786" s="11">
        <f t="shared" si="359"/>
        <v>100</v>
      </c>
      <c r="AX1786">
        <v>0.92270284436556149</v>
      </c>
      <c r="AY1786">
        <v>1</v>
      </c>
      <c r="AZ1786">
        <v>0</v>
      </c>
      <c r="BA1786">
        <f t="shared" si="363"/>
        <v>1289</v>
      </c>
      <c r="BB1786">
        <f t="shared" si="364"/>
        <v>493</v>
      </c>
      <c r="BC1786">
        <f t="shared" si="360"/>
        <v>8.4615384615384093E-3</v>
      </c>
      <c r="BD1786">
        <f t="shared" si="361"/>
        <v>0.58916666666666662</v>
      </c>
      <c r="BE1786">
        <f t="shared" si="362"/>
        <v>0</v>
      </c>
    </row>
    <row r="1787" spans="1:57" x14ac:dyDescent="0.3">
      <c r="A1787">
        <f>Pumpkin_Seeds_Dataset!A1785</f>
        <v>83117</v>
      </c>
      <c r="B1787">
        <f>Pumpkin_Seeds_Dataset!B1785</f>
        <v>1149.74</v>
      </c>
      <c r="C1787">
        <f>Pumpkin_Seeds_Dataset!C1785</f>
        <v>468.6551</v>
      </c>
      <c r="D1787">
        <f>Pumpkin_Seeds_Dataset!D1785</f>
        <v>226.7869</v>
      </c>
      <c r="E1787">
        <f>Pumpkin_Seeds_Dataset!E1785</f>
        <v>84129</v>
      </c>
      <c r="F1787">
        <f>Pumpkin_Seeds_Dataset!F1785</f>
        <v>325.31189999999998</v>
      </c>
      <c r="G1787">
        <f>Pumpkin_Seeds_Dataset!G1785</f>
        <v>0.87509999999999999</v>
      </c>
      <c r="H1787">
        <f>Pumpkin_Seeds_Dataset!H1785</f>
        <v>0.98799999999999999</v>
      </c>
      <c r="I1787">
        <f>Pumpkin_Seeds_Dataset!I1785</f>
        <v>0.68630000000000002</v>
      </c>
      <c r="J1787">
        <f>Pumpkin_Seeds_Dataset!J1785</f>
        <v>0.79010000000000002</v>
      </c>
      <c r="K1787">
        <f>Pumpkin_Seeds_Dataset!K1785</f>
        <v>2.0665</v>
      </c>
      <c r="L1787">
        <f>Pumpkin_Seeds_Dataset!L1785</f>
        <v>0.69410000000000005</v>
      </c>
      <c r="M1787" s="9">
        <f>Pumpkin_Seeds_Dataset!M1785</f>
        <v>1</v>
      </c>
      <c r="N1787" s="10">
        <f t="shared" si="352"/>
        <v>0</v>
      </c>
      <c r="O1787" s="11">
        <f t="shared" si="353"/>
        <v>1</v>
      </c>
      <c r="P1787">
        <f t="shared" si="354"/>
        <v>1</v>
      </c>
      <c r="Q1787">
        <f t="shared" si="355"/>
        <v>0.3160229524315975</v>
      </c>
      <c r="R1787" s="9">
        <f t="shared" si="356"/>
        <v>0.3160229524315975</v>
      </c>
      <c r="S1787" s="11">
        <f t="shared" si="357"/>
        <v>0.6839770475684025</v>
      </c>
      <c r="T1787" s="9">
        <f t="shared" si="358"/>
        <v>-1.1519404337557591</v>
      </c>
      <c r="U1787" s="11">
        <f t="shared" si="359"/>
        <v>0</v>
      </c>
      <c r="AX1787">
        <v>0.9227676331919622</v>
      </c>
      <c r="AY1787">
        <v>0</v>
      </c>
      <c r="AZ1787">
        <v>1</v>
      </c>
      <c r="BA1787">
        <f t="shared" si="363"/>
        <v>1289</v>
      </c>
      <c r="BB1787">
        <f t="shared" si="364"/>
        <v>494</v>
      </c>
      <c r="BC1787">
        <f t="shared" si="360"/>
        <v>8.4615384615384093E-3</v>
      </c>
      <c r="BD1787">
        <f t="shared" si="361"/>
        <v>0.58833333333333337</v>
      </c>
      <c r="BE1787">
        <f t="shared" si="362"/>
        <v>0</v>
      </c>
    </row>
    <row r="1788" spans="1:57" x14ac:dyDescent="0.3">
      <c r="A1788">
        <f>Pumpkin_Seeds_Dataset!A1786</f>
        <v>75964</v>
      </c>
      <c r="B1788">
        <f>Pumpkin_Seeds_Dataset!B1786</f>
        <v>1143.3230000000001</v>
      </c>
      <c r="C1788">
        <f>Pumpkin_Seeds_Dataset!C1786</f>
        <v>485.24779999999998</v>
      </c>
      <c r="D1788">
        <f>Pumpkin_Seeds_Dataset!D1786</f>
        <v>200.50960000000001</v>
      </c>
      <c r="E1788">
        <f>Pumpkin_Seeds_Dataset!E1786</f>
        <v>76935</v>
      </c>
      <c r="F1788">
        <f>Pumpkin_Seeds_Dataset!F1786</f>
        <v>310.99900000000002</v>
      </c>
      <c r="G1788">
        <f>Pumpkin_Seeds_Dataset!G1786</f>
        <v>0.91059999999999997</v>
      </c>
      <c r="H1788">
        <f>Pumpkin_Seeds_Dataset!H1786</f>
        <v>0.98740000000000006</v>
      </c>
      <c r="I1788">
        <f>Pumpkin_Seeds_Dataset!I1786</f>
        <v>0.75570000000000004</v>
      </c>
      <c r="J1788">
        <f>Pumpkin_Seeds_Dataset!J1786</f>
        <v>0.73029999999999995</v>
      </c>
      <c r="K1788">
        <f>Pumpkin_Seeds_Dataset!K1786</f>
        <v>2.4201000000000001</v>
      </c>
      <c r="L1788">
        <f>Pumpkin_Seeds_Dataset!L1786</f>
        <v>0.64090000000000003</v>
      </c>
      <c r="M1788" s="9">
        <f>Pumpkin_Seeds_Dataset!M1786</f>
        <v>1</v>
      </c>
      <c r="N1788" s="10">
        <f t="shared" si="352"/>
        <v>0</v>
      </c>
      <c r="O1788" s="11">
        <f t="shared" si="353"/>
        <v>1</v>
      </c>
      <c r="P1788">
        <f t="shared" si="354"/>
        <v>1</v>
      </c>
      <c r="Q1788">
        <f t="shared" si="355"/>
        <v>0.97901498611627458</v>
      </c>
      <c r="R1788" s="9">
        <f t="shared" si="356"/>
        <v>0.97901498611627458</v>
      </c>
      <c r="S1788" s="11">
        <f t="shared" si="357"/>
        <v>2.0985013883725423E-2</v>
      </c>
      <c r="T1788" s="9">
        <f t="shared" si="358"/>
        <v>-2.120832899342933E-2</v>
      </c>
      <c r="U1788" s="11">
        <f t="shared" si="359"/>
        <v>100</v>
      </c>
      <c r="AX1788">
        <v>0.92314023256416744</v>
      </c>
      <c r="AY1788">
        <v>0</v>
      </c>
      <c r="AZ1788">
        <v>1</v>
      </c>
      <c r="BA1788">
        <f t="shared" si="363"/>
        <v>1289</v>
      </c>
      <c r="BB1788">
        <f t="shared" si="364"/>
        <v>495</v>
      </c>
      <c r="BC1788">
        <f t="shared" si="360"/>
        <v>8.4615384615384093E-3</v>
      </c>
      <c r="BD1788">
        <f t="shared" si="361"/>
        <v>0.58750000000000002</v>
      </c>
      <c r="BE1788">
        <f t="shared" si="362"/>
        <v>0</v>
      </c>
    </row>
    <row r="1789" spans="1:57" x14ac:dyDescent="0.3">
      <c r="A1789">
        <f>Pumpkin_Seeds_Dataset!A1787</f>
        <v>67668</v>
      </c>
      <c r="B1789">
        <f>Pumpkin_Seeds_Dataset!B1787</f>
        <v>1099.0360000000001</v>
      </c>
      <c r="C1789">
        <f>Pumpkin_Seeds_Dataset!C1787</f>
        <v>477.0462</v>
      </c>
      <c r="D1789">
        <f>Pumpkin_Seeds_Dataset!D1787</f>
        <v>181.0531</v>
      </c>
      <c r="E1789">
        <f>Pumpkin_Seeds_Dataset!E1787</f>
        <v>68326</v>
      </c>
      <c r="F1789">
        <f>Pumpkin_Seeds_Dataset!F1787</f>
        <v>293.52609999999999</v>
      </c>
      <c r="G1789">
        <f>Pumpkin_Seeds_Dataset!G1787</f>
        <v>0.92520000000000002</v>
      </c>
      <c r="H1789">
        <f>Pumpkin_Seeds_Dataset!H1787</f>
        <v>0.99039999999999995</v>
      </c>
      <c r="I1789">
        <f>Pumpkin_Seeds_Dataset!I1787</f>
        <v>0.75549999999999995</v>
      </c>
      <c r="J1789">
        <f>Pumpkin_Seeds_Dataset!J1787</f>
        <v>0.70399999999999996</v>
      </c>
      <c r="K1789">
        <f>Pumpkin_Seeds_Dataset!K1787</f>
        <v>2.6347999999999998</v>
      </c>
      <c r="L1789">
        <f>Pumpkin_Seeds_Dataset!L1787</f>
        <v>0.61529999999999996</v>
      </c>
      <c r="M1789" s="9">
        <f>Pumpkin_Seeds_Dataset!M1787</f>
        <v>1</v>
      </c>
      <c r="N1789" s="10">
        <f t="shared" si="352"/>
        <v>0</v>
      </c>
      <c r="O1789" s="11">
        <f t="shared" si="353"/>
        <v>1</v>
      </c>
      <c r="P1789">
        <f t="shared" si="354"/>
        <v>1</v>
      </c>
      <c r="Q1789">
        <f t="shared" si="355"/>
        <v>0.99932141253331797</v>
      </c>
      <c r="R1789" s="9">
        <f t="shared" si="356"/>
        <v>0.99932141253331797</v>
      </c>
      <c r="S1789" s="11">
        <f t="shared" si="357"/>
        <v>6.7858746668203462E-4</v>
      </c>
      <c r="T1789" s="9">
        <f t="shared" si="358"/>
        <v>-6.7881781136891017E-4</v>
      </c>
      <c r="U1789" s="11">
        <f t="shared" si="359"/>
        <v>100</v>
      </c>
      <c r="AX1789">
        <v>0.92315416585690679</v>
      </c>
      <c r="AY1789">
        <v>0</v>
      </c>
      <c r="AZ1789">
        <v>1</v>
      </c>
      <c r="BA1789">
        <f t="shared" si="363"/>
        <v>1289</v>
      </c>
      <c r="BB1789">
        <f t="shared" si="364"/>
        <v>496</v>
      </c>
      <c r="BC1789">
        <f t="shared" si="360"/>
        <v>8.4615384615384093E-3</v>
      </c>
      <c r="BD1789">
        <f t="shared" si="361"/>
        <v>0.58666666666666667</v>
      </c>
      <c r="BE1789">
        <f t="shared" si="362"/>
        <v>0</v>
      </c>
    </row>
    <row r="1790" spans="1:57" x14ac:dyDescent="0.3">
      <c r="A1790">
        <f>Pumpkin_Seeds_Dataset!A1788</f>
        <v>103343</v>
      </c>
      <c r="B1790">
        <f>Pumpkin_Seeds_Dataset!B1788</f>
        <v>1275.261</v>
      </c>
      <c r="C1790">
        <f>Pumpkin_Seeds_Dataset!C1788</f>
        <v>521.46939999999995</v>
      </c>
      <c r="D1790">
        <f>Pumpkin_Seeds_Dataset!D1788</f>
        <v>252.89410000000001</v>
      </c>
      <c r="E1790">
        <f>Pumpkin_Seeds_Dataset!E1788</f>
        <v>104156</v>
      </c>
      <c r="F1790">
        <f>Pumpkin_Seeds_Dataset!F1788</f>
        <v>362.74009999999998</v>
      </c>
      <c r="G1790">
        <f>Pumpkin_Seeds_Dataset!G1788</f>
        <v>0.87450000000000006</v>
      </c>
      <c r="H1790">
        <f>Pumpkin_Seeds_Dataset!H1788</f>
        <v>0.99219999999999997</v>
      </c>
      <c r="I1790">
        <f>Pumpkin_Seeds_Dataset!I1788</f>
        <v>0.74570000000000003</v>
      </c>
      <c r="J1790">
        <f>Pumpkin_Seeds_Dataset!J1788</f>
        <v>0.79849999999999999</v>
      </c>
      <c r="K1790">
        <f>Pumpkin_Seeds_Dataset!K1788</f>
        <v>2.0619999999999998</v>
      </c>
      <c r="L1790">
        <f>Pumpkin_Seeds_Dataset!L1788</f>
        <v>0.6956</v>
      </c>
      <c r="M1790" s="9">
        <f>Pumpkin_Seeds_Dataset!M1788</f>
        <v>1</v>
      </c>
      <c r="N1790" s="10">
        <f t="shared" si="352"/>
        <v>0</v>
      </c>
      <c r="O1790" s="11">
        <f t="shared" si="353"/>
        <v>1</v>
      </c>
      <c r="P1790">
        <f t="shared" si="354"/>
        <v>1</v>
      </c>
      <c r="Q1790">
        <f t="shared" si="355"/>
        <v>0.88565643620299261</v>
      </c>
      <c r="R1790" s="9">
        <f t="shared" si="356"/>
        <v>0.88565643620299261</v>
      </c>
      <c r="S1790" s="11">
        <f t="shared" si="357"/>
        <v>0.11434356379700739</v>
      </c>
      <c r="T1790" s="9">
        <f t="shared" si="358"/>
        <v>-0.12142617310168045</v>
      </c>
      <c r="U1790" s="11">
        <f t="shared" si="359"/>
        <v>100</v>
      </c>
      <c r="AX1790">
        <v>0.92379830521362594</v>
      </c>
      <c r="AY1790">
        <v>0</v>
      </c>
      <c r="AZ1790">
        <v>1</v>
      </c>
      <c r="BA1790">
        <f t="shared" si="363"/>
        <v>1289</v>
      </c>
      <c r="BB1790">
        <f t="shared" si="364"/>
        <v>497</v>
      </c>
      <c r="BC1790">
        <f t="shared" si="360"/>
        <v>8.4615384615384093E-3</v>
      </c>
      <c r="BD1790">
        <f t="shared" si="361"/>
        <v>0.58583333333333332</v>
      </c>
      <c r="BE1790">
        <f t="shared" si="362"/>
        <v>0</v>
      </c>
    </row>
    <row r="1791" spans="1:57" x14ac:dyDescent="0.3">
      <c r="A1791">
        <f>Pumpkin_Seeds_Dataset!A1789</f>
        <v>118283</v>
      </c>
      <c r="B1791">
        <f>Pumpkin_Seeds_Dataset!B1789</f>
        <v>1425.395</v>
      </c>
      <c r="C1791">
        <f>Pumpkin_Seeds_Dataset!C1789</f>
        <v>603.16660000000002</v>
      </c>
      <c r="D1791">
        <f>Pumpkin_Seeds_Dataset!D1789</f>
        <v>250.3552</v>
      </c>
      <c r="E1791">
        <f>Pumpkin_Seeds_Dataset!E1789</f>
        <v>119270</v>
      </c>
      <c r="F1791">
        <f>Pumpkin_Seeds_Dataset!F1789</f>
        <v>388.07549999999998</v>
      </c>
      <c r="G1791">
        <f>Pumpkin_Seeds_Dataset!G1789</f>
        <v>0.90980000000000005</v>
      </c>
      <c r="H1791">
        <f>Pumpkin_Seeds_Dataset!H1789</f>
        <v>0.99170000000000003</v>
      </c>
      <c r="I1791">
        <f>Pumpkin_Seeds_Dataset!I1789</f>
        <v>0.75780000000000003</v>
      </c>
      <c r="J1791">
        <f>Pumpkin_Seeds_Dataset!J1789</f>
        <v>0.73160000000000003</v>
      </c>
      <c r="K1791">
        <f>Pumpkin_Seeds_Dataset!K1789</f>
        <v>2.4091999999999998</v>
      </c>
      <c r="L1791">
        <f>Pumpkin_Seeds_Dataset!L1789</f>
        <v>0.64339999999999997</v>
      </c>
      <c r="M1791" s="9">
        <f>Pumpkin_Seeds_Dataset!M1789</f>
        <v>1</v>
      </c>
      <c r="N1791" s="10">
        <f t="shared" si="352"/>
        <v>0</v>
      </c>
      <c r="O1791" s="11">
        <f t="shared" si="353"/>
        <v>1</v>
      </c>
      <c r="P1791">
        <f t="shared" si="354"/>
        <v>1</v>
      </c>
      <c r="Q1791">
        <f t="shared" si="355"/>
        <v>0.99988783235364476</v>
      </c>
      <c r="R1791" s="9">
        <f t="shared" si="356"/>
        <v>0.99988783235364476</v>
      </c>
      <c r="S1791" s="11">
        <f t="shared" si="357"/>
        <v>1.1216764635524346E-4</v>
      </c>
      <c r="T1791" s="9">
        <f t="shared" si="358"/>
        <v>-1.1217393761614291E-4</v>
      </c>
      <c r="U1791" s="11">
        <f t="shared" si="359"/>
        <v>100</v>
      </c>
      <c r="AX1791">
        <v>0.92437809753338906</v>
      </c>
      <c r="AY1791">
        <v>0</v>
      </c>
      <c r="AZ1791">
        <v>1</v>
      </c>
      <c r="BA1791">
        <f t="shared" si="363"/>
        <v>1289</v>
      </c>
      <c r="BB1791">
        <f t="shared" si="364"/>
        <v>498</v>
      </c>
      <c r="BC1791">
        <f t="shared" si="360"/>
        <v>8.4615384615384093E-3</v>
      </c>
      <c r="BD1791">
        <f t="shared" si="361"/>
        <v>0.58499999999999996</v>
      </c>
      <c r="BE1791">
        <f t="shared" si="362"/>
        <v>4.4999999999998541E-4</v>
      </c>
    </row>
    <row r="1792" spans="1:57" x14ac:dyDescent="0.3">
      <c r="A1792">
        <f>Pumpkin_Seeds_Dataset!A1790</f>
        <v>84162</v>
      </c>
      <c r="B1792">
        <f>Pumpkin_Seeds_Dataset!B1790</f>
        <v>1145.498</v>
      </c>
      <c r="C1792">
        <f>Pumpkin_Seeds_Dataset!C1790</f>
        <v>465.39010000000002</v>
      </c>
      <c r="D1792">
        <f>Pumpkin_Seeds_Dataset!D1790</f>
        <v>231.09870000000001</v>
      </c>
      <c r="E1792">
        <f>Pumpkin_Seeds_Dataset!E1790</f>
        <v>84777</v>
      </c>
      <c r="F1792">
        <f>Pumpkin_Seeds_Dataset!F1790</f>
        <v>327.35059999999999</v>
      </c>
      <c r="G1792">
        <f>Pumpkin_Seeds_Dataset!G1790</f>
        <v>0.86799999999999999</v>
      </c>
      <c r="H1792">
        <f>Pumpkin_Seeds_Dataset!H1790</f>
        <v>0.99270000000000003</v>
      </c>
      <c r="I1792">
        <f>Pumpkin_Seeds_Dataset!I1790</f>
        <v>0.69479999999999997</v>
      </c>
      <c r="J1792">
        <f>Pumpkin_Seeds_Dataset!J1790</f>
        <v>0.80600000000000005</v>
      </c>
      <c r="K1792">
        <f>Pumpkin_Seeds_Dataset!K1790</f>
        <v>2.0137999999999998</v>
      </c>
      <c r="L1792">
        <f>Pumpkin_Seeds_Dataset!L1790</f>
        <v>0.70340000000000003</v>
      </c>
      <c r="M1792" s="9">
        <f>Pumpkin_Seeds_Dataset!M1790</f>
        <v>1</v>
      </c>
      <c r="N1792" s="10">
        <f t="shared" si="352"/>
        <v>0</v>
      </c>
      <c r="O1792" s="11">
        <f t="shared" si="353"/>
        <v>1</v>
      </c>
      <c r="P1792">
        <f t="shared" si="354"/>
        <v>1</v>
      </c>
      <c r="Q1792">
        <f t="shared" si="355"/>
        <v>0.51436213777527828</v>
      </c>
      <c r="R1792" s="9">
        <f t="shared" si="356"/>
        <v>0.51436213777527828</v>
      </c>
      <c r="S1792" s="11">
        <f t="shared" si="357"/>
        <v>0.48563786222472172</v>
      </c>
      <c r="T1792" s="9">
        <f t="shared" si="358"/>
        <v>-0.66482771340361024</v>
      </c>
      <c r="U1792" s="11">
        <f t="shared" si="359"/>
        <v>100</v>
      </c>
      <c r="AX1792">
        <v>0.92470493874997928</v>
      </c>
      <c r="AY1792">
        <v>1</v>
      </c>
      <c r="AZ1792">
        <v>0</v>
      </c>
      <c r="BA1792">
        <f t="shared" si="363"/>
        <v>1290</v>
      </c>
      <c r="BB1792">
        <f t="shared" si="364"/>
        <v>498</v>
      </c>
      <c r="BC1792">
        <f t="shared" si="360"/>
        <v>7.692307692307665E-3</v>
      </c>
      <c r="BD1792">
        <f t="shared" si="361"/>
        <v>0.58499999999999996</v>
      </c>
      <c r="BE1792">
        <f t="shared" si="362"/>
        <v>0</v>
      </c>
    </row>
    <row r="1793" spans="1:57" x14ac:dyDescent="0.3">
      <c r="A1793">
        <f>Pumpkin_Seeds_Dataset!A1791</f>
        <v>82338</v>
      </c>
      <c r="B1793">
        <f>Pumpkin_Seeds_Dataset!B1791</f>
        <v>1109.2570000000001</v>
      </c>
      <c r="C1793">
        <f>Pumpkin_Seeds_Dataset!C1791</f>
        <v>443.59059999999999</v>
      </c>
      <c r="D1793">
        <f>Pumpkin_Seeds_Dataset!D1791</f>
        <v>236.87</v>
      </c>
      <c r="E1793">
        <f>Pumpkin_Seeds_Dataset!E1791</f>
        <v>82848</v>
      </c>
      <c r="F1793">
        <f>Pumpkin_Seeds_Dataset!F1791</f>
        <v>323.78390000000002</v>
      </c>
      <c r="G1793">
        <f>Pumpkin_Seeds_Dataset!G1791</f>
        <v>0.84550000000000003</v>
      </c>
      <c r="H1793">
        <f>Pumpkin_Seeds_Dataset!H1791</f>
        <v>0.99380000000000002</v>
      </c>
      <c r="I1793">
        <f>Pumpkin_Seeds_Dataset!I1791</f>
        <v>0.74380000000000002</v>
      </c>
      <c r="J1793">
        <f>Pumpkin_Seeds_Dataset!J1791</f>
        <v>0.84089999999999998</v>
      </c>
      <c r="K1793">
        <f>Pumpkin_Seeds_Dataset!K1791</f>
        <v>1.8727</v>
      </c>
      <c r="L1793">
        <f>Pumpkin_Seeds_Dataset!L1791</f>
        <v>0.72989999999999999</v>
      </c>
      <c r="M1793" s="9">
        <f>Pumpkin_Seeds_Dataset!M1791</f>
        <v>1</v>
      </c>
      <c r="N1793" s="10">
        <f t="shared" si="352"/>
        <v>0</v>
      </c>
      <c r="O1793" s="11">
        <f t="shared" si="353"/>
        <v>1</v>
      </c>
      <c r="P1793">
        <f t="shared" si="354"/>
        <v>1</v>
      </c>
      <c r="Q1793">
        <f t="shared" si="355"/>
        <v>0.189901790314533</v>
      </c>
      <c r="R1793" s="9">
        <f t="shared" si="356"/>
        <v>0.189901790314533</v>
      </c>
      <c r="S1793" s="11">
        <f t="shared" si="357"/>
        <v>0.81009820968546697</v>
      </c>
      <c r="T1793" s="9">
        <f t="shared" si="358"/>
        <v>-1.6612482335383372</v>
      </c>
      <c r="U1793" s="11">
        <f t="shared" si="359"/>
        <v>0</v>
      </c>
      <c r="AX1793">
        <v>0.92475541237467884</v>
      </c>
      <c r="AY1793">
        <v>0</v>
      </c>
      <c r="AZ1793">
        <v>1</v>
      </c>
      <c r="BA1793">
        <f t="shared" si="363"/>
        <v>1290</v>
      </c>
      <c r="BB1793">
        <f t="shared" si="364"/>
        <v>499</v>
      </c>
      <c r="BC1793">
        <f t="shared" si="360"/>
        <v>7.692307692307665E-3</v>
      </c>
      <c r="BD1793">
        <f t="shared" si="361"/>
        <v>0.58416666666666672</v>
      </c>
      <c r="BE1793">
        <f t="shared" si="362"/>
        <v>0</v>
      </c>
    </row>
    <row r="1794" spans="1:57" x14ac:dyDescent="0.3">
      <c r="A1794">
        <f>Pumpkin_Seeds_Dataset!A1792</f>
        <v>93313</v>
      </c>
      <c r="B1794">
        <f>Pumpkin_Seeds_Dataset!B1792</f>
        <v>1307.838</v>
      </c>
      <c r="C1794">
        <f>Pumpkin_Seeds_Dataset!C1792</f>
        <v>567.72209999999995</v>
      </c>
      <c r="D1794">
        <f>Pumpkin_Seeds_Dataset!D1792</f>
        <v>209.8631</v>
      </c>
      <c r="E1794">
        <f>Pumpkin_Seeds_Dataset!E1792</f>
        <v>94082</v>
      </c>
      <c r="F1794">
        <f>Pumpkin_Seeds_Dataset!F1792</f>
        <v>344.68799999999999</v>
      </c>
      <c r="G1794">
        <f>Pumpkin_Seeds_Dataset!G1792</f>
        <v>0.92920000000000003</v>
      </c>
      <c r="H1794">
        <f>Pumpkin_Seeds_Dataset!H1792</f>
        <v>0.99180000000000001</v>
      </c>
      <c r="I1794">
        <f>Pumpkin_Seeds_Dataset!I1792</f>
        <v>0.6734</v>
      </c>
      <c r="J1794">
        <f>Pumpkin_Seeds_Dataset!J1792</f>
        <v>0.68559999999999999</v>
      </c>
      <c r="K1794">
        <f>Pumpkin_Seeds_Dataset!K1792</f>
        <v>2.7052</v>
      </c>
      <c r="L1794">
        <f>Pumpkin_Seeds_Dataset!L1792</f>
        <v>0.60709999999999997</v>
      </c>
      <c r="M1794" s="9">
        <f>Pumpkin_Seeds_Dataset!M1792</f>
        <v>1</v>
      </c>
      <c r="N1794" s="10">
        <f t="shared" si="352"/>
        <v>0</v>
      </c>
      <c r="O1794" s="11">
        <f t="shared" si="353"/>
        <v>1</v>
      </c>
      <c r="P1794">
        <f t="shared" si="354"/>
        <v>1</v>
      </c>
      <c r="Q1794">
        <f t="shared" si="355"/>
        <v>0.99991215633664332</v>
      </c>
      <c r="R1794" s="9">
        <f t="shared" si="356"/>
        <v>0.99991215633664332</v>
      </c>
      <c r="S1794" s="11">
        <f t="shared" si="357"/>
        <v>8.7843663356679258E-5</v>
      </c>
      <c r="T1794" s="9">
        <f t="shared" si="358"/>
        <v>-8.7847521837238922E-5</v>
      </c>
      <c r="U1794" s="11">
        <f t="shared" si="359"/>
        <v>100</v>
      </c>
      <c r="AX1794">
        <v>0.92492377009431925</v>
      </c>
      <c r="AY1794">
        <v>0</v>
      </c>
      <c r="AZ1794">
        <v>1</v>
      </c>
      <c r="BA1794">
        <f t="shared" si="363"/>
        <v>1290</v>
      </c>
      <c r="BB1794">
        <f t="shared" si="364"/>
        <v>500</v>
      </c>
      <c r="BC1794">
        <f t="shared" si="360"/>
        <v>7.692307692307665E-3</v>
      </c>
      <c r="BD1794">
        <f t="shared" si="361"/>
        <v>0.58333333333333326</v>
      </c>
      <c r="BE1794">
        <f t="shared" si="362"/>
        <v>4.4871794871793414E-4</v>
      </c>
    </row>
    <row r="1795" spans="1:57" x14ac:dyDescent="0.3">
      <c r="A1795">
        <f>Pumpkin_Seeds_Dataset!A1793</f>
        <v>66513</v>
      </c>
      <c r="B1795">
        <f>Pumpkin_Seeds_Dataset!B1793</f>
        <v>1069.4010000000001</v>
      </c>
      <c r="C1795">
        <f>Pumpkin_Seeds_Dataset!C1793</f>
        <v>451.80020000000002</v>
      </c>
      <c r="D1795">
        <f>Pumpkin_Seeds_Dataset!D1793</f>
        <v>188.37200000000001</v>
      </c>
      <c r="E1795">
        <f>Pumpkin_Seeds_Dataset!E1793</f>
        <v>67412</v>
      </c>
      <c r="F1795">
        <f>Pumpkin_Seeds_Dataset!F1793</f>
        <v>291.01029999999997</v>
      </c>
      <c r="G1795">
        <f>Pumpkin_Seeds_Dataset!G1793</f>
        <v>0.90890000000000004</v>
      </c>
      <c r="H1795">
        <f>Pumpkin_Seeds_Dataset!H1793</f>
        <v>0.98670000000000002</v>
      </c>
      <c r="I1795">
        <f>Pumpkin_Seeds_Dataset!I1793</f>
        <v>0.64270000000000005</v>
      </c>
      <c r="J1795">
        <f>Pumpkin_Seeds_Dataset!J1793</f>
        <v>0.73089999999999999</v>
      </c>
      <c r="K1795">
        <f>Pumpkin_Seeds_Dataset!K1793</f>
        <v>2.3984000000000001</v>
      </c>
      <c r="L1795">
        <f>Pumpkin_Seeds_Dataset!L1793</f>
        <v>0.64410000000000001</v>
      </c>
      <c r="M1795" s="9">
        <f>Pumpkin_Seeds_Dataset!M1793</f>
        <v>1</v>
      </c>
      <c r="N1795" s="10">
        <f t="shared" si="352"/>
        <v>0</v>
      </c>
      <c r="O1795" s="11">
        <f t="shared" si="353"/>
        <v>1</v>
      </c>
      <c r="P1795">
        <f t="shared" si="354"/>
        <v>1</v>
      </c>
      <c r="Q1795">
        <f t="shared" si="355"/>
        <v>0.97857012352898232</v>
      </c>
      <c r="R1795" s="9">
        <f t="shared" si="356"/>
        <v>0.97857012352898232</v>
      </c>
      <c r="S1795" s="11">
        <f t="shared" si="357"/>
        <v>2.1429876471017684E-2</v>
      </c>
      <c r="T1795" s="9">
        <f t="shared" si="358"/>
        <v>-2.1662830402086726E-2</v>
      </c>
      <c r="U1795" s="11">
        <f t="shared" si="359"/>
        <v>100</v>
      </c>
      <c r="AX1795">
        <v>0.92563086578240172</v>
      </c>
      <c r="AY1795">
        <v>1</v>
      </c>
      <c r="AZ1795">
        <v>0</v>
      </c>
      <c r="BA1795">
        <f t="shared" si="363"/>
        <v>1291</v>
      </c>
      <c r="BB1795">
        <f t="shared" si="364"/>
        <v>500</v>
      </c>
      <c r="BC1795">
        <f t="shared" si="360"/>
        <v>6.9230769230769207E-3</v>
      </c>
      <c r="BD1795">
        <f t="shared" si="361"/>
        <v>0.58333333333333326</v>
      </c>
      <c r="BE1795">
        <f t="shared" si="362"/>
        <v>0</v>
      </c>
    </row>
    <row r="1796" spans="1:57" x14ac:dyDescent="0.3">
      <c r="A1796">
        <f>Pumpkin_Seeds_Dataset!A1794</f>
        <v>58795</v>
      </c>
      <c r="B1796">
        <f>Pumpkin_Seeds_Dataset!B1794</f>
        <v>968.66</v>
      </c>
      <c r="C1796">
        <f>Pumpkin_Seeds_Dataset!C1794</f>
        <v>400.68549999999999</v>
      </c>
      <c r="D1796">
        <f>Pumpkin_Seeds_Dataset!D1794</f>
        <v>187.42580000000001</v>
      </c>
      <c r="E1796">
        <f>Pumpkin_Seeds_Dataset!E1794</f>
        <v>59326</v>
      </c>
      <c r="F1796">
        <f>Pumpkin_Seeds_Dataset!F1794</f>
        <v>273.60579999999999</v>
      </c>
      <c r="G1796">
        <f>Pumpkin_Seeds_Dataset!G1794</f>
        <v>0.88390000000000002</v>
      </c>
      <c r="H1796">
        <f>Pumpkin_Seeds_Dataset!H1794</f>
        <v>0.99099999999999999</v>
      </c>
      <c r="I1796">
        <f>Pumpkin_Seeds_Dataset!I1794</f>
        <v>0.61040000000000005</v>
      </c>
      <c r="J1796">
        <f>Pumpkin_Seeds_Dataset!J1794</f>
        <v>0.78739999999999999</v>
      </c>
      <c r="K1796">
        <f>Pumpkin_Seeds_Dataset!K1794</f>
        <v>2.1377999999999999</v>
      </c>
      <c r="L1796">
        <f>Pumpkin_Seeds_Dataset!L1794</f>
        <v>0.68279999999999996</v>
      </c>
      <c r="M1796" s="9">
        <f>Pumpkin_Seeds_Dataset!M1794</f>
        <v>1</v>
      </c>
      <c r="N1796" s="10">
        <f t="shared" si="352"/>
        <v>0</v>
      </c>
      <c r="O1796" s="11">
        <f t="shared" si="353"/>
        <v>1</v>
      </c>
      <c r="P1796">
        <f t="shared" si="354"/>
        <v>1</v>
      </c>
      <c r="Q1796">
        <f t="shared" si="355"/>
        <v>0.90568110810402169</v>
      </c>
      <c r="R1796" s="9">
        <f t="shared" si="356"/>
        <v>0.90568110810402169</v>
      </c>
      <c r="S1796" s="11">
        <f t="shared" si="357"/>
        <v>9.4318891895978307E-2</v>
      </c>
      <c r="T1796" s="9">
        <f t="shared" si="358"/>
        <v>-9.9068012708016878E-2</v>
      </c>
      <c r="U1796" s="11">
        <f t="shared" si="359"/>
        <v>100</v>
      </c>
      <c r="AX1796">
        <v>0.92568525116508771</v>
      </c>
      <c r="AY1796">
        <v>0</v>
      </c>
      <c r="AZ1796">
        <v>1</v>
      </c>
      <c r="BA1796">
        <f t="shared" si="363"/>
        <v>1291</v>
      </c>
      <c r="BB1796">
        <f t="shared" si="364"/>
        <v>501</v>
      </c>
      <c r="BC1796">
        <f t="shared" si="360"/>
        <v>6.9230769230769207E-3</v>
      </c>
      <c r="BD1796">
        <f t="shared" si="361"/>
        <v>0.58250000000000002</v>
      </c>
      <c r="BE1796">
        <f t="shared" si="362"/>
        <v>0</v>
      </c>
    </row>
    <row r="1797" spans="1:57" x14ac:dyDescent="0.3">
      <c r="A1797">
        <f>Pumpkin_Seeds_Dataset!A1795</f>
        <v>90342</v>
      </c>
      <c r="B1797">
        <f>Pumpkin_Seeds_Dataset!B1795</f>
        <v>1202.0029999999999</v>
      </c>
      <c r="C1797">
        <f>Pumpkin_Seeds_Dataset!C1795</f>
        <v>497.96280000000002</v>
      </c>
      <c r="D1797">
        <f>Pumpkin_Seeds_Dataset!D1795</f>
        <v>231.26159999999999</v>
      </c>
      <c r="E1797">
        <f>Pumpkin_Seeds_Dataset!E1795</f>
        <v>91195</v>
      </c>
      <c r="F1797">
        <f>Pumpkin_Seeds_Dataset!F1795</f>
        <v>339.15629999999999</v>
      </c>
      <c r="G1797">
        <f>Pumpkin_Seeds_Dataset!G1795</f>
        <v>0.88560000000000005</v>
      </c>
      <c r="H1797">
        <f>Pumpkin_Seeds_Dataset!H1795</f>
        <v>0.99060000000000004</v>
      </c>
      <c r="I1797">
        <f>Pumpkin_Seeds_Dataset!I1795</f>
        <v>0.76559999999999995</v>
      </c>
      <c r="J1797">
        <f>Pumpkin_Seeds_Dataset!J1795</f>
        <v>0.78580000000000005</v>
      </c>
      <c r="K1797">
        <f>Pumpkin_Seeds_Dataset!K1795</f>
        <v>2.1532</v>
      </c>
      <c r="L1797">
        <f>Pumpkin_Seeds_Dataset!L1795</f>
        <v>0.68110000000000004</v>
      </c>
      <c r="M1797" s="9">
        <f>Pumpkin_Seeds_Dataset!M1795</f>
        <v>1</v>
      </c>
      <c r="N1797" s="10">
        <f t="shared" ref="N1797:N1860" si="365">1-M1797</f>
        <v>0</v>
      </c>
      <c r="O1797" s="11">
        <f t="shared" ref="O1797:O1860" si="366">M1797+N1797</f>
        <v>1</v>
      </c>
      <c r="P1797">
        <f t="shared" ref="P1797:P1860" si="367">IF(O1797=0,"",M1797/O1797)</f>
        <v>1</v>
      </c>
      <c r="Q1797">
        <f t="shared" ref="Q1797:Q1860" si="368">1/(1+EXP(-$X$5-MMULT(A1797:L1797,$X$6:$X$17)))</f>
        <v>0.73027938442373619</v>
      </c>
      <c r="R1797" s="9">
        <f t="shared" ref="R1797:R1860" si="369">O1797*Q1797</f>
        <v>0.73027938442373619</v>
      </c>
      <c r="S1797" s="11">
        <f t="shared" ref="S1797:S1860" si="370">O1797-R1797</f>
        <v>0.26972061557626381</v>
      </c>
      <c r="T1797" s="9">
        <f t="shared" ref="T1797:T1860" si="371">IFERROR(O1797*(P1797*LN(Q1797)+(1-P1797)*LN(1-Q1797)),0)</f>
        <v>-0.31432809966902236</v>
      </c>
      <c r="U1797" s="11">
        <f t="shared" ref="U1797:U1860" si="372">100*IF(Q1797&gt;=$AT$10,M1797/O1797,N1797/O1797)</f>
        <v>100</v>
      </c>
      <c r="AX1797">
        <v>0.92685837477686961</v>
      </c>
      <c r="AY1797">
        <v>0</v>
      </c>
      <c r="AZ1797">
        <v>1</v>
      </c>
      <c r="BA1797">
        <f t="shared" si="363"/>
        <v>1291</v>
      </c>
      <c r="BB1797">
        <f t="shared" si="364"/>
        <v>502</v>
      </c>
      <c r="BC1797">
        <f t="shared" ref="BC1797:BC1860" si="373">1-BA1797/BA$2504</f>
        <v>6.9230769230769207E-3</v>
      </c>
      <c r="BD1797">
        <f t="shared" ref="BD1797:BD1860" si="374">1-BB1797/BB$2504</f>
        <v>0.58166666666666667</v>
      </c>
      <c r="BE1797">
        <f t="shared" ref="BE1797:BE1860" si="375">(BC1797-BC1798)*BD1797</f>
        <v>0</v>
      </c>
    </row>
    <row r="1798" spans="1:57" x14ac:dyDescent="0.3">
      <c r="A1798">
        <f>Pumpkin_Seeds_Dataset!A1796</f>
        <v>84061</v>
      </c>
      <c r="B1798">
        <f>Pumpkin_Seeds_Dataset!B1796</f>
        <v>1264.182</v>
      </c>
      <c r="C1798">
        <f>Pumpkin_Seeds_Dataset!C1796</f>
        <v>552.52710000000002</v>
      </c>
      <c r="D1798">
        <f>Pumpkin_Seeds_Dataset!D1796</f>
        <v>194.46639999999999</v>
      </c>
      <c r="E1798">
        <f>Pumpkin_Seeds_Dataset!E1796</f>
        <v>84836</v>
      </c>
      <c r="F1798">
        <f>Pumpkin_Seeds_Dataset!F1796</f>
        <v>327.15410000000003</v>
      </c>
      <c r="G1798">
        <f>Pumpkin_Seeds_Dataset!G1796</f>
        <v>0.93600000000000005</v>
      </c>
      <c r="H1798">
        <f>Pumpkin_Seeds_Dataset!H1796</f>
        <v>0.9909</v>
      </c>
      <c r="I1798">
        <f>Pumpkin_Seeds_Dataset!I1796</f>
        <v>0.75529999999999997</v>
      </c>
      <c r="J1798">
        <f>Pumpkin_Seeds_Dataset!J1796</f>
        <v>0.66100000000000003</v>
      </c>
      <c r="K1798">
        <f>Pumpkin_Seeds_Dataset!K1796</f>
        <v>2.8412000000000002</v>
      </c>
      <c r="L1798">
        <f>Pumpkin_Seeds_Dataset!L1796</f>
        <v>0.59209999999999996</v>
      </c>
      <c r="M1798" s="9">
        <f>Pumpkin_Seeds_Dataset!M1796</f>
        <v>1</v>
      </c>
      <c r="N1798" s="10">
        <f t="shared" si="365"/>
        <v>0</v>
      </c>
      <c r="O1798" s="11">
        <f t="shared" si="366"/>
        <v>1</v>
      </c>
      <c r="P1798">
        <f t="shared" si="367"/>
        <v>1</v>
      </c>
      <c r="Q1798">
        <f t="shared" si="368"/>
        <v>0.99997084145924975</v>
      </c>
      <c r="R1798" s="9">
        <f t="shared" si="369"/>
        <v>0.99997084145924975</v>
      </c>
      <c r="S1798" s="11">
        <f t="shared" si="370"/>
        <v>2.9158540750251483E-5</v>
      </c>
      <c r="T1798" s="9">
        <f t="shared" si="371"/>
        <v>-2.9158965868764734E-5</v>
      </c>
      <c r="U1798" s="11">
        <f t="shared" si="372"/>
        <v>100</v>
      </c>
      <c r="AX1798">
        <v>0.92726842291513234</v>
      </c>
      <c r="AY1798">
        <v>0</v>
      </c>
      <c r="AZ1798">
        <v>1</v>
      </c>
      <c r="BA1798">
        <f t="shared" ref="BA1798:BA1861" si="376">BA1797+AY1798</f>
        <v>1291</v>
      </c>
      <c r="BB1798">
        <f t="shared" ref="BB1798:BB1861" si="377">BB1797+AZ1798</f>
        <v>503</v>
      </c>
      <c r="BC1798">
        <f t="shared" si="373"/>
        <v>6.9230769230769207E-3</v>
      </c>
      <c r="BD1798">
        <f t="shared" si="374"/>
        <v>0.58083333333333331</v>
      </c>
      <c r="BE1798">
        <f t="shared" si="375"/>
        <v>0</v>
      </c>
    </row>
    <row r="1799" spans="1:57" x14ac:dyDescent="0.3">
      <c r="A1799">
        <f>Pumpkin_Seeds_Dataset!A1797</f>
        <v>111384</v>
      </c>
      <c r="B1799">
        <f>Pumpkin_Seeds_Dataset!B1797</f>
        <v>1415.856</v>
      </c>
      <c r="C1799">
        <f>Pumpkin_Seeds_Dataset!C1797</f>
        <v>608.67750000000001</v>
      </c>
      <c r="D1799">
        <f>Pumpkin_Seeds_Dataset!D1797</f>
        <v>234.27430000000001</v>
      </c>
      <c r="E1799">
        <f>Pumpkin_Seeds_Dataset!E1797</f>
        <v>112407</v>
      </c>
      <c r="F1799">
        <f>Pumpkin_Seeds_Dataset!F1797</f>
        <v>376.58800000000002</v>
      </c>
      <c r="G1799">
        <f>Pumpkin_Seeds_Dataset!G1797</f>
        <v>0.92300000000000004</v>
      </c>
      <c r="H1799">
        <f>Pumpkin_Seeds_Dataset!H1797</f>
        <v>0.9909</v>
      </c>
      <c r="I1799">
        <f>Pumpkin_Seeds_Dataset!I1797</f>
        <v>0.74770000000000003</v>
      </c>
      <c r="J1799">
        <f>Pumpkin_Seeds_Dataset!J1797</f>
        <v>0.69820000000000004</v>
      </c>
      <c r="K1799">
        <f>Pumpkin_Seeds_Dataset!K1797</f>
        <v>2.5981000000000001</v>
      </c>
      <c r="L1799">
        <f>Pumpkin_Seeds_Dataset!L1797</f>
        <v>0.61870000000000003</v>
      </c>
      <c r="M1799" s="9">
        <f>Pumpkin_Seeds_Dataset!M1797</f>
        <v>1</v>
      </c>
      <c r="N1799" s="10">
        <f t="shared" si="365"/>
        <v>0</v>
      </c>
      <c r="O1799" s="11">
        <f t="shared" si="366"/>
        <v>1</v>
      </c>
      <c r="P1799">
        <f t="shared" si="367"/>
        <v>1</v>
      </c>
      <c r="Q1799">
        <f t="shared" si="368"/>
        <v>0.99997429158752549</v>
      </c>
      <c r="R1799" s="9">
        <f t="shared" si="369"/>
        <v>0.99997429158752549</v>
      </c>
      <c r="S1799" s="11">
        <f t="shared" si="370"/>
        <v>2.5708412474512166E-5</v>
      </c>
      <c r="T1799" s="9">
        <f t="shared" si="371"/>
        <v>-2.5708742941412009E-5</v>
      </c>
      <c r="U1799" s="11">
        <f t="shared" si="372"/>
        <v>100</v>
      </c>
      <c r="AX1799">
        <v>0.92743805642486132</v>
      </c>
      <c r="AY1799">
        <v>0</v>
      </c>
      <c r="AZ1799">
        <v>1</v>
      </c>
      <c r="BA1799">
        <f t="shared" si="376"/>
        <v>1291</v>
      </c>
      <c r="BB1799">
        <f t="shared" si="377"/>
        <v>504</v>
      </c>
      <c r="BC1799">
        <f t="shared" si="373"/>
        <v>6.9230769230769207E-3</v>
      </c>
      <c r="BD1799">
        <f t="shared" si="374"/>
        <v>0.58000000000000007</v>
      </c>
      <c r="BE1799">
        <f t="shared" si="375"/>
        <v>0</v>
      </c>
    </row>
    <row r="1800" spans="1:57" x14ac:dyDescent="0.3">
      <c r="A1800">
        <f>Pumpkin_Seeds_Dataset!A1798</f>
        <v>102444</v>
      </c>
      <c r="B1800">
        <f>Pumpkin_Seeds_Dataset!B1798</f>
        <v>1310.48</v>
      </c>
      <c r="C1800">
        <f>Pumpkin_Seeds_Dataset!C1798</f>
        <v>547.79430000000002</v>
      </c>
      <c r="D1800">
        <f>Pumpkin_Seeds_Dataset!D1798</f>
        <v>238.65</v>
      </c>
      <c r="E1800">
        <f>Pumpkin_Seeds_Dataset!E1798</f>
        <v>103317</v>
      </c>
      <c r="F1800">
        <f>Pumpkin_Seeds_Dataset!F1798</f>
        <v>361.15890000000002</v>
      </c>
      <c r="G1800">
        <f>Pumpkin_Seeds_Dataset!G1798</f>
        <v>0.90010000000000001</v>
      </c>
      <c r="H1800">
        <f>Pumpkin_Seeds_Dataset!H1798</f>
        <v>0.99160000000000004</v>
      </c>
      <c r="I1800">
        <f>Pumpkin_Seeds_Dataset!I1798</f>
        <v>0.65800000000000003</v>
      </c>
      <c r="J1800">
        <f>Pumpkin_Seeds_Dataset!J1798</f>
        <v>0.74960000000000004</v>
      </c>
      <c r="K1800">
        <f>Pumpkin_Seeds_Dataset!K1798</f>
        <v>2.2953999999999999</v>
      </c>
      <c r="L1800">
        <f>Pumpkin_Seeds_Dataset!L1798</f>
        <v>0.6593</v>
      </c>
      <c r="M1800" s="9">
        <f>Pumpkin_Seeds_Dataset!M1798</f>
        <v>1</v>
      </c>
      <c r="N1800" s="10">
        <f t="shared" si="365"/>
        <v>0</v>
      </c>
      <c r="O1800" s="11">
        <f t="shared" si="366"/>
        <v>1</v>
      </c>
      <c r="P1800">
        <f t="shared" si="367"/>
        <v>1</v>
      </c>
      <c r="Q1800">
        <f t="shared" si="368"/>
        <v>0.98931675334783586</v>
      </c>
      <c r="R1800" s="9">
        <f t="shared" si="369"/>
        <v>0.98931675334783586</v>
      </c>
      <c r="S1800" s="11">
        <f t="shared" si="370"/>
        <v>1.0683246652164136E-2</v>
      </c>
      <c r="T1800" s="9">
        <f t="shared" si="371"/>
        <v>-1.0740722248853944E-2</v>
      </c>
      <c r="U1800" s="11">
        <f t="shared" si="372"/>
        <v>100</v>
      </c>
      <c r="AX1800">
        <v>0.92747128704963944</v>
      </c>
      <c r="AY1800">
        <v>0</v>
      </c>
      <c r="AZ1800">
        <v>1</v>
      </c>
      <c r="BA1800">
        <f t="shared" si="376"/>
        <v>1291</v>
      </c>
      <c r="BB1800">
        <f t="shared" si="377"/>
        <v>505</v>
      </c>
      <c r="BC1800">
        <f t="shared" si="373"/>
        <v>6.9230769230769207E-3</v>
      </c>
      <c r="BD1800">
        <f t="shared" si="374"/>
        <v>0.57916666666666661</v>
      </c>
      <c r="BE1800">
        <f t="shared" si="375"/>
        <v>0</v>
      </c>
    </row>
    <row r="1801" spans="1:57" x14ac:dyDescent="0.3">
      <c r="A1801">
        <f>Pumpkin_Seeds_Dataset!A1799</f>
        <v>105517</v>
      </c>
      <c r="B1801">
        <f>Pumpkin_Seeds_Dataset!B1799</f>
        <v>1367.883</v>
      </c>
      <c r="C1801">
        <f>Pumpkin_Seeds_Dataset!C1799</f>
        <v>580.76580000000001</v>
      </c>
      <c r="D1801">
        <f>Pumpkin_Seeds_Dataset!D1799</f>
        <v>232.6139</v>
      </c>
      <c r="E1801">
        <f>Pumpkin_Seeds_Dataset!E1799</f>
        <v>106393</v>
      </c>
      <c r="F1801">
        <f>Pumpkin_Seeds_Dataset!F1799</f>
        <v>366.53570000000002</v>
      </c>
      <c r="G1801">
        <f>Pumpkin_Seeds_Dataset!G1799</f>
        <v>0.9163</v>
      </c>
      <c r="H1801">
        <f>Pumpkin_Seeds_Dataset!H1799</f>
        <v>0.99180000000000001</v>
      </c>
      <c r="I1801">
        <f>Pumpkin_Seeds_Dataset!I1799</f>
        <v>0.56510000000000005</v>
      </c>
      <c r="J1801">
        <f>Pumpkin_Seeds_Dataset!J1799</f>
        <v>0.7087</v>
      </c>
      <c r="K1801">
        <f>Pumpkin_Seeds_Dataset!K1799</f>
        <v>2.4967000000000001</v>
      </c>
      <c r="L1801">
        <f>Pumpkin_Seeds_Dataset!L1799</f>
        <v>0.63109999999999999</v>
      </c>
      <c r="M1801" s="9">
        <f>Pumpkin_Seeds_Dataset!M1799</f>
        <v>1</v>
      </c>
      <c r="N1801" s="10">
        <f t="shared" si="365"/>
        <v>0</v>
      </c>
      <c r="O1801" s="11">
        <f t="shared" si="366"/>
        <v>1</v>
      </c>
      <c r="P1801">
        <f t="shared" si="367"/>
        <v>1</v>
      </c>
      <c r="Q1801">
        <f t="shared" si="368"/>
        <v>0.99975801158045441</v>
      </c>
      <c r="R1801" s="9">
        <f t="shared" si="369"/>
        <v>0.99975801158045441</v>
      </c>
      <c r="S1801" s="11">
        <f t="shared" si="370"/>
        <v>2.4198841954559125E-4</v>
      </c>
      <c r="T1801" s="9">
        <f t="shared" si="371"/>
        <v>-2.4201770346753026E-4</v>
      </c>
      <c r="U1801" s="11">
        <f t="shared" si="372"/>
        <v>100</v>
      </c>
      <c r="AX1801">
        <v>0.92749799044496373</v>
      </c>
      <c r="AY1801">
        <v>0</v>
      </c>
      <c r="AZ1801">
        <v>1</v>
      </c>
      <c r="BA1801">
        <f t="shared" si="376"/>
        <v>1291</v>
      </c>
      <c r="BB1801">
        <f t="shared" si="377"/>
        <v>506</v>
      </c>
      <c r="BC1801">
        <f t="shared" si="373"/>
        <v>6.9230769230769207E-3</v>
      </c>
      <c r="BD1801">
        <f t="shared" si="374"/>
        <v>0.57833333333333337</v>
      </c>
      <c r="BE1801">
        <f t="shared" si="375"/>
        <v>0</v>
      </c>
    </row>
    <row r="1802" spans="1:57" x14ac:dyDescent="0.3">
      <c r="A1802">
        <f>Pumpkin_Seeds_Dataset!A1800</f>
        <v>119880</v>
      </c>
      <c r="B1802">
        <f>Pumpkin_Seeds_Dataset!B1800</f>
        <v>1412.9580000000001</v>
      </c>
      <c r="C1802">
        <f>Pumpkin_Seeds_Dataset!C1800</f>
        <v>586.03899999999999</v>
      </c>
      <c r="D1802">
        <f>Pumpkin_Seeds_Dataset!D1800</f>
        <v>261.33870000000002</v>
      </c>
      <c r="E1802">
        <f>Pumpkin_Seeds_Dataset!E1800</f>
        <v>120796</v>
      </c>
      <c r="F1802">
        <f>Pumpkin_Seeds_Dataset!F1800</f>
        <v>390.68650000000002</v>
      </c>
      <c r="G1802">
        <f>Pumpkin_Seeds_Dataset!G1800</f>
        <v>0.89510000000000001</v>
      </c>
      <c r="H1802">
        <f>Pumpkin_Seeds_Dataset!H1800</f>
        <v>0.99239999999999995</v>
      </c>
      <c r="I1802">
        <f>Pumpkin_Seeds_Dataset!I1800</f>
        <v>0.72929999999999995</v>
      </c>
      <c r="J1802">
        <f>Pumpkin_Seeds_Dataset!J1800</f>
        <v>0.75460000000000005</v>
      </c>
      <c r="K1802">
        <f>Pumpkin_Seeds_Dataset!K1800</f>
        <v>2.2423999999999999</v>
      </c>
      <c r="L1802">
        <f>Pumpkin_Seeds_Dataset!L1800</f>
        <v>0.66669999999999996</v>
      </c>
      <c r="M1802" s="9">
        <f>Pumpkin_Seeds_Dataset!M1800</f>
        <v>1</v>
      </c>
      <c r="N1802" s="10">
        <f t="shared" si="365"/>
        <v>0</v>
      </c>
      <c r="O1802" s="11">
        <f t="shared" si="366"/>
        <v>1</v>
      </c>
      <c r="P1802">
        <f t="shared" si="367"/>
        <v>1</v>
      </c>
      <c r="Q1802">
        <f t="shared" si="368"/>
        <v>0.99950771004945926</v>
      </c>
      <c r="R1802" s="9">
        <f t="shared" si="369"/>
        <v>0.99950771004945926</v>
      </c>
      <c r="S1802" s="11">
        <f t="shared" si="370"/>
        <v>4.9228995054073632E-4</v>
      </c>
      <c r="T1802" s="9">
        <f t="shared" si="371"/>
        <v>-4.9241116502185111E-4</v>
      </c>
      <c r="U1802" s="11">
        <f t="shared" si="372"/>
        <v>100</v>
      </c>
      <c r="AX1802">
        <v>0.92756699744537263</v>
      </c>
      <c r="AY1802">
        <v>0</v>
      </c>
      <c r="AZ1802">
        <v>1</v>
      </c>
      <c r="BA1802">
        <f t="shared" si="376"/>
        <v>1291</v>
      </c>
      <c r="BB1802">
        <f t="shared" si="377"/>
        <v>507</v>
      </c>
      <c r="BC1802">
        <f t="shared" si="373"/>
        <v>6.9230769230769207E-3</v>
      </c>
      <c r="BD1802">
        <f t="shared" si="374"/>
        <v>0.57750000000000001</v>
      </c>
      <c r="BE1802">
        <f t="shared" si="375"/>
        <v>0</v>
      </c>
    </row>
    <row r="1803" spans="1:57" x14ac:dyDescent="0.3">
      <c r="A1803">
        <f>Pumpkin_Seeds_Dataset!A1801</f>
        <v>55373</v>
      </c>
      <c r="B1803">
        <f>Pumpkin_Seeds_Dataset!B1801</f>
        <v>997.82100000000003</v>
      </c>
      <c r="C1803">
        <f>Pumpkin_Seeds_Dataset!C1801</f>
        <v>426.33269999999999</v>
      </c>
      <c r="D1803">
        <f>Pumpkin_Seeds_Dataset!D1801</f>
        <v>166.4057</v>
      </c>
      <c r="E1803">
        <f>Pumpkin_Seeds_Dataset!E1801</f>
        <v>55938</v>
      </c>
      <c r="F1803">
        <f>Pumpkin_Seeds_Dataset!F1801</f>
        <v>265.52420000000001</v>
      </c>
      <c r="G1803">
        <f>Pumpkin_Seeds_Dataset!G1801</f>
        <v>0.92069999999999996</v>
      </c>
      <c r="H1803">
        <f>Pumpkin_Seeds_Dataset!H1801</f>
        <v>0.9899</v>
      </c>
      <c r="I1803">
        <f>Pumpkin_Seeds_Dataset!I1801</f>
        <v>0.56259999999999999</v>
      </c>
      <c r="J1803">
        <f>Pumpkin_Seeds_Dataset!J1801</f>
        <v>0.69889999999999997</v>
      </c>
      <c r="K1803">
        <f>Pumpkin_Seeds_Dataset!K1801</f>
        <v>2.5619999999999998</v>
      </c>
      <c r="L1803">
        <f>Pumpkin_Seeds_Dataset!L1801</f>
        <v>0.62280000000000002</v>
      </c>
      <c r="M1803" s="9">
        <f>Pumpkin_Seeds_Dataset!M1801</f>
        <v>1</v>
      </c>
      <c r="N1803" s="10">
        <f t="shared" si="365"/>
        <v>0</v>
      </c>
      <c r="O1803" s="11">
        <f t="shared" si="366"/>
        <v>1</v>
      </c>
      <c r="P1803">
        <f t="shared" si="367"/>
        <v>1</v>
      </c>
      <c r="Q1803">
        <f t="shared" si="368"/>
        <v>0.9997538826832596</v>
      </c>
      <c r="R1803" s="9">
        <f t="shared" si="369"/>
        <v>0.9997538826832596</v>
      </c>
      <c r="S1803" s="11">
        <f t="shared" si="370"/>
        <v>2.4611731674040183E-4</v>
      </c>
      <c r="T1803" s="9">
        <f t="shared" si="371"/>
        <v>-2.4614760857753396E-4</v>
      </c>
      <c r="U1803" s="11">
        <f t="shared" si="372"/>
        <v>100</v>
      </c>
      <c r="AX1803">
        <v>0.92834054033450053</v>
      </c>
      <c r="AY1803">
        <v>0</v>
      </c>
      <c r="AZ1803">
        <v>1</v>
      </c>
      <c r="BA1803">
        <f t="shared" si="376"/>
        <v>1291</v>
      </c>
      <c r="BB1803">
        <f t="shared" si="377"/>
        <v>508</v>
      </c>
      <c r="BC1803">
        <f t="shared" si="373"/>
        <v>6.9230769230769207E-3</v>
      </c>
      <c r="BD1803">
        <f t="shared" si="374"/>
        <v>0.57666666666666666</v>
      </c>
      <c r="BE1803">
        <f t="shared" si="375"/>
        <v>0</v>
      </c>
    </row>
    <row r="1804" spans="1:57" x14ac:dyDescent="0.3">
      <c r="A1804">
        <f>Pumpkin_Seeds_Dataset!A1802</f>
        <v>68938</v>
      </c>
      <c r="B1804">
        <f>Pumpkin_Seeds_Dataset!B1802</f>
        <v>1061.201</v>
      </c>
      <c r="C1804">
        <f>Pumpkin_Seeds_Dataset!C1802</f>
        <v>437.49349999999998</v>
      </c>
      <c r="D1804">
        <f>Pumpkin_Seeds_Dataset!D1802</f>
        <v>201.25530000000001</v>
      </c>
      <c r="E1804">
        <f>Pumpkin_Seeds_Dataset!E1802</f>
        <v>69655</v>
      </c>
      <c r="F1804">
        <f>Pumpkin_Seeds_Dataset!F1802</f>
        <v>296.26780000000002</v>
      </c>
      <c r="G1804">
        <f>Pumpkin_Seeds_Dataset!G1802</f>
        <v>0.88790000000000002</v>
      </c>
      <c r="H1804">
        <f>Pumpkin_Seeds_Dataset!H1802</f>
        <v>0.98970000000000002</v>
      </c>
      <c r="I1804">
        <f>Pumpkin_Seeds_Dataset!I1802</f>
        <v>0.64559999999999995</v>
      </c>
      <c r="J1804">
        <f>Pumpkin_Seeds_Dataset!J1802</f>
        <v>0.76929999999999998</v>
      </c>
      <c r="K1804">
        <f>Pumpkin_Seeds_Dataset!K1802</f>
        <v>2.1738</v>
      </c>
      <c r="L1804">
        <f>Pumpkin_Seeds_Dataset!L1802</f>
        <v>0.67720000000000002</v>
      </c>
      <c r="M1804" s="9">
        <f>Pumpkin_Seeds_Dataset!M1802</f>
        <v>1</v>
      </c>
      <c r="N1804" s="10">
        <f t="shared" si="365"/>
        <v>0</v>
      </c>
      <c r="O1804" s="11">
        <f t="shared" si="366"/>
        <v>1</v>
      </c>
      <c r="P1804">
        <f t="shared" si="367"/>
        <v>1</v>
      </c>
      <c r="Q1804">
        <f t="shared" si="368"/>
        <v>0.78119008132683831</v>
      </c>
      <c r="R1804" s="9">
        <f t="shared" si="369"/>
        <v>0.78119008132683831</v>
      </c>
      <c r="S1804" s="11">
        <f t="shared" si="370"/>
        <v>0.21880991867316169</v>
      </c>
      <c r="T1804" s="9">
        <f t="shared" si="371"/>
        <v>-0.2469367767744538</v>
      </c>
      <c r="U1804" s="11">
        <f t="shared" si="372"/>
        <v>100</v>
      </c>
      <c r="AX1804">
        <v>0.9284834495327432</v>
      </c>
      <c r="AY1804">
        <v>0</v>
      </c>
      <c r="AZ1804">
        <v>1</v>
      </c>
      <c r="BA1804">
        <f t="shared" si="376"/>
        <v>1291</v>
      </c>
      <c r="BB1804">
        <f t="shared" si="377"/>
        <v>509</v>
      </c>
      <c r="BC1804">
        <f t="shared" si="373"/>
        <v>6.9230769230769207E-3</v>
      </c>
      <c r="BD1804">
        <f t="shared" si="374"/>
        <v>0.57583333333333331</v>
      </c>
      <c r="BE1804">
        <f t="shared" si="375"/>
        <v>0</v>
      </c>
    </row>
    <row r="1805" spans="1:57" x14ac:dyDescent="0.3">
      <c r="A1805">
        <f>Pumpkin_Seeds_Dataset!A1803</f>
        <v>64436</v>
      </c>
      <c r="B1805">
        <f>Pumpkin_Seeds_Dataset!B1803</f>
        <v>1065.4259999999999</v>
      </c>
      <c r="C1805">
        <f>Pumpkin_Seeds_Dataset!C1803</f>
        <v>454.5795</v>
      </c>
      <c r="D1805">
        <f>Pumpkin_Seeds_Dataset!D1803</f>
        <v>180.75530000000001</v>
      </c>
      <c r="E1805">
        <f>Pumpkin_Seeds_Dataset!E1803</f>
        <v>65091</v>
      </c>
      <c r="F1805">
        <f>Pumpkin_Seeds_Dataset!F1803</f>
        <v>286.43060000000003</v>
      </c>
      <c r="G1805">
        <f>Pumpkin_Seeds_Dataset!G1803</f>
        <v>0.91749999999999998</v>
      </c>
      <c r="H1805">
        <f>Pumpkin_Seeds_Dataset!H1803</f>
        <v>0.9899</v>
      </c>
      <c r="I1805">
        <f>Pumpkin_Seeds_Dataset!I1803</f>
        <v>0.625</v>
      </c>
      <c r="J1805">
        <f>Pumpkin_Seeds_Dataset!J1803</f>
        <v>0.71330000000000005</v>
      </c>
      <c r="K1805">
        <f>Pumpkin_Seeds_Dataset!K1803</f>
        <v>2.5148999999999999</v>
      </c>
      <c r="L1805">
        <f>Pumpkin_Seeds_Dataset!L1803</f>
        <v>0.63009999999999999</v>
      </c>
      <c r="M1805" s="9">
        <f>Pumpkin_Seeds_Dataset!M1803</f>
        <v>1</v>
      </c>
      <c r="N1805" s="10">
        <f t="shared" si="365"/>
        <v>0</v>
      </c>
      <c r="O1805" s="11">
        <f t="shared" si="366"/>
        <v>1</v>
      </c>
      <c r="P1805">
        <f t="shared" si="367"/>
        <v>1</v>
      </c>
      <c r="Q1805">
        <f t="shared" si="368"/>
        <v>0.99683871642610278</v>
      </c>
      <c r="R1805" s="9">
        <f t="shared" si="369"/>
        <v>0.99683871642610278</v>
      </c>
      <c r="S1805" s="11">
        <f t="shared" si="370"/>
        <v>3.1612835738972223E-3</v>
      </c>
      <c r="T1805" s="9">
        <f t="shared" si="371"/>
        <v>-3.1662909868342064E-3</v>
      </c>
      <c r="U1805" s="11">
        <f t="shared" si="372"/>
        <v>100</v>
      </c>
      <c r="AX1805">
        <v>0.92927370969946599</v>
      </c>
      <c r="AY1805">
        <v>0</v>
      </c>
      <c r="AZ1805">
        <v>1</v>
      </c>
      <c r="BA1805">
        <f t="shared" si="376"/>
        <v>1291</v>
      </c>
      <c r="BB1805">
        <f t="shared" si="377"/>
        <v>510</v>
      </c>
      <c r="BC1805">
        <f t="shared" si="373"/>
        <v>6.9230769230769207E-3</v>
      </c>
      <c r="BD1805">
        <f t="shared" si="374"/>
        <v>0.57499999999999996</v>
      </c>
      <c r="BE1805">
        <f t="shared" si="375"/>
        <v>0</v>
      </c>
    </row>
    <row r="1806" spans="1:57" x14ac:dyDescent="0.3">
      <c r="A1806">
        <f>Pumpkin_Seeds_Dataset!A1804</f>
        <v>59588</v>
      </c>
      <c r="B1806">
        <f>Pumpkin_Seeds_Dataset!B1804</f>
        <v>986.25</v>
      </c>
      <c r="C1806">
        <f>Pumpkin_Seeds_Dataset!C1804</f>
        <v>411.84320000000002</v>
      </c>
      <c r="D1806">
        <f>Pumpkin_Seeds_Dataset!D1804</f>
        <v>184.7287</v>
      </c>
      <c r="E1806">
        <f>Pumpkin_Seeds_Dataset!E1804</f>
        <v>60148</v>
      </c>
      <c r="F1806">
        <f>Pumpkin_Seeds_Dataset!F1804</f>
        <v>275.44470000000001</v>
      </c>
      <c r="G1806">
        <f>Pumpkin_Seeds_Dataset!G1804</f>
        <v>0.89380000000000004</v>
      </c>
      <c r="H1806">
        <f>Pumpkin_Seeds_Dataset!H1804</f>
        <v>0.99070000000000003</v>
      </c>
      <c r="I1806">
        <f>Pumpkin_Seeds_Dataset!I1804</f>
        <v>0.74780000000000002</v>
      </c>
      <c r="J1806">
        <f>Pumpkin_Seeds_Dataset!J1804</f>
        <v>0.76980000000000004</v>
      </c>
      <c r="K1806">
        <f>Pumpkin_Seeds_Dataset!K1804</f>
        <v>2.2294</v>
      </c>
      <c r="L1806">
        <f>Pumpkin_Seeds_Dataset!L1804</f>
        <v>0.66879999999999995</v>
      </c>
      <c r="M1806" s="9">
        <f>Pumpkin_Seeds_Dataset!M1804</f>
        <v>1</v>
      </c>
      <c r="N1806" s="10">
        <f t="shared" si="365"/>
        <v>0</v>
      </c>
      <c r="O1806" s="11">
        <f t="shared" si="366"/>
        <v>1</v>
      </c>
      <c r="P1806">
        <f t="shared" si="367"/>
        <v>1</v>
      </c>
      <c r="Q1806">
        <f t="shared" si="368"/>
        <v>0.96274563091032417</v>
      </c>
      <c r="R1806" s="9">
        <f t="shared" si="369"/>
        <v>0.96274563091032417</v>
      </c>
      <c r="S1806" s="11">
        <f t="shared" si="370"/>
        <v>3.7254369089675832E-2</v>
      </c>
      <c r="T1806" s="9">
        <f t="shared" si="371"/>
        <v>-3.7966044432628646E-2</v>
      </c>
      <c r="U1806" s="11">
        <f t="shared" si="372"/>
        <v>100</v>
      </c>
      <c r="AX1806">
        <v>0.92933858988886997</v>
      </c>
      <c r="AY1806">
        <v>0</v>
      </c>
      <c r="AZ1806">
        <v>1</v>
      </c>
      <c r="BA1806">
        <f t="shared" si="376"/>
        <v>1291</v>
      </c>
      <c r="BB1806">
        <f t="shared" si="377"/>
        <v>511</v>
      </c>
      <c r="BC1806">
        <f t="shared" si="373"/>
        <v>6.9230769230769207E-3</v>
      </c>
      <c r="BD1806">
        <f t="shared" si="374"/>
        <v>0.57416666666666671</v>
      </c>
      <c r="BE1806">
        <f t="shared" si="375"/>
        <v>0</v>
      </c>
    </row>
    <row r="1807" spans="1:57" x14ac:dyDescent="0.3">
      <c r="A1807">
        <f>Pumpkin_Seeds_Dataset!A1805</f>
        <v>91713</v>
      </c>
      <c r="B1807">
        <f>Pumpkin_Seeds_Dataset!B1805</f>
        <v>1264.7819999999999</v>
      </c>
      <c r="C1807">
        <f>Pumpkin_Seeds_Dataset!C1805</f>
        <v>543.0693</v>
      </c>
      <c r="D1807">
        <f>Pumpkin_Seeds_Dataset!D1805</f>
        <v>215.56780000000001</v>
      </c>
      <c r="E1807">
        <f>Pumpkin_Seeds_Dataset!E1805</f>
        <v>92392</v>
      </c>
      <c r="F1807">
        <f>Pumpkin_Seeds_Dataset!F1805</f>
        <v>341.7201</v>
      </c>
      <c r="G1807">
        <f>Pumpkin_Seeds_Dataset!G1805</f>
        <v>0.91779999999999995</v>
      </c>
      <c r="H1807">
        <f>Pumpkin_Seeds_Dataset!H1805</f>
        <v>0.99270000000000003</v>
      </c>
      <c r="I1807">
        <f>Pumpkin_Seeds_Dataset!I1805</f>
        <v>0.70740000000000003</v>
      </c>
      <c r="J1807">
        <f>Pumpkin_Seeds_Dataset!J1805</f>
        <v>0.72050000000000003</v>
      </c>
      <c r="K1807">
        <f>Pumpkin_Seeds_Dataset!K1805</f>
        <v>2.5192999999999999</v>
      </c>
      <c r="L1807">
        <f>Pumpkin_Seeds_Dataset!L1805</f>
        <v>0.62919999999999998</v>
      </c>
      <c r="M1807" s="9">
        <f>Pumpkin_Seeds_Dataset!M1805</f>
        <v>1</v>
      </c>
      <c r="N1807" s="10">
        <f t="shared" si="365"/>
        <v>0</v>
      </c>
      <c r="O1807" s="11">
        <f t="shared" si="366"/>
        <v>1</v>
      </c>
      <c r="P1807">
        <f t="shared" si="367"/>
        <v>1</v>
      </c>
      <c r="Q1807">
        <f t="shared" si="368"/>
        <v>0.99889578415125835</v>
      </c>
      <c r="R1807" s="9">
        <f t="shared" si="369"/>
        <v>0.99889578415125835</v>
      </c>
      <c r="S1807" s="11">
        <f t="shared" si="370"/>
        <v>1.104215848741652E-3</v>
      </c>
      <c r="T1807" s="9">
        <f t="shared" si="371"/>
        <v>-1.1048259442213747E-3</v>
      </c>
      <c r="U1807" s="11">
        <f t="shared" si="372"/>
        <v>100</v>
      </c>
      <c r="AX1807">
        <v>0.93044019343072604</v>
      </c>
      <c r="AY1807">
        <v>0</v>
      </c>
      <c r="AZ1807">
        <v>1</v>
      </c>
      <c r="BA1807">
        <f t="shared" si="376"/>
        <v>1291</v>
      </c>
      <c r="BB1807">
        <f t="shared" si="377"/>
        <v>512</v>
      </c>
      <c r="BC1807">
        <f t="shared" si="373"/>
        <v>6.9230769230769207E-3</v>
      </c>
      <c r="BD1807">
        <f t="shared" si="374"/>
        <v>0.57333333333333325</v>
      </c>
      <c r="BE1807">
        <f t="shared" si="375"/>
        <v>0</v>
      </c>
    </row>
    <row r="1808" spans="1:57" x14ac:dyDescent="0.3">
      <c r="A1808">
        <f>Pumpkin_Seeds_Dataset!A1806</f>
        <v>77414</v>
      </c>
      <c r="B1808">
        <f>Pumpkin_Seeds_Dataset!B1806</f>
        <v>1143.8389999999999</v>
      </c>
      <c r="C1808">
        <f>Pumpkin_Seeds_Dataset!C1806</f>
        <v>485.97980000000001</v>
      </c>
      <c r="D1808">
        <f>Pumpkin_Seeds_Dataset!D1806</f>
        <v>203.30670000000001</v>
      </c>
      <c r="E1808">
        <f>Pumpkin_Seeds_Dataset!E1806</f>
        <v>78031</v>
      </c>
      <c r="F1808">
        <f>Pumpkin_Seeds_Dataset!F1806</f>
        <v>313.95310000000001</v>
      </c>
      <c r="G1808">
        <f>Pumpkin_Seeds_Dataset!G1806</f>
        <v>0.9083</v>
      </c>
      <c r="H1808">
        <f>Pumpkin_Seeds_Dataset!H1806</f>
        <v>0.99209999999999998</v>
      </c>
      <c r="I1808">
        <f>Pumpkin_Seeds_Dataset!I1806</f>
        <v>0.70689999999999997</v>
      </c>
      <c r="J1808">
        <f>Pumpkin_Seeds_Dataset!J1806</f>
        <v>0.74350000000000005</v>
      </c>
      <c r="K1808">
        <f>Pumpkin_Seeds_Dataset!K1806</f>
        <v>2.3904000000000001</v>
      </c>
      <c r="L1808">
        <f>Pumpkin_Seeds_Dataset!L1806</f>
        <v>0.64600000000000002</v>
      </c>
      <c r="M1808" s="9">
        <f>Pumpkin_Seeds_Dataset!M1806</f>
        <v>1</v>
      </c>
      <c r="N1808" s="10">
        <f t="shared" si="365"/>
        <v>0</v>
      </c>
      <c r="O1808" s="11">
        <f t="shared" si="366"/>
        <v>1</v>
      </c>
      <c r="P1808">
        <f t="shared" si="367"/>
        <v>1</v>
      </c>
      <c r="Q1808">
        <f t="shared" si="368"/>
        <v>0.98431591627713977</v>
      </c>
      <c r="R1808" s="9">
        <f t="shared" si="369"/>
        <v>0.98431591627713977</v>
      </c>
      <c r="S1808" s="11">
        <f t="shared" si="370"/>
        <v>1.5684083722860231E-2</v>
      </c>
      <c r="T1808" s="9">
        <f t="shared" si="371"/>
        <v>-1.5808380329236094E-2</v>
      </c>
      <c r="U1808" s="11">
        <f t="shared" si="372"/>
        <v>100</v>
      </c>
      <c r="AX1808">
        <v>0.93081854690713206</v>
      </c>
      <c r="AY1808">
        <v>0</v>
      </c>
      <c r="AZ1808">
        <v>1</v>
      </c>
      <c r="BA1808">
        <f t="shared" si="376"/>
        <v>1291</v>
      </c>
      <c r="BB1808">
        <f t="shared" si="377"/>
        <v>513</v>
      </c>
      <c r="BC1808">
        <f t="shared" si="373"/>
        <v>6.9230769230769207E-3</v>
      </c>
      <c r="BD1808">
        <f t="shared" si="374"/>
        <v>0.57250000000000001</v>
      </c>
      <c r="BE1808">
        <f t="shared" si="375"/>
        <v>4.4038461538460112E-4</v>
      </c>
    </row>
    <row r="1809" spans="1:57" x14ac:dyDescent="0.3">
      <c r="A1809">
        <f>Pumpkin_Seeds_Dataset!A1807</f>
        <v>61600</v>
      </c>
      <c r="B1809">
        <f>Pumpkin_Seeds_Dataset!B1807</f>
        <v>991.88900000000001</v>
      </c>
      <c r="C1809">
        <f>Pumpkin_Seeds_Dataset!C1807</f>
        <v>409.57940000000002</v>
      </c>
      <c r="D1809">
        <f>Pumpkin_Seeds_Dataset!D1807</f>
        <v>191.8614</v>
      </c>
      <c r="E1809">
        <f>Pumpkin_Seeds_Dataset!E1807</f>
        <v>62223</v>
      </c>
      <c r="F1809">
        <f>Pumpkin_Seeds_Dataset!F1807</f>
        <v>280.05630000000002</v>
      </c>
      <c r="G1809">
        <f>Pumpkin_Seeds_Dataset!G1807</f>
        <v>0.88349999999999995</v>
      </c>
      <c r="H1809">
        <f>Pumpkin_Seeds_Dataset!H1807</f>
        <v>0.99</v>
      </c>
      <c r="I1809">
        <f>Pumpkin_Seeds_Dataset!I1807</f>
        <v>0.76829999999999998</v>
      </c>
      <c r="J1809">
        <f>Pumpkin_Seeds_Dataset!J1807</f>
        <v>0.78680000000000005</v>
      </c>
      <c r="K1809">
        <f>Pumpkin_Seeds_Dataset!K1807</f>
        <v>2.1347999999999998</v>
      </c>
      <c r="L1809">
        <f>Pumpkin_Seeds_Dataset!L1807</f>
        <v>0.68379999999999996</v>
      </c>
      <c r="M1809" s="9">
        <f>Pumpkin_Seeds_Dataset!M1807</f>
        <v>1</v>
      </c>
      <c r="N1809" s="10">
        <f t="shared" si="365"/>
        <v>0</v>
      </c>
      <c r="O1809" s="11">
        <f t="shared" si="366"/>
        <v>1</v>
      </c>
      <c r="P1809">
        <f t="shared" si="367"/>
        <v>1</v>
      </c>
      <c r="Q1809">
        <f t="shared" si="368"/>
        <v>0.83118641225355272</v>
      </c>
      <c r="R1809" s="9">
        <f t="shared" si="369"/>
        <v>0.83118641225355272</v>
      </c>
      <c r="S1809" s="11">
        <f t="shared" si="370"/>
        <v>0.16881358774644728</v>
      </c>
      <c r="T1809" s="9">
        <f t="shared" si="371"/>
        <v>-0.1849011864751619</v>
      </c>
      <c r="U1809" s="11">
        <f t="shared" si="372"/>
        <v>100</v>
      </c>
      <c r="AX1809">
        <v>0.93155875817428546</v>
      </c>
      <c r="AY1809">
        <v>1</v>
      </c>
      <c r="AZ1809">
        <v>0</v>
      </c>
      <c r="BA1809">
        <f t="shared" si="376"/>
        <v>1292</v>
      </c>
      <c r="BB1809">
        <f t="shared" si="377"/>
        <v>513</v>
      </c>
      <c r="BC1809">
        <f t="shared" si="373"/>
        <v>6.1538461538461764E-3</v>
      </c>
      <c r="BD1809">
        <f t="shared" si="374"/>
        <v>0.57250000000000001</v>
      </c>
      <c r="BE1809">
        <f t="shared" si="375"/>
        <v>0</v>
      </c>
    </row>
    <row r="1810" spans="1:57" x14ac:dyDescent="0.3">
      <c r="A1810">
        <f>Pumpkin_Seeds_Dataset!A1808</f>
        <v>54359</v>
      </c>
      <c r="B1810">
        <f>Pumpkin_Seeds_Dataset!B1808</f>
        <v>970.71299999999997</v>
      </c>
      <c r="C1810">
        <f>Pumpkin_Seeds_Dataset!C1808</f>
        <v>414.44959999999998</v>
      </c>
      <c r="D1810">
        <f>Pumpkin_Seeds_Dataset!D1808</f>
        <v>167.27359999999999</v>
      </c>
      <c r="E1810">
        <f>Pumpkin_Seeds_Dataset!E1808</f>
        <v>54979</v>
      </c>
      <c r="F1810">
        <f>Pumpkin_Seeds_Dataset!F1808</f>
        <v>263.08179999999999</v>
      </c>
      <c r="G1810">
        <f>Pumpkin_Seeds_Dataset!G1808</f>
        <v>0.91490000000000005</v>
      </c>
      <c r="H1810">
        <f>Pumpkin_Seeds_Dataset!H1808</f>
        <v>0.98870000000000002</v>
      </c>
      <c r="I1810">
        <f>Pumpkin_Seeds_Dataset!I1808</f>
        <v>0.55569999999999997</v>
      </c>
      <c r="J1810">
        <f>Pumpkin_Seeds_Dataset!J1808</f>
        <v>0.72489999999999999</v>
      </c>
      <c r="K1810">
        <f>Pumpkin_Seeds_Dataset!K1808</f>
        <v>2.4777</v>
      </c>
      <c r="L1810">
        <f>Pumpkin_Seeds_Dataset!L1808</f>
        <v>0.63480000000000003</v>
      </c>
      <c r="M1810" s="9">
        <f>Pumpkin_Seeds_Dataset!M1808</f>
        <v>1</v>
      </c>
      <c r="N1810" s="10">
        <f t="shared" si="365"/>
        <v>0</v>
      </c>
      <c r="O1810" s="11">
        <f t="shared" si="366"/>
        <v>1</v>
      </c>
      <c r="P1810">
        <f t="shared" si="367"/>
        <v>1</v>
      </c>
      <c r="Q1810">
        <f t="shared" si="368"/>
        <v>0.99868625578908576</v>
      </c>
      <c r="R1810" s="9">
        <f t="shared" si="369"/>
        <v>0.99868625578908576</v>
      </c>
      <c r="S1810" s="11">
        <f t="shared" si="370"/>
        <v>1.3137442109142361E-3</v>
      </c>
      <c r="T1810" s="9">
        <f t="shared" si="371"/>
        <v>-1.3146079293930679E-3</v>
      </c>
      <c r="U1810" s="11">
        <f t="shared" si="372"/>
        <v>100</v>
      </c>
      <c r="AX1810">
        <v>0.93181629584356751</v>
      </c>
      <c r="AY1810">
        <v>0</v>
      </c>
      <c r="AZ1810">
        <v>1</v>
      </c>
      <c r="BA1810">
        <f t="shared" si="376"/>
        <v>1292</v>
      </c>
      <c r="BB1810">
        <f t="shared" si="377"/>
        <v>514</v>
      </c>
      <c r="BC1810">
        <f t="shared" si="373"/>
        <v>6.1538461538461764E-3</v>
      </c>
      <c r="BD1810">
        <f t="shared" si="374"/>
        <v>0.57166666666666666</v>
      </c>
      <c r="BE1810">
        <f t="shared" si="375"/>
        <v>0</v>
      </c>
    </row>
    <row r="1811" spans="1:57" x14ac:dyDescent="0.3">
      <c r="A1811">
        <f>Pumpkin_Seeds_Dataset!A1809</f>
        <v>49171</v>
      </c>
      <c r="B1811">
        <f>Pumpkin_Seeds_Dataset!B1809</f>
        <v>938.00599999999997</v>
      </c>
      <c r="C1811">
        <f>Pumpkin_Seeds_Dataset!C1809</f>
        <v>379.60550000000001</v>
      </c>
      <c r="D1811">
        <f>Pumpkin_Seeds_Dataset!D1809</f>
        <v>166.5137</v>
      </c>
      <c r="E1811">
        <f>Pumpkin_Seeds_Dataset!E1809</f>
        <v>50268</v>
      </c>
      <c r="F1811">
        <f>Pumpkin_Seeds_Dataset!F1809</f>
        <v>250.21279999999999</v>
      </c>
      <c r="G1811">
        <f>Pumpkin_Seeds_Dataset!G1809</f>
        <v>0.89870000000000005</v>
      </c>
      <c r="H1811">
        <f>Pumpkin_Seeds_Dataset!H1809</f>
        <v>0.97819999999999996</v>
      </c>
      <c r="I1811">
        <f>Pumpkin_Seeds_Dataset!I1809</f>
        <v>0.63039999999999996</v>
      </c>
      <c r="J1811">
        <f>Pumpkin_Seeds_Dataset!J1809</f>
        <v>0.70230000000000004</v>
      </c>
      <c r="K1811">
        <f>Pumpkin_Seeds_Dataset!K1809</f>
        <v>2.2797000000000001</v>
      </c>
      <c r="L1811">
        <f>Pumpkin_Seeds_Dataset!L1809</f>
        <v>0.65910000000000002</v>
      </c>
      <c r="M1811" s="9">
        <f>Pumpkin_Seeds_Dataset!M1809</f>
        <v>1</v>
      </c>
      <c r="N1811" s="10">
        <f t="shared" si="365"/>
        <v>0</v>
      </c>
      <c r="O1811" s="11">
        <f t="shared" si="366"/>
        <v>1</v>
      </c>
      <c r="P1811">
        <f t="shared" si="367"/>
        <v>1</v>
      </c>
      <c r="Q1811">
        <f t="shared" si="368"/>
        <v>0.99713049406913279</v>
      </c>
      <c r="R1811" s="9">
        <f t="shared" si="369"/>
        <v>0.99713049406913279</v>
      </c>
      <c r="S1811" s="11">
        <f t="shared" si="370"/>
        <v>2.8695059308672111E-3</v>
      </c>
      <c r="T1811" s="9">
        <f t="shared" si="371"/>
        <v>-2.8736308558985784E-3</v>
      </c>
      <c r="U1811" s="11">
        <f t="shared" si="372"/>
        <v>100</v>
      </c>
      <c r="AX1811">
        <v>0.9320405679260243</v>
      </c>
      <c r="AY1811">
        <v>0</v>
      </c>
      <c r="AZ1811">
        <v>1</v>
      </c>
      <c r="BA1811">
        <f t="shared" si="376"/>
        <v>1292</v>
      </c>
      <c r="BB1811">
        <f t="shared" si="377"/>
        <v>515</v>
      </c>
      <c r="BC1811">
        <f t="shared" si="373"/>
        <v>6.1538461538461764E-3</v>
      </c>
      <c r="BD1811">
        <f t="shared" si="374"/>
        <v>0.5708333333333333</v>
      </c>
      <c r="BE1811">
        <f t="shared" si="375"/>
        <v>0</v>
      </c>
    </row>
    <row r="1812" spans="1:57" x14ac:dyDescent="0.3">
      <c r="A1812">
        <f>Pumpkin_Seeds_Dataset!A1810</f>
        <v>70907</v>
      </c>
      <c r="B1812">
        <f>Pumpkin_Seeds_Dataset!B1810</f>
        <v>1091.2660000000001</v>
      </c>
      <c r="C1812">
        <f>Pumpkin_Seeds_Dataset!C1810</f>
        <v>455.64010000000002</v>
      </c>
      <c r="D1812">
        <f>Pumpkin_Seeds_Dataset!D1810</f>
        <v>199.26220000000001</v>
      </c>
      <c r="E1812">
        <f>Pumpkin_Seeds_Dataset!E1810</f>
        <v>71654</v>
      </c>
      <c r="F1812">
        <f>Pumpkin_Seeds_Dataset!F1810</f>
        <v>300.46899999999999</v>
      </c>
      <c r="G1812">
        <f>Pumpkin_Seeds_Dataset!G1810</f>
        <v>0.89929999999999999</v>
      </c>
      <c r="H1812">
        <f>Pumpkin_Seeds_Dataset!H1810</f>
        <v>0.98960000000000004</v>
      </c>
      <c r="I1812">
        <f>Pumpkin_Seeds_Dataset!I1810</f>
        <v>0.61499999999999999</v>
      </c>
      <c r="J1812">
        <f>Pumpkin_Seeds_Dataset!J1810</f>
        <v>0.74819999999999998</v>
      </c>
      <c r="K1812">
        <f>Pumpkin_Seeds_Dataset!K1810</f>
        <v>2.2866</v>
      </c>
      <c r="L1812">
        <f>Pumpkin_Seeds_Dataset!L1810</f>
        <v>0.65939999999999999</v>
      </c>
      <c r="M1812" s="9">
        <f>Pumpkin_Seeds_Dataset!M1810</f>
        <v>1</v>
      </c>
      <c r="N1812" s="10">
        <f t="shared" si="365"/>
        <v>0</v>
      </c>
      <c r="O1812" s="11">
        <f t="shared" si="366"/>
        <v>1</v>
      </c>
      <c r="P1812">
        <f t="shared" si="367"/>
        <v>1</v>
      </c>
      <c r="Q1812">
        <f t="shared" si="368"/>
        <v>0.94269724194807913</v>
      </c>
      <c r="R1812" s="9">
        <f t="shared" si="369"/>
        <v>0.94269724194807913</v>
      </c>
      <c r="S1812" s="11">
        <f t="shared" si="370"/>
        <v>5.7302758051920866E-2</v>
      </c>
      <c r="T1812" s="9">
        <f t="shared" si="371"/>
        <v>-5.9010106278510693E-2</v>
      </c>
      <c r="U1812" s="11">
        <f t="shared" si="372"/>
        <v>100</v>
      </c>
      <c r="AX1812">
        <v>0.9324066220413777</v>
      </c>
      <c r="AY1812">
        <v>0</v>
      </c>
      <c r="AZ1812">
        <v>1</v>
      </c>
      <c r="BA1812">
        <f t="shared" si="376"/>
        <v>1292</v>
      </c>
      <c r="BB1812">
        <f t="shared" si="377"/>
        <v>516</v>
      </c>
      <c r="BC1812">
        <f t="shared" si="373"/>
        <v>6.1538461538461764E-3</v>
      </c>
      <c r="BD1812">
        <f t="shared" si="374"/>
        <v>0.57000000000000006</v>
      </c>
      <c r="BE1812">
        <f t="shared" si="375"/>
        <v>0</v>
      </c>
    </row>
    <row r="1813" spans="1:57" x14ac:dyDescent="0.3">
      <c r="A1813">
        <f>Pumpkin_Seeds_Dataset!A1811</f>
        <v>74785</v>
      </c>
      <c r="B1813">
        <f>Pumpkin_Seeds_Dataset!B1811</f>
        <v>1131.4639999999999</v>
      </c>
      <c r="C1813">
        <f>Pumpkin_Seeds_Dataset!C1811</f>
        <v>484.06490000000002</v>
      </c>
      <c r="D1813">
        <f>Pumpkin_Seeds_Dataset!D1811</f>
        <v>197.10380000000001</v>
      </c>
      <c r="E1813">
        <f>Pumpkin_Seeds_Dataset!E1811</f>
        <v>75358</v>
      </c>
      <c r="F1813">
        <f>Pumpkin_Seeds_Dataset!F1811</f>
        <v>308.5761</v>
      </c>
      <c r="G1813">
        <f>Pumpkin_Seeds_Dataset!G1811</f>
        <v>0.9133</v>
      </c>
      <c r="H1813">
        <f>Pumpkin_Seeds_Dataset!H1811</f>
        <v>0.99239999999999995</v>
      </c>
      <c r="I1813">
        <f>Pumpkin_Seeds_Dataset!I1811</f>
        <v>0.75339999999999996</v>
      </c>
      <c r="J1813">
        <f>Pumpkin_Seeds_Dataset!J1811</f>
        <v>0.73409999999999997</v>
      </c>
      <c r="K1813">
        <f>Pumpkin_Seeds_Dataset!K1811</f>
        <v>2.4559000000000002</v>
      </c>
      <c r="L1813">
        <f>Pumpkin_Seeds_Dataset!L1811</f>
        <v>0.63749999999999996</v>
      </c>
      <c r="M1813" s="9">
        <f>Pumpkin_Seeds_Dataset!M1811</f>
        <v>1</v>
      </c>
      <c r="N1813" s="10">
        <f t="shared" si="365"/>
        <v>0</v>
      </c>
      <c r="O1813" s="11">
        <f t="shared" si="366"/>
        <v>1</v>
      </c>
      <c r="P1813">
        <f t="shared" si="367"/>
        <v>1</v>
      </c>
      <c r="Q1813">
        <f t="shared" si="368"/>
        <v>0.99377439981637905</v>
      </c>
      <c r="R1813" s="9">
        <f t="shared" si="369"/>
        <v>0.99377439981637905</v>
      </c>
      <c r="S1813" s="11">
        <f t="shared" si="370"/>
        <v>6.2256001836209496E-3</v>
      </c>
      <c r="T1813" s="9">
        <f t="shared" si="371"/>
        <v>-6.2450600406784044E-3</v>
      </c>
      <c r="U1813" s="11">
        <f t="shared" si="372"/>
        <v>100</v>
      </c>
      <c r="AX1813">
        <v>0.9328063336054766</v>
      </c>
      <c r="AY1813">
        <v>0</v>
      </c>
      <c r="AZ1813">
        <v>1</v>
      </c>
      <c r="BA1813">
        <f t="shared" si="376"/>
        <v>1292</v>
      </c>
      <c r="BB1813">
        <f t="shared" si="377"/>
        <v>517</v>
      </c>
      <c r="BC1813">
        <f t="shared" si="373"/>
        <v>6.1538461538461764E-3</v>
      </c>
      <c r="BD1813">
        <f t="shared" si="374"/>
        <v>0.5691666666666666</v>
      </c>
      <c r="BE1813">
        <f t="shared" si="375"/>
        <v>4.3782051282049858E-4</v>
      </c>
    </row>
    <row r="1814" spans="1:57" x14ac:dyDescent="0.3">
      <c r="A1814">
        <f>Pumpkin_Seeds_Dataset!A1812</f>
        <v>75565</v>
      </c>
      <c r="B1814">
        <f>Pumpkin_Seeds_Dataset!B1812</f>
        <v>1103.473</v>
      </c>
      <c r="C1814">
        <f>Pumpkin_Seeds_Dataset!C1812</f>
        <v>456.66520000000003</v>
      </c>
      <c r="D1814">
        <f>Pumpkin_Seeds_Dataset!D1812</f>
        <v>211.23490000000001</v>
      </c>
      <c r="E1814">
        <f>Pumpkin_Seeds_Dataset!E1812</f>
        <v>76167</v>
      </c>
      <c r="F1814">
        <f>Pumpkin_Seeds_Dataset!F1812</f>
        <v>310.18119999999999</v>
      </c>
      <c r="G1814">
        <f>Pumpkin_Seeds_Dataset!G1812</f>
        <v>0.88660000000000005</v>
      </c>
      <c r="H1814">
        <f>Pumpkin_Seeds_Dataset!H1812</f>
        <v>0.99209999999999998</v>
      </c>
      <c r="I1814">
        <f>Pumpkin_Seeds_Dataset!I1812</f>
        <v>0.71740000000000004</v>
      </c>
      <c r="J1814">
        <f>Pumpkin_Seeds_Dataset!J1812</f>
        <v>0.77980000000000005</v>
      </c>
      <c r="K1814">
        <f>Pumpkin_Seeds_Dataset!K1812</f>
        <v>2.1619000000000002</v>
      </c>
      <c r="L1814">
        <f>Pumpkin_Seeds_Dataset!L1812</f>
        <v>0.67920000000000003</v>
      </c>
      <c r="M1814" s="9">
        <f>Pumpkin_Seeds_Dataset!M1812</f>
        <v>1</v>
      </c>
      <c r="N1814" s="10">
        <f t="shared" si="365"/>
        <v>0</v>
      </c>
      <c r="O1814" s="11">
        <f t="shared" si="366"/>
        <v>1</v>
      </c>
      <c r="P1814">
        <f t="shared" si="367"/>
        <v>1</v>
      </c>
      <c r="Q1814">
        <f t="shared" si="368"/>
        <v>0.79439740241361356</v>
      </c>
      <c r="R1814" s="9">
        <f t="shared" si="369"/>
        <v>0.79439740241361356</v>
      </c>
      <c r="S1814" s="11">
        <f t="shared" si="370"/>
        <v>0.20560259758638644</v>
      </c>
      <c r="T1814" s="9">
        <f t="shared" si="371"/>
        <v>-0.23017143612860791</v>
      </c>
      <c r="U1814" s="11">
        <f t="shared" si="372"/>
        <v>100</v>
      </c>
      <c r="AX1814">
        <v>0.93282668682467973</v>
      </c>
      <c r="AY1814">
        <v>1</v>
      </c>
      <c r="AZ1814">
        <v>0</v>
      </c>
      <c r="BA1814">
        <f t="shared" si="376"/>
        <v>1293</v>
      </c>
      <c r="BB1814">
        <f t="shared" si="377"/>
        <v>517</v>
      </c>
      <c r="BC1814">
        <f t="shared" si="373"/>
        <v>5.3846153846154321E-3</v>
      </c>
      <c r="BD1814">
        <f t="shared" si="374"/>
        <v>0.5691666666666666</v>
      </c>
      <c r="BE1814">
        <f t="shared" si="375"/>
        <v>0</v>
      </c>
    </row>
    <row r="1815" spans="1:57" x14ac:dyDescent="0.3">
      <c r="A1815">
        <f>Pumpkin_Seeds_Dataset!A1813</f>
        <v>79991</v>
      </c>
      <c r="B1815">
        <f>Pumpkin_Seeds_Dataset!B1813</f>
        <v>1155.5239999999999</v>
      </c>
      <c r="C1815">
        <f>Pumpkin_Seeds_Dataset!C1813</f>
        <v>481.827</v>
      </c>
      <c r="D1815">
        <f>Pumpkin_Seeds_Dataset!D1813</f>
        <v>212.21530000000001</v>
      </c>
      <c r="E1815">
        <f>Pumpkin_Seeds_Dataset!E1813</f>
        <v>80847</v>
      </c>
      <c r="F1815">
        <f>Pumpkin_Seeds_Dataset!F1813</f>
        <v>319.13589999999999</v>
      </c>
      <c r="G1815">
        <f>Pumpkin_Seeds_Dataset!G1813</f>
        <v>0.89780000000000004</v>
      </c>
      <c r="H1815">
        <f>Pumpkin_Seeds_Dataset!H1813</f>
        <v>0.98939999999999995</v>
      </c>
      <c r="I1815">
        <f>Pumpkin_Seeds_Dataset!I1813</f>
        <v>0.73899999999999999</v>
      </c>
      <c r="J1815">
        <f>Pumpkin_Seeds_Dataset!J1813</f>
        <v>0.75280000000000002</v>
      </c>
      <c r="K1815">
        <f>Pumpkin_Seeds_Dataset!K1813</f>
        <v>2.2705000000000002</v>
      </c>
      <c r="L1815">
        <f>Pumpkin_Seeds_Dataset!L1813</f>
        <v>0.6623</v>
      </c>
      <c r="M1815" s="9">
        <f>Pumpkin_Seeds_Dataset!M1813</f>
        <v>1</v>
      </c>
      <c r="N1815" s="10">
        <f t="shared" si="365"/>
        <v>0</v>
      </c>
      <c r="O1815" s="11">
        <f t="shared" si="366"/>
        <v>1</v>
      </c>
      <c r="P1815">
        <f t="shared" si="367"/>
        <v>1</v>
      </c>
      <c r="Q1815">
        <f t="shared" si="368"/>
        <v>0.89752204505031175</v>
      </c>
      <c r="R1815" s="9">
        <f t="shared" si="369"/>
        <v>0.89752204505031175</v>
      </c>
      <c r="S1815" s="11">
        <f t="shared" si="370"/>
        <v>0.10247795494968825</v>
      </c>
      <c r="T1815" s="9">
        <f t="shared" si="371"/>
        <v>-0.10811759619120967</v>
      </c>
      <c r="U1815" s="11">
        <f t="shared" si="372"/>
        <v>100</v>
      </c>
      <c r="AX1815">
        <v>0.93298454302812261</v>
      </c>
      <c r="AY1815">
        <v>0</v>
      </c>
      <c r="AZ1815">
        <v>1</v>
      </c>
      <c r="BA1815">
        <f t="shared" si="376"/>
        <v>1293</v>
      </c>
      <c r="BB1815">
        <f t="shared" si="377"/>
        <v>518</v>
      </c>
      <c r="BC1815">
        <f t="shared" si="373"/>
        <v>5.3846153846154321E-3</v>
      </c>
      <c r="BD1815">
        <f t="shared" si="374"/>
        <v>0.56833333333333336</v>
      </c>
      <c r="BE1815">
        <f t="shared" si="375"/>
        <v>0</v>
      </c>
    </row>
    <row r="1816" spans="1:57" x14ac:dyDescent="0.3">
      <c r="A1816">
        <f>Pumpkin_Seeds_Dataset!A1814</f>
        <v>70394</v>
      </c>
      <c r="B1816">
        <f>Pumpkin_Seeds_Dataset!B1814</f>
        <v>1138.1010000000001</v>
      </c>
      <c r="C1816">
        <f>Pumpkin_Seeds_Dataset!C1814</f>
        <v>491.476</v>
      </c>
      <c r="D1816">
        <f>Pumpkin_Seeds_Dataset!D1814</f>
        <v>184.52959999999999</v>
      </c>
      <c r="E1816">
        <f>Pumpkin_Seeds_Dataset!E1814</f>
        <v>71338</v>
      </c>
      <c r="F1816">
        <f>Pumpkin_Seeds_Dataset!F1814</f>
        <v>299.38010000000003</v>
      </c>
      <c r="G1816">
        <f>Pumpkin_Seeds_Dataset!G1814</f>
        <v>0.92679999999999996</v>
      </c>
      <c r="H1816">
        <f>Pumpkin_Seeds_Dataset!H1814</f>
        <v>0.98680000000000001</v>
      </c>
      <c r="I1816">
        <f>Pumpkin_Seeds_Dataset!I1814</f>
        <v>0.61619999999999997</v>
      </c>
      <c r="J1816">
        <f>Pumpkin_Seeds_Dataset!J1814</f>
        <v>0.68289999999999995</v>
      </c>
      <c r="K1816">
        <f>Pumpkin_Seeds_Dataset!K1814</f>
        <v>2.6634000000000002</v>
      </c>
      <c r="L1816">
        <f>Pumpkin_Seeds_Dataset!L1814</f>
        <v>0.60909999999999997</v>
      </c>
      <c r="M1816" s="9">
        <f>Pumpkin_Seeds_Dataset!M1814</f>
        <v>1</v>
      </c>
      <c r="N1816" s="10">
        <f t="shared" si="365"/>
        <v>0</v>
      </c>
      <c r="O1816" s="11">
        <f t="shared" si="366"/>
        <v>1</v>
      </c>
      <c r="P1816">
        <f t="shared" si="367"/>
        <v>1</v>
      </c>
      <c r="Q1816">
        <f t="shared" si="368"/>
        <v>0.99962262820858161</v>
      </c>
      <c r="R1816" s="9">
        <f t="shared" si="369"/>
        <v>0.99962262820858161</v>
      </c>
      <c r="S1816" s="11">
        <f t="shared" si="370"/>
        <v>3.773717914183905E-4</v>
      </c>
      <c r="T1816" s="9">
        <f t="shared" si="371"/>
        <v>-3.7744301407171345E-4</v>
      </c>
      <c r="U1816" s="11">
        <f t="shared" si="372"/>
        <v>100</v>
      </c>
      <c r="AX1816">
        <v>0.93317587478580211</v>
      </c>
      <c r="AY1816">
        <v>0</v>
      </c>
      <c r="AZ1816">
        <v>1</v>
      </c>
      <c r="BA1816">
        <f t="shared" si="376"/>
        <v>1293</v>
      </c>
      <c r="BB1816">
        <f t="shared" si="377"/>
        <v>519</v>
      </c>
      <c r="BC1816">
        <f t="shared" si="373"/>
        <v>5.3846153846154321E-3</v>
      </c>
      <c r="BD1816">
        <f t="shared" si="374"/>
        <v>0.5675</v>
      </c>
      <c r="BE1816">
        <f t="shared" si="375"/>
        <v>0</v>
      </c>
    </row>
    <row r="1817" spans="1:57" x14ac:dyDescent="0.3">
      <c r="A1817">
        <f>Pumpkin_Seeds_Dataset!A1815</f>
        <v>52657</v>
      </c>
      <c r="B1817">
        <f>Pumpkin_Seeds_Dataset!B1815</f>
        <v>928.43399999999997</v>
      </c>
      <c r="C1817">
        <f>Pumpkin_Seeds_Dataset!C1815</f>
        <v>390.56650000000002</v>
      </c>
      <c r="D1817">
        <f>Pumpkin_Seeds_Dataset!D1815</f>
        <v>171.98920000000001</v>
      </c>
      <c r="E1817">
        <f>Pumpkin_Seeds_Dataset!E1815</f>
        <v>53093</v>
      </c>
      <c r="F1817">
        <f>Pumpkin_Seeds_Dataset!F1815</f>
        <v>258.93040000000002</v>
      </c>
      <c r="G1817">
        <f>Pumpkin_Seeds_Dataset!G1815</f>
        <v>0.89780000000000004</v>
      </c>
      <c r="H1817">
        <f>Pumpkin_Seeds_Dataset!H1815</f>
        <v>0.99180000000000001</v>
      </c>
      <c r="I1817">
        <f>Pumpkin_Seeds_Dataset!I1815</f>
        <v>0.57320000000000004</v>
      </c>
      <c r="J1817">
        <f>Pumpkin_Seeds_Dataset!J1815</f>
        <v>0.76770000000000005</v>
      </c>
      <c r="K1817">
        <f>Pumpkin_Seeds_Dataset!K1815</f>
        <v>2.2709000000000001</v>
      </c>
      <c r="L1817">
        <f>Pumpkin_Seeds_Dataset!L1815</f>
        <v>0.66300000000000003</v>
      </c>
      <c r="M1817" s="9">
        <f>Pumpkin_Seeds_Dataset!M1815</f>
        <v>1</v>
      </c>
      <c r="N1817" s="10">
        <f t="shared" si="365"/>
        <v>0</v>
      </c>
      <c r="O1817" s="11">
        <f t="shared" si="366"/>
        <v>1</v>
      </c>
      <c r="P1817">
        <f t="shared" si="367"/>
        <v>1</v>
      </c>
      <c r="Q1817">
        <f t="shared" si="368"/>
        <v>0.99283904763218833</v>
      </c>
      <c r="R1817" s="9">
        <f t="shared" si="369"/>
        <v>0.99283904763218833</v>
      </c>
      <c r="S1817" s="11">
        <f t="shared" si="370"/>
        <v>7.1609523678116682E-3</v>
      </c>
      <c r="T1817" s="9">
        <f t="shared" si="371"/>
        <v>-7.1867150511262974E-3</v>
      </c>
      <c r="U1817" s="11">
        <f t="shared" si="372"/>
        <v>100</v>
      </c>
      <c r="AX1817">
        <v>0.93355253216633083</v>
      </c>
      <c r="AY1817">
        <v>0</v>
      </c>
      <c r="AZ1817">
        <v>1</v>
      </c>
      <c r="BA1817">
        <f t="shared" si="376"/>
        <v>1293</v>
      </c>
      <c r="BB1817">
        <f t="shared" si="377"/>
        <v>520</v>
      </c>
      <c r="BC1817">
        <f t="shared" si="373"/>
        <v>5.3846153846154321E-3</v>
      </c>
      <c r="BD1817">
        <f t="shared" si="374"/>
        <v>0.56666666666666665</v>
      </c>
      <c r="BE1817">
        <f t="shared" si="375"/>
        <v>0</v>
      </c>
    </row>
    <row r="1818" spans="1:57" x14ac:dyDescent="0.3">
      <c r="A1818">
        <f>Pumpkin_Seeds_Dataset!A1816</f>
        <v>68486</v>
      </c>
      <c r="B1818">
        <f>Pumpkin_Seeds_Dataset!B1816</f>
        <v>1110.8240000000001</v>
      </c>
      <c r="C1818">
        <f>Pumpkin_Seeds_Dataset!C1816</f>
        <v>479.28</v>
      </c>
      <c r="D1818">
        <f>Pumpkin_Seeds_Dataset!D1816</f>
        <v>182.37430000000001</v>
      </c>
      <c r="E1818">
        <f>Pumpkin_Seeds_Dataset!E1816</f>
        <v>69157</v>
      </c>
      <c r="F1818">
        <f>Pumpkin_Seeds_Dataset!F1816</f>
        <v>295.29489999999998</v>
      </c>
      <c r="G1818">
        <f>Pumpkin_Seeds_Dataset!G1816</f>
        <v>0.92479999999999996</v>
      </c>
      <c r="H1818">
        <f>Pumpkin_Seeds_Dataset!H1816</f>
        <v>0.99029999999999996</v>
      </c>
      <c r="I1818">
        <f>Pumpkin_Seeds_Dataset!I1816</f>
        <v>0.5645</v>
      </c>
      <c r="J1818">
        <f>Pumpkin_Seeds_Dataset!J1816</f>
        <v>0.69750000000000001</v>
      </c>
      <c r="K1818">
        <f>Pumpkin_Seeds_Dataset!K1816</f>
        <v>2.6280000000000001</v>
      </c>
      <c r="L1818">
        <f>Pumpkin_Seeds_Dataset!L1816</f>
        <v>0.61609999999999998</v>
      </c>
      <c r="M1818" s="9">
        <f>Pumpkin_Seeds_Dataset!M1816</f>
        <v>1</v>
      </c>
      <c r="N1818" s="10">
        <f t="shared" si="365"/>
        <v>0</v>
      </c>
      <c r="O1818" s="11">
        <f t="shared" si="366"/>
        <v>1</v>
      </c>
      <c r="P1818">
        <f t="shared" si="367"/>
        <v>1</v>
      </c>
      <c r="Q1818">
        <f t="shared" si="368"/>
        <v>0.99905648467236041</v>
      </c>
      <c r="R1818" s="9">
        <f t="shared" si="369"/>
        <v>0.99905648467236041</v>
      </c>
      <c r="S1818" s="11">
        <f t="shared" si="370"/>
        <v>9.4351532763958801E-4</v>
      </c>
      <c r="T1818" s="9">
        <f t="shared" si="371"/>
        <v>-9.4396071840371389E-4</v>
      </c>
      <c r="U1818" s="11">
        <f t="shared" si="372"/>
        <v>100</v>
      </c>
      <c r="AX1818">
        <v>0.93363570911081784</v>
      </c>
      <c r="AY1818">
        <v>0</v>
      </c>
      <c r="AZ1818">
        <v>1</v>
      </c>
      <c r="BA1818">
        <f t="shared" si="376"/>
        <v>1293</v>
      </c>
      <c r="BB1818">
        <f t="shared" si="377"/>
        <v>521</v>
      </c>
      <c r="BC1818">
        <f t="shared" si="373"/>
        <v>5.3846153846154321E-3</v>
      </c>
      <c r="BD1818">
        <f t="shared" si="374"/>
        <v>0.56583333333333341</v>
      </c>
      <c r="BE1818">
        <f t="shared" si="375"/>
        <v>0</v>
      </c>
    </row>
    <row r="1819" spans="1:57" x14ac:dyDescent="0.3">
      <c r="A1819">
        <f>Pumpkin_Seeds_Dataset!A1817</f>
        <v>60608</v>
      </c>
      <c r="B1819">
        <f>Pumpkin_Seeds_Dataset!B1817</f>
        <v>1020.239</v>
      </c>
      <c r="C1819">
        <f>Pumpkin_Seeds_Dataset!C1817</f>
        <v>436.85379999999998</v>
      </c>
      <c r="D1819">
        <f>Pumpkin_Seeds_Dataset!D1817</f>
        <v>177.17920000000001</v>
      </c>
      <c r="E1819">
        <f>Pumpkin_Seeds_Dataset!E1817</f>
        <v>61146</v>
      </c>
      <c r="F1819">
        <f>Pumpkin_Seeds_Dataset!F1817</f>
        <v>277.79219999999998</v>
      </c>
      <c r="G1819">
        <f>Pumpkin_Seeds_Dataset!G1817</f>
        <v>0.91410000000000002</v>
      </c>
      <c r="H1819">
        <f>Pumpkin_Seeds_Dataset!H1817</f>
        <v>0.99119999999999997</v>
      </c>
      <c r="I1819">
        <f>Pumpkin_Seeds_Dataset!I1817</f>
        <v>0.76780000000000004</v>
      </c>
      <c r="J1819">
        <f>Pumpkin_Seeds_Dataset!J1817</f>
        <v>0.73170000000000002</v>
      </c>
      <c r="K1819">
        <f>Pumpkin_Seeds_Dataset!K1817</f>
        <v>2.4655999999999998</v>
      </c>
      <c r="L1819">
        <f>Pumpkin_Seeds_Dataset!L1817</f>
        <v>0.63590000000000002</v>
      </c>
      <c r="M1819" s="9">
        <f>Pumpkin_Seeds_Dataset!M1817</f>
        <v>1</v>
      </c>
      <c r="N1819" s="10">
        <f t="shared" si="365"/>
        <v>0</v>
      </c>
      <c r="O1819" s="11">
        <f t="shared" si="366"/>
        <v>1</v>
      </c>
      <c r="P1819">
        <f t="shared" si="367"/>
        <v>1</v>
      </c>
      <c r="Q1819">
        <f t="shared" si="368"/>
        <v>0.99782677398633346</v>
      </c>
      <c r="R1819" s="9">
        <f t="shared" si="369"/>
        <v>0.99782677398633346</v>
      </c>
      <c r="S1819" s="11">
        <f t="shared" si="370"/>
        <v>2.1732260136665404E-3</v>
      </c>
      <c r="T1819" s="9">
        <f t="shared" si="371"/>
        <v>-2.1755908962238684E-3</v>
      </c>
      <c r="U1819" s="11">
        <f t="shared" si="372"/>
        <v>100</v>
      </c>
      <c r="AX1819">
        <v>0.93432172063136942</v>
      </c>
      <c r="AY1819">
        <v>0</v>
      </c>
      <c r="AZ1819">
        <v>1</v>
      </c>
      <c r="BA1819">
        <f t="shared" si="376"/>
        <v>1293</v>
      </c>
      <c r="BB1819">
        <f t="shared" si="377"/>
        <v>522</v>
      </c>
      <c r="BC1819">
        <f t="shared" si="373"/>
        <v>5.3846153846154321E-3</v>
      </c>
      <c r="BD1819">
        <f t="shared" si="374"/>
        <v>0.56499999999999995</v>
      </c>
      <c r="BE1819">
        <f t="shared" si="375"/>
        <v>0</v>
      </c>
    </row>
    <row r="1820" spans="1:57" x14ac:dyDescent="0.3">
      <c r="A1820">
        <f>Pumpkin_Seeds_Dataset!A1818</f>
        <v>79701</v>
      </c>
      <c r="B1820">
        <f>Pumpkin_Seeds_Dataset!B1818</f>
        <v>1178.201</v>
      </c>
      <c r="C1820">
        <f>Pumpkin_Seeds_Dataset!C1818</f>
        <v>499.57339999999999</v>
      </c>
      <c r="D1820">
        <f>Pumpkin_Seeds_Dataset!D1818</f>
        <v>207.24350000000001</v>
      </c>
      <c r="E1820">
        <f>Pumpkin_Seeds_Dataset!E1818</f>
        <v>81292</v>
      </c>
      <c r="F1820">
        <f>Pumpkin_Seeds_Dataset!F1818</f>
        <v>318.55680000000001</v>
      </c>
      <c r="G1820">
        <f>Pumpkin_Seeds_Dataset!G1818</f>
        <v>0.90990000000000004</v>
      </c>
      <c r="H1820">
        <f>Pumpkin_Seeds_Dataset!H1818</f>
        <v>0.98040000000000005</v>
      </c>
      <c r="I1820">
        <f>Pumpkin_Seeds_Dataset!I1818</f>
        <v>0.72670000000000001</v>
      </c>
      <c r="J1820">
        <f>Pumpkin_Seeds_Dataset!J1818</f>
        <v>0.72150000000000003</v>
      </c>
      <c r="K1820">
        <f>Pumpkin_Seeds_Dataset!K1818</f>
        <v>2.4106000000000001</v>
      </c>
      <c r="L1820">
        <f>Pumpkin_Seeds_Dataset!L1818</f>
        <v>0.63770000000000004</v>
      </c>
      <c r="M1820" s="9">
        <f>Pumpkin_Seeds_Dataset!M1818</f>
        <v>1</v>
      </c>
      <c r="N1820" s="10">
        <f t="shared" si="365"/>
        <v>0</v>
      </c>
      <c r="O1820" s="11">
        <f t="shared" si="366"/>
        <v>1</v>
      </c>
      <c r="P1820">
        <f t="shared" si="367"/>
        <v>1</v>
      </c>
      <c r="Q1820">
        <f t="shared" si="368"/>
        <v>0.97494645996809248</v>
      </c>
      <c r="R1820" s="9">
        <f t="shared" si="369"/>
        <v>0.97494645996809248</v>
      </c>
      <c r="S1820" s="11">
        <f t="shared" si="370"/>
        <v>2.5053540031907517E-2</v>
      </c>
      <c r="T1820" s="9">
        <f t="shared" si="371"/>
        <v>-2.5372722345294276E-2</v>
      </c>
      <c r="U1820" s="11">
        <f t="shared" si="372"/>
        <v>100</v>
      </c>
      <c r="AX1820">
        <v>0.9349261406448226</v>
      </c>
      <c r="AY1820">
        <v>0</v>
      </c>
      <c r="AZ1820">
        <v>1</v>
      </c>
      <c r="BA1820">
        <f t="shared" si="376"/>
        <v>1293</v>
      </c>
      <c r="BB1820">
        <f t="shared" si="377"/>
        <v>523</v>
      </c>
      <c r="BC1820">
        <f t="shared" si="373"/>
        <v>5.3846153846154321E-3</v>
      </c>
      <c r="BD1820">
        <f t="shared" si="374"/>
        <v>0.56416666666666671</v>
      </c>
      <c r="BE1820">
        <f t="shared" si="375"/>
        <v>0</v>
      </c>
    </row>
    <row r="1821" spans="1:57" x14ac:dyDescent="0.3">
      <c r="A1821">
        <f>Pumpkin_Seeds_Dataset!A1819</f>
        <v>57363</v>
      </c>
      <c r="B1821">
        <f>Pumpkin_Seeds_Dataset!B1819</f>
        <v>953.26199999999994</v>
      </c>
      <c r="C1821">
        <f>Pumpkin_Seeds_Dataset!C1819</f>
        <v>392.65649999999999</v>
      </c>
      <c r="D1821">
        <f>Pumpkin_Seeds_Dataset!D1819</f>
        <v>186.74870000000001</v>
      </c>
      <c r="E1821">
        <f>Pumpkin_Seeds_Dataset!E1819</f>
        <v>57918</v>
      </c>
      <c r="F1821">
        <f>Pumpkin_Seeds_Dataset!F1819</f>
        <v>270.25330000000002</v>
      </c>
      <c r="G1821">
        <f>Pumpkin_Seeds_Dataset!G1819</f>
        <v>0.87970000000000004</v>
      </c>
      <c r="H1821">
        <f>Pumpkin_Seeds_Dataset!H1819</f>
        <v>0.99039999999999995</v>
      </c>
      <c r="I1821">
        <f>Pumpkin_Seeds_Dataset!I1819</f>
        <v>0.58950000000000002</v>
      </c>
      <c r="J1821">
        <f>Pumpkin_Seeds_Dataset!J1819</f>
        <v>0.79330000000000001</v>
      </c>
      <c r="K1821">
        <f>Pumpkin_Seeds_Dataset!K1819</f>
        <v>2.1025999999999998</v>
      </c>
      <c r="L1821">
        <f>Pumpkin_Seeds_Dataset!L1819</f>
        <v>0.68830000000000002</v>
      </c>
      <c r="M1821" s="9">
        <f>Pumpkin_Seeds_Dataset!M1819</f>
        <v>1</v>
      </c>
      <c r="N1821" s="10">
        <f t="shared" si="365"/>
        <v>0</v>
      </c>
      <c r="O1821" s="11">
        <f t="shared" si="366"/>
        <v>1</v>
      </c>
      <c r="P1821">
        <f t="shared" si="367"/>
        <v>1</v>
      </c>
      <c r="Q1821">
        <f t="shared" si="368"/>
        <v>0.88836003744959013</v>
      </c>
      <c r="R1821" s="9">
        <f t="shared" si="369"/>
        <v>0.88836003744959013</v>
      </c>
      <c r="S1821" s="11">
        <f t="shared" si="370"/>
        <v>0.11163996255040987</v>
      </c>
      <c r="T1821" s="9">
        <f t="shared" si="371"/>
        <v>-0.118378170583259</v>
      </c>
      <c r="U1821" s="11">
        <f t="shared" si="372"/>
        <v>100</v>
      </c>
      <c r="AX1821">
        <v>0.9359549615393864</v>
      </c>
      <c r="AY1821">
        <v>0</v>
      </c>
      <c r="AZ1821">
        <v>1</v>
      </c>
      <c r="BA1821">
        <f t="shared" si="376"/>
        <v>1293</v>
      </c>
      <c r="BB1821">
        <f t="shared" si="377"/>
        <v>524</v>
      </c>
      <c r="BC1821">
        <f t="shared" si="373"/>
        <v>5.3846153846154321E-3</v>
      </c>
      <c r="BD1821">
        <f t="shared" si="374"/>
        <v>0.56333333333333335</v>
      </c>
      <c r="BE1821">
        <f t="shared" si="375"/>
        <v>0</v>
      </c>
    </row>
    <row r="1822" spans="1:57" x14ac:dyDescent="0.3">
      <c r="A1822">
        <f>Pumpkin_Seeds_Dataset!A1820</f>
        <v>49273</v>
      </c>
      <c r="B1822">
        <f>Pumpkin_Seeds_Dataset!B1820</f>
        <v>895.16899999999998</v>
      </c>
      <c r="C1822">
        <f>Pumpkin_Seeds_Dataset!C1820</f>
        <v>374.14359999999999</v>
      </c>
      <c r="D1822">
        <f>Pumpkin_Seeds_Dataset!D1820</f>
        <v>168.29480000000001</v>
      </c>
      <c r="E1822">
        <f>Pumpkin_Seeds_Dataset!E1820</f>
        <v>49739</v>
      </c>
      <c r="F1822">
        <f>Pumpkin_Seeds_Dataset!F1820</f>
        <v>250.47219999999999</v>
      </c>
      <c r="G1822">
        <f>Pumpkin_Seeds_Dataset!G1820</f>
        <v>0.8931</v>
      </c>
      <c r="H1822">
        <f>Pumpkin_Seeds_Dataset!H1820</f>
        <v>0.99060000000000004</v>
      </c>
      <c r="I1822">
        <f>Pumpkin_Seeds_Dataset!I1820</f>
        <v>0.64580000000000004</v>
      </c>
      <c r="J1822">
        <f>Pumpkin_Seeds_Dataset!J1820</f>
        <v>0.77270000000000005</v>
      </c>
      <c r="K1822">
        <f>Pumpkin_Seeds_Dataset!K1820</f>
        <v>2.2231000000000001</v>
      </c>
      <c r="L1822">
        <f>Pumpkin_Seeds_Dataset!L1820</f>
        <v>0.66949999999999998</v>
      </c>
      <c r="M1822" s="9">
        <f>Pumpkin_Seeds_Dataset!M1820</f>
        <v>1</v>
      </c>
      <c r="N1822" s="10">
        <f t="shared" si="365"/>
        <v>0</v>
      </c>
      <c r="O1822" s="11">
        <f t="shared" si="366"/>
        <v>1</v>
      </c>
      <c r="P1822">
        <f t="shared" si="367"/>
        <v>1</v>
      </c>
      <c r="Q1822">
        <f t="shared" si="368"/>
        <v>0.99562285137133844</v>
      </c>
      <c r="R1822" s="9">
        <f t="shared" si="369"/>
        <v>0.99562285137133844</v>
      </c>
      <c r="S1822" s="11">
        <f t="shared" si="370"/>
        <v>4.3771486286615646E-3</v>
      </c>
      <c r="T1822" s="9">
        <f t="shared" si="371"/>
        <v>-4.3867563903714898E-3</v>
      </c>
      <c r="U1822" s="11">
        <f t="shared" si="372"/>
        <v>100</v>
      </c>
      <c r="AX1822">
        <v>0.93670803987549311</v>
      </c>
      <c r="AY1822">
        <v>0</v>
      </c>
      <c r="AZ1822">
        <v>1</v>
      </c>
      <c r="BA1822">
        <f t="shared" si="376"/>
        <v>1293</v>
      </c>
      <c r="BB1822">
        <f t="shared" si="377"/>
        <v>525</v>
      </c>
      <c r="BC1822">
        <f t="shared" si="373"/>
        <v>5.3846153846154321E-3</v>
      </c>
      <c r="BD1822">
        <f t="shared" si="374"/>
        <v>0.5625</v>
      </c>
      <c r="BE1822">
        <f t="shared" si="375"/>
        <v>0</v>
      </c>
    </row>
    <row r="1823" spans="1:57" x14ac:dyDescent="0.3">
      <c r="A1823">
        <f>Pumpkin_Seeds_Dataset!A1821</f>
        <v>77089</v>
      </c>
      <c r="B1823">
        <f>Pumpkin_Seeds_Dataset!B1821</f>
        <v>1165.28</v>
      </c>
      <c r="C1823">
        <f>Pumpkin_Seeds_Dataset!C1821</f>
        <v>504.68270000000001</v>
      </c>
      <c r="D1823">
        <f>Pumpkin_Seeds_Dataset!D1821</f>
        <v>195.25970000000001</v>
      </c>
      <c r="E1823">
        <f>Pumpkin_Seeds_Dataset!E1821</f>
        <v>77627</v>
      </c>
      <c r="F1823">
        <f>Pumpkin_Seeds_Dataset!F1821</f>
        <v>313.29340000000002</v>
      </c>
      <c r="G1823">
        <f>Pumpkin_Seeds_Dataset!G1821</f>
        <v>0.92210000000000003</v>
      </c>
      <c r="H1823">
        <f>Pumpkin_Seeds_Dataset!H1821</f>
        <v>0.99309999999999998</v>
      </c>
      <c r="I1823">
        <f>Pumpkin_Seeds_Dataset!I1821</f>
        <v>0.54490000000000005</v>
      </c>
      <c r="J1823">
        <f>Pumpkin_Seeds_Dataset!J1821</f>
        <v>0.71340000000000003</v>
      </c>
      <c r="K1823">
        <f>Pumpkin_Seeds_Dataset!K1821</f>
        <v>2.5847000000000002</v>
      </c>
      <c r="L1823">
        <f>Pumpkin_Seeds_Dataset!L1821</f>
        <v>0.62080000000000002</v>
      </c>
      <c r="M1823" s="9">
        <f>Pumpkin_Seeds_Dataset!M1821</f>
        <v>1</v>
      </c>
      <c r="N1823" s="10">
        <f t="shared" si="365"/>
        <v>0</v>
      </c>
      <c r="O1823" s="11">
        <f t="shared" si="366"/>
        <v>1</v>
      </c>
      <c r="P1823">
        <f t="shared" si="367"/>
        <v>1</v>
      </c>
      <c r="Q1823">
        <f t="shared" si="368"/>
        <v>0.99910409815969936</v>
      </c>
      <c r="R1823" s="9">
        <f t="shared" si="369"/>
        <v>0.99910409815969936</v>
      </c>
      <c r="S1823" s="11">
        <f t="shared" si="370"/>
        <v>8.9590184030063913E-4</v>
      </c>
      <c r="T1823" s="9">
        <f t="shared" si="371"/>
        <v>-8.9630340021112258E-4</v>
      </c>
      <c r="U1823" s="11">
        <f t="shared" si="372"/>
        <v>100</v>
      </c>
      <c r="AX1823">
        <v>0.93674051611087228</v>
      </c>
      <c r="AY1823">
        <v>0</v>
      </c>
      <c r="AZ1823">
        <v>1</v>
      </c>
      <c r="BA1823">
        <f t="shared" si="376"/>
        <v>1293</v>
      </c>
      <c r="BB1823">
        <f t="shared" si="377"/>
        <v>526</v>
      </c>
      <c r="BC1823">
        <f t="shared" si="373"/>
        <v>5.3846153846154321E-3</v>
      </c>
      <c r="BD1823">
        <f t="shared" si="374"/>
        <v>0.56166666666666665</v>
      </c>
      <c r="BE1823">
        <f t="shared" si="375"/>
        <v>4.320512820513304E-4</v>
      </c>
    </row>
    <row r="1824" spans="1:57" x14ac:dyDescent="0.3">
      <c r="A1824">
        <f>Pumpkin_Seeds_Dataset!A1822</f>
        <v>68697</v>
      </c>
      <c r="B1824">
        <f>Pumpkin_Seeds_Dataset!B1822</f>
        <v>1111.683</v>
      </c>
      <c r="C1824">
        <f>Pumpkin_Seeds_Dataset!C1822</f>
        <v>481.54840000000002</v>
      </c>
      <c r="D1824">
        <f>Pumpkin_Seeds_Dataset!D1822</f>
        <v>183.76300000000001</v>
      </c>
      <c r="E1824">
        <f>Pumpkin_Seeds_Dataset!E1822</f>
        <v>69826</v>
      </c>
      <c r="F1824">
        <f>Pumpkin_Seeds_Dataset!F1822</f>
        <v>295.74939999999998</v>
      </c>
      <c r="G1824">
        <f>Pumpkin_Seeds_Dataset!G1822</f>
        <v>0.92430000000000001</v>
      </c>
      <c r="H1824">
        <f>Pumpkin_Seeds_Dataset!H1822</f>
        <v>0.98380000000000001</v>
      </c>
      <c r="I1824">
        <f>Pumpkin_Seeds_Dataset!I1822</f>
        <v>0.71060000000000001</v>
      </c>
      <c r="J1824">
        <f>Pumpkin_Seeds_Dataset!J1822</f>
        <v>0.69850000000000001</v>
      </c>
      <c r="K1824">
        <f>Pumpkin_Seeds_Dataset!K1822</f>
        <v>2.6204999999999998</v>
      </c>
      <c r="L1824">
        <f>Pumpkin_Seeds_Dataset!L1822</f>
        <v>0.61419999999999997</v>
      </c>
      <c r="M1824" s="9">
        <f>Pumpkin_Seeds_Dataset!M1822</f>
        <v>1</v>
      </c>
      <c r="N1824" s="10">
        <f t="shared" si="365"/>
        <v>0</v>
      </c>
      <c r="O1824" s="11">
        <f t="shared" si="366"/>
        <v>1</v>
      </c>
      <c r="P1824">
        <f t="shared" si="367"/>
        <v>1</v>
      </c>
      <c r="Q1824">
        <f t="shared" si="368"/>
        <v>0.99886133757705475</v>
      </c>
      <c r="R1824" s="9">
        <f t="shared" si="369"/>
        <v>0.99886133757705475</v>
      </c>
      <c r="S1824" s="11">
        <f t="shared" si="370"/>
        <v>1.1386624229452469E-3</v>
      </c>
      <c r="T1824" s="9">
        <f t="shared" si="371"/>
        <v>-1.1393111915343293E-3</v>
      </c>
      <c r="U1824" s="11">
        <f t="shared" si="372"/>
        <v>100</v>
      </c>
      <c r="AX1824">
        <v>0.9368210252554473</v>
      </c>
      <c r="AY1824">
        <v>1</v>
      </c>
      <c r="AZ1824">
        <v>0</v>
      </c>
      <c r="BA1824">
        <f t="shared" si="376"/>
        <v>1294</v>
      </c>
      <c r="BB1824">
        <f t="shared" si="377"/>
        <v>526</v>
      </c>
      <c r="BC1824">
        <f t="shared" si="373"/>
        <v>4.6153846153845768E-3</v>
      </c>
      <c r="BD1824">
        <f t="shared" si="374"/>
        <v>0.56166666666666665</v>
      </c>
      <c r="BE1824">
        <f t="shared" si="375"/>
        <v>0</v>
      </c>
    </row>
    <row r="1825" spans="1:57" x14ac:dyDescent="0.3">
      <c r="A1825">
        <f>Pumpkin_Seeds_Dataset!A1823</f>
        <v>47939</v>
      </c>
      <c r="B1825">
        <f>Pumpkin_Seeds_Dataset!B1823</f>
        <v>868.48500000000001</v>
      </c>
      <c r="C1825">
        <f>Pumpkin_Seeds_Dataset!C1823</f>
        <v>359.10300000000001</v>
      </c>
      <c r="D1825">
        <f>Pumpkin_Seeds_Dataset!D1823</f>
        <v>170.17679999999999</v>
      </c>
      <c r="E1825">
        <f>Pumpkin_Seeds_Dataset!E1823</f>
        <v>48366</v>
      </c>
      <c r="F1825">
        <f>Pumpkin_Seeds_Dataset!F1823</f>
        <v>247.05840000000001</v>
      </c>
      <c r="G1825">
        <f>Pumpkin_Seeds_Dataset!G1823</f>
        <v>0.88060000000000005</v>
      </c>
      <c r="H1825">
        <f>Pumpkin_Seeds_Dataset!H1823</f>
        <v>0.99119999999999997</v>
      </c>
      <c r="I1825">
        <f>Pumpkin_Seeds_Dataset!I1823</f>
        <v>0.73780000000000001</v>
      </c>
      <c r="J1825">
        <f>Pumpkin_Seeds_Dataset!J1823</f>
        <v>0.79869999999999997</v>
      </c>
      <c r="K1825">
        <f>Pumpkin_Seeds_Dataset!K1823</f>
        <v>2.1101999999999999</v>
      </c>
      <c r="L1825">
        <f>Pumpkin_Seeds_Dataset!L1823</f>
        <v>0.68799999999999994</v>
      </c>
      <c r="M1825" s="9">
        <f>Pumpkin_Seeds_Dataset!M1823</f>
        <v>1</v>
      </c>
      <c r="N1825" s="10">
        <f t="shared" si="365"/>
        <v>0</v>
      </c>
      <c r="O1825" s="11">
        <f t="shared" si="366"/>
        <v>1</v>
      </c>
      <c r="P1825">
        <f t="shared" si="367"/>
        <v>1</v>
      </c>
      <c r="Q1825">
        <f t="shared" si="368"/>
        <v>0.98679950730671573</v>
      </c>
      <c r="R1825" s="9">
        <f t="shared" si="369"/>
        <v>0.98679950730671573</v>
      </c>
      <c r="S1825" s="11">
        <f t="shared" si="370"/>
        <v>1.3200492693284271E-2</v>
      </c>
      <c r="T1825" s="9">
        <f t="shared" si="371"/>
        <v>-1.3288393610890899E-2</v>
      </c>
      <c r="U1825" s="11">
        <f t="shared" si="372"/>
        <v>100</v>
      </c>
      <c r="AX1825">
        <v>0.9373493635328034</v>
      </c>
      <c r="AY1825">
        <v>0</v>
      </c>
      <c r="AZ1825">
        <v>1</v>
      </c>
      <c r="BA1825">
        <f t="shared" si="376"/>
        <v>1294</v>
      </c>
      <c r="BB1825">
        <f t="shared" si="377"/>
        <v>527</v>
      </c>
      <c r="BC1825">
        <f t="shared" si="373"/>
        <v>4.6153846153845768E-3</v>
      </c>
      <c r="BD1825">
        <f t="shared" si="374"/>
        <v>0.56083333333333329</v>
      </c>
      <c r="BE1825">
        <f t="shared" si="375"/>
        <v>0</v>
      </c>
    </row>
    <row r="1826" spans="1:57" x14ac:dyDescent="0.3">
      <c r="A1826">
        <f>Pumpkin_Seeds_Dataset!A1824</f>
        <v>50670</v>
      </c>
      <c r="B1826">
        <f>Pumpkin_Seeds_Dataset!B1824</f>
        <v>914.54700000000003</v>
      </c>
      <c r="C1826">
        <f>Pumpkin_Seeds_Dataset!C1824</f>
        <v>389.95510000000002</v>
      </c>
      <c r="D1826">
        <f>Pumpkin_Seeds_Dataset!D1824</f>
        <v>165.8306</v>
      </c>
      <c r="E1826">
        <f>Pumpkin_Seeds_Dataset!E1824</f>
        <v>51092</v>
      </c>
      <c r="F1826">
        <f>Pumpkin_Seeds_Dataset!F1824</f>
        <v>253.99809999999999</v>
      </c>
      <c r="G1826">
        <f>Pumpkin_Seeds_Dataset!G1824</f>
        <v>0.90510000000000002</v>
      </c>
      <c r="H1826">
        <f>Pumpkin_Seeds_Dataset!H1824</f>
        <v>0.99170000000000003</v>
      </c>
      <c r="I1826">
        <f>Pumpkin_Seeds_Dataset!I1824</f>
        <v>0.77270000000000005</v>
      </c>
      <c r="J1826">
        <f>Pumpkin_Seeds_Dataset!J1824</f>
        <v>0.76129999999999998</v>
      </c>
      <c r="K1826">
        <f>Pumpkin_Seeds_Dataset!K1824</f>
        <v>2.3515000000000001</v>
      </c>
      <c r="L1826">
        <f>Pumpkin_Seeds_Dataset!L1824</f>
        <v>0.65139999999999998</v>
      </c>
      <c r="M1826" s="9">
        <f>Pumpkin_Seeds_Dataset!M1824</f>
        <v>1</v>
      </c>
      <c r="N1826" s="10">
        <f t="shared" si="365"/>
        <v>0</v>
      </c>
      <c r="O1826" s="11">
        <f t="shared" si="366"/>
        <v>1</v>
      </c>
      <c r="P1826">
        <f t="shared" si="367"/>
        <v>1</v>
      </c>
      <c r="Q1826">
        <f t="shared" si="368"/>
        <v>0.99862769505691718</v>
      </c>
      <c r="R1826" s="9">
        <f t="shared" si="369"/>
        <v>0.99862769505691718</v>
      </c>
      <c r="S1826" s="11">
        <f t="shared" si="370"/>
        <v>1.3723049430828249E-3</v>
      </c>
      <c r="T1826" s="9">
        <f t="shared" si="371"/>
        <v>-1.3732474158499313E-3</v>
      </c>
      <c r="U1826" s="11">
        <f t="shared" si="372"/>
        <v>100</v>
      </c>
      <c r="AX1826">
        <v>0.93764400858074115</v>
      </c>
      <c r="AY1826">
        <v>0</v>
      </c>
      <c r="AZ1826">
        <v>1</v>
      </c>
      <c r="BA1826">
        <f t="shared" si="376"/>
        <v>1294</v>
      </c>
      <c r="BB1826">
        <f t="shared" si="377"/>
        <v>528</v>
      </c>
      <c r="BC1826">
        <f t="shared" si="373"/>
        <v>4.6153846153845768E-3</v>
      </c>
      <c r="BD1826">
        <f t="shared" si="374"/>
        <v>0.56000000000000005</v>
      </c>
      <c r="BE1826">
        <f t="shared" si="375"/>
        <v>0</v>
      </c>
    </row>
    <row r="1827" spans="1:57" x14ac:dyDescent="0.3">
      <c r="A1827">
        <f>Pumpkin_Seeds_Dataset!A1825</f>
        <v>65691</v>
      </c>
      <c r="B1827">
        <f>Pumpkin_Seeds_Dataset!B1825</f>
        <v>1122.0619999999999</v>
      </c>
      <c r="C1827">
        <f>Pumpkin_Seeds_Dataset!C1825</f>
        <v>492.89120000000003</v>
      </c>
      <c r="D1827">
        <f>Pumpkin_Seeds_Dataset!D1825</f>
        <v>170.13399999999999</v>
      </c>
      <c r="E1827">
        <f>Pumpkin_Seeds_Dataset!E1825</f>
        <v>66383</v>
      </c>
      <c r="F1827">
        <f>Pumpkin_Seeds_Dataset!F1825</f>
        <v>289.20650000000001</v>
      </c>
      <c r="G1827">
        <f>Pumpkin_Seeds_Dataset!G1825</f>
        <v>0.9385</v>
      </c>
      <c r="H1827">
        <f>Pumpkin_Seeds_Dataset!H1825</f>
        <v>0.98960000000000004</v>
      </c>
      <c r="I1827">
        <f>Pumpkin_Seeds_Dataset!I1825</f>
        <v>0.46800000000000003</v>
      </c>
      <c r="J1827">
        <f>Pumpkin_Seeds_Dataset!J1825</f>
        <v>0.65569999999999995</v>
      </c>
      <c r="K1827">
        <f>Pumpkin_Seeds_Dataset!K1825</f>
        <v>2.8971</v>
      </c>
      <c r="L1827">
        <f>Pumpkin_Seeds_Dataset!L1825</f>
        <v>0.58679999999999999</v>
      </c>
      <c r="M1827" s="9">
        <f>Pumpkin_Seeds_Dataset!M1825</f>
        <v>1</v>
      </c>
      <c r="N1827" s="10">
        <f t="shared" si="365"/>
        <v>0</v>
      </c>
      <c r="O1827" s="11">
        <f t="shared" si="366"/>
        <v>1</v>
      </c>
      <c r="P1827">
        <f t="shared" si="367"/>
        <v>1</v>
      </c>
      <c r="Q1827">
        <f t="shared" si="368"/>
        <v>0.99997214328167705</v>
      </c>
      <c r="R1827" s="9">
        <f t="shared" si="369"/>
        <v>0.99997214328167705</v>
      </c>
      <c r="S1827" s="11">
        <f t="shared" si="370"/>
        <v>2.7856718322949447E-5</v>
      </c>
      <c r="T1827" s="9">
        <f t="shared" si="371"/>
        <v>-2.7857106328533036E-5</v>
      </c>
      <c r="U1827" s="11">
        <f t="shared" si="372"/>
        <v>100</v>
      </c>
      <c r="AX1827">
        <v>0.93777627133860919</v>
      </c>
      <c r="AY1827">
        <v>0</v>
      </c>
      <c r="AZ1827">
        <v>1</v>
      </c>
      <c r="BA1827">
        <f t="shared" si="376"/>
        <v>1294</v>
      </c>
      <c r="BB1827">
        <f t="shared" si="377"/>
        <v>529</v>
      </c>
      <c r="BC1827">
        <f t="shared" si="373"/>
        <v>4.6153846153845768E-3</v>
      </c>
      <c r="BD1827">
        <f t="shared" si="374"/>
        <v>0.55916666666666659</v>
      </c>
      <c r="BE1827">
        <f t="shared" si="375"/>
        <v>0</v>
      </c>
    </row>
    <row r="1828" spans="1:57" x14ac:dyDescent="0.3">
      <c r="A1828">
        <f>Pumpkin_Seeds_Dataset!A1826</f>
        <v>50822</v>
      </c>
      <c r="B1828">
        <f>Pumpkin_Seeds_Dataset!B1826</f>
        <v>917.53</v>
      </c>
      <c r="C1828">
        <f>Pumpkin_Seeds_Dataset!C1826</f>
        <v>381.46190000000001</v>
      </c>
      <c r="D1828">
        <f>Pumpkin_Seeds_Dataset!D1826</f>
        <v>170.22890000000001</v>
      </c>
      <c r="E1828">
        <f>Pumpkin_Seeds_Dataset!E1826</f>
        <v>51648</v>
      </c>
      <c r="F1828">
        <f>Pumpkin_Seeds_Dataset!F1826</f>
        <v>254.37880000000001</v>
      </c>
      <c r="G1828">
        <f>Pumpkin_Seeds_Dataset!G1826</f>
        <v>0.89490000000000003</v>
      </c>
      <c r="H1828">
        <f>Pumpkin_Seeds_Dataset!H1826</f>
        <v>0.98399999999999999</v>
      </c>
      <c r="I1828">
        <f>Pumpkin_Seeds_Dataset!I1826</f>
        <v>0.66490000000000005</v>
      </c>
      <c r="J1828">
        <f>Pumpkin_Seeds_Dataset!J1826</f>
        <v>0.75860000000000005</v>
      </c>
      <c r="K1828">
        <f>Pumpkin_Seeds_Dataset!K1826</f>
        <v>2.2408999999999999</v>
      </c>
      <c r="L1828">
        <f>Pumpkin_Seeds_Dataset!L1826</f>
        <v>0.66690000000000005</v>
      </c>
      <c r="M1828" s="9">
        <f>Pumpkin_Seeds_Dataset!M1826</f>
        <v>1</v>
      </c>
      <c r="N1828" s="10">
        <f t="shared" si="365"/>
        <v>0</v>
      </c>
      <c r="O1828" s="11">
        <f t="shared" si="366"/>
        <v>1</v>
      </c>
      <c r="P1828">
        <f t="shared" si="367"/>
        <v>1</v>
      </c>
      <c r="Q1828">
        <f t="shared" si="368"/>
        <v>0.98866692097746245</v>
      </c>
      <c r="R1828" s="9">
        <f t="shared" si="369"/>
        <v>0.98866692097746245</v>
      </c>
      <c r="S1828" s="11">
        <f t="shared" si="370"/>
        <v>1.1333079022537551E-2</v>
      </c>
      <c r="T1828" s="9">
        <f t="shared" si="371"/>
        <v>-1.1397787726378367E-2</v>
      </c>
      <c r="U1828" s="11">
        <f t="shared" si="372"/>
        <v>100</v>
      </c>
      <c r="AX1828">
        <v>0.93790792392801625</v>
      </c>
      <c r="AY1828">
        <v>0</v>
      </c>
      <c r="AZ1828">
        <v>1</v>
      </c>
      <c r="BA1828">
        <f t="shared" si="376"/>
        <v>1294</v>
      </c>
      <c r="BB1828">
        <f t="shared" si="377"/>
        <v>530</v>
      </c>
      <c r="BC1828">
        <f t="shared" si="373"/>
        <v>4.6153846153845768E-3</v>
      </c>
      <c r="BD1828">
        <f t="shared" si="374"/>
        <v>0.55833333333333335</v>
      </c>
      <c r="BE1828">
        <f t="shared" si="375"/>
        <v>0</v>
      </c>
    </row>
    <row r="1829" spans="1:57" x14ac:dyDescent="0.3">
      <c r="A1829">
        <f>Pumpkin_Seeds_Dataset!A1827</f>
        <v>52696</v>
      </c>
      <c r="B1829">
        <f>Pumpkin_Seeds_Dataset!B1827</f>
        <v>932.85500000000002</v>
      </c>
      <c r="C1829">
        <f>Pumpkin_Seeds_Dataset!C1827</f>
        <v>395.33460000000002</v>
      </c>
      <c r="D1829">
        <f>Pumpkin_Seeds_Dataset!D1827</f>
        <v>170.13570000000001</v>
      </c>
      <c r="E1829">
        <f>Pumpkin_Seeds_Dataset!E1827</f>
        <v>53159</v>
      </c>
      <c r="F1829">
        <f>Pumpkin_Seeds_Dataset!F1827</f>
        <v>259.02629999999999</v>
      </c>
      <c r="G1829">
        <f>Pumpkin_Seeds_Dataset!G1827</f>
        <v>0.90269999999999995</v>
      </c>
      <c r="H1829">
        <f>Pumpkin_Seeds_Dataset!H1827</f>
        <v>0.99129999999999996</v>
      </c>
      <c r="I1829">
        <f>Pumpkin_Seeds_Dataset!I1827</f>
        <v>0.65410000000000001</v>
      </c>
      <c r="J1829">
        <f>Pumpkin_Seeds_Dataset!J1827</f>
        <v>0.76100000000000001</v>
      </c>
      <c r="K1829">
        <f>Pumpkin_Seeds_Dataset!K1827</f>
        <v>2.3235999999999999</v>
      </c>
      <c r="L1829">
        <f>Pumpkin_Seeds_Dataset!L1827</f>
        <v>0.6552</v>
      </c>
      <c r="M1829" s="9">
        <f>Pumpkin_Seeds_Dataset!M1827</f>
        <v>1</v>
      </c>
      <c r="N1829" s="10">
        <f t="shared" si="365"/>
        <v>0</v>
      </c>
      <c r="O1829" s="11">
        <f t="shared" si="366"/>
        <v>1</v>
      </c>
      <c r="P1829">
        <f t="shared" si="367"/>
        <v>1</v>
      </c>
      <c r="Q1829">
        <f t="shared" si="368"/>
        <v>0.99640749496876369</v>
      </c>
      <c r="R1829" s="9">
        <f t="shared" si="369"/>
        <v>0.99640749496876369</v>
      </c>
      <c r="S1829" s="11">
        <f t="shared" si="370"/>
        <v>3.5925050312363149E-3</v>
      </c>
      <c r="T1829" s="9">
        <f t="shared" si="371"/>
        <v>-3.5989735742651802E-3</v>
      </c>
      <c r="U1829" s="11">
        <f t="shared" si="372"/>
        <v>100</v>
      </c>
      <c r="AX1829">
        <v>0.93796423289609077</v>
      </c>
      <c r="AY1829">
        <v>0</v>
      </c>
      <c r="AZ1829">
        <v>1</v>
      </c>
      <c r="BA1829">
        <f t="shared" si="376"/>
        <v>1294</v>
      </c>
      <c r="BB1829">
        <f t="shared" si="377"/>
        <v>531</v>
      </c>
      <c r="BC1829">
        <f t="shared" si="373"/>
        <v>4.6153846153845768E-3</v>
      </c>
      <c r="BD1829">
        <f t="shared" si="374"/>
        <v>0.5575</v>
      </c>
      <c r="BE1829">
        <f t="shared" si="375"/>
        <v>0</v>
      </c>
    </row>
    <row r="1830" spans="1:57" x14ac:dyDescent="0.3">
      <c r="A1830">
        <f>Pumpkin_Seeds_Dataset!A1828</f>
        <v>61949</v>
      </c>
      <c r="B1830">
        <f>Pumpkin_Seeds_Dataset!B1828</f>
        <v>1033.415</v>
      </c>
      <c r="C1830">
        <f>Pumpkin_Seeds_Dataset!C1828</f>
        <v>439.77280000000002</v>
      </c>
      <c r="D1830">
        <f>Pumpkin_Seeds_Dataset!D1828</f>
        <v>179.6936</v>
      </c>
      <c r="E1830">
        <f>Pumpkin_Seeds_Dataset!E1828</f>
        <v>62581</v>
      </c>
      <c r="F1830">
        <f>Pumpkin_Seeds_Dataset!F1828</f>
        <v>280.84859999999998</v>
      </c>
      <c r="G1830">
        <f>Pumpkin_Seeds_Dataset!G1828</f>
        <v>0.91269999999999996</v>
      </c>
      <c r="H1830">
        <f>Pumpkin_Seeds_Dataset!H1828</f>
        <v>0.9899</v>
      </c>
      <c r="I1830">
        <f>Pumpkin_Seeds_Dataset!I1828</f>
        <v>0.60250000000000004</v>
      </c>
      <c r="J1830">
        <f>Pumpkin_Seeds_Dataset!J1828</f>
        <v>0.72889999999999999</v>
      </c>
      <c r="K1830">
        <f>Pumpkin_Seeds_Dataset!K1828</f>
        <v>2.4472999999999998</v>
      </c>
      <c r="L1830">
        <f>Pumpkin_Seeds_Dataset!L1828</f>
        <v>0.63859999999999995</v>
      </c>
      <c r="M1830" s="9">
        <f>Pumpkin_Seeds_Dataset!M1828</f>
        <v>1</v>
      </c>
      <c r="N1830" s="10">
        <f t="shared" si="365"/>
        <v>0</v>
      </c>
      <c r="O1830" s="11">
        <f t="shared" si="366"/>
        <v>1</v>
      </c>
      <c r="P1830">
        <f t="shared" si="367"/>
        <v>1</v>
      </c>
      <c r="Q1830">
        <f t="shared" si="368"/>
        <v>0.99443110165812887</v>
      </c>
      <c r="R1830" s="9">
        <f t="shared" si="369"/>
        <v>0.99443110165812887</v>
      </c>
      <c r="S1830" s="11">
        <f t="shared" si="370"/>
        <v>5.5688983418711313E-3</v>
      </c>
      <c r="T1830" s="9">
        <f t="shared" si="371"/>
        <v>-5.5844624664897671E-3</v>
      </c>
      <c r="U1830" s="11">
        <f t="shared" si="372"/>
        <v>100</v>
      </c>
      <c r="AX1830">
        <v>0.93799697170069851</v>
      </c>
      <c r="AY1830">
        <v>0</v>
      </c>
      <c r="AZ1830">
        <v>1</v>
      </c>
      <c r="BA1830">
        <f t="shared" si="376"/>
        <v>1294</v>
      </c>
      <c r="BB1830">
        <f t="shared" si="377"/>
        <v>532</v>
      </c>
      <c r="BC1830">
        <f t="shared" si="373"/>
        <v>4.6153846153845768E-3</v>
      </c>
      <c r="BD1830">
        <f t="shared" si="374"/>
        <v>0.55666666666666664</v>
      </c>
      <c r="BE1830">
        <f t="shared" si="375"/>
        <v>0</v>
      </c>
    </row>
    <row r="1831" spans="1:57" x14ac:dyDescent="0.3">
      <c r="A1831">
        <f>Pumpkin_Seeds_Dataset!A1829</f>
        <v>70215</v>
      </c>
      <c r="B1831">
        <f>Pumpkin_Seeds_Dataset!B1829</f>
        <v>1094.366</v>
      </c>
      <c r="C1831">
        <f>Pumpkin_Seeds_Dataset!C1829</f>
        <v>462.95170000000002</v>
      </c>
      <c r="D1831">
        <f>Pumpkin_Seeds_Dataset!D1829</f>
        <v>193.95779999999999</v>
      </c>
      <c r="E1831">
        <f>Pumpkin_Seeds_Dataset!E1829</f>
        <v>70864</v>
      </c>
      <c r="F1831">
        <f>Pumpkin_Seeds_Dataset!F1829</f>
        <v>298.99919999999997</v>
      </c>
      <c r="G1831">
        <f>Pumpkin_Seeds_Dataset!G1829</f>
        <v>0.90800000000000003</v>
      </c>
      <c r="H1831">
        <f>Pumpkin_Seeds_Dataset!H1829</f>
        <v>0.99080000000000001</v>
      </c>
      <c r="I1831">
        <f>Pumpkin_Seeds_Dataset!I1829</f>
        <v>0.73340000000000005</v>
      </c>
      <c r="J1831">
        <f>Pumpkin_Seeds_Dataset!J1829</f>
        <v>0.73670000000000002</v>
      </c>
      <c r="K1831">
        <f>Pumpkin_Seeds_Dataset!K1829</f>
        <v>2.3868999999999998</v>
      </c>
      <c r="L1831">
        <f>Pumpkin_Seeds_Dataset!L1829</f>
        <v>0.64590000000000003</v>
      </c>
      <c r="M1831" s="9">
        <f>Pumpkin_Seeds_Dataset!M1829</f>
        <v>1</v>
      </c>
      <c r="N1831" s="10">
        <f t="shared" si="365"/>
        <v>0</v>
      </c>
      <c r="O1831" s="11">
        <f t="shared" si="366"/>
        <v>1</v>
      </c>
      <c r="P1831">
        <f t="shared" si="367"/>
        <v>1</v>
      </c>
      <c r="Q1831">
        <f t="shared" si="368"/>
        <v>0.98705683990493642</v>
      </c>
      <c r="R1831" s="9">
        <f t="shared" si="369"/>
        <v>0.98705683990493642</v>
      </c>
      <c r="S1831" s="11">
        <f t="shared" si="370"/>
        <v>1.2943160095063577E-2</v>
      </c>
      <c r="T1831" s="9">
        <f t="shared" si="371"/>
        <v>-1.3027652650646121E-2</v>
      </c>
      <c r="U1831" s="11">
        <f t="shared" si="372"/>
        <v>100</v>
      </c>
      <c r="AX1831">
        <v>0.93806331557879974</v>
      </c>
      <c r="AY1831">
        <v>0</v>
      </c>
      <c r="AZ1831">
        <v>1</v>
      </c>
      <c r="BA1831">
        <f t="shared" si="376"/>
        <v>1294</v>
      </c>
      <c r="BB1831">
        <f t="shared" si="377"/>
        <v>533</v>
      </c>
      <c r="BC1831">
        <f t="shared" si="373"/>
        <v>4.6153846153845768E-3</v>
      </c>
      <c r="BD1831">
        <f t="shared" si="374"/>
        <v>0.5558333333333334</v>
      </c>
      <c r="BE1831">
        <f t="shared" si="375"/>
        <v>0</v>
      </c>
    </row>
    <row r="1832" spans="1:57" x14ac:dyDescent="0.3">
      <c r="A1832">
        <f>Pumpkin_Seeds_Dataset!A1830</f>
        <v>56867</v>
      </c>
      <c r="B1832">
        <f>Pumpkin_Seeds_Dataset!B1830</f>
        <v>1006.146</v>
      </c>
      <c r="C1832">
        <f>Pumpkin_Seeds_Dataset!C1830</f>
        <v>437.61529999999999</v>
      </c>
      <c r="D1832">
        <f>Pumpkin_Seeds_Dataset!D1830</f>
        <v>165.9109</v>
      </c>
      <c r="E1832">
        <f>Pumpkin_Seeds_Dataset!E1830</f>
        <v>57411</v>
      </c>
      <c r="F1832">
        <f>Pumpkin_Seeds_Dataset!F1830</f>
        <v>269.08240000000001</v>
      </c>
      <c r="G1832">
        <f>Pumpkin_Seeds_Dataset!G1830</f>
        <v>0.92530000000000001</v>
      </c>
      <c r="H1832">
        <f>Pumpkin_Seeds_Dataset!H1830</f>
        <v>0.99050000000000005</v>
      </c>
      <c r="I1832">
        <f>Pumpkin_Seeds_Dataset!I1830</f>
        <v>0.51990000000000003</v>
      </c>
      <c r="J1832">
        <f>Pumpkin_Seeds_Dataset!J1830</f>
        <v>0.70589999999999997</v>
      </c>
      <c r="K1832">
        <f>Pumpkin_Seeds_Dataset!K1830</f>
        <v>2.6377000000000002</v>
      </c>
      <c r="L1832">
        <f>Pumpkin_Seeds_Dataset!L1830</f>
        <v>0.6149</v>
      </c>
      <c r="M1832" s="9">
        <f>Pumpkin_Seeds_Dataset!M1830</f>
        <v>1</v>
      </c>
      <c r="N1832" s="10">
        <f t="shared" si="365"/>
        <v>0</v>
      </c>
      <c r="O1832" s="11">
        <f t="shared" si="366"/>
        <v>1</v>
      </c>
      <c r="P1832">
        <f t="shared" si="367"/>
        <v>1</v>
      </c>
      <c r="Q1832">
        <f t="shared" si="368"/>
        <v>0.99978524431864602</v>
      </c>
      <c r="R1832" s="9">
        <f t="shared" si="369"/>
        <v>0.99978524431864602</v>
      </c>
      <c r="S1832" s="11">
        <f t="shared" si="370"/>
        <v>2.1475568135398415E-4</v>
      </c>
      <c r="T1832" s="9">
        <f t="shared" si="371"/>
        <v>-2.1477874465736379E-4</v>
      </c>
      <c r="U1832" s="11">
        <f t="shared" si="372"/>
        <v>100</v>
      </c>
      <c r="AX1832">
        <v>0.93829675726663986</v>
      </c>
      <c r="AY1832">
        <v>0</v>
      </c>
      <c r="AZ1832">
        <v>1</v>
      </c>
      <c r="BA1832">
        <f t="shared" si="376"/>
        <v>1294</v>
      </c>
      <c r="BB1832">
        <f t="shared" si="377"/>
        <v>534</v>
      </c>
      <c r="BC1832">
        <f t="shared" si="373"/>
        <v>4.6153846153845768E-3</v>
      </c>
      <c r="BD1832">
        <f t="shared" si="374"/>
        <v>0.55499999999999994</v>
      </c>
      <c r="BE1832">
        <f t="shared" si="375"/>
        <v>0</v>
      </c>
    </row>
    <row r="1833" spans="1:57" x14ac:dyDescent="0.3">
      <c r="A1833">
        <f>Pumpkin_Seeds_Dataset!A1831</f>
        <v>61772</v>
      </c>
      <c r="B1833">
        <f>Pumpkin_Seeds_Dataset!B1831</f>
        <v>967.37199999999996</v>
      </c>
      <c r="C1833">
        <f>Pumpkin_Seeds_Dataset!C1831</f>
        <v>393.7756</v>
      </c>
      <c r="D1833">
        <f>Pumpkin_Seeds_Dataset!D1831</f>
        <v>200.54849999999999</v>
      </c>
      <c r="E1833">
        <f>Pumpkin_Seeds_Dataset!E1831</f>
        <v>62171</v>
      </c>
      <c r="F1833">
        <f>Pumpkin_Seeds_Dataset!F1831</f>
        <v>280.44709999999998</v>
      </c>
      <c r="G1833">
        <f>Pumpkin_Seeds_Dataset!G1831</f>
        <v>0.86060000000000003</v>
      </c>
      <c r="H1833">
        <f>Pumpkin_Seeds_Dataset!H1831</f>
        <v>0.99360000000000004</v>
      </c>
      <c r="I1833">
        <f>Pumpkin_Seeds_Dataset!I1831</f>
        <v>0.75339999999999996</v>
      </c>
      <c r="J1833">
        <f>Pumpkin_Seeds_Dataset!J1831</f>
        <v>0.82950000000000002</v>
      </c>
      <c r="K1833">
        <f>Pumpkin_Seeds_Dataset!K1831</f>
        <v>1.9635</v>
      </c>
      <c r="L1833">
        <f>Pumpkin_Seeds_Dataset!L1831</f>
        <v>0.71220000000000006</v>
      </c>
      <c r="M1833" s="9">
        <f>Pumpkin_Seeds_Dataset!M1831</f>
        <v>1</v>
      </c>
      <c r="N1833" s="10">
        <f t="shared" si="365"/>
        <v>0</v>
      </c>
      <c r="O1833" s="11">
        <f t="shared" si="366"/>
        <v>1</v>
      </c>
      <c r="P1833">
        <f t="shared" si="367"/>
        <v>1</v>
      </c>
      <c r="Q1833">
        <f t="shared" si="368"/>
        <v>0.60890456165099338</v>
      </c>
      <c r="R1833" s="9">
        <f t="shared" si="369"/>
        <v>0.60890456165099338</v>
      </c>
      <c r="S1833" s="11">
        <f t="shared" si="370"/>
        <v>0.39109543834900662</v>
      </c>
      <c r="T1833" s="9">
        <f t="shared" si="371"/>
        <v>-0.4960937367697989</v>
      </c>
      <c r="U1833" s="11">
        <f t="shared" si="372"/>
        <v>100</v>
      </c>
      <c r="AX1833">
        <v>0.93862682845912548</v>
      </c>
      <c r="AY1833">
        <v>0</v>
      </c>
      <c r="AZ1833">
        <v>1</v>
      </c>
      <c r="BA1833">
        <f t="shared" si="376"/>
        <v>1294</v>
      </c>
      <c r="BB1833">
        <f t="shared" si="377"/>
        <v>535</v>
      </c>
      <c r="BC1833">
        <f t="shared" si="373"/>
        <v>4.6153846153845768E-3</v>
      </c>
      <c r="BD1833">
        <f t="shared" si="374"/>
        <v>0.5541666666666667</v>
      </c>
      <c r="BE1833">
        <f t="shared" si="375"/>
        <v>0</v>
      </c>
    </row>
    <row r="1834" spans="1:57" x14ac:dyDescent="0.3">
      <c r="A1834">
        <f>Pumpkin_Seeds_Dataset!A1832</f>
        <v>52975</v>
      </c>
      <c r="B1834">
        <f>Pumpkin_Seeds_Dataset!B1832</f>
        <v>947.47400000000005</v>
      </c>
      <c r="C1834">
        <f>Pumpkin_Seeds_Dataset!C1832</f>
        <v>403.86720000000003</v>
      </c>
      <c r="D1834">
        <f>Pumpkin_Seeds_Dataset!D1832</f>
        <v>167.833</v>
      </c>
      <c r="E1834">
        <f>Pumpkin_Seeds_Dataset!E1832</f>
        <v>53437</v>
      </c>
      <c r="F1834">
        <f>Pumpkin_Seeds_Dataset!F1832</f>
        <v>259.71109999999999</v>
      </c>
      <c r="G1834">
        <f>Pumpkin_Seeds_Dataset!G1832</f>
        <v>0.90959999999999996</v>
      </c>
      <c r="H1834">
        <f>Pumpkin_Seeds_Dataset!H1832</f>
        <v>0.99139999999999995</v>
      </c>
      <c r="I1834">
        <f>Pumpkin_Seeds_Dataset!I1832</f>
        <v>0.54269999999999996</v>
      </c>
      <c r="J1834">
        <f>Pumpkin_Seeds_Dataset!J1832</f>
        <v>0.74160000000000004</v>
      </c>
      <c r="K1834">
        <f>Pumpkin_Seeds_Dataset!K1832</f>
        <v>2.4064000000000001</v>
      </c>
      <c r="L1834">
        <f>Pumpkin_Seeds_Dataset!L1832</f>
        <v>0.6431</v>
      </c>
      <c r="M1834" s="9">
        <f>Pumpkin_Seeds_Dataset!M1832</f>
        <v>1</v>
      </c>
      <c r="N1834" s="10">
        <f t="shared" si="365"/>
        <v>0</v>
      </c>
      <c r="O1834" s="11">
        <f t="shared" si="366"/>
        <v>1</v>
      </c>
      <c r="P1834">
        <f t="shared" si="367"/>
        <v>1</v>
      </c>
      <c r="Q1834">
        <f t="shared" si="368"/>
        <v>0.99886933042682635</v>
      </c>
      <c r="R1834" s="9">
        <f t="shared" si="369"/>
        <v>0.99886933042682635</v>
      </c>
      <c r="S1834" s="11">
        <f t="shared" si="370"/>
        <v>1.1306695731736482E-3</v>
      </c>
      <c r="T1834" s="9">
        <f t="shared" si="371"/>
        <v>-1.1313092622456053E-3</v>
      </c>
      <c r="U1834" s="11">
        <f t="shared" si="372"/>
        <v>100</v>
      </c>
      <c r="AX1834">
        <v>0.93960938171961128</v>
      </c>
      <c r="AY1834">
        <v>0</v>
      </c>
      <c r="AZ1834">
        <v>1</v>
      </c>
      <c r="BA1834">
        <f t="shared" si="376"/>
        <v>1294</v>
      </c>
      <c r="BB1834">
        <f t="shared" si="377"/>
        <v>536</v>
      </c>
      <c r="BC1834">
        <f t="shared" si="373"/>
        <v>4.6153846153845768E-3</v>
      </c>
      <c r="BD1834">
        <f t="shared" si="374"/>
        <v>0.55333333333333334</v>
      </c>
      <c r="BE1834">
        <f t="shared" si="375"/>
        <v>0</v>
      </c>
    </row>
    <row r="1835" spans="1:57" x14ac:dyDescent="0.3">
      <c r="A1835">
        <f>Pumpkin_Seeds_Dataset!A1833</f>
        <v>83124</v>
      </c>
      <c r="B1835">
        <f>Pumpkin_Seeds_Dataset!B1833</f>
        <v>1177.7860000000001</v>
      </c>
      <c r="C1835">
        <f>Pumpkin_Seeds_Dataset!C1833</f>
        <v>498.38690000000003</v>
      </c>
      <c r="D1835">
        <f>Pumpkin_Seeds_Dataset!D1833</f>
        <v>213.2347</v>
      </c>
      <c r="E1835">
        <f>Pumpkin_Seeds_Dataset!E1833</f>
        <v>83752</v>
      </c>
      <c r="F1835">
        <f>Pumpkin_Seeds_Dataset!F1833</f>
        <v>325.32560000000001</v>
      </c>
      <c r="G1835">
        <f>Pumpkin_Seeds_Dataset!G1833</f>
        <v>0.90380000000000005</v>
      </c>
      <c r="H1835">
        <f>Pumpkin_Seeds_Dataset!H1833</f>
        <v>0.99250000000000005</v>
      </c>
      <c r="I1835">
        <f>Pumpkin_Seeds_Dataset!I1833</f>
        <v>0.61099999999999999</v>
      </c>
      <c r="J1835">
        <f>Pumpkin_Seeds_Dataset!J1833</f>
        <v>0.753</v>
      </c>
      <c r="K1835">
        <f>Pumpkin_Seeds_Dataset!K1833</f>
        <v>2.3372999999999999</v>
      </c>
      <c r="L1835">
        <f>Pumpkin_Seeds_Dataset!L1833</f>
        <v>0.65280000000000005</v>
      </c>
      <c r="M1835" s="9">
        <f>Pumpkin_Seeds_Dataset!M1833</f>
        <v>1</v>
      </c>
      <c r="N1835" s="10">
        <f t="shared" si="365"/>
        <v>0</v>
      </c>
      <c r="O1835" s="11">
        <f t="shared" si="366"/>
        <v>1</v>
      </c>
      <c r="P1835">
        <f t="shared" si="367"/>
        <v>1</v>
      </c>
      <c r="Q1835">
        <f t="shared" si="368"/>
        <v>0.97904064211827058</v>
      </c>
      <c r="R1835" s="9">
        <f t="shared" si="369"/>
        <v>0.97904064211827058</v>
      </c>
      <c r="S1835" s="11">
        <f t="shared" si="370"/>
        <v>2.0959357881729423E-2</v>
      </c>
      <c r="T1835" s="9">
        <f t="shared" si="371"/>
        <v>-2.1182123402916461E-2</v>
      </c>
      <c r="U1835" s="11">
        <f t="shared" si="372"/>
        <v>100</v>
      </c>
      <c r="AX1835">
        <v>0.94008268072008505</v>
      </c>
      <c r="AY1835">
        <v>0</v>
      </c>
      <c r="AZ1835">
        <v>1</v>
      </c>
      <c r="BA1835">
        <f t="shared" si="376"/>
        <v>1294</v>
      </c>
      <c r="BB1835">
        <f t="shared" si="377"/>
        <v>537</v>
      </c>
      <c r="BC1835">
        <f t="shared" si="373"/>
        <v>4.6153846153845768E-3</v>
      </c>
      <c r="BD1835">
        <f t="shared" si="374"/>
        <v>0.55249999999999999</v>
      </c>
      <c r="BE1835">
        <f t="shared" si="375"/>
        <v>0</v>
      </c>
    </row>
    <row r="1836" spans="1:57" x14ac:dyDescent="0.3">
      <c r="A1836">
        <f>Pumpkin_Seeds_Dataset!A1834</f>
        <v>59862</v>
      </c>
      <c r="B1836">
        <f>Pumpkin_Seeds_Dataset!B1834</f>
        <v>1028.1030000000001</v>
      </c>
      <c r="C1836">
        <f>Pumpkin_Seeds_Dataset!C1834</f>
        <v>445.42680000000001</v>
      </c>
      <c r="D1836">
        <f>Pumpkin_Seeds_Dataset!D1834</f>
        <v>171.94220000000001</v>
      </c>
      <c r="E1836">
        <f>Pumpkin_Seeds_Dataset!E1834</f>
        <v>60303</v>
      </c>
      <c r="F1836">
        <f>Pumpkin_Seeds_Dataset!F1834</f>
        <v>276.07729999999998</v>
      </c>
      <c r="G1836">
        <f>Pumpkin_Seeds_Dataset!G1834</f>
        <v>0.92249999999999999</v>
      </c>
      <c r="H1836">
        <f>Pumpkin_Seeds_Dataset!H1834</f>
        <v>0.99270000000000003</v>
      </c>
      <c r="I1836">
        <f>Pumpkin_Seeds_Dataset!I1834</f>
        <v>0.754</v>
      </c>
      <c r="J1836">
        <f>Pumpkin_Seeds_Dataset!J1834</f>
        <v>0.7117</v>
      </c>
      <c r="K1836">
        <f>Pumpkin_Seeds_Dataset!K1834</f>
        <v>2.5905999999999998</v>
      </c>
      <c r="L1836">
        <f>Pumpkin_Seeds_Dataset!L1834</f>
        <v>0.61980000000000002</v>
      </c>
      <c r="M1836" s="9">
        <f>Pumpkin_Seeds_Dataset!M1834</f>
        <v>1</v>
      </c>
      <c r="N1836" s="10">
        <f t="shared" si="365"/>
        <v>0</v>
      </c>
      <c r="O1836" s="11">
        <f t="shared" si="366"/>
        <v>1</v>
      </c>
      <c r="P1836">
        <f t="shared" si="367"/>
        <v>1</v>
      </c>
      <c r="Q1836">
        <f t="shared" si="368"/>
        <v>0.999749313915269</v>
      </c>
      <c r="R1836" s="9">
        <f t="shared" si="369"/>
        <v>0.999749313915269</v>
      </c>
      <c r="S1836" s="11">
        <f t="shared" si="370"/>
        <v>2.5068608473099996E-4</v>
      </c>
      <c r="T1836" s="9">
        <f t="shared" si="371"/>
        <v>-2.5071751173985776E-4</v>
      </c>
      <c r="U1836" s="11">
        <f t="shared" si="372"/>
        <v>100</v>
      </c>
      <c r="AX1836">
        <v>0.94018280080859962</v>
      </c>
      <c r="AY1836">
        <v>0</v>
      </c>
      <c r="AZ1836">
        <v>1</v>
      </c>
      <c r="BA1836">
        <f t="shared" si="376"/>
        <v>1294</v>
      </c>
      <c r="BB1836">
        <f t="shared" si="377"/>
        <v>538</v>
      </c>
      <c r="BC1836">
        <f t="shared" si="373"/>
        <v>4.6153846153845768E-3</v>
      </c>
      <c r="BD1836">
        <f t="shared" si="374"/>
        <v>0.55166666666666675</v>
      </c>
      <c r="BE1836">
        <f t="shared" si="375"/>
        <v>0</v>
      </c>
    </row>
    <row r="1837" spans="1:57" x14ac:dyDescent="0.3">
      <c r="A1837">
        <f>Pumpkin_Seeds_Dataset!A1835</f>
        <v>63870</v>
      </c>
      <c r="B1837">
        <f>Pumpkin_Seeds_Dataset!B1835</f>
        <v>1040.0440000000001</v>
      </c>
      <c r="C1837">
        <f>Pumpkin_Seeds_Dataset!C1835</f>
        <v>441.6352</v>
      </c>
      <c r="D1837">
        <f>Pumpkin_Seeds_Dataset!D1835</f>
        <v>185.35579999999999</v>
      </c>
      <c r="E1837">
        <f>Pumpkin_Seeds_Dataset!E1835</f>
        <v>64583</v>
      </c>
      <c r="F1837">
        <f>Pumpkin_Seeds_Dataset!F1835</f>
        <v>285.16980000000001</v>
      </c>
      <c r="G1837">
        <f>Pumpkin_Seeds_Dataset!G1835</f>
        <v>0.90769999999999995</v>
      </c>
      <c r="H1837">
        <f>Pumpkin_Seeds_Dataset!H1835</f>
        <v>0.98899999999999999</v>
      </c>
      <c r="I1837">
        <f>Pumpkin_Seeds_Dataset!I1835</f>
        <v>0.55600000000000005</v>
      </c>
      <c r="J1837">
        <f>Pumpkin_Seeds_Dataset!J1835</f>
        <v>0.74199999999999999</v>
      </c>
      <c r="K1837">
        <f>Pumpkin_Seeds_Dataset!K1835</f>
        <v>2.3826000000000001</v>
      </c>
      <c r="L1837">
        <f>Pumpkin_Seeds_Dataset!L1835</f>
        <v>0.64570000000000005</v>
      </c>
      <c r="M1837" s="9">
        <f>Pumpkin_Seeds_Dataset!M1835</f>
        <v>1</v>
      </c>
      <c r="N1837" s="10">
        <f t="shared" si="365"/>
        <v>0</v>
      </c>
      <c r="O1837" s="11">
        <f t="shared" si="366"/>
        <v>1</v>
      </c>
      <c r="P1837">
        <f t="shared" si="367"/>
        <v>1</v>
      </c>
      <c r="Q1837">
        <f t="shared" si="368"/>
        <v>0.98888362690247333</v>
      </c>
      <c r="R1837" s="9">
        <f t="shared" si="369"/>
        <v>0.98888362690247333</v>
      </c>
      <c r="S1837" s="11">
        <f t="shared" si="370"/>
        <v>1.1116373097526666E-2</v>
      </c>
      <c r="T1837" s="9">
        <f t="shared" si="371"/>
        <v>-1.117862172214081E-2</v>
      </c>
      <c r="U1837" s="11">
        <f t="shared" si="372"/>
        <v>100</v>
      </c>
      <c r="AX1837">
        <v>0.94045193791211323</v>
      </c>
      <c r="AY1837">
        <v>0</v>
      </c>
      <c r="AZ1837">
        <v>1</v>
      </c>
      <c r="BA1837">
        <f t="shared" si="376"/>
        <v>1294</v>
      </c>
      <c r="BB1837">
        <f t="shared" si="377"/>
        <v>539</v>
      </c>
      <c r="BC1837">
        <f t="shared" si="373"/>
        <v>4.6153846153845768E-3</v>
      </c>
      <c r="BD1837">
        <f t="shared" si="374"/>
        <v>0.55083333333333329</v>
      </c>
      <c r="BE1837">
        <f t="shared" si="375"/>
        <v>0</v>
      </c>
    </row>
    <row r="1838" spans="1:57" x14ac:dyDescent="0.3">
      <c r="A1838">
        <f>Pumpkin_Seeds_Dataset!A1836</f>
        <v>62025</v>
      </c>
      <c r="B1838">
        <f>Pumpkin_Seeds_Dataset!B1836</f>
        <v>975.98500000000001</v>
      </c>
      <c r="C1838">
        <f>Pumpkin_Seeds_Dataset!C1836</f>
        <v>396.19220000000001</v>
      </c>
      <c r="D1838">
        <f>Pumpkin_Seeds_Dataset!D1836</f>
        <v>199.7527</v>
      </c>
      <c r="E1838">
        <f>Pumpkin_Seeds_Dataset!E1836</f>
        <v>62565</v>
      </c>
      <c r="F1838">
        <f>Pumpkin_Seeds_Dataset!F1836</f>
        <v>281.02080000000001</v>
      </c>
      <c r="G1838">
        <f>Pumpkin_Seeds_Dataset!G1836</f>
        <v>0.86360000000000003</v>
      </c>
      <c r="H1838">
        <f>Pumpkin_Seeds_Dataset!H1836</f>
        <v>0.99139999999999995</v>
      </c>
      <c r="I1838">
        <f>Pumpkin_Seeds_Dataset!I1836</f>
        <v>0.66879999999999995</v>
      </c>
      <c r="J1838">
        <f>Pumpkin_Seeds_Dataset!J1836</f>
        <v>0.81830000000000003</v>
      </c>
      <c r="K1838">
        <f>Pumpkin_Seeds_Dataset!K1836</f>
        <v>1.9834000000000001</v>
      </c>
      <c r="L1838">
        <f>Pumpkin_Seeds_Dataset!L1836</f>
        <v>0.70930000000000004</v>
      </c>
      <c r="M1838" s="9">
        <f>Pumpkin_Seeds_Dataset!M1836</f>
        <v>1</v>
      </c>
      <c r="N1838" s="10">
        <f t="shared" si="365"/>
        <v>0</v>
      </c>
      <c r="O1838" s="11">
        <f t="shared" si="366"/>
        <v>1</v>
      </c>
      <c r="P1838">
        <f t="shared" si="367"/>
        <v>1</v>
      </c>
      <c r="Q1838">
        <f t="shared" si="368"/>
        <v>0.48262946434040421</v>
      </c>
      <c r="R1838" s="9">
        <f t="shared" si="369"/>
        <v>0.48262946434040421</v>
      </c>
      <c r="S1838" s="11">
        <f t="shared" si="370"/>
        <v>0.51737053565959579</v>
      </c>
      <c r="T1838" s="9">
        <f t="shared" si="371"/>
        <v>-0.72850607431795111</v>
      </c>
      <c r="U1838" s="11">
        <f t="shared" si="372"/>
        <v>0</v>
      </c>
      <c r="AX1838">
        <v>0.94075296154039456</v>
      </c>
      <c r="AY1838">
        <v>0</v>
      </c>
      <c r="AZ1838">
        <v>1</v>
      </c>
      <c r="BA1838">
        <f t="shared" si="376"/>
        <v>1294</v>
      </c>
      <c r="BB1838">
        <f t="shared" si="377"/>
        <v>540</v>
      </c>
      <c r="BC1838">
        <f t="shared" si="373"/>
        <v>4.6153846153845768E-3</v>
      </c>
      <c r="BD1838">
        <f t="shared" si="374"/>
        <v>0.55000000000000004</v>
      </c>
      <c r="BE1838">
        <f t="shared" si="375"/>
        <v>0</v>
      </c>
    </row>
    <row r="1839" spans="1:57" x14ac:dyDescent="0.3">
      <c r="A1839">
        <f>Pumpkin_Seeds_Dataset!A1837</f>
        <v>55082</v>
      </c>
      <c r="B1839">
        <f>Pumpkin_Seeds_Dataset!B1837</f>
        <v>1037.748</v>
      </c>
      <c r="C1839">
        <f>Pumpkin_Seeds_Dataset!C1837</f>
        <v>464.27589999999998</v>
      </c>
      <c r="D1839">
        <f>Pumpkin_Seeds_Dataset!D1837</f>
        <v>152.17179999999999</v>
      </c>
      <c r="E1839">
        <f>Pumpkin_Seeds_Dataset!E1837</f>
        <v>55733</v>
      </c>
      <c r="F1839">
        <f>Pumpkin_Seeds_Dataset!F1837</f>
        <v>264.82560000000001</v>
      </c>
      <c r="G1839">
        <f>Pumpkin_Seeds_Dataset!G1837</f>
        <v>0.94479999999999997</v>
      </c>
      <c r="H1839">
        <f>Pumpkin_Seeds_Dataset!H1837</f>
        <v>0.98829999999999996</v>
      </c>
      <c r="I1839">
        <f>Pumpkin_Seeds_Dataset!I1837</f>
        <v>0.62549999999999994</v>
      </c>
      <c r="J1839">
        <f>Pumpkin_Seeds_Dataset!J1837</f>
        <v>0.64270000000000005</v>
      </c>
      <c r="K1839">
        <f>Pumpkin_Seeds_Dataset!K1837</f>
        <v>3.0510000000000002</v>
      </c>
      <c r="L1839">
        <f>Pumpkin_Seeds_Dataset!L1837</f>
        <v>0.57040000000000002</v>
      </c>
      <c r="M1839" s="9">
        <f>Pumpkin_Seeds_Dataset!M1837</f>
        <v>1</v>
      </c>
      <c r="N1839" s="10">
        <f t="shared" si="365"/>
        <v>0</v>
      </c>
      <c r="O1839" s="11">
        <f t="shared" si="366"/>
        <v>1</v>
      </c>
      <c r="P1839">
        <f t="shared" si="367"/>
        <v>1</v>
      </c>
      <c r="Q1839">
        <f t="shared" si="368"/>
        <v>0.99999942840699629</v>
      </c>
      <c r="R1839" s="9">
        <f t="shared" si="369"/>
        <v>0.99999942840699629</v>
      </c>
      <c r="S1839" s="11">
        <f t="shared" si="370"/>
        <v>5.7159300370646093E-7</v>
      </c>
      <c r="T1839" s="9">
        <f t="shared" si="371"/>
        <v>-5.7159316706580414E-7</v>
      </c>
      <c r="U1839" s="11">
        <f t="shared" si="372"/>
        <v>100</v>
      </c>
      <c r="AX1839">
        <v>0.94121133943088975</v>
      </c>
      <c r="AY1839">
        <v>0</v>
      </c>
      <c r="AZ1839">
        <v>1</v>
      </c>
      <c r="BA1839">
        <f t="shared" si="376"/>
        <v>1294</v>
      </c>
      <c r="BB1839">
        <f t="shared" si="377"/>
        <v>541</v>
      </c>
      <c r="BC1839">
        <f t="shared" si="373"/>
        <v>4.6153846153845768E-3</v>
      </c>
      <c r="BD1839">
        <f t="shared" si="374"/>
        <v>0.54916666666666669</v>
      </c>
      <c r="BE1839">
        <f t="shared" si="375"/>
        <v>0</v>
      </c>
    </row>
    <row r="1840" spans="1:57" x14ac:dyDescent="0.3">
      <c r="A1840">
        <f>Pumpkin_Seeds_Dataset!A1838</f>
        <v>98208</v>
      </c>
      <c r="B1840">
        <f>Pumpkin_Seeds_Dataset!B1838</f>
        <v>1279.5550000000001</v>
      </c>
      <c r="C1840">
        <f>Pumpkin_Seeds_Dataset!C1838</f>
        <v>539.50620000000004</v>
      </c>
      <c r="D1840">
        <f>Pumpkin_Seeds_Dataset!D1838</f>
        <v>232.4119</v>
      </c>
      <c r="E1840">
        <f>Pumpkin_Seeds_Dataset!E1838</f>
        <v>98983</v>
      </c>
      <c r="F1840">
        <f>Pumpkin_Seeds_Dataset!F1838</f>
        <v>353.61320000000001</v>
      </c>
      <c r="G1840">
        <f>Pumpkin_Seeds_Dataset!G1838</f>
        <v>0.90249999999999997</v>
      </c>
      <c r="H1840">
        <f>Pumpkin_Seeds_Dataset!H1838</f>
        <v>0.99219999999999997</v>
      </c>
      <c r="I1840">
        <f>Pumpkin_Seeds_Dataset!I1838</f>
        <v>0.68730000000000002</v>
      </c>
      <c r="J1840">
        <f>Pumpkin_Seeds_Dataset!J1838</f>
        <v>0.75380000000000003</v>
      </c>
      <c r="K1840">
        <f>Pumpkin_Seeds_Dataset!K1838</f>
        <v>2.3212999999999999</v>
      </c>
      <c r="L1840">
        <f>Pumpkin_Seeds_Dataset!L1838</f>
        <v>0.65539999999999998</v>
      </c>
      <c r="M1840" s="9">
        <f>Pumpkin_Seeds_Dataset!M1838</f>
        <v>1</v>
      </c>
      <c r="N1840" s="10">
        <f t="shared" si="365"/>
        <v>0</v>
      </c>
      <c r="O1840" s="11">
        <f t="shared" si="366"/>
        <v>1</v>
      </c>
      <c r="P1840">
        <f t="shared" si="367"/>
        <v>1</v>
      </c>
      <c r="Q1840">
        <f t="shared" si="368"/>
        <v>0.99060134607696526</v>
      </c>
      <c r="R1840" s="9">
        <f t="shared" si="369"/>
        <v>0.99060134607696526</v>
      </c>
      <c r="S1840" s="11">
        <f t="shared" si="370"/>
        <v>9.3986539230347388E-3</v>
      </c>
      <c r="T1840" s="9">
        <f t="shared" si="371"/>
        <v>-9.4430999787662277E-3</v>
      </c>
      <c r="U1840" s="11">
        <f t="shared" si="372"/>
        <v>100</v>
      </c>
      <c r="AX1840">
        <v>0.94131868031931076</v>
      </c>
      <c r="AY1840">
        <v>0</v>
      </c>
      <c r="AZ1840">
        <v>1</v>
      </c>
      <c r="BA1840">
        <f t="shared" si="376"/>
        <v>1294</v>
      </c>
      <c r="BB1840">
        <f t="shared" si="377"/>
        <v>542</v>
      </c>
      <c r="BC1840">
        <f t="shared" si="373"/>
        <v>4.6153846153845768E-3</v>
      </c>
      <c r="BD1840">
        <f t="shared" si="374"/>
        <v>0.54833333333333334</v>
      </c>
      <c r="BE1840">
        <f t="shared" si="375"/>
        <v>0</v>
      </c>
    </row>
    <row r="1841" spans="1:57" x14ac:dyDescent="0.3">
      <c r="A1841">
        <f>Pumpkin_Seeds_Dataset!A1839</f>
        <v>72988</v>
      </c>
      <c r="B1841">
        <f>Pumpkin_Seeds_Dataset!B1839</f>
        <v>1070.8599999999999</v>
      </c>
      <c r="C1841">
        <f>Pumpkin_Seeds_Dataset!C1839</f>
        <v>437.041</v>
      </c>
      <c r="D1841">
        <f>Pumpkin_Seeds_Dataset!D1839</f>
        <v>213.74850000000001</v>
      </c>
      <c r="E1841">
        <f>Pumpkin_Seeds_Dataset!E1839</f>
        <v>73539</v>
      </c>
      <c r="F1841">
        <f>Pumpkin_Seeds_Dataset!F1839</f>
        <v>304.84620000000001</v>
      </c>
      <c r="G1841">
        <f>Pumpkin_Seeds_Dataset!G1839</f>
        <v>0.87219999999999998</v>
      </c>
      <c r="H1841">
        <f>Pumpkin_Seeds_Dataset!H1839</f>
        <v>0.99250000000000005</v>
      </c>
      <c r="I1841">
        <f>Pumpkin_Seeds_Dataset!I1839</f>
        <v>0.63719999999999999</v>
      </c>
      <c r="J1841">
        <f>Pumpkin_Seeds_Dataset!J1839</f>
        <v>0.79979999999999996</v>
      </c>
      <c r="K1841">
        <f>Pumpkin_Seeds_Dataset!K1839</f>
        <v>2.0447000000000002</v>
      </c>
      <c r="L1841">
        <f>Pumpkin_Seeds_Dataset!L1839</f>
        <v>0.69750000000000001</v>
      </c>
      <c r="M1841" s="9">
        <f>Pumpkin_Seeds_Dataset!M1839</f>
        <v>1</v>
      </c>
      <c r="N1841" s="10">
        <f t="shared" si="365"/>
        <v>0</v>
      </c>
      <c r="O1841" s="11">
        <f t="shared" si="366"/>
        <v>1</v>
      </c>
      <c r="P1841">
        <f t="shared" si="367"/>
        <v>1</v>
      </c>
      <c r="Q1841">
        <f t="shared" si="368"/>
        <v>0.60605502543790968</v>
      </c>
      <c r="R1841" s="9">
        <f t="shared" si="369"/>
        <v>0.60605502543790968</v>
      </c>
      <c r="S1841" s="11">
        <f t="shared" si="370"/>
        <v>0.39394497456209032</v>
      </c>
      <c r="T1841" s="9">
        <f t="shared" si="371"/>
        <v>-0.50078449598233243</v>
      </c>
      <c r="U1841" s="11">
        <f t="shared" si="372"/>
        <v>100</v>
      </c>
      <c r="AX1841">
        <v>0.94146951806919377</v>
      </c>
      <c r="AY1841">
        <v>0</v>
      </c>
      <c r="AZ1841">
        <v>1</v>
      </c>
      <c r="BA1841">
        <f t="shared" si="376"/>
        <v>1294</v>
      </c>
      <c r="BB1841">
        <f t="shared" si="377"/>
        <v>543</v>
      </c>
      <c r="BC1841">
        <f t="shared" si="373"/>
        <v>4.6153846153845768E-3</v>
      </c>
      <c r="BD1841">
        <f t="shared" si="374"/>
        <v>0.54749999999999999</v>
      </c>
      <c r="BE1841">
        <f t="shared" si="375"/>
        <v>0</v>
      </c>
    </row>
    <row r="1842" spans="1:57" x14ac:dyDescent="0.3">
      <c r="A1842">
        <f>Pumpkin_Seeds_Dataset!A1840</f>
        <v>82396</v>
      </c>
      <c r="B1842">
        <f>Pumpkin_Seeds_Dataset!B1840</f>
        <v>1150.9760000000001</v>
      </c>
      <c r="C1842">
        <f>Pumpkin_Seeds_Dataset!C1840</f>
        <v>467.57119999999998</v>
      </c>
      <c r="D1842">
        <f>Pumpkin_Seeds_Dataset!D1840</f>
        <v>225.5676</v>
      </c>
      <c r="E1842">
        <f>Pumpkin_Seeds_Dataset!E1840</f>
        <v>83135</v>
      </c>
      <c r="F1842">
        <f>Pumpkin_Seeds_Dataset!F1840</f>
        <v>323.89789999999999</v>
      </c>
      <c r="G1842">
        <f>Pumpkin_Seeds_Dataset!G1840</f>
        <v>0.87590000000000001</v>
      </c>
      <c r="H1842">
        <f>Pumpkin_Seeds_Dataset!H1840</f>
        <v>0.99109999999999998</v>
      </c>
      <c r="I1842">
        <f>Pumpkin_Seeds_Dataset!I1840</f>
        <v>0.72589999999999999</v>
      </c>
      <c r="J1842">
        <f>Pumpkin_Seeds_Dataset!J1840</f>
        <v>0.78159999999999996</v>
      </c>
      <c r="K1842">
        <f>Pumpkin_Seeds_Dataset!K1840</f>
        <v>2.0729000000000002</v>
      </c>
      <c r="L1842">
        <f>Pumpkin_Seeds_Dataset!L1840</f>
        <v>0.69269999999999998</v>
      </c>
      <c r="M1842" s="9">
        <f>Pumpkin_Seeds_Dataset!M1840</f>
        <v>1</v>
      </c>
      <c r="N1842" s="10">
        <f t="shared" si="365"/>
        <v>0</v>
      </c>
      <c r="O1842" s="11">
        <f t="shared" si="366"/>
        <v>1</v>
      </c>
      <c r="P1842">
        <f t="shared" si="367"/>
        <v>1</v>
      </c>
      <c r="Q1842">
        <f t="shared" si="368"/>
        <v>0.63234413753989815</v>
      </c>
      <c r="R1842" s="9">
        <f t="shared" si="369"/>
        <v>0.63234413753989815</v>
      </c>
      <c r="S1842" s="11">
        <f t="shared" si="370"/>
        <v>0.36765586246010185</v>
      </c>
      <c r="T1842" s="9">
        <f t="shared" si="371"/>
        <v>-0.45832151160938511</v>
      </c>
      <c r="U1842" s="11">
        <f t="shared" si="372"/>
        <v>100</v>
      </c>
      <c r="AX1842">
        <v>0.94152496444875844</v>
      </c>
      <c r="AY1842">
        <v>0</v>
      </c>
      <c r="AZ1842">
        <v>1</v>
      </c>
      <c r="BA1842">
        <f t="shared" si="376"/>
        <v>1294</v>
      </c>
      <c r="BB1842">
        <f t="shared" si="377"/>
        <v>544</v>
      </c>
      <c r="BC1842">
        <f t="shared" si="373"/>
        <v>4.6153846153845768E-3</v>
      </c>
      <c r="BD1842">
        <f t="shared" si="374"/>
        <v>0.54666666666666663</v>
      </c>
      <c r="BE1842">
        <f t="shared" si="375"/>
        <v>0</v>
      </c>
    </row>
    <row r="1843" spans="1:57" x14ac:dyDescent="0.3">
      <c r="A1843">
        <f>Pumpkin_Seeds_Dataset!A1841</f>
        <v>62253</v>
      </c>
      <c r="B1843">
        <f>Pumpkin_Seeds_Dataset!B1841</f>
        <v>1050.31</v>
      </c>
      <c r="C1843">
        <f>Pumpkin_Seeds_Dataset!C1841</f>
        <v>444.97629999999998</v>
      </c>
      <c r="D1843">
        <f>Pumpkin_Seeds_Dataset!D1841</f>
        <v>179.03139999999999</v>
      </c>
      <c r="E1843">
        <f>Pumpkin_Seeds_Dataset!E1841</f>
        <v>63280</v>
      </c>
      <c r="F1843">
        <f>Pumpkin_Seeds_Dataset!F1841</f>
        <v>281.53680000000003</v>
      </c>
      <c r="G1843">
        <f>Pumpkin_Seeds_Dataset!G1841</f>
        <v>0.91549999999999998</v>
      </c>
      <c r="H1843">
        <f>Pumpkin_Seeds_Dataset!H1841</f>
        <v>0.98380000000000001</v>
      </c>
      <c r="I1843">
        <f>Pumpkin_Seeds_Dataset!I1841</f>
        <v>0.5958</v>
      </c>
      <c r="J1843">
        <f>Pumpkin_Seeds_Dataset!J1841</f>
        <v>0.70909999999999995</v>
      </c>
      <c r="K1843">
        <f>Pumpkin_Seeds_Dataset!K1841</f>
        <v>2.4855</v>
      </c>
      <c r="L1843">
        <f>Pumpkin_Seeds_Dataset!L1841</f>
        <v>0.63270000000000004</v>
      </c>
      <c r="M1843" s="9">
        <f>Pumpkin_Seeds_Dataset!M1841</f>
        <v>1</v>
      </c>
      <c r="N1843" s="10">
        <f t="shared" si="365"/>
        <v>0</v>
      </c>
      <c r="O1843" s="11">
        <f t="shared" si="366"/>
        <v>1</v>
      </c>
      <c r="P1843">
        <f t="shared" si="367"/>
        <v>1</v>
      </c>
      <c r="Q1843">
        <f t="shared" si="368"/>
        <v>0.99278366024651077</v>
      </c>
      <c r="R1843" s="9">
        <f t="shared" si="369"/>
        <v>0.99278366024651077</v>
      </c>
      <c r="S1843" s="11">
        <f t="shared" si="370"/>
        <v>7.2163397534892315E-3</v>
      </c>
      <c r="T1843" s="9">
        <f t="shared" si="371"/>
        <v>-7.2425034800883137E-3</v>
      </c>
      <c r="U1843" s="11">
        <f t="shared" si="372"/>
        <v>100</v>
      </c>
      <c r="AX1843">
        <v>0.94160406510530403</v>
      </c>
      <c r="AY1843">
        <v>0</v>
      </c>
      <c r="AZ1843">
        <v>1</v>
      </c>
      <c r="BA1843">
        <f t="shared" si="376"/>
        <v>1294</v>
      </c>
      <c r="BB1843">
        <f t="shared" si="377"/>
        <v>545</v>
      </c>
      <c r="BC1843">
        <f t="shared" si="373"/>
        <v>4.6153846153845768E-3</v>
      </c>
      <c r="BD1843">
        <f t="shared" si="374"/>
        <v>0.54583333333333339</v>
      </c>
      <c r="BE1843">
        <f t="shared" si="375"/>
        <v>0</v>
      </c>
    </row>
    <row r="1844" spans="1:57" x14ac:dyDescent="0.3">
      <c r="A1844">
        <f>Pumpkin_Seeds_Dataset!A1842</f>
        <v>94813</v>
      </c>
      <c r="B1844">
        <f>Pumpkin_Seeds_Dataset!B1842</f>
        <v>1227.6089999999999</v>
      </c>
      <c r="C1844">
        <f>Pumpkin_Seeds_Dataset!C1842</f>
        <v>502.78050000000002</v>
      </c>
      <c r="D1844">
        <f>Pumpkin_Seeds_Dataset!D1842</f>
        <v>240.76070000000001</v>
      </c>
      <c r="E1844">
        <f>Pumpkin_Seeds_Dataset!E1842</f>
        <v>95573</v>
      </c>
      <c r="F1844">
        <f>Pumpkin_Seeds_Dataset!F1842</f>
        <v>347.44729999999998</v>
      </c>
      <c r="G1844">
        <f>Pumpkin_Seeds_Dataset!G1842</f>
        <v>0.87790000000000001</v>
      </c>
      <c r="H1844">
        <f>Pumpkin_Seeds_Dataset!H1842</f>
        <v>0.99199999999999999</v>
      </c>
      <c r="I1844">
        <f>Pumpkin_Seeds_Dataset!I1842</f>
        <v>0.73629999999999995</v>
      </c>
      <c r="J1844">
        <f>Pumpkin_Seeds_Dataset!J1842</f>
        <v>0.79059999999999997</v>
      </c>
      <c r="K1844">
        <f>Pumpkin_Seeds_Dataset!K1842</f>
        <v>2.0882999999999998</v>
      </c>
      <c r="L1844">
        <f>Pumpkin_Seeds_Dataset!L1842</f>
        <v>0.69110000000000005</v>
      </c>
      <c r="M1844" s="9">
        <f>Pumpkin_Seeds_Dataset!M1842</f>
        <v>1</v>
      </c>
      <c r="N1844" s="10">
        <f t="shared" si="365"/>
        <v>0</v>
      </c>
      <c r="O1844" s="11">
        <f t="shared" si="366"/>
        <v>1</v>
      </c>
      <c r="P1844">
        <f t="shared" si="367"/>
        <v>1</v>
      </c>
      <c r="Q1844">
        <f t="shared" si="368"/>
        <v>0.79701834240323355</v>
      </c>
      <c r="R1844" s="9">
        <f t="shared" si="369"/>
        <v>0.79701834240323355</v>
      </c>
      <c r="S1844" s="11">
        <f t="shared" si="370"/>
        <v>0.20298165759676645</v>
      </c>
      <c r="T1844" s="9">
        <f t="shared" si="371"/>
        <v>-0.22687758614905135</v>
      </c>
      <c r="U1844" s="11">
        <f t="shared" si="372"/>
        <v>100</v>
      </c>
      <c r="AX1844">
        <v>0.94164413200113173</v>
      </c>
      <c r="AY1844">
        <v>0</v>
      </c>
      <c r="AZ1844">
        <v>1</v>
      </c>
      <c r="BA1844">
        <f t="shared" si="376"/>
        <v>1294</v>
      </c>
      <c r="BB1844">
        <f t="shared" si="377"/>
        <v>546</v>
      </c>
      <c r="BC1844">
        <f t="shared" si="373"/>
        <v>4.6153846153845768E-3</v>
      </c>
      <c r="BD1844">
        <f t="shared" si="374"/>
        <v>0.54499999999999993</v>
      </c>
      <c r="BE1844">
        <f t="shared" si="375"/>
        <v>0</v>
      </c>
    </row>
    <row r="1845" spans="1:57" x14ac:dyDescent="0.3">
      <c r="A1845">
        <f>Pumpkin_Seeds_Dataset!A1843</f>
        <v>65376</v>
      </c>
      <c r="B1845">
        <f>Pumpkin_Seeds_Dataset!B1843</f>
        <v>1052.2449999999999</v>
      </c>
      <c r="C1845">
        <f>Pumpkin_Seeds_Dataset!C1843</f>
        <v>446.90550000000002</v>
      </c>
      <c r="D1845">
        <f>Pumpkin_Seeds_Dataset!D1843</f>
        <v>186.57140000000001</v>
      </c>
      <c r="E1845">
        <f>Pumpkin_Seeds_Dataset!E1843</f>
        <v>65968</v>
      </c>
      <c r="F1845">
        <f>Pumpkin_Seeds_Dataset!F1843</f>
        <v>288.51220000000001</v>
      </c>
      <c r="G1845">
        <f>Pumpkin_Seeds_Dataset!G1843</f>
        <v>0.90869999999999995</v>
      </c>
      <c r="H1845">
        <f>Pumpkin_Seeds_Dataset!H1843</f>
        <v>0.99099999999999999</v>
      </c>
      <c r="I1845">
        <f>Pumpkin_Seeds_Dataset!I1843</f>
        <v>0.63070000000000004</v>
      </c>
      <c r="J1845">
        <f>Pumpkin_Seeds_Dataset!J1843</f>
        <v>0.74199999999999999</v>
      </c>
      <c r="K1845">
        <f>Pumpkin_Seeds_Dataset!K1843</f>
        <v>2.3954</v>
      </c>
      <c r="L1845">
        <f>Pumpkin_Seeds_Dataset!L1843</f>
        <v>0.64559999999999995</v>
      </c>
      <c r="M1845" s="9">
        <f>Pumpkin_Seeds_Dataset!M1843</f>
        <v>1</v>
      </c>
      <c r="N1845" s="10">
        <f t="shared" si="365"/>
        <v>0</v>
      </c>
      <c r="O1845" s="11">
        <f t="shared" si="366"/>
        <v>1</v>
      </c>
      <c r="P1845">
        <f t="shared" si="367"/>
        <v>1</v>
      </c>
      <c r="Q1845">
        <f t="shared" si="368"/>
        <v>0.98698800703115064</v>
      </c>
      <c r="R1845" s="9">
        <f t="shared" si="369"/>
        <v>0.98698800703115064</v>
      </c>
      <c r="S1845" s="11">
        <f t="shared" si="370"/>
        <v>1.3011992968849362E-2</v>
      </c>
      <c r="T1845" s="9">
        <f t="shared" si="371"/>
        <v>-1.3097390553430363E-2</v>
      </c>
      <c r="U1845" s="11">
        <f t="shared" si="372"/>
        <v>100</v>
      </c>
      <c r="AX1845">
        <v>0.94176647208370445</v>
      </c>
      <c r="AY1845">
        <v>0</v>
      </c>
      <c r="AZ1845">
        <v>1</v>
      </c>
      <c r="BA1845">
        <f t="shared" si="376"/>
        <v>1294</v>
      </c>
      <c r="BB1845">
        <f t="shared" si="377"/>
        <v>547</v>
      </c>
      <c r="BC1845">
        <f t="shared" si="373"/>
        <v>4.6153846153845768E-3</v>
      </c>
      <c r="BD1845">
        <f t="shared" si="374"/>
        <v>0.54416666666666669</v>
      </c>
      <c r="BE1845">
        <f t="shared" si="375"/>
        <v>0</v>
      </c>
    </row>
    <row r="1846" spans="1:57" x14ac:dyDescent="0.3">
      <c r="A1846">
        <f>Pumpkin_Seeds_Dataset!A1844</f>
        <v>88896</v>
      </c>
      <c r="B1846">
        <f>Pumpkin_Seeds_Dataset!B1844</f>
        <v>1168.739</v>
      </c>
      <c r="C1846">
        <f>Pumpkin_Seeds_Dataset!C1844</f>
        <v>466.81799999999998</v>
      </c>
      <c r="D1846">
        <f>Pumpkin_Seeds_Dataset!D1844</f>
        <v>243.30269999999999</v>
      </c>
      <c r="E1846">
        <f>Pumpkin_Seeds_Dataset!E1844</f>
        <v>89633</v>
      </c>
      <c r="F1846">
        <f>Pumpkin_Seeds_Dataset!F1844</f>
        <v>336.43110000000001</v>
      </c>
      <c r="G1846">
        <f>Pumpkin_Seeds_Dataset!G1844</f>
        <v>0.85340000000000005</v>
      </c>
      <c r="H1846">
        <f>Pumpkin_Seeds_Dataset!H1844</f>
        <v>0.99180000000000001</v>
      </c>
      <c r="I1846">
        <f>Pumpkin_Seeds_Dataset!I1844</f>
        <v>0.67</v>
      </c>
      <c r="J1846">
        <f>Pumpkin_Seeds_Dataset!J1844</f>
        <v>0.81779999999999997</v>
      </c>
      <c r="K1846">
        <f>Pumpkin_Seeds_Dataset!K1844</f>
        <v>1.9187000000000001</v>
      </c>
      <c r="L1846">
        <f>Pumpkin_Seeds_Dataset!L1844</f>
        <v>0.72070000000000001</v>
      </c>
      <c r="M1846" s="9">
        <f>Pumpkin_Seeds_Dataset!M1844</f>
        <v>1</v>
      </c>
      <c r="N1846" s="10">
        <f t="shared" si="365"/>
        <v>0</v>
      </c>
      <c r="O1846" s="11">
        <f t="shared" si="366"/>
        <v>1</v>
      </c>
      <c r="P1846">
        <f t="shared" si="367"/>
        <v>1</v>
      </c>
      <c r="Q1846">
        <f t="shared" si="368"/>
        <v>0.25039982392471077</v>
      </c>
      <c r="R1846" s="9">
        <f t="shared" si="369"/>
        <v>0.25039982392471077</v>
      </c>
      <c r="S1846" s="11">
        <f t="shared" si="370"/>
        <v>0.74960017607528928</v>
      </c>
      <c r="T1846" s="9">
        <f t="shared" si="371"/>
        <v>-1.3846963429325161</v>
      </c>
      <c r="U1846" s="11">
        <f t="shared" si="372"/>
        <v>0</v>
      </c>
      <c r="AX1846">
        <v>0.94269724194807913</v>
      </c>
      <c r="AY1846">
        <v>0</v>
      </c>
      <c r="AZ1846">
        <v>1</v>
      </c>
      <c r="BA1846">
        <f t="shared" si="376"/>
        <v>1294</v>
      </c>
      <c r="BB1846">
        <f t="shared" si="377"/>
        <v>548</v>
      </c>
      <c r="BC1846">
        <f t="shared" si="373"/>
        <v>4.6153846153845768E-3</v>
      </c>
      <c r="BD1846">
        <f t="shared" si="374"/>
        <v>0.54333333333333333</v>
      </c>
      <c r="BE1846">
        <f t="shared" si="375"/>
        <v>0</v>
      </c>
    </row>
    <row r="1847" spans="1:57" x14ac:dyDescent="0.3">
      <c r="A1847">
        <f>Pumpkin_Seeds_Dataset!A1845</f>
        <v>59332</v>
      </c>
      <c r="B1847">
        <f>Pumpkin_Seeds_Dataset!B1845</f>
        <v>1007.633</v>
      </c>
      <c r="C1847">
        <f>Pumpkin_Seeds_Dataset!C1845</f>
        <v>428.26929999999999</v>
      </c>
      <c r="D1847">
        <f>Pumpkin_Seeds_Dataset!D1845</f>
        <v>177.72970000000001</v>
      </c>
      <c r="E1847">
        <f>Pumpkin_Seeds_Dataset!E1845</f>
        <v>60071</v>
      </c>
      <c r="F1847">
        <f>Pumpkin_Seeds_Dataset!F1845</f>
        <v>274.85239999999999</v>
      </c>
      <c r="G1847">
        <f>Pumpkin_Seeds_Dataset!G1845</f>
        <v>0.90980000000000005</v>
      </c>
      <c r="H1847">
        <f>Pumpkin_Seeds_Dataset!H1845</f>
        <v>0.98770000000000002</v>
      </c>
      <c r="I1847">
        <f>Pumpkin_Seeds_Dataset!I1845</f>
        <v>0.63660000000000005</v>
      </c>
      <c r="J1847">
        <f>Pumpkin_Seeds_Dataset!J1845</f>
        <v>0.73429999999999995</v>
      </c>
      <c r="K1847">
        <f>Pumpkin_Seeds_Dataset!K1845</f>
        <v>2.4097</v>
      </c>
      <c r="L1847">
        <f>Pumpkin_Seeds_Dataset!L1845</f>
        <v>0.64180000000000004</v>
      </c>
      <c r="M1847" s="9">
        <f>Pumpkin_Seeds_Dataset!M1845</f>
        <v>1</v>
      </c>
      <c r="N1847" s="10">
        <f t="shared" si="365"/>
        <v>0</v>
      </c>
      <c r="O1847" s="11">
        <f t="shared" si="366"/>
        <v>1</v>
      </c>
      <c r="P1847">
        <f t="shared" si="367"/>
        <v>1</v>
      </c>
      <c r="Q1847">
        <f t="shared" si="368"/>
        <v>0.99589911874320103</v>
      </c>
      <c r="R1847" s="9">
        <f t="shared" si="369"/>
        <v>0.99589911874320103</v>
      </c>
      <c r="S1847" s="11">
        <f t="shared" si="370"/>
        <v>4.1008812567989716E-3</v>
      </c>
      <c r="T1847" s="9">
        <f t="shared" si="371"/>
        <v>-4.1093129297614705E-3</v>
      </c>
      <c r="U1847" s="11">
        <f t="shared" si="372"/>
        <v>100</v>
      </c>
      <c r="AX1847">
        <v>0.9427520599333068</v>
      </c>
      <c r="AY1847">
        <v>0</v>
      </c>
      <c r="AZ1847">
        <v>1</v>
      </c>
      <c r="BA1847">
        <f t="shared" si="376"/>
        <v>1294</v>
      </c>
      <c r="BB1847">
        <f t="shared" si="377"/>
        <v>549</v>
      </c>
      <c r="BC1847">
        <f t="shared" si="373"/>
        <v>4.6153846153845768E-3</v>
      </c>
      <c r="BD1847">
        <f t="shared" si="374"/>
        <v>0.54249999999999998</v>
      </c>
      <c r="BE1847">
        <f t="shared" si="375"/>
        <v>0</v>
      </c>
    </row>
    <row r="1848" spans="1:57" x14ac:dyDescent="0.3">
      <c r="A1848">
        <f>Pumpkin_Seeds_Dataset!A1846</f>
        <v>68464</v>
      </c>
      <c r="B1848">
        <f>Pumpkin_Seeds_Dataset!B1846</f>
        <v>1087.8330000000001</v>
      </c>
      <c r="C1848">
        <f>Pumpkin_Seeds_Dataset!C1846</f>
        <v>461.50060000000002</v>
      </c>
      <c r="D1848">
        <f>Pumpkin_Seeds_Dataset!D1846</f>
        <v>189.40889999999999</v>
      </c>
      <c r="E1848">
        <f>Pumpkin_Seeds_Dataset!E1846</f>
        <v>69255</v>
      </c>
      <c r="F1848">
        <f>Pumpkin_Seeds_Dataset!F1846</f>
        <v>295.2475</v>
      </c>
      <c r="G1848">
        <f>Pumpkin_Seeds_Dataset!G1846</f>
        <v>0.91190000000000004</v>
      </c>
      <c r="H1848">
        <f>Pumpkin_Seeds_Dataset!H1846</f>
        <v>0.98860000000000003</v>
      </c>
      <c r="I1848">
        <f>Pumpkin_Seeds_Dataset!I1846</f>
        <v>0.71560000000000001</v>
      </c>
      <c r="J1848">
        <f>Pumpkin_Seeds_Dataset!J1846</f>
        <v>0.72699999999999998</v>
      </c>
      <c r="K1848">
        <f>Pumpkin_Seeds_Dataset!K1846</f>
        <v>2.4365000000000001</v>
      </c>
      <c r="L1848">
        <f>Pumpkin_Seeds_Dataset!L1846</f>
        <v>0.63980000000000004</v>
      </c>
      <c r="M1848" s="9">
        <f>Pumpkin_Seeds_Dataset!M1846</f>
        <v>1</v>
      </c>
      <c r="N1848" s="10">
        <f t="shared" si="365"/>
        <v>0</v>
      </c>
      <c r="O1848" s="11">
        <f t="shared" si="366"/>
        <v>1</v>
      </c>
      <c r="P1848">
        <f t="shared" si="367"/>
        <v>1</v>
      </c>
      <c r="Q1848">
        <f t="shared" si="368"/>
        <v>0.98676194195402001</v>
      </c>
      <c r="R1848" s="9">
        <f t="shared" si="369"/>
        <v>0.98676194195402001</v>
      </c>
      <c r="S1848" s="11">
        <f t="shared" si="370"/>
        <v>1.3238058045979995E-2</v>
      </c>
      <c r="T1848" s="9">
        <f t="shared" si="371"/>
        <v>-1.3326462202790414E-2</v>
      </c>
      <c r="U1848" s="11">
        <f t="shared" si="372"/>
        <v>100</v>
      </c>
      <c r="AX1848">
        <v>0.94288951470363414</v>
      </c>
      <c r="AY1848">
        <v>0</v>
      </c>
      <c r="AZ1848">
        <v>1</v>
      </c>
      <c r="BA1848">
        <f t="shared" si="376"/>
        <v>1294</v>
      </c>
      <c r="BB1848">
        <f t="shared" si="377"/>
        <v>550</v>
      </c>
      <c r="BC1848">
        <f t="shared" si="373"/>
        <v>4.6153846153845768E-3</v>
      </c>
      <c r="BD1848">
        <f t="shared" si="374"/>
        <v>0.54166666666666674</v>
      </c>
      <c r="BE1848">
        <f t="shared" si="375"/>
        <v>0</v>
      </c>
    </row>
    <row r="1849" spans="1:57" x14ac:dyDescent="0.3">
      <c r="A1849">
        <f>Pumpkin_Seeds_Dataset!A1847</f>
        <v>66512</v>
      </c>
      <c r="B1849">
        <f>Pumpkin_Seeds_Dataset!B1847</f>
        <v>1057.9179999999999</v>
      </c>
      <c r="C1849">
        <f>Pumpkin_Seeds_Dataset!C1847</f>
        <v>440.65929999999997</v>
      </c>
      <c r="D1849">
        <f>Pumpkin_Seeds_Dataset!D1847</f>
        <v>192.56829999999999</v>
      </c>
      <c r="E1849">
        <f>Pumpkin_Seeds_Dataset!E1847</f>
        <v>67301</v>
      </c>
      <c r="F1849">
        <f>Pumpkin_Seeds_Dataset!F1847</f>
        <v>291.00810000000001</v>
      </c>
      <c r="G1849">
        <f>Pumpkin_Seeds_Dataset!G1847</f>
        <v>0.89949999999999997</v>
      </c>
      <c r="H1849">
        <f>Pumpkin_Seeds_Dataset!H1847</f>
        <v>0.98829999999999996</v>
      </c>
      <c r="I1849">
        <f>Pumpkin_Seeds_Dataset!I1847</f>
        <v>0.61360000000000003</v>
      </c>
      <c r="J1849">
        <f>Pumpkin_Seeds_Dataset!J1847</f>
        <v>0.74680000000000002</v>
      </c>
      <c r="K1849">
        <f>Pumpkin_Seeds_Dataset!K1847</f>
        <v>2.2883</v>
      </c>
      <c r="L1849">
        <f>Pumpkin_Seeds_Dataset!L1847</f>
        <v>0.66039999999999999</v>
      </c>
      <c r="M1849" s="9">
        <f>Pumpkin_Seeds_Dataset!M1847</f>
        <v>1</v>
      </c>
      <c r="N1849" s="10">
        <f t="shared" si="365"/>
        <v>0</v>
      </c>
      <c r="O1849" s="11">
        <f t="shared" si="366"/>
        <v>1</v>
      </c>
      <c r="P1849">
        <f t="shared" si="367"/>
        <v>1</v>
      </c>
      <c r="Q1849">
        <f t="shared" si="368"/>
        <v>0.91715693509712726</v>
      </c>
      <c r="R1849" s="9">
        <f t="shared" si="369"/>
        <v>0.91715693509712726</v>
      </c>
      <c r="S1849" s="11">
        <f t="shared" si="370"/>
        <v>8.2843064902872743E-2</v>
      </c>
      <c r="T1849" s="9">
        <f t="shared" si="371"/>
        <v>-8.6476681676874875E-2</v>
      </c>
      <c r="U1849" s="11">
        <f t="shared" si="372"/>
        <v>100</v>
      </c>
      <c r="AX1849">
        <v>0.94349099807753589</v>
      </c>
      <c r="AY1849">
        <v>0</v>
      </c>
      <c r="AZ1849">
        <v>1</v>
      </c>
      <c r="BA1849">
        <f t="shared" si="376"/>
        <v>1294</v>
      </c>
      <c r="BB1849">
        <f t="shared" si="377"/>
        <v>551</v>
      </c>
      <c r="BC1849">
        <f t="shared" si="373"/>
        <v>4.6153846153845768E-3</v>
      </c>
      <c r="BD1849">
        <f t="shared" si="374"/>
        <v>0.54083333333333328</v>
      </c>
      <c r="BE1849">
        <f t="shared" si="375"/>
        <v>0</v>
      </c>
    </row>
    <row r="1850" spans="1:57" x14ac:dyDescent="0.3">
      <c r="A1850">
        <f>Pumpkin_Seeds_Dataset!A1848</f>
        <v>67803</v>
      </c>
      <c r="B1850">
        <f>Pumpkin_Seeds_Dataset!B1848</f>
        <v>1055.537</v>
      </c>
      <c r="C1850">
        <f>Pumpkin_Seeds_Dataset!C1848</f>
        <v>439.77699999999999</v>
      </c>
      <c r="D1850">
        <f>Pumpkin_Seeds_Dataset!D1848</f>
        <v>196.8519</v>
      </c>
      <c r="E1850">
        <f>Pumpkin_Seeds_Dataset!E1848</f>
        <v>68460</v>
      </c>
      <c r="F1850">
        <f>Pumpkin_Seeds_Dataset!F1848</f>
        <v>293.81880000000001</v>
      </c>
      <c r="G1850">
        <f>Pumpkin_Seeds_Dataset!G1848</f>
        <v>0.89419999999999999</v>
      </c>
      <c r="H1850">
        <f>Pumpkin_Seeds_Dataset!H1848</f>
        <v>0.99039999999999995</v>
      </c>
      <c r="I1850">
        <f>Pumpkin_Seeds_Dataset!I1848</f>
        <v>0.73899999999999999</v>
      </c>
      <c r="J1850">
        <f>Pumpkin_Seeds_Dataset!J1848</f>
        <v>0.76470000000000005</v>
      </c>
      <c r="K1850">
        <f>Pumpkin_Seeds_Dataset!K1848</f>
        <v>2.234</v>
      </c>
      <c r="L1850">
        <f>Pumpkin_Seeds_Dataset!L1848</f>
        <v>0.66810000000000003</v>
      </c>
      <c r="M1850" s="9">
        <f>Pumpkin_Seeds_Dataset!M1848</f>
        <v>1</v>
      </c>
      <c r="N1850" s="10">
        <f t="shared" si="365"/>
        <v>0</v>
      </c>
      <c r="O1850" s="11">
        <f t="shared" si="366"/>
        <v>1</v>
      </c>
      <c r="P1850">
        <f t="shared" si="367"/>
        <v>1</v>
      </c>
      <c r="Q1850">
        <f t="shared" si="368"/>
        <v>0.90643126699405974</v>
      </c>
      <c r="R1850" s="9">
        <f t="shared" si="369"/>
        <v>0.90643126699405974</v>
      </c>
      <c r="S1850" s="11">
        <f t="shared" si="370"/>
        <v>9.3568733005940263E-2</v>
      </c>
      <c r="T1850" s="9">
        <f t="shared" si="371"/>
        <v>-9.8240074062270172E-2</v>
      </c>
      <c r="U1850" s="11">
        <f t="shared" si="372"/>
        <v>100</v>
      </c>
      <c r="AX1850">
        <v>0.94354915764612179</v>
      </c>
      <c r="AY1850">
        <v>0</v>
      </c>
      <c r="AZ1850">
        <v>1</v>
      </c>
      <c r="BA1850">
        <f t="shared" si="376"/>
        <v>1294</v>
      </c>
      <c r="BB1850">
        <f t="shared" si="377"/>
        <v>552</v>
      </c>
      <c r="BC1850">
        <f t="shared" si="373"/>
        <v>4.6153846153845768E-3</v>
      </c>
      <c r="BD1850">
        <f t="shared" si="374"/>
        <v>0.54</v>
      </c>
      <c r="BE1850">
        <f t="shared" si="375"/>
        <v>0</v>
      </c>
    </row>
    <row r="1851" spans="1:57" x14ac:dyDescent="0.3">
      <c r="A1851">
        <f>Pumpkin_Seeds_Dataset!A1849</f>
        <v>88995</v>
      </c>
      <c r="B1851">
        <f>Pumpkin_Seeds_Dataset!B1849</f>
        <v>1227.3389999999999</v>
      </c>
      <c r="C1851">
        <f>Pumpkin_Seeds_Dataset!C1849</f>
        <v>516.89490000000001</v>
      </c>
      <c r="D1851">
        <f>Pumpkin_Seeds_Dataset!D1849</f>
        <v>219.61009999999999</v>
      </c>
      <c r="E1851">
        <f>Pumpkin_Seeds_Dataset!E1849</f>
        <v>89728</v>
      </c>
      <c r="F1851">
        <f>Pumpkin_Seeds_Dataset!F1849</f>
        <v>336.61840000000001</v>
      </c>
      <c r="G1851">
        <f>Pumpkin_Seeds_Dataset!G1849</f>
        <v>0.90529999999999999</v>
      </c>
      <c r="H1851">
        <f>Pumpkin_Seeds_Dataset!H1849</f>
        <v>0.99180000000000001</v>
      </c>
      <c r="I1851">
        <f>Pumpkin_Seeds_Dataset!I1849</f>
        <v>0.7631</v>
      </c>
      <c r="J1851">
        <f>Pumpkin_Seeds_Dataset!J1849</f>
        <v>0.74239999999999995</v>
      </c>
      <c r="K1851">
        <f>Pumpkin_Seeds_Dataset!K1849</f>
        <v>2.3536999999999999</v>
      </c>
      <c r="L1851">
        <f>Pumpkin_Seeds_Dataset!L1849</f>
        <v>0.6512</v>
      </c>
      <c r="M1851" s="9">
        <f>Pumpkin_Seeds_Dataset!M1849</f>
        <v>1</v>
      </c>
      <c r="N1851" s="10">
        <f t="shared" si="365"/>
        <v>0</v>
      </c>
      <c r="O1851" s="11">
        <f t="shared" si="366"/>
        <v>1</v>
      </c>
      <c r="P1851">
        <f t="shared" si="367"/>
        <v>1</v>
      </c>
      <c r="Q1851">
        <f t="shared" si="368"/>
        <v>0.98270188101533684</v>
      </c>
      <c r="R1851" s="9">
        <f t="shared" si="369"/>
        <v>0.98270188101533684</v>
      </c>
      <c r="S1851" s="11">
        <f t="shared" si="370"/>
        <v>1.7298118984663158E-2</v>
      </c>
      <c r="T1851" s="9">
        <f t="shared" si="371"/>
        <v>-1.7449479485805747E-2</v>
      </c>
      <c r="U1851" s="11">
        <f t="shared" si="372"/>
        <v>100</v>
      </c>
      <c r="AX1851">
        <v>0.9435847788998466</v>
      </c>
      <c r="AY1851">
        <v>0</v>
      </c>
      <c r="AZ1851">
        <v>1</v>
      </c>
      <c r="BA1851">
        <f t="shared" si="376"/>
        <v>1294</v>
      </c>
      <c r="BB1851">
        <f t="shared" si="377"/>
        <v>553</v>
      </c>
      <c r="BC1851">
        <f t="shared" si="373"/>
        <v>4.6153846153845768E-3</v>
      </c>
      <c r="BD1851">
        <f t="shared" si="374"/>
        <v>0.53916666666666668</v>
      </c>
      <c r="BE1851">
        <f t="shared" si="375"/>
        <v>0</v>
      </c>
    </row>
    <row r="1852" spans="1:57" x14ac:dyDescent="0.3">
      <c r="A1852">
        <f>Pumpkin_Seeds_Dataset!A1850</f>
        <v>95776</v>
      </c>
      <c r="B1852">
        <f>Pumpkin_Seeds_Dataset!B1850</f>
        <v>1216.306</v>
      </c>
      <c r="C1852">
        <f>Pumpkin_Seeds_Dataset!C1850</f>
        <v>471.4701</v>
      </c>
      <c r="D1852">
        <f>Pumpkin_Seeds_Dataset!D1850</f>
        <v>260.09429999999998</v>
      </c>
      <c r="E1852">
        <f>Pumpkin_Seeds_Dataset!E1850</f>
        <v>97009</v>
      </c>
      <c r="F1852">
        <f>Pumpkin_Seeds_Dataset!F1850</f>
        <v>349.20740000000001</v>
      </c>
      <c r="G1852">
        <f>Pumpkin_Seeds_Dataset!G1850</f>
        <v>0.83409999999999995</v>
      </c>
      <c r="H1852">
        <f>Pumpkin_Seeds_Dataset!H1850</f>
        <v>0.98729999999999996</v>
      </c>
      <c r="I1852">
        <f>Pumpkin_Seeds_Dataset!I1850</f>
        <v>0.65959999999999996</v>
      </c>
      <c r="J1852">
        <f>Pumpkin_Seeds_Dataset!J1850</f>
        <v>0.8135</v>
      </c>
      <c r="K1852">
        <f>Pumpkin_Seeds_Dataset!K1850</f>
        <v>1.8127</v>
      </c>
      <c r="L1852">
        <f>Pumpkin_Seeds_Dataset!L1850</f>
        <v>0.74070000000000003</v>
      </c>
      <c r="M1852" s="9">
        <f>Pumpkin_Seeds_Dataset!M1850</f>
        <v>1</v>
      </c>
      <c r="N1852" s="10">
        <f t="shared" si="365"/>
        <v>0</v>
      </c>
      <c r="O1852" s="11">
        <f t="shared" si="366"/>
        <v>1</v>
      </c>
      <c r="P1852">
        <f t="shared" si="367"/>
        <v>1</v>
      </c>
      <c r="Q1852">
        <f t="shared" si="368"/>
        <v>5.3445488921665285E-2</v>
      </c>
      <c r="R1852" s="9">
        <f t="shared" si="369"/>
        <v>5.3445488921665285E-2</v>
      </c>
      <c r="S1852" s="11">
        <f t="shared" si="370"/>
        <v>0.94655451107833466</v>
      </c>
      <c r="T1852" s="9">
        <f t="shared" si="371"/>
        <v>-2.9290930431707394</v>
      </c>
      <c r="U1852" s="11">
        <f t="shared" si="372"/>
        <v>0</v>
      </c>
      <c r="AX1852">
        <v>0.94387295666464166</v>
      </c>
      <c r="AY1852">
        <v>0</v>
      </c>
      <c r="AZ1852">
        <v>1</v>
      </c>
      <c r="BA1852">
        <f t="shared" si="376"/>
        <v>1294</v>
      </c>
      <c r="BB1852">
        <f t="shared" si="377"/>
        <v>554</v>
      </c>
      <c r="BC1852">
        <f t="shared" si="373"/>
        <v>4.6153846153845768E-3</v>
      </c>
      <c r="BD1852">
        <f t="shared" si="374"/>
        <v>0.53833333333333333</v>
      </c>
      <c r="BE1852">
        <f t="shared" si="375"/>
        <v>0</v>
      </c>
    </row>
    <row r="1853" spans="1:57" x14ac:dyDescent="0.3">
      <c r="A1853">
        <f>Pumpkin_Seeds_Dataset!A1851</f>
        <v>90540</v>
      </c>
      <c r="B1853">
        <f>Pumpkin_Seeds_Dataset!B1851</f>
        <v>1233.058</v>
      </c>
      <c r="C1853">
        <f>Pumpkin_Seeds_Dataset!C1851</f>
        <v>511.99180000000001</v>
      </c>
      <c r="D1853">
        <f>Pumpkin_Seeds_Dataset!D1851</f>
        <v>226.65430000000001</v>
      </c>
      <c r="E1853">
        <f>Pumpkin_Seeds_Dataset!E1851</f>
        <v>91871</v>
      </c>
      <c r="F1853">
        <f>Pumpkin_Seeds_Dataset!F1851</f>
        <v>339.52780000000001</v>
      </c>
      <c r="G1853">
        <f>Pumpkin_Seeds_Dataset!G1851</f>
        <v>0.89670000000000005</v>
      </c>
      <c r="H1853">
        <f>Pumpkin_Seeds_Dataset!H1851</f>
        <v>0.98550000000000004</v>
      </c>
      <c r="I1853">
        <f>Pumpkin_Seeds_Dataset!I1851</f>
        <v>0.72970000000000002</v>
      </c>
      <c r="J1853">
        <f>Pumpkin_Seeds_Dataset!J1851</f>
        <v>0.74829999999999997</v>
      </c>
      <c r="K1853">
        <f>Pumpkin_Seeds_Dataset!K1851</f>
        <v>2.2589000000000001</v>
      </c>
      <c r="L1853">
        <f>Pumpkin_Seeds_Dataset!L1851</f>
        <v>0.66320000000000001</v>
      </c>
      <c r="M1853" s="9">
        <f>Pumpkin_Seeds_Dataset!M1851</f>
        <v>1</v>
      </c>
      <c r="N1853" s="10">
        <f t="shared" si="365"/>
        <v>0</v>
      </c>
      <c r="O1853" s="11">
        <f t="shared" si="366"/>
        <v>1</v>
      </c>
      <c r="P1853">
        <f t="shared" si="367"/>
        <v>1</v>
      </c>
      <c r="Q1853">
        <f t="shared" si="368"/>
        <v>0.80099415421111619</v>
      </c>
      <c r="R1853" s="9">
        <f t="shared" si="369"/>
        <v>0.80099415421111619</v>
      </c>
      <c r="S1853" s="11">
        <f t="shared" si="370"/>
        <v>0.19900584578888381</v>
      </c>
      <c r="T1853" s="9">
        <f t="shared" si="371"/>
        <v>-0.22190163005387212</v>
      </c>
      <c r="U1853" s="11">
        <f t="shared" si="372"/>
        <v>100</v>
      </c>
      <c r="AX1853">
        <v>0.94388120853289847</v>
      </c>
      <c r="AY1853">
        <v>0</v>
      </c>
      <c r="AZ1853">
        <v>1</v>
      </c>
      <c r="BA1853">
        <f t="shared" si="376"/>
        <v>1294</v>
      </c>
      <c r="BB1853">
        <f t="shared" si="377"/>
        <v>555</v>
      </c>
      <c r="BC1853">
        <f t="shared" si="373"/>
        <v>4.6153846153845768E-3</v>
      </c>
      <c r="BD1853">
        <f t="shared" si="374"/>
        <v>0.53749999999999998</v>
      </c>
      <c r="BE1853">
        <f t="shared" si="375"/>
        <v>0</v>
      </c>
    </row>
    <row r="1854" spans="1:57" x14ac:dyDescent="0.3">
      <c r="A1854">
        <f>Pumpkin_Seeds_Dataset!A1852</f>
        <v>68063</v>
      </c>
      <c r="B1854">
        <f>Pumpkin_Seeds_Dataset!B1852</f>
        <v>1139.029</v>
      </c>
      <c r="C1854">
        <f>Pumpkin_Seeds_Dataset!C1852</f>
        <v>505.1026</v>
      </c>
      <c r="D1854">
        <f>Pumpkin_Seeds_Dataset!D1852</f>
        <v>173.26900000000001</v>
      </c>
      <c r="E1854">
        <f>Pumpkin_Seeds_Dataset!E1852</f>
        <v>68640</v>
      </c>
      <c r="F1854">
        <f>Pumpkin_Seeds_Dataset!F1852</f>
        <v>294.38159999999999</v>
      </c>
      <c r="G1854">
        <f>Pumpkin_Seeds_Dataset!G1852</f>
        <v>0.93930000000000002</v>
      </c>
      <c r="H1854">
        <f>Pumpkin_Seeds_Dataset!H1852</f>
        <v>0.99160000000000004</v>
      </c>
      <c r="I1854">
        <f>Pumpkin_Seeds_Dataset!I1852</f>
        <v>0.75509999999999999</v>
      </c>
      <c r="J1854">
        <f>Pumpkin_Seeds_Dataset!J1852</f>
        <v>0.6593</v>
      </c>
      <c r="K1854">
        <f>Pumpkin_Seeds_Dataset!K1852</f>
        <v>2.9150999999999998</v>
      </c>
      <c r="L1854">
        <f>Pumpkin_Seeds_Dataset!L1852</f>
        <v>0.58279999999999998</v>
      </c>
      <c r="M1854" s="9">
        <f>Pumpkin_Seeds_Dataset!M1852</f>
        <v>1</v>
      </c>
      <c r="N1854" s="10">
        <f t="shared" si="365"/>
        <v>0</v>
      </c>
      <c r="O1854" s="11">
        <f t="shared" si="366"/>
        <v>1</v>
      </c>
      <c r="P1854">
        <f t="shared" si="367"/>
        <v>1</v>
      </c>
      <c r="Q1854">
        <f t="shared" si="368"/>
        <v>0.99999553266271679</v>
      </c>
      <c r="R1854" s="9">
        <f t="shared" si="369"/>
        <v>0.99999553266271679</v>
      </c>
      <c r="S1854" s="11">
        <f t="shared" si="370"/>
        <v>4.4673372832093605E-6</v>
      </c>
      <c r="T1854" s="9">
        <f t="shared" si="371"/>
        <v>-4.4673472617902798E-6</v>
      </c>
      <c r="U1854" s="11">
        <f t="shared" si="372"/>
        <v>100</v>
      </c>
      <c r="AX1854">
        <v>0.94422398742264757</v>
      </c>
      <c r="AY1854">
        <v>0</v>
      </c>
      <c r="AZ1854">
        <v>1</v>
      </c>
      <c r="BA1854">
        <f t="shared" si="376"/>
        <v>1294</v>
      </c>
      <c r="BB1854">
        <f t="shared" si="377"/>
        <v>556</v>
      </c>
      <c r="BC1854">
        <f t="shared" si="373"/>
        <v>4.6153846153845768E-3</v>
      </c>
      <c r="BD1854">
        <f t="shared" si="374"/>
        <v>0.53666666666666663</v>
      </c>
      <c r="BE1854">
        <f t="shared" si="375"/>
        <v>0</v>
      </c>
    </row>
    <row r="1855" spans="1:57" x14ac:dyDescent="0.3">
      <c r="A1855">
        <f>Pumpkin_Seeds_Dataset!A1853</f>
        <v>103910</v>
      </c>
      <c r="B1855">
        <f>Pumpkin_Seeds_Dataset!B1853</f>
        <v>1277.0540000000001</v>
      </c>
      <c r="C1855">
        <f>Pumpkin_Seeds_Dataset!C1853</f>
        <v>517.27859999999998</v>
      </c>
      <c r="D1855">
        <f>Pumpkin_Seeds_Dataset!D1853</f>
        <v>256.36739999999998</v>
      </c>
      <c r="E1855">
        <f>Pumpkin_Seeds_Dataset!E1853</f>
        <v>104580</v>
      </c>
      <c r="F1855">
        <f>Pumpkin_Seeds_Dataset!F1853</f>
        <v>363.73390000000001</v>
      </c>
      <c r="G1855">
        <f>Pumpkin_Seeds_Dataset!G1853</f>
        <v>0.86850000000000005</v>
      </c>
      <c r="H1855">
        <f>Pumpkin_Seeds_Dataset!H1853</f>
        <v>0.99360000000000004</v>
      </c>
      <c r="I1855">
        <f>Pumpkin_Seeds_Dataset!I1853</f>
        <v>0.70169999999999999</v>
      </c>
      <c r="J1855">
        <f>Pumpkin_Seeds_Dataset!J1853</f>
        <v>0.80069999999999997</v>
      </c>
      <c r="K1855">
        <f>Pumpkin_Seeds_Dataset!K1853</f>
        <v>2.0177</v>
      </c>
      <c r="L1855">
        <f>Pumpkin_Seeds_Dataset!L1853</f>
        <v>0.70320000000000005</v>
      </c>
      <c r="M1855" s="9">
        <f>Pumpkin_Seeds_Dataset!M1853</f>
        <v>1</v>
      </c>
      <c r="N1855" s="10">
        <f t="shared" si="365"/>
        <v>0</v>
      </c>
      <c r="O1855" s="11">
        <f t="shared" si="366"/>
        <v>1</v>
      </c>
      <c r="P1855">
        <f t="shared" si="367"/>
        <v>1</v>
      </c>
      <c r="Q1855">
        <f t="shared" si="368"/>
        <v>0.90270258079200616</v>
      </c>
      <c r="R1855" s="9">
        <f t="shared" si="369"/>
        <v>0.90270258079200616</v>
      </c>
      <c r="S1855" s="11">
        <f t="shared" si="370"/>
        <v>9.729741920799384E-2</v>
      </c>
      <c r="T1855" s="9">
        <f t="shared" si="371"/>
        <v>-0.10236214771235046</v>
      </c>
      <c r="U1855" s="11">
        <f t="shared" si="372"/>
        <v>100</v>
      </c>
      <c r="AX1855">
        <v>0.9443478257561464</v>
      </c>
      <c r="AY1855">
        <v>0</v>
      </c>
      <c r="AZ1855">
        <v>1</v>
      </c>
      <c r="BA1855">
        <f t="shared" si="376"/>
        <v>1294</v>
      </c>
      <c r="BB1855">
        <f t="shared" si="377"/>
        <v>557</v>
      </c>
      <c r="BC1855">
        <f t="shared" si="373"/>
        <v>4.6153846153845768E-3</v>
      </c>
      <c r="BD1855">
        <f t="shared" si="374"/>
        <v>0.53583333333333338</v>
      </c>
      <c r="BE1855">
        <f t="shared" si="375"/>
        <v>4.1217948717947383E-4</v>
      </c>
    </row>
    <row r="1856" spans="1:57" x14ac:dyDescent="0.3">
      <c r="A1856">
        <f>Pumpkin_Seeds_Dataset!A1854</f>
        <v>72823</v>
      </c>
      <c r="B1856">
        <f>Pumpkin_Seeds_Dataset!B1854</f>
        <v>1131.269</v>
      </c>
      <c r="C1856">
        <f>Pumpkin_Seeds_Dataset!C1854</f>
        <v>482.64330000000001</v>
      </c>
      <c r="D1856">
        <f>Pumpkin_Seeds_Dataset!D1854</f>
        <v>192.39279999999999</v>
      </c>
      <c r="E1856">
        <f>Pumpkin_Seeds_Dataset!E1854</f>
        <v>73513</v>
      </c>
      <c r="F1856">
        <f>Pumpkin_Seeds_Dataset!F1854</f>
        <v>304.50139999999999</v>
      </c>
      <c r="G1856">
        <f>Pumpkin_Seeds_Dataset!G1854</f>
        <v>0.91710000000000003</v>
      </c>
      <c r="H1856">
        <f>Pumpkin_Seeds_Dataset!H1854</f>
        <v>0.99060000000000004</v>
      </c>
      <c r="I1856">
        <f>Pumpkin_Seeds_Dataset!I1854</f>
        <v>0.57399999999999995</v>
      </c>
      <c r="J1856">
        <f>Pumpkin_Seeds_Dataset!J1854</f>
        <v>0.71509999999999996</v>
      </c>
      <c r="K1856">
        <f>Pumpkin_Seeds_Dataset!K1854</f>
        <v>2.5085999999999999</v>
      </c>
      <c r="L1856">
        <f>Pumpkin_Seeds_Dataset!L1854</f>
        <v>0.63090000000000002</v>
      </c>
      <c r="M1856" s="9">
        <f>Pumpkin_Seeds_Dataset!M1854</f>
        <v>1</v>
      </c>
      <c r="N1856" s="10">
        <f t="shared" si="365"/>
        <v>0</v>
      </c>
      <c r="O1856" s="11">
        <f t="shared" si="366"/>
        <v>1</v>
      </c>
      <c r="P1856">
        <f t="shared" si="367"/>
        <v>1</v>
      </c>
      <c r="Q1856">
        <f t="shared" si="368"/>
        <v>0.99418969191225226</v>
      </c>
      <c r="R1856" s="9">
        <f t="shared" si="369"/>
        <v>0.99418969191225226</v>
      </c>
      <c r="S1856" s="11">
        <f t="shared" si="370"/>
        <v>5.8103080877477398E-3</v>
      </c>
      <c r="T1856" s="9">
        <f t="shared" si="371"/>
        <v>-5.8272535987589366E-3</v>
      </c>
      <c r="U1856" s="11">
        <f t="shared" si="372"/>
        <v>100</v>
      </c>
      <c r="AX1856">
        <v>0.9443738592784825</v>
      </c>
      <c r="AY1856">
        <v>1</v>
      </c>
      <c r="AZ1856">
        <v>0</v>
      </c>
      <c r="BA1856">
        <f t="shared" si="376"/>
        <v>1295</v>
      </c>
      <c r="BB1856">
        <f t="shared" si="377"/>
        <v>557</v>
      </c>
      <c r="BC1856">
        <f t="shared" si="373"/>
        <v>3.8461538461538325E-3</v>
      </c>
      <c r="BD1856">
        <f t="shared" si="374"/>
        <v>0.53583333333333338</v>
      </c>
      <c r="BE1856">
        <f t="shared" si="375"/>
        <v>0</v>
      </c>
    </row>
    <row r="1857" spans="1:57" x14ac:dyDescent="0.3">
      <c r="A1857">
        <f>Pumpkin_Seeds_Dataset!A1855</f>
        <v>72604</v>
      </c>
      <c r="B1857">
        <f>Pumpkin_Seeds_Dataset!B1855</f>
        <v>1116.722</v>
      </c>
      <c r="C1857">
        <f>Pumpkin_Seeds_Dataset!C1855</f>
        <v>472.07900000000001</v>
      </c>
      <c r="D1857">
        <f>Pumpkin_Seeds_Dataset!D1855</f>
        <v>196.4288</v>
      </c>
      <c r="E1857">
        <f>Pumpkin_Seeds_Dataset!E1855</f>
        <v>73372</v>
      </c>
      <c r="F1857">
        <f>Pumpkin_Seeds_Dataset!F1855</f>
        <v>304.04320000000001</v>
      </c>
      <c r="G1857">
        <f>Pumpkin_Seeds_Dataset!G1855</f>
        <v>0.9093</v>
      </c>
      <c r="H1857">
        <f>Pumpkin_Seeds_Dataset!H1855</f>
        <v>0.98950000000000005</v>
      </c>
      <c r="I1857">
        <f>Pumpkin_Seeds_Dataset!I1855</f>
        <v>0.70050000000000001</v>
      </c>
      <c r="J1857">
        <f>Pumpkin_Seeds_Dataset!J1855</f>
        <v>0.73160000000000003</v>
      </c>
      <c r="K1857">
        <f>Pumpkin_Seeds_Dataset!K1855</f>
        <v>2.4033000000000002</v>
      </c>
      <c r="L1857">
        <f>Pumpkin_Seeds_Dataset!L1855</f>
        <v>0.64410000000000001</v>
      </c>
      <c r="M1857" s="9">
        <f>Pumpkin_Seeds_Dataset!M1855</f>
        <v>1</v>
      </c>
      <c r="N1857" s="10">
        <f t="shared" si="365"/>
        <v>0</v>
      </c>
      <c r="O1857" s="11">
        <f t="shared" si="366"/>
        <v>1</v>
      </c>
      <c r="P1857">
        <f t="shared" si="367"/>
        <v>1</v>
      </c>
      <c r="Q1857">
        <f t="shared" si="368"/>
        <v>0.97997177018286419</v>
      </c>
      <c r="R1857" s="9">
        <f t="shared" si="369"/>
        <v>0.97997177018286419</v>
      </c>
      <c r="S1857" s="11">
        <f t="shared" si="370"/>
        <v>2.0028229817135812E-2</v>
      </c>
      <c r="T1857" s="9">
        <f t="shared" si="371"/>
        <v>-2.0231513668271257E-2</v>
      </c>
      <c r="U1857" s="11">
        <f t="shared" si="372"/>
        <v>100</v>
      </c>
      <c r="AX1857">
        <v>0.94447717541851939</v>
      </c>
      <c r="AY1857">
        <v>0</v>
      </c>
      <c r="AZ1857">
        <v>1</v>
      </c>
      <c r="BA1857">
        <f t="shared" si="376"/>
        <v>1295</v>
      </c>
      <c r="BB1857">
        <f t="shared" si="377"/>
        <v>558</v>
      </c>
      <c r="BC1857">
        <f t="shared" si="373"/>
        <v>3.8461538461538325E-3</v>
      </c>
      <c r="BD1857">
        <f t="shared" si="374"/>
        <v>0.53499999999999992</v>
      </c>
      <c r="BE1857">
        <f t="shared" si="375"/>
        <v>0</v>
      </c>
    </row>
    <row r="1858" spans="1:57" x14ac:dyDescent="0.3">
      <c r="A1858">
        <f>Pumpkin_Seeds_Dataset!A1856</f>
        <v>132035</v>
      </c>
      <c r="B1858">
        <f>Pumpkin_Seeds_Dataset!B1856</f>
        <v>1520.5250000000001</v>
      </c>
      <c r="C1858">
        <f>Pumpkin_Seeds_Dataset!C1856</f>
        <v>640.19069999999999</v>
      </c>
      <c r="D1858">
        <f>Pumpkin_Seeds_Dataset!D1856</f>
        <v>265.3734</v>
      </c>
      <c r="E1858">
        <f>Pumpkin_Seeds_Dataset!E1856</f>
        <v>133706</v>
      </c>
      <c r="F1858">
        <f>Pumpkin_Seeds_Dataset!F1856</f>
        <v>410.01490000000001</v>
      </c>
      <c r="G1858">
        <f>Pumpkin_Seeds_Dataset!G1856</f>
        <v>0.91</v>
      </c>
      <c r="H1858">
        <f>Pumpkin_Seeds_Dataset!H1856</f>
        <v>0.98750000000000004</v>
      </c>
      <c r="I1858">
        <f>Pumpkin_Seeds_Dataset!I1856</f>
        <v>0.56059999999999999</v>
      </c>
      <c r="J1858">
        <f>Pumpkin_Seeds_Dataset!J1856</f>
        <v>0.71760000000000002</v>
      </c>
      <c r="K1858">
        <f>Pumpkin_Seeds_Dataset!K1856</f>
        <v>2.4123999999999999</v>
      </c>
      <c r="L1858">
        <f>Pumpkin_Seeds_Dataset!L1856</f>
        <v>0.64049999999999996</v>
      </c>
      <c r="M1858" s="9">
        <f>Pumpkin_Seeds_Dataset!M1856</f>
        <v>1</v>
      </c>
      <c r="N1858" s="10">
        <f t="shared" si="365"/>
        <v>0</v>
      </c>
      <c r="O1858" s="11">
        <f t="shared" si="366"/>
        <v>1</v>
      </c>
      <c r="P1858">
        <f t="shared" si="367"/>
        <v>1</v>
      </c>
      <c r="Q1858">
        <f t="shared" si="368"/>
        <v>0.9999833436396528</v>
      </c>
      <c r="R1858" s="9">
        <f t="shared" si="369"/>
        <v>0.9999833436396528</v>
      </c>
      <c r="S1858" s="11">
        <f t="shared" si="370"/>
        <v>1.6656360347200305E-5</v>
      </c>
      <c r="T1858" s="9">
        <f t="shared" si="371"/>
        <v>-1.6656499065910682E-5</v>
      </c>
      <c r="U1858" s="11">
        <f t="shared" si="372"/>
        <v>100</v>
      </c>
      <c r="AX1858">
        <v>0.94455414890270528</v>
      </c>
      <c r="AY1858">
        <v>0</v>
      </c>
      <c r="AZ1858">
        <v>1</v>
      </c>
      <c r="BA1858">
        <f t="shared" si="376"/>
        <v>1295</v>
      </c>
      <c r="BB1858">
        <f t="shared" si="377"/>
        <v>559</v>
      </c>
      <c r="BC1858">
        <f t="shared" si="373"/>
        <v>3.8461538461538325E-3</v>
      </c>
      <c r="BD1858">
        <f t="shared" si="374"/>
        <v>0.53416666666666668</v>
      </c>
      <c r="BE1858">
        <f t="shared" si="375"/>
        <v>0</v>
      </c>
    </row>
    <row r="1859" spans="1:57" x14ac:dyDescent="0.3">
      <c r="A1859">
        <f>Pumpkin_Seeds_Dataset!A1857</f>
        <v>65186</v>
      </c>
      <c r="B1859">
        <f>Pumpkin_Seeds_Dataset!B1857</f>
        <v>1032.7560000000001</v>
      </c>
      <c r="C1859">
        <f>Pumpkin_Seeds_Dataset!C1857</f>
        <v>428.17619999999999</v>
      </c>
      <c r="D1859">
        <f>Pumpkin_Seeds_Dataset!D1857</f>
        <v>194.60230000000001</v>
      </c>
      <c r="E1859">
        <f>Pumpkin_Seeds_Dataset!E1857</f>
        <v>65755</v>
      </c>
      <c r="F1859">
        <f>Pumpkin_Seeds_Dataset!F1857</f>
        <v>288.09269999999998</v>
      </c>
      <c r="G1859">
        <f>Pumpkin_Seeds_Dataset!G1857</f>
        <v>0.89080000000000004</v>
      </c>
      <c r="H1859">
        <f>Pumpkin_Seeds_Dataset!H1857</f>
        <v>0.99129999999999996</v>
      </c>
      <c r="I1859">
        <f>Pumpkin_Seeds_Dataset!I1857</f>
        <v>0.5706</v>
      </c>
      <c r="J1859">
        <f>Pumpkin_Seeds_Dataset!J1857</f>
        <v>0.76800000000000002</v>
      </c>
      <c r="K1859">
        <f>Pumpkin_Seeds_Dataset!K1857</f>
        <v>2.2002999999999999</v>
      </c>
      <c r="L1859">
        <f>Pumpkin_Seeds_Dataset!L1857</f>
        <v>0.67279999999999995</v>
      </c>
      <c r="M1859" s="9">
        <f>Pumpkin_Seeds_Dataset!M1857</f>
        <v>1</v>
      </c>
      <c r="N1859" s="10">
        <f t="shared" si="365"/>
        <v>0</v>
      </c>
      <c r="O1859" s="11">
        <f t="shared" si="366"/>
        <v>1</v>
      </c>
      <c r="P1859">
        <f t="shared" si="367"/>
        <v>1</v>
      </c>
      <c r="Q1859">
        <f t="shared" si="368"/>
        <v>0.91021617750306505</v>
      </c>
      <c r="R1859" s="9">
        <f t="shared" si="369"/>
        <v>0.91021617750306505</v>
      </c>
      <c r="S1859" s="11">
        <f t="shared" si="370"/>
        <v>8.9783822496934951E-2</v>
      </c>
      <c r="T1859" s="9">
        <f t="shared" si="371"/>
        <v>-9.4073149987926888E-2</v>
      </c>
      <c r="U1859" s="11">
        <f t="shared" si="372"/>
        <v>100</v>
      </c>
      <c r="AX1859">
        <v>0.94461439332005781</v>
      </c>
      <c r="AY1859">
        <v>0</v>
      </c>
      <c r="AZ1859">
        <v>1</v>
      </c>
      <c r="BA1859">
        <f t="shared" si="376"/>
        <v>1295</v>
      </c>
      <c r="BB1859">
        <f t="shared" si="377"/>
        <v>560</v>
      </c>
      <c r="BC1859">
        <f t="shared" si="373"/>
        <v>3.8461538461538325E-3</v>
      </c>
      <c r="BD1859">
        <f t="shared" si="374"/>
        <v>0.53333333333333333</v>
      </c>
      <c r="BE1859">
        <f t="shared" si="375"/>
        <v>0</v>
      </c>
    </row>
    <row r="1860" spans="1:57" x14ac:dyDescent="0.3">
      <c r="A1860">
        <f>Pumpkin_Seeds_Dataset!A1858</f>
        <v>79880</v>
      </c>
      <c r="B1860">
        <f>Pumpkin_Seeds_Dataset!B1858</f>
        <v>1185.4059999999999</v>
      </c>
      <c r="C1860">
        <f>Pumpkin_Seeds_Dataset!C1858</f>
        <v>510.04149999999998</v>
      </c>
      <c r="D1860">
        <f>Pumpkin_Seeds_Dataset!D1858</f>
        <v>200.58690000000001</v>
      </c>
      <c r="E1860">
        <f>Pumpkin_Seeds_Dataset!E1858</f>
        <v>80832</v>
      </c>
      <c r="F1860">
        <f>Pumpkin_Seeds_Dataset!F1858</f>
        <v>318.9144</v>
      </c>
      <c r="G1860">
        <f>Pumpkin_Seeds_Dataset!G1858</f>
        <v>0.9194</v>
      </c>
      <c r="H1860">
        <f>Pumpkin_Seeds_Dataset!H1858</f>
        <v>0.98819999999999997</v>
      </c>
      <c r="I1860">
        <f>Pumpkin_Seeds_Dataset!I1858</f>
        <v>0.56710000000000005</v>
      </c>
      <c r="J1860">
        <f>Pumpkin_Seeds_Dataset!J1858</f>
        <v>0.71440000000000003</v>
      </c>
      <c r="K1860">
        <f>Pumpkin_Seeds_Dataset!K1858</f>
        <v>2.5427</v>
      </c>
      <c r="L1860">
        <f>Pumpkin_Seeds_Dataset!L1858</f>
        <v>0.62529999999999997</v>
      </c>
      <c r="M1860" s="9">
        <f>Pumpkin_Seeds_Dataset!M1858</f>
        <v>1</v>
      </c>
      <c r="N1860" s="10">
        <f t="shared" si="365"/>
        <v>0</v>
      </c>
      <c r="O1860" s="11">
        <f t="shared" si="366"/>
        <v>1</v>
      </c>
      <c r="P1860">
        <f t="shared" si="367"/>
        <v>1</v>
      </c>
      <c r="Q1860">
        <f t="shared" si="368"/>
        <v>0.99558512352150352</v>
      </c>
      <c r="R1860" s="9">
        <f t="shared" si="369"/>
        <v>0.99558512352150352</v>
      </c>
      <c r="S1860" s="11">
        <f t="shared" si="370"/>
        <v>4.4148764784964767E-3</v>
      </c>
      <c r="T1860" s="9">
        <f t="shared" si="371"/>
        <v>-4.4246508246195814E-3</v>
      </c>
      <c r="U1860" s="11">
        <f t="shared" si="372"/>
        <v>100</v>
      </c>
      <c r="AX1860">
        <v>0.94467326380019045</v>
      </c>
      <c r="AY1860">
        <v>0</v>
      </c>
      <c r="AZ1860">
        <v>1</v>
      </c>
      <c r="BA1860">
        <f t="shared" si="376"/>
        <v>1295</v>
      </c>
      <c r="BB1860">
        <f t="shared" si="377"/>
        <v>561</v>
      </c>
      <c r="BC1860">
        <f t="shared" si="373"/>
        <v>3.8461538461538325E-3</v>
      </c>
      <c r="BD1860">
        <f t="shared" si="374"/>
        <v>0.53249999999999997</v>
      </c>
      <c r="BE1860">
        <f t="shared" si="375"/>
        <v>0</v>
      </c>
    </row>
    <row r="1861" spans="1:57" x14ac:dyDescent="0.3">
      <c r="A1861">
        <f>Pumpkin_Seeds_Dataset!A1859</f>
        <v>93884</v>
      </c>
      <c r="B1861">
        <f>Pumpkin_Seeds_Dataset!B1859</f>
        <v>1241.203</v>
      </c>
      <c r="C1861">
        <f>Pumpkin_Seeds_Dataset!C1859</f>
        <v>517.47379999999998</v>
      </c>
      <c r="D1861">
        <f>Pumpkin_Seeds_Dataset!D1859</f>
        <v>231.51089999999999</v>
      </c>
      <c r="E1861">
        <f>Pumpkin_Seeds_Dataset!E1859</f>
        <v>94613</v>
      </c>
      <c r="F1861">
        <f>Pumpkin_Seeds_Dataset!F1859</f>
        <v>345.74099999999999</v>
      </c>
      <c r="G1861">
        <f>Pumpkin_Seeds_Dataset!G1859</f>
        <v>0.89429999999999998</v>
      </c>
      <c r="H1861">
        <f>Pumpkin_Seeds_Dataset!H1859</f>
        <v>0.99229999999999996</v>
      </c>
      <c r="I1861">
        <f>Pumpkin_Seeds_Dataset!I1859</f>
        <v>0.74260000000000004</v>
      </c>
      <c r="J1861">
        <f>Pumpkin_Seeds_Dataset!J1859</f>
        <v>0.76580000000000004</v>
      </c>
      <c r="K1861">
        <f>Pumpkin_Seeds_Dataset!K1859</f>
        <v>2.2351999999999999</v>
      </c>
      <c r="L1861">
        <f>Pumpkin_Seeds_Dataset!L1859</f>
        <v>0.66810000000000003</v>
      </c>
      <c r="M1861" s="9">
        <f>Pumpkin_Seeds_Dataset!M1859</f>
        <v>1</v>
      </c>
      <c r="N1861" s="10">
        <f t="shared" ref="N1861:N1924" si="378">1-M1861</f>
        <v>0</v>
      </c>
      <c r="O1861" s="11">
        <f t="shared" ref="O1861:O1924" si="379">M1861+N1861</f>
        <v>1</v>
      </c>
      <c r="P1861">
        <f t="shared" ref="P1861:P1924" si="380">IF(O1861=0,"",M1861/O1861)</f>
        <v>1</v>
      </c>
      <c r="Q1861">
        <f t="shared" ref="Q1861:Q1924" si="381">1/(1+EXP(-$X$5-MMULT(A1861:L1861,$X$6:$X$17)))</f>
        <v>0.9568707656407659</v>
      </c>
      <c r="R1861" s="9">
        <f t="shared" ref="R1861:R1924" si="382">O1861*Q1861</f>
        <v>0.9568707656407659</v>
      </c>
      <c r="S1861" s="11">
        <f t="shared" ref="S1861:S1924" si="383">O1861-R1861</f>
        <v>4.3129234359234103E-2</v>
      </c>
      <c r="T1861" s="9">
        <f t="shared" ref="T1861:T1924" si="384">IFERROR(O1861*(P1861*LN(Q1861)+(1-P1861)*LN(1-Q1861)),0)</f>
        <v>-4.4086937775783173E-2</v>
      </c>
      <c r="U1861" s="11">
        <f t="shared" ref="U1861:U1924" si="385">100*IF(Q1861&gt;=$AT$10,M1861/O1861,N1861/O1861)</f>
        <v>100</v>
      </c>
      <c r="AX1861">
        <v>0.94480564433712122</v>
      </c>
      <c r="AY1861">
        <v>0</v>
      </c>
      <c r="AZ1861">
        <v>1</v>
      </c>
      <c r="BA1861">
        <f t="shared" si="376"/>
        <v>1295</v>
      </c>
      <c r="BB1861">
        <f t="shared" si="377"/>
        <v>562</v>
      </c>
      <c r="BC1861">
        <f t="shared" ref="BC1861:BC1924" si="386">1-BA1861/BA$2504</f>
        <v>3.8461538461538325E-3</v>
      </c>
      <c r="BD1861">
        <f t="shared" ref="BD1861:BD1924" si="387">1-BB1861/BB$2504</f>
        <v>0.53166666666666673</v>
      </c>
      <c r="BE1861">
        <f t="shared" ref="BE1861:BE1924" si="388">(BC1861-BC1862)*BD1861</f>
        <v>0</v>
      </c>
    </row>
    <row r="1862" spans="1:57" x14ac:dyDescent="0.3">
      <c r="A1862">
        <f>Pumpkin_Seeds_Dataset!A1860</f>
        <v>84853</v>
      </c>
      <c r="B1862">
        <f>Pumpkin_Seeds_Dataset!B1860</f>
        <v>1191.5999999999999</v>
      </c>
      <c r="C1862">
        <f>Pumpkin_Seeds_Dataset!C1860</f>
        <v>498.96039999999999</v>
      </c>
      <c r="D1862">
        <f>Pumpkin_Seeds_Dataset!D1860</f>
        <v>218.60290000000001</v>
      </c>
      <c r="E1862">
        <f>Pumpkin_Seeds_Dataset!E1860</f>
        <v>85930</v>
      </c>
      <c r="F1862">
        <f>Pumpkin_Seeds_Dataset!F1860</f>
        <v>328.69159999999999</v>
      </c>
      <c r="G1862">
        <f>Pumpkin_Seeds_Dataset!G1860</f>
        <v>0.89890000000000003</v>
      </c>
      <c r="H1862">
        <f>Pumpkin_Seeds_Dataset!H1860</f>
        <v>0.98750000000000004</v>
      </c>
      <c r="I1862">
        <f>Pumpkin_Seeds_Dataset!I1860</f>
        <v>0.68840000000000001</v>
      </c>
      <c r="J1862">
        <f>Pumpkin_Seeds_Dataset!J1860</f>
        <v>0.751</v>
      </c>
      <c r="K1862">
        <f>Pumpkin_Seeds_Dataset!K1860</f>
        <v>2.2825000000000002</v>
      </c>
      <c r="L1862">
        <f>Pumpkin_Seeds_Dataset!L1860</f>
        <v>0.65880000000000005</v>
      </c>
      <c r="M1862" s="9">
        <f>Pumpkin_Seeds_Dataset!M1860</f>
        <v>1</v>
      </c>
      <c r="N1862" s="10">
        <f t="shared" si="378"/>
        <v>0</v>
      </c>
      <c r="O1862" s="11">
        <f t="shared" si="379"/>
        <v>1</v>
      </c>
      <c r="P1862">
        <f t="shared" si="380"/>
        <v>1</v>
      </c>
      <c r="Q1862">
        <f t="shared" si="381"/>
        <v>0.92685837477686961</v>
      </c>
      <c r="R1862" s="9">
        <f t="shared" si="382"/>
        <v>0.92685837477686961</v>
      </c>
      <c r="S1862" s="11">
        <f t="shared" si="383"/>
        <v>7.3141625223130391E-2</v>
      </c>
      <c r="T1862" s="9">
        <f t="shared" si="384"/>
        <v>-7.5954503106511556E-2</v>
      </c>
      <c r="U1862" s="11">
        <f t="shared" si="385"/>
        <v>100</v>
      </c>
      <c r="AX1862">
        <v>0.94505739356503626</v>
      </c>
      <c r="AY1862">
        <v>0</v>
      </c>
      <c r="AZ1862">
        <v>1</v>
      </c>
      <c r="BA1862">
        <f t="shared" ref="BA1862:BA1925" si="389">BA1861+AY1862</f>
        <v>1295</v>
      </c>
      <c r="BB1862">
        <f t="shared" ref="BB1862:BB1925" si="390">BB1861+AZ1862</f>
        <v>563</v>
      </c>
      <c r="BC1862">
        <f t="shared" si="386"/>
        <v>3.8461538461538325E-3</v>
      </c>
      <c r="BD1862">
        <f t="shared" si="387"/>
        <v>0.53083333333333327</v>
      </c>
      <c r="BE1862">
        <f t="shared" si="388"/>
        <v>0</v>
      </c>
    </row>
    <row r="1863" spans="1:57" x14ac:dyDescent="0.3">
      <c r="A1863">
        <f>Pumpkin_Seeds_Dataset!A1861</f>
        <v>89020</v>
      </c>
      <c r="B1863">
        <f>Pumpkin_Seeds_Dataset!B1861</f>
        <v>1241.7280000000001</v>
      </c>
      <c r="C1863">
        <f>Pumpkin_Seeds_Dataset!C1861</f>
        <v>529.44749999999999</v>
      </c>
      <c r="D1863">
        <f>Pumpkin_Seeds_Dataset!D1861</f>
        <v>215.1147</v>
      </c>
      <c r="E1863">
        <f>Pumpkin_Seeds_Dataset!E1861</f>
        <v>90140</v>
      </c>
      <c r="F1863">
        <f>Pumpkin_Seeds_Dataset!F1861</f>
        <v>336.66570000000002</v>
      </c>
      <c r="G1863">
        <f>Pumpkin_Seeds_Dataset!G1861</f>
        <v>0.91369999999999996</v>
      </c>
      <c r="H1863">
        <f>Pumpkin_Seeds_Dataset!H1861</f>
        <v>0.98760000000000003</v>
      </c>
      <c r="I1863">
        <f>Pumpkin_Seeds_Dataset!I1861</f>
        <v>0.66610000000000003</v>
      </c>
      <c r="J1863">
        <f>Pumpkin_Seeds_Dataset!J1861</f>
        <v>0.72550000000000003</v>
      </c>
      <c r="K1863">
        <f>Pumpkin_Seeds_Dataset!K1861</f>
        <v>2.4611999999999998</v>
      </c>
      <c r="L1863">
        <f>Pumpkin_Seeds_Dataset!L1861</f>
        <v>0.63590000000000002</v>
      </c>
      <c r="M1863" s="9">
        <f>Pumpkin_Seeds_Dataset!M1861</f>
        <v>1</v>
      </c>
      <c r="N1863" s="10">
        <f t="shared" si="378"/>
        <v>0</v>
      </c>
      <c r="O1863" s="11">
        <f t="shared" si="379"/>
        <v>1</v>
      </c>
      <c r="P1863">
        <f t="shared" si="380"/>
        <v>1</v>
      </c>
      <c r="Q1863">
        <f t="shared" si="381"/>
        <v>0.98679564947390064</v>
      </c>
      <c r="R1863" s="9">
        <f t="shared" si="382"/>
        <v>0.98679564947390064</v>
      </c>
      <c r="S1863" s="11">
        <f t="shared" si="383"/>
        <v>1.3204350526099362E-2</v>
      </c>
      <c r="T1863" s="9">
        <f t="shared" si="384"/>
        <v>-1.3292303057873317E-2</v>
      </c>
      <c r="U1863" s="11">
        <f t="shared" si="385"/>
        <v>100</v>
      </c>
      <c r="AX1863">
        <v>0.94562952283234225</v>
      </c>
      <c r="AY1863">
        <v>0</v>
      </c>
      <c r="AZ1863">
        <v>1</v>
      </c>
      <c r="BA1863">
        <f t="shared" si="389"/>
        <v>1295</v>
      </c>
      <c r="BB1863">
        <f t="shared" si="390"/>
        <v>564</v>
      </c>
      <c r="BC1863">
        <f t="shared" si="386"/>
        <v>3.8461538461538325E-3</v>
      </c>
      <c r="BD1863">
        <f t="shared" si="387"/>
        <v>0.53</v>
      </c>
      <c r="BE1863">
        <f t="shared" si="388"/>
        <v>0</v>
      </c>
    </row>
    <row r="1864" spans="1:57" x14ac:dyDescent="0.3">
      <c r="A1864">
        <f>Pumpkin_Seeds_Dataset!A1862</f>
        <v>95520</v>
      </c>
      <c r="B1864">
        <f>Pumpkin_Seeds_Dataset!B1862</f>
        <v>1226.1990000000001</v>
      </c>
      <c r="C1864">
        <f>Pumpkin_Seeds_Dataset!C1862</f>
        <v>502.92200000000003</v>
      </c>
      <c r="D1864">
        <f>Pumpkin_Seeds_Dataset!D1862</f>
        <v>243.00640000000001</v>
      </c>
      <c r="E1864">
        <f>Pumpkin_Seeds_Dataset!E1862</f>
        <v>96718</v>
      </c>
      <c r="F1864">
        <f>Pumpkin_Seeds_Dataset!F1862</f>
        <v>348.74040000000002</v>
      </c>
      <c r="G1864">
        <f>Pumpkin_Seeds_Dataset!G1862</f>
        <v>0.87549999999999994</v>
      </c>
      <c r="H1864">
        <f>Pumpkin_Seeds_Dataset!H1862</f>
        <v>0.98760000000000003</v>
      </c>
      <c r="I1864">
        <f>Pumpkin_Seeds_Dataset!I1862</f>
        <v>0.6774</v>
      </c>
      <c r="J1864">
        <f>Pumpkin_Seeds_Dataset!J1862</f>
        <v>0.79830000000000001</v>
      </c>
      <c r="K1864">
        <f>Pumpkin_Seeds_Dataset!K1862</f>
        <v>2.0695999999999999</v>
      </c>
      <c r="L1864">
        <f>Pumpkin_Seeds_Dataset!L1862</f>
        <v>0.69340000000000002</v>
      </c>
      <c r="M1864" s="9">
        <f>Pumpkin_Seeds_Dataset!M1862</f>
        <v>1</v>
      </c>
      <c r="N1864" s="10">
        <f t="shared" si="378"/>
        <v>0</v>
      </c>
      <c r="O1864" s="11">
        <f t="shared" si="379"/>
        <v>1</v>
      </c>
      <c r="P1864">
        <f t="shared" si="380"/>
        <v>1</v>
      </c>
      <c r="Q1864">
        <f t="shared" si="381"/>
        <v>0.42922448914183842</v>
      </c>
      <c r="R1864" s="9">
        <f t="shared" si="382"/>
        <v>0.42922448914183842</v>
      </c>
      <c r="S1864" s="11">
        <f t="shared" si="383"/>
        <v>0.57077551085816158</v>
      </c>
      <c r="T1864" s="9">
        <f t="shared" si="384"/>
        <v>-0.84577521220691099</v>
      </c>
      <c r="U1864" s="11">
        <f t="shared" si="385"/>
        <v>0</v>
      </c>
      <c r="AX1864">
        <v>0.94637354705539567</v>
      </c>
      <c r="AY1864">
        <v>0</v>
      </c>
      <c r="AZ1864">
        <v>1</v>
      </c>
      <c r="BA1864">
        <f t="shared" si="389"/>
        <v>1295</v>
      </c>
      <c r="BB1864">
        <f t="shared" si="390"/>
        <v>565</v>
      </c>
      <c r="BC1864">
        <f t="shared" si="386"/>
        <v>3.8461538461538325E-3</v>
      </c>
      <c r="BD1864">
        <f t="shared" si="387"/>
        <v>0.52916666666666667</v>
      </c>
      <c r="BE1864">
        <f t="shared" si="388"/>
        <v>0</v>
      </c>
    </row>
    <row r="1865" spans="1:57" x14ac:dyDescent="0.3">
      <c r="A1865">
        <f>Pumpkin_Seeds_Dataset!A1863</f>
        <v>90363</v>
      </c>
      <c r="B1865">
        <f>Pumpkin_Seeds_Dataset!B1863</f>
        <v>1193.0419999999999</v>
      </c>
      <c r="C1865">
        <f>Pumpkin_Seeds_Dataset!C1863</f>
        <v>481.51409999999998</v>
      </c>
      <c r="D1865">
        <f>Pumpkin_Seeds_Dataset!D1863</f>
        <v>240.07060000000001</v>
      </c>
      <c r="E1865">
        <f>Pumpkin_Seeds_Dataset!E1863</f>
        <v>91407</v>
      </c>
      <c r="F1865">
        <f>Pumpkin_Seeds_Dataset!F1863</f>
        <v>339.19569999999999</v>
      </c>
      <c r="G1865">
        <f>Pumpkin_Seeds_Dataset!G1863</f>
        <v>0.86680000000000001</v>
      </c>
      <c r="H1865">
        <f>Pumpkin_Seeds_Dataset!H1863</f>
        <v>0.98860000000000003</v>
      </c>
      <c r="I1865">
        <f>Pumpkin_Seeds_Dataset!I1863</f>
        <v>0.70930000000000004</v>
      </c>
      <c r="J1865">
        <f>Pumpkin_Seeds_Dataset!J1863</f>
        <v>0.79779999999999995</v>
      </c>
      <c r="K1865">
        <f>Pumpkin_Seeds_Dataset!K1863</f>
        <v>2.0057</v>
      </c>
      <c r="L1865">
        <f>Pumpkin_Seeds_Dataset!L1863</f>
        <v>0.70440000000000003</v>
      </c>
      <c r="M1865" s="9">
        <f>Pumpkin_Seeds_Dataset!M1863</f>
        <v>1</v>
      </c>
      <c r="N1865" s="10">
        <f t="shared" si="378"/>
        <v>0</v>
      </c>
      <c r="O1865" s="11">
        <f t="shared" si="379"/>
        <v>1</v>
      </c>
      <c r="P1865">
        <f t="shared" si="380"/>
        <v>1</v>
      </c>
      <c r="Q1865">
        <f t="shared" si="381"/>
        <v>0.28545287374446321</v>
      </c>
      <c r="R1865" s="9">
        <f t="shared" si="382"/>
        <v>0.28545287374446321</v>
      </c>
      <c r="S1865" s="11">
        <f t="shared" si="383"/>
        <v>0.71454712625553674</v>
      </c>
      <c r="T1865" s="9">
        <f t="shared" si="384"/>
        <v>-1.2536783292045621</v>
      </c>
      <c r="U1865" s="11">
        <f t="shared" si="385"/>
        <v>0</v>
      </c>
      <c r="AX1865">
        <v>0.94699246372702872</v>
      </c>
      <c r="AY1865">
        <v>0</v>
      </c>
      <c r="AZ1865">
        <v>1</v>
      </c>
      <c r="BA1865">
        <f t="shared" si="389"/>
        <v>1295</v>
      </c>
      <c r="BB1865">
        <f t="shared" si="390"/>
        <v>566</v>
      </c>
      <c r="BC1865">
        <f t="shared" si="386"/>
        <v>3.8461538461538325E-3</v>
      </c>
      <c r="BD1865">
        <f t="shared" si="387"/>
        <v>0.52833333333333332</v>
      </c>
      <c r="BE1865">
        <f t="shared" si="388"/>
        <v>0</v>
      </c>
    </row>
    <row r="1866" spans="1:57" x14ac:dyDescent="0.3">
      <c r="A1866">
        <f>Pumpkin_Seeds_Dataset!A1864</f>
        <v>99598</v>
      </c>
      <c r="B1866">
        <f>Pumpkin_Seeds_Dataset!B1864</f>
        <v>1299.3409999999999</v>
      </c>
      <c r="C1866">
        <f>Pumpkin_Seeds_Dataset!C1864</f>
        <v>538.77570000000003</v>
      </c>
      <c r="D1866">
        <f>Pumpkin_Seeds_Dataset!D1864</f>
        <v>237.4905</v>
      </c>
      <c r="E1866">
        <f>Pumpkin_Seeds_Dataset!E1864</f>
        <v>101123</v>
      </c>
      <c r="F1866">
        <f>Pumpkin_Seeds_Dataset!F1864</f>
        <v>356.1069</v>
      </c>
      <c r="G1866">
        <f>Pumpkin_Seeds_Dataset!G1864</f>
        <v>0.89759999999999995</v>
      </c>
      <c r="H1866">
        <f>Pumpkin_Seeds_Dataset!H1864</f>
        <v>0.9849</v>
      </c>
      <c r="I1866">
        <f>Pumpkin_Seeds_Dataset!I1864</f>
        <v>0.56399999999999995</v>
      </c>
      <c r="J1866">
        <f>Pumpkin_Seeds_Dataset!J1864</f>
        <v>0.74129999999999996</v>
      </c>
      <c r="K1866">
        <f>Pumpkin_Seeds_Dataset!K1864</f>
        <v>2.2686000000000002</v>
      </c>
      <c r="L1866">
        <f>Pumpkin_Seeds_Dataset!L1864</f>
        <v>0.66100000000000003</v>
      </c>
      <c r="M1866" s="9">
        <f>Pumpkin_Seeds_Dataset!M1864</f>
        <v>1</v>
      </c>
      <c r="N1866" s="10">
        <f t="shared" si="378"/>
        <v>0</v>
      </c>
      <c r="O1866" s="11">
        <f t="shared" si="379"/>
        <v>1</v>
      </c>
      <c r="P1866">
        <f t="shared" si="380"/>
        <v>1</v>
      </c>
      <c r="Q1866">
        <f t="shared" si="381"/>
        <v>0.89080767944163908</v>
      </c>
      <c r="R1866" s="9">
        <f t="shared" si="382"/>
        <v>0.89080767944163908</v>
      </c>
      <c r="S1866" s="11">
        <f t="shared" si="383"/>
        <v>0.10919232055836092</v>
      </c>
      <c r="T1866" s="9">
        <f t="shared" si="384"/>
        <v>-0.11562672279903938</v>
      </c>
      <c r="U1866" s="11">
        <f t="shared" si="385"/>
        <v>100</v>
      </c>
      <c r="AX1866">
        <v>0.94751188077711423</v>
      </c>
      <c r="AY1866">
        <v>0</v>
      </c>
      <c r="AZ1866">
        <v>1</v>
      </c>
      <c r="BA1866">
        <f t="shared" si="389"/>
        <v>1295</v>
      </c>
      <c r="BB1866">
        <f t="shared" si="390"/>
        <v>567</v>
      </c>
      <c r="BC1866">
        <f t="shared" si="386"/>
        <v>3.8461538461538325E-3</v>
      </c>
      <c r="BD1866">
        <f t="shared" si="387"/>
        <v>0.52750000000000008</v>
      </c>
      <c r="BE1866">
        <f t="shared" si="388"/>
        <v>0</v>
      </c>
    </row>
    <row r="1867" spans="1:57" x14ac:dyDescent="0.3">
      <c r="A1867">
        <f>Pumpkin_Seeds_Dataset!A1865</f>
        <v>71501</v>
      </c>
      <c r="B1867">
        <f>Pumpkin_Seeds_Dataset!B1865</f>
        <v>1093.25</v>
      </c>
      <c r="C1867">
        <f>Pumpkin_Seeds_Dataset!C1865</f>
        <v>425.38029999999998</v>
      </c>
      <c r="D1867">
        <f>Pumpkin_Seeds_Dataset!D1865</f>
        <v>218.83850000000001</v>
      </c>
      <c r="E1867">
        <f>Pumpkin_Seeds_Dataset!E1865</f>
        <v>72489</v>
      </c>
      <c r="F1867">
        <f>Pumpkin_Seeds_Dataset!F1865</f>
        <v>301.72489999999999</v>
      </c>
      <c r="G1867">
        <f>Pumpkin_Seeds_Dataset!G1865</f>
        <v>0.85750000000000004</v>
      </c>
      <c r="H1867">
        <f>Pumpkin_Seeds_Dataset!H1865</f>
        <v>0.98640000000000005</v>
      </c>
      <c r="I1867">
        <f>Pumpkin_Seeds_Dataset!I1865</f>
        <v>0.5867</v>
      </c>
      <c r="J1867">
        <f>Pumpkin_Seeds_Dataset!J1865</f>
        <v>0.75180000000000002</v>
      </c>
      <c r="K1867">
        <f>Pumpkin_Seeds_Dataset!K1865</f>
        <v>1.9438</v>
      </c>
      <c r="L1867">
        <f>Pumpkin_Seeds_Dataset!L1865</f>
        <v>0.70930000000000004</v>
      </c>
      <c r="M1867" s="9">
        <f>Pumpkin_Seeds_Dataset!M1865</f>
        <v>1</v>
      </c>
      <c r="N1867" s="10">
        <f t="shared" si="378"/>
        <v>0</v>
      </c>
      <c r="O1867" s="11">
        <f t="shared" si="379"/>
        <v>1</v>
      </c>
      <c r="P1867">
        <f t="shared" si="380"/>
        <v>1</v>
      </c>
      <c r="Q1867">
        <f t="shared" si="381"/>
        <v>0.66821195382125764</v>
      </c>
      <c r="R1867" s="9">
        <f t="shared" si="382"/>
        <v>0.66821195382125764</v>
      </c>
      <c r="S1867" s="11">
        <f t="shared" si="383"/>
        <v>0.33178804617874236</v>
      </c>
      <c r="T1867" s="9">
        <f t="shared" si="384"/>
        <v>-0.40314985963365857</v>
      </c>
      <c r="U1867" s="11">
        <f t="shared" si="385"/>
        <v>100</v>
      </c>
      <c r="AX1867">
        <v>0.94752962062859569</v>
      </c>
      <c r="AY1867">
        <v>0</v>
      </c>
      <c r="AZ1867">
        <v>1</v>
      </c>
      <c r="BA1867">
        <f t="shared" si="389"/>
        <v>1295</v>
      </c>
      <c r="BB1867">
        <f t="shared" si="390"/>
        <v>568</v>
      </c>
      <c r="BC1867">
        <f t="shared" si="386"/>
        <v>3.8461538461538325E-3</v>
      </c>
      <c r="BD1867">
        <f t="shared" si="387"/>
        <v>0.52666666666666662</v>
      </c>
      <c r="BE1867">
        <f t="shared" si="388"/>
        <v>0</v>
      </c>
    </row>
    <row r="1868" spans="1:57" x14ac:dyDescent="0.3">
      <c r="A1868">
        <f>Pumpkin_Seeds_Dataset!A1866</f>
        <v>75409</v>
      </c>
      <c r="B1868">
        <f>Pumpkin_Seeds_Dataset!B1866</f>
        <v>1137.1389999999999</v>
      </c>
      <c r="C1868">
        <f>Pumpkin_Seeds_Dataset!C1866</f>
        <v>477.06549999999999</v>
      </c>
      <c r="D1868">
        <f>Pumpkin_Seeds_Dataset!D1866</f>
        <v>203.9042</v>
      </c>
      <c r="E1868">
        <f>Pumpkin_Seeds_Dataset!E1866</f>
        <v>76303</v>
      </c>
      <c r="F1868">
        <f>Pumpkin_Seeds_Dataset!F1866</f>
        <v>309.86079999999998</v>
      </c>
      <c r="G1868">
        <f>Pumpkin_Seeds_Dataset!G1866</f>
        <v>0.90410000000000001</v>
      </c>
      <c r="H1868">
        <f>Pumpkin_Seeds_Dataset!H1866</f>
        <v>0.98829999999999996</v>
      </c>
      <c r="I1868">
        <f>Pumpkin_Seeds_Dataset!I1866</f>
        <v>0.58230000000000004</v>
      </c>
      <c r="J1868">
        <f>Pumpkin_Seeds_Dataset!J1866</f>
        <v>0.73280000000000001</v>
      </c>
      <c r="K1868">
        <f>Pumpkin_Seeds_Dataset!K1866</f>
        <v>2.3397000000000001</v>
      </c>
      <c r="L1868">
        <f>Pumpkin_Seeds_Dataset!L1866</f>
        <v>0.64949999999999997</v>
      </c>
      <c r="M1868" s="9">
        <f>Pumpkin_Seeds_Dataset!M1866</f>
        <v>1</v>
      </c>
      <c r="N1868" s="10">
        <f t="shared" si="378"/>
        <v>0</v>
      </c>
      <c r="O1868" s="11">
        <f t="shared" si="379"/>
        <v>1</v>
      </c>
      <c r="P1868">
        <f t="shared" si="380"/>
        <v>1</v>
      </c>
      <c r="Q1868">
        <f t="shared" si="381"/>
        <v>0.98187135002700077</v>
      </c>
      <c r="R1868" s="9">
        <f t="shared" si="382"/>
        <v>0.98187135002700077</v>
      </c>
      <c r="S1868" s="11">
        <f t="shared" si="383"/>
        <v>1.8128649972999233E-2</v>
      </c>
      <c r="T1868" s="9">
        <f t="shared" si="384"/>
        <v>-1.8294987329128203E-2</v>
      </c>
      <c r="U1868" s="11">
        <f t="shared" si="385"/>
        <v>100</v>
      </c>
      <c r="AX1868">
        <v>0.94778387029302624</v>
      </c>
      <c r="AY1868">
        <v>0</v>
      </c>
      <c r="AZ1868">
        <v>1</v>
      </c>
      <c r="BA1868">
        <f t="shared" si="389"/>
        <v>1295</v>
      </c>
      <c r="BB1868">
        <f t="shared" si="390"/>
        <v>569</v>
      </c>
      <c r="BC1868">
        <f t="shared" si="386"/>
        <v>3.8461538461538325E-3</v>
      </c>
      <c r="BD1868">
        <f t="shared" si="387"/>
        <v>0.52583333333333337</v>
      </c>
      <c r="BE1868">
        <f t="shared" si="388"/>
        <v>0</v>
      </c>
    </row>
    <row r="1869" spans="1:57" x14ac:dyDescent="0.3">
      <c r="A1869">
        <f>Pumpkin_Seeds_Dataset!A1867</f>
        <v>64470</v>
      </c>
      <c r="B1869">
        <f>Pumpkin_Seeds_Dataset!B1867</f>
        <v>1032.5640000000001</v>
      </c>
      <c r="C1869">
        <f>Pumpkin_Seeds_Dataset!C1867</f>
        <v>433.71429999999998</v>
      </c>
      <c r="D1869">
        <f>Pumpkin_Seeds_Dataset!D1867</f>
        <v>189.7148</v>
      </c>
      <c r="E1869">
        <f>Pumpkin_Seeds_Dataset!E1867</f>
        <v>65067</v>
      </c>
      <c r="F1869">
        <f>Pumpkin_Seeds_Dataset!F1867</f>
        <v>286.5061</v>
      </c>
      <c r="G1869">
        <f>Pumpkin_Seeds_Dataset!G1867</f>
        <v>0.89929999999999999</v>
      </c>
      <c r="H1869">
        <f>Pumpkin_Seeds_Dataset!H1867</f>
        <v>0.99080000000000001</v>
      </c>
      <c r="I1869">
        <f>Pumpkin_Seeds_Dataset!I1867</f>
        <v>0.74219999999999997</v>
      </c>
      <c r="J1869">
        <f>Pumpkin_Seeds_Dataset!J1867</f>
        <v>0.75990000000000002</v>
      </c>
      <c r="K1869">
        <f>Pumpkin_Seeds_Dataset!K1867</f>
        <v>2.2860999999999998</v>
      </c>
      <c r="L1869">
        <f>Pumpkin_Seeds_Dataset!L1867</f>
        <v>0.66059999999999997</v>
      </c>
      <c r="M1869" s="9">
        <f>Pumpkin_Seeds_Dataset!M1867</f>
        <v>1</v>
      </c>
      <c r="N1869" s="10">
        <f t="shared" si="378"/>
        <v>0</v>
      </c>
      <c r="O1869" s="11">
        <f t="shared" si="379"/>
        <v>1</v>
      </c>
      <c r="P1869">
        <f t="shared" si="380"/>
        <v>1</v>
      </c>
      <c r="Q1869">
        <f t="shared" si="381"/>
        <v>0.96264860006750641</v>
      </c>
      <c r="R1869" s="9">
        <f t="shared" si="382"/>
        <v>0.96264860006750641</v>
      </c>
      <c r="S1869" s="11">
        <f t="shared" si="383"/>
        <v>3.735139993249359E-2</v>
      </c>
      <c r="T1869" s="9">
        <f t="shared" si="384"/>
        <v>-3.8066835056531807E-2</v>
      </c>
      <c r="U1869" s="11">
        <f t="shared" si="385"/>
        <v>100</v>
      </c>
      <c r="AX1869">
        <v>0.9483982654033507</v>
      </c>
      <c r="AY1869">
        <v>0</v>
      </c>
      <c r="AZ1869">
        <v>1</v>
      </c>
      <c r="BA1869">
        <f t="shared" si="389"/>
        <v>1295</v>
      </c>
      <c r="BB1869">
        <f t="shared" si="390"/>
        <v>570</v>
      </c>
      <c r="BC1869">
        <f t="shared" si="386"/>
        <v>3.8461538461538325E-3</v>
      </c>
      <c r="BD1869">
        <f t="shared" si="387"/>
        <v>0.52500000000000002</v>
      </c>
      <c r="BE1869">
        <f t="shared" si="388"/>
        <v>0</v>
      </c>
    </row>
    <row r="1870" spans="1:57" x14ac:dyDescent="0.3">
      <c r="A1870">
        <f>Pumpkin_Seeds_Dataset!A1868</f>
        <v>77229</v>
      </c>
      <c r="B1870">
        <f>Pumpkin_Seeds_Dataset!B1868</f>
        <v>1081.479</v>
      </c>
      <c r="C1870">
        <f>Pumpkin_Seeds_Dataset!C1868</f>
        <v>432.76119999999997</v>
      </c>
      <c r="D1870">
        <f>Pumpkin_Seeds_Dataset!D1868</f>
        <v>227.61340000000001</v>
      </c>
      <c r="E1870">
        <f>Pumpkin_Seeds_Dataset!E1868</f>
        <v>77844</v>
      </c>
      <c r="F1870">
        <f>Pumpkin_Seeds_Dataset!F1868</f>
        <v>313.57780000000002</v>
      </c>
      <c r="G1870">
        <f>Pumpkin_Seeds_Dataset!G1868</f>
        <v>0.85050000000000003</v>
      </c>
      <c r="H1870">
        <f>Pumpkin_Seeds_Dataset!H1868</f>
        <v>0.99209999999999998</v>
      </c>
      <c r="I1870">
        <f>Pumpkin_Seeds_Dataset!I1868</f>
        <v>0.70909999999999995</v>
      </c>
      <c r="J1870">
        <f>Pumpkin_Seeds_Dataset!J1868</f>
        <v>0.82979999999999998</v>
      </c>
      <c r="K1870">
        <f>Pumpkin_Seeds_Dataset!K1868</f>
        <v>1.9013</v>
      </c>
      <c r="L1870">
        <f>Pumpkin_Seeds_Dataset!L1868</f>
        <v>0.72460000000000002</v>
      </c>
      <c r="M1870" s="9">
        <f>Pumpkin_Seeds_Dataset!M1868</f>
        <v>1</v>
      </c>
      <c r="N1870" s="10">
        <f t="shared" si="378"/>
        <v>0</v>
      </c>
      <c r="O1870" s="11">
        <f t="shared" si="379"/>
        <v>1</v>
      </c>
      <c r="P1870">
        <f t="shared" si="380"/>
        <v>1</v>
      </c>
      <c r="Q1870">
        <f t="shared" si="381"/>
        <v>0.13941821622801165</v>
      </c>
      <c r="R1870" s="9">
        <f t="shared" si="382"/>
        <v>0.13941821622801165</v>
      </c>
      <c r="S1870" s="11">
        <f t="shared" si="383"/>
        <v>0.86058178377198835</v>
      </c>
      <c r="T1870" s="9">
        <f t="shared" si="384"/>
        <v>-1.9702771132388999</v>
      </c>
      <c r="U1870" s="11">
        <f t="shared" si="385"/>
        <v>0</v>
      </c>
      <c r="AX1870">
        <v>0.94917607010004401</v>
      </c>
      <c r="AY1870">
        <v>0</v>
      </c>
      <c r="AZ1870">
        <v>1</v>
      </c>
      <c r="BA1870">
        <f t="shared" si="389"/>
        <v>1295</v>
      </c>
      <c r="BB1870">
        <f t="shared" si="390"/>
        <v>571</v>
      </c>
      <c r="BC1870">
        <f t="shared" si="386"/>
        <v>3.8461538461538325E-3</v>
      </c>
      <c r="BD1870">
        <f t="shared" si="387"/>
        <v>0.52416666666666667</v>
      </c>
      <c r="BE1870">
        <f t="shared" si="388"/>
        <v>0</v>
      </c>
    </row>
    <row r="1871" spans="1:57" x14ac:dyDescent="0.3">
      <c r="A1871">
        <f>Pumpkin_Seeds_Dataset!A1869</f>
        <v>83532</v>
      </c>
      <c r="B1871">
        <f>Pumpkin_Seeds_Dataset!B1869</f>
        <v>1199.595</v>
      </c>
      <c r="C1871">
        <f>Pumpkin_Seeds_Dataset!C1869</f>
        <v>503.24889999999999</v>
      </c>
      <c r="D1871">
        <f>Pumpkin_Seeds_Dataset!D1869</f>
        <v>213.76679999999999</v>
      </c>
      <c r="E1871">
        <f>Pumpkin_Seeds_Dataset!E1869</f>
        <v>84671</v>
      </c>
      <c r="F1871">
        <f>Pumpkin_Seeds_Dataset!F1869</f>
        <v>326.12310000000002</v>
      </c>
      <c r="G1871">
        <f>Pumpkin_Seeds_Dataset!G1869</f>
        <v>0.90529999999999999</v>
      </c>
      <c r="H1871">
        <f>Pumpkin_Seeds_Dataset!H1869</f>
        <v>0.98650000000000004</v>
      </c>
      <c r="I1871">
        <f>Pumpkin_Seeds_Dataset!I1869</f>
        <v>0.71240000000000003</v>
      </c>
      <c r="J1871">
        <f>Pumpkin_Seeds_Dataset!J1869</f>
        <v>0.72940000000000005</v>
      </c>
      <c r="K1871">
        <f>Pumpkin_Seeds_Dataset!K1869</f>
        <v>2.3542000000000001</v>
      </c>
      <c r="L1871">
        <f>Pumpkin_Seeds_Dataset!L1869</f>
        <v>0.64800000000000002</v>
      </c>
      <c r="M1871" s="9">
        <f>Pumpkin_Seeds_Dataset!M1869</f>
        <v>1</v>
      </c>
      <c r="N1871" s="10">
        <f t="shared" si="378"/>
        <v>0</v>
      </c>
      <c r="O1871" s="11">
        <f t="shared" si="379"/>
        <v>1</v>
      </c>
      <c r="P1871">
        <f t="shared" si="380"/>
        <v>1</v>
      </c>
      <c r="Q1871">
        <f t="shared" si="381"/>
        <v>0.97136938586964683</v>
      </c>
      <c r="R1871" s="9">
        <f t="shared" si="382"/>
        <v>0.97136938586964683</v>
      </c>
      <c r="S1871" s="11">
        <f t="shared" si="383"/>
        <v>2.8630614130353171E-2</v>
      </c>
      <c r="T1871" s="9">
        <f t="shared" si="384"/>
        <v>-2.9048465039993022E-2</v>
      </c>
      <c r="U1871" s="11">
        <f t="shared" si="385"/>
        <v>100</v>
      </c>
      <c r="AX1871">
        <v>0.94974537837488637</v>
      </c>
      <c r="AY1871">
        <v>0</v>
      </c>
      <c r="AZ1871">
        <v>1</v>
      </c>
      <c r="BA1871">
        <f t="shared" si="389"/>
        <v>1295</v>
      </c>
      <c r="BB1871">
        <f t="shared" si="390"/>
        <v>572</v>
      </c>
      <c r="BC1871">
        <f t="shared" si="386"/>
        <v>3.8461538461538325E-3</v>
      </c>
      <c r="BD1871">
        <f t="shared" si="387"/>
        <v>0.52333333333333332</v>
      </c>
      <c r="BE1871">
        <f t="shared" si="388"/>
        <v>0</v>
      </c>
    </row>
    <row r="1872" spans="1:57" x14ac:dyDescent="0.3">
      <c r="A1872">
        <f>Pumpkin_Seeds_Dataset!A1870</f>
        <v>89694</v>
      </c>
      <c r="B1872">
        <f>Pumpkin_Seeds_Dataset!B1870</f>
        <v>1209.925</v>
      </c>
      <c r="C1872">
        <f>Pumpkin_Seeds_Dataset!C1870</f>
        <v>500.17570000000001</v>
      </c>
      <c r="D1872">
        <f>Pumpkin_Seeds_Dataset!D1870</f>
        <v>229.96199999999999</v>
      </c>
      <c r="E1872">
        <f>Pumpkin_Seeds_Dataset!E1870</f>
        <v>90718</v>
      </c>
      <c r="F1872">
        <f>Pumpkin_Seeds_Dataset!F1870</f>
        <v>337.93779999999998</v>
      </c>
      <c r="G1872">
        <f>Pumpkin_Seeds_Dataset!G1870</f>
        <v>0.88800000000000001</v>
      </c>
      <c r="H1872">
        <f>Pumpkin_Seeds_Dataset!H1870</f>
        <v>0.98870000000000002</v>
      </c>
      <c r="I1872">
        <f>Pumpkin_Seeds_Dataset!I1870</f>
        <v>0.61509999999999998</v>
      </c>
      <c r="J1872">
        <f>Pumpkin_Seeds_Dataset!J1870</f>
        <v>0.76990000000000003</v>
      </c>
      <c r="K1872">
        <f>Pumpkin_Seeds_Dataset!K1870</f>
        <v>2.1749999999999998</v>
      </c>
      <c r="L1872">
        <f>Pumpkin_Seeds_Dataset!L1870</f>
        <v>0.67559999999999998</v>
      </c>
      <c r="M1872" s="9">
        <f>Pumpkin_Seeds_Dataset!M1870</f>
        <v>1</v>
      </c>
      <c r="N1872" s="10">
        <f t="shared" si="378"/>
        <v>0</v>
      </c>
      <c r="O1872" s="11">
        <f t="shared" si="379"/>
        <v>1</v>
      </c>
      <c r="P1872">
        <f t="shared" si="380"/>
        <v>1</v>
      </c>
      <c r="Q1872">
        <f t="shared" si="381"/>
        <v>0.7981777330803087</v>
      </c>
      <c r="R1872" s="9">
        <f t="shared" si="382"/>
        <v>0.7981777330803087</v>
      </c>
      <c r="S1872" s="11">
        <f t="shared" si="383"/>
        <v>0.2018222669196913</v>
      </c>
      <c r="T1872" s="9">
        <f t="shared" si="384"/>
        <v>-0.22542398317316717</v>
      </c>
      <c r="U1872" s="11">
        <f t="shared" si="385"/>
        <v>100</v>
      </c>
      <c r="AX1872">
        <v>0.95022497202453871</v>
      </c>
      <c r="AY1872">
        <v>0</v>
      </c>
      <c r="AZ1872">
        <v>1</v>
      </c>
      <c r="BA1872">
        <f t="shared" si="389"/>
        <v>1295</v>
      </c>
      <c r="BB1872">
        <f t="shared" si="390"/>
        <v>573</v>
      </c>
      <c r="BC1872">
        <f t="shared" si="386"/>
        <v>3.8461538461538325E-3</v>
      </c>
      <c r="BD1872">
        <f t="shared" si="387"/>
        <v>0.52249999999999996</v>
      </c>
      <c r="BE1872">
        <f t="shared" si="388"/>
        <v>0</v>
      </c>
    </row>
    <row r="1873" spans="1:57" x14ac:dyDescent="0.3">
      <c r="A1873">
        <f>Pumpkin_Seeds_Dataset!A1871</f>
        <v>78337</v>
      </c>
      <c r="B1873">
        <f>Pumpkin_Seeds_Dataset!B1871</f>
        <v>1137.1500000000001</v>
      </c>
      <c r="C1873">
        <f>Pumpkin_Seeds_Dataset!C1871</f>
        <v>469.51900000000001</v>
      </c>
      <c r="D1873">
        <f>Pumpkin_Seeds_Dataset!D1871</f>
        <v>213.7619</v>
      </c>
      <c r="E1873">
        <f>Pumpkin_Seeds_Dataset!E1871</f>
        <v>79233</v>
      </c>
      <c r="F1873">
        <f>Pumpkin_Seeds_Dataset!F1871</f>
        <v>315.81920000000002</v>
      </c>
      <c r="G1873">
        <f>Pumpkin_Seeds_Dataset!G1871</f>
        <v>0.89029999999999998</v>
      </c>
      <c r="H1873">
        <f>Pumpkin_Seeds_Dataset!H1871</f>
        <v>0.98870000000000002</v>
      </c>
      <c r="I1873">
        <f>Pumpkin_Seeds_Dataset!I1871</f>
        <v>0.57440000000000002</v>
      </c>
      <c r="J1873">
        <f>Pumpkin_Seeds_Dataset!J1871</f>
        <v>0.76129999999999998</v>
      </c>
      <c r="K1873">
        <f>Pumpkin_Seeds_Dataset!K1871</f>
        <v>2.1964999999999999</v>
      </c>
      <c r="L1873">
        <f>Pumpkin_Seeds_Dataset!L1871</f>
        <v>0.67259999999999998</v>
      </c>
      <c r="M1873" s="9">
        <f>Pumpkin_Seeds_Dataset!M1871</f>
        <v>1</v>
      </c>
      <c r="N1873" s="10">
        <f t="shared" si="378"/>
        <v>0</v>
      </c>
      <c r="O1873" s="11">
        <f t="shared" si="379"/>
        <v>1</v>
      </c>
      <c r="P1873">
        <f t="shared" si="380"/>
        <v>1</v>
      </c>
      <c r="Q1873">
        <f t="shared" si="381"/>
        <v>0.77335506340953508</v>
      </c>
      <c r="R1873" s="9">
        <f t="shared" si="382"/>
        <v>0.77335506340953508</v>
      </c>
      <c r="S1873" s="11">
        <f t="shared" si="383"/>
        <v>0.22664493659046492</v>
      </c>
      <c r="T1873" s="9">
        <f t="shared" si="384"/>
        <v>-0.2570170041481995</v>
      </c>
      <c r="U1873" s="11">
        <f t="shared" si="385"/>
        <v>100</v>
      </c>
      <c r="AX1873">
        <v>0.95041136724413655</v>
      </c>
      <c r="AY1873">
        <v>0</v>
      </c>
      <c r="AZ1873">
        <v>1</v>
      </c>
      <c r="BA1873">
        <f t="shared" si="389"/>
        <v>1295</v>
      </c>
      <c r="BB1873">
        <f t="shared" si="390"/>
        <v>574</v>
      </c>
      <c r="BC1873">
        <f t="shared" si="386"/>
        <v>3.8461538461538325E-3</v>
      </c>
      <c r="BD1873">
        <f t="shared" si="387"/>
        <v>0.52166666666666672</v>
      </c>
      <c r="BE1873">
        <f t="shared" si="388"/>
        <v>0</v>
      </c>
    </row>
    <row r="1874" spans="1:57" x14ac:dyDescent="0.3">
      <c r="A1874">
        <f>Pumpkin_Seeds_Dataset!A1872</f>
        <v>73030</v>
      </c>
      <c r="B1874">
        <f>Pumpkin_Seeds_Dataset!B1872</f>
        <v>1107.5440000000001</v>
      </c>
      <c r="C1874">
        <f>Pumpkin_Seeds_Dataset!C1872</f>
        <v>468.14120000000003</v>
      </c>
      <c r="D1874">
        <f>Pumpkin_Seeds_Dataset!D1872</f>
        <v>199.4204</v>
      </c>
      <c r="E1874">
        <f>Pumpkin_Seeds_Dataset!E1872</f>
        <v>73777</v>
      </c>
      <c r="F1874">
        <f>Pumpkin_Seeds_Dataset!F1872</f>
        <v>304.93389999999999</v>
      </c>
      <c r="G1874">
        <f>Pumpkin_Seeds_Dataset!G1872</f>
        <v>0.90469999999999995</v>
      </c>
      <c r="H1874">
        <f>Pumpkin_Seeds_Dataset!H1872</f>
        <v>0.9899</v>
      </c>
      <c r="I1874">
        <f>Pumpkin_Seeds_Dataset!I1872</f>
        <v>0.55589999999999995</v>
      </c>
      <c r="J1874">
        <f>Pumpkin_Seeds_Dataset!J1872</f>
        <v>0.74819999999999998</v>
      </c>
      <c r="K1874">
        <f>Pumpkin_Seeds_Dataset!K1872</f>
        <v>2.3475000000000001</v>
      </c>
      <c r="L1874">
        <f>Pumpkin_Seeds_Dataset!L1872</f>
        <v>0.65139999999999998</v>
      </c>
      <c r="M1874" s="9">
        <f>Pumpkin_Seeds_Dataset!M1872</f>
        <v>1</v>
      </c>
      <c r="N1874" s="10">
        <f t="shared" si="378"/>
        <v>0</v>
      </c>
      <c r="O1874" s="11">
        <f t="shared" si="379"/>
        <v>1</v>
      </c>
      <c r="P1874">
        <f t="shared" si="380"/>
        <v>1</v>
      </c>
      <c r="Q1874">
        <f t="shared" si="381"/>
        <v>0.95898120201699888</v>
      </c>
      <c r="R1874" s="9">
        <f t="shared" si="382"/>
        <v>0.95898120201699888</v>
      </c>
      <c r="S1874" s="11">
        <f t="shared" si="383"/>
        <v>4.1018797983001121E-2</v>
      </c>
      <c r="T1874" s="9">
        <f t="shared" si="384"/>
        <v>-4.1883805941492658E-2</v>
      </c>
      <c r="U1874" s="11">
        <f t="shared" si="385"/>
        <v>100</v>
      </c>
      <c r="AX1874">
        <v>0.95058441214633982</v>
      </c>
      <c r="AY1874">
        <v>0</v>
      </c>
      <c r="AZ1874">
        <v>1</v>
      </c>
      <c r="BA1874">
        <f t="shared" si="389"/>
        <v>1295</v>
      </c>
      <c r="BB1874">
        <f t="shared" si="390"/>
        <v>575</v>
      </c>
      <c r="BC1874">
        <f t="shared" si="386"/>
        <v>3.8461538461538325E-3</v>
      </c>
      <c r="BD1874">
        <f t="shared" si="387"/>
        <v>0.52083333333333326</v>
      </c>
      <c r="BE1874">
        <f t="shared" si="388"/>
        <v>0</v>
      </c>
    </row>
    <row r="1875" spans="1:57" x14ac:dyDescent="0.3">
      <c r="A1875">
        <f>Pumpkin_Seeds_Dataset!A1873</f>
        <v>85317</v>
      </c>
      <c r="B1875">
        <f>Pumpkin_Seeds_Dataset!B1873</f>
        <v>1219.9690000000001</v>
      </c>
      <c r="C1875">
        <f>Pumpkin_Seeds_Dataset!C1873</f>
        <v>526.48230000000001</v>
      </c>
      <c r="D1875">
        <f>Pumpkin_Seeds_Dataset!D1873</f>
        <v>206.77420000000001</v>
      </c>
      <c r="E1875">
        <f>Pumpkin_Seeds_Dataset!E1873</f>
        <v>85941</v>
      </c>
      <c r="F1875">
        <f>Pumpkin_Seeds_Dataset!F1873</f>
        <v>329.58909999999997</v>
      </c>
      <c r="G1875">
        <f>Pumpkin_Seeds_Dataset!G1873</f>
        <v>0.91959999999999997</v>
      </c>
      <c r="H1875">
        <f>Pumpkin_Seeds_Dataset!H1873</f>
        <v>0.99270000000000003</v>
      </c>
      <c r="I1875">
        <f>Pumpkin_Seeds_Dataset!I1873</f>
        <v>0.67330000000000001</v>
      </c>
      <c r="J1875">
        <f>Pumpkin_Seeds_Dataset!J1873</f>
        <v>0.72040000000000004</v>
      </c>
      <c r="K1875">
        <f>Pumpkin_Seeds_Dataset!K1873</f>
        <v>2.5461999999999998</v>
      </c>
      <c r="L1875">
        <f>Pumpkin_Seeds_Dataset!L1873</f>
        <v>0.626</v>
      </c>
      <c r="M1875" s="9">
        <f>Pumpkin_Seeds_Dataset!M1873</f>
        <v>1</v>
      </c>
      <c r="N1875" s="10">
        <f t="shared" si="378"/>
        <v>0</v>
      </c>
      <c r="O1875" s="11">
        <f t="shared" si="379"/>
        <v>1</v>
      </c>
      <c r="P1875">
        <f t="shared" si="380"/>
        <v>1</v>
      </c>
      <c r="Q1875">
        <f t="shared" si="381"/>
        <v>0.99863029991338303</v>
      </c>
      <c r="R1875" s="9">
        <f t="shared" si="382"/>
        <v>0.99863029991338303</v>
      </c>
      <c r="S1875" s="11">
        <f t="shared" si="383"/>
        <v>1.3697000866169651E-3</v>
      </c>
      <c r="T1875" s="9">
        <f t="shared" si="384"/>
        <v>-1.3706389832163696E-3</v>
      </c>
      <c r="U1875" s="11">
        <f t="shared" si="385"/>
        <v>100</v>
      </c>
      <c r="AX1875">
        <v>0.95072587071694781</v>
      </c>
      <c r="AY1875">
        <v>0</v>
      </c>
      <c r="AZ1875">
        <v>1</v>
      </c>
      <c r="BA1875">
        <f t="shared" si="389"/>
        <v>1295</v>
      </c>
      <c r="BB1875">
        <f t="shared" si="390"/>
        <v>576</v>
      </c>
      <c r="BC1875">
        <f t="shared" si="386"/>
        <v>3.8461538461538325E-3</v>
      </c>
      <c r="BD1875">
        <f t="shared" si="387"/>
        <v>0.52</v>
      </c>
      <c r="BE1875">
        <f t="shared" si="388"/>
        <v>0</v>
      </c>
    </row>
    <row r="1876" spans="1:57" x14ac:dyDescent="0.3">
      <c r="A1876">
        <f>Pumpkin_Seeds_Dataset!A1874</f>
        <v>83624</v>
      </c>
      <c r="B1876">
        <f>Pumpkin_Seeds_Dataset!B1874</f>
        <v>1157.7909999999999</v>
      </c>
      <c r="C1876">
        <f>Pumpkin_Seeds_Dataset!C1874</f>
        <v>473.60919999999999</v>
      </c>
      <c r="D1876">
        <f>Pumpkin_Seeds_Dataset!D1874</f>
        <v>226.43639999999999</v>
      </c>
      <c r="E1876">
        <f>Pumpkin_Seeds_Dataset!E1874</f>
        <v>84283</v>
      </c>
      <c r="F1876">
        <f>Pumpkin_Seeds_Dataset!F1874</f>
        <v>326.30259999999998</v>
      </c>
      <c r="G1876">
        <f>Pumpkin_Seeds_Dataset!G1874</f>
        <v>0.87829999999999997</v>
      </c>
      <c r="H1876">
        <f>Pumpkin_Seeds_Dataset!H1874</f>
        <v>0.99219999999999997</v>
      </c>
      <c r="I1876">
        <f>Pumpkin_Seeds_Dataset!I1874</f>
        <v>0.62519999999999998</v>
      </c>
      <c r="J1876">
        <f>Pumpkin_Seeds_Dataset!J1874</f>
        <v>0.78390000000000004</v>
      </c>
      <c r="K1876">
        <f>Pumpkin_Seeds_Dataset!K1874</f>
        <v>2.0916000000000001</v>
      </c>
      <c r="L1876">
        <f>Pumpkin_Seeds_Dataset!L1874</f>
        <v>0.68899999999999995</v>
      </c>
      <c r="M1876" s="9">
        <f>Pumpkin_Seeds_Dataset!M1874</f>
        <v>1</v>
      </c>
      <c r="N1876" s="10">
        <f t="shared" si="378"/>
        <v>0</v>
      </c>
      <c r="O1876" s="11">
        <f t="shared" si="379"/>
        <v>1</v>
      </c>
      <c r="P1876">
        <f t="shared" si="380"/>
        <v>1</v>
      </c>
      <c r="Q1876">
        <f t="shared" si="381"/>
        <v>0.78009289165806206</v>
      </c>
      <c r="R1876" s="9">
        <f t="shared" si="382"/>
        <v>0.78009289165806206</v>
      </c>
      <c r="S1876" s="11">
        <f t="shared" si="383"/>
        <v>0.21990710834193794</v>
      </c>
      <c r="T1876" s="9">
        <f t="shared" si="384"/>
        <v>-0.24834227452006299</v>
      </c>
      <c r="U1876" s="11">
        <f t="shared" si="385"/>
        <v>100</v>
      </c>
      <c r="AX1876">
        <v>0.95101339652158878</v>
      </c>
      <c r="AY1876">
        <v>0</v>
      </c>
      <c r="AZ1876">
        <v>1</v>
      </c>
      <c r="BA1876">
        <f t="shared" si="389"/>
        <v>1295</v>
      </c>
      <c r="BB1876">
        <f t="shared" si="390"/>
        <v>577</v>
      </c>
      <c r="BC1876">
        <f t="shared" si="386"/>
        <v>3.8461538461538325E-3</v>
      </c>
      <c r="BD1876">
        <f t="shared" si="387"/>
        <v>0.51916666666666667</v>
      </c>
      <c r="BE1876">
        <f t="shared" si="388"/>
        <v>0</v>
      </c>
    </row>
    <row r="1877" spans="1:57" x14ac:dyDescent="0.3">
      <c r="A1877">
        <f>Pumpkin_Seeds_Dataset!A1875</f>
        <v>101280</v>
      </c>
      <c r="B1877">
        <f>Pumpkin_Seeds_Dataset!B1875</f>
        <v>1280.9079999999999</v>
      </c>
      <c r="C1877">
        <f>Pumpkin_Seeds_Dataset!C1875</f>
        <v>535.99019999999996</v>
      </c>
      <c r="D1877">
        <f>Pumpkin_Seeds_Dataset!D1875</f>
        <v>240.9725</v>
      </c>
      <c r="E1877">
        <f>Pumpkin_Seeds_Dataset!E1875</f>
        <v>102057</v>
      </c>
      <c r="F1877">
        <f>Pumpkin_Seeds_Dataset!F1875</f>
        <v>359.10120000000001</v>
      </c>
      <c r="G1877">
        <f>Pumpkin_Seeds_Dataset!G1875</f>
        <v>0.89319999999999999</v>
      </c>
      <c r="H1877">
        <f>Pumpkin_Seeds_Dataset!H1875</f>
        <v>0.99239999999999995</v>
      </c>
      <c r="I1877">
        <f>Pumpkin_Seeds_Dataset!I1875</f>
        <v>0.74409999999999998</v>
      </c>
      <c r="J1877">
        <f>Pumpkin_Seeds_Dataset!J1875</f>
        <v>0.77569999999999995</v>
      </c>
      <c r="K1877">
        <f>Pumpkin_Seeds_Dataset!K1875</f>
        <v>2.2242999999999999</v>
      </c>
      <c r="L1877">
        <f>Pumpkin_Seeds_Dataset!L1875</f>
        <v>0.67</v>
      </c>
      <c r="M1877" s="9">
        <f>Pumpkin_Seeds_Dataset!M1875</f>
        <v>1</v>
      </c>
      <c r="N1877" s="10">
        <f t="shared" si="378"/>
        <v>0</v>
      </c>
      <c r="O1877" s="11">
        <f t="shared" si="379"/>
        <v>1</v>
      </c>
      <c r="P1877">
        <f t="shared" si="380"/>
        <v>1</v>
      </c>
      <c r="Q1877">
        <f t="shared" si="381"/>
        <v>0.97610216743577283</v>
      </c>
      <c r="R1877" s="9">
        <f t="shared" si="382"/>
        <v>0.97610216743577283</v>
      </c>
      <c r="S1877" s="11">
        <f t="shared" si="383"/>
        <v>2.3897832564227173E-2</v>
      </c>
      <c r="T1877" s="9">
        <f t="shared" si="384"/>
        <v>-2.4188018297820007E-2</v>
      </c>
      <c r="U1877" s="11">
        <f t="shared" si="385"/>
        <v>100</v>
      </c>
      <c r="AX1877">
        <v>0.9514205433954076</v>
      </c>
      <c r="AY1877">
        <v>0</v>
      </c>
      <c r="AZ1877">
        <v>1</v>
      </c>
      <c r="BA1877">
        <f t="shared" si="389"/>
        <v>1295</v>
      </c>
      <c r="BB1877">
        <f t="shared" si="390"/>
        <v>578</v>
      </c>
      <c r="BC1877">
        <f t="shared" si="386"/>
        <v>3.8461538461538325E-3</v>
      </c>
      <c r="BD1877">
        <f t="shared" si="387"/>
        <v>0.51833333333333331</v>
      </c>
      <c r="BE1877">
        <f t="shared" si="388"/>
        <v>0</v>
      </c>
    </row>
    <row r="1878" spans="1:57" x14ac:dyDescent="0.3">
      <c r="A1878">
        <f>Pumpkin_Seeds_Dataset!A1876</f>
        <v>103569</v>
      </c>
      <c r="B1878">
        <f>Pumpkin_Seeds_Dataset!B1876</f>
        <v>1388.145</v>
      </c>
      <c r="C1878">
        <f>Pumpkin_Seeds_Dataset!C1876</f>
        <v>603.97199999999998</v>
      </c>
      <c r="D1878">
        <f>Pumpkin_Seeds_Dataset!D1876</f>
        <v>220.31829999999999</v>
      </c>
      <c r="E1878">
        <f>Pumpkin_Seeds_Dataset!E1876</f>
        <v>104809</v>
      </c>
      <c r="F1878">
        <f>Pumpkin_Seeds_Dataset!F1876</f>
        <v>363.13650000000001</v>
      </c>
      <c r="G1878">
        <f>Pumpkin_Seeds_Dataset!G1876</f>
        <v>0.93110000000000004</v>
      </c>
      <c r="H1878">
        <f>Pumpkin_Seeds_Dataset!H1876</f>
        <v>0.98819999999999997</v>
      </c>
      <c r="I1878">
        <f>Pumpkin_Seeds_Dataset!I1876</f>
        <v>0.51449999999999996</v>
      </c>
      <c r="J1878">
        <f>Pumpkin_Seeds_Dataset!J1876</f>
        <v>0.6754</v>
      </c>
      <c r="K1878">
        <f>Pumpkin_Seeds_Dataset!K1876</f>
        <v>2.7414000000000001</v>
      </c>
      <c r="L1878">
        <f>Pumpkin_Seeds_Dataset!L1876</f>
        <v>0.60119999999999996</v>
      </c>
      <c r="M1878" s="9">
        <f>Pumpkin_Seeds_Dataset!M1876</f>
        <v>1</v>
      </c>
      <c r="N1878" s="10">
        <f t="shared" si="378"/>
        <v>0</v>
      </c>
      <c r="O1878" s="11">
        <f t="shared" si="379"/>
        <v>1</v>
      </c>
      <c r="P1878">
        <f t="shared" si="380"/>
        <v>1</v>
      </c>
      <c r="Q1878">
        <f t="shared" si="381"/>
        <v>0.99997265938872026</v>
      </c>
      <c r="R1878" s="9">
        <f t="shared" si="382"/>
        <v>0.99997265938872026</v>
      </c>
      <c r="S1878" s="11">
        <f t="shared" si="383"/>
        <v>2.734061127973586E-5</v>
      </c>
      <c r="T1878" s="9">
        <f t="shared" si="384"/>
        <v>-2.7340985041061027E-5</v>
      </c>
      <c r="U1878" s="11">
        <f t="shared" si="385"/>
        <v>100</v>
      </c>
      <c r="AX1878">
        <v>0.95161176671079806</v>
      </c>
      <c r="AY1878">
        <v>0</v>
      </c>
      <c r="AZ1878">
        <v>1</v>
      </c>
      <c r="BA1878">
        <f t="shared" si="389"/>
        <v>1295</v>
      </c>
      <c r="BB1878">
        <f t="shared" si="390"/>
        <v>579</v>
      </c>
      <c r="BC1878">
        <f t="shared" si="386"/>
        <v>3.8461538461538325E-3</v>
      </c>
      <c r="BD1878">
        <f t="shared" si="387"/>
        <v>0.51750000000000007</v>
      </c>
      <c r="BE1878">
        <f t="shared" si="388"/>
        <v>0</v>
      </c>
    </row>
    <row r="1879" spans="1:57" x14ac:dyDescent="0.3">
      <c r="A1879">
        <f>Pumpkin_Seeds_Dataset!A1877</f>
        <v>77907</v>
      </c>
      <c r="B1879">
        <f>Pumpkin_Seeds_Dataset!B1877</f>
        <v>1145.2760000000001</v>
      </c>
      <c r="C1879">
        <f>Pumpkin_Seeds_Dataset!C1877</f>
        <v>484.01560000000001</v>
      </c>
      <c r="D1879">
        <f>Pumpkin_Seeds_Dataset!D1877</f>
        <v>205.709</v>
      </c>
      <c r="E1879">
        <f>Pumpkin_Seeds_Dataset!E1877</f>
        <v>78790</v>
      </c>
      <c r="F1879">
        <f>Pumpkin_Seeds_Dataset!F1877</f>
        <v>314.95119999999997</v>
      </c>
      <c r="G1879">
        <f>Pumpkin_Seeds_Dataset!G1877</f>
        <v>0.9052</v>
      </c>
      <c r="H1879">
        <f>Pumpkin_Seeds_Dataset!H1877</f>
        <v>0.98880000000000001</v>
      </c>
      <c r="I1879">
        <f>Pumpkin_Seeds_Dataset!I1877</f>
        <v>0.73599999999999999</v>
      </c>
      <c r="J1879">
        <f>Pumpkin_Seeds_Dataset!J1877</f>
        <v>0.74639999999999995</v>
      </c>
      <c r="K1879">
        <f>Pumpkin_Seeds_Dataset!K1877</f>
        <v>2.3529</v>
      </c>
      <c r="L1879">
        <f>Pumpkin_Seeds_Dataset!L1877</f>
        <v>0.65069999999999995</v>
      </c>
      <c r="M1879" s="9">
        <f>Pumpkin_Seeds_Dataset!M1877</f>
        <v>1</v>
      </c>
      <c r="N1879" s="10">
        <f t="shared" si="378"/>
        <v>0</v>
      </c>
      <c r="O1879" s="11">
        <f t="shared" si="379"/>
        <v>1</v>
      </c>
      <c r="P1879">
        <f t="shared" si="380"/>
        <v>1</v>
      </c>
      <c r="Q1879">
        <f t="shared" si="381"/>
        <v>0.95072587071694781</v>
      </c>
      <c r="R1879" s="9">
        <f t="shared" si="382"/>
        <v>0.95072587071694781</v>
      </c>
      <c r="S1879" s="11">
        <f t="shared" si="383"/>
        <v>4.9274129283052193E-2</v>
      </c>
      <c r="T1879" s="9">
        <f t="shared" si="384"/>
        <v>-5.0529511704925978E-2</v>
      </c>
      <c r="U1879" s="11">
        <f t="shared" si="385"/>
        <v>100</v>
      </c>
      <c r="AX1879">
        <v>0.95186821745840711</v>
      </c>
      <c r="AY1879">
        <v>0</v>
      </c>
      <c r="AZ1879">
        <v>1</v>
      </c>
      <c r="BA1879">
        <f t="shared" si="389"/>
        <v>1295</v>
      </c>
      <c r="BB1879">
        <f t="shared" si="390"/>
        <v>580</v>
      </c>
      <c r="BC1879">
        <f t="shared" si="386"/>
        <v>3.8461538461538325E-3</v>
      </c>
      <c r="BD1879">
        <f t="shared" si="387"/>
        <v>0.51666666666666661</v>
      </c>
      <c r="BE1879">
        <f t="shared" si="388"/>
        <v>0</v>
      </c>
    </row>
    <row r="1880" spans="1:57" x14ac:dyDescent="0.3">
      <c r="A1880">
        <f>Pumpkin_Seeds_Dataset!A1878</f>
        <v>93169</v>
      </c>
      <c r="B1880">
        <f>Pumpkin_Seeds_Dataset!B1878</f>
        <v>1252.143</v>
      </c>
      <c r="C1880">
        <f>Pumpkin_Seeds_Dataset!C1878</f>
        <v>523.48869999999999</v>
      </c>
      <c r="D1880">
        <f>Pumpkin_Seeds_Dataset!D1878</f>
        <v>227.98249999999999</v>
      </c>
      <c r="E1880">
        <f>Pumpkin_Seeds_Dataset!E1878</f>
        <v>94282</v>
      </c>
      <c r="F1880">
        <f>Pumpkin_Seeds_Dataset!F1878</f>
        <v>344.42189999999999</v>
      </c>
      <c r="G1880">
        <f>Pumpkin_Seeds_Dataset!G1878</f>
        <v>0.9002</v>
      </c>
      <c r="H1880">
        <f>Pumpkin_Seeds_Dataset!H1878</f>
        <v>0.98819999999999997</v>
      </c>
      <c r="I1880">
        <f>Pumpkin_Seeds_Dataset!I1878</f>
        <v>0.61260000000000003</v>
      </c>
      <c r="J1880">
        <f>Pumpkin_Seeds_Dataset!J1878</f>
        <v>0.74670000000000003</v>
      </c>
      <c r="K1880">
        <f>Pumpkin_Seeds_Dataset!K1878</f>
        <v>2.2961999999999998</v>
      </c>
      <c r="L1880">
        <f>Pumpkin_Seeds_Dataset!L1878</f>
        <v>0.65790000000000004</v>
      </c>
      <c r="M1880" s="9">
        <f>Pumpkin_Seeds_Dataset!M1878</f>
        <v>1</v>
      </c>
      <c r="N1880" s="10">
        <f t="shared" si="378"/>
        <v>0</v>
      </c>
      <c r="O1880" s="11">
        <f t="shared" si="379"/>
        <v>1</v>
      </c>
      <c r="P1880">
        <f t="shared" si="380"/>
        <v>1</v>
      </c>
      <c r="Q1880">
        <f t="shared" si="381"/>
        <v>0.94176647208370445</v>
      </c>
      <c r="R1880" s="9">
        <f t="shared" si="382"/>
        <v>0.94176647208370445</v>
      </c>
      <c r="S1880" s="11">
        <f t="shared" si="383"/>
        <v>5.8233527916295547E-2</v>
      </c>
      <c r="T1880" s="9">
        <f t="shared" si="384"/>
        <v>-5.9997941632550872E-2</v>
      </c>
      <c r="U1880" s="11">
        <f t="shared" si="385"/>
        <v>100</v>
      </c>
      <c r="AX1880">
        <v>0.952493622984107</v>
      </c>
      <c r="AY1880">
        <v>0</v>
      </c>
      <c r="AZ1880">
        <v>1</v>
      </c>
      <c r="BA1880">
        <f t="shared" si="389"/>
        <v>1295</v>
      </c>
      <c r="BB1880">
        <f t="shared" si="390"/>
        <v>581</v>
      </c>
      <c r="BC1880">
        <f t="shared" si="386"/>
        <v>3.8461538461538325E-3</v>
      </c>
      <c r="BD1880">
        <f t="shared" si="387"/>
        <v>0.51583333333333337</v>
      </c>
      <c r="BE1880">
        <f t="shared" si="388"/>
        <v>0</v>
      </c>
    </row>
    <row r="1881" spans="1:57" x14ac:dyDescent="0.3">
      <c r="A1881">
        <f>Pumpkin_Seeds_Dataset!A1879</f>
        <v>88939</v>
      </c>
      <c r="B1881">
        <f>Pumpkin_Seeds_Dataset!B1879</f>
        <v>1228.135</v>
      </c>
      <c r="C1881">
        <f>Pumpkin_Seeds_Dataset!C1879</f>
        <v>487.28699999999998</v>
      </c>
      <c r="D1881">
        <f>Pumpkin_Seeds_Dataset!D1879</f>
        <v>235.4554</v>
      </c>
      <c r="E1881">
        <f>Pumpkin_Seeds_Dataset!E1879</f>
        <v>90454</v>
      </c>
      <c r="F1881">
        <f>Pumpkin_Seeds_Dataset!F1879</f>
        <v>336.51249999999999</v>
      </c>
      <c r="G1881">
        <f>Pumpkin_Seeds_Dataset!G1879</f>
        <v>0.87549999999999994</v>
      </c>
      <c r="H1881">
        <f>Pumpkin_Seeds_Dataset!H1879</f>
        <v>0.98329999999999995</v>
      </c>
      <c r="I1881">
        <f>Pumpkin_Seeds_Dataset!I1879</f>
        <v>0.55320000000000003</v>
      </c>
      <c r="J1881">
        <f>Pumpkin_Seeds_Dataset!J1879</f>
        <v>0.74099999999999999</v>
      </c>
      <c r="K1881">
        <f>Pumpkin_Seeds_Dataset!K1879</f>
        <v>2.0695999999999999</v>
      </c>
      <c r="L1881">
        <f>Pumpkin_Seeds_Dataset!L1879</f>
        <v>0.69059999999999999</v>
      </c>
      <c r="M1881" s="9">
        <f>Pumpkin_Seeds_Dataset!M1879</f>
        <v>1</v>
      </c>
      <c r="N1881" s="10">
        <f t="shared" si="378"/>
        <v>0</v>
      </c>
      <c r="O1881" s="11">
        <f t="shared" si="379"/>
        <v>1</v>
      </c>
      <c r="P1881">
        <f t="shared" si="380"/>
        <v>1</v>
      </c>
      <c r="Q1881">
        <f t="shared" si="381"/>
        <v>0.3231302423707581</v>
      </c>
      <c r="R1881" s="9">
        <f t="shared" si="382"/>
        <v>0.3231302423707581</v>
      </c>
      <c r="S1881" s="11">
        <f t="shared" si="383"/>
        <v>0.67686975762924195</v>
      </c>
      <c r="T1881" s="9">
        <f t="shared" si="384"/>
        <v>-1.1296998098796522</v>
      </c>
      <c r="U1881" s="11">
        <f t="shared" si="385"/>
        <v>0</v>
      </c>
      <c r="AX1881">
        <v>0.95287566491407127</v>
      </c>
      <c r="AY1881">
        <v>0</v>
      </c>
      <c r="AZ1881">
        <v>1</v>
      </c>
      <c r="BA1881">
        <f t="shared" si="389"/>
        <v>1295</v>
      </c>
      <c r="BB1881">
        <f t="shared" si="390"/>
        <v>582</v>
      </c>
      <c r="BC1881">
        <f t="shared" si="386"/>
        <v>3.8461538461538325E-3</v>
      </c>
      <c r="BD1881">
        <f t="shared" si="387"/>
        <v>0.51500000000000001</v>
      </c>
      <c r="BE1881">
        <f t="shared" si="388"/>
        <v>0</v>
      </c>
    </row>
    <row r="1882" spans="1:57" x14ac:dyDescent="0.3">
      <c r="A1882">
        <f>Pumpkin_Seeds_Dataset!A1880</f>
        <v>88217</v>
      </c>
      <c r="B1882">
        <f>Pumpkin_Seeds_Dataset!B1880</f>
        <v>1154.6690000000001</v>
      </c>
      <c r="C1882">
        <f>Pumpkin_Seeds_Dataset!C1880</f>
        <v>453.99119999999999</v>
      </c>
      <c r="D1882">
        <f>Pumpkin_Seeds_Dataset!D1880</f>
        <v>248.9479</v>
      </c>
      <c r="E1882">
        <f>Pumpkin_Seeds_Dataset!E1880</f>
        <v>89079</v>
      </c>
      <c r="F1882">
        <f>Pumpkin_Seeds_Dataset!F1880</f>
        <v>335.1438</v>
      </c>
      <c r="G1882">
        <f>Pumpkin_Seeds_Dataset!G1880</f>
        <v>0.83620000000000005</v>
      </c>
      <c r="H1882">
        <f>Pumpkin_Seeds_Dataset!H1880</f>
        <v>0.99029999999999996</v>
      </c>
      <c r="I1882">
        <f>Pumpkin_Seeds_Dataset!I1880</f>
        <v>0.72319999999999995</v>
      </c>
      <c r="J1882">
        <f>Pumpkin_Seeds_Dataset!J1880</f>
        <v>0.83150000000000002</v>
      </c>
      <c r="K1882">
        <f>Pumpkin_Seeds_Dataset!K1880</f>
        <v>1.8236000000000001</v>
      </c>
      <c r="L1882">
        <f>Pumpkin_Seeds_Dataset!L1880</f>
        <v>0.73819999999999997</v>
      </c>
      <c r="M1882" s="9">
        <f>Pumpkin_Seeds_Dataset!M1880</f>
        <v>1</v>
      </c>
      <c r="N1882" s="10">
        <f t="shared" si="378"/>
        <v>0</v>
      </c>
      <c r="O1882" s="11">
        <f t="shared" si="379"/>
        <v>1</v>
      </c>
      <c r="P1882">
        <f t="shared" si="380"/>
        <v>1</v>
      </c>
      <c r="Q1882">
        <f t="shared" si="381"/>
        <v>0.10780106698298267</v>
      </c>
      <c r="R1882" s="9">
        <f t="shared" si="382"/>
        <v>0.10780106698298267</v>
      </c>
      <c r="S1882" s="11">
        <f t="shared" si="383"/>
        <v>0.89219893301701736</v>
      </c>
      <c r="T1882" s="9">
        <f t="shared" si="384"/>
        <v>-2.2274677227548998</v>
      </c>
      <c r="U1882" s="11">
        <f t="shared" si="385"/>
        <v>0</v>
      </c>
      <c r="AX1882">
        <v>0.9540772471199902</v>
      </c>
      <c r="AY1882">
        <v>0</v>
      </c>
      <c r="AZ1882">
        <v>1</v>
      </c>
      <c r="BA1882">
        <f t="shared" si="389"/>
        <v>1295</v>
      </c>
      <c r="BB1882">
        <f t="shared" si="390"/>
        <v>583</v>
      </c>
      <c r="BC1882">
        <f t="shared" si="386"/>
        <v>3.8461538461538325E-3</v>
      </c>
      <c r="BD1882">
        <f t="shared" si="387"/>
        <v>0.51416666666666666</v>
      </c>
      <c r="BE1882">
        <f t="shared" si="388"/>
        <v>0</v>
      </c>
    </row>
    <row r="1883" spans="1:57" x14ac:dyDescent="0.3">
      <c r="A1883">
        <f>Pumpkin_Seeds_Dataset!A1881</f>
        <v>78111</v>
      </c>
      <c r="B1883">
        <f>Pumpkin_Seeds_Dataset!B1881</f>
        <v>1211.2729999999999</v>
      </c>
      <c r="C1883">
        <f>Pumpkin_Seeds_Dataset!C1881</f>
        <v>526.59439999999995</v>
      </c>
      <c r="D1883">
        <f>Pumpkin_Seeds_Dataset!D1881</f>
        <v>190.82669999999999</v>
      </c>
      <c r="E1883">
        <f>Pumpkin_Seeds_Dataset!E1881</f>
        <v>78821</v>
      </c>
      <c r="F1883">
        <f>Pumpkin_Seeds_Dataset!F1881</f>
        <v>315.36329999999998</v>
      </c>
      <c r="G1883">
        <f>Pumpkin_Seeds_Dataset!G1881</f>
        <v>0.93200000000000005</v>
      </c>
      <c r="H1883">
        <f>Pumpkin_Seeds_Dataset!H1881</f>
        <v>0.99099999999999999</v>
      </c>
      <c r="I1883">
        <f>Pumpkin_Seeds_Dataset!I1881</f>
        <v>0.52990000000000004</v>
      </c>
      <c r="J1883">
        <f>Pumpkin_Seeds_Dataset!J1881</f>
        <v>0.66900000000000004</v>
      </c>
      <c r="K1883">
        <f>Pumpkin_Seeds_Dataset!K1881</f>
        <v>2.7595000000000001</v>
      </c>
      <c r="L1883">
        <f>Pumpkin_Seeds_Dataset!L1881</f>
        <v>0.59889999999999999</v>
      </c>
      <c r="M1883" s="9">
        <f>Pumpkin_Seeds_Dataset!M1881</f>
        <v>1</v>
      </c>
      <c r="N1883" s="10">
        <f t="shared" si="378"/>
        <v>0</v>
      </c>
      <c r="O1883" s="11">
        <f t="shared" si="379"/>
        <v>1</v>
      </c>
      <c r="P1883">
        <f t="shared" si="380"/>
        <v>1</v>
      </c>
      <c r="Q1883">
        <f t="shared" si="381"/>
        <v>0.99994699495216066</v>
      </c>
      <c r="R1883" s="9">
        <f t="shared" si="382"/>
        <v>0.99994699495216066</v>
      </c>
      <c r="S1883" s="11">
        <f t="shared" si="383"/>
        <v>5.3005047839338459E-5</v>
      </c>
      <c r="T1883" s="9">
        <f t="shared" si="384"/>
        <v>-5.3006452656528505E-5</v>
      </c>
      <c r="U1883" s="11">
        <f t="shared" si="385"/>
        <v>100</v>
      </c>
      <c r="AX1883">
        <v>0.95428147433532517</v>
      </c>
      <c r="AY1883">
        <v>0</v>
      </c>
      <c r="AZ1883">
        <v>1</v>
      </c>
      <c r="BA1883">
        <f t="shared" si="389"/>
        <v>1295</v>
      </c>
      <c r="BB1883">
        <f t="shared" si="390"/>
        <v>584</v>
      </c>
      <c r="BC1883">
        <f t="shared" si="386"/>
        <v>3.8461538461538325E-3</v>
      </c>
      <c r="BD1883">
        <f t="shared" si="387"/>
        <v>0.51333333333333331</v>
      </c>
      <c r="BE1883">
        <f t="shared" si="388"/>
        <v>0</v>
      </c>
    </row>
    <row r="1884" spans="1:57" x14ac:dyDescent="0.3">
      <c r="A1884">
        <f>Pumpkin_Seeds_Dataset!A1882</f>
        <v>120014</v>
      </c>
      <c r="B1884">
        <f>Pumpkin_Seeds_Dataset!B1882</f>
        <v>1492.183</v>
      </c>
      <c r="C1884">
        <f>Pumpkin_Seeds_Dataset!C1882</f>
        <v>648.99839999999995</v>
      </c>
      <c r="D1884">
        <f>Pumpkin_Seeds_Dataset!D1882</f>
        <v>236.2167</v>
      </c>
      <c r="E1884">
        <f>Pumpkin_Seeds_Dataset!E1882</f>
        <v>121003</v>
      </c>
      <c r="F1884">
        <f>Pumpkin_Seeds_Dataset!F1882</f>
        <v>390.90480000000002</v>
      </c>
      <c r="G1884">
        <f>Pumpkin_Seeds_Dataset!G1882</f>
        <v>0.93140000000000001</v>
      </c>
      <c r="H1884">
        <f>Pumpkin_Seeds_Dataset!H1882</f>
        <v>0.99180000000000001</v>
      </c>
      <c r="I1884">
        <f>Pumpkin_Seeds_Dataset!I1882</f>
        <v>0.54949999999999999</v>
      </c>
      <c r="J1884">
        <f>Pumpkin_Seeds_Dataset!J1882</f>
        <v>0.67730000000000001</v>
      </c>
      <c r="K1884">
        <f>Pumpkin_Seeds_Dataset!K1882</f>
        <v>2.7475000000000001</v>
      </c>
      <c r="L1884">
        <f>Pumpkin_Seeds_Dataset!L1882</f>
        <v>0.60229999999999995</v>
      </c>
      <c r="M1884" s="9">
        <f>Pumpkin_Seeds_Dataset!M1882</f>
        <v>1</v>
      </c>
      <c r="N1884" s="10">
        <f t="shared" si="378"/>
        <v>0</v>
      </c>
      <c r="O1884" s="11">
        <f t="shared" si="379"/>
        <v>1</v>
      </c>
      <c r="P1884">
        <f t="shared" si="380"/>
        <v>1</v>
      </c>
      <c r="Q1884">
        <f t="shared" si="381"/>
        <v>0.99999947285214186</v>
      </c>
      <c r="R1884" s="9">
        <f t="shared" si="382"/>
        <v>0.99999947285214186</v>
      </c>
      <c r="S1884" s="11">
        <f t="shared" si="383"/>
        <v>5.271478581425626E-7</v>
      </c>
      <c r="T1884" s="9">
        <f t="shared" si="384"/>
        <v>-5.2714799708504364E-7</v>
      </c>
      <c r="U1884" s="11">
        <f t="shared" si="385"/>
        <v>100</v>
      </c>
      <c r="AX1884">
        <v>0.95484045166441078</v>
      </c>
      <c r="AY1884">
        <v>0</v>
      </c>
      <c r="AZ1884">
        <v>1</v>
      </c>
      <c r="BA1884">
        <f t="shared" si="389"/>
        <v>1295</v>
      </c>
      <c r="BB1884">
        <f t="shared" si="390"/>
        <v>585</v>
      </c>
      <c r="BC1884">
        <f t="shared" si="386"/>
        <v>3.8461538461538325E-3</v>
      </c>
      <c r="BD1884">
        <f t="shared" si="387"/>
        <v>0.51249999999999996</v>
      </c>
      <c r="BE1884">
        <f t="shared" si="388"/>
        <v>0</v>
      </c>
    </row>
    <row r="1885" spans="1:57" x14ac:dyDescent="0.3">
      <c r="A1885">
        <f>Pumpkin_Seeds_Dataset!A1883</f>
        <v>90219</v>
      </c>
      <c r="B1885">
        <f>Pumpkin_Seeds_Dataset!B1883</f>
        <v>1216.848</v>
      </c>
      <c r="C1885">
        <f>Pumpkin_Seeds_Dataset!C1883</f>
        <v>505.08609999999999</v>
      </c>
      <c r="D1885">
        <f>Pumpkin_Seeds_Dataset!D1883</f>
        <v>227.87549999999999</v>
      </c>
      <c r="E1885">
        <f>Pumpkin_Seeds_Dataset!E1883</f>
        <v>90973</v>
      </c>
      <c r="F1885">
        <f>Pumpkin_Seeds_Dataset!F1883</f>
        <v>338.92540000000002</v>
      </c>
      <c r="G1885">
        <f>Pumpkin_Seeds_Dataset!G1883</f>
        <v>0.89239999999999997</v>
      </c>
      <c r="H1885">
        <f>Pumpkin_Seeds_Dataset!H1883</f>
        <v>0.99170000000000003</v>
      </c>
      <c r="I1885">
        <f>Pumpkin_Seeds_Dataset!I1883</f>
        <v>0.61350000000000005</v>
      </c>
      <c r="J1885">
        <f>Pumpkin_Seeds_Dataset!J1883</f>
        <v>0.76570000000000005</v>
      </c>
      <c r="K1885">
        <f>Pumpkin_Seeds_Dataset!K1883</f>
        <v>2.2164999999999999</v>
      </c>
      <c r="L1885">
        <f>Pumpkin_Seeds_Dataset!L1883</f>
        <v>0.67100000000000004</v>
      </c>
      <c r="M1885" s="9">
        <f>Pumpkin_Seeds_Dataset!M1883</f>
        <v>1</v>
      </c>
      <c r="N1885" s="10">
        <f t="shared" si="378"/>
        <v>0</v>
      </c>
      <c r="O1885" s="11">
        <f t="shared" si="379"/>
        <v>1</v>
      </c>
      <c r="P1885">
        <f t="shared" si="380"/>
        <v>1</v>
      </c>
      <c r="Q1885">
        <f t="shared" si="381"/>
        <v>0.89787908460820143</v>
      </c>
      <c r="R1885" s="9">
        <f t="shared" si="382"/>
        <v>0.89787908460820143</v>
      </c>
      <c r="S1885" s="11">
        <f t="shared" si="383"/>
        <v>0.10212091539179857</v>
      </c>
      <c r="T1885" s="9">
        <f t="shared" si="384"/>
        <v>-0.1077198694028076</v>
      </c>
      <c r="U1885" s="11">
        <f t="shared" si="385"/>
        <v>100</v>
      </c>
      <c r="AX1885">
        <v>0.95588612265831796</v>
      </c>
      <c r="AY1885">
        <v>0</v>
      </c>
      <c r="AZ1885">
        <v>1</v>
      </c>
      <c r="BA1885">
        <f t="shared" si="389"/>
        <v>1295</v>
      </c>
      <c r="BB1885">
        <f t="shared" si="390"/>
        <v>586</v>
      </c>
      <c r="BC1885">
        <f t="shared" si="386"/>
        <v>3.8461538461538325E-3</v>
      </c>
      <c r="BD1885">
        <f t="shared" si="387"/>
        <v>0.51166666666666671</v>
      </c>
      <c r="BE1885">
        <f t="shared" si="388"/>
        <v>0</v>
      </c>
    </row>
    <row r="1886" spans="1:57" x14ac:dyDescent="0.3">
      <c r="A1886">
        <f>Pumpkin_Seeds_Dataset!A1884</f>
        <v>96325</v>
      </c>
      <c r="B1886">
        <f>Pumpkin_Seeds_Dataset!B1884</f>
        <v>1305.855</v>
      </c>
      <c r="C1886">
        <f>Pumpkin_Seeds_Dataset!C1884</f>
        <v>551.39499999999998</v>
      </c>
      <c r="D1886">
        <f>Pumpkin_Seeds_Dataset!D1884</f>
        <v>224.98570000000001</v>
      </c>
      <c r="E1886">
        <f>Pumpkin_Seeds_Dataset!E1884</f>
        <v>97155</v>
      </c>
      <c r="F1886">
        <f>Pumpkin_Seeds_Dataset!F1884</f>
        <v>350.20679999999999</v>
      </c>
      <c r="G1886">
        <f>Pumpkin_Seeds_Dataset!G1884</f>
        <v>0.91300000000000003</v>
      </c>
      <c r="H1886">
        <f>Pumpkin_Seeds_Dataset!H1884</f>
        <v>0.99150000000000005</v>
      </c>
      <c r="I1886">
        <f>Pumpkin_Seeds_Dataset!I1884</f>
        <v>0.52229999999999999</v>
      </c>
      <c r="J1886">
        <f>Pumpkin_Seeds_Dataset!J1884</f>
        <v>0.70979999999999999</v>
      </c>
      <c r="K1886">
        <f>Pumpkin_Seeds_Dataset!K1884</f>
        <v>2.4508000000000001</v>
      </c>
      <c r="L1886">
        <f>Pumpkin_Seeds_Dataset!L1884</f>
        <v>0.6351</v>
      </c>
      <c r="M1886" s="9">
        <f>Pumpkin_Seeds_Dataset!M1884</f>
        <v>1</v>
      </c>
      <c r="N1886" s="10">
        <f t="shared" si="378"/>
        <v>0</v>
      </c>
      <c r="O1886" s="11">
        <f t="shared" si="379"/>
        <v>1</v>
      </c>
      <c r="P1886">
        <f t="shared" si="380"/>
        <v>1</v>
      </c>
      <c r="Q1886">
        <f t="shared" si="381"/>
        <v>0.9992815209248993</v>
      </c>
      <c r="R1886" s="9">
        <f t="shared" si="382"/>
        <v>0.9992815209248993</v>
      </c>
      <c r="S1886" s="11">
        <f t="shared" si="383"/>
        <v>7.1847907510069753E-4</v>
      </c>
      <c r="T1886" s="9">
        <f t="shared" si="384"/>
        <v>-7.1873730488725021E-4</v>
      </c>
      <c r="U1886" s="11">
        <f t="shared" si="385"/>
        <v>100</v>
      </c>
      <c r="AX1886">
        <v>0.9568707656407659</v>
      </c>
      <c r="AY1886">
        <v>0</v>
      </c>
      <c r="AZ1886">
        <v>1</v>
      </c>
      <c r="BA1886">
        <f t="shared" si="389"/>
        <v>1295</v>
      </c>
      <c r="BB1886">
        <f t="shared" si="390"/>
        <v>587</v>
      </c>
      <c r="BC1886">
        <f t="shared" si="386"/>
        <v>3.8461538461538325E-3</v>
      </c>
      <c r="BD1886">
        <f t="shared" si="387"/>
        <v>0.51083333333333325</v>
      </c>
      <c r="BE1886">
        <f t="shared" si="388"/>
        <v>0</v>
      </c>
    </row>
    <row r="1887" spans="1:57" x14ac:dyDescent="0.3">
      <c r="A1887">
        <f>Pumpkin_Seeds_Dataset!A1885</f>
        <v>72949</v>
      </c>
      <c r="B1887">
        <f>Pumpkin_Seeds_Dataset!B1885</f>
        <v>1083.5999999999999</v>
      </c>
      <c r="C1887">
        <f>Pumpkin_Seeds_Dataset!C1885</f>
        <v>442.30700000000002</v>
      </c>
      <c r="D1887">
        <f>Pumpkin_Seeds_Dataset!D1885</f>
        <v>211.02799999999999</v>
      </c>
      <c r="E1887">
        <f>Pumpkin_Seeds_Dataset!E1885</f>
        <v>73519</v>
      </c>
      <c r="F1887">
        <f>Pumpkin_Seeds_Dataset!F1885</f>
        <v>304.7647</v>
      </c>
      <c r="G1887">
        <f>Pumpkin_Seeds_Dataset!G1885</f>
        <v>0.87880000000000003</v>
      </c>
      <c r="H1887">
        <f>Pumpkin_Seeds_Dataset!H1885</f>
        <v>0.99219999999999997</v>
      </c>
      <c r="I1887">
        <f>Pumpkin_Seeds_Dataset!I1885</f>
        <v>0.72370000000000001</v>
      </c>
      <c r="J1887">
        <f>Pumpkin_Seeds_Dataset!J1885</f>
        <v>0.78069999999999995</v>
      </c>
      <c r="K1887">
        <f>Pumpkin_Seeds_Dataset!K1885</f>
        <v>2.0960000000000001</v>
      </c>
      <c r="L1887">
        <f>Pumpkin_Seeds_Dataset!L1885</f>
        <v>0.68899999999999995</v>
      </c>
      <c r="M1887" s="9">
        <f>Pumpkin_Seeds_Dataset!M1885</f>
        <v>1</v>
      </c>
      <c r="N1887" s="10">
        <f t="shared" si="378"/>
        <v>0</v>
      </c>
      <c r="O1887" s="11">
        <f t="shared" si="379"/>
        <v>1</v>
      </c>
      <c r="P1887">
        <f t="shared" si="380"/>
        <v>1</v>
      </c>
      <c r="Q1887">
        <f t="shared" si="381"/>
        <v>0.75074653310390704</v>
      </c>
      <c r="R1887" s="9">
        <f t="shared" si="382"/>
        <v>0.75074653310390704</v>
      </c>
      <c r="S1887" s="11">
        <f t="shared" si="383"/>
        <v>0.24925346689609296</v>
      </c>
      <c r="T1887" s="9">
        <f t="shared" si="384"/>
        <v>-0.28668719003957371</v>
      </c>
      <c r="U1887" s="11">
        <f t="shared" si="385"/>
        <v>100</v>
      </c>
      <c r="AX1887">
        <v>0.95701542658879901</v>
      </c>
      <c r="AY1887">
        <v>0</v>
      </c>
      <c r="AZ1887">
        <v>1</v>
      </c>
      <c r="BA1887">
        <f t="shared" si="389"/>
        <v>1295</v>
      </c>
      <c r="BB1887">
        <f t="shared" si="390"/>
        <v>588</v>
      </c>
      <c r="BC1887">
        <f t="shared" si="386"/>
        <v>3.8461538461538325E-3</v>
      </c>
      <c r="BD1887">
        <f t="shared" si="387"/>
        <v>0.51</v>
      </c>
      <c r="BE1887">
        <f t="shared" si="388"/>
        <v>0</v>
      </c>
    </row>
    <row r="1888" spans="1:57" x14ac:dyDescent="0.3">
      <c r="A1888">
        <f>Pumpkin_Seeds_Dataset!A1886</f>
        <v>96861</v>
      </c>
      <c r="B1888">
        <f>Pumpkin_Seeds_Dataset!B1886</f>
        <v>1289.9079999999999</v>
      </c>
      <c r="C1888">
        <f>Pumpkin_Seeds_Dataset!C1886</f>
        <v>551.9162</v>
      </c>
      <c r="D1888">
        <f>Pumpkin_Seeds_Dataset!D1886</f>
        <v>225.61449999999999</v>
      </c>
      <c r="E1888">
        <f>Pumpkin_Seeds_Dataset!E1886</f>
        <v>97573</v>
      </c>
      <c r="F1888">
        <f>Pumpkin_Seeds_Dataset!F1886</f>
        <v>351.1798</v>
      </c>
      <c r="G1888">
        <f>Pumpkin_Seeds_Dataset!G1886</f>
        <v>0.91259999999999997</v>
      </c>
      <c r="H1888">
        <f>Pumpkin_Seeds_Dataset!H1886</f>
        <v>0.99270000000000003</v>
      </c>
      <c r="I1888">
        <f>Pumpkin_Seeds_Dataset!I1886</f>
        <v>0.73170000000000002</v>
      </c>
      <c r="J1888">
        <f>Pumpkin_Seeds_Dataset!J1886</f>
        <v>0.73150000000000004</v>
      </c>
      <c r="K1888">
        <f>Pumpkin_Seeds_Dataset!K1886</f>
        <v>2.4462999999999999</v>
      </c>
      <c r="L1888">
        <f>Pumpkin_Seeds_Dataset!L1886</f>
        <v>0.63629999999999998</v>
      </c>
      <c r="M1888" s="9">
        <f>Pumpkin_Seeds_Dataset!M1886</f>
        <v>1</v>
      </c>
      <c r="N1888" s="10">
        <f t="shared" si="378"/>
        <v>0</v>
      </c>
      <c r="O1888" s="11">
        <f t="shared" si="379"/>
        <v>1</v>
      </c>
      <c r="P1888">
        <f t="shared" si="380"/>
        <v>1</v>
      </c>
      <c r="Q1888">
        <f t="shared" si="381"/>
        <v>0.99948705215739009</v>
      </c>
      <c r="R1888" s="9">
        <f t="shared" si="382"/>
        <v>0.99948705215739009</v>
      </c>
      <c r="S1888" s="11">
        <f t="shared" si="383"/>
        <v>5.1294784260991211E-4</v>
      </c>
      <c r="T1888" s="9">
        <f t="shared" si="384"/>
        <v>-5.1307944536001997E-4</v>
      </c>
      <c r="U1888" s="11">
        <f t="shared" si="385"/>
        <v>100</v>
      </c>
      <c r="AX1888">
        <v>0.95702514358680335</v>
      </c>
      <c r="AY1888">
        <v>0</v>
      </c>
      <c r="AZ1888">
        <v>1</v>
      </c>
      <c r="BA1888">
        <f t="shared" si="389"/>
        <v>1295</v>
      </c>
      <c r="BB1888">
        <f t="shared" si="390"/>
        <v>589</v>
      </c>
      <c r="BC1888">
        <f t="shared" si="386"/>
        <v>3.8461538461538325E-3</v>
      </c>
      <c r="BD1888">
        <f t="shared" si="387"/>
        <v>0.50916666666666666</v>
      </c>
      <c r="BE1888">
        <f t="shared" si="388"/>
        <v>0</v>
      </c>
    </row>
    <row r="1889" spans="1:57" x14ac:dyDescent="0.3">
      <c r="A1889">
        <f>Pumpkin_Seeds_Dataset!A1887</f>
        <v>108532</v>
      </c>
      <c r="B1889">
        <f>Pumpkin_Seeds_Dataset!B1887</f>
        <v>1359.2619999999999</v>
      </c>
      <c r="C1889">
        <f>Pumpkin_Seeds_Dataset!C1887</f>
        <v>563.29139999999995</v>
      </c>
      <c r="D1889">
        <f>Pumpkin_Seeds_Dataset!D1887</f>
        <v>247.06030000000001</v>
      </c>
      <c r="E1889">
        <f>Pumpkin_Seeds_Dataset!E1887</f>
        <v>109893</v>
      </c>
      <c r="F1889">
        <f>Pumpkin_Seeds_Dataset!F1887</f>
        <v>371.73540000000003</v>
      </c>
      <c r="G1889">
        <f>Pumpkin_Seeds_Dataset!G1887</f>
        <v>0.89870000000000005</v>
      </c>
      <c r="H1889">
        <f>Pumpkin_Seeds_Dataset!H1887</f>
        <v>0.98760000000000003</v>
      </c>
      <c r="I1889">
        <f>Pumpkin_Seeds_Dataset!I1887</f>
        <v>0.56850000000000001</v>
      </c>
      <c r="J1889">
        <f>Pumpkin_Seeds_Dataset!J1887</f>
        <v>0.73819999999999997</v>
      </c>
      <c r="K1889">
        <f>Pumpkin_Seeds_Dataset!K1887</f>
        <v>2.2799999999999998</v>
      </c>
      <c r="L1889">
        <f>Pumpkin_Seeds_Dataset!L1887</f>
        <v>0.65990000000000004</v>
      </c>
      <c r="M1889" s="9">
        <f>Pumpkin_Seeds_Dataset!M1887</f>
        <v>1</v>
      </c>
      <c r="N1889" s="10">
        <f t="shared" si="378"/>
        <v>0</v>
      </c>
      <c r="O1889" s="11">
        <f t="shared" si="379"/>
        <v>1</v>
      </c>
      <c r="P1889">
        <f t="shared" si="380"/>
        <v>1</v>
      </c>
      <c r="Q1889">
        <f t="shared" si="381"/>
        <v>0.98495228785709066</v>
      </c>
      <c r="R1889" s="9">
        <f t="shared" si="382"/>
        <v>0.98495228785709066</v>
      </c>
      <c r="S1889" s="11">
        <f t="shared" si="383"/>
        <v>1.5047712142909342E-2</v>
      </c>
      <c r="T1889" s="9">
        <f t="shared" si="384"/>
        <v>-1.5162077707006866E-2</v>
      </c>
      <c r="U1889" s="11">
        <f t="shared" si="385"/>
        <v>100</v>
      </c>
      <c r="AX1889">
        <v>0.95764741133326159</v>
      </c>
      <c r="AY1889">
        <v>0</v>
      </c>
      <c r="AZ1889">
        <v>1</v>
      </c>
      <c r="BA1889">
        <f t="shared" si="389"/>
        <v>1295</v>
      </c>
      <c r="BB1889">
        <f t="shared" si="390"/>
        <v>590</v>
      </c>
      <c r="BC1889">
        <f t="shared" si="386"/>
        <v>3.8461538461538325E-3</v>
      </c>
      <c r="BD1889">
        <f t="shared" si="387"/>
        <v>0.5083333333333333</v>
      </c>
      <c r="BE1889">
        <f t="shared" si="388"/>
        <v>0</v>
      </c>
    </row>
    <row r="1890" spans="1:57" x14ac:dyDescent="0.3">
      <c r="A1890">
        <f>Pumpkin_Seeds_Dataset!A1888</f>
        <v>80264</v>
      </c>
      <c r="B1890">
        <f>Pumpkin_Seeds_Dataset!B1888</f>
        <v>1192.884</v>
      </c>
      <c r="C1890">
        <f>Pumpkin_Seeds_Dataset!C1888</f>
        <v>507.3202</v>
      </c>
      <c r="D1890">
        <f>Pumpkin_Seeds_Dataset!D1888</f>
        <v>202.52430000000001</v>
      </c>
      <c r="E1890">
        <f>Pumpkin_Seeds_Dataset!E1888</f>
        <v>80991</v>
      </c>
      <c r="F1890">
        <f>Pumpkin_Seeds_Dataset!F1888</f>
        <v>319.68</v>
      </c>
      <c r="G1890">
        <f>Pumpkin_Seeds_Dataset!G1888</f>
        <v>0.91690000000000005</v>
      </c>
      <c r="H1890">
        <f>Pumpkin_Seeds_Dataset!H1888</f>
        <v>0.99099999999999999</v>
      </c>
      <c r="I1890">
        <f>Pumpkin_Seeds_Dataset!I1888</f>
        <v>0.5333</v>
      </c>
      <c r="J1890">
        <f>Pumpkin_Seeds_Dataset!J1888</f>
        <v>0.70879999999999999</v>
      </c>
      <c r="K1890">
        <f>Pumpkin_Seeds_Dataset!K1888</f>
        <v>2.5049999999999999</v>
      </c>
      <c r="L1890">
        <f>Pumpkin_Seeds_Dataset!L1888</f>
        <v>0.63009999999999999</v>
      </c>
      <c r="M1890" s="9">
        <f>Pumpkin_Seeds_Dataset!M1888</f>
        <v>1</v>
      </c>
      <c r="N1890" s="10">
        <f t="shared" si="378"/>
        <v>0</v>
      </c>
      <c r="O1890" s="11">
        <f t="shared" si="379"/>
        <v>1</v>
      </c>
      <c r="P1890">
        <f t="shared" si="380"/>
        <v>1</v>
      </c>
      <c r="Q1890">
        <f t="shared" si="381"/>
        <v>0.99672365605950353</v>
      </c>
      <c r="R1890" s="9">
        <f t="shared" si="382"/>
        <v>0.99672365605950353</v>
      </c>
      <c r="S1890" s="11">
        <f t="shared" si="383"/>
        <v>3.2763439404964734E-3</v>
      </c>
      <c r="T1890" s="9">
        <f t="shared" si="384"/>
        <v>-3.2817229074152037E-3</v>
      </c>
      <c r="U1890" s="11">
        <f t="shared" si="385"/>
        <v>100</v>
      </c>
      <c r="AX1890">
        <v>0.95771622588255068</v>
      </c>
      <c r="AY1890">
        <v>0</v>
      </c>
      <c r="AZ1890">
        <v>1</v>
      </c>
      <c r="BA1890">
        <f t="shared" si="389"/>
        <v>1295</v>
      </c>
      <c r="BB1890">
        <f t="shared" si="390"/>
        <v>591</v>
      </c>
      <c r="BC1890">
        <f t="shared" si="386"/>
        <v>3.8461538461538325E-3</v>
      </c>
      <c r="BD1890">
        <f t="shared" si="387"/>
        <v>0.50750000000000006</v>
      </c>
      <c r="BE1890">
        <f t="shared" si="388"/>
        <v>0</v>
      </c>
    </row>
    <row r="1891" spans="1:57" x14ac:dyDescent="0.3">
      <c r="A1891">
        <f>Pumpkin_Seeds_Dataset!A1889</f>
        <v>76343</v>
      </c>
      <c r="B1891">
        <f>Pumpkin_Seeds_Dataset!B1889</f>
        <v>1092.085</v>
      </c>
      <c r="C1891">
        <f>Pumpkin_Seeds_Dataset!C1889</f>
        <v>442.30180000000001</v>
      </c>
      <c r="D1891">
        <f>Pumpkin_Seeds_Dataset!D1889</f>
        <v>221.05799999999999</v>
      </c>
      <c r="E1891">
        <f>Pumpkin_Seeds_Dataset!E1889</f>
        <v>77005</v>
      </c>
      <c r="F1891">
        <f>Pumpkin_Seeds_Dataset!F1889</f>
        <v>311.77379999999999</v>
      </c>
      <c r="G1891">
        <f>Pumpkin_Seeds_Dataset!G1889</f>
        <v>0.86609999999999998</v>
      </c>
      <c r="H1891">
        <f>Pumpkin_Seeds_Dataset!H1889</f>
        <v>0.99139999999999995</v>
      </c>
      <c r="I1891">
        <f>Pumpkin_Seeds_Dataset!I1889</f>
        <v>0.74739999999999995</v>
      </c>
      <c r="J1891">
        <f>Pumpkin_Seeds_Dataset!J1889</f>
        <v>0.8044</v>
      </c>
      <c r="K1891">
        <f>Pumpkin_Seeds_Dataset!K1889</f>
        <v>2.0007999999999999</v>
      </c>
      <c r="L1891">
        <f>Pumpkin_Seeds_Dataset!L1889</f>
        <v>0.70489999999999997</v>
      </c>
      <c r="M1891" s="9">
        <f>Pumpkin_Seeds_Dataset!M1889</f>
        <v>1</v>
      </c>
      <c r="N1891" s="10">
        <f t="shared" si="378"/>
        <v>0</v>
      </c>
      <c r="O1891" s="11">
        <f t="shared" si="379"/>
        <v>1</v>
      </c>
      <c r="P1891">
        <f t="shared" si="380"/>
        <v>1</v>
      </c>
      <c r="Q1891">
        <f t="shared" si="381"/>
        <v>0.44918896439201639</v>
      </c>
      <c r="R1891" s="9">
        <f t="shared" si="382"/>
        <v>0.44918896439201639</v>
      </c>
      <c r="S1891" s="11">
        <f t="shared" si="383"/>
        <v>0.55081103560798361</v>
      </c>
      <c r="T1891" s="9">
        <f t="shared" si="384"/>
        <v>-0.80031162366803388</v>
      </c>
      <c r="U1891" s="11">
        <f t="shared" si="385"/>
        <v>0</v>
      </c>
      <c r="AX1891">
        <v>0.95811149600795376</v>
      </c>
      <c r="AY1891">
        <v>0</v>
      </c>
      <c r="AZ1891">
        <v>1</v>
      </c>
      <c r="BA1891">
        <f t="shared" si="389"/>
        <v>1295</v>
      </c>
      <c r="BB1891">
        <f t="shared" si="390"/>
        <v>592</v>
      </c>
      <c r="BC1891">
        <f t="shared" si="386"/>
        <v>3.8461538461538325E-3</v>
      </c>
      <c r="BD1891">
        <f t="shared" si="387"/>
        <v>0.5066666666666666</v>
      </c>
      <c r="BE1891">
        <f t="shared" si="388"/>
        <v>0</v>
      </c>
    </row>
    <row r="1892" spans="1:57" x14ac:dyDescent="0.3">
      <c r="A1892">
        <f>Pumpkin_Seeds_Dataset!A1890</f>
        <v>99838</v>
      </c>
      <c r="B1892">
        <f>Pumpkin_Seeds_Dataset!B1890</f>
        <v>1242.0150000000001</v>
      </c>
      <c r="C1892">
        <f>Pumpkin_Seeds_Dataset!C1890</f>
        <v>488.98410000000001</v>
      </c>
      <c r="D1892">
        <f>Pumpkin_Seeds_Dataset!D1890</f>
        <v>261.21109999999999</v>
      </c>
      <c r="E1892">
        <f>Pumpkin_Seeds_Dataset!E1890</f>
        <v>100656</v>
      </c>
      <c r="F1892">
        <f>Pumpkin_Seeds_Dataset!F1890</f>
        <v>356.53570000000002</v>
      </c>
      <c r="G1892">
        <f>Pumpkin_Seeds_Dataset!G1890</f>
        <v>0.84540000000000004</v>
      </c>
      <c r="H1892">
        <f>Pumpkin_Seeds_Dataset!H1890</f>
        <v>0.9919</v>
      </c>
      <c r="I1892">
        <f>Pumpkin_Seeds_Dataset!I1890</f>
        <v>0.73529999999999995</v>
      </c>
      <c r="J1892">
        <f>Pumpkin_Seeds_Dataset!J1890</f>
        <v>0.81330000000000002</v>
      </c>
      <c r="K1892">
        <f>Pumpkin_Seeds_Dataset!K1890</f>
        <v>1.8720000000000001</v>
      </c>
      <c r="L1892">
        <f>Pumpkin_Seeds_Dataset!L1890</f>
        <v>0.72909999999999997</v>
      </c>
      <c r="M1892" s="9">
        <f>Pumpkin_Seeds_Dataset!M1890</f>
        <v>1</v>
      </c>
      <c r="N1892" s="10">
        <f t="shared" si="378"/>
        <v>0</v>
      </c>
      <c r="O1892" s="11">
        <f t="shared" si="379"/>
        <v>1</v>
      </c>
      <c r="P1892">
        <f t="shared" si="380"/>
        <v>1</v>
      </c>
      <c r="Q1892">
        <f t="shared" si="381"/>
        <v>0.46914693459972046</v>
      </c>
      <c r="R1892" s="9">
        <f t="shared" si="382"/>
        <v>0.46914693459972046</v>
      </c>
      <c r="S1892" s="11">
        <f t="shared" si="383"/>
        <v>0.53085306540027954</v>
      </c>
      <c r="T1892" s="9">
        <f t="shared" si="384"/>
        <v>-0.75683926621238806</v>
      </c>
      <c r="U1892" s="11">
        <f t="shared" si="385"/>
        <v>0</v>
      </c>
      <c r="AX1892">
        <v>0.95861080291556477</v>
      </c>
      <c r="AY1892">
        <v>0</v>
      </c>
      <c r="AZ1892">
        <v>1</v>
      </c>
      <c r="BA1892">
        <f t="shared" si="389"/>
        <v>1295</v>
      </c>
      <c r="BB1892">
        <f t="shared" si="390"/>
        <v>593</v>
      </c>
      <c r="BC1892">
        <f t="shared" si="386"/>
        <v>3.8461538461538325E-3</v>
      </c>
      <c r="BD1892">
        <f t="shared" si="387"/>
        <v>0.50583333333333336</v>
      </c>
      <c r="BE1892">
        <f t="shared" si="388"/>
        <v>0</v>
      </c>
    </row>
    <row r="1893" spans="1:57" x14ac:dyDescent="0.3">
      <c r="A1893">
        <f>Pumpkin_Seeds_Dataset!A1891</f>
        <v>71508</v>
      </c>
      <c r="B1893">
        <f>Pumpkin_Seeds_Dataset!B1891</f>
        <v>1102.28</v>
      </c>
      <c r="C1893">
        <f>Pumpkin_Seeds_Dataset!C1891</f>
        <v>465.50920000000002</v>
      </c>
      <c r="D1893">
        <f>Pumpkin_Seeds_Dataset!D1891</f>
        <v>197.6884</v>
      </c>
      <c r="E1893">
        <f>Pumpkin_Seeds_Dataset!E1891</f>
        <v>72272</v>
      </c>
      <c r="F1893">
        <f>Pumpkin_Seeds_Dataset!F1891</f>
        <v>301.7396</v>
      </c>
      <c r="G1893">
        <f>Pumpkin_Seeds_Dataset!G1891</f>
        <v>0.90529999999999999</v>
      </c>
      <c r="H1893">
        <f>Pumpkin_Seeds_Dataset!H1891</f>
        <v>0.98939999999999995</v>
      </c>
      <c r="I1893">
        <f>Pumpkin_Seeds_Dataset!I1891</f>
        <v>0.74739999999999995</v>
      </c>
      <c r="J1893">
        <f>Pumpkin_Seeds_Dataset!J1891</f>
        <v>0.73960000000000004</v>
      </c>
      <c r="K1893">
        <f>Pumpkin_Seeds_Dataset!K1891</f>
        <v>2.3548</v>
      </c>
      <c r="L1893">
        <f>Pumpkin_Seeds_Dataset!L1891</f>
        <v>0.6482</v>
      </c>
      <c r="M1893" s="9">
        <f>Pumpkin_Seeds_Dataset!M1891</f>
        <v>1</v>
      </c>
      <c r="N1893" s="10">
        <f t="shared" si="378"/>
        <v>0</v>
      </c>
      <c r="O1893" s="11">
        <f t="shared" si="379"/>
        <v>1</v>
      </c>
      <c r="P1893">
        <f t="shared" si="380"/>
        <v>1</v>
      </c>
      <c r="Q1893">
        <f t="shared" si="381"/>
        <v>0.98816640044951587</v>
      </c>
      <c r="R1893" s="9">
        <f t="shared" si="382"/>
        <v>0.98816640044951587</v>
      </c>
      <c r="S1893" s="11">
        <f t="shared" si="383"/>
        <v>1.1833599550484131E-2</v>
      </c>
      <c r="T1893" s="9">
        <f t="shared" si="384"/>
        <v>-1.1904173907971926E-2</v>
      </c>
      <c r="U1893" s="11">
        <f t="shared" si="385"/>
        <v>100</v>
      </c>
      <c r="AX1893">
        <v>0.95898120201699888</v>
      </c>
      <c r="AY1893">
        <v>0</v>
      </c>
      <c r="AZ1893">
        <v>1</v>
      </c>
      <c r="BA1893">
        <f t="shared" si="389"/>
        <v>1295</v>
      </c>
      <c r="BB1893">
        <f t="shared" si="390"/>
        <v>594</v>
      </c>
      <c r="BC1893">
        <f t="shared" si="386"/>
        <v>3.8461538461538325E-3</v>
      </c>
      <c r="BD1893">
        <f t="shared" si="387"/>
        <v>0.505</v>
      </c>
      <c r="BE1893">
        <f t="shared" si="388"/>
        <v>0</v>
      </c>
    </row>
    <row r="1894" spans="1:57" x14ac:dyDescent="0.3">
      <c r="A1894">
        <f>Pumpkin_Seeds_Dataset!A1892</f>
        <v>63619</v>
      </c>
      <c r="B1894">
        <f>Pumpkin_Seeds_Dataset!B1892</f>
        <v>1021.4059999999999</v>
      </c>
      <c r="C1894">
        <f>Pumpkin_Seeds_Dataset!C1892</f>
        <v>425.45929999999998</v>
      </c>
      <c r="D1894">
        <f>Pumpkin_Seeds_Dataset!D1892</f>
        <v>191.21199999999999</v>
      </c>
      <c r="E1894">
        <f>Pumpkin_Seeds_Dataset!E1892</f>
        <v>64360</v>
      </c>
      <c r="F1894">
        <f>Pumpkin_Seeds_Dataset!F1892</f>
        <v>284.60890000000001</v>
      </c>
      <c r="G1894">
        <f>Pumpkin_Seeds_Dataset!G1892</f>
        <v>0.89329999999999998</v>
      </c>
      <c r="H1894">
        <f>Pumpkin_Seeds_Dataset!H1892</f>
        <v>0.98850000000000005</v>
      </c>
      <c r="I1894">
        <f>Pumpkin_Seeds_Dataset!I1892</f>
        <v>0.74150000000000005</v>
      </c>
      <c r="J1894">
        <f>Pumpkin_Seeds_Dataset!J1892</f>
        <v>0.76629999999999998</v>
      </c>
      <c r="K1894">
        <f>Pumpkin_Seeds_Dataset!K1892</f>
        <v>2.2250999999999999</v>
      </c>
      <c r="L1894">
        <f>Pumpkin_Seeds_Dataset!L1892</f>
        <v>0.66890000000000005</v>
      </c>
      <c r="M1894" s="9">
        <f>Pumpkin_Seeds_Dataset!M1892</f>
        <v>1</v>
      </c>
      <c r="N1894" s="10">
        <f t="shared" si="378"/>
        <v>0</v>
      </c>
      <c r="O1894" s="11">
        <f t="shared" si="379"/>
        <v>1</v>
      </c>
      <c r="P1894">
        <f t="shared" si="380"/>
        <v>1</v>
      </c>
      <c r="Q1894">
        <f t="shared" si="381"/>
        <v>0.91811475377185303</v>
      </c>
      <c r="R1894" s="9">
        <f t="shared" si="382"/>
        <v>0.91811475377185303</v>
      </c>
      <c r="S1894" s="11">
        <f t="shared" si="383"/>
        <v>8.1885246228146968E-2</v>
      </c>
      <c r="T1894" s="9">
        <f t="shared" si="384"/>
        <v>-8.5432892065236785E-2</v>
      </c>
      <c r="U1894" s="11">
        <f t="shared" si="385"/>
        <v>100</v>
      </c>
      <c r="AX1894">
        <v>0.95906739326094048</v>
      </c>
      <c r="AY1894">
        <v>0</v>
      </c>
      <c r="AZ1894">
        <v>1</v>
      </c>
      <c r="BA1894">
        <f t="shared" si="389"/>
        <v>1295</v>
      </c>
      <c r="BB1894">
        <f t="shared" si="390"/>
        <v>595</v>
      </c>
      <c r="BC1894">
        <f t="shared" si="386"/>
        <v>3.8461538461538325E-3</v>
      </c>
      <c r="BD1894">
        <f t="shared" si="387"/>
        <v>0.50416666666666665</v>
      </c>
      <c r="BE1894">
        <f t="shared" si="388"/>
        <v>0</v>
      </c>
    </row>
    <row r="1895" spans="1:57" x14ac:dyDescent="0.3">
      <c r="A1895">
        <f>Pumpkin_Seeds_Dataset!A1893</f>
        <v>96203</v>
      </c>
      <c r="B1895">
        <f>Pumpkin_Seeds_Dataset!B1893</f>
        <v>1268.3520000000001</v>
      </c>
      <c r="C1895">
        <f>Pumpkin_Seeds_Dataset!C1893</f>
        <v>537.48379999999997</v>
      </c>
      <c r="D1895">
        <f>Pumpkin_Seeds_Dataset!D1893</f>
        <v>228.66839999999999</v>
      </c>
      <c r="E1895">
        <f>Pumpkin_Seeds_Dataset!E1893</f>
        <v>96833</v>
      </c>
      <c r="F1895">
        <f>Pumpkin_Seeds_Dataset!F1893</f>
        <v>349.98489999999998</v>
      </c>
      <c r="G1895">
        <f>Pumpkin_Seeds_Dataset!G1893</f>
        <v>0.90500000000000003</v>
      </c>
      <c r="H1895">
        <f>Pumpkin_Seeds_Dataset!H1893</f>
        <v>0.99350000000000005</v>
      </c>
      <c r="I1895">
        <f>Pumpkin_Seeds_Dataset!I1893</f>
        <v>0.76929999999999998</v>
      </c>
      <c r="J1895">
        <f>Pumpkin_Seeds_Dataset!J1893</f>
        <v>0.75149999999999995</v>
      </c>
      <c r="K1895">
        <f>Pumpkin_Seeds_Dataset!K1893</f>
        <v>2.3504999999999998</v>
      </c>
      <c r="L1895">
        <f>Pumpkin_Seeds_Dataset!L1893</f>
        <v>0.6512</v>
      </c>
      <c r="M1895" s="9">
        <f>Pumpkin_Seeds_Dataset!M1893</f>
        <v>1</v>
      </c>
      <c r="N1895" s="10">
        <f t="shared" si="378"/>
        <v>0</v>
      </c>
      <c r="O1895" s="11">
        <f t="shared" si="379"/>
        <v>1</v>
      </c>
      <c r="P1895">
        <f t="shared" si="380"/>
        <v>1</v>
      </c>
      <c r="Q1895">
        <f t="shared" si="381"/>
        <v>0.99597904280478378</v>
      </c>
      <c r="R1895" s="9">
        <f t="shared" si="382"/>
        <v>0.99597904280478378</v>
      </c>
      <c r="S1895" s="11">
        <f t="shared" si="383"/>
        <v>4.0209571952162237E-3</v>
      </c>
      <c r="T1895" s="9">
        <f t="shared" si="384"/>
        <v>-4.0290629795702122E-3</v>
      </c>
      <c r="U1895" s="11">
        <f t="shared" si="385"/>
        <v>100</v>
      </c>
      <c r="AX1895">
        <v>0.95916933276573413</v>
      </c>
      <c r="AY1895">
        <v>0</v>
      </c>
      <c r="AZ1895">
        <v>1</v>
      </c>
      <c r="BA1895">
        <f t="shared" si="389"/>
        <v>1295</v>
      </c>
      <c r="BB1895">
        <f t="shared" si="390"/>
        <v>596</v>
      </c>
      <c r="BC1895">
        <f t="shared" si="386"/>
        <v>3.8461538461538325E-3</v>
      </c>
      <c r="BD1895">
        <f t="shared" si="387"/>
        <v>0.50333333333333341</v>
      </c>
      <c r="BE1895">
        <f t="shared" si="388"/>
        <v>0</v>
      </c>
    </row>
    <row r="1896" spans="1:57" x14ac:dyDescent="0.3">
      <c r="A1896">
        <f>Pumpkin_Seeds_Dataset!A1894</f>
        <v>85686</v>
      </c>
      <c r="B1896">
        <f>Pumpkin_Seeds_Dataset!B1894</f>
        <v>1244.681</v>
      </c>
      <c r="C1896">
        <f>Pumpkin_Seeds_Dataset!C1894</f>
        <v>528.07249999999999</v>
      </c>
      <c r="D1896">
        <f>Pumpkin_Seeds_Dataset!D1894</f>
        <v>208.06280000000001</v>
      </c>
      <c r="E1896">
        <f>Pumpkin_Seeds_Dataset!E1894</f>
        <v>86599</v>
      </c>
      <c r="F1896">
        <f>Pumpkin_Seeds_Dataset!F1894</f>
        <v>330.30110000000002</v>
      </c>
      <c r="G1896">
        <f>Pumpkin_Seeds_Dataset!G1894</f>
        <v>0.91910000000000003</v>
      </c>
      <c r="H1896">
        <f>Pumpkin_Seeds_Dataset!H1894</f>
        <v>0.98950000000000005</v>
      </c>
      <c r="I1896">
        <f>Pumpkin_Seeds_Dataset!I1894</f>
        <v>0.51370000000000005</v>
      </c>
      <c r="J1896">
        <f>Pumpkin_Seeds_Dataset!J1894</f>
        <v>0.69499999999999995</v>
      </c>
      <c r="K1896">
        <f>Pumpkin_Seeds_Dataset!K1894</f>
        <v>2.5379999999999998</v>
      </c>
      <c r="L1896">
        <f>Pumpkin_Seeds_Dataset!L1894</f>
        <v>0.62549999999999994</v>
      </c>
      <c r="M1896" s="9">
        <f>Pumpkin_Seeds_Dataset!M1894</f>
        <v>1</v>
      </c>
      <c r="N1896" s="10">
        <f t="shared" si="378"/>
        <v>0</v>
      </c>
      <c r="O1896" s="11">
        <f t="shared" si="379"/>
        <v>1</v>
      </c>
      <c r="P1896">
        <f t="shared" si="380"/>
        <v>1</v>
      </c>
      <c r="Q1896">
        <f t="shared" si="381"/>
        <v>0.99779754619602334</v>
      </c>
      <c r="R1896" s="9">
        <f t="shared" si="382"/>
        <v>0.99779754619602334</v>
      </c>
      <c r="S1896" s="11">
        <f t="shared" si="383"/>
        <v>2.2024538039766561E-3</v>
      </c>
      <c r="T1896" s="9">
        <f t="shared" si="384"/>
        <v>-2.2048827724719337E-3</v>
      </c>
      <c r="U1896" s="11">
        <f t="shared" si="385"/>
        <v>100</v>
      </c>
      <c r="AX1896">
        <v>0.95920709561318507</v>
      </c>
      <c r="AY1896">
        <v>0</v>
      </c>
      <c r="AZ1896">
        <v>1</v>
      </c>
      <c r="BA1896">
        <f t="shared" si="389"/>
        <v>1295</v>
      </c>
      <c r="BB1896">
        <f t="shared" si="390"/>
        <v>597</v>
      </c>
      <c r="BC1896">
        <f t="shared" si="386"/>
        <v>3.8461538461538325E-3</v>
      </c>
      <c r="BD1896">
        <f t="shared" si="387"/>
        <v>0.50249999999999995</v>
      </c>
      <c r="BE1896">
        <f t="shared" si="388"/>
        <v>0</v>
      </c>
    </row>
    <row r="1897" spans="1:57" x14ac:dyDescent="0.3">
      <c r="A1897">
        <f>Pumpkin_Seeds_Dataset!A1895</f>
        <v>103635</v>
      </c>
      <c r="B1897">
        <f>Pumpkin_Seeds_Dataset!B1895</f>
        <v>1388.12</v>
      </c>
      <c r="C1897">
        <f>Pumpkin_Seeds_Dataset!C1895</f>
        <v>589.24950000000001</v>
      </c>
      <c r="D1897">
        <f>Pumpkin_Seeds_Dataset!D1895</f>
        <v>224.82169999999999</v>
      </c>
      <c r="E1897">
        <f>Pumpkin_Seeds_Dataset!E1895</f>
        <v>105469</v>
      </c>
      <c r="F1897">
        <f>Pumpkin_Seeds_Dataset!F1895</f>
        <v>363.25220000000002</v>
      </c>
      <c r="G1897">
        <f>Pumpkin_Seeds_Dataset!G1895</f>
        <v>0.9244</v>
      </c>
      <c r="H1897">
        <f>Pumpkin_Seeds_Dataset!H1895</f>
        <v>0.98260000000000003</v>
      </c>
      <c r="I1897">
        <f>Pumpkin_Seeds_Dataset!I1895</f>
        <v>0.73</v>
      </c>
      <c r="J1897">
        <f>Pumpkin_Seeds_Dataset!J1895</f>
        <v>0.67589999999999995</v>
      </c>
      <c r="K1897">
        <f>Pumpkin_Seeds_Dataset!K1895</f>
        <v>2.621</v>
      </c>
      <c r="L1897">
        <f>Pumpkin_Seeds_Dataset!L1895</f>
        <v>0.61650000000000005</v>
      </c>
      <c r="M1897" s="9">
        <f>Pumpkin_Seeds_Dataset!M1895</f>
        <v>1</v>
      </c>
      <c r="N1897" s="10">
        <f t="shared" si="378"/>
        <v>0</v>
      </c>
      <c r="O1897" s="11">
        <f t="shared" si="379"/>
        <v>1</v>
      </c>
      <c r="P1897">
        <f t="shared" si="380"/>
        <v>1</v>
      </c>
      <c r="Q1897">
        <f t="shared" si="381"/>
        <v>0.9966831505589212</v>
      </c>
      <c r="R1897" s="9">
        <f t="shared" si="382"/>
        <v>0.9966831505589212</v>
      </c>
      <c r="S1897" s="11">
        <f t="shared" si="383"/>
        <v>3.3168494410787952E-3</v>
      </c>
      <c r="T1897" s="9">
        <f t="shared" si="384"/>
        <v>-3.3223623799537865E-3</v>
      </c>
      <c r="U1897" s="11">
        <f t="shared" si="385"/>
        <v>100</v>
      </c>
      <c r="AX1897">
        <v>0.95971170688615648</v>
      </c>
      <c r="AY1897">
        <v>0</v>
      </c>
      <c r="AZ1897">
        <v>1</v>
      </c>
      <c r="BA1897">
        <f t="shared" si="389"/>
        <v>1295</v>
      </c>
      <c r="BB1897">
        <f t="shared" si="390"/>
        <v>598</v>
      </c>
      <c r="BC1897">
        <f t="shared" si="386"/>
        <v>3.8461538461538325E-3</v>
      </c>
      <c r="BD1897">
        <f t="shared" si="387"/>
        <v>0.50166666666666671</v>
      </c>
      <c r="BE1897">
        <f t="shared" si="388"/>
        <v>0</v>
      </c>
    </row>
    <row r="1898" spans="1:57" x14ac:dyDescent="0.3">
      <c r="A1898">
        <f>Pumpkin_Seeds_Dataset!A1896</f>
        <v>103314</v>
      </c>
      <c r="B1898">
        <f>Pumpkin_Seeds_Dataset!B1896</f>
        <v>1385.8579999999999</v>
      </c>
      <c r="C1898">
        <f>Pumpkin_Seeds_Dataset!C1896</f>
        <v>600.18669999999997</v>
      </c>
      <c r="D1898">
        <f>Pumpkin_Seeds_Dataset!D1896</f>
        <v>219.625</v>
      </c>
      <c r="E1898">
        <f>Pumpkin_Seeds_Dataset!E1896</f>
        <v>104289</v>
      </c>
      <c r="F1898">
        <f>Pumpkin_Seeds_Dataset!F1896</f>
        <v>362.68920000000003</v>
      </c>
      <c r="G1898">
        <f>Pumpkin_Seeds_Dataset!G1896</f>
        <v>0.93059999999999998</v>
      </c>
      <c r="H1898">
        <f>Pumpkin_Seeds_Dataset!H1896</f>
        <v>0.99070000000000003</v>
      </c>
      <c r="I1898">
        <f>Pumpkin_Seeds_Dataset!I1896</f>
        <v>0.62080000000000002</v>
      </c>
      <c r="J1898">
        <f>Pumpkin_Seeds_Dataset!J1896</f>
        <v>0.67600000000000005</v>
      </c>
      <c r="K1898">
        <f>Pumpkin_Seeds_Dataset!K1896</f>
        <v>2.7328000000000001</v>
      </c>
      <c r="L1898">
        <f>Pumpkin_Seeds_Dataset!L1896</f>
        <v>0.60429999999999995</v>
      </c>
      <c r="M1898" s="9">
        <f>Pumpkin_Seeds_Dataset!M1896</f>
        <v>1</v>
      </c>
      <c r="N1898" s="10">
        <f t="shared" si="378"/>
        <v>0</v>
      </c>
      <c r="O1898" s="11">
        <f t="shared" si="379"/>
        <v>1</v>
      </c>
      <c r="P1898">
        <f t="shared" si="380"/>
        <v>1</v>
      </c>
      <c r="Q1898">
        <f t="shared" si="381"/>
        <v>0.999968974693493</v>
      </c>
      <c r="R1898" s="9">
        <f t="shared" si="382"/>
        <v>0.999968974693493</v>
      </c>
      <c r="S1898" s="11">
        <f t="shared" si="383"/>
        <v>3.1025306507004302E-5</v>
      </c>
      <c r="T1898" s="9">
        <f t="shared" si="384"/>
        <v>-3.1025787801781135E-5</v>
      </c>
      <c r="U1898" s="11">
        <f t="shared" si="385"/>
        <v>100</v>
      </c>
      <c r="AX1898">
        <v>0.96004974666618292</v>
      </c>
      <c r="AY1898">
        <v>0</v>
      </c>
      <c r="AZ1898">
        <v>1</v>
      </c>
      <c r="BA1898">
        <f t="shared" si="389"/>
        <v>1295</v>
      </c>
      <c r="BB1898">
        <f t="shared" si="390"/>
        <v>599</v>
      </c>
      <c r="BC1898">
        <f t="shared" si="386"/>
        <v>3.8461538461538325E-3</v>
      </c>
      <c r="BD1898">
        <f t="shared" si="387"/>
        <v>0.50083333333333335</v>
      </c>
      <c r="BE1898">
        <f t="shared" si="388"/>
        <v>0</v>
      </c>
    </row>
    <row r="1899" spans="1:57" x14ac:dyDescent="0.3">
      <c r="A1899">
        <f>Pumpkin_Seeds_Dataset!A1897</f>
        <v>79775</v>
      </c>
      <c r="B1899">
        <f>Pumpkin_Seeds_Dataset!B1897</f>
        <v>1151.1479999999999</v>
      </c>
      <c r="C1899">
        <f>Pumpkin_Seeds_Dataset!C1897</f>
        <v>480.0127</v>
      </c>
      <c r="D1899">
        <f>Pumpkin_Seeds_Dataset!D1897</f>
        <v>211.9024</v>
      </c>
      <c r="E1899">
        <f>Pumpkin_Seeds_Dataset!E1897</f>
        <v>80434</v>
      </c>
      <c r="F1899">
        <f>Pumpkin_Seeds_Dataset!F1897</f>
        <v>318.7047</v>
      </c>
      <c r="G1899">
        <f>Pumpkin_Seeds_Dataset!G1897</f>
        <v>0.89729999999999999</v>
      </c>
      <c r="H1899">
        <f>Pumpkin_Seeds_Dataset!H1897</f>
        <v>0.99180000000000001</v>
      </c>
      <c r="I1899">
        <f>Pumpkin_Seeds_Dataset!I1897</f>
        <v>0.75639999999999996</v>
      </c>
      <c r="J1899">
        <f>Pumpkin_Seeds_Dataset!J1897</f>
        <v>0.75649999999999995</v>
      </c>
      <c r="K1899">
        <f>Pumpkin_Seeds_Dataset!K1897</f>
        <v>2.2652999999999999</v>
      </c>
      <c r="L1899">
        <f>Pumpkin_Seeds_Dataset!L1897</f>
        <v>0.66400000000000003</v>
      </c>
      <c r="M1899" s="9">
        <f>Pumpkin_Seeds_Dataset!M1897</f>
        <v>1</v>
      </c>
      <c r="N1899" s="10">
        <f t="shared" si="378"/>
        <v>0</v>
      </c>
      <c r="O1899" s="11">
        <f t="shared" si="379"/>
        <v>1</v>
      </c>
      <c r="P1899">
        <f t="shared" si="380"/>
        <v>1</v>
      </c>
      <c r="Q1899">
        <f t="shared" si="381"/>
        <v>0.91978351878377085</v>
      </c>
      <c r="R1899" s="9">
        <f t="shared" si="382"/>
        <v>0.91978351878377085</v>
      </c>
      <c r="S1899" s="11">
        <f t="shared" si="383"/>
        <v>8.0216481216229152E-2</v>
      </c>
      <c r="T1899" s="9">
        <f t="shared" si="384"/>
        <v>-8.3616942297588107E-2</v>
      </c>
      <c r="U1899" s="11">
        <f t="shared" si="385"/>
        <v>100</v>
      </c>
      <c r="AX1899">
        <v>0.96069189837357705</v>
      </c>
      <c r="AY1899">
        <v>0</v>
      </c>
      <c r="AZ1899">
        <v>1</v>
      </c>
      <c r="BA1899">
        <f t="shared" si="389"/>
        <v>1295</v>
      </c>
      <c r="BB1899">
        <f t="shared" si="390"/>
        <v>600</v>
      </c>
      <c r="BC1899">
        <f t="shared" si="386"/>
        <v>3.8461538461538325E-3</v>
      </c>
      <c r="BD1899">
        <f t="shared" si="387"/>
        <v>0.5</v>
      </c>
      <c r="BE1899">
        <f t="shared" si="388"/>
        <v>0</v>
      </c>
    </row>
    <row r="1900" spans="1:57" x14ac:dyDescent="0.3">
      <c r="A1900">
        <f>Pumpkin_Seeds_Dataset!A1898</f>
        <v>69320</v>
      </c>
      <c r="B1900">
        <f>Pumpkin_Seeds_Dataset!B1898</f>
        <v>1040.8589999999999</v>
      </c>
      <c r="C1900">
        <f>Pumpkin_Seeds_Dataset!C1898</f>
        <v>417.30410000000001</v>
      </c>
      <c r="D1900">
        <f>Pumpkin_Seeds_Dataset!D1898</f>
        <v>212.21680000000001</v>
      </c>
      <c r="E1900">
        <f>Pumpkin_Seeds_Dataset!E1898</f>
        <v>70054</v>
      </c>
      <c r="F1900">
        <f>Pumpkin_Seeds_Dataset!F1898</f>
        <v>297.08749999999998</v>
      </c>
      <c r="G1900">
        <f>Pumpkin_Seeds_Dataset!G1898</f>
        <v>0.86099999999999999</v>
      </c>
      <c r="H1900">
        <f>Pumpkin_Seeds_Dataset!H1898</f>
        <v>0.98950000000000005</v>
      </c>
      <c r="I1900">
        <f>Pumpkin_Seeds_Dataset!I1898</f>
        <v>0.74990000000000001</v>
      </c>
      <c r="J1900">
        <f>Pumpkin_Seeds_Dataset!J1898</f>
        <v>0.80410000000000004</v>
      </c>
      <c r="K1900">
        <f>Pumpkin_Seeds_Dataset!K1898</f>
        <v>1.9663999999999999</v>
      </c>
      <c r="L1900">
        <f>Pumpkin_Seeds_Dataset!L1898</f>
        <v>0.71189999999999998</v>
      </c>
      <c r="M1900" s="9">
        <f>Pumpkin_Seeds_Dataset!M1898</f>
        <v>1</v>
      </c>
      <c r="N1900" s="10">
        <f t="shared" si="378"/>
        <v>0</v>
      </c>
      <c r="O1900" s="11">
        <f t="shared" si="379"/>
        <v>1</v>
      </c>
      <c r="P1900">
        <f t="shared" si="380"/>
        <v>1</v>
      </c>
      <c r="Q1900">
        <f t="shared" si="381"/>
        <v>0.26333869251696329</v>
      </c>
      <c r="R1900" s="9">
        <f t="shared" si="382"/>
        <v>0.26333869251696329</v>
      </c>
      <c r="S1900" s="11">
        <f t="shared" si="383"/>
        <v>0.73666130748303671</v>
      </c>
      <c r="T1900" s="9">
        <f t="shared" si="384"/>
        <v>-1.3343142710660247</v>
      </c>
      <c r="U1900" s="11">
        <f t="shared" si="385"/>
        <v>0</v>
      </c>
      <c r="AX1900">
        <v>0.96074938922725184</v>
      </c>
      <c r="AY1900">
        <v>0</v>
      </c>
      <c r="AZ1900">
        <v>1</v>
      </c>
      <c r="BA1900">
        <f t="shared" si="389"/>
        <v>1295</v>
      </c>
      <c r="BB1900">
        <f t="shared" si="390"/>
        <v>601</v>
      </c>
      <c r="BC1900">
        <f t="shared" si="386"/>
        <v>3.8461538461538325E-3</v>
      </c>
      <c r="BD1900">
        <f t="shared" si="387"/>
        <v>0.49916666666666665</v>
      </c>
      <c r="BE1900">
        <f t="shared" si="388"/>
        <v>0</v>
      </c>
    </row>
    <row r="1901" spans="1:57" x14ac:dyDescent="0.3">
      <c r="A1901">
        <f>Pumpkin_Seeds_Dataset!A1899</f>
        <v>80847</v>
      </c>
      <c r="B1901">
        <f>Pumpkin_Seeds_Dataset!B1899</f>
        <v>1154.2819999999999</v>
      </c>
      <c r="C1901">
        <f>Pumpkin_Seeds_Dataset!C1899</f>
        <v>485.1506</v>
      </c>
      <c r="D1901">
        <f>Pumpkin_Seeds_Dataset!D1899</f>
        <v>212.81620000000001</v>
      </c>
      <c r="E1901">
        <f>Pumpkin_Seeds_Dataset!E1899</f>
        <v>81690</v>
      </c>
      <c r="F1901">
        <f>Pumpkin_Seeds_Dataset!F1899</f>
        <v>320.83890000000002</v>
      </c>
      <c r="G1901">
        <f>Pumpkin_Seeds_Dataset!G1899</f>
        <v>0.89870000000000005</v>
      </c>
      <c r="H1901">
        <f>Pumpkin_Seeds_Dataset!H1899</f>
        <v>0.98970000000000002</v>
      </c>
      <c r="I1901">
        <f>Pumpkin_Seeds_Dataset!I1899</f>
        <v>0.76780000000000004</v>
      </c>
      <c r="J1901">
        <f>Pumpkin_Seeds_Dataset!J1899</f>
        <v>0.76249999999999996</v>
      </c>
      <c r="K1901">
        <f>Pumpkin_Seeds_Dataset!K1899</f>
        <v>2.2797000000000001</v>
      </c>
      <c r="L1901">
        <f>Pumpkin_Seeds_Dataset!L1899</f>
        <v>0.6613</v>
      </c>
      <c r="M1901" s="9">
        <f>Pumpkin_Seeds_Dataset!M1899</f>
        <v>1</v>
      </c>
      <c r="N1901" s="10">
        <f t="shared" si="378"/>
        <v>0</v>
      </c>
      <c r="O1901" s="11">
        <f t="shared" si="379"/>
        <v>1</v>
      </c>
      <c r="P1901">
        <f t="shared" si="380"/>
        <v>1</v>
      </c>
      <c r="Q1901">
        <f t="shared" si="381"/>
        <v>0.89840145914412872</v>
      </c>
      <c r="R1901" s="9">
        <f t="shared" si="382"/>
        <v>0.89840145914412872</v>
      </c>
      <c r="S1901" s="11">
        <f t="shared" si="383"/>
        <v>0.10159854085587128</v>
      </c>
      <c r="T1901" s="9">
        <f t="shared" si="384"/>
        <v>-0.10713825140057529</v>
      </c>
      <c r="U1901" s="11">
        <f t="shared" si="385"/>
        <v>100</v>
      </c>
      <c r="AX1901">
        <v>0.96100448308714737</v>
      </c>
      <c r="AY1901">
        <v>0</v>
      </c>
      <c r="AZ1901">
        <v>1</v>
      </c>
      <c r="BA1901">
        <f t="shared" si="389"/>
        <v>1295</v>
      </c>
      <c r="BB1901">
        <f t="shared" si="390"/>
        <v>602</v>
      </c>
      <c r="BC1901">
        <f t="shared" si="386"/>
        <v>3.8461538461538325E-3</v>
      </c>
      <c r="BD1901">
        <f t="shared" si="387"/>
        <v>0.49833333333333329</v>
      </c>
      <c r="BE1901">
        <f t="shared" si="388"/>
        <v>0</v>
      </c>
    </row>
    <row r="1902" spans="1:57" x14ac:dyDescent="0.3">
      <c r="A1902">
        <f>Pumpkin_Seeds_Dataset!A1900</f>
        <v>76580</v>
      </c>
      <c r="B1902">
        <f>Pumpkin_Seeds_Dataset!B1900</f>
        <v>1189.76</v>
      </c>
      <c r="C1902">
        <f>Pumpkin_Seeds_Dataset!C1900</f>
        <v>522.84749999999997</v>
      </c>
      <c r="D1902">
        <f>Pumpkin_Seeds_Dataset!D1900</f>
        <v>186.99719999999999</v>
      </c>
      <c r="E1902">
        <f>Pumpkin_Seeds_Dataset!E1900</f>
        <v>77235</v>
      </c>
      <c r="F1902">
        <f>Pumpkin_Seeds_Dataset!F1900</f>
        <v>312.25740000000002</v>
      </c>
      <c r="G1902">
        <f>Pumpkin_Seeds_Dataset!G1900</f>
        <v>0.93389999999999995</v>
      </c>
      <c r="H1902">
        <f>Pumpkin_Seeds_Dataset!H1900</f>
        <v>0.99150000000000005</v>
      </c>
      <c r="I1902">
        <f>Pumpkin_Seeds_Dataset!I1900</f>
        <v>0.7349</v>
      </c>
      <c r="J1902">
        <f>Pumpkin_Seeds_Dataset!J1900</f>
        <v>0.67979999999999996</v>
      </c>
      <c r="K1902">
        <f>Pumpkin_Seeds_Dataset!K1900</f>
        <v>2.7959999999999998</v>
      </c>
      <c r="L1902">
        <f>Pumpkin_Seeds_Dataset!L1900</f>
        <v>0.59719999999999995</v>
      </c>
      <c r="M1902" s="9">
        <f>Pumpkin_Seeds_Dataset!M1900</f>
        <v>1</v>
      </c>
      <c r="N1902" s="10">
        <f t="shared" si="378"/>
        <v>0</v>
      </c>
      <c r="O1902" s="11">
        <f t="shared" si="379"/>
        <v>1</v>
      </c>
      <c r="P1902">
        <f t="shared" si="380"/>
        <v>1</v>
      </c>
      <c r="Q1902">
        <f t="shared" si="381"/>
        <v>0.99992561570117422</v>
      </c>
      <c r="R1902" s="9">
        <f t="shared" si="382"/>
        <v>0.99992561570117422</v>
      </c>
      <c r="S1902" s="11">
        <f t="shared" si="383"/>
        <v>7.4384298825780348E-5</v>
      </c>
      <c r="T1902" s="9">
        <f t="shared" si="384"/>
        <v>-7.4387065474933937E-5</v>
      </c>
      <c r="U1902" s="11">
        <f t="shared" si="385"/>
        <v>100</v>
      </c>
      <c r="AX1902">
        <v>0.96100674267723429</v>
      </c>
      <c r="AY1902">
        <v>0</v>
      </c>
      <c r="AZ1902">
        <v>1</v>
      </c>
      <c r="BA1902">
        <f t="shared" si="389"/>
        <v>1295</v>
      </c>
      <c r="BB1902">
        <f t="shared" si="390"/>
        <v>603</v>
      </c>
      <c r="BC1902">
        <f t="shared" si="386"/>
        <v>3.8461538461538325E-3</v>
      </c>
      <c r="BD1902">
        <f t="shared" si="387"/>
        <v>0.49750000000000005</v>
      </c>
      <c r="BE1902">
        <f t="shared" si="388"/>
        <v>0</v>
      </c>
    </row>
    <row r="1903" spans="1:57" x14ac:dyDescent="0.3">
      <c r="A1903">
        <f>Pumpkin_Seeds_Dataset!A1901</f>
        <v>80285</v>
      </c>
      <c r="B1903">
        <f>Pumpkin_Seeds_Dataset!B1901</f>
        <v>1141.4870000000001</v>
      </c>
      <c r="C1903">
        <f>Pumpkin_Seeds_Dataset!C1901</f>
        <v>471.06599999999997</v>
      </c>
      <c r="D1903">
        <f>Pumpkin_Seeds_Dataset!D1901</f>
        <v>217.827</v>
      </c>
      <c r="E1903">
        <f>Pumpkin_Seeds_Dataset!E1901</f>
        <v>81085</v>
      </c>
      <c r="F1903">
        <f>Pumpkin_Seeds_Dataset!F1901</f>
        <v>319.72179999999997</v>
      </c>
      <c r="G1903">
        <f>Pumpkin_Seeds_Dataset!G1901</f>
        <v>0.88670000000000004</v>
      </c>
      <c r="H1903">
        <f>Pumpkin_Seeds_Dataset!H1901</f>
        <v>0.99009999999999998</v>
      </c>
      <c r="I1903">
        <f>Pumpkin_Seeds_Dataset!I1901</f>
        <v>0.69169999999999998</v>
      </c>
      <c r="J1903">
        <f>Pumpkin_Seeds_Dataset!J1901</f>
        <v>0.77429999999999999</v>
      </c>
      <c r="K1903">
        <f>Pumpkin_Seeds_Dataset!K1901</f>
        <v>2.1625999999999999</v>
      </c>
      <c r="L1903">
        <f>Pumpkin_Seeds_Dataset!L1901</f>
        <v>0.67869999999999997</v>
      </c>
      <c r="M1903" s="9">
        <f>Pumpkin_Seeds_Dataset!M1901</f>
        <v>1</v>
      </c>
      <c r="N1903" s="10">
        <f t="shared" si="378"/>
        <v>0</v>
      </c>
      <c r="O1903" s="11">
        <f t="shared" si="379"/>
        <v>1</v>
      </c>
      <c r="P1903">
        <f t="shared" si="380"/>
        <v>1</v>
      </c>
      <c r="Q1903">
        <f t="shared" si="381"/>
        <v>0.72330208985853228</v>
      </c>
      <c r="R1903" s="9">
        <f t="shared" si="382"/>
        <v>0.72330208985853228</v>
      </c>
      <c r="S1903" s="11">
        <f t="shared" si="383"/>
        <v>0.27669791014146772</v>
      </c>
      <c r="T1903" s="9">
        <f t="shared" si="384"/>
        <v>-0.32392831579258274</v>
      </c>
      <c r="U1903" s="11">
        <f t="shared" si="385"/>
        <v>100</v>
      </c>
      <c r="AX1903">
        <v>0.96120699114678843</v>
      </c>
      <c r="AY1903">
        <v>0</v>
      </c>
      <c r="AZ1903">
        <v>1</v>
      </c>
      <c r="BA1903">
        <f t="shared" si="389"/>
        <v>1295</v>
      </c>
      <c r="BB1903">
        <f t="shared" si="390"/>
        <v>604</v>
      </c>
      <c r="BC1903">
        <f t="shared" si="386"/>
        <v>3.8461538461538325E-3</v>
      </c>
      <c r="BD1903">
        <f t="shared" si="387"/>
        <v>0.4966666666666667</v>
      </c>
      <c r="BE1903">
        <f t="shared" si="388"/>
        <v>0</v>
      </c>
    </row>
    <row r="1904" spans="1:57" x14ac:dyDescent="0.3">
      <c r="A1904">
        <f>Pumpkin_Seeds_Dataset!A1902</f>
        <v>99985</v>
      </c>
      <c r="B1904">
        <f>Pumpkin_Seeds_Dataset!B1902</f>
        <v>1240.471</v>
      </c>
      <c r="C1904">
        <f>Pumpkin_Seeds_Dataset!C1902</f>
        <v>501.40179999999998</v>
      </c>
      <c r="D1904">
        <f>Pumpkin_Seeds_Dataset!D1902</f>
        <v>254.47800000000001</v>
      </c>
      <c r="E1904">
        <f>Pumpkin_Seeds_Dataset!E1902</f>
        <v>100731</v>
      </c>
      <c r="F1904">
        <f>Pumpkin_Seeds_Dataset!F1902</f>
        <v>356.79809999999998</v>
      </c>
      <c r="G1904">
        <f>Pumpkin_Seeds_Dataset!G1902</f>
        <v>0.86160000000000003</v>
      </c>
      <c r="H1904">
        <f>Pumpkin_Seeds_Dataset!H1902</f>
        <v>0.99260000000000004</v>
      </c>
      <c r="I1904">
        <f>Pumpkin_Seeds_Dataset!I1902</f>
        <v>0.73060000000000003</v>
      </c>
      <c r="J1904">
        <f>Pumpkin_Seeds_Dataset!J1902</f>
        <v>0.8165</v>
      </c>
      <c r="K1904">
        <f>Pumpkin_Seeds_Dataset!K1902</f>
        <v>1.9702999999999999</v>
      </c>
      <c r="L1904">
        <f>Pumpkin_Seeds_Dataset!L1902</f>
        <v>0.71160000000000001</v>
      </c>
      <c r="M1904" s="9">
        <f>Pumpkin_Seeds_Dataset!M1902</f>
        <v>1</v>
      </c>
      <c r="N1904" s="10">
        <f t="shared" si="378"/>
        <v>0</v>
      </c>
      <c r="O1904" s="11">
        <f t="shared" si="379"/>
        <v>1</v>
      </c>
      <c r="P1904">
        <f t="shared" si="380"/>
        <v>1</v>
      </c>
      <c r="Q1904">
        <f t="shared" si="381"/>
        <v>0.66551678625899957</v>
      </c>
      <c r="R1904" s="9">
        <f t="shared" si="382"/>
        <v>0.66551678625899957</v>
      </c>
      <c r="S1904" s="11">
        <f t="shared" si="383"/>
        <v>0.33448321374100043</v>
      </c>
      <c r="T1904" s="9">
        <f t="shared" si="384"/>
        <v>-0.40719141793540231</v>
      </c>
      <c r="U1904" s="11">
        <f t="shared" si="385"/>
        <v>100</v>
      </c>
      <c r="AX1904">
        <v>0.96264860006750641</v>
      </c>
      <c r="AY1904">
        <v>0</v>
      </c>
      <c r="AZ1904">
        <v>1</v>
      </c>
      <c r="BA1904">
        <f t="shared" si="389"/>
        <v>1295</v>
      </c>
      <c r="BB1904">
        <f t="shared" si="390"/>
        <v>605</v>
      </c>
      <c r="BC1904">
        <f t="shared" si="386"/>
        <v>3.8461538461538325E-3</v>
      </c>
      <c r="BD1904">
        <f t="shared" si="387"/>
        <v>0.49583333333333335</v>
      </c>
      <c r="BE1904">
        <f t="shared" si="388"/>
        <v>0</v>
      </c>
    </row>
    <row r="1905" spans="1:57" x14ac:dyDescent="0.3">
      <c r="A1905">
        <f>Pumpkin_Seeds_Dataset!A1903</f>
        <v>71920</v>
      </c>
      <c r="B1905">
        <f>Pumpkin_Seeds_Dataset!B1903</f>
        <v>1110.3</v>
      </c>
      <c r="C1905">
        <f>Pumpkin_Seeds_Dataset!C1903</f>
        <v>471.25330000000002</v>
      </c>
      <c r="D1905">
        <f>Pumpkin_Seeds_Dataset!D1903</f>
        <v>194.77590000000001</v>
      </c>
      <c r="E1905">
        <f>Pumpkin_Seeds_Dataset!E1903</f>
        <v>72537</v>
      </c>
      <c r="F1905">
        <f>Pumpkin_Seeds_Dataset!F1903</f>
        <v>302.60759999999999</v>
      </c>
      <c r="G1905">
        <f>Pumpkin_Seeds_Dataset!G1903</f>
        <v>0.91059999999999997</v>
      </c>
      <c r="H1905">
        <f>Pumpkin_Seeds_Dataset!H1903</f>
        <v>0.99150000000000005</v>
      </c>
      <c r="I1905">
        <f>Pumpkin_Seeds_Dataset!I1903</f>
        <v>0.75860000000000005</v>
      </c>
      <c r="J1905">
        <f>Pumpkin_Seeds_Dataset!J1903</f>
        <v>0.73309999999999997</v>
      </c>
      <c r="K1905">
        <f>Pumpkin_Seeds_Dataset!K1903</f>
        <v>2.4195000000000002</v>
      </c>
      <c r="L1905">
        <f>Pumpkin_Seeds_Dataset!L1903</f>
        <v>0.6421</v>
      </c>
      <c r="M1905" s="9">
        <f>Pumpkin_Seeds_Dataset!M1903</f>
        <v>1</v>
      </c>
      <c r="N1905" s="10">
        <f t="shared" si="378"/>
        <v>0</v>
      </c>
      <c r="O1905" s="11">
        <f t="shared" si="379"/>
        <v>1</v>
      </c>
      <c r="P1905">
        <f t="shared" si="380"/>
        <v>1</v>
      </c>
      <c r="Q1905">
        <f t="shared" si="381"/>
        <v>0.98957925754620668</v>
      </c>
      <c r="R1905" s="9">
        <f t="shared" si="382"/>
        <v>0.98957925754620668</v>
      </c>
      <c r="S1905" s="11">
        <f t="shared" si="383"/>
        <v>1.0420742453793319E-2</v>
      </c>
      <c r="T1905" s="9">
        <f t="shared" si="384"/>
        <v>-1.047541856592627E-2</v>
      </c>
      <c r="U1905" s="11">
        <f t="shared" si="385"/>
        <v>100</v>
      </c>
      <c r="AX1905">
        <v>0.96274563091032417</v>
      </c>
      <c r="AY1905">
        <v>0</v>
      </c>
      <c r="AZ1905">
        <v>1</v>
      </c>
      <c r="BA1905">
        <f t="shared" si="389"/>
        <v>1295</v>
      </c>
      <c r="BB1905">
        <f t="shared" si="390"/>
        <v>606</v>
      </c>
      <c r="BC1905">
        <f t="shared" si="386"/>
        <v>3.8461538461538325E-3</v>
      </c>
      <c r="BD1905">
        <f t="shared" si="387"/>
        <v>0.495</v>
      </c>
      <c r="BE1905">
        <f t="shared" si="388"/>
        <v>0</v>
      </c>
    </row>
    <row r="1906" spans="1:57" x14ac:dyDescent="0.3">
      <c r="A1906">
        <f>Pumpkin_Seeds_Dataset!A1904</f>
        <v>65860</v>
      </c>
      <c r="B1906">
        <f>Pumpkin_Seeds_Dataset!B1904</f>
        <v>1039.462</v>
      </c>
      <c r="C1906">
        <f>Pumpkin_Seeds_Dataset!C1904</f>
        <v>427.83780000000002</v>
      </c>
      <c r="D1906">
        <f>Pumpkin_Seeds_Dataset!D1904</f>
        <v>198.53720000000001</v>
      </c>
      <c r="E1906">
        <f>Pumpkin_Seeds_Dataset!E1904</f>
        <v>66623</v>
      </c>
      <c r="F1906">
        <f>Pumpkin_Seeds_Dataset!F1904</f>
        <v>289.57819999999998</v>
      </c>
      <c r="G1906">
        <f>Pumpkin_Seeds_Dataset!G1904</f>
        <v>0.88580000000000003</v>
      </c>
      <c r="H1906">
        <f>Pumpkin_Seeds_Dataset!H1904</f>
        <v>0.98850000000000005</v>
      </c>
      <c r="I1906">
        <f>Pumpkin_Seeds_Dataset!I1904</f>
        <v>0.58120000000000005</v>
      </c>
      <c r="J1906">
        <f>Pumpkin_Seeds_Dataset!J1904</f>
        <v>0.76600000000000001</v>
      </c>
      <c r="K1906">
        <f>Pumpkin_Seeds_Dataset!K1904</f>
        <v>2.1549999999999998</v>
      </c>
      <c r="L1906">
        <f>Pumpkin_Seeds_Dataset!L1904</f>
        <v>0.67679999999999996</v>
      </c>
      <c r="M1906" s="9">
        <f>Pumpkin_Seeds_Dataset!M1904</f>
        <v>1</v>
      </c>
      <c r="N1906" s="10">
        <f t="shared" si="378"/>
        <v>0</v>
      </c>
      <c r="O1906" s="11">
        <f t="shared" si="379"/>
        <v>1</v>
      </c>
      <c r="P1906">
        <f t="shared" si="380"/>
        <v>1</v>
      </c>
      <c r="Q1906">
        <f t="shared" si="381"/>
        <v>0.91731262258963286</v>
      </c>
      <c r="R1906" s="9">
        <f t="shared" si="382"/>
        <v>0.91731262258963286</v>
      </c>
      <c r="S1906" s="11">
        <f t="shared" si="383"/>
        <v>8.2687377410367136E-2</v>
      </c>
      <c r="T1906" s="9">
        <f t="shared" si="384"/>
        <v>-8.6306945970738971E-2</v>
      </c>
      <c r="U1906" s="11">
        <f t="shared" si="385"/>
        <v>100</v>
      </c>
      <c r="AX1906">
        <v>0.96280741243593992</v>
      </c>
      <c r="AY1906">
        <v>0</v>
      </c>
      <c r="AZ1906">
        <v>1</v>
      </c>
      <c r="BA1906">
        <f t="shared" si="389"/>
        <v>1295</v>
      </c>
      <c r="BB1906">
        <f t="shared" si="390"/>
        <v>607</v>
      </c>
      <c r="BC1906">
        <f t="shared" si="386"/>
        <v>3.8461538461538325E-3</v>
      </c>
      <c r="BD1906">
        <f t="shared" si="387"/>
        <v>0.49416666666666664</v>
      </c>
      <c r="BE1906">
        <f t="shared" si="388"/>
        <v>0</v>
      </c>
    </row>
    <row r="1907" spans="1:57" x14ac:dyDescent="0.3">
      <c r="A1907">
        <f>Pumpkin_Seeds_Dataset!A1905</f>
        <v>54627</v>
      </c>
      <c r="B1907">
        <f>Pumpkin_Seeds_Dataset!B1905</f>
        <v>959.822</v>
      </c>
      <c r="C1907">
        <f>Pumpkin_Seeds_Dataset!C1905</f>
        <v>408.22149999999999</v>
      </c>
      <c r="D1907">
        <f>Pumpkin_Seeds_Dataset!D1905</f>
        <v>170.80520000000001</v>
      </c>
      <c r="E1907">
        <f>Pumpkin_Seeds_Dataset!E1905</f>
        <v>55104</v>
      </c>
      <c r="F1907">
        <f>Pumpkin_Seeds_Dataset!F1905</f>
        <v>263.72949999999997</v>
      </c>
      <c r="G1907">
        <f>Pumpkin_Seeds_Dataset!G1905</f>
        <v>0.9083</v>
      </c>
      <c r="H1907">
        <f>Pumpkin_Seeds_Dataset!H1905</f>
        <v>0.99129999999999996</v>
      </c>
      <c r="I1907">
        <f>Pumpkin_Seeds_Dataset!I1905</f>
        <v>0.55630000000000002</v>
      </c>
      <c r="J1907">
        <f>Pumpkin_Seeds_Dataset!J1905</f>
        <v>0.74509999999999998</v>
      </c>
      <c r="K1907">
        <f>Pumpkin_Seeds_Dataset!K1905</f>
        <v>2.39</v>
      </c>
      <c r="L1907">
        <f>Pumpkin_Seeds_Dataset!L1905</f>
        <v>0.64600000000000002</v>
      </c>
      <c r="M1907" s="9">
        <f>Pumpkin_Seeds_Dataset!M1905</f>
        <v>1</v>
      </c>
      <c r="N1907" s="10">
        <f t="shared" si="378"/>
        <v>0</v>
      </c>
      <c r="O1907" s="11">
        <f t="shared" si="379"/>
        <v>1</v>
      </c>
      <c r="P1907">
        <f t="shared" si="380"/>
        <v>1</v>
      </c>
      <c r="Q1907">
        <f t="shared" si="381"/>
        <v>0.99741483885647098</v>
      </c>
      <c r="R1907" s="9">
        <f t="shared" si="382"/>
        <v>0.99741483885647098</v>
      </c>
      <c r="S1907" s="11">
        <f t="shared" si="383"/>
        <v>2.5851611435290245E-3</v>
      </c>
      <c r="T1907" s="9">
        <f t="shared" si="384"/>
        <v>-2.5885084427143953E-3</v>
      </c>
      <c r="U1907" s="11">
        <f t="shared" si="385"/>
        <v>100</v>
      </c>
      <c r="AX1907">
        <v>0.96312877734337798</v>
      </c>
      <c r="AY1907">
        <v>0</v>
      </c>
      <c r="AZ1907">
        <v>1</v>
      </c>
      <c r="BA1907">
        <f t="shared" si="389"/>
        <v>1295</v>
      </c>
      <c r="BB1907">
        <f t="shared" si="390"/>
        <v>608</v>
      </c>
      <c r="BC1907">
        <f t="shared" si="386"/>
        <v>3.8461538461538325E-3</v>
      </c>
      <c r="BD1907">
        <f t="shared" si="387"/>
        <v>0.49333333333333329</v>
      </c>
      <c r="BE1907">
        <f t="shared" si="388"/>
        <v>0</v>
      </c>
    </row>
    <row r="1908" spans="1:57" x14ac:dyDescent="0.3">
      <c r="A1908">
        <f>Pumpkin_Seeds_Dataset!A1906</f>
        <v>86319</v>
      </c>
      <c r="B1908">
        <f>Pumpkin_Seeds_Dataset!B1906</f>
        <v>1196.5840000000001</v>
      </c>
      <c r="C1908">
        <f>Pumpkin_Seeds_Dataset!C1906</f>
        <v>505.4461</v>
      </c>
      <c r="D1908">
        <f>Pumpkin_Seeds_Dataset!D1906</f>
        <v>217.82409999999999</v>
      </c>
      <c r="E1908">
        <f>Pumpkin_Seeds_Dataset!E1906</f>
        <v>86959</v>
      </c>
      <c r="F1908">
        <f>Pumpkin_Seeds_Dataset!F1906</f>
        <v>331.51889999999997</v>
      </c>
      <c r="G1908">
        <f>Pumpkin_Seeds_Dataset!G1906</f>
        <v>0.90239999999999998</v>
      </c>
      <c r="H1908">
        <f>Pumpkin_Seeds_Dataset!H1906</f>
        <v>0.99260000000000004</v>
      </c>
      <c r="I1908">
        <f>Pumpkin_Seeds_Dataset!I1906</f>
        <v>0.76049999999999995</v>
      </c>
      <c r="J1908">
        <f>Pumpkin_Seeds_Dataset!J1906</f>
        <v>0.75760000000000005</v>
      </c>
      <c r="K1908">
        <f>Pumpkin_Seeds_Dataset!K1906</f>
        <v>2.3203999999999998</v>
      </c>
      <c r="L1908">
        <f>Pumpkin_Seeds_Dataset!L1906</f>
        <v>0.65590000000000004</v>
      </c>
      <c r="M1908" s="9">
        <f>Pumpkin_Seeds_Dataset!M1906</f>
        <v>1</v>
      </c>
      <c r="N1908" s="10">
        <f t="shared" si="378"/>
        <v>0</v>
      </c>
      <c r="O1908" s="11">
        <f t="shared" si="379"/>
        <v>1</v>
      </c>
      <c r="P1908">
        <f t="shared" si="380"/>
        <v>1</v>
      </c>
      <c r="Q1908">
        <f t="shared" si="381"/>
        <v>0.97439285414437604</v>
      </c>
      <c r="R1908" s="9">
        <f t="shared" si="382"/>
        <v>0.97439285414437604</v>
      </c>
      <c r="S1908" s="11">
        <f t="shared" si="383"/>
        <v>2.5607145855623958E-2</v>
      </c>
      <c r="T1908" s="9">
        <f t="shared" si="384"/>
        <v>-2.5940715649068611E-2</v>
      </c>
      <c r="U1908" s="11">
        <f t="shared" si="385"/>
        <v>100</v>
      </c>
      <c r="AX1908">
        <v>0.96334966216724105</v>
      </c>
      <c r="AY1908">
        <v>0</v>
      </c>
      <c r="AZ1908">
        <v>1</v>
      </c>
      <c r="BA1908">
        <f t="shared" si="389"/>
        <v>1295</v>
      </c>
      <c r="BB1908">
        <f t="shared" si="390"/>
        <v>609</v>
      </c>
      <c r="BC1908">
        <f t="shared" si="386"/>
        <v>3.8461538461538325E-3</v>
      </c>
      <c r="BD1908">
        <f t="shared" si="387"/>
        <v>0.49250000000000005</v>
      </c>
      <c r="BE1908">
        <f t="shared" si="388"/>
        <v>0</v>
      </c>
    </row>
    <row r="1909" spans="1:57" x14ac:dyDescent="0.3">
      <c r="A1909">
        <f>Pumpkin_Seeds_Dataset!A1907</f>
        <v>78642</v>
      </c>
      <c r="B1909">
        <f>Pumpkin_Seeds_Dataset!B1907</f>
        <v>1152.579</v>
      </c>
      <c r="C1909">
        <f>Pumpkin_Seeds_Dataset!C1907</f>
        <v>492.32619999999997</v>
      </c>
      <c r="D1909">
        <f>Pumpkin_Seeds_Dataset!D1907</f>
        <v>203.8733</v>
      </c>
      <c r="E1909">
        <f>Pumpkin_Seeds_Dataset!E1907</f>
        <v>79237</v>
      </c>
      <c r="F1909">
        <f>Pumpkin_Seeds_Dataset!F1907</f>
        <v>316.43340000000001</v>
      </c>
      <c r="G1909">
        <f>Pumpkin_Seeds_Dataset!G1907</f>
        <v>0.91020000000000001</v>
      </c>
      <c r="H1909">
        <f>Pumpkin_Seeds_Dataset!H1907</f>
        <v>0.99250000000000005</v>
      </c>
      <c r="I1909">
        <f>Pumpkin_Seeds_Dataset!I1907</f>
        <v>0.54100000000000004</v>
      </c>
      <c r="J1909">
        <f>Pumpkin_Seeds_Dataset!J1907</f>
        <v>0.74390000000000001</v>
      </c>
      <c r="K1909">
        <f>Pumpkin_Seeds_Dataset!K1907</f>
        <v>2.4148999999999998</v>
      </c>
      <c r="L1909">
        <f>Pumpkin_Seeds_Dataset!L1907</f>
        <v>0.64270000000000005</v>
      </c>
      <c r="M1909" s="9">
        <f>Pumpkin_Seeds_Dataset!M1907</f>
        <v>1</v>
      </c>
      <c r="N1909" s="10">
        <f t="shared" si="378"/>
        <v>0</v>
      </c>
      <c r="O1909" s="11">
        <f t="shared" si="379"/>
        <v>1</v>
      </c>
      <c r="P1909">
        <f t="shared" si="380"/>
        <v>1</v>
      </c>
      <c r="Q1909">
        <f t="shared" si="381"/>
        <v>0.9875095466670587</v>
      </c>
      <c r="R1909" s="9">
        <f t="shared" si="382"/>
        <v>0.9875095466670587</v>
      </c>
      <c r="S1909" s="11">
        <f t="shared" si="383"/>
        <v>1.2490453332941298E-2</v>
      </c>
      <c r="T1909" s="9">
        <f t="shared" si="384"/>
        <v>-1.2569114742644679E-2</v>
      </c>
      <c r="U1909" s="11">
        <f t="shared" si="385"/>
        <v>100</v>
      </c>
      <c r="AX1909">
        <v>0.96387930065650063</v>
      </c>
      <c r="AY1909">
        <v>0</v>
      </c>
      <c r="AZ1909">
        <v>1</v>
      </c>
      <c r="BA1909">
        <f t="shared" si="389"/>
        <v>1295</v>
      </c>
      <c r="BB1909">
        <f t="shared" si="390"/>
        <v>610</v>
      </c>
      <c r="BC1909">
        <f t="shared" si="386"/>
        <v>3.8461538461538325E-3</v>
      </c>
      <c r="BD1909">
        <f t="shared" si="387"/>
        <v>0.4916666666666667</v>
      </c>
      <c r="BE1909">
        <f t="shared" si="388"/>
        <v>0</v>
      </c>
    </row>
    <row r="1910" spans="1:57" x14ac:dyDescent="0.3">
      <c r="A1910">
        <f>Pumpkin_Seeds_Dataset!A1908</f>
        <v>78756</v>
      </c>
      <c r="B1910">
        <f>Pumpkin_Seeds_Dataset!B1908</f>
        <v>1211.8820000000001</v>
      </c>
      <c r="C1910">
        <f>Pumpkin_Seeds_Dataset!C1908</f>
        <v>529.84969999999998</v>
      </c>
      <c r="D1910">
        <f>Pumpkin_Seeds_Dataset!D1908</f>
        <v>190.3297</v>
      </c>
      <c r="E1910">
        <f>Pumpkin_Seeds_Dataset!E1908</f>
        <v>79847</v>
      </c>
      <c r="F1910">
        <f>Pumpkin_Seeds_Dataset!F1908</f>
        <v>316.66269999999997</v>
      </c>
      <c r="G1910">
        <f>Pumpkin_Seeds_Dataset!G1908</f>
        <v>0.93330000000000002</v>
      </c>
      <c r="H1910">
        <f>Pumpkin_Seeds_Dataset!H1908</f>
        <v>0.98629999999999995</v>
      </c>
      <c r="I1910">
        <f>Pumpkin_Seeds_Dataset!I1908</f>
        <v>0.73839999999999995</v>
      </c>
      <c r="J1910">
        <f>Pumpkin_Seeds_Dataset!J1908</f>
        <v>0.67390000000000005</v>
      </c>
      <c r="K1910">
        <f>Pumpkin_Seeds_Dataset!K1908</f>
        <v>2.7839</v>
      </c>
      <c r="L1910">
        <f>Pumpkin_Seeds_Dataset!L1908</f>
        <v>0.59760000000000002</v>
      </c>
      <c r="M1910" s="9">
        <f>Pumpkin_Seeds_Dataset!M1908</f>
        <v>1</v>
      </c>
      <c r="N1910" s="10">
        <f t="shared" si="378"/>
        <v>0</v>
      </c>
      <c r="O1910" s="11">
        <f t="shared" si="379"/>
        <v>1</v>
      </c>
      <c r="P1910">
        <f t="shared" si="380"/>
        <v>1</v>
      </c>
      <c r="Q1910">
        <f t="shared" si="381"/>
        <v>0.99975991544773934</v>
      </c>
      <c r="R1910" s="9">
        <f t="shared" si="382"/>
        <v>0.99975991544773934</v>
      </c>
      <c r="S1910" s="11">
        <f t="shared" si="383"/>
        <v>2.4008455226065539E-4</v>
      </c>
      <c r="T1910" s="9">
        <f t="shared" si="384"/>
        <v>-2.4011337717047519E-4</v>
      </c>
      <c r="U1910" s="11">
        <f t="shared" si="385"/>
        <v>100</v>
      </c>
      <c r="AX1910">
        <v>0.96400363222596563</v>
      </c>
      <c r="AY1910">
        <v>0</v>
      </c>
      <c r="AZ1910">
        <v>1</v>
      </c>
      <c r="BA1910">
        <f t="shared" si="389"/>
        <v>1295</v>
      </c>
      <c r="BB1910">
        <f t="shared" si="390"/>
        <v>611</v>
      </c>
      <c r="BC1910">
        <f t="shared" si="386"/>
        <v>3.8461538461538325E-3</v>
      </c>
      <c r="BD1910">
        <f t="shared" si="387"/>
        <v>0.49083333333333334</v>
      </c>
      <c r="BE1910">
        <f t="shared" si="388"/>
        <v>0</v>
      </c>
    </row>
    <row r="1911" spans="1:57" x14ac:dyDescent="0.3">
      <c r="A1911">
        <f>Pumpkin_Seeds_Dataset!A1909</f>
        <v>68679</v>
      </c>
      <c r="B1911">
        <f>Pumpkin_Seeds_Dataset!B1909</f>
        <v>1067.7439999999999</v>
      </c>
      <c r="C1911">
        <f>Pumpkin_Seeds_Dataset!C1909</f>
        <v>449.02350000000001</v>
      </c>
      <c r="D1911">
        <f>Pumpkin_Seeds_Dataset!D1909</f>
        <v>195.30439999999999</v>
      </c>
      <c r="E1911">
        <f>Pumpkin_Seeds_Dataset!E1909</f>
        <v>69383</v>
      </c>
      <c r="F1911">
        <f>Pumpkin_Seeds_Dataset!F1909</f>
        <v>295.71069999999997</v>
      </c>
      <c r="G1911">
        <f>Pumpkin_Seeds_Dataset!G1909</f>
        <v>0.90049999999999997</v>
      </c>
      <c r="H1911">
        <f>Pumpkin_Seeds_Dataset!H1909</f>
        <v>0.9899</v>
      </c>
      <c r="I1911">
        <f>Pumpkin_Seeds_Dataset!I1909</f>
        <v>0.73160000000000003</v>
      </c>
      <c r="J1911">
        <f>Pumpkin_Seeds_Dataset!J1909</f>
        <v>0.75700000000000001</v>
      </c>
      <c r="K1911">
        <f>Pumpkin_Seeds_Dataset!K1909</f>
        <v>2.2991000000000001</v>
      </c>
      <c r="L1911">
        <f>Pumpkin_Seeds_Dataset!L1909</f>
        <v>0.65859999999999996</v>
      </c>
      <c r="M1911" s="9">
        <f>Pumpkin_Seeds_Dataset!M1909</f>
        <v>1</v>
      </c>
      <c r="N1911" s="10">
        <f t="shared" si="378"/>
        <v>0</v>
      </c>
      <c r="O1911" s="11">
        <f t="shared" si="379"/>
        <v>1</v>
      </c>
      <c r="P1911">
        <f t="shared" si="380"/>
        <v>1</v>
      </c>
      <c r="Q1911">
        <f t="shared" si="381"/>
        <v>0.94467326380019045</v>
      </c>
      <c r="R1911" s="9">
        <f t="shared" si="382"/>
        <v>0.94467326380019045</v>
      </c>
      <c r="S1911" s="11">
        <f t="shared" si="383"/>
        <v>5.5326736199809545E-2</v>
      </c>
      <c r="T1911" s="9">
        <f t="shared" si="384"/>
        <v>-5.6916163866994149E-2</v>
      </c>
      <c r="U1911" s="11">
        <f t="shared" si="385"/>
        <v>100</v>
      </c>
      <c r="AX1911">
        <v>0.96401581404730474</v>
      </c>
      <c r="AY1911">
        <v>0</v>
      </c>
      <c r="AZ1911">
        <v>1</v>
      </c>
      <c r="BA1911">
        <f t="shared" si="389"/>
        <v>1295</v>
      </c>
      <c r="BB1911">
        <f t="shared" si="390"/>
        <v>612</v>
      </c>
      <c r="BC1911">
        <f t="shared" si="386"/>
        <v>3.8461538461538325E-3</v>
      </c>
      <c r="BD1911">
        <f t="shared" si="387"/>
        <v>0.49</v>
      </c>
      <c r="BE1911">
        <f t="shared" si="388"/>
        <v>0</v>
      </c>
    </row>
    <row r="1912" spans="1:57" x14ac:dyDescent="0.3">
      <c r="A1912">
        <f>Pumpkin_Seeds_Dataset!A1910</f>
        <v>73759</v>
      </c>
      <c r="B1912">
        <f>Pumpkin_Seeds_Dataset!B1910</f>
        <v>1122.9090000000001</v>
      </c>
      <c r="C1912">
        <f>Pumpkin_Seeds_Dataset!C1910</f>
        <v>475.68889999999999</v>
      </c>
      <c r="D1912">
        <f>Pumpkin_Seeds_Dataset!D1910</f>
        <v>199.41820000000001</v>
      </c>
      <c r="E1912">
        <f>Pumpkin_Seeds_Dataset!E1910</f>
        <v>74530</v>
      </c>
      <c r="F1912">
        <f>Pumpkin_Seeds_Dataset!F1910</f>
        <v>306.45209999999997</v>
      </c>
      <c r="G1912">
        <f>Pumpkin_Seeds_Dataset!G1910</f>
        <v>0.90790000000000004</v>
      </c>
      <c r="H1912">
        <f>Pumpkin_Seeds_Dataset!H1910</f>
        <v>0.98970000000000002</v>
      </c>
      <c r="I1912">
        <f>Pumpkin_Seeds_Dataset!I1910</f>
        <v>0.70540000000000003</v>
      </c>
      <c r="J1912">
        <f>Pumpkin_Seeds_Dataset!J1910</f>
        <v>0.73509999999999998</v>
      </c>
      <c r="K1912">
        <f>Pumpkin_Seeds_Dataset!K1910</f>
        <v>2.3854000000000002</v>
      </c>
      <c r="L1912">
        <f>Pumpkin_Seeds_Dataset!L1910</f>
        <v>0.64419999999999999</v>
      </c>
      <c r="M1912" s="9">
        <f>Pumpkin_Seeds_Dataset!M1910</f>
        <v>1</v>
      </c>
      <c r="N1912" s="10">
        <f t="shared" si="378"/>
        <v>0</v>
      </c>
      <c r="O1912" s="11">
        <f t="shared" si="379"/>
        <v>1</v>
      </c>
      <c r="P1912">
        <f t="shared" si="380"/>
        <v>1</v>
      </c>
      <c r="Q1912">
        <f t="shared" si="381"/>
        <v>0.99027828657326078</v>
      </c>
      <c r="R1912" s="9">
        <f t="shared" si="382"/>
        <v>0.99027828657326078</v>
      </c>
      <c r="S1912" s="11">
        <f t="shared" si="383"/>
        <v>9.7217134267392202E-3</v>
      </c>
      <c r="T1912" s="9">
        <f t="shared" si="384"/>
        <v>-9.7692778052669762E-3</v>
      </c>
      <c r="U1912" s="11">
        <f t="shared" si="385"/>
        <v>100</v>
      </c>
      <c r="AX1912">
        <v>0.96428282907191143</v>
      </c>
      <c r="AY1912">
        <v>0</v>
      </c>
      <c r="AZ1912">
        <v>1</v>
      </c>
      <c r="BA1912">
        <f t="shared" si="389"/>
        <v>1295</v>
      </c>
      <c r="BB1912">
        <f t="shared" si="390"/>
        <v>613</v>
      </c>
      <c r="BC1912">
        <f t="shared" si="386"/>
        <v>3.8461538461538325E-3</v>
      </c>
      <c r="BD1912">
        <f t="shared" si="387"/>
        <v>0.48916666666666664</v>
      </c>
      <c r="BE1912">
        <f t="shared" si="388"/>
        <v>0</v>
      </c>
    </row>
    <row r="1913" spans="1:57" x14ac:dyDescent="0.3">
      <c r="A1913">
        <f>Pumpkin_Seeds_Dataset!A1911</f>
        <v>83111</v>
      </c>
      <c r="B1913">
        <f>Pumpkin_Seeds_Dataset!B1911</f>
        <v>1164.2159999999999</v>
      </c>
      <c r="C1913">
        <f>Pumpkin_Seeds_Dataset!C1911</f>
        <v>482.64080000000001</v>
      </c>
      <c r="D1913">
        <f>Pumpkin_Seeds_Dataset!D1911</f>
        <v>220.67740000000001</v>
      </c>
      <c r="E1913">
        <f>Pumpkin_Seeds_Dataset!E1911</f>
        <v>83841</v>
      </c>
      <c r="F1913">
        <f>Pumpkin_Seeds_Dataset!F1911</f>
        <v>325.30020000000002</v>
      </c>
      <c r="G1913">
        <f>Pumpkin_Seeds_Dataset!G1911</f>
        <v>0.88929999999999998</v>
      </c>
      <c r="H1913">
        <f>Pumpkin_Seeds_Dataset!H1911</f>
        <v>0.99129999999999996</v>
      </c>
      <c r="I1913">
        <f>Pumpkin_Seeds_Dataset!I1911</f>
        <v>0.61209999999999998</v>
      </c>
      <c r="J1913">
        <f>Pumpkin_Seeds_Dataset!J1911</f>
        <v>0.77059999999999995</v>
      </c>
      <c r="K1913">
        <f>Pumpkin_Seeds_Dataset!K1911</f>
        <v>2.1871</v>
      </c>
      <c r="L1913">
        <f>Pumpkin_Seeds_Dataset!L1911</f>
        <v>0.67400000000000004</v>
      </c>
      <c r="M1913" s="9">
        <f>Pumpkin_Seeds_Dataset!M1911</f>
        <v>1</v>
      </c>
      <c r="N1913" s="10">
        <f t="shared" si="378"/>
        <v>0</v>
      </c>
      <c r="O1913" s="11">
        <f t="shared" si="379"/>
        <v>1</v>
      </c>
      <c r="P1913">
        <f t="shared" si="380"/>
        <v>1</v>
      </c>
      <c r="Q1913">
        <f t="shared" si="381"/>
        <v>0.87777906841924136</v>
      </c>
      <c r="R1913" s="9">
        <f t="shared" si="382"/>
        <v>0.87777906841924136</v>
      </c>
      <c r="S1913" s="11">
        <f t="shared" si="383"/>
        <v>0.12222093158075864</v>
      </c>
      <c r="T1913" s="9">
        <f t="shared" si="384"/>
        <v>-0.13036034751329006</v>
      </c>
      <c r="U1913" s="11">
        <f t="shared" si="385"/>
        <v>100</v>
      </c>
      <c r="AX1913">
        <v>0.96429187216946399</v>
      </c>
      <c r="AY1913">
        <v>0</v>
      </c>
      <c r="AZ1913">
        <v>1</v>
      </c>
      <c r="BA1913">
        <f t="shared" si="389"/>
        <v>1295</v>
      </c>
      <c r="BB1913">
        <f t="shared" si="390"/>
        <v>614</v>
      </c>
      <c r="BC1913">
        <f t="shared" si="386"/>
        <v>3.8461538461538325E-3</v>
      </c>
      <c r="BD1913">
        <f t="shared" si="387"/>
        <v>0.48833333333333329</v>
      </c>
      <c r="BE1913">
        <f t="shared" si="388"/>
        <v>0</v>
      </c>
    </row>
    <row r="1914" spans="1:57" x14ac:dyDescent="0.3">
      <c r="A1914">
        <f>Pumpkin_Seeds_Dataset!A1912</f>
        <v>86915</v>
      </c>
      <c r="B1914">
        <f>Pumpkin_Seeds_Dataset!B1912</f>
        <v>1195.3969999999999</v>
      </c>
      <c r="C1914">
        <f>Pumpkin_Seeds_Dataset!C1912</f>
        <v>497.36180000000002</v>
      </c>
      <c r="D1914">
        <f>Pumpkin_Seeds_Dataset!D1912</f>
        <v>223.01159999999999</v>
      </c>
      <c r="E1914">
        <f>Pumpkin_Seeds_Dataset!E1912</f>
        <v>87555</v>
      </c>
      <c r="F1914">
        <f>Pumpkin_Seeds_Dataset!F1912</f>
        <v>332.66140000000001</v>
      </c>
      <c r="G1914">
        <f>Pumpkin_Seeds_Dataset!G1912</f>
        <v>0.89380000000000004</v>
      </c>
      <c r="H1914">
        <f>Pumpkin_Seeds_Dataset!H1912</f>
        <v>0.99270000000000003</v>
      </c>
      <c r="I1914">
        <f>Pumpkin_Seeds_Dataset!I1912</f>
        <v>0.59850000000000003</v>
      </c>
      <c r="J1914">
        <f>Pumpkin_Seeds_Dataset!J1912</f>
        <v>0.76429999999999998</v>
      </c>
      <c r="K1914">
        <f>Pumpkin_Seeds_Dataset!K1912</f>
        <v>2.2302</v>
      </c>
      <c r="L1914">
        <f>Pumpkin_Seeds_Dataset!L1912</f>
        <v>0.66890000000000005</v>
      </c>
      <c r="M1914" s="9">
        <f>Pumpkin_Seeds_Dataset!M1912</f>
        <v>1</v>
      </c>
      <c r="N1914" s="10">
        <f t="shared" si="378"/>
        <v>0</v>
      </c>
      <c r="O1914" s="11">
        <f t="shared" si="379"/>
        <v>1</v>
      </c>
      <c r="P1914">
        <f t="shared" si="380"/>
        <v>1</v>
      </c>
      <c r="Q1914">
        <f t="shared" si="381"/>
        <v>0.92315416585690679</v>
      </c>
      <c r="R1914" s="9">
        <f t="shared" si="382"/>
        <v>0.92315416585690679</v>
      </c>
      <c r="S1914" s="11">
        <f t="shared" si="383"/>
        <v>7.6845834143093206E-2</v>
      </c>
      <c r="T1914" s="9">
        <f t="shared" si="384"/>
        <v>-7.9959031496169716E-2</v>
      </c>
      <c r="U1914" s="11">
        <f t="shared" si="385"/>
        <v>100</v>
      </c>
      <c r="AX1914">
        <v>0.96454601678865293</v>
      </c>
      <c r="AY1914">
        <v>0</v>
      </c>
      <c r="AZ1914">
        <v>1</v>
      </c>
      <c r="BA1914">
        <f t="shared" si="389"/>
        <v>1295</v>
      </c>
      <c r="BB1914">
        <f t="shared" si="390"/>
        <v>615</v>
      </c>
      <c r="BC1914">
        <f t="shared" si="386"/>
        <v>3.8461538461538325E-3</v>
      </c>
      <c r="BD1914">
        <f t="shared" si="387"/>
        <v>0.48750000000000004</v>
      </c>
      <c r="BE1914">
        <f t="shared" si="388"/>
        <v>0</v>
      </c>
    </row>
    <row r="1915" spans="1:57" x14ac:dyDescent="0.3">
      <c r="A1915">
        <f>Pumpkin_Seeds_Dataset!A1913</f>
        <v>97269</v>
      </c>
      <c r="B1915">
        <f>Pumpkin_Seeds_Dataset!B1913</f>
        <v>1336.8320000000001</v>
      </c>
      <c r="C1915">
        <f>Pumpkin_Seeds_Dataset!C1913</f>
        <v>583.42309999999998</v>
      </c>
      <c r="D1915">
        <f>Pumpkin_Seeds_Dataset!D1913</f>
        <v>213.01840000000001</v>
      </c>
      <c r="E1915">
        <f>Pumpkin_Seeds_Dataset!E1913</f>
        <v>98347</v>
      </c>
      <c r="F1915">
        <f>Pumpkin_Seeds_Dataset!F1913</f>
        <v>351.9187</v>
      </c>
      <c r="G1915">
        <f>Pumpkin_Seeds_Dataset!G1913</f>
        <v>0.93100000000000005</v>
      </c>
      <c r="H1915">
        <f>Pumpkin_Seeds_Dataset!H1913</f>
        <v>0.98899999999999999</v>
      </c>
      <c r="I1915">
        <f>Pumpkin_Seeds_Dataset!I1913</f>
        <v>0.50280000000000002</v>
      </c>
      <c r="J1915">
        <f>Pumpkin_Seeds_Dataset!J1913</f>
        <v>0.68400000000000005</v>
      </c>
      <c r="K1915">
        <f>Pumpkin_Seeds_Dataset!K1913</f>
        <v>2.7387999999999999</v>
      </c>
      <c r="L1915">
        <f>Pumpkin_Seeds_Dataset!L1913</f>
        <v>0.60319999999999996</v>
      </c>
      <c r="M1915" s="9">
        <f>Pumpkin_Seeds_Dataset!M1913</f>
        <v>1</v>
      </c>
      <c r="N1915" s="10">
        <f t="shared" si="378"/>
        <v>0</v>
      </c>
      <c r="O1915" s="11">
        <f t="shared" si="379"/>
        <v>1</v>
      </c>
      <c r="P1915">
        <f t="shared" si="380"/>
        <v>1</v>
      </c>
      <c r="Q1915">
        <f t="shared" si="381"/>
        <v>0.99988645076090388</v>
      </c>
      <c r="R1915" s="9">
        <f t="shared" si="382"/>
        <v>0.99988645076090388</v>
      </c>
      <c r="S1915" s="11">
        <f t="shared" si="383"/>
        <v>1.1354923909612236E-4</v>
      </c>
      <c r="T1915" s="9">
        <f t="shared" si="384"/>
        <v>-1.1355568629902662E-4</v>
      </c>
      <c r="U1915" s="11">
        <f t="shared" si="385"/>
        <v>100</v>
      </c>
      <c r="AX1915">
        <v>0.96468681564293657</v>
      </c>
      <c r="AY1915">
        <v>0</v>
      </c>
      <c r="AZ1915">
        <v>1</v>
      </c>
      <c r="BA1915">
        <f t="shared" si="389"/>
        <v>1295</v>
      </c>
      <c r="BB1915">
        <f t="shared" si="390"/>
        <v>616</v>
      </c>
      <c r="BC1915">
        <f t="shared" si="386"/>
        <v>3.8461538461538325E-3</v>
      </c>
      <c r="BD1915">
        <f t="shared" si="387"/>
        <v>0.48666666666666669</v>
      </c>
      <c r="BE1915">
        <f t="shared" si="388"/>
        <v>0</v>
      </c>
    </row>
    <row r="1916" spans="1:57" x14ac:dyDescent="0.3">
      <c r="A1916">
        <f>Pumpkin_Seeds_Dataset!A1914</f>
        <v>78746</v>
      </c>
      <c r="B1916">
        <f>Pumpkin_Seeds_Dataset!B1914</f>
        <v>1167.903</v>
      </c>
      <c r="C1916">
        <f>Pumpkin_Seeds_Dataset!C1914</f>
        <v>499.07659999999998</v>
      </c>
      <c r="D1916">
        <f>Pumpkin_Seeds_Dataset!D1914</f>
        <v>202.9007</v>
      </c>
      <c r="E1916">
        <f>Pumpkin_Seeds_Dataset!E1914</f>
        <v>79514</v>
      </c>
      <c r="F1916">
        <f>Pumpkin_Seeds_Dataset!F1914</f>
        <v>316.64260000000002</v>
      </c>
      <c r="G1916">
        <f>Pumpkin_Seeds_Dataset!G1914</f>
        <v>0.91359999999999997</v>
      </c>
      <c r="H1916">
        <f>Pumpkin_Seeds_Dataset!H1914</f>
        <v>0.99029999999999996</v>
      </c>
      <c r="I1916">
        <f>Pumpkin_Seeds_Dataset!I1914</f>
        <v>0.52990000000000004</v>
      </c>
      <c r="J1916">
        <f>Pumpkin_Seeds_Dataset!J1914</f>
        <v>0.72550000000000003</v>
      </c>
      <c r="K1916">
        <f>Pumpkin_Seeds_Dataset!K1914</f>
        <v>2.4597000000000002</v>
      </c>
      <c r="L1916">
        <f>Pumpkin_Seeds_Dataset!L1914</f>
        <v>0.63449999999999995</v>
      </c>
      <c r="M1916" s="9">
        <f>Pumpkin_Seeds_Dataset!M1914</f>
        <v>1</v>
      </c>
      <c r="N1916" s="10">
        <f t="shared" si="378"/>
        <v>0</v>
      </c>
      <c r="O1916" s="11">
        <f t="shared" si="379"/>
        <v>1</v>
      </c>
      <c r="P1916">
        <f t="shared" si="380"/>
        <v>1</v>
      </c>
      <c r="Q1916">
        <f t="shared" si="381"/>
        <v>0.99595588914212085</v>
      </c>
      <c r="R1916" s="9">
        <f t="shared" si="382"/>
        <v>0.99595588914212085</v>
      </c>
      <c r="S1916" s="11">
        <f t="shared" si="383"/>
        <v>4.0441108578791463E-3</v>
      </c>
      <c r="T1916" s="9">
        <f t="shared" si="384"/>
        <v>-4.0523103882005081E-3</v>
      </c>
      <c r="U1916" s="11">
        <f t="shared" si="385"/>
        <v>100</v>
      </c>
      <c r="AX1916">
        <v>0.96523528956636562</v>
      </c>
      <c r="AY1916">
        <v>0</v>
      </c>
      <c r="AZ1916">
        <v>1</v>
      </c>
      <c r="BA1916">
        <f t="shared" si="389"/>
        <v>1295</v>
      </c>
      <c r="BB1916">
        <f t="shared" si="390"/>
        <v>617</v>
      </c>
      <c r="BC1916">
        <f t="shared" si="386"/>
        <v>3.8461538461538325E-3</v>
      </c>
      <c r="BD1916">
        <f t="shared" si="387"/>
        <v>0.48583333333333334</v>
      </c>
      <c r="BE1916">
        <f t="shared" si="388"/>
        <v>0</v>
      </c>
    </row>
    <row r="1917" spans="1:57" x14ac:dyDescent="0.3">
      <c r="A1917">
        <f>Pumpkin_Seeds_Dataset!A1915</f>
        <v>77078</v>
      </c>
      <c r="B1917">
        <f>Pumpkin_Seeds_Dataset!B1915</f>
        <v>1101.577</v>
      </c>
      <c r="C1917">
        <f>Pumpkin_Seeds_Dataset!C1915</f>
        <v>454.24430000000001</v>
      </c>
      <c r="D1917">
        <f>Pumpkin_Seeds_Dataset!D1915</f>
        <v>216.8262</v>
      </c>
      <c r="E1917">
        <f>Pumpkin_Seeds_Dataset!E1915</f>
        <v>77638</v>
      </c>
      <c r="F1917">
        <f>Pumpkin_Seeds_Dataset!F1915</f>
        <v>313.27109999999999</v>
      </c>
      <c r="G1917">
        <f>Pumpkin_Seeds_Dataset!G1915</f>
        <v>0.87870000000000004</v>
      </c>
      <c r="H1917">
        <f>Pumpkin_Seeds_Dataset!H1915</f>
        <v>0.99280000000000002</v>
      </c>
      <c r="I1917">
        <f>Pumpkin_Seeds_Dataset!I1915</f>
        <v>0.6784</v>
      </c>
      <c r="J1917">
        <f>Pumpkin_Seeds_Dataset!J1915</f>
        <v>0.79820000000000002</v>
      </c>
      <c r="K1917">
        <f>Pumpkin_Seeds_Dataset!K1915</f>
        <v>2.0950000000000002</v>
      </c>
      <c r="L1917">
        <f>Pumpkin_Seeds_Dataset!L1915</f>
        <v>0.68969999999999998</v>
      </c>
      <c r="M1917" s="9">
        <f>Pumpkin_Seeds_Dataset!M1915</f>
        <v>1</v>
      </c>
      <c r="N1917" s="10">
        <f t="shared" si="378"/>
        <v>0</v>
      </c>
      <c r="O1917" s="11">
        <f t="shared" si="379"/>
        <v>1</v>
      </c>
      <c r="P1917">
        <f t="shared" si="380"/>
        <v>1</v>
      </c>
      <c r="Q1917">
        <f t="shared" si="381"/>
        <v>0.68362476843712239</v>
      </c>
      <c r="R1917" s="9">
        <f t="shared" si="382"/>
        <v>0.68362476843712239</v>
      </c>
      <c r="S1917" s="11">
        <f t="shared" si="383"/>
        <v>0.31637523156287761</v>
      </c>
      <c r="T1917" s="9">
        <f t="shared" si="384"/>
        <v>-0.38034609604318242</v>
      </c>
      <c r="U1917" s="11">
        <f t="shared" si="385"/>
        <v>100</v>
      </c>
      <c r="AX1917">
        <v>0.96525189004816703</v>
      </c>
      <c r="AY1917">
        <v>0</v>
      </c>
      <c r="AZ1917">
        <v>1</v>
      </c>
      <c r="BA1917">
        <f t="shared" si="389"/>
        <v>1295</v>
      </c>
      <c r="BB1917">
        <f t="shared" si="390"/>
        <v>618</v>
      </c>
      <c r="BC1917">
        <f t="shared" si="386"/>
        <v>3.8461538461538325E-3</v>
      </c>
      <c r="BD1917">
        <f t="shared" si="387"/>
        <v>0.48499999999999999</v>
      </c>
      <c r="BE1917">
        <f t="shared" si="388"/>
        <v>0</v>
      </c>
    </row>
    <row r="1918" spans="1:57" x14ac:dyDescent="0.3">
      <c r="A1918">
        <f>Pumpkin_Seeds_Dataset!A1916</f>
        <v>91005</v>
      </c>
      <c r="B1918">
        <f>Pumpkin_Seeds_Dataset!B1916</f>
        <v>1253.7670000000001</v>
      </c>
      <c r="C1918">
        <f>Pumpkin_Seeds_Dataset!C1916</f>
        <v>528.1585</v>
      </c>
      <c r="D1918">
        <f>Pumpkin_Seeds_Dataset!D1916</f>
        <v>220.56229999999999</v>
      </c>
      <c r="E1918">
        <f>Pumpkin_Seeds_Dataset!E1916</f>
        <v>92214</v>
      </c>
      <c r="F1918">
        <f>Pumpkin_Seeds_Dataset!F1916</f>
        <v>340.39850000000001</v>
      </c>
      <c r="G1918">
        <f>Pumpkin_Seeds_Dataset!G1916</f>
        <v>0.90859999999999996</v>
      </c>
      <c r="H1918">
        <f>Pumpkin_Seeds_Dataset!H1916</f>
        <v>0.9869</v>
      </c>
      <c r="I1918">
        <f>Pumpkin_Seeds_Dataset!I1916</f>
        <v>0.59599999999999997</v>
      </c>
      <c r="J1918">
        <f>Pumpkin_Seeds_Dataset!J1916</f>
        <v>0.72750000000000004</v>
      </c>
      <c r="K1918">
        <f>Pumpkin_Seeds_Dataset!K1916</f>
        <v>2.3946000000000001</v>
      </c>
      <c r="L1918">
        <f>Pumpkin_Seeds_Dataset!L1916</f>
        <v>0.64449999999999996</v>
      </c>
      <c r="M1918" s="9">
        <f>Pumpkin_Seeds_Dataset!M1916</f>
        <v>1</v>
      </c>
      <c r="N1918" s="10">
        <f t="shared" si="378"/>
        <v>0</v>
      </c>
      <c r="O1918" s="11">
        <f t="shared" si="379"/>
        <v>1</v>
      </c>
      <c r="P1918">
        <f t="shared" si="380"/>
        <v>1</v>
      </c>
      <c r="Q1918">
        <f t="shared" si="381"/>
        <v>0.96551449456783611</v>
      </c>
      <c r="R1918" s="9">
        <f t="shared" si="382"/>
        <v>0.96551449456783611</v>
      </c>
      <c r="S1918" s="11">
        <f t="shared" si="383"/>
        <v>3.4485505432163888E-2</v>
      </c>
      <c r="T1918" s="9">
        <f t="shared" si="384"/>
        <v>-3.5094164727200901E-2</v>
      </c>
      <c r="U1918" s="11">
        <f t="shared" si="385"/>
        <v>100</v>
      </c>
      <c r="AX1918">
        <v>0.96548361296050134</v>
      </c>
      <c r="AY1918">
        <v>0</v>
      </c>
      <c r="AZ1918">
        <v>1</v>
      </c>
      <c r="BA1918">
        <f t="shared" si="389"/>
        <v>1295</v>
      </c>
      <c r="BB1918">
        <f t="shared" si="390"/>
        <v>619</v>
      </c>
      <c r="BC1918">
        <f t="shared" si="386"/>
        <v>3.8461538461538325E-3</v>
      </c>
      <c r="BD1918">
        <f t="shared" si="387"/>
        <v>0.48416666666666663</v>
      </c>
      <c r="BE1918">
        <f t="shared" si="388"/>
        <v>0</v>
      </c>
    </row>
    <row r="1919" spans="1:57" x14ac:dyDescent="0.3">
      <c r="A1919">
        <f>Pumpkin_Seeds_Dataset!A1917</f>
        <v>86724</v>
      </c>
      <c r="B1919">
        <f>Pumpkin_Seeds_Dataset!B1917</f>
        <v>1211.9349999999999</v>
      </c>
      <c r="C1919">
        <f>Pumpkin_Seeds_Dataset!C1917</f>
        <v>493.83269999999999</v>
      </c>
      <c r="D1919">
        <f>Pumpkin_Seeds_Dataset!D1917</f>
        <v>226.18459999999999</v>
      </c>
      <c r="E1919">
        <f>Pumpkin_Seeds_Dataset!E1917</f>
        <v>88020</v>
      </c>
      <c r="F1919">
        <f>Pumpkin_Seeds_Dataset!F1917</f>
        <v>332.29570000000001</v>
      </c>
      <c r="G1919">
        <f>Pumpkin_Seeds_Dataset!G1917</f>
        <v>0.88890000000000002</v>
      </c>
      <c r="H1919">
        <f>Pumpkin_Seeds_Dataset!H1917</f>
        <v>0.98529999999999995</v>
      </c>
      <c r="I1919">
        <f>Pumpkin_Seeds_Dataset!I1917</f>
        <v>0.57930000000000004</v>
      </c>
      <c r="J1919">
        <f>Pumpkin_Seeds_Dataset!J1917</f>
        <v>0.74199999999999999</v>
      </c>
      <c r="K1919">
        <f>Pumpkin_Seeds_Dataset!K1917</f>
        <v>2.1833</v>
      </c>
      <c r="L1919">
        <f>Pumpkin_Seeds_Dataset!L1917</f>
        <v>0.67290000000000005</v>
      </c>
      <c r="M1919" s="9">
        <f>Pumpkin_Seeds_Dataset!M1917</f>
        <v>1</v>
      </c>
      <c r="N1919" s="10">
        <f t="shared" si="378"/>
        <v>0</v>
      </c>
      <c r="O1919" s="11">
        <f t="shared" si="379"/>
        <v>1</v>
      </c>
      <c r="P1919">
        <f t="shared" si="380"/>
        <v>1</v>
      </c>
      <c r="Q1919">
        <f t="shared" si="381"/>
        <v>0.7200667313901199</v>
      </c>
      <c r="R1919" s="9">
        <f t="shared" si="382"/>
        <v>0.7200667313901199</v>
      </c>
      <c r="S1919" s="11">
        <f t="shared" si="383"/>
        <v>0.2799332686098801</v>
      </c>
      <c r="T1919" s="9">
        <f t="shared" si="384"/>
        <v>-0.32841138878051468</v>
      </c>
      <c r="U1919" s="11">
        <f t="shared" si="385"/>
        <v>100</v>
      </c>
      <c r="AX1919">
        <v>0.96551449456783611</v>
      </c>
      <c r="AY1919">
        <v>0</v>
      </c>
      <c r="AZ1919">
        <v>1</v>
      </c>
      <c r="BA1919">
        <f t="shared" si="389"/>
        <v>1295</v>
      </c>
      <c r="BB1919">
        <f t="shared" si="390"/>
        <v>620</v>
      </c>
      <c r="BC1919">
        <f t="shared" si="386"/>
        <v>3.8461538461538325E-3</v>
      </c>
      <c r="BD1919">
        <f t="shared" si="387"/>
        <v>0.48333333333333328</v>
      </c>
      <c r="BE1919">
        <f t="shared" si="388"/>
        <v>0</v>
      </c>
    </row>
    <row r="1920" spans="1:57" x14ac:dyDescent="0.3">
      <c r="A1920">
        <f>Pumpkin_Seeds_Dataset!A1918</f>
        <v>86075</v>
      </c>
      <c r="B1920">
        <f>Pumpkin_Seeds_Dataset!B1918</f>
        <v>1163.3610000000001</v>
      </c>
      <c r="C1920">
        <f>Pumpkin_Seeds_Dataset!C1918</f>
        <v>472.88420000000002</v>
      </c>
      <c r="D1920">
        <f>Pumpkin_Seeds_Dataset!D1918</f>
        <v>232.9682</v>
      </c>
      <c r="E1920">
        <f>Pumpkin_Seeds_Dataset!E1918</f>
        <v>86857</v>
      </c>
      <c r="F1920">
        <f>Pumpkin_Seeds_Dataset!F1918</f>
        <v>331.05</v>
      </c>
      <c r="G1920">
        <f>Pumpkin_Seeds_Dataset!G1918</f>
        <v>0.87019999999999997</v>
      </c>
      <c r="H1920">
        <f>Pumpkin_Seeds_Dataset!H1918</f>
        <v>0.99099999999999999</v>
      </c>
      <c r="I1920">
        <f>Pumpkin_Seeds_Dataset!I1918</f>
        <v>0.71409999999999996</v>
      </c>
      <c r="J1920">
        <f>Pumpkin_Seeds_Dataset!J1918</f>
        <v>0.79920000000000002</v>
      </c>
      <c r="K1920">
        <f>Pumpkin_Seeds_Dataset!K1918</f>
        <v>2.0297999999999998</v>
      </c>
      <c r="L1920">
        <f>Pumpkin_Seeds_Dataset!L1918</f>
        <v>0.70009999999999994</v>
      </c>
      <c r="M1920" s="9">
        <f>Pumpkin_Seeds_Dataset!M1918</f>
        <v>1</v>
      </c>
      <c r="N1920" s="10">
        <f t="shared" si="378"/>
        <v>0</v>
      </c>
      <c r="O1920" s="11">
        <f t="shared" si="379"/>
        <v>1</v>
      </c>
      <c r="P1920">
        <f t="shared" si="380"/>
        <v>1</v>
      </c>
      <c r="Q1920">
        <f t="shared" si="381"/>
        <v>0.50727100110785472</v>
      </c>
      <c r="R1920" s="9">
        <f t="shared" si="382"/>
        <v>0.50727100110785472</v>
      </c>
      <c r="S1920" s="11">
        <f t="shared" si="383"/>
        <v>0.49272899889214528</v>
      </c>
      <c r="T1920" s="9">
        <f t="shared" si="384"/>
        <v>-0.67870989924491876</v>
      </c>
      <c r="U1920" s="11">
        <f t="shared" si="385"/>
        <v>100</v>
      </c>
      <c r="AX1920">
        <v>0.96553216747246451</v>
      </c>
      <c r="AY1920">
        <v>0</v>
      </c>
      <c r="AZ1920">
        <v>1</v>
      </c>
      <c r="BA1920">
        <f t="shared" si="389"/>
        <v>1295</v>
      </c>
      <c r="BB1920">
        <f t="shared" si="390"/>
        <v>621</v>
      </c>
      <c r="BC1920">
        <f t="shared" si="386"/>
        <v>3.8461538461538325E-3</v>
      </c>
      <c r="BD1920">
        <f t="shared" si="387"/>
        <v>0.48250000000000004</v>
      </c>
      <c r="BE1920">
        <f t="shared" si="388"/>
        <v>0</v>
      </c>
    </row>
    <row r="1921" spans="1:57" x14ac:dyDescent="0.3">
      <c r="A1921">
        <f>Pumpkin_Seeds_Dataset!A1919</f>
        <v>89350</v>
      </c>
      <c r="B1921">
        <f>Pumpkin_Seeds_Dataset!B1919</f>
        <v>1118.9929999999999</v>
      </c>
      <c r="C1921">
        <f>Pumpkin_Seeds_Dataset!C1919</f>
        <v>425.74680000000001</v>
      </c>
      <c r="D1921">
        <f>Pumpkin_Seeds_Dataset!D1919</f>
        <v>267.84359999999998</v>
      </c>
      <c r="E1921">
        <f>Pumpkin_Seeds_Dataset!E1919</f>
        <v>90118</v>
      </c>
      <c r="F1921">
        <f>Pumpkin_Seeds_Dataset!F1919</f>
        <v>337.28910000000002</v>
      </c>
      <c r="G1921">
        <f>Pumpkin_Seeds_Dataset!G1919</f>
        <v>0.77729999999999999</v>
      </c>
      <c r="H1921">
        <f>Pumpkin_Seeds_Dataset!H1919</f>
        <v>0.99150000000000005</v>
      </c>
      <c r="I1921">
        <f>Pumpkin_Seeds_Dataset!I1919</f>
        <v>0.72640000000000005</v>
      </c>
      <c r="J1921">
        <f>Pumpkin_Seeds_Dataset!J1919</f>
        <v>0.89670000000000005</v>
      </c>
      <c r="K1921">
        <f>Pumpkin_Seeds_Dataset!K1919</f>
        <v>1.5894999999999999</v>
      </c>
      <c r="L1921">
        <f>Pumpkin_Seeds_Dataset!L1919</f>
        <v>0.79220000000000002</v>
      </c>
      <c r="M1921" s="9">
        <f>Pumpkin_Seeds_Dataset!M1919</f>
        <v>1</v>
      </c>
      <c r="N1921" s="10">
        <f t="shared" si="378"/>
        <v>0</v>
      </c>
      <c r="O1921" s="11">
        <f t="shared" si="379"/>
        <v>1</v>
      </c>
      <c r="P1921">
        <f t="shared" si="380"/>
        <v>1</v>
      </c>
      <c r="Q1921">
        <f t="shared" si="381"/>
        <v>1.0676179656420483E-2</v>
      </c>
      <c r="R1921" s="9">
        <f t="shared" si="382"/>
        <v>1.0676179656420483E-2</v>
      </c>
      <c r="S1921" s="11">
        <f t="shared" si="383"/>
        <v>0.98932382034357946</v>
      </c>
      <c r="T1921" s="9">
        <f t="shared" si="384"/>
        <v>-4.5397402195165864</v>
      </c>
      <c r="U1921" s="11">
        <f t="shared" si="385"/>
        <v>0</v>
      </c>
      <c r="AX1921">
        <v>0.9659445005678905</v>
      </c>
      <c r="AY1921">
        <v>0</v>
      </c>
      <c r="AZ1921">
        <v>1</v>
      </c>
      <c r="BA1921">
        <f t="shared" si="389"/>
        <v>1295</v>
      </c>
      <c r="BB1921">
        <f t="shared" si="390"/>
        <v>622</v>
      </c>
      <c r="BC1921">
        <f t="shared" si="386"/>
        <v>3.8461538461538325E-3</v>
      </c>
      <c r="BD1921">
        <f t="shared" si="387"/>
        <v>0.48166666666666669</v>
      </c>
      <c r="BE1921">
        <f t="shared" si="388"/>
        <v>0</v>
      </c>
    </row>
    <row r="1922" spans="1:57" x14ac:dyDescent="0.3">
      <c r="A1922">
        <f>Pumpkin_Seeds_Dataset!A1920</f>
        <v>77737</v>
      </c>
      <c r="B1922">
        <f>Pumpkin_Seeds_Dataset!B1920</f>
        <v>1125.413</v>
      </c>
      <c r="C1922">
        <f>Pumpkin_Seeds_Dataset!C1920</f>
        <v>468.54239999999999</v>
      </c>
      <c r="D1922">
        <f>Pumpkin_Seeds_Dataset!D1920</f>
        <v>211.61799999999999</v>
      </c>
      <c r="E1922">
        <f>Pumpkin_Seeds_Dataset!E1920</f>
        <v>78398</v>
      </c>
      <c r="F1922">
        <f>Pumpkin_Seeds_Dataset!F1920</f>
        <v>314.60739999999998</v>
      </c>
      <c r="G1922">
        <f>Pumpkin_Seeds_Dataset!G1920</f>
        <v>0.89219999999999999</v>
      </c>
      <c r="H1922">
        <f>Pumpkin_Seeds_Dataset!H1920</f>
        <v>0.99160000000000004</v>
      </c>
      <c r="I1922">
        <f>Pumpkin_Seeds_Dataset!I1920</f>
        <v>0.73699999999999999</v>
      </c>
      <c r="J1922">
        <f>Pumpkin_Seeds_Dataset!J1920</f>
        <v>0.77129999999999999</v>
      </c>
      <c r="K1922">
        <f>Pumpkin_Seeds_Dataset!K1920</f>
        <v>2.2141000000000002</v>
      </c>
      <c r="L1922">
        <f>Pumpkin_Seeds_Dataset!L1920</f>
        <v>0.67149999999999999</v>
      </c>
      <c r="M1922" s="9">
        <f>Pumpkin_Seeds_Dataset!M1920</f>
        <v>1</v>
      </c>
      <c r="N1922" s="10">
        <f t="shared" si="378"/>
        <v>0</v>
      </c>
      <c r="O1922" s="11">
        <f t="shared" si="379"/>
        <v>1</v>
      </c>
      <c r="P1922">
        <f t="shared" si="380"/>
        <v>1</v>
      </c>
      <c r="Q1922">
        <f t="shared" si="381"/>
        <v>0.84623242485336669</v>
      </c>
      <c r="R1922" s="9">
        <f t="shared" si="382"/>
        <v>0.84623242485336669</v>
      </c>
      <c r="S1922" s="11">
        <f t="shared" si="383"/>
        <v>0.15376757514663331</v>
      </c>
      <c r="T1922" s="9">
        <f t="shared" si="384"/>
        <v>-0.16696122323912468</v>
      </c>
      <c r="U1922" s="11">
        <f t="shared" si="385"/>
        <v>100</v>
      </c>
      <c r="AX1922">
        <v>0.96596170142168625</v>
      </c>
      <c r="AY1922">
        <v>0</v>
      </c>
      <c r="AZ1922">
        <v>1</v>
      </c>
      <c r="BA1922">
        <f t="shared" si="389"/>
        <v>1295</v>
      </c>
      <c r="BB1922">
        <f t="shared" si="390"/>
        <v>623</v>
      </c>
      <c r="BC1922">
        <f t="shared" si="386"/>
        <v>3.8461538461538325E-3</v>
      </c>
      <c r="BD1922">
        <f t="shared" si="387"/>
        <v>0.48083333333333333</v>
      </c>
      <c r="BE1922">
        <f t="shared" si="388"/>
        <v>0</v>
      </c>
    </row>
    <row r="1923" spans="1:57" x14ac:dyDescent="0.3">
      <c r="A1923">
        <f>Pumpkin_Seeds_Dataset!A1921</f>
        <v>75421</v>
      </c>
      <c r="B1923">
        <f>Pumpkin_Seeds_Dataset!B1921</f>
        <v>1173.5740000000001</v>
      </c>
      <c r="C1923">
        <f>Pumpkin_Seeds_Dataset!C1921</f>
        <v>510.54640000000001</v>
      </c>
      <c r="D1923">
        <f>Pumpkin_Seeds_Dataset!D1921</f>
        <v>188.45419999999999</v>
      </c>
      <c r="E1923">
        <f>Pumpkin_Seeds_Dataset!E1921</f>
        <v>76426</v>
      </c>
      <c r="F1923">
        <f>Pumpkin_Seeds_Dataset!F1921</f>
        <v>309.88549999999998</v>
      </c>
      <c r="G1923">
        <f>Pumpkin_Seeds_Dataset!G1921</f>
        <v>0.9294</v>
      </c>
      <c r="H1923">
        <f>Pumpkin_Seeds_Dataset!H1921</f>
        <v>0.9869</v>
      </c>
      <c r="I1923">
        <f>Pumpkin_Seeds_Dataset!I1921</f>
        <v>0.75600000000000001</v>
      </c>
      <c r="J1923">
        <f>Pumpkin_Seeds_Dataset!J1921</f>
        <v>0.68810000000000004</v>
      </c>
      <c r="K1923">
        <f>Pumpkin_Seeds_Dataset!K1921</f>
        <v>2.7090999999999998</v>
      </c>
      <c r="L1923">
        <f>Pumpkin_Seeds_Dataset!L1921</f>
        <v>0.60699999999999998</v>
      </c>
      <c r="M1923" s="9">
        <f>Pumpkin_Seeds_Dataset!M1921</f>
        <v>1</v>
      </c>
      <c r="N1923" s="10">
        <f t="shared" si="378"/>
        <v>0</v>
      </c>
      <c r="O1923" s="11">
        <f t="shared" si="379"/>
        <v>1</v>
      </c>
      <c r="P1923">
        <f t="shared" si="380"/>
        <v>1</v>
      </c>
      <c r="Q1923">
        <f t="shared" si="381"/>
        <v>0.99904548755226497</v>
      </c>
      <c r="R1923" s="9">
        <f t="shared" si="382"/>
        <v>0.99904548755226497</v>
      </c>
      <c r="S1923" s="11">
        <f t="shared" si="383"/>
        <v>9.5451244773503419E-4</v>
      </c>
      <c r="T1923" s="9">
        <f t="shared" si="384"/>
        <v>-9.549682848326819E-4</v>
      </c>
      <c r="U1923" s="11">
        <f t="shared" si="385"/>
        <v>100</v>
      </c>
      <c r="AX1923">
        <v>0.96604501530620468</v>
      </c>
      <c r="AY1923">
        <v>0</v>
      </c>
      <c r="AZ1923">
        <v>1</v>
      </c>
      <c r="BA1923">
        <f t="shared" si="389"/>
        <v>1295</v>
      </c>
      <c r="BB1923">
        <f t="shared" si="390"/>
        <v>624</v>
      </c>
      <c r="BC1923">
        <f t="shared" si="386"/>
        <v>3.8461538461538325E-3</v>
      </c>
      <c r="BD1923">
        <f t="shared" si="387"/>
        <v>0.48</v>
      </c>
      <c r="BE1923">
        <f t="shared" si="388"/>
        <v>0</v>
      </c>
    </row>
    <row r="1924" spans="1:57" x14ac:dyDescent="0.3">
      <c r="A1924">
        <f>Pumpkin_Seeds_Dataset!A1922</f>
        <v>55723</v>
      </c>
      <c r="B1924">
        <f>Pumpkin_Seeds_Dataset!B1922</f>
        <v>941.40200000000004</v>
      </c>
      <c r="C1924">
        <f>Pumpkin_Seeds_Dataset!C1922</f>
        <v>388.81760000000003</v>
      </c>
      <c r="D1924">
        <f>Pumpkin_Seeds_Dataset!D1922</f>
        <v>182.92750000000001</v>
      </c>
      <c r="E1924">
        <f>Pumpkin_Seeds_Dataset!E1922</f>
        <v>56225</v>
      </c>
      <c r="F1924">
        <f>Pumpkin_Seeds_Dataset!F1922</f>
        <v>266.36200000000002</v>
      </c>
      <c r="G1924">
        <f>Pumpkin_Seeds_Dataset!G1922</f>
        <v>0.88239999999999996</v>
      </c>
      <c r="H1924">
        <f>Pumpkin_Seeds_Dataset!H1922</f>
        <v>0.99109999999999998</v>
      </c>
      <c r="I1924">
        <f>Pumpkin_Seeds_Dataset!I1922</f>
        <v>0.59189999999999998</v>
      </c>
      <c r="J1924">
        <f>Pumpkin_Seeds_Dataset!J1922</f>
        <v>0.79010000000000002</v>
      </c>
      <c r="K1924">
        <f>Pumpkin_Seeds_Dataset!K1922</f>
        <v>2.1255000000000002</v>
      </c>
      <c r="L1924">
        <f>Pumpkin_Seeds_Dataset!L1922</f>
        <v>0.68510000000000004</v>
      </c>
      <c r="M1924" s="9">
        <f>Pumpkin_Seeds_Dataset!M1922</f>
        <v>1</v>
      </c>
      <c r="N1924" s="10">
        <f t="shared" si="378"/>
        <v>0</v>
      </c>
      <c r="O1924" s="11">
        <f t="shared" si="379"/>
        <v>1</v>
      </c>
      <c r="P1924">
        <f t="shared" si="380"/>
        <v>1</v>
      </c>
      <c r="Q1924">
        <f t="shared" si="381"/>
        <v>0.9284834495327432</v>
      </c>
      <c r="R1924" s="9">
        <f t="shared" si="382"/>
        <v>0.9284834495327432</v>
      </c>
      <c r="S1924" s="11">
        <f t="shared" si="383"/>
        <v>7.1516550467256801E-2</v>
      </c>
      <c r="T1924" s="9">
        <f t="shared" si="384"/>
        <v>-7.4202723299515702E-2</v>
      </c>
      <c r="U1924" s="11">
        <f t="shared" si="385"/>
        <v>100</v>
      </c>
      <c r="AX1924">
        <v>0.96634503955776108</v>
      </c>
      <c r="AY1924">
        <v>0</v>
      </c>
      <c r="AZ1924">
        <v>1</v>
      </c>
      <c r="BA1924">
        <f t="shared" si="389"/>
        <v>1295</v>
      </c>
      <c r="BB1924">
        <f t="shared" si="390"/>
        <v>625</v>
      </c>
      <c r="BC1924">
        <f t="shared" si="386"/>
        <v>3.8461538461538325E-3</v>
      </c>
      <c r="BD1924">
        <f t="shared" si="387"/>
        <v>0.47916666666666663</v>
      </c>
      <c r="BE1924">
        <f t="shared" si="388"/>
        <v>0</v>
      </c>
    </row>
    <row r="1925" spans="1:57" x14ac:dyDescent="0.3">
      <c r="A1925">
        <f>Pumpkin_Seeds_Dataset!A1923</f>
        <v>95735</v>
      </c>
      <c r="B1925">
        <f>Pumpkin_Seeds_Dataset!B1923</f>
        <v>1270.6959999999999</v>
      </c>
      <c r="C1925">
        <f>Pumpkin_Seeds_Dataset!C1923</f>
        <v>529.72109999999998</v>
      </c>
      <c r="D1925">
        <f>Pumpkin_Seeds_Dataset!D1923</f>
        <v>231.03469999999999</v>
      </c>
      <c r="E1925">
        <f>Pumpkin_Seeds_Dataset!E1923</f>
        <v>96500</v>
      </c>
      <c r="F1925">
        <f>Pumpkin_Seeds_Dataset!F1923</f>
        <v>349.13260000000002</v>
      </c>
      <c r="G1925">
        <f>Pumpkin_Seeds_Dataset!G1923</f>
        <v>0.89990000000000003</v>
      </c>
      <c r="H1925">
        <f>Pumpkin_Seeds_Dataset!H1923</f>
        <v>0.99209999999999998</v>
      </c>
      <c r="I1925">
        <f>Pumpkin_Seeds_Dataset!I1923</f>
        <v>0.72819999999999996</v>
      </c>
      <c r="J1925">
        <f>Pumpkin_Seeds_Dataset!J1923</f>
        <v>0.74509999999999998</v>
      </c>
      <c r="K1925">
        <f>Pumpkin_Seeds_Dataset!K1923</f>
        <v>2.2928000000000002</v>
      </c>
      <c r="L1925">
        <f>Pumpkin_Seeds_Dataset!L1923</f>
        <v>0.65910000000000002</v>
      </c>
      <c r="M1925" s="9">
        <f>Pumpkin_Seeds_Dataset!M1923</f>
        <v>1</v>
      </c>
      <c r="N1925" s="10">
        <f t="shared" ref="N1925:N1988" si="391">1-M1925</f>
        <v>0</v>
      </c>
      <c r="O1925" s="11">
        <f t="shared" ref="O1925:O1988" si="392">M1925+N1925</f>
        <v>1</v>
      </c>
      <c r="P1925">
        <f t="shared" ref="P1925:P1988" si="393">IF(O1925=0,"",M1925/O1925)</f>
        <v>1</v>
      </c>
      <c r="Q1925">
        <f t="shared" ref="Q1925:Q1988" si="394">1/(1+EXP(-$X$5-MMULT(A1925:L1925,$X$6:$X$17)))</f>
        <v>0.98637537917215368</v>
      </c>
      <c r="R1925" s="9">
        <f t="shared" ref="R1925:R1988" si="395">O1925*Q1925</f>
        <v>0.98637537917215368</v>
      </c>
      <c r="S1925" s="11">
        <f t="shared" ref="S1925:S1988" si="396">O1925-R1925</f>
        <v>1.3624620827846323E-2</v>
      </c>
      <c r="T1925" s="9">
        <f t="shared" ref="T1925:T1988" si="397">IFERROR(O1925*(P1925*LN(Q1925)+(1-P1925)*LN(1-Q1925)),0)</f>
        <v>-1.3718287731275532E-2</v>
      </c>
      <c r="U1925" s="11">
        <f t="shared" ref="U1925:U1988" si="398">100*IF(Q1925&gt;=$AT$10,M1925/O1925,N1925/O1925)</f>
        <v>100</v>
      </c>
      <c r="AX1925">
        <v>0.96636153779893474</v>
      </c>
      <c r="AY1925">
        <v>0</v>
      </c>
      <c r="AZ1925">
        <v>1</v>
      </c>
      <c r="BA1925">
        <f t="shared" si="389"/>
        <v>1295</v>
      </c>
      <c r="BB1925">
        <f t="shared" si="390"/>
        <v>626</v>
      </c>
      <c r="BC1925">
        <f t="shared" ref="BC1925:BC1988" si="399">1-BA1925/BA$2504</f>
        <v>3.8461538461538325E-3</v>
      </c>
      <c r="BD1925">
        <f t="shared" ref="BD1925:BD1988" si="400">1-BB1925/BB$2504</f>
        <v>0.47833333333333339</v>
      </c>
      <c r="BE1925">
        <f t="shared" ref="BE1925:BE1988" si="401">(BC1925-BC1926)*BD1925</f>
        <v>0</v>
      </c>
    </row>
    <row r="1926" spans="1:57" x14ac:dyDescent="0.3">
      <c r="A1926">
        <f>Pumpkin_Seeds_Dataset!A1924</f>
        <v>93799</v>
      </c>
      <c r="B1926">
        <f>Pumpkin_Seeds_Dataset!B1924</f>
        <v>1285.8579999999999</v>
      </c>
      <c r="C1926">
        <f>Pumpkin_Seeds_Dataset!C1924</f>
        <v>542.46100000000001</v>
      </c>
      <c r="D1926">
        <f>Pumpkin_Seeds_Dataset!D1924</f>
        <v>220.6602</v>
      </c>
      <c r="E1926">
        <f>Pumpkin_Seeds_Dataset!E1924</f>
        <v>94619</v>
      </c>
      <c r="F1926">
        <f>Pumpkin_Seeds_Dataset!F1924</f>
        <v>345.58440000000002</v>
      </c>
      <c r="G1926">
        <f>Pumpkin_Seeds_Dataset!G1924</f>
        <v>0.91349999999999998</v>
      </c>
      <c r="H1926">
        <f>Pumpkin_Seeds_Dataset!H1924</f>
        <v>0.99129999999999996</v>
      </c>
      <c r="I1926">
        <f>Pumpkin_Seeds_Dataset!I1924</f>
        <v>0.63959999999999995</v>
      </c>
      <c r="J1926">
        <f>Pumpkin_Seeds_Dataset!J1924</f>
        <v>0.71289999999999998</v>
      </c>
      <c r="K1926">
        <f>Pumpkin_Seeds_Dataset!K1924</f>
        <v>2.4584000000000001</v>
      </c>
      <c r="L1926">
        <f>Pumpkin_Seeds_Dataset!L1924</f>
        <v>0.6371</v>
      </c>
      <c r="M1926" s="9">
        <f>Pumpkin_Seeds_Dataset!M1924</f>
        <v>1</v>
      </c>
      <c r="N1926" s="10">
        <f t="shared" si="391"/>
        <v>0</v>
      </c>
      <c r="O1926" s="11">
        <f t="shared" si="392"/>
        <v>1</v>
      </c>
      <c r="P1926">
        <f t="shared" si="393"/>
        <v>1</v>
      </c>
      <c r="Q1926">
        <f t="shared" si="394"/>
        <v>0.99655010000102939</v>
      </c>
      <c r="R1926" s="9">
        <f t="shared" si="395"/>
        <v>0.99655010000102939</v>
      </c>
      <c r="S1926" s="11">
        <f t="shared" si="396"/>
        <v>3.449899998970607E-3</v>
      </c>
      <c r="T1926" s="9">
        <f t="shared" si="397"/>
        <v>-3.4558646261681177E-3</v>
      </c>
      <c r="U1926" s="11">
        <f t="shared" si="398"/>
        <v>100</v>
      </c>
      <c r="AX1926">
        <v>0.96664892448820672</v>
      </c>
      <c r="AY1926">
        <v>0</v>
      </c>
      <c r="AZ1926">
        <v>1</v>
      </c>
      <c r="BA1926">
        <f t="shared" ref="BA1926:BA1989" si="402">BA1925+AY1926</f>
        <v>1295</v>
      </c>
      <c r="BB1926">
        <f t="shared" ref="BB1926:BB1989" si="403">BB1925+AZ1926</f>
        <v>627</v>
      </c>
      <c r="BC1926">
        <f t="shared" si="399"/>
        <v>3.8461538461538325E-3</v>
      </c>
      <c r="BD1926">
        <f t="shared" si="400"/>
        <v>0.47750000000000004</v>
      </c>
      <c r="BE1926">
        <f t="shared" si="401"/>
        <v>0</v>
      </c>
    </row>
    <row r="1927" spans="1:57" x14ac:dyDescent="0.3">
      <c r="A1927">
        <f>Pumpkin_Seeds_Dataset!A1925</f>
        <v>74118</v>
      </c>
      <c r="B1927">
        <f>Pumpkin_Seeds_Dataset!B1925</f>
        <v>1104.838</v>
      </c>
      <c r="C1927">
        <f>Pumpkin_Seeds_Dataset!C1925</f>
        <v>459.81060000000002</v>
      </c>
      <c r="D1927">
        <f>Pumpkin_Seeds_Dataset!D1925</f>
        <v>206.5968</v>
      </c>
      <c r="E1927">
        <f>Pumpkin_Seeds_Dataset!E1925</f>
        <v>74996</v>
      </c>
      <c r="F1927">
        <f>Pumpkin_Seeds_Dataset!F1925</f>
        <v>307.197</v>
      </c>
      <c r="G1927">
        <f>Pumpkin_Seeds_Dataset!G1925</f>
        <v>0.89339999999999997</v>
      </c>
      <c r="H1927">
        <f>Pumpkin_Seeds_Dataset!H1925</f>
        <v>0.98829999999999996</v>
      </c>
      <c r="I1927">
        <f>Pumpkin_Seeds_Dataset!I1925</f>
        <v>0.61019999999999996</v>
      </c>
      <c r="J1927">
        <f>Pumpkin_Seeds_Dataset!J1925</f>
        <v>0.76300000000000001</v>
      </c>
      <c r="K1927">
        <f>Pumpkin_Seeds_Dataset!K1925</f>
        <v>2.2256</v>
      </c>
      <c r="L1927">
        <f>Pumpkin_Seeds_Dataset!L1925</f>
        <v>0.66810000000000003</v>
      </c>
      <c r="M1927" s="9">
        <f>Pumpkin_Seeds_Dataset!M1925</f>
        <v>1</v>
      </c>
      <c r="N1927" s="10">
        <f t="shared" si="391"/>
        <v>0</v>
      </c>
      <c r="O1927" s="11">
        <f t="shared" si="392"/>
        <v>1</v>
      </c>
      <c r="P1927">
        <f t="shared" si="393"/>
        <v>1</v>
      </c>
      <c r="Q1927">
        <f t="shared" si="394"/>
        <v>0.8383743049938357</v>
      </c>
      <c r="R1927" s="9">
        <f t="shared" si="395"/>
        <v>0.8383743049938357</v>
      </c>
      <c r="S1927" s="11">
        <f t="shared" si="396"/>
        <v>0.1616256950061643</v>
      </c>
      <c r="T1927" s="9">
        <f t="shared" si="397"/>
        <v>-0.17629061355457495</v>
      </c>
      <c r="U1927" s="11">
        <f t="shared" si="398"/>
        <v>100</v>
      </c>
      <c r="AX1927">
        <v>0.9671892512218806</v>
      </c>
      <c r="AY1927">
        <v>0</v>
      </c>
      <c r="AZ1927">
        <v>1</v>
      </c>
      <c r="BA1927">
        <f t="shared" si="402"/>
        <v>1295</v>
      </c>
      <c r="BB1927">
        <f t="shared" si="403"/>
        <v>628</v>
      </c>
      <c r="BC1927">
        <f t="shared" si="399"/>
        <v>3.8461538461538325E-3</v>
      </c>
      <c r="BD1927">
        <f t="shared" si="400"/>
        <v>0.47666666666666668</v>
      </c>
      <c r="BE1927">
        <f t="shared" si="401"/>
        <v>0</v>
      </c>
    </row>
    <row r="1928" spans="1:57" x14ac:dyDescent="0.3">
      <c r="A1928">
        <f>Pumpkin_Seeds_Dataset!A1926</f>
        <v>67347</v>
      </c>
      <c r="B1928">
        <f>Pumpkin_Seeds_Dataset!B1926</f>
        <v>1027.7929999999999</v>
      </c>
      <c r="C1928">
        <f>Pumpkin_Seeds_Dataset!C1926</f>
        <v>423.20740000000001</v>
      </c>
      <c r="D1928">
        <f>Pumpkin_Seeds_Dataset!D1926</f>
        <v>202.94210000000001</v>
      </c>
      <c r="E1928">
        <f>Pumpkin_Seeds_Dataset!E1926</f>
        <v>67958</v>
      </c>
      <c r="F1928">
        <f>Pumpkin_Seeds_Dataset!F1926</f>
        <v>292.82909999999998</v>
      </c>
      <c r="G1928">
        <f>Pumpkin_Seeds_Dataset!G1926</f>
        <v>0.87749999999999995</v>
      </c>
      <c r="H1928">
        <f>Pumpkin_Seeds_Dataset!H1926</f>
        <v>0.99099999999999999</v>
      </c>
      <c r="I1928">
        <f>Pumpkin_Seeds_Dataset!I1926</f>
        <v>0.75009999999999999</v>
      </c>
      <c r="J1928">
        <f>Pumpkin_Seeds_Dataset!J1926</f>
        <v>0.80120000000000002</v>
      </c>
      <c r="K1928">
        <f>Pumpkin_Seeds_Dataset!K1926</f>
        <v>2.0853999999999999</v>
      </c>
      <c r="L1928">
        <f>Pumpkin_Seeds_Dataset!L1926</f>
        <v>0.69189999999999996</v>
      </c>
      <c r="M1928" s="9">
        <f>Pumpkin_Seeds_Dataset!M1926</f>
        <v>1</v>
      </c>
      <c r="N1928" s="10">
        <f t="shared" si="391"/>
        <v>0</v>
      </c>
      <c r="O1928" s="11">
        <f t="shared" si="392"/>
        <v>1</v>
      </c>
      <c r="P1928">
        <f t="shared" si="393"/>
        <v>1</v>
      </c>
      <c r="Q1928">
        <f t="shared" si="394"/>
        <v>0.60761938141791083</v>
      </c>
      <c r="R1928" s="9">
        <f t="shared" si="395"/>
        <v>0.60761938141791083</v>
      </c>
      <c r="S1928" s="11">
        <f t="shared" si="396"/>
        <v>0.39238061858208917</v>
      </c>
      <c r="T1928" s="9">
        <f t="shared" si="397"/>
        <v>-0.49820661045143416</v>
      </c>
      <c r="U1928" s="11">
        <f t="shared" si="398"/>
        <v>100</v>
      </c>
      <c r="AX1928">
        <v>0.9675399276179546</v>
      </c>
      <c r="AY1928">
        <v>0</v>
      </c>
      <c r="AZ1928">
        <v>1</v>
      </c>
      <c r="BA1928">
        <f t="shared" si="402"/>
        <v>1295</v>
      </c>
      <c r="BB1928">
        <f t="shared" si="403"/>
        <v>629</v>
      </c>
      <c r="BC1928">
        <f t="shared" si="399"/>
        <v>3.8461538461538325E-3</v>
      </c>
      <c r="BD1928">
        <f t="shared" si="400"/>
        <v>0.47583333333333333</v>
      </c>
      <c r="BE1928">
        <f t="shared" si="401"/>
        <v>3.6602564102562914E-4</v>
      </c>
    </row>
    <row r="1929" spans="1:57" x14ac:dyDescent="0.3">
      <c r="A1929">
        <f>Pumpkin_Seeds_Dataset!A1927</f>
        <v>86862</v>
      </c>
      <c r="B1929">
        <f>Pumpkin_Seeds_Dataset!B1927</f>
        <v>1189.4970000000001</v>
      </c>
      <c r="C1929">
        <f>Pumpkin_Seeds_Dataset!C1927</f>
        <v>494.13400000000001</v>
      </c>
      <c r="D1929">
        <f>Pumpkin_Seeds_Dataset!D1927</f>
        <v>224.36490000000001</v>
      </c>
      <c r="E1929">
        <f>Pumpkin_Seeds_Dataset!E1927</f>
        <v>87594</v>
      </c>
      <c r="F1929">
        <f>Pumpkin_Seeds_Dataset!F1927</f>
        <v>332.56</v>
      </c>
      <c r="G1929">
        <f>Pumpkin_Seeds_Dataset!G1927</f>
        <v>0.89100000000000001</v>
      </c>
      <c r="H1929">
        <f>Pumpkin_Seeds_Dataset!H1927</f>
        <v>0.99160000000000004</v>
      </c>
      <c r="I1929">
        <f>Pumpkin_Seeds_Dataset!I1927</f>
        <v>0.75060000000000004</v>
      </c>
      <c r="J1929">
        <f>Pumpkin_Seeds_Dataset!J1927</f>
        <v>0.77149999999999996</v>
      </c>
      <c r="K1929">
        <f>Pumpkin_Seeds_Dataset!K1927</f>
        <v>2.2023999999999999</v>
      </c>
      <c r="L1929">
        <f>Pumpkin_Seeds_Dataset!L1927</f>
        <v>0.67300000000000004</v>
      </c>
      <c r="M1929" s="9">
        <f>Pumpkin_Seeds_Dataset!M1927</f>
        <v>1</v>
      </c>
      <c r="N1929" s="10">
        <f t="shared" si="391"/>
        <v>0</v>
      </c>
      <c r="O1929" s="11">
        <f t="shared" si="392"/>
        <v>1</v>
      </c>
      <c r="P1929">
        <f t="shared" si="393"/>
        <v>1</v>
      </c>
      <c r="Q1929">
        <f t="shared" si="394"/>
        <v>0.87713928495660187</v>
      </c>
      <c r="R1929" s="9">
        <f t="shared" si="395"/>
        <v>0.87713928495660187</v>
      </c>
      <c r="S1929" s="11">
        <f t="shared" si="396"/>
        <v>0.12286071504339813</v>
      </c>
      <c r="T1929" s="9">
        <f t="shared" si="397"/>
        <v>-0.1310894794296017</v>
      </c>
      <c r="U1929" s="11">
        <f t="shared" si="398"/>
        <v>100</v>
      </c>
      <c r="AX1929">
        <v>0.96824454204340415</v>
      </c>
      <c r="AY1929">
        <v>1</v>
      </c>
      <c r="AZ1929">
        <v>0</v>
      </c>
      <c r="BA1929">
        <f t="shared" si="402"/>
        <v>1296</v>
      </c>
      <c r="BB1929">
        <f t="shared" si="403"/>
        <v>629</v>
      </c>
      <c r="BC1929">
        <f t="shared" si="399"/>
        <v>3.0769230769230882E-3</v>
      </c>
      <c r="BD1929">
        <f t="shared" si="400"/>
        <v>0.47583333333333333</v>
      </c>
      <c r="BE1929">
        <f t="shared" si="401"/>
        <v>0</v>
      </c>
    </row>
    <row r="1930" spans="1:57" x14ac:dyDescent="0.3">
      <c r="A1930">
        <f>Pumpkin_Seeds_Dataset!A1928</f>
        <v>80785</v>
      </c>
      <c r="B1930">
        <f>Pumpkin_Seeds_Dataset!B1928</f>
        <v>1120.54</v>
      </c>
      <c r="C1930">
        <f>Pumpkin_Seeds_Dataset!C1928</f>
        <v>450.35120000000001</v>
      </c>
      <c r="D1930">
        <f>Pumpkin_Seeds_Dataset!D1928</f>
        <v>229.08179999999999</v>
      </c>
      <c r="E1930">
        <f>Pumpkin_Seeds_Dataset!E1928</f>
        <v>81739</v>
      </c>
      <c r="F1930">
        <f>Pumpkin_Seeds_Dataset!F1928</f>
        <v>320.71589999999998</v>
      </c>
      <c r="G1930">
        <f>Pumpkin_Seeds_Dataset!G1928</f>
        <v>0.86099999999999999</v>
      </c>
      <c r="H1930">
        <f>Pumpkin_Seeds_Dataset!H1928</f>
        <v>0.98829999999999996</v>
      </c>
      <c r="I1930">
        <f>Pumpkin_Seeds_Dataset!I1928</f>
        <v>0.64029999999999998</v>
      </c>
      <c r="J1930">
        <f>Pumpkin_Seeds_Dataset!J1928</f>
        <v>0.8085</v>
      </c>
      <c r="K1930">
        <f>Pumpkin_Seeds_Dataset!K1928</f>
        <v>1.9659</v>
      </c>
      <c r="L1930">
        <f>Pumpkin_Seeds_Dataset!L1928</f>
        <v>0.71209999999999996</v>
      </c>
      <c r="M1930" s="9">
        <f>Pumpkin_Seeds_Dataset!M1928</f>
        <v>1</v>
      </c>
      <c r="N1930" s="10">
        <f t="shared" si="391"/>
        <v>0</v>
      </c>
      <c r="O1930" s="11">
        <f t="shared" si="392"/>
        <v>1</v>
      </c>
      <c r="P1930">
        <f t="shared" si="393"/>
        <v>1</v>
      </c>
      <c r="Q1930">
        <f t="shared" si="394"/>
        <v>0.11403460032296611</v>
      </c>
      <c r="R1930" s="9">
        <f t="shared" si="395"/>
        <v>0.11403460032296611</v>
      </c>
      <c r="S1930" s="11">
        <f t="shared" si="396"/>
        <v>0.88596539967703392</v>
      </c>
      <c r="T1930" s="9">
        <f t="shared" si="397"/>
        <v>-2.1712533650330053</v>
      </c>
      <c r="U1930" s="11">
        <f t="shared" si="398"/>
        <v>0</v>
      </c>
      <c r="AX1930">
        <v>0.96883502428293911</v>
      </c>
      <c r="AY1930">
        <v>0</v>
      </c>
      <c r="AZ1930">
        <v>1</v>
      </c>
      <c r="BA1930">
        <f t="shared" si="402"/>
        <v>1296</v>
      </c>
      <c r="BB1930">
        <f t="shared" si="403"/>
        <v>630</v>
      </c>
      <c r="BC1930">
        <f t="shared" si="399"/>
        <v>3.0769230769230882E-3</v>
      </c>
      <c r="BD1930">
        <f t="shared" si="400"/>
        <v>0.47499999999999998</v>
      </c>
      <c r="BE1930">
        <f t="shared" si="401"/>
        <v>0</v>
      </c>
    </row>
    <row r="1931" spans="1:57" x14ac:dyDescent="0.3">
      <c r="A1931">
        <f>Pumpkin_Seeds_Dataset!A1929</f>
        <v>89574</v>
      </c>
      <c r="B1931">
        <f>Pumpkin_Seeds_Dataset!B1929</f>
        <v>1239.5530000000001</v>
      </c>
      <c r="C1931">
        <f>Pumpkin_Seeds_Dataset!C1929</f>
        <v>526.02940000000001</v>
      </c>
      <c r="D1931">
        <f>Pumpkin_Seeds_Dataset!D1929</f>
        <v>218.98070000000001</v>
      </c>
      <c r="E1931">
        <f>Pumpkin_Seeds_Dataset!E1929</f>
        <v>90920</v>
      </c>
      <c r="F1931">
        <f>Pumpkin_Seeds_Dataset!F1929</f>
        <v>337.71170000000001</v>
      </c>
      <c r="G1931">
        <f>Pumpkin_Seeds_Dataset!G1929</f>
        <v>0.90920000000000001</v>
      </c>
      <c r="H1931">
        <f>Pumpkin_Seeds_Dataset!H1929</f>
        <v>0.98519999999999996</v>
      </c>
      <c r="I1931">
        <f>Pumpkin_Seeds_Dataset!I1929</f>
        <v>0.62009999999999998</v>
      </c>
      <c r="J1931">
        <f>Pumpkin_Seeds_Dataset!J1929</f>
        <v>0.73260000000000003</v>
      </c>
      <c r="K1931">
        <f>Pumpkin_Seeds_Dataset!K1929</f>
        <v>2.4022000000000001</v>
      </c>
      <c r="L1931">
        <f>Pumpkin_Seeds_Dataset!L1929</f>
        <v>0.64200000000000002</v>
      </c>
      <c r="M1931" s="9">
        <f>Pumpkin_Seeds_Dataset!M1929</f>
        <v>1</v>
      </c>
      <c r="N1931" s="10">
        <f t="shared" si="391"/>
        <v>0</v>
      </c>
      <c r="O1931" s="11">
        <f t="shared" si="392"/>
        <v>1</v>
      </c>
      <c r="P1931">
        <f t="shared" si="393"/>
        <v>1</v>
      </c>
      <c r="Q1931">
        <f t="shared" si="394"/>
        <v>0.96944976870089661</v>
      </c>
      <c r="R1931" s="9">
        <f t="shared" si="395"/>
        <v>0.96944976870089661</v>
      </c>
      <c r="S1931" s="11">
        <f t="shared" si="396"/>
        <v>3.0550231299103392E-2</v>
      </c>
      <c r="T1931" s="9">
        <f t="shared" si="397"/>
        <v>-3.1026617193117105E-2</v>
      </c>
      <c r="U1931" s="11">
        <f t="shared" si="398"/>
        <v>100</v>
      </c>
      <c r="AX1931">
        <v>0.96926855876586115</v>
      </c>
      <c r="AY1931">
        <v>0</v>
      </c>
      <c r="AZ1931">
        <v>1</v>
      </c>
      <c r="BA1931">
        <f t="shared" si="402"/>
        <v>1296</v>
      </c>
      <c r="BB1931">
        <f t="shared" si="403"/>
        <v>631</v>
      </c>
      <c r="BC1931">
        <f t="shared" si="399"/>
        <v>3.0769230769230882E-3</v>
      </c>
      <c r="BD1931">
        <f t="shared" si="400"/>
        <v>0.47416666666666663</v>
      </c>
      <c r="BE1931">
        <f t="shared" si="401"/>
        <v>0</v>
      </c>
    </row>
    <row r="1932" spans="1:57" x14ac:dyDescent="0.3">
      <c r="A1932">
        <f>Pumpkin_Seeds_Dataset!A1930</f>
        <v>106782</v>
      </c>
      <c r="B1932">
        <f>Pumpkin_Seeds_Dataset!B1930</f>
        <v>1316.3309999999999</v>
      </c>
      <c r="C1932">
        <f>Pumpkin_Seeds_Dataset!C1930</f>
        <v>546.45100000000002</v>
      </c>
      <c r="D1932">
        <f>Pumpkin_Seeds_Dataset!D1930</f>
        <v>250.3631</v>
      </c>
      <c r="E1932">
        <f>Pumpkin_Seeds_Dataset!E1930</f>
        <v>107393</v>
      </c>
      <c r="F1932">
        <f>Pumpkin_Seeds_Dataset!F1930</f>
        <v>368.72629999999998</v>
      </c>
      <c r="G1932">
        <f>Pumpkin_Seeds_Dataset!G1930</f>
        <v>0.88890000000000002</v>
      </c>
      <c r="H1932">
        <f>Pumpkin_Seeds_Dataset!H1930</f>
        <v>0.99429999999999996</v>
      </c>
      <c r="I1932">
        <f>Pumpkin_Seeds_Dataset!I1930</f>
        <v>0.65269999999999995</v>
      </c>
      <c r="J1932">
        <f>Pumpkin_Seeds_Dataset!J1930</f>
        <v>0.77439999999999998</v>
      </c>
      <c r="K1932">
        <f>Pumpkin_Seeds_Dataset!K1930</f>
        <v>2.1825999999999999</v>
      </c>
      <c r="L1932">
        <f>Pumpkin_Seeds_Dataset!L1930</f>
        <v>0.67479999999999996</v>
      </c>
      <c r="M1932" s="9">
        <f>Pumpkin_Seeds_Dataset!M1930</f>
        <v>1</v>
      </c>
      <c r="N1932" s="10">
        <f t="shared" si="391"/>
        <v>0</v>
      </c>
      <c r="O1932" s="11">
        <f t="shared" si="392"/>
        <v>1</v>
      </c>
      <c r="P1932">
        <f t="shared" si="393"/>
        <v>1</v>
      </c>
      <c r="Q1932">
        <f t="shared" si="394"/>
        <v>0.9963359495833074</v>
      </c>
      <c r="R1932" s="9">
        <f t="shared" si="395"/>
        <v>0.9963359495833074</v>
      </c>
      <c r="S1932" s="11">
        <f t="shared" si="396"/>
        <v>3.6640504166925991E-3</v>
      </c>
      <c r="T1932" s="9">
        <f t="shared" si="397"/>
        <v>-3.670779491562384E-3</v>
      </c>
      <c r="U1932" s="11">
        <f t="shared" si="398"/>
        <v>100</v>
      </c>
      <c r="AX1932">
        <v>0.96944976870089661</v>
      </c>
      <c r="AY1932">
        <v>0</v>
      </c>
      <c r="AZ1932">
        <v>1</v>
      </c>
      <c r="BA1932">
        <f t="shared" si="402"/>
        <v>1296</v>
      </c>
      <c r="BB1932">
        <f t="shared" si="403"/>
        <v>632</v>
      </c>
      <c r="BC1932">
        <f t="shared" si="399"/>
        <v>3.0769230769230882E-3</v>
      </c>
      <c r="BD1932">
        <f t="shared" si="400"/>
        <v>0.47333333333333338</v>
      </c>
      <c r="BE1932">
        <f t="shared" si="401"/>
        <v>0</v>
      </c>
    </row>
    <row r="1933" spans="1:57" x14ac:dyDescent="0.3">
      <c r="A1933">
        <f>Pumpkin_Seeds_Dataset!A1931</f>
        <v>100766</v>
      </c>
      <c r="B1933">
        <f>Pumpkin_Seeds_Dataset!B1931</f>
        <v>1311.1959999999999</v>
      </c>
      <c r="C1933">
        <f>Pumpkin_Seeds_Dataset!C1931</f>
        <v>548.86199999999997</v>
      </c>
      <c r="D1933">
        <f>Pumpkin_Seeds_Dataset!D1931</f>
        <v>235.19409999999999</v>
      </c>
      <c r="E1933">
        <f>Pumpkin_Seeds_Dataset!E1931</f>
        <v>101571</v>
      </c>
      <c r="F1933">
        <f>Pumpkin_Seeds_Dataset!F1931</f>
        <v>358.18889999999999</v>
      </c>
      <c r="G1933">
        <f>Pumpkin_Seeds_Dataset!G1931</f>
        <v>0.90349999999999997</v>
      </c>
      <c r="H1933">
        <f>Pumpkin_Seeds_Dataset!H1931</f>
        <v>0.99209999999999998</v>
      </c>
      <c r="I1933">
        <f>Pumpkin_Seeds_Dataset!I1931</f>
        <v>0.56220000000000003</v>
      </c>
      <c r="J1933">
        <f>Pumpkin_Seeds_Dataset!J1931</f>
        <v>0.73650000000000004</v>
      </c>
      <c r="K1933">
        <f>Pumpkin_Seeds_Dataset!K1931</f>
        <v>2.3336999999999999</v>
      </c>
      <c r="L1933">
        <f>Pumpkin_Seeds_Dataset!L1931</f>
        <v>0.65259999999999996</v>
      </c>
      <c r="M1933" s="9">
        <f>Pumpkin_Seeds_Dataset!M1931</f>
        <v>1</v>
      </c>
      <c r="N1933" s="10">
        <f t="shared" si="391"/>
        <v>0</v>
      </c>
      <c r="O1933" s="11">
        <f t="shared" si="392"/>
        <v>1</v>
      </c>
      <c r="P1933">
        <f t="shared" si="393"/>
        <v>1</v>
      </c>
      <c r="Q1933">
        <f t="shared" si="394"/>
        <v>0.99634333337442849</v>
      </c>
      <c r="R1933" s="9">
        <f t="shared" si="395"/>
        <v>0.99634333337442849</v>
      </c>
      <c r="S1933" s="11">
        <f t="shared" si="396"/>
        <v>3.6566666255715141E-3</v>
      </c>
      <c r="T1933" s="9">
        <f t="shared" si="397"/>
        <v>-3.6633685738253772E-3</v>
      </c>
      <c r="U1933" s="11">
        <f t="shared" si="398"/>
        <v>100</v>
      </c>
      <c r="AX1933">
        <v>0.96960294461956797</v>
      </c>
      <c r="AY1933">
        <v>0</v>
      </c>
      <c r="AZ1933">
        <v>1</v>
      </c>
      <c r="BA1933">
        <f t="shared" si="402"/>
        <v>1296</v>
      </c>
      <c r="BB1933">
        <f t="shared" si="403"/>
        <v>633</v>
      </c>
      <c r="BC1933">
        <f t="shared" si="399"/>
        <v>3.0769230769230882E-3</v>
      </c>
      <c r="BD1933">
        <f t="shared" si="400"/>
        <v>0.47250000000000003</v>
      </c>
      <c r="BE1933">
        <f t="shared" si="401"/>
        <v>0</v>
      </c>
    </row>
    <row r="1934" spans="1:57" x14ac:dyDescent="0.3">
      <c r="A1934">
        <f>Pumpkin_Seeds_Dataset!A1932</f>
        <v>80145</v>
      </c>
      <c r="B1934">
        <f>Pumpkin_Seeds_Dataset!B1932</f>
        <v>1182.355</v>
      </c>
      <c r="C1934">
        <f>Pumpkin_Seeds_Dataset!C1932</f>
        <v>505.6816</v>
      </c>
      <c r="D1934">
        <f>Pumpkin_Seeds_Dataset!D1932</f>
        <v>202.38050000000001</v>
      </c>
      <c r="E1934">
        <f>Pumpkin_Seeds_Dataset!E1932</f>
        <v>81511</v>
      </c>
      <c r="F1934">
        <f>Pumpkin_Seeds_Dataset!F1932</f>
        <v>319.44290000000001</v>
      </c>
      <c r="G1934">
        <f>Pumpkin_Seeds_Dataset!G1932</f>
        <v>0.91639999999999999</v>
      </c>
      <c r="H1934">
        <f>Pumpkin_Seeds_Dataset!H1932</f>
        <v>0.98319999999999996</v>
      </c>
      <c r="I1934">
        <f>Pumpkin_Seeds_Dataset!I1932</f>
        <v>0.58450000000000002</v>
      </c>
      <c r="J1934">
        <f>Pumpkin_Seeds_Dataset!J1932</f>
        <v>0.72040000000000004</v>
      </c>
      <c r="K1934">
        <f>Pumpkin_Seeds_Dataset!K1932</f>
        <v>2.4986999999999999</v>
      </c>
      <c r="L1934">
        <f>Pumpkin_Seeds_Dataset!L1932</f>
        <v>0.63170000000000004</v>
      </c>
      <c r="M1934" s="9">
        <f>Pumpkin_Seeds_Dataset!M1932</f>
        <v>1</v>
      </c>
      <c r="N1934" s="10">
        <f t="shared" si="391"/>
        <v>0</v>
      </c>
      <c r="O1934" s="11">
        <f t="shared" si="392"/>
        <v>1</v>
      </c>
      <c r="P1934">
        <f t="shared" si="393"/>
        <v>1</v>
      </c>
      <c r="Q1934">
        <f t="shared" si="394"/>
        <v>0.94752962062859569</v>
      </c>
      <c r="R1934" s="9">
        <f t="shared" si="395"/>
        <v>0.94752962062859569</v>
      </c>
      <c r="S1934" s="11">
        <f t="shared" si="396"/>
        <v>5.2470379371404308E-2</v>
      </c>
      <c r="T1934" s="9">
        <f t="shared" si="397"/>
        <v>-5.3897080637052085E-2</v>
      </c>
      <c r="U1934" s="11">
        <f t="shared" si="398"/>
        <v>100</v>
      </c>
      <c r="AX1934">
        <v>0.96978507029869954</v>
      </c>
      <c r="AY1934">
        <v>0</v>
      </c>
      <c r="AZ1934">
        <v>1</v>
      </c>
      <c r="BA1934">
        <f t="shared" si="402"/>
        <v>1296</v>
      </c>
      <c r="BB1934">
        <f t="shared" si="403"/>
        <v>634</v>
      </c>
      <c r="BC1934">
        <f t="shared" si="399"/>
        <v>3.0769230769230882E-3</v>
      </c>
      <c r="BD1934">
        <f t="shared" si="400"/>
        <v>0.47166666666666668</v>
      </c>
      <c r="BE1934">
        <f t="shared" si="401"/>
        <v>0</v>
      </c>
    </row>
    <row r="1935" spans="1:57" x14ac:dyDescent="0.3">
      <c r="A1935">
        <f>Pumpkin_Seeds_Dataset!A1933</f>
        <v>73251</v>
      </c>
      <c r="B1935">
        <f>Pumpkin_Seeds_Dataset!B1933</f>
        <v>1123.5709999999999</v>
      </c>
      <c r="C1935">
        <f>Pumpkin_Seeds_Dataset!C1933</f>
        <v>473.09050000000002</v>
      </c>
      <c r="D1935">
        <f>Pumpkin_Seeds_Dataset!D1933</f>
        <v>198.46610000000001</v>
      </c>
      <c r="E1935">
        <f>Pumpkin_Seeds_Dataset!E1933</f>
        <v>73846</v>
      </c>
      <c r="F1935">
        <f>Pumpkin_Seeds_Dataset!F1933</f>
        <v>305.39490000000001</v>
      </c>
      <c r="G1935">
        <f>Pumpkin_Seeds_Dataset!G1933</f>
        <v>0.90780000000000005</v>
      </c>
      <c r="H1935">
        <f>Pumpkin_Seeds_Dataset!H1933</f>
        <v>0.9919</v>
      </c>
      <c r="I1935">
        <f>Pumpkin_Seeds_Dataset!I1933</f>
        <v>0.53939999999999999</v>
      </c>
      <c r="J1935">
        <f>Pumpkin_Seeds_Dataset!J1933</f>
        <v>0.72919999999999996</v>
      </c>
      <c r="K1935">
        <f>Pumpkin_Seeds_Dataset!K1933</f>
        <v>2.3837000000000002</v>
      </c>
      <c r="L1935">
        <f>Pumpkin_Seeds_Dataset!L1933</f>
        <v>0.64549999999999996</v>
      </c>
      <c r="M1935" s="9">
        <f>Pumpkin_Seeds_Dataset!M1933</f>
        <v>1</v>
      </c>
      <c r="N1935" s="10">
        <f t="shared" si="391"/>
        <v>0</v>
      </c>
      <c r="O1935" s="11">
        <f t="shared" si="392"/>
        <v>1</v>
      </c>
      <c r="P1935">
        <f t="shared" si="393"/>
        <v>1</v>
      </c>
      <c r="Q1935">
        <f t="shared" si="394"/>
        <v>0.99016122875043167</v>
      </c>
      <c r="R1935" s="9">
        <f t="shared" si="395"/>
        <v>0.99016122875043167</v>
      </c>
      <c r="S1935" s="11">
        <f t="shared" si="396"/>
        <v>9.8387712495683344E-3</v>
      </c>
      <c r="T1935" s="9">
        <f t="shared" si="397"/>
        <v>-9.8874917896474099E-3</v>
      </c>
      <c r="U1935" s="11">
        <f t="shared" si="398"/>
        <v>100</v>
      </c>
      <c r="AX1935">
        <v>0.96982945614912341</v>
      </c>
      <c r="AY1935">
        <v>0</v>
      </c>
      <c r="AZ1935">
        <v>1</v>
      </c>
      <c r="BA1935">
        <f t="shared" si="402"/>
        <v>1296</v>
      </c>
      <c r="BB1935">
        <f t="shared" si="403"/>
        <v>635</v>
      </c>
      <c r="BC1935">
        <f t="shared" si="399"/>
        <v>3.0769230769230882E-3</v>
      </c>
      <c r="BD1935">
        <f t="shared" si="400"/>
        <v>0.47083333333333333</v>
      </c>
      <c r="BE1935">
        <f t="shared" si="401"/>
        <v>0</v>
      </c>
    </row>
    <row r="1936" spans="1:57" x14ac:dyDescent="0.3">
      <c r="A1936">
        <f>Pumpkin_Seeds_Dataset!A1934</f>
        <v>106829</v>
      </c>
      <c r="B1936">
        <f>Pumpkin_Seeds_Dataset!B1934</f>
        <v>1299.5239999999999</v>
      </c>
      <c r="C1936">
        <f>Pumpkin_Seeds_Dataset!C1934</f>
        <v>521.13289999999995</v>
      </c>
      <c r="D1936">
        <f>Pumpkin_Seeds_Dataset!D1934</f>
        <v>262.0335</v>
      </c>
      <c r="E1936">
        <f>Pumpkin_Seeds_Dataset!E1934</f>
        <v>107701</v>
      </c>
      <c r="F1936">
        <f>Pumpkin_Seeds_Dataset!F1934</f>
        <v>368.80739999999997</v>
      </c>
      <c r="G1936">
        <f>Pumpkin_Seeds_Dataset!G1934</f>
        <v>0.86439999999999995</v>
      </c>
      <c r="H1936">
        <f>Pumpkin_Seeds_Dataset!H1934</f>
        <v>0.9919</v>
      </c>
      <c r="I1936">
        <f>Pumpkin_Seeds_Dataset!I1934</f>
        <v>0.62280000000000002</v>
      </c>
      <c r="J1936">
        <f>Pumpkin_Seeds_Dataset!J1934</f>
        <v>0.79490000000000005</v>
      </c>
      <c r="K1936">
        <f>Pumpkin_Seeds_Dataset!K1934</f>
        <v>1.9887999999999999</v>
      </c>
      <c r="L1936">
        <f>Pumpkin_Seeds_Dataset!L1934</f>
        <v>0.7077</v>
      </c>
      <c r="M1936" s="9">
        <f>Pumpkin_Seeds_Dataset!M1934</f>
        <v>1</v>
      </c>
      <c r="N1936" s="10">
        <f t="shared" si="391"/>
        <v>0</v>
      </c>
      <c r="O1936" s="11">
        <f t="shared" si="392"/>
        <v>1</v>
      </c>
      <c r="P1936">
        <f t="shared" si="393"/>
        <v>1</v>
      </c>
      <c r="Q1936">
        <f t="shared" si="394"/>
        <v>0.86289411428367502</v>
      </c>
      <c r="R1936" s="9">
        <f t="shared" si="395"/>
        <v>0.86289411428367502</v>
      </c>
      <c r="S1936" s="11">
        <f t="shared" si="396"/>
        <v>0.13710588571632498</v>
      </c>
      <c r="T1936" s="9">
        <f t="shared" si="397"/>
        <v>-0.14746329034676953</v>
      </c>
      <c r="U1936" s="11">
        <f t="shared" si="398"/>
        <v>100</v>
      </c>
      <c r="AX1936">
        <v>0.96991629251370703</v>
      </c>
      <c r="AY1936">
        <v>0</v>
      </c>
      <c r="AZ1936">
        <v>1</v>
      </c>
      <c r="BA1936">
        <f t="shared" si="402"/>
        <v>1296</v>
      </c>
      <c r="BB1936">
        <f t="shared" si="403"/>
        <v>636</v>
      </c>
      <c r="BC1936">
        <f t="shared" si="399"/>
        <v>3.0769230769230882E-3</v>
      </c>
      <c r="BD1936">
        <f t="shared" si="400"/>
        <v>0.47</v>
      </c>
      <c r="BE1936">
        <f t="shared" si="401"/>
        <v>0</v>
      </c>
    </row>
    <row r="1937" spans="1:57" x14ac:dyDescent="0.3">
      <c r="A1937">
        <f>Pumpkin_Seeds_Dataset!A1935</f>
        <v>100038</v>
      </c>
      <c r="B1937">
        <f>Pumpkin_Seeds_Dataset!B1935</f>
        <v>1292.6600000000001</v>
      </c>
      <c r="C1937">
        <f>Pumpkin_Seeds_Dataset!C1935</f>
        <v>534.71559999999999</v>
      </c>
      <c r="D1937">
        <f>Pumpkin_Seeds_Dataset!D1935</f>
        <v>239.304</v>
      </c>
      <c r="E1937">
        <f>Pumpkin_Seeds_Dataset!E1935</f>
        <v>101116</v>
      </c>
      <c r="F1937">
        <f>Pumpkin_Seeds_Dataset!F1935</f>
        <v>356.89260000000002</v>
      </c>
      <c r="G1937">
        <f>Pumpkin_Seeds_Dataset!G1935</f>
        <v>0.89429999999999998</v>
      </c>
      <c r="H1937">
        <f>Pumpkin_Seeds_Dataset!H1935</f>
        <v>0.98929999999999996</v>
      </c>
      <c r="I1937">
        <f>Pumpkin_Seeds_Dataset!I1935</f>
        <v>0.75029999999999997</v>
      </c>
      <c r="J1937">
        <f>Pumpkin_Seeds_Dataset!J1935</f>
        <v>0.75229999999999997</v>
      </c>
      <c r="K1937">
        <f>Pumpkin_Seeds_Dataset!K1935</f>
        <v>2.2345000000000002</v>
      </c>
      <c r="L1937">
        <f>Pumpkin_Seeds_Dataset!L1935</f>
        <v>0.66739999999999999</v>
      </c>
      <c r="M1937" s="9">
        <f>Pumpkin_Seeds_Dataset!M1935</f>
        <v>1</v>
      </c>
      <c r="N1937" s="10">
        <f t="shared" si="391"/>
        <v>0</v>
      </c>
      <c r="O1937" s="11">
        <f t="shared" si="392"/>
        <v>1</v>
      </c>
      <c r="P1937">
        <f t="shared" si="393"/>
        <v>1</v>
      </c>
      <c r="Q1937">
        <f t="shared" si="394"/>
        <v>0.95428147433532517</v>
      </c>
      <c r="R1937" s="9">
        <f t="shared" si="395"/>
        <v>0.95428147433532517</v>
      </c>
      <c r="S1937" s="11">
        <f t="shared" si="396"/>
        <v>4.5718525664674825E-2</v>
      </c>
      <c r="T1937" s="9">
        <f t="shared" si="397"/>
        <v>-4.6796604578414371E-2</v>
      </c>
      <c r="U1937" s="11">
        <f t="shared" si="398"/>
        <v>100</v>
      </c>
      <c r="AX1937">
        <v>0.97029932816487396</v>
      </c>
      <c r="AY1937">
        <v>0</v>
      </c>
      <c r="AZ1937">
        <v>1</v>
      </c>
      <c r="BA1937">
        <f t="shared" si="402"/>
        <v>1296</v>
      </c>
      <c r="BB1937">
        <f t="shared" si="403"/>
        <v>637</v>
      </c>
      <c r="BC1937">
        <f t="shared" si="399"/>
        <v>3.0769230769230882E-3</v>
      </c>
      <c r="BD1937">
        <f t="shared" si="400"/>
        <v>0.46916666666666662</v>
      </c>
      <c r="BE1937">
        <f t="shared" si="401"/>
        <v>0</v>
      </c>
    </row>
    <row r="1938" spans="1:57" x14ac:dyDescent="0.3">
      <c r="A1938">
        <f>Pumpkin_Seeds_Dataset!A1936</f>
        <v>72159</v>
      </c>
      <c r="B1938">
        <f>Pumpkin_Seeds_Dataset!B1936</f>
        <v>1173.8589999999999</v>
      </c>
      <c r="C1938">
        <f>Pumpkin_Seeds_Dataset!C1936</f>
        <v>521.70690000000002</v>
      </c>
      <c r="D1938">
        <f>Pumpkin_Seeds_Dataset!D1936</f>
        <v>176.9836</v>
      </c>
      <c r="E1938">
        <f>Pumpkin_Seeds_Dataset!E1936</f>
        <v>72784</v>
      </c>
      <c r="F1938">
        <f>Pumpkin_Seeds_Dataset!F1936</f>
        <v>303.11</v>
      </c>
      <c r="G1938">
        <f>Pumpkin_Seeds_Dataset!G1936</f>
        <v>0.94069999999999998</v>
      </c>
      <c r="H1938">
        <f>Pumpkin_Seeds_Dataset!H1936</f>
        <v>0.99139999999999995</v>
      </c>
      <c r="I1938">
        <f>Pumpkin_Seeds_Dataset!I1936</f>
        <v>0.64090000000000003</v>
      </c>
      <c r="J1938">
        <f>Pumpkin_Seeds_Dataset!J1936</f>
        <v>0.65810000000000002</v>
      </c>
      <c r="K1938">
        <f>Pumpkin_Seeds_Dataset!K1936</f>
        <v>2.9478</v>
      </c>
      <c r="L1938">
        <f>Pumpkin_Seeds_Dataset!L1936</f>
        <v>0.58099999999999996</v>
      </c>
      <c r="M1938" s="9">
        <f>Pumpkin_Seeds_Dataset!M1936</f>
        <v>1</v>
      </c>
      <c r="N1938" s="10">
        <f t="shared" si="391"/>
        <v>0</v>
      </c>
      <c r="O1938" s="11">
        <f t="shared" si="392"/>
        <v>1</v>
      </c>
      <c r="P1938">
        <f t="shared" si="393"/>
        <v>1</v>
      </c>
      <c r="Q1938">
        <f t="shared" si="394"/>
        <v>0.99999237581276057</v>
      </c>
      <c r="R1938" s="9">
        <f t="shared" si="395"/>
        <v>0.99999237581276057</v>
      </c>
      <c r="S1938" s="11">
        <f t="shared" si="396"/>
        <v>7.6241872394300358E-6</v>
      </c>
      <c r="T1938" s="9">
        <f t="shared" si="397"/>
        <v>-7.6242163036932941E-6</v>
      </c>
      <c r="U1938" s="11">
        <f t="shared" si="398"/>
        <v>100</v>
      </c>
      <c r="AX1938">
        <v>0.97046671074452207</v>
      </c>
      <c r="AY1938">
        <v>0</v>
      </c>
      <c r="AZ1938">
        <v>1</v>
      </c>
      <c r="BA1938">
        <f t="shared" si="402"/>
        <v>1296</v>
      </c>
      <c r="BB1938">
        <f t="shared" si="403"/>
        <v>638</v>
      </c>
      <c r="BC1938">
        <f t="shared" si="399"/>
        <v>3.0769230769230882E-3</v>
      </c>
      <c r="BD1938">
        <f t="shared" si="400"/>
        <v>0.46833333333333338</v>
      </c>
      <c r="BE1938">
        <f t="shared" si="401"/>
        <v>0</v>
      </c>
    </row>
    <row r="1939" spans="1:57" x14ac:dyDescent="0.3">
      <c r="A1939">
        <f>Pumpkin_Seeds_Dataset!A1937</f>
        <v>78000</v>
      </c>
      <c r="B1939">
        <f>Pumpkin_Seeds_Dataset!B1937</f>
        <v>1175.3689999999999</v>
      </c>
      <c r="C1939">
        <f>Pumpkin_Seeds_Dataset!C1937</f>
        <v>497.2423</v>
      </c>
      <c r="D1939">
        <f>Pumpkin_Seeds_Dataset!D1937</f>
        <v>200.95689999999999</v>
      </c>
      <c r="E1939">
        <f>Pumpkin_Seeds_Dataset!E1937</f>
        <v>79006</v>
      </c>
      <c r="F1939">
        <f>Pumpkin_Seeds_Dataset!F1937</f>
        <v>315.13920000000002</v>
      </c>
      <c r="G1939">
        <f>Pumpkin_Seeds_Dataset!G1937</f>
        <v>0.91469999999999996</v>
      </c>
      <c r="H1939">
        <f>Pumpkin_Seeds_Dataset!H1937</f>
        <v>0.98729999999999996</v>
      </c>
      <c r="I1939">
        <f>Pumpkin_Seeds_Dataset!I1937</f>
        <v>0.51819999999999999</v>
      </c>
      <c r="J1939">
        <f>Pumpkin_Seeds_Dataset!J1937</f>
        <v>0.70950000000000002</v>
      </c>
      <c r="K1939">
        <f>Pumpkin_Seeds_Dataset!K1937</f>
        <v>2.4744000000000002</v>
      </c>
      <c r="L1939">
        <f>Pumpkin_Seeds_Dataset!L1937</f>
        <v>0.63380000000000003</v>
      </c>
      <c r="M1939" s="9">
        <f>Pumpkin_Seeds_Dataset!M1937</f>
        <v>1</v>
      </c>
      <c r="N1939" s="10">
        <f t="shared" si="391"/>
        <v>0</v>
      </c>
      <c r="O1939" s="11">
        <f t="shared" si="392"/>
        <v>1</v>
      </c>
      <c r="P1939">
        <f t="shared" si="393"/>
        <v>1</v>
      </c>
      <c r="Q1939">
        <f t="shared" si="394"/>
        <v>0.98671223181974566</v>
      </c>
      <c r="R1939" s="9">
        <f t="shared" si="395"/>
        <v>0.98671223181974566</v>
      </c>
      <c r="S1939" s="11">
        <f t="shared" si="396"/>
        <v>1.3287768180254345E-2</v>
      </c>
      <c r="T1939" s="9">
        <f t="shared" si="397"/>
        <v>-1.3376840500054679E-2</v>
      </c>
      <c r="U1939" s="11">
        <f t="shared" si="398"/>
        <v>100</v>
      </c>
      <c r="AX1939">
        <v>0.97099790096894378</v>
      </c>
      <c r="AY1939">
        <v>0</v>
      </c>
      <c r="AZ1939">
        <v>1</v>
      </c>
      <c r="BA1939">
        <f t="shared" si="402"/>
        <v>1296</v>
      </c>
      <c r="BB1939">
        <f t="shared" si="403"/>
        <v>639</v>
      </c>
      <c r="BC1939">
        <f t="shared" si="399"/>
        <v>3.0769230769230882E-3</v>
      </c>
      <c r="BD1939">
        <f t="shared" si="400"/>
        <v>0.46750000000000003</v>
      </c>
      <c r="BE1939">
        <f t="shared" si="401"/>
        <v>0</v>
      </c>
    </row>
    <row r="1940" spans="1:57" x14ac:dyDescent="0.3">
      <c r="A1940">
        <f>Pumpkin_Seeds_Dataset!A1938</f>
        <v>100296</v>
      </c>
      <c r="B1940">
        <f>Pumpkin_Seeds_Dataset!B1938</f>
        <v>1302.2819999999999</v>
      </c>
      <c r="C1940">
        <f>Pumpkin_Seeds_Dataset!C1938</f>
        <v>545.71</v>
      </c>
      <c r="D1940">
        <f>Pumpkin_Seeds_Dataset!D1938</f>
        <v>235.5925</v>
      </c>
      <c r="E1940">
        <f>Pumpkin_Seeds_Dataset!E1938</f>
        <v>101503</v>
      </c>
      <c r="F1940">
        <f>Pumpkin_Seeds_Dataset!F1938</f>
        <v>357.35250000000002</v>
      </c>
      <c r="G1940">
        <f>Pumpkin_Seeds_Dataset!G1938</f>
        <v>0.90200000000000002</v>
      </c>
      <c r="H1940">
        <f>Pumpkin_Seeds_Dataset!H1938</f>
        <v>0.98809999999999998</v>
      </c>
      <c r="I1940">
        <f>Pumpkin_Seeds_Dataset!I1938</f>
        <v>0.68189999999999995</v>
      </c>
      <c r="J1940">
        <f>Pumpkin_Seeds_Dataset!J1938</f>
        <v>0.74319999999999997</v>
      </c>
      <c r="K1940">
        <f>Pumpkin_Seeds_Dataset!K1938</f>
        <v>2.3163</v>
      </c>
      <c r="L1940">
        <f>Pumpkin_Seeds_Dataset!L1938</f>
        <v>0.65480000000000005</v>
      </c>
      <c r="M1940" s="9">
        <f>Pumpkin_Seeds_Dataset!M1938</f>
        <v>1</v>
      </c>
      <c r="N1940" s="10">
        <f t="shared" si="391"/>
        <v>0</v>
      </c>
      <c r="O1940" s="11">
        <f t="shared" si="392"/>
        <v>1</v>
      </c>
      <c r="P1940">
        <f t="shared" si="393"/>
        <v>1</v>
      </c>
      <c r="Q1940">
        <f t="shared" si="394"/>
        <v>0.97936505397100393</v>
      </c>
      <c r="R1940" s="9">
        <f t="shared" si="395"/>
        <v>0.97936505397100393</v>
      </c>
      <c r="S1940" s="11">
        <f t="shared" si="396"/>
        <v>2.0634946028996071E-2</v>
      </c>
      <c r="T1940" s="9">
        <f t="shared" si="397"/>
        <v>-2.085082140931168E-2</v>
      </c>
      <c r="U1940" s="11">
        <f t="shared" si="398"/>
        <v>100</v>
      </c>
      <c r="AX1940">
        <v>0.9710409723273995</v>
      </c>
      <c r="AY1940">
        <v>0</v>
      </c>
      <c r="AZ1940">
        <v>1</v>
      </c>
      <c r="BA1940">
        <f t="shared" si="402"/>
        <v>1296</v>
      </c>
      <c r="BB1940">
        <f t="shared" si="403"/>
        <v>640</v>
      </c>
      <c r="BC1940">
        <f t="shared" si="399"/>
        <v>3.0769230769230882E-3</v>
      </c>
      <c r="BD1940">
        <f t="shared" si="400"/>
        <v>0.46666666666666667</v>
      </c>
      <c r="BE1940">
        <f t="shared" si="401"/>
        <v>0</v>
      </c>
    </row>
    <row r="1941" spans="1:57" x14ac:dyDescent="0.3">
      <c r="A1941">
        <f>Pumpkin_Seeds_Dataset!A1939</f>
        <v>88396</v>
      </c>
      <c r="B1941">
        <f>Pumpkin_Seeds_Dataset!B1939</f>
        <v>1205.8240000000001</v>
      </c>
      <c r="C1941">
        <f>Pumpkin_Seeds_Dataset!C1939</f>
        <v>497.41059999999999</v>
      </c>
      <c r="D1941">
        <f>Pumpkin_Seeds_Dataset!D1939</f>
        <v>226.81700000000001</v>
      </c>
      <c r="E1941">
        <f>Pumpkin_Seeds_Dataset!E1939</f>
        <v>89318</v>
      </c>
      <c r="F1941">
        <f>Pumpkin_Seeds_Dataset!F1939</f>
        <v>335.4837</v>
      </c>
      <c r="G1941">
        <f>Pumpkin_Seeds_Dataset!G1939</f>
        <v>0.89</v>
      </c>
      <c r="H1941">
        <f>Pumpkin_Seeds_Dataset!H1939</f>
        <v>0.98970000000000002</v>
      </c>
      <c r="I1941">
        <f>Pumpkin_Seeds_Dataset!I1939</f>
        <v>0.72750000000000004</v>
      </c>
      <c r="J1941">
        <f>Pumpkin_Seeds_Dataset!J1939</f>
        <v>0.76400000000000001</v>
      </c>
      <c r="K1941">
        <f>Pumpkin_Seeds_Dataset!K1939</f>
        <v>2.1930000000000001</v>
      </c>
      <c r="L1941">
        <f>Pumpkin_Seeds_Dataset!L1939</f>
        <v>0.67449999999999999</v>
      </c>
      <c r="M1941" s="9">
        <f>Pumpkin_Seeds_Dataset!M1939</f>
        <v>1</v>
      </c>
      <c r="N1941" s="10">
        <f t="shared" si="391"/>
        <v>0</v>
      </c>
      <c r="O1941" s="11">
        <f t="shared" si="392"/>
        <v>1</v>
      </c>
      <c r="P1941">
        <f t="shared" si="393"/>
        <v>1</v>
      </c>
      <c r="Q1941">
        <f t="shared" si="394"/>
        <v>0.78047817824731702</v>
      </c>
      <c r="R1941" s="9">
        <f t="shared" si="395"/>
        <v>0.78047817824731702</v>
      </c>
      <c r="S1941" s="11">
        <f t="shared" si="396"/>
        <v>0.21952182175268298</v>
      </c>
      <c r="T1941" s="9">
        <f t="shared" si="397"/>
        <v>-0.24784849810127221</v>
      </c>
      <c r="U1941" s="11">
        <f t="shared" si="398"/>
        <v>100</v>
      </c>
      <c r="AX1941">
        <v>0.97131835086188967</v>
      </c>
      <c r="AY1941">
        <v>0</v>
      </c>
      <c r="AZ1941">
        <v>1</v>
      </c>
      <c r="BA1941">
        <f t="shared" si="402"/>
        <v>1296</v>
      </c>
      <c r="BB1941">
        <f t="shared" si="403"/>
        <v>641</v>
      </c>
      <c r="BC1941">
        <f t="shared" si="399"/>
        <v>3.0769230769230882E-3</v>
      </c>
      <c r="BD1941">
        <f t="shared" si="400"/>
        <v>0.46583333333333332</v>
      </c>
      <c r="BE1941">
        <f t="shared" si="401"/>
        <v>0</v>
      </c>
    </row>
    <row r="1942" spans="1:57" x14ac:dyDescent="0.3">
      <c r="A1942">
        <f>Pumpkin_Seeds_Dataset!A1940</f>
        <v>79251</v>
      </c>
      <c r="B1942">
        <f>Pumpkin_Seeds_Dataset!B1940</f>
        <v>1177.626</v>
      </c>
      <c r="C1942">
        <f>Pumpkin_Seeds_Dataset!C1940</f>
        <v>495.12209999999999</v>
      </c>
      <c r="D1942">
        <f>Pumpkin_Seeds_Dataset!D1940</f>
        <v>204.5197</v>
      </c>
      <c r="E1942">
        <f>Pumpkin_Seeds_Dataset!E1940</f>
        <v>80067</v>
      </c>
      <c r="F1942">
        <f>Pumpkin_Seeds_Dataset!F1940</f>
        <v>317.65629999999999</v>
      </c>
      <c r="G1942">
        <f>Pumpkin_Seeds_Dataset!G1940</f>
        <v>0.91069999999999995</v>
      </c>
      <c r="H1942">
        <f>Pumpkin_Seeds_Dataset!H1940</f>
        <v>0.98980000000000001</v>
      </c>
      <c r="I1942">
        <f>Pumpkin_Seeds_Dataset!I1940</f>
        <v>0.63570000000000004</v>
      </c>
      <c r="J1942">
        <f>Pumpkin_Seeds_Dataset!J1940</f>
        <v>0.71809999999999996</v>
      </c>
      <c r="K1942">
        <f>Pumpkin_Seeds_Dataset!K1940</f>
        <v>2.4209000000000001</v>
      </c>
      <c r="L1942">
        <f>Pumpkin_Seeds_Dataset!L1940</f>
        <v>0.64159999999999995</v>
      </c>
      <c r="M1942" s="9">
        <f>Pumpkin_Seeds_Dataset!M1940</f>
        <v>1</v>
      </c>
      <c r="N1942" s="10">
        <f t="shared" si="391"/>
        <v>0</v>
      </c>
      <c r="O1942" s="11">
        <f t="shared" si="392"/>
        <v>1</v>
      </c>
      <c r="P1942">
        <f t="shared" si="393"/>
        <v>1</v>
      </c>
      <c r="Q1942">
        <f t="shared" si="394"/>
        <v>0.98366618756540403</v>
      </c>
      <c r="R1942" s="9">
        <f t="shared" si="395"/>
        <v>0.98366618756540403</v>
      </c>
      <c r="S1942" s="11">
        <f t="shared" si="396"/>
        <v>1.6333812434595973E-2</v>
      </c>
      <c r="T1942" s="9">
        <f t="shared" si="397"/>
        <v>-1.6468679763945063E-2</v>
      </c>
      <c r="U1942" s="11">
        <f t="shared" si="398"/>
        <v>100</v>
      </c>
      <c r="AX1942">
        <v>0.97136938586964683</v>
      </c>
      <c r="AY1942">
        <v>0</v>
      </c>
      <c r="AZ1942">
        <v>1</v>
      </c>
      <c r="BA1942">
        <f t="shared" si="402"/>
        <v>1296</v>
      </c>
      <c r="BB1942">
        <f t="shared" si="403"/>
        <v>642</v>
      </c>
      <c r="BC1942">
        <f t="shared" si="399"/>
        <v>3.0769230769230882E-3</v>
      </c>
      <c r="BD1942">
        <f t="shared" si="400"/>
        <v>0.46499999999999997</v>
      </c>
      <c r="BE1942">
        <f t="shared" si="401"/>
        <v>0</v>
      </c>
    </row>
    <row r="1943" spans="1:57" x14ac:dyDescent="0.3">
      <c r="A1943">
        <f>Pumpkin_Seeds_Dataset!A1941</f>
        <v>81290</v>
      </c>
      <c r="B1943">
        <f>Pumpkin_Seeds_Dataset!B1941</f>
        <v>1248.4490000000001</v>
      </c>
      <c r="C1943">
        <f>Pumpkin_Seeds_Dataset!C1941</f>
        <v>548.98109999999997</v>
      </c>
      <c r="D1943">
        <f>Pumpkin_Seeds_Dataset!D1941</f>
        <v>189.0479</v>
      </c>
      <c r="E1943">
        <f>Pumpkin_Seeds_Dataset!E1941</f>
        <v>82120</v>
      </c>
      <c r="F1943">
        <f>Pumpkin_Seeds_Dataset!F1941</f>
        <v>321.7167</v>
      </c>
      <c r="G1943">
        <f>Pumpkin_Seeds_Dataset!G1941</f>
        <v>0.93879999999999997</v>
      </c>
      <c r="H1943">
        <f>Pumpkin_Seeds_Dataset!H1941</f>
        <v>0.9899</v>
      </c>
      <c r="I1943">
        <f>Pumpkin_Seeds_Dataset!I1941</f>
        <v>0.77400000000000002</v>
      </c>
      <c r="J1943">
        <f>Pumpkin_Seeds_Dataset!J1941</f>
        <v>0.65539999999999998</v>
      </c>
      <c r="K1943">
        <f>Pumpkin_Seeds_Dataset!K1941</f>
        <v>2.9039000000000001</v>
      </c>
      <c r="L1943">
        <f>Pumpkin_Seeds_Dataset!L1941</f>
        <v>0.58599999999999997</v>
      </c>
      <c r="M1943" s="9">
        <f>Pumpkin_Seeds_Dataset!M1941</f>
        <v>1</v>
      </c>
      <c r="N1943" s="10">
        <f t="shared" si="391"/>
        <v>0</v>
      </c>
      <c r="O1943" s="11">
        <f t="shared" si="392"/>
        <v>1</v>
      </c>
      <c r="P1943">
        <f t="shared" si="393"/>
        <v>1</v>
      </c>
      <c r="Q1943">
        <f t="shared" si="394"/>
        <v>0.99997802594829466</v>
      </c>
      <c r="R1943" s="9">
        <f t="shared" si="395"/>
        <v>0.99997802594829466</v>
      </c>
      <c r="S1943" s="11">
        <f t="shared" si="396"/>
        <v>2.197405170534239E-5</v>
      </c>
      <c r="T1943" s="9">
        <f t="shared" si="397"/>
        <v>-2.1974293138353411E-5</v>
      </c>
      <c r="U1943" s="11">
        <f t="shared" si="398"/>
        <v>100</v>
      </c>
      <c r="AX1943">
        <v>0.97152824504984892</v>
      </c>
      <c r="AY1943">
        <v>0</v>
      </c>
      <c r="AZ1943">
        <v>1</v>
      </c>
      <c r="BA1943">
        <f t="shared" si="402"/>
        <v>1296</v>
      </c>
      <c r="BB1943">
        <f t="shared" si="403"/>
        <v>643</v>
      </c>
      <c r="BC1943">
        <f t="shared" si="399"/>
        <v>3.0769230769230882E-3</v>
      </c>
      <c r="BD1943">
        <f t="shared" si="400"/>
        <v>0.46416666666666662</v>
      </c>
      <c r="BE1943">
        <f t="shared" si="401"/>
        <v>0</v>
      </c>
    </row>
    <row r="1944" spans="1:57" x14ac:dyDescent="0.3">
      <c r="A1944">
        <f>Pumpkin_Seeds_Dataset!A1942</f>
        <v>68397</v>
      </c>
      <c r="B1944">
        <f>Pumpkin_Seeds_Dataset!B1942</f>
        <v>1071.9349999999999</v>
      </c>
      <c r="C1944">
        <f>Pumpkin_Seeds_Dataset!C1942</f>
        <v>441.16699999999997</v>
      </c>
      <c r="D1944">
        <f>Pumpkin_Seeds_Dataset!D1942</f>
        <v>198.83920000000001</v>
      </c>
      <c r="E1944">
        <f>Pumpkin_Seeds_Dataset!E1942</f>
        <v>69149</v>
      </c>
      <c r="F1944">
        <f>Pumpkin_Seeds_Dataset!F1942</f>
        <v>295.10300000000001</v>
      </c>
      <c r="G1944">
        <f>Pumpkin_Seeds_Dataset!G1942</f>
        <v>0.89270000000000005</v>
      </c>
      <c r="H1944">
        <f>Pumpkin_Seeds_Dataset!H1942</f>
        <v>0.98909999999999998</v>
      </c>
      <c r="I1944">
        <f>Pumpkin_Seeds_Dataset!I1942</f>
        <v>0.61409999999999998</v>
      </c>
      <c r="J1944">
        <f>Pumpkin_Seeds_Dataset!J1942</f>
        <v>0.748</v>
      </c>
      <c r="K1944">
        <f>Pumpkin_Seeds_Dataset!K1942</f>
        <v>2.2187000000000001</v>
      </c>
      <c r="L1944">
        <f>Pumpkin_Seeds_Dataset!L1942</f>
        <v>0.66890000000000005</v>
      </c>
      <c r="M1944" s="9">
        <f>Pumpkin_Seeds_Dataset!M1942</f>
        <v>1</v>
      </c>
      <c r="N1944" s="10">
        <f t="shared" si="391"/>
        <v>0</v>
      </c>
      <c r="O1944" s="11">
        <f t="shared" si="392"/>
        <v>1</v>
      </c>
      <c r="P1944">
        <f t="shared" si="393"/>
        <v>1</v>
      </c>
      <c r="Q1944">
        <f t="shared" si="394"/>
        <v>0.91468688037493628</v>
      </c>
      <c r="R1944" s="9">
        <f t="shared" si="395"/>
        <v>0.91468688037493628</v>
      </c>
      <c r="S1944" s="11">
        <f t="shared" si="396"/>
        <v>8.5313119625063716E-2</v>
      </c>
      <c r="T1944" s="9">
        <f t="shared" si="397"/>
        <v>-8.9173479513381837E-2</v>
      </c>
      <c r="U1944" s="11">
        <f t="shared" si="398"/>
        <v>100</v>
      </c>
      <c r="AX1944">
        <v>0.97189527592783131</v>
      </c>
      <c r="AY1944">
        <v>0</v>
      </c>
      <c r="AZ1944">
        <v>1</v>
      </c>
      <c r="BA1944">
        <f t="shared" si="402"/>
        <v>1296</v>
      </c>
      <c r="BB1944">
        <f t="shared" si="403"/>
        <v>644</v>
      </c>
      <c r="BC1944">
        <f t="shared" si="399"/>
        <v>3.0769230769230882E-3</v>
      </c>
      <c r="BD1944">
        <f t="shared" si="400"/>
        <v>0.46333333333333337</v>
      </c>
      <c r="BE1944">
        <f t="shared" si="401"/>
        <v>0</v>
      </c>
    </row>
    <row r="1945" spans="1:57" x14ac:dyDescent="0.3">
      <c r="A1945">
        <f>Pumpkin_Seeds_Dataset!A1943</f>
        <v>67677</v>
      </c>
      <c r="B1945">
        <f>Pumpkin_Seeds_Dataset!B1943</f>
        <v>1064.9259999999999</v>
      </c>
      <c r="C1945">
        <f>Pumpkin_Seeds_Dataset!C1943</f>
        <v>437.1626</v>
      </c>
      <c r="D1945">
        <f>Pumpkin_Seeds_Dataset!D1943</f>
        <v>198.05690000000001</v>
      </c>
      <c r="E1945">
        <f>Pumpkin_Seeds_Dataset!E1943</f>
        <v>68262</v>
      </c>
      <c r="F1945">
        <f>Pumpkin_Seeds_Dataset!F1943</f>
        <v>293.54559999999998</v>
      </c>
      <c r="G1945">
        <f>Pumpkin_Seeds_Dataset!G1943</f>
        <v>0.89149999999999996</v>
      </c>
      <c r="H1945">
        <f>Pumpkin_Seeds_Dataset!H1943</f>
        <v>0.99139999999999995</v>
      </c>
      <c r="I1945">
        <f>Pumpkin_Seeds_Dataset!I1943</f>
        <v>0.69930000000000003</v>
      </c>
      <c r="J1945">
        <f>Pumpkin_Seeds_Dataset!J1943</f>
        <v>0.74990000000000001</v>
      </c>
      <c r="K1945">
        <f>Pumpkin_Seeds_Dataset!K1943</f>
        <v>2.2073</v>
      </c>
      <c r="L1945">
        <f>Pumpkin_Seeds_Dataset!L1943</f>
        <v>0.67149999999999999</v>
      </c>
      <c r="M1945" s="9">
        <f>Pumpkin_Seeds_Dataset!M1943</f>
        <v>1</v>
      </c>
      <c r="N1945" s="10">
        <f t="shared" si="391"/>
        <v>0</v>
      </c>
      <c r="O1945" s="11">
        <f t="shared" si="392"/>
        <v>1</v>
      </c>
      <c r="P1945">
        <f t="shared" si="393"/>
        <v>1</v>
      </c>
      <c r="Q1945">
        <f t="shared" si="394"/>
        <v>0.92927370969946599</v>
      </c>
      <c r="R1945" s="9">
        <f t="shared" si="395"/>
        <v>0.92927370969946599</v>
      </c>
      <c r="S1945" s="11">
        <f t="shared" si="396"/>
        <v>7.0726290300534012E-2</v>
      </c>
      <c r="T1945" s="9">
        <f t="shared" si="397"/>
        <v>-7.3351955253259687E-2</v>
      </c>
      <c r="U1945" s="11">
        <f t="shared" si="398"/>
        <v>100</v>
      </c>
      <c r="AX1945">
        <v>0.9719506427618696</v>
      </c>
      <c r="AY1945">
        <v>0</v>
      </c>
      <c r="AZ1945">
        <v>1</v>
      </c>
      <c r="BA1945">
        <f t="shared" si="402"/>
        <v>1296</v>
      </c>
      <c r="BB1945">
        <f t="shared" si="403"/>
        <v>645</v>
      </c>
      <c r="BC1945">
        <f t="shared" si="399"/>
        <v>3.0769230769230882E-3</v>
      </c>
      <c r="BD1945">
        <f t="shared" si="400"/>
        <v>0.46250000000000002</v>
      </c>
      <c r="BE1945">
        <f t="shared" si="401"/>
        <v>0</v>
      </c>
    </row>
    <row r="1946" spans="1:57" x14ac:dyDescent="0.3">
      <c r="A1946">
        <f>Pumpkin_Seeds_Dataset!A1944</f>
        <v>82826</v>
      </c>
      <c r="B1946">
        <f>Pumpkin_Seeds_Dataset!B1944</f>
        <v>1178.4949999999999</v>
      </c>
      <c r="C1946">
        <f>Pumpkin_Seeds_Dataset!C1944</f>
        <v>491.67110000000002</v>
      </c>
      <c r="D1946">
        <f>Pumpkin_Seeds_Dataset!D1944</f>
        <v>215.7218</v>
      </c>
      <c r="E1946">
        <f>Pumpkin_Seeds_Dataset!E1944</f>
        <v>83554</v>
      </c>
      <c r="F1946">
        <f>Pumpkin_Seeds_Dataset!F1944</f>
        <v>324.74200000000002</v>
      </c>
      <c r="G1946">
        <f>Pumpkin_Seeds_Dataset!G1944</f>
        <v>0.89859999999999995</v>
      </c>
      <c r="H1946">
        <f>Pumpkin_Seeds_Dataset!H1944</f>
        <v>0.99129999999999996</v>
      </c>
      <c r="I1946">
        <f>Pumpkin_Seeds_Dataset!I1944</f>
        <v>0.6472</v>
      </c>
      <c r="J1946">
        <f>Pumpkin_Seeds_Dataset!J1944</f>
        <v>0.74939999999999996</v>
      </c>
      <c r="K1946">
        <f>Pumpkin_Seeds_Dataset!K1944</f>
        <v>2.2791999999999999</v>
      </c>
      <c r="L1946">
        <f>Pumpkin_Seeds_Dataset!L1944</f>
        <v>0.66049999999999998</v>
      </c>
      <c r="M1946" s="9">
        <f>Pumpkin_Seeds_Dataset!M1944</f>
        <v>1</v>
      </c>
      <c r="N1946" s="10">
        <f t="shared" si="391"/>
        <v>0</v>
      </c>
      <c r="O1946" s="11">
        <f t="shared" si="392"/>
        <v>1</v>
      </c>
      <c r="P1946">
        <f t="shared" si="393"/>
        <v>1</v>
      </c>
      <c r="Q1946">
        <f t="shared" si="394"/>
        <v>0.95588612265831796</v>
      </c>
      <c r="R1946" s="9">
        <f t="shared" si="395"/>
        <v>0.95588612265831796</v>
      </c>
      <c r="S1946" s="11">
        <f t="shared" si="396"/>
        <v>4.411387734168204E-2</v>
      </c>
      <c r="T1946" s="9">
        <f t="shared" si="397"/>
        <v>-4.5116491584159486E-2</v>
      </c>
      <c r="U1946" s="11">
        <f t="shared" si="398"/>
        <v>100</v>
      </c>
      <c r="AX1946">
        <v>0.97226607329219028</v>
      </c>
      <c r="AY1946">
        <v>0</v>
      </c>
      <c r="AZ1946">
        <v>1</v>
      </c>
      <c r="BA1946">
        <f t="shared" si="402"/>
        <v>1296</v>
      </c>
      <c r="BB1946">
        <f t="shared" si="403"/>
        <v>646</v>
      </c>
      <c r="BC1946">
        <f t="shared" si="399"/>
        <v>3.0769230769230882E-3</v>
      </c>
      <c r="BD1946">
        <f t="shared" si="400"/>
        <v>0.46166666666666667</v>
      </c>
      <c r="BE1946">
        <f t="shared" si="401"/>
        <v>0</v>
      </c>
    </row>
    <row r="1947" spans="1:57" x14ac:dyDescent="0.3">
      <c r="A1947">
        <f>Pumpkin_Seeds_Dataset!A1945</f>
        <v>60160</v>
      </c>
      <c r="B1947">
        <f>Pumpkin_Seeds_Dataset!B1945</f>
        <v>995.14700000000005</v>
      </c>
      <c r="C1947">
        <f>Pumpkin_Seeds_Dataset!C1945</f>
        <v>419.67489999999998</v>
      </c>
      <c r="D1947">
        <f>Pumpkin_Seeds_Dataset!D1945</f>
        <v>183.05009999999999</v>
      </c>
      <c r="E1947">
        <f>Pumpkin_Seeds_Dataset!E1945</f>
        <v>60654</v>
      </c>
      <c r="F1947">
        <f>Pumpkin_Seeds_Dataset!F1945</f>
        <v>276.7636</v>
      </c>
      <c r="G1947">
        <f>Pumpkin_Seeds_Dataset!G1945</f>
        <v>0.89990000000000003</v>
      </c>
      <c r="H1947">
        <f>Pumpkin_Seeds_Dataset!H1945</f>
        <v>0.9919</v>
      </c>
      <c r="I1947">
        <f>Pumpkin_Seeds_Dataset!I1945</f>
        <v>0.76780000000000004</v>
      </c>
      <c r="J1947">
        <f>Pumpkin_Seeds_Dataset!J1945</f>
        <v>0.76339999999999997</v>
      </c>
      <c r="K1947">
        <f>Pumpkin_Seeds_Dataset!K1945</f>
        <v>2.2927</v>
      </c>
      <c r="L1947">
        <f>Pumpkin_Seeds_Dataset!L1945</f>
        <v>0.65949999999999998</v>
      </c>
      <c r="M1947" s="9">
        <f>Pumpkin_Seeds_Dataset!M1945</f>
        <v>1</v>
      </c>
      <c r="N1947" s="10">
        <f t="shared" si="391"/>
        <v>0</v>
      </c>
      <c r="O1947" s="11">
        <f t="shared" si="392"/>
        <v>1</v>
      </c>
      <c r="P1947">
        <f t="shared" si="393"/>
        <v>1</v>
      </c>
      <c r="Q1947">
        <f t="shared" si="394"/>
        <v>0.98419736845193639</v>
      </c>
      <c r="R1947" s="9">
        <f t="shared" si="395"/>
        <v>0.98419736845193639</v>
      </c>
      <c r="S1947" s="11">
        <f t="shared" si="396"/>
        <v>1.5802631548063606E-2</v>
      </c>
      <c r="T1947" s="9">
        <f t="shared" si="397"/>
        <v>-1.5928824347842759E-2</v>
      </c>
      <c r="U1947" s="11">
        <f t="shared" si="398"/>
        <v>100</v>
      </c>
      <c r="AX1947">
        <v>0.97249958026579642</v>
      </c>
      <c r="AY1947">
        <v>0</v>
      </c>
      <c r="AZ1947">
        <v>1</v>
      </c>
      <c r="BA1947">
        <f t="shared" si="402"/>
        <v>1296</v>
      </c>
      <c r="BB1947">
        <f t="shared" si="403"/>
        <v>647</v>
      </c>
      <c r="BC1947">
        <f t="shared" si="399"/>
        <v>3.0769230769230882E-3</v>
      </c>
      <c r="BD1947">
        <f t="shared" si="400"/>
        <v>0.46083333333333332</v>
      </c>
      <c r="BE1947">
        <f t="shared" si="401"/>
        <v>0</v>
      </c>
    </row>
    <row r="1948" spans="1:57" x14ac:dyDescent="0.3">
      <c r="A1948">
        <f>Pumpkin_Seeds_Dataset!A1946</f>
        <v>89179</v>
      </c>
      <c r="B1948">
        <f>Pumpkin_Seeds_Dataset!B1946</f>
        <v>1189.4090000000001</v>
      </c>
      <c r="C1948">
        <f>Pumpkin_Seeds_Dataset!C1946</f>
        <v>484.35289999999998</v>
      </c>
      <c r="D1948">
        <f>Pumpkin_Seeds_Dataset!D1946</f>
        <v>235.51259999999999</v>
      </c>
      <c r="E1948">
        <f>Pumpkin_Seeds_Dataset!E1946</f>
        <v>89851</v>
      </c>
      <c r="F1948">
        <f>Pumpkin_Seeds_Dataset!F1946</f>
        <v>336.96620000000001</v>
      </c>
      <c r="G1948">
        <f>Pumpkin_Seeds_Dataset!G1946</f>
        <v>0.87380000000000002</v>
      </c>
      <c r="H1948">
        <f>Pumpkin_Seeds_Dataset!H1946</f>
        <v>0.99250000000000005</v>
      </c>
      <c r="I1948">
        <f>Pumpkin_Seeds_Dataset!I1946</f>
        <v>0.60260000000000002</v>
      </c>
      <c r="J1948">
        <f>Pumpkin_Seeds_Dataset!J1946</f>
        <v>0.79220000000000002</v>
      </c>
      <c r="K1948">
        <f>Pumpkin_Seeds_Dataset!K1946</f>
        <v>2.0566</v>
      </c>
      <c r="L1948">
        <f>Pumpkin_Seeds_Dataset!L1946</f>
        <v>0.69569999999999999</v>
      </c>
      <c r="M1948" s="9">
        <f>Pumpkin_Seeds_Dataset!M1946</f>
        <v>1</v>
      </c>
      <c r="N1948" s="10">
        <f t="shared" si="391"/>
        <v>0</v>
      </c>
      <c r="O1948" s="11">
        <f t="shared" si="392"/>
        <v>1</v>
      </c>
      <c r="P1948">
        <f t="shared" si="393"/>
        <v>1</v>
      </c>
      <c r="Q1948">
        <f t="shared" si="394"/>
        <v>0.70145577183658303</v>
      </c>
      <c r="R1948" s="9">
        <f t="shared" si="395"/>
        <v>0.70145577183658303</v>
      </c>
      <c r="S1948" s="11">
        <f t="shared" si="396"/>
        <v>0.29854422816341697</v>
      </c>
      <c r="T1948" s="9">
        <f t="shared" si="397"/>
        <v>-0.35459742941499411</v>
      </c>
      <c r="U1948" s="11">
        <f t="shared" si="398"/>
        <v>100</v>
      </c>
      <c r="AX1948">
        <v>0.97262770909835139</v>
      </c>
      <c r="AY1948">
        <v>0</v>
      </c>
      <c r="AZ1948">
        <v>1</v>
      </c>
      <c r="BA1948">
        <f t="shared" si="402"/>
        <v>1296</v>
      </c>
      <c r="BB1948">
        <f t="shared" si="403"/>
        <v>648</v>
      </c>
      <c r="BC1948">
        <f t="shared" si="399"/>
        <v>3.0769230769230882E-3</v>
      </c>
      <c r="BD1948">
        <f t="shared" si="400"/>
        <v>0.45999999999999996</v>
      </c>
      <c r="BE1948">
        <f t="shared" si="401"/>
        <v>0</v>
      </c>
    </row>
    <row r="1949" spans="1:57" x14ac:dyDescent="0.3">
      <c r="A1949">
        <f>Pumpkin_Seeds_Dataset!A1947</f>
        <v>79688</v>
      </c>
      <c r="B1949">
        <f>Pumpkin_Seeds_Dataset!B1947</f>
        <v>1129.414</v>
      </c>
      <c r="C1949">
        <f>Pumpkin_Seeds_Dataset!C1947</f>
        <v>471.01839999999999</v>
      </c>
      <c r="D1949">
        <f>Pumpkin_Seeds_Dataset!D1947</f>
        <v>216.14619999999999</v>
      </c>
      <c r="E1949">
        <f>Pumpkin_Seeds_Dataset!E1947</f>
        <v>80409</v>
      </c>
      <c r="F1949">
        <f>Pumpkin_Seeds_Dataset!F1947</f>
        <v>318.53089999999997</v>
      </c>
      <c r="G1949">
        <f>Pumpkin_Seeds_Dataset!G1947</f>
        <v>0.88849999999999996</v>
      </c>
      <c r="H1949">
        <f>Pumpkin_Seeds_Dataset!H1947</f>
        <v>0.99099999999999999</v>
      </c>
      <c r="I1949">
        <f>Pumpkin_Seeds_Dataset!I1947</f>
        <v>0.77800000000000002</v>
      </c>
      <c r="J1949">
        <f>Pumpkin_Seeds_Dataset!J1947</f>
        <v>0.78500000000000003</v>
      </c>
      <c r="K1949">
        <f>Pumpkin_Seeds_Dataset!K1947</f>
        <v>2.1791999999999998</v>
      </c>
      <c r="L1949">
        <f>Pumpkin_Seeds_Dataset!L1947</f>
        <v>0.67630000000000001</v>
      </c>
      <c r="M1949" s="9">
        <f>Pumpkin_Seeds_Dataset!M1947</f>
        <v>1</v>
      </c>
      <c r="N1949" s="10">
        <f t="shared" si="391"/>
        <v>0</v>
      </c>
      <c r="O1949" s="11">
        <f t="shared" si="392"/>
        <v>1</v>
      </c>
      <c r="P1949">
        <f t="shared" si="393"/>
        <v>1</v>
      </c>
      <c r="Q1949">
        <f t="shared" si="394"/>
        <v>0.79667864670084887</v>
      </c>
      <c r="R1949" s="9">
        <f t="shared" si="395"/>
        <v>0.79667864670084887</v>
      </c>
      <c r="S1949" s="11">
        <f t="shared" si="396"/>
        <v>0.20332135329915113</v>
      </c>
      <c r="T1949" s="9">
        <f t="shared" si="397"/>
        <v>-0.22730388513794517</v>
      </c>
      <c r="U1949" s="11">
        <f t="shared" si="398"/>
        <v>100</v>
      </c>
      <c r="AX1949">
        <v>0.97304613547271401</v>
      </c>
      <c r="AY1949">
        <v>0</v>
      </c>
      <c r="AZ1949">
        <v>1</v>
      </c>
      <c r="BA1949">
        <f t="shared" si="402"/>
        <v>1296</v>
      </c>
      <c r="BB1949">
        <f t="shared" si="403"/>
        <v>649</v>
      </c>
      <c r="BC1949">
        <f t="shared" si="399"/>
        <v>3.0769230769230882E-3</v>
      </c>
      <c r="BD1949">
        <f t="shared" si="400"/>
        <v>0.45916666666666661</v>
      </c>
      <c r="BE1949">
        <f t="shared" si="401"/>
        <v>0</v>
      </c>
    </row>
    <row r="1950" spans="1:57" x14ac:dyDescent="0.3">
      <c r="A1950">
        <f>Pumpkin_Seeds_Dataset!A1948</f>
        <v>86604</v>
      </c>
      <c r="B1950">
        <f>Pumpkin_Seeds_Dataset!B1948</f>
        <v>1189.614</v>
      </c>
      <c r="C1950">
        <f>Pumpkin_Seeds_Dataset!C1948</f>
        <v>495.03320000000002</v>
      </c>
      <c r="D1950">
        <f>Pumpkin_Seeds_Dataset!D1948</f>
        <v>223.84829999999999</v>
      </c>
      <c r="E1950">
        <f>Pumpkin_Seeds_Dataset!E1948</f>
        <v>87251</v>
      </c>
      <c r="F1950">
        <f>Pumpkin_Seeds_Dataset!F1948</f>
        <v>332.06569999999999</v>
      </c>
      <c r="G1950">
        <f>Pumpkin_Seeds_Dataset!G1948</f>
        <v>0.89190000000000003</v>
      </c>
      <c r="H1950">
        <f>Pumpkin_Seeds_Dataset!H1948</f>
        <v>0.99260000000000004</v>
      </c>
      <c r="I1950">
        <f>Pumpkin_Seeds_Dataset!I1948</f>
        <v>0.75529999999999997</v>
      </c>
      <c r="J1950">
        <f>Pumpkin_Seeds_Dataset!J1948</f>
        <v>0.76900000000000002</v>
      </c>
      <c r="K1950">
        <f>Pumpkin_Seeds_Dataset!K1948</f>
        <v>2.2115</v>
      </c>
      <c r="L1950">
        <f>Pumpkin_Seeds_Dataset!L1948</f>
        <v>0.67079999999999995</v>
      </c>
      <c r="M1950" s="9">
        <f>Pumpkin_Seeds_Dataset!M1948</f>
        <v>1</v>
      </c>
      <c r="N1950" s="10">
        <f t="shared" si="391"/>
        <v>0</v>
      </c>
      <c r="O1950" s="11">
        <f t="shared" si="392"/>
        <v>1</v>
      </c>
      <c r="P1950">
        <f t="shared" si="393"/>
        <v>1</v>
      </c>
      <c r="Q1950">
        <f t="shared" si="394"/>
        <v>0.94075296154039456</v>
      </c>
      <c r="R1950" s="9">
        <f t="shared" si="395"/>
        <v>0.94075296154039456</v>
      </c>
      <c r="S1950" s="11">
        <f t="shared" si="396"/>
        <v>5.9247038459605439E-2</v>
      </c>
      <c r="T1950" s="9">
        <f t="shared" si="397"/>
        <v>-6.1074701450410225E-2</v>
      </c>
      <c r="U1950" s="11">
        <f t="shared" si="398"/>
        <v>100</v>
      </c>
      <c r="AX1950">
        <v>0.97310313820714378</v>
      </c>
      <c r="AY1950">
        <v>0</v>
      </c>
      <c r="AZ1950">
        <v>1</v>
      </c>
      <c r="BA1950">
        <f t="shared" si="402"/>
        <v>1296</v>
      </c>
      <c r="BB1950">
        <f t="shared" si="403"/>
        <v>650</v>
      </c>
      <c r="BC1950">
        <f t="shared" si="399"/>
        <v>3.0769230769230882E-3</v>
      </c>
      <c r="BD1950">
        <f t="shared" si="400"/>
        <v>0.45833333333333337</v>
      </c>
      <c r="BE1950">
        <f t="shared" si="401"/>
        <v>0</v>
      </c>
    </row>
    <row r="1951" spans="1:57" x14ac:dyDescent="0.3">
      <c r="A1951">
        <f>Pumpkin_Seeds_Dataset!A1949</f>
        <v>71912</v>
      </c>
      <c r="B1951">
        <f>Pumpkin_Seeds_Dataset!B1949</f>
        <v>1044.0440000000001</v>
      </c>
      <c r="C1951">
        <f>Pumpkin_Seeds_Dataset!C1949</f>
        <v>416.66520000000003</v>
      </c>
      <c r="D1951">
        <f>Pumpkin_Seeds_Dataset!D1949</f>
        <v>220.61369999999999</v>
      </c>
      <c r="E1951">
        <f>Pumpkin_Seeds_Dataset!E1949</f>
        <v>72499</v>
      </c>
      <c r="F1951">
        <f>Pumpkin_Seeds_Dataset!F1949</f>
        <v>302.5908</v>
      </c>
      <c r="G1951">
        <f>Pumpkin_Seeds_Dataset!G1949</f>
        <v>0.84830000000000005</v>
      </c>
      <c r="H1951">
        <f>Pumpkin_Seeds_Dataset!H1949</f>
        <v>0.9919</v>
      </c>
      <c r="I1951">
        <f>Pumpkin_Seeds_Dataset!I1949</f>
        <v>0.74739999999999995</v>
      </c>
      <c r="J1951">
        <f>Pumpkin_Seeds_Dataset!J1949</f>
        <v>0.82899999999999996</v>
      </c>
      <c r="K1951">
        <f>Pumpkin_Seeds_Dataset!K1949</f>
        <v>1.8887</v>
      </c>
      <c r="L1951">
        <f>Pumpkin_Seeds_Dataset!L1949</f>
        <v>0.72619999999999996</v>
      </c>
      <c r="M1951" s="9">
        <f>Pumpkin_Seeds_Dataset!M1949</f>
        <v>1</v>
      </c>
      <c r="N1951" s="10">
        <f t="shared" si="391"/>
        <v>0</v>
      </c>
      <c r="O1951" s="11">
        <f t="shared" si="392"/>
        <v>1</v>
      </c>
      <c r="P1951">
        <f t="shared" si="393"/>
        <v>1</v>
      </c>
      <c r="Q1951">
        <f t="shared" si="394"/>
        <v>0.18499804583360777</v>
      </c>
      <c r="R1951" s="9">
        <f t="shared" si="395"/>
        <v>0.18499804583360777</v>
      </c>
      <c r="S1951" s="11">
        <f t="shared" si="396"/>
        <v>0.81500195416639221</v>
      </c>
      <c r="T1951" s="9">
        <f t="shared" si="397"/>
        <v>-1.6874100170211814</v>
      </c>
      <c r="U1951" s="11">
        <f t="shared" si="398"/>
        <v>0</v>
      </c>
      <c r="AX1951">
        <v>0.97322987272516548</v>
      </c>
      <c r="AY1951">
        <v>0</v>
      </c>
      <c r="AZ1951">
        <v>1</v>
      </c>
      <c r="BA1951">
        <f t="shared" si="402"/>
        <v>1296</v>
      </c>
      <c r="BB1951">
        <f t="shared" si="403"/>
        <v>651</v>
      </c>
      <c r="BC1951">
        <f t="shared" si="399"/>
        <v>3.0769230769230882E-3</v>
      </c>
      <c r="BD1951">
        <f t="shared" si="400"/>
        <v>0.45750000000000002</v>
      </c>
      <c r="BE1951">
        <f t="shared" si="401"/>
        <v>0</v>
      </c>
    </row>
    <row r="1952" spans="1:57" x14ac:dyDescent="0.3">
      <c r="A1952">
        <f>Pumpkin_Seeds_Dataset!A1950</f>
        <v>66596</v>
      </c>
      <c r="B1952">
        <f>Pumpkin_Seeds_Dataset!B1950</f>
        <v>1064.9549999999999</v>
      </c>
      <c r="C1952">
        <f>Pumpkin_Seeds_Dataset!C1950</f>
        <v>451.89409999999998</v>
      </c>
      <c r="D1952">
        <f>Pumpkin_Seeds_Dataset!D1950</f>
        <v>188.2646</v>
      </c>
      <c r="E1952">
        <f>Pumpkin_Seeds_Dataset!E1950</f>
        <v>67272</v>
      </c>
      <c r="F1952">
        <f>Pumpkin_Seeds_Dataset!F1950</f>
        <v>291.1918</v>
      </c>
      <c r="G1952">
        <f>Pumpkin_Seeds_Dataset!G1950</f>
        <v>0.90910000000000002</v>
      </c>
      <c r="H1952">
        <f>Pumpkin_Seeds_Dataset!H1950</f>
        <v>0.99</v>
      </c>
      <c r="I1952">
        <f>Pumpkin_Seeds_Dataset!I1950</f>
        <v>0.75219999999999998</v>
      </c>
      <c r="J1952">
        <f>Pumpkin_Seeds_Dataset!J1950</f>
        <v>0.7379</v>
      </c>
      <c r="K1952">
        <f>Pumpkin_Seeds_Dataset!K1950</f>
        <v>2.4003000000000001</v>
      </c>
      <c r="L1952">
        <f>Pumpkin_Seeds_Dataset!L1950</f>
        <v>0.64439999999999997</v>
      </c>
      <c r="M1952" s="9">
        <f>Pumpkin_Seeds_Dataset!M1950</f>
        <v>1</v>
      </c>
      <c r="N1952" s="10">
        <f t="shared" si="391"/>
        <v>0</v>
      </c>
      <c r="O1952" s="11">
        <f t="shared" si="392"/>
        <v>1</v>
      </c>
      <c r="P1952">
        <f t="shared" si="393"/>
        <v>1</v>
      </c>
      <c r="Q1952">
        <f t="shared" si="394"/>
        <v>0.98798401164978</v>
      </c>
      <c r="R1952" s="9">
        <f t="shared" si="395"/>
        <v>0.98798401164978</v>
      </c>
      <c r="S1952" s="11">
        <f t="shared" si="396"/>
        <v>1.2015988350219997E-2</v>
      </c>
      <c r="T1952" s="9">
        <f t="shared" si="397"/>
        <v>-1.2088763905916461E-2</v>
      </c>
      <c r="U1952" s="11">
        <f t="shared" si="398"/>
        <v>100</v>
      </c>
      <c r="AX1952">
        <v>0.97333700053615446</v>
      </c>
      <c r="AY1952">
        <v>0</v>
      </c>
      <c r="AZ1952">
        <v>1</v>
      </c>
      <c r="BA1952">
        <f t="shared" si="402"/>
        <v>1296</v>
      </c>
      <c r="BB1952">
        <f t="shared" si="403"/>
        <v>652</v>
      </c>
      <c r="BC1952">
        <f t="shared" si="399"/>
        <v>3.0769230769230882E-3</v>
      </c>
      <c r="BD1952">
        <f t="shared" si="400"/>
        <v>0.45666666666666667</v>
      </c>
      <c r="BE1952">
        <f t="shared" si="401"/>
        <v>0</v>
      </c>
    </row>
    <row r="1953" spans="1:57" x14ac:dyDescent="0.3">
      <c r="A1953">
        <f>Pumpkin_Seeds_Dataset!A1951</f>
        <v>74309</v>
      </c>
      <c r="B1953">
        <f>Pumpkin_Seeds_Dataset!B1951</f>
        <v>1095.566</v>
      </c>
      <c r="C1953">
        <f>Pumpkin_Seeds_Dataset!C1951</f>
        <v>457.2672</v>
      </c>
      <c r="D1953">
        <f>Pumpkin_Seeds_Dataset!D1951</f>
        <v>207.54900000000001</v>
      </c>
      <c r="E1953">
        <f>Pumpkin_Seeds_Dataset!E1951</f>
        <v>74833</v>
      </c>
      <c r="F1953">
        <f>Pumpkin_Seeds_Dataset!F1951</f>
        <v>307.59249999999997</v>
      </c>
      <c r="G1953">
        <f>Pumpkin_Seeds_Dataset!G1951</f>
        <v>0.8911</v>
      </c>
      <c r="H1953">
        <f>Pumpkin_Seeds_Dataset!H1951</f>
        <v>0.99299999999999999</v>
      </c>
      <c r="I1953">
        <f>Pumpkin_Seeds_Dataset!I1951</f>
        <v>0.64280000000000004</v>
      </c>
      <c r="J1953">
        <f>Pumpkin_Seeds_Dataset!J1951</f>
        <v>0.77800000000000002</v>
      </c>
      <c r="K1953">
        <f>Pumpkin_Seeds_Dataset!K1951</f>
        <v>2.2031999999999998</v>
      </c>
      <c r="L1953">
        <f>Pumpkin_Seeds_Dataset!L1951</f>
        <v>0.67269999999999996</v>
      </c>
      <c r="M1953" s="9">
        <f>Pumpkin_Seeds_Dataset!M1951</f>
        <v>1</v>
      </c>
      <c r="N1953" s="10">
        <f t="shared" si="391"/>
        <v>0</v>
      </c>
      <c r="O1953" s="11">
        <f t="shared" si="392"/>
        <v>1</v>
      </c>
      <c r="P1953">
        <f t="shared" si="393"/>
        <v>1</v>
      </c>
      <c r="Q1953">
        <f t="shared" si="394"/>
        <v>0.88703886006662247</v>
      </c>
      <c r="R1953" s="9">
        <f t="shared" si="395"/>
        <v>0.88703886006662247</v>
      </c>
      <c r="S1953" s="11">
        <f t="shared" si="396"/>
        <v>0.11296113993337753</v>
      </c>
      <c r="T1953" s="9">
        <f t="shared" si="397"/>
        <v>-0.11986648695958743</v>
      </c>
      <c r="U1953" s="11">
        <f t="shared" si="398"/>
        <v>100</v>
      </c>
      <c r="AX1953">
        <v>0.97338564116604598</v>
      </c>
      <c r="AY1953">
        <v>0</v>
      </c>
      <c r="AZ1953">
        <v>1</v>
      </c>
      <c r="BA1953">
        <f t="shared" si="402"/>
        <v>1296</v>
      </c>
      <c r="BB1953">
        <f t="shared" si="403"/>
        <v>653</v>
      </c>
      <c r="BC1953">
        <f t="shared" si="399"/>
        <v>3.0769230769230882E-3</v>
      </c>
      <c r="BD1953">
        <f t="shared" si="400"/>
        <v>0.45583333333333331</v>
      </c>
      <c r="BE1953">
        <f t="shared" si="401"/>
        <v>0</v>
      </c>
    </row>
    <row r="1954" spans="1:57" x14ac:dyDescent="0.3">
      <c r="A1954">
        <f>Pumpkin_Seeds_Dataset!A1952</f>
        <v>90267</v>
      </c>
      <c r="B1954">
        <f>Pumpkin_Seeds_Dataset!B1952</f>
        <v>1263.079</v>
      </c>
      <c r="C1954">
        <f>Pumpkin_Seeds_Dataset!C1952</f>
        <v>540.44860000000006</v>
      </c>
      <c r="D1954">
        <f>Pumpkin_Seeds_Dataset!D1952</f>
        <v>214.83779999999999</v>
      </c>
      <c r="E1954">
        <f>Pumpkin_Seeds_Dataset!E1952</f>
        <v>90961</v>
      </c>
      <c r="F1954">
        <f>Pumpkin_Seeds_Dataset!F1952</f>
        <v>339.01549999999997</v>
      </c>
      <c r="G1954">
        <f>Pumpkin_Seeds_Dataset!G1952</f>
        <v>0.91759999999999997</v>
      </c>
      <c r="H1954">
        <f>Pumpkin_Seeds_Dataset!H1952</f>
        <v>0.99239999999999995</v>
      </c>
      <c r="I1954">
        <f>Pumpkin_Seeds_Dataset!I1952</f>
        <v>0.6996</v>
      </c>
      <c r="J1954">
        <f>Pumpkin_Seeds_Dataset!J1952</f>
        <v>0.71099999999999997</v>
      </c>
      <c r="K1954">
        <f>Pumpkin_Seeds_Dataset!K1952</f>
        <v>2.5156000000000001</v>
      </c>
      <c r="L1954">
        <f>Pumpkin_Seeds_Dataset!L1952</f>
        <v>0.62729999999999997</v>
      </c>
      <c r="M1954" s="9">
        <f>Pumpkin_Seeds_Dataset!M1952</f>
        <v>1</v>
      </c>
      <c r="N1954" s="10">
        <f t="shared" si="391"/>
        <v>0</v>
      </c>
      <c r="O1954" s="11">
        <f t="shared" si="392"/>
        <v>1</v>
      </c>
      <c r="P1954">
        <f t="shared" si="393"/>
        <v>1</v>
      </c>
      <c r="Q1954">
        <f t="shared" si="394"/>
        <v>0.99957919535912265</v>
      </c>
      <c r="R1954" s="9">
        <f t="shared" si="395"/>
        <v>0.99957919535912265</v>
      </c>
      <c r="S1954" s="11">
        <f t="shared" si="396"/>
        <v>4.2080464087734804E-4</v>
      </c>
      <c r="T1954" s="9">
        <f t="shared" si="397"/>
        <v>-4.2089320399629239E-4</v>
      </c>
      <c r="U1954" s="11">
        <f t="shared" si="398"/>
        <v>100</v>
      </c>
      <c r="AX1954">
        <v>0.97352007934726292</v>
      </c>
      <c r="AY1954">
        <v>0</v>
      </c>
      <c r="AZ1954">
        <v>1</v>
      </c>
      <c r="BA1954">
        <f t="shared" si="402"/>
        <v>1296</v>
      </c>
      <c r="BB1954">
        <f t="shared" si="403"/>
        <v>654</v>
      </c>
      <c r="BC1954">
        <f t="shared" si="399"/>
        <v>3.0769230769230882E-3</v>
      </c>
      <c r="BD1954">
        <f t="shared" si="400"/>
        <v>0.45499999999999996</v>
      </c>
      <c r="BE1954">
        <f t="shared" si="401"/>
        <v>0</v>
      </c>
    </row>
    <row r="1955" spans="1:57" x14ac:dyDescent="0.3">
      <c r="A1955">
        <f>Pumpkin_Seeds_Dataset!A1953</f>
        <v>96304</v>
      </c>
      <c r="B1955">
        <f>Pumpkin_Seeds_Dataset!B1953</f>
        <v>1349.2080000000001</v>
      </c>
      <c r="C1955">
        <f>Pumpkin_Seeds_Dataset!C1953</f>
        <v>590.31669999999997</v>
      </c>
      <c r="D1955">
        <f>Pumpkin_Seeds_Dataset!D1953</f>
        <v>209.02760000000001</v>
      </c>
      <c r="E1955">
        <f>Pumpkin_Seeds_Dataset!E1953</f>
        <v>97160</v>
      </c>
      <c r="F1955">
        <f>Pumpkin_Seeds_Dataset!F1953</f>
        <v>350.16860000000003</v>
      </c>
      <c r="G1955">
        <f>Pumpkin_Seeds_Dataset!G1953</f>
        <v>0.93520000000000003</v>
      </c>
      <c r="H1955">
        <f>Pumpkin_Seeds_Dataset!H1953</f>
        <v>0.99119999999999997</v>
      </c>
      <c r="I1955">
        <f>Pumpkin_Seeds_Dataset!I1953</f>
        <v>0.76370000000000005</v>
      </c>
      <c r="J1955">
        <f>Pumpkin_Seeds_Dataset!J1953</f>
        <v>0.66479999999999995</v>
      </c>
      <c r="K1955">
        <f>Pumpkin_Seeds_Dataset!K1953</f>
        <v>2.8241000000000001</v>
      </c>
      <c r="L1955">
        <f>Pumpkin_Seeds_Dataset!L1953</f>
        <v>0.59319999999999995</v>
      </c>
      <c r="M1955" s="9">
        <f>Pumpkin_Seeds_Dataset!M1953</f>
        <v>1</v>
      </c>
      <c r="N1955" s="10">
        <f t="shared" si="391"/>
        <v>0</v>
      </c>
      <c r="O1955" s="11">
        <f t="shared" si="392"/>
        <v>1</v>
      </c>
      <c r="P1955">
        <f t="shared" si="393"/>
        <v>1</v>
      </c>
      <c r="Q1955">
        <f t="shared" si="394"/>
        <v>0.99999281119757744</v>
      </c>
      <c r="R1955" s="9">
        <f t="shared" si="395"/>
        <v>0.99999281119757744</v>
      </c>
      <c r="S1955" s="11">
        <f t="shared" si="396"/>
        <v>7.1888024225641445E-6</v>
      </c>
      <c r="T1955" s="9">
        <f t="shared" si="397"/>
        <v>-7.188828262128117E-6</v>
      </c>
      <c r="U1955" s="11">
        <f t="shared" si="398"/>
        <v>100</v>
      </c>
      <c r="AX1955">
        <v>0.97360566479297583</v>
      </c>
      <c r="AY1955">
        <v>0</v>
      </c>
      <c r="AZ1955">
        <v>1</v>
      </c>
      <c r="BA1955">
        <f t="shared" si="402"/>
        <v>1296</v>
      </c>
      <c r="BB1955">
        <f t="shared" si="403"/>
        <v>655</v>
      </c>
      <c r="BC1955">
        <f t="shared" si="399"/>
        <v>3.0769230769230882E-3</v>
      </c>
      <c r="BD1955">
        <f t="shared" si="400"/>
        <v>0.45416666666666672</v>
      </c>
      <c r="BE1955">
        <f t="shared" si="401"/>
        <v>0</v>
      </c>
    </row>
    <row r="1956" spans="1:57" x14ac:dyDescent="0.3">
      <c r="A1956">
        <f>Pumpkin_Seeds_Dataset!A1954</f>
        <v>78540</v>
      </c>
      <c r="B1956">
        <f>Pumpkin_Seeds_Dataset!B1954</f>
        <v>1077.1859999999999</v>
      </c>
      <c r="C1956">
        <f>Pumpkin_Seeds_Dataset!C1954</f>
        <v>424.93880000000001</v>
      </c>
      <c r="D1956">
        <f>Pumpkin_Seeds_Dataset!D1954</f>
        <v>236.0232</v>
      </c>
      <c r="E1956">
        <f>Pumpkin_Seeds_Dataset!E1954</f>
        <v>79211</v>
      </c>
      <c r="F1956">
        <f>Pumpkin_Seeds_Dataset!F1954</f>
        <v>316.22809999999998</v>
      </c>
      <c r="G1956">
        <f>Pumpkin_Seeds_Dataset!G1954</f>
        <v>0.83160000000000001</v>
      </c>
      <c r="H1956">
        <f>Pumpkin_Seeds_Dataset!H1954</f>
        <v>0.99150000000000005</v>
      </c>
      <c r="I1956">
        <f>Pumpkin_Seeds_Dataset!I1954</f>
        <v>0.73560000000000003</v>
      </c>
      <c r="J1956">
        <f>Pumpkin_Seeds_Dataset!J1954</f>
        <v>0.85060000000000002</v>
      </c>
      <c r="K1956">
        <f>Pumpkin_Seeds_Dataset!K1954</f>
        <v>1.8004</v>
      </c>
      <c r="L1956">
        <f>Pumpkin_Seeds_Dataset!L1954</f>
        <v>0.74419999999999997</v>
      </c>
      <c r="M1956" s="9">
        <f>Pumpkin_Seeds_Dataset!M1954</f>
        <v>1</v>
      </c>
      <c r="N1956" s="10">
        <f t="shared" si="391"/>
        <v>0</v>
      </c>
      <c r="O1956" s="11">
        <f t="shared" si="392"/>
        <v>1</v>
      </c>
      <c r="P1956">
        <f t="shared" si="393"/>
        <v>1</v>
      </c>
      <c r="Q1956">
        <f t="shared" si="394"/>
        <v>5.4857651495298532E-2</v>
      </c>
      <c r="R1956" s="9">
        <f t="shared" si="395"/>
        <v>5.4857651495298532E-2</v>
      </c>
      <c r="S1956" s="11">
        <f t="shared" si="396"/>
        <v>0.94514234850470147</v>
      </c>
      <c r="T1956" s="9">
        <f t="shared" si="397"/>
        <v>-2.9030136034429961</v>
      </c>
      <c r="U1956" s="11">
        <f t="shared" si="398"/>
        <v>0</v>
      </c>
      <c r="AX1956">
        <v>0.97439285414437604</v>
      </c>
      <c r="AY1956">
        <v>0</v>
      </c>
      <c r="AZ1956">
        <v>1</v>
      </c>
      <c r="BA1956">
        <f t="shared" si="402"/>
        <v>1296</v>
      </c>
      <c r="BB1956">
        <f t="shared" si="403"/>
        <v>656</v>
      </c>
      <c r="BC1956">
        <f t="shared" si="399"/>
        <v>3.0769230769230882E-3</v>
      </c>
      <c r="BD1956">
        <f t="shared" si="400"/>
        <v>0.45333333333333337</v>
      </c>
      <c r="BE1956">
        <f t="shared" si="401"/>
        <v>0</v>
      </c>
    </row>
    <row r="1957" spans="1:57" x14ac:dyDescent="0.3">
      <c r="A1957">
        <f>Pumpkin_Seeds_Dataset!A1955</f>
        <v>63802</v>
      </c>
      <c r="B1957">
        <f>Pumpkin_Seeds_Dataset!B1955</f>
        <v>1045.58</v>
      </c>
      <c r="C1957">
        <f>Pumpkin_Seeds_Dataset!C1955</f>
        <v>445.51650000000001</v>
      </c>
      <c r="D1957">
        <f>Pumpkin_Seeds_Dataset!D1955</f>
        <v>183.63489999999999</v>
      </c>
      <c r="E1957">
        <f>Pumpkin_Seeds_Dataset!E1955</f>
        <v>64434</v>
      </c>
      <c r="F1957">
        <f>Pumpkin_Seeds_Dataset!F1955</f>
        <v>285.0179</v>
      </c>
      <c r="G1957">
        <f>Pumpkin_Seeds_Dataset!G1955</f>
        <v>0.91110000000000002</v>
      </c>
      <c r="H1957">
        <f>Pumpkin_Seeds_Dataset!H1955</f>
        <v>0.99019999999999997</v>
      </c>
      <c r="I1957">
        <f>Pumpkin_Seeds_Dataset!I1955</f>
        <v>0.73860000000000003</v>
      </c>
      <c r="J1957">
        <f>Pumpkin_Seeds_Dataset!J1955</f>
        <v>0.73340000000000005</v>
      </c>
      <c r="K1957">
        <f>Pumpkin_Seeds_Dataset!K1955</f>
        <v>2.4260999999999999</v>
      </c>
      <c r="L1957">
        <f>Pumpkin_Seeds_Dataset!L1955</f>
        <v>0.63970000000000005</v>
      </c>
      <c r="M1957" s="9">
        <f>Pumpkin_Seeds_Dataset!M1955</f>
        <v>1</v>
      </c>
      <c r="N1957" s="10">
        <f t="shared" si="391"/>
        <v>0</v>
      </c>
      <c r="O1957" s="11">
        <f t="shared" si="392"/>
        <v>1</v>
      </c>
      <c r="P1957">
        <f t="shared" si="393"/>
        <v>1</v>
      </c>
      <c r="Q1957">
        <f t="shared" si="394"/>
        <v>0.99622231657387172</v>
      </c>
      <c r="R1957" s="9">
        <f t="shared" si="395"/>
        <v>0.99622231657387172</v>
      </c>
      <c r="S1957" s="11">
        <f t="shared" si="396"/>
        <v>3.7776834261282755E-3</v>
      </c>
      <c r="T1957" s="9">
        <f t="shared" si="397"/>
        <v>-3.7848368935353921E-3</v>
      </c>
      <c r="U1957" s="11">
        <f t="shared" si="398"/>
        <v>100</v>
      </c>
      <c r="AX1957">
        <v>0.97439318674999365</v>
      </c>
      <c r="AY1957">
        <v>0</v>
      </c>
      <c r="AZ1957">
        <v>1</v>
      </c>
      <c r="BA1957">
        <f t="shared" si="402"/>
        <v>1296</v>
      </c>
      <c r="BB1957">
        <f t="shared" si="403"/>
        <v>657</v>
      </c>
      <c r="BC1957">
        <f t="shared" si="399"/>
        <v>3.0769230769230882E-3</v>
      </c>
      <c r="BD1957">
        <f t="shared" si="400"/>
        <v>0.45250000000000001</v>
      </c>
      <c r="BE1957">
        <f t="shared" si="401"/>
        <v>0</v>
      </c>
    </row>
    <row r="1958" spans="1:57" x14ac:dyDescent="0.3">
      <c r="A1958">
        <f>Pumpkin_Seeds_Dataset!A1956</f>
        <v>80113</v>
      </c>
      <c r="B1958">
        <f>Pumpkin_Seeds_Dataset!B1956</f>
        <v>1167.923</v>
      </c>
      <c r="C1958">
        <f>Pumpkin_Seeds_Dataset!C1956</f>
        <v>493.78609999999998</v>
      </c>
      <c r="D1958">
        <f>Pumpkin_Seeds_Dataset!D1956</f>
        <v>207.149</v>
      </c>
      <c r="E1958">
        <f>Pumpkin_Seeds_Dataset!E1956</f>
        <v>80841</v>
      </c>
      <c r="F1958">
        <f>Pumpkin_Seeds_Dataset!F1956</f>
        <v>319.37909999999999</v>
      </c>
      <c r="G1958">
        <f>Pumpkin_Seeds_Dataset!G1956</f>
        <v>0.90769999999999995</v>
      </c>
      <c r="H1958">
        <f>Pumpkin_Seeds_Dataset!H1956</f>
        <v>0.99099999999999999</v>
      </c>
      <c r="I1958">
        <f>Pumpkin_Seeds_Dataset!I1956</f>
        <v>0.56769999999999998</v>
      </c>
      <c r="J1958">
        <f>Pumpkin_Seeds_Dataset!J1956</f>
        <v>0.73799999999999999</v>
      </c>
      <c r="K1958">
        <f>Pumpkin_Seeds_Dataset!K1956</f>
        <v>2.3837000000000002</v>
      </c>
      <c r="L1958">
        <f>Pumpkin_Seeds_Dataset!L1956</f>
        <v>0.64680000000000004</v>
      </c>
      <c r="M1958" s="9">
        <f>Pumpkin_Seeds_Dataset!M1956</f>
        <v>1</v>
      </c>
      <c r="N1958" s="10">
        <f t="shared" si="391"/>
        <v>0</v>
      </c>
      <c r="O1958" s="11">
        <f t="shared" si="392"/>
        <v>1</v>
      </c>
      <c r="P1958">
        <f t="shared" si="393"/>
        <v>1</v>
      </c>
      <c r="Q1958">
        <f t="shared" si="394"/>
        <v>0.97586108963634544</v>
      </c>
      <c r="R1958" s="9">
        <f t="shared" si="395"/>
        <v>0.97586108963634544</v>
      </c>
      <c r="S1958" s="11">
        <f t="shared" si="396"/>
        <v>2.4138910363654564E-2</v>
      </c>
      <c r="T1958" s="9">
        <f t="shared" si="397"/>
        <v>-2.4435028890647213E-2</v>
      </c>
      <c r="U1958" s="11">
        <f t="shared" si="398"/>
        <v>100</v>
      </c>
      <c r="AX1958">
        <v>0.97476052236413246</v>
      </c>
      <c r="AY1958">
        <v>0</v>
      </c>
      <c r="AZ1958">
        <v>1</v>
      </c>
      <c r="BA1958">
        <f t="shared" si="402"/>
        <v>1296</v>
      </c>
      <c r="BB1958">
        <f t="shared" si="403"/>
        <v>658</v>
      </c>
      <c r="BC1958">
        <f t="shared" si="399"/>
        <v>3.0769230769230882E-3</v>
      </c>
      <c r="BD1958">
        <f t="shared" si="400"/>
        <v>0.45166666666666666</v>
      </c>
      <c r="BE1958">
        <f t="shared" si="401"/>
        <v>0</v>
      </c>
    </row>
    <row r="1959" spans="1:57" x14ac:dyDescent="0.3">
      <c r="A1959">
        <f>Pumpkin_Seeds_Dataset!A1957</f>
        <v>77867</v>
      </c>
      <c r="B1959">
        <f>Pumpkin_Seeds_Dataset!B1957</f>
        <v>1124.8499999999999</v>
      </c>
      <c r="C1959">
        <f>Pumpkin_Seeds_Dataset!C1957</f>
        <v>471.25839999999999</v>
      </c>
      <c r="D1959">
        <f>Pumpkin_Seeds_Dataset!D1957</f>
        <v>210.7998</v>
      </c>
      <c r="E1959">
        <f>Pumpkin_Seeds_Dataset!E1957</f>
        <v>78472</v>
      </c>
      <c r="F1959">
        <f>Pumpkin_Seeds_Dataset!F1957</f>
        <v>314.87040000000002</v>
      </c>
      <c r="G1959">
        <f>Pumpkin_Seeds_Dataset!G1957</f>
        <v>0.89439999999999997</v>
      </c>
      <c r="H1959">
        <f>Pumpkin_Seeds_Dataset!H1957</f>
        <v>0.99229999999999996</v>
      </c>
      <c r="I1959">
        <f>Pumpkin_Seeds_Dataset!I1957</f>
        <v>0.74490000000000001</v>
      </c>
      <c r="J1959">
        <f>Pumpkin_Seeds_Dataset!J1957</f>
        <v>0.77329999999999999</v>
      </c>
      <c r="K1959">
        <f>Pumpkin_Seeds_Dataset!K1957</f>
        <v>2.2355999999999998</v>
      </c>
      <c r="L1959">
        <f>Pumpkin_Seeds_Dataset!L1957</f>
        <v>0.66810000000000003</v>
      </c>
      <c r="M1959" s="9">
        <f>Pumpkin_Seeds_Dataset!M1957</f>
        <v>1</v>
      </c>
      <c r="N1959" s="10">
        <f t="shared" si="391"/>
        <v>0</v>
      </c>
      <c r="O1959" s="11">
        <f t="shared" si="392"/>
        <v>1</v>
      </c>
      <c r="P1959">
        <f t="shared" si="393"/>
        <v>1</v>
      </c>
      <c r="Q1959">
        <f t="shared" si="394"/>
        <v>0.89897900131954889</v>
      </c>
      <c r="R1959" s="9">
        <f t="shared" si="395"/>
        <v>0.89897900131954889</v>
      </c>
      <c r="S1959" s="11">
        <f t="shared" si="396"/>
        <v>0.10102099868045111</v>
      </c>
      <c r="T1959" s="9">
        <f t="shared" si="397"/>
        <v>-0.10649560260361648</v>
      </c>
      <c r="U1959" s="11">
        <f t="shared" si="398"/>
        <v>100</v>
      </c>
      <c r="AX1959">
        <v>0.97494645996809248</v>
      </c>
      <c r="AY1959">
        <v>0</v>
      </c>
      <c r="AZ1959">
        <v>1</v>
      </c>
      <c r="BA1959">
        <f t="shared" si="402"/>
        <v>1296</v>
      </c>
      <c r="BB1959">
        <f t="shared" si="403"/>
        <v>659</v>
      </c>
      <c r="BC1959">
        <f t="shared" si="399"/>
        <v>3.0769230769230882E-3</v>
      </c>
      <c r="BD1959">
        <f t="shared" si="400"/>
        <v>0.45083333333333331</v>
      </c>
      <c r="BE1959">
        <f t="shared" si="401"/>
        <v>0</v>
      </c>
    </row>
    <row r="1960" spans="1:57" x14ac:dyDescent="0.3">
      <c r="A1960">
        <f>Pumpkin_Seeds_Dataset!A1958</f>
        <v>71449</v>
      </c>
      <c r="B1960">
        <f>Pumpkin_Seeds_Dataset!B1958</f>
        <v>1038.7539999999999</v>
      </c>
      <c r="C1960">
        <f>Pumpkin_Seeds_Dataset!C1958</f>
        <v>390.18099999999998</v>
      </c>
      <c r="D1960">
        <f>Pumpkin_Seeds_Dataset!D1958</f>
        <v>236.49459999999999</v>
      </c>
      <c r="E1960">
        <f>Pumpkin_Seeds_Dataset!E1958</f>
        <v>72174</v>
      </c>
      <c r="F1960">
        <f>Pumpkin_Seeds_Dataset!F1958</f>
        <v>301.61509999999998</v>
      </c>
      <c r="G1960">
        <f>Pumpkin_Seeds_Dataset!G1958</f>
        <v>0.7954</v>
      </c>
      <c r="H1960">
        <f>Pumpkin_Seeds_Dataset!H1958</f>
        <v>0.99</v>
      </c>
      <c r="I1960">
        <f>Pumpkin_Seeds_Dataset!I1958</f>
        <v>0.75680000000000003</v>
      </c>
      <c r="J1960">
        <f>Pumpkin_Seeds_Dataset!J1958</f>
        <v>0.83209999999999995</v>
      </c>
      <c r="K1960">
        <f>Pumpkin_Seeds_Dataset!K1958</f>
        <v>1.6498999999999999</v>
      </c>
      <c r="L1960">
        <f>Pumpkin_Seeds_Dataset!L1958</f>
        <v>0.77300000000000002</v>
      </c>
      <c r="M1960" s="9">
        <f>Pumpkin_Seeds_Dataset!M1958</f>
        <v>1</v>
      </c>
      <c r="N1960" s="10">
        <f t="shared" si="391"/>
        <v>0</v>
      </c>
      <c r="O1960" s="11">
        <f t="shared" si="392"/>
        <v>1</v>
      </c>
      <c r="P1960">
        <f t="shared" si="393"/>
        <v>1</v>
      </c>
      <c r="Q1960">
        <f t="shared" si="394"/>
        <v>7.6678550809970727E-2</v>
      </c>
      <c r="R1960" s="9">
        <f t="shared" si="395"/>
        <v>7.6678550809970727E-2</v>
      </c>
      <c r="S1960" s="11">
        <f t="shared" si="396"/>
        <v>0.92332144919002923</v>
      </c>
      <c r="T1960" s="9">
        <f t="shared" si="397"/>
        <v>-2.5681332601751121</v>
      </c>
      <c r="U1960" s="11">
        <f t="shared" si="398"/>
        <v>0</v>
      </c>
      <c r="AX1960">
        <v>0.97498722431663221</v>
      </c>
      <c r="AY1960">
        <v>0</v>
      </c>
      <c r="AZ1960">
        <v>1</v>
      </c>
      <c r="BA1960">
        <f t="shared" si="402"/>
        <v>1296</v>
      </c>
      <c r="BB1960">
        <f t="shared" si="403"/>
        <v>660</v>
      </c>
      <c r="BC1960">
        <f t="shared" si="399"/>
        <v>3.0769230769230882E-3</v>
      </c>
      <c r="BD1960">
        <f t="shared" si="400"/>
        <v>0.44999999999999996</v>
      </c>
      <c r="BE1960">
        <f t="shared" si="401"/>
        <v>0</v>
      </c>
    </row>
    <row r="1961" spans="1:57" x14ac:dyDescent="0.3">
      <c r="A1961">
        <f>Pumpkin_Seeds_Dataset!A1959</f>
        <v>78911</v>
      </c>
      <c r="B1961">
        <f>Pumpkin_Seeds_Dataset!B1959</f>
        <v>1128.54</v>
      </c>
      <c r="C1961">
        <f>Pumpkin_Seeds_Dataset!C1959</f>
        <v>465.7586</v>
      </c>
      <c r="D1961">
        <f>Pumpkin_Seeds_Dataset!D1959</f>
        <v>217.2775</v>
      </c>
      <c r="E1961">
        <f>Pumpkin_Seeds_Dataset!E1959</f>
        <v>79544</v>
      </c>
      <c r="F1961">
        <f>Pumpkin_Seeds_Dataset!F1959</f>
        <v>316.97410000000002</v>
      </c>
      <c r="G1961">
        <f>Pumpkin_Seeds_Dataset!G1959</f>
        <v>0.88449999999999995</v>
      </c>
      <c r="H1961">
        <f>Pumpkin_Seeds_Dataset!H1959</f>
        <v>0.99199999999999999</v>
      </c>
      <c r="I1961">
        <f>Pumpkin_Seeds_Dataset!I1959</f>
        <v>0.72370000000000001</v>
      </c>
      <c r="J1961">
        <f>Pumpkin_Seeds_Dataset!J1959</f>
        <v>0.77859999999999996</v>
      </c>
      <c r="K1961">
        <f>Pumpkin_Seeds_Dataset!K1959</f>
        <v>2.1436000000000002</v>
      </c>
      <c r="L1961">
        <f>Pumpkin_Seeds_Dataset!L1959</f>
        <v>0.68059999999999998</v>
      </c>
      <c r="M1961" s="9">
        <f>Pumpkin_Seeds_Dataset!M1959</f>
        <v>1</v>
      </c>
      <c r="N1961" s="10">
        <f t="shared" si="391"/>
        <v>0</v>
      </c>
      <c r="O1961" s="11">
        <f t="shared" si="392"/>
        <v>1</v>
      </c>
      <c r="P1961">
        <f t="shared" si="393"/>
        <v>1</v>
      </c>
      <c r="Q1961">
        <f t="shared" si="394"/>
        <v>0.86033087226868987</v>
      </c>
      <c r="R1961" s="9">
        <f t="shared" si="395"/>
        <v>0.86033087226868987</v>
      </c>
      <c r="S1961" s="11">
        <f t="shared" si="396"/>
        <v>0.13966912773131013</v>
      </c>
      <c r="T1961" s="9">
        <f t="shared" si="397"/>
        <v>-0.15043822853004069</v>
      </c>
      <c r="U1961" s="11">
        <f t="shared" si="398"/>
        <v>100</v>
      </c>
      <c r="AX1961">
        <v>0.97513564106623185</v>
      </c>
      <c r="AY1961">
        <v>0</v>
      </c>
      <c r="AZ1961">
        <v>1</v>
      </c>
      <c r="BA1961">
        <f t="shared" si="402"/>
        <v>1296</v>
      </c>
      <c r="BB1961">
        <f t="shared" si="403"/>
        <v>661</v>
      </c>
      <c r="BC1961">
        <f t="shared" si="399"/>
        <v>3.0769230769230882E-3</v>
      </c>
      <c r="BD1961">
        <f t="shared" si="400"/>
        <v>0.44916666666666671</v>
      </c>
      <c r="BE1961">
        <f t="shared" si="401"/>
        <v>0</v>
      </c>
    </row>
    <row r="1962" spans="1:57" x14ac:dyDescent="0.3">
      <c r="A1962">
        <f>Pumpkin_Seeds_Dataset!A1960</f>
        <v>65814</v>
      </c>
      <c r="B1962">
        <f>Pumpkin_Seeds_Dataset!B1960</f>
        <v>1018.301</v>
      </c>
      <c r="C1962">
        <f>Pumpkin_Seeds_Dataset!C1960</f>
        <v>416.83280000000002</v>
      </c>
      <c r="D1962">
        <f>Pumpkin_Seeds_Dataset!D1960</f>
        <v>201.8135</v>
      </c>
      <c r="E1962">
        <f>Pumpkin_Seeds_Dataset!E1960</f>
        <v>66373</v>
      </c>
      <c r="F1962">
        <f>Pumpkin_Seeds_Dataset!F1960</f>
        <v>289.47710000000001</v>
      </c>
      <c r="G1962">
        <f>Pumpkin_Seeds_Dataset!G1960</f>
        <v>0.875</v>
      </c>
      <c r="H1962">
        <f>Pumpkin_Seeds_Dataset!H1960</f>
        <v>0.99160000000000004</v>
      </c>
      <c r="I1962">
        <f>Pumpkin_Seeds_Dataset!I1960</f>
        <v>0.71</v>
      </c>
      <c r="J1962">
        <f>Pumpkin_Seeds_Dataset!J1960</f>
        <v>0.79759999999999998</v>
      </c>
      <c r="K1962">
        <f>Pumpkin_Seeds_Dataset!K1960</f>
        <v>2.0653999999999999</v>
      </c>
      <c r="L1962">
        <f>Pumpkin_Seeds_Dataset!L1960</f>
        <v>0.69450000000000001</v>
      </c>
      <c r="M1962" s="9">
        <f>Pumpkin_Seeds_Dataset!M1960</f>
        <v>1</v>
      </c>
      <c r="N1962" s="10">
        <f t="shared" si="391"/>
        <v>0</v>
      </c>
      <c r="O1962" s="11">
        <f t="shared" si="392"/>
        <v>1</v>
      </c>
      <c r="P1962">
        <f t="shared" si="393"/>
        <v>1</v>
      </c>
      <c r="Q1962">
        <f t="shared" si="394"/>
        <v>0.68891299344032897</v>
      </c>
      <c r="R1962" s="9">
        <f t="shared" si="395"/>
        <v>0.68891299344032897</v>
      </c>
      <c r="S1962" s="11">
        <f t="shared" si="396"/>
        <v>0.31108700655967103</v>
      </c>
      <c r="T1962" s="9">
        <f t="shared" si="397"/>
        <v>-0.37264029541942911</v>
      </c>
      <c r="U1962" s="11">
        <f t="shared" si="398"/>
        <v>100</v>
      </c>
      <c r="AX1962">
        <v>0.97565582038468945</v>
      </c>
      <c r="AY1962">
        <v>0</v>
      </c>
      <c r="AZ1962">
        <v>1</v>
      </c>
      <c r="BA1962">
        <f t="shared" si="402"/>
        <v>1296</v>
      </c>
      <c r="BB1962">
        <f t="shared" si="403"/>
        <v>662</v>
      </c>
      <c r="BC1962">
        <f t="shared" si="399"/>
        <v>3.0769230769230882E-3</v>
      </c>
      <c r="BD1962">
        <f t="shared" si="400"/>
        <v>0.44833333333333336</v>
      </c>
      <c r="BE1962">
        <f t="shared" si="401"/>
        <v>0</v>
      </c>
    </row>
    <row r="1963" spans="1:57" x14ac:dyDescent="0.3">
      <c r="A1963">
        <f>Pumpkin_Seeds_Dataset!A1961</f>
        <v>52493</v>
      </c>
      <c r="B1963">
        <f>Pumpkin_Seeds_Dataset!B1961</f>
        <v>911.10799999999995</v>
      </c>
      <c r="C1963">
        <f>Pumpkin_Seeds_Dataset!C1961</f>
        <v>376.88709999999998</v>
      </c>
      <c r="D1963">
        <f>Pumpkin_Seeds_Dataset!D1961</f>
        <v>177.5951</v>
      </c>
      <c r="E1963">
        <f>Pumpkin_Seeds_Dataset!E1961</f>
        <v>52958</v>
      </c>
      <c r="F1963">
        <f>Pumpkin_Seeds_Dataset!F1961</f>
        <v>258.52690000000001</v>
      </c>
      <c r="G1963">
        <f>Pumpkin_Seeds_Dataset!G1961</f>
        <v>0.88200000000000001</v>
      </c>
      <c r="H1963">
        <f>Pumpkin_Seeds_Dataset!H1961</f>
        <v>0.99119999999999997</v>
      </c>
      <c r="I1963">
        <f>Pumpkin_Seeds_Dataset!I1961</f>
        <v>0.63349999999999995</v>
      </c>
      <c r="J1963">
        <f>Pumpkin_Seeds_Dataset!J1961</f>
        <v>0.79459999999999997</v>
      </c>
      <c r="K1963">
        <f>Pumpkin_Seeds_Dataset!K1961</f>
        <v>2.1221999999999999</v>
      </c>
      <c r="L1963">
        <f>Pumpkin_Seeds_Dataset!L1961</f>
        <v>0.68600000000000005</v>
      </c>
      <c r="M1963" s="9">
        <f>Pumpkin_Seeds_Dataset!M1961</f>
        <v>1</v>
      </c>
      <c r="N1963" s="10">
        <f t="shared" si="391"/>
        <v>0</v>
      </c>
      <c r="O1963" s="11">
        <f t="shared" si="392"/>
        <v>1</v>
      </c>
      <c r="P1963">
        <f t="shared" si="393"/>
        <v>1</v>
      </c>
      <c r="Q1963">
        <f t="shared" si="394"/>
        <v>0.95916933276573413</v>
      </c>
      <c r="R1963" s="9">
        <f t="shared" si="395"/>
        <v>0.95916933276573413</v>
      </c>
      <c r="S1963" s="11">
        <f t="shared" si="396"/>
        <v>4.0830667234265872E-2</v>
      </c>
      <c r="T1963" s="9">
        <f t="shared" si="397"/>
        <v>-4.1687647458696825E-2</v>
      </c>
      <c r="U1963" s="11">
        <f t="shared" si="398"/>
        <v>100</v>
      </c>
      <c r="AX1963">
        <v>0.9757077619610145</v>
      </c>
      <c r="AY1963">
        <v>0</v>
      </c>
      <c r="AZ1963">
        <v>1</v>
      </c>
      <c r="BA1963">
        <f t="shared" si="402"/>
        <v>1296</v>
      </c>
      <c r="BB1963">
        <f t="shared" si="403"/>
        <v>663</v>
      </c>
      <c r="BC1963">
        <f t="shared" si="399"/>
        <v>3.0769230769230882E-3</v>
      </c>
      <c r="BD1963">
        <f t="shared" si="400"/>
        <v>0.44750000000000001</v>
      </c>
      <c r="BE1963">
        <f t="shared" si="401"/>
        <v>0</v>
      </c>
    </row>
    <row r="1964" spans="1:57" x14ac:dyDescent="0.3">
      <c r="A1964">
        <f>Pumpkin_Seeds_Dataset!A1962</f>
        <v>64237</v>
      </c>
      <c r="B1964">
        <f>Pumpkin_Seeds_Dataset!B1962</f>
        <v>1041.587</v>
      </c>
      <c r="C1964">
        <f>Pumpkin_Seeds_Dataset!C1962</f>
        <v>442.1465</v>
      </c>
      <c r="D1964">
        <f>Pumpkin_Seeds_Dataset!D1962</f>
        <v>185.1952</v>
      </c>
      <c r="E1964">
        <f>Pumpkin_Seeds_Dataset!E1962</f>
        <v>64823</v>
      </c>
      <c r="F1964">
        <f>Pumpkin_Seeds_Dataset!F1962</f>
        <v>285.98790000000002</v>
      </c>
      <c r="G1964">
        <f>Pumpkin_Seeds_Dataset!G1962</f>
        <v>0.90810000000000002</v>
      </c>
      <c r="H1964">
        <f>Pumpkin_Seeds_Dataset!H1962</f>
        <v>0.99099999999999999</v>
      </c>
      <c r="I1964">
        <f>Pumpkin_Seeds_Dataset!I1962</f>
        <v>0.60460000000000003</v>
      </c>
      <c r="J1964">
        <f>Pumpkin_Seeds_Dataset!J1962</f>
        <v>0.74409999999999998</v>
      </c>
      <c r="K1964">
        <f>Pumpkin_Seeds_Dataset!K1962</f>
        <v>2.3875000000000002</v>
      </c>
      <c r="L1964">
        <f>Pumpkin_Seeds_Dataset!L1962</f>
        <v>0.64680000000000004</v>
      </c>
      <c r="M1964" s="9">
        <f>Pumpkin_Seeds_Dataset!M1962</f>
        <v>1</v>
      </c>
      <c r="N1964" s="10">
        <f t="shared" si="391"/>
        <v>0</v>
      </c>
      <c r="O1964" s="11">
        <f t="shared" si="392"/>
        <v>1</v>
      </c>
      <c r="P1964">
        <f t="shared" si="393"/>
        <v>1</v>
      </c>
      <c r="Q1964">
        <f t="shared" si="394"/>
        <v>0.98551150789478104</v>
      </c>
      <c r="R1964" s="9">
        <f t="shared" si="395"/>
        <v>0.98551150789478104</v>
      </c>
      <c r="S1964" s="11">
        <f t="shared" si="396"/>
        <v>1.4488492105218964E-2</v>
      </c>
      <c r="T1964" s="9">
        <f t="shared" si="397"/>
        <v>-1.459447524315061E-2</v>
      </c>
      <c r="U1964" s="11">
        <f t="shared" si="398"/>
        <v>100</v>
      </c>
      <c r="AX1964">
        <v>0.97570942050606724</v>
      </c>
      <c r="AY1964">
        <v>0</v>
      </c>
      <c r="AZ1964">
        <v>1</v>
      </c>
      <c r="BA1964">
        <f t="shared" si="402"/>
        <v>1296</v>
      </c>
      <c r="BB1964">
        <f t="shared" si="403"/>
        <v>664</v>
      </c>
      <c r="BC1964">
        <f t="shared" si="399"/>
        <v>3.0769230769230882E-3</v>
      </c>
      <c r="BD1964">
        <f t="shared" si="400"/>
        <v>0.44666666666666666</v>
      </c>
      <c r="BE1964">
        <f t="shared" si="401"/>
        <v>0</v>
      </c>
    </row>
    <row r="1965" spans="1:57" x14ac:dyDescent="0.3">
      <c r="A1965">
        <f>Pumpkin_Seeds_Dataset!A1963</f>
        <v>77965</v>
      </c>
      <c r="B1965">
        <f>Pumpkin_Seeds_Dataset!B1963</f>
        <v>1127.0719999999999</v>
      </c>
      <c r="C1965">
        <f>Pumpkin_Seeds_Dataset!C1963</f>
        <v>468.995</v>
      </c>
      <c r="D1965">
        <f>Pumpkin_Seeds_Dataset!D1963</f>
        <v>211.9854</v>
      </c>
      <c r="E1965">
        <f>Pumpkin_Seeds_Dataset!E1963</f>
        <v>78619</v>
      </c>
      <c r="F1965">
        <f>Pumpkin_Seeds_Dataset!F1963</f>
        <v>315.0684</v>
      </c>
      <c r="G1965">
        <f>Pumpkin_Seeds_Dataset!G1963</f>
        <v>0.89200000000000002</v>
      </c>
      <c r="H1965">
        <f>Pumpkin_Seeds_Dataset!H1963</f>
        <v>0.99170000000000003</v>
      </c>
      <c r="I1965">
        <f>Pumpkin_Seeds_Dataset!I1963</f>
        <v>0.67949999999999999</v>
      </c>
      <c r="J1965">
        <f>Pumpkin_Seeds_Dataset!J1963</f>
        <v>0.77129999999999999</v>
      </c>
      <c r="K1965">
        <f>Pumpkin_Seeds_Dataset!K1963</f>
        <v>2.2124000000000001</v>
      </c>
      <c r="L1965">
        <f>Pumpkin_Seeds_Dataset!L1963</f>
        <v>0.67179999999999995</v>
      </c>
      <c r="M1965" s="9">
        <f>Pumpkin_Seeds_Dataset!M1963</f>
        <v>1</v>
      </c>
      <c r="N1965" s="10">
        <f t="shared" si="391"/>
        <v>0</v>
      </c>
      <c r="O1965" s="11">
        <f t="shared" si="392"/>
        <v>1</v>
      </c>
      <c r="P1965">
        <f t="shared" si="393"/>
        <v>1</v>
      </c>
      <c r="Q1965">
        <f t="shared" si="394"/>
        <v>0.83533517537526314</v>
      </c>
      <c r="R1965" s="9">
        <f t="shared" si="395"/>
        <v>0.83533517537526314</v>
      </c>
      <c r="S1965" s="11">
        <f t="shared" si="396"/>
        <v>0.16466482462473686</v>
      </c>
      <c r="T1965" s="9">
        <f t="shared" si="397"/>
        <v>-0.17992222703872776</v>
      </c>
      <c r="U1965" s="11">
        <f t="shared" si="398"/>
        <v>100</v>
      </c>
      <c r="AX1965">
        <v>0.97571206510989528</v>
      </c>
      <c r="AY1965">
        <v>0</v>
      </c>
      <c r="AZ1965">
        <v>1</v>
      </c>
      <c r="BA1965">
        <f t="shared" si="402"/>
        <v>1296</v>
      </c>
      <c r="BB1965">
        <f t="shared" si="403"/>
        <v>665</v>
      </c>
      <c r="BC1965">
        <f t="shared" si="399"/>
        <v>3.0769230769230882E-3</v>
      </c>
      <c r="BD1965">
        <f t="shared" si="400"/>
        <v>0.4458333333333333</v>
      </c>
      <c r="BE1965">
        <f t="shared" si="401"/>
        <v>0</v>
      </c>
    </row>
    <row r="1966" spans="1:57" x14ac:dyDescent="0.3">
      <c r="A1966">
        <f>Pumpkin_Seeds_Dataset!A1964</f>
        <v>72694</v>
      </c>
      <c r="B1966">
        <f>Pumpkin_Seeds_Dataset!B1964</f>
        <v>1107.961</v>
      </c>
      <c r="C1966">
        <f>Pumpkin_Seeds_Dataset!C1964</f>
        <v>470.43450000000001</v>
      </c>
      <c r="D1966">
        <f>Pumpkin_Seeds_Dataset!D1964</f>
        <v>197.5908</v>
      </c>
      <c r="E1966">
        <f>Pumpkin_Seeds_Dataset!E1964</f>
        <v>73269</v>
      </c>
      <c r="F1966">
        <f>Pumpkin_Seeds_Dataset!F1964</f>
        <v>304.23160000000001</v>
      </c>
      <c r="G1966">
        <f>Pumpkin_Seeds_Dataset!G1964</f>
        <v>0.90749999999999997</v>
      </c>
      <c r="H1966">
        <f>Pumpkin_Seeds_Dataset!H1964</f>
        <v>0.99219999999999997</v>
      </c>
      <c r="I1966">
        <f>Pumpkin_Seeds_Dataset!I1964</f>
        <v>0.76619999999999999</v>
      </c>
      <c r="J1966">
        <f>Pumpkin_Seeds_Dataset!J1964</f>
        <v>0.74409999999999998</v>
      </c>
      <c r="K1966">
        <f>Pumpkin_Seeds_Dataset!K1964</f>
        <v>2.3809</v>
      </c>
      <c r="L1966">
        <f>Pumpkin_Seeds_Dataset!L1964</f>
        <v>0.64670000000000005</v>
      </c>
      <c r="M1966" s="9">
        <f>Pumpkin_Seeds_Dataset!M1964</f>
        <v>1</v>
      </c>
      <c r="N1966" s="10">
        <f t="shared" si="391"/>
        <v>0</v>
      </c>
      <c r="O1966" s="11">
        <f t="shared" si="392"/>
        <v>1</v>
      </c>
      <c r="P1966">
        <f t="shared" si="393"/>
        <v>1</v>
      </c>
      <c r="Q1966">
        <f t="shared" si="394"/>
        <v>0.98826664313434565</v>
      </c>
      <c r="R1966" s="9">
        <f t="shared" si="395"/>
        <v>0.98826664313434565</v>
      </c>
      <c r="S1966" s="11">
        <f t="shared" si="396"/>
        <v>1.1733356865654354E-2</v>
      </c>
      <c r="T1966" s="9">
        <f t="shared" si="397"/>
        <v>-1.1802735930863464E-2</v>
      </c>
      <c r="U1966" s="11">
        <f t="shared" si="398"/>
        <v>100</v>
      </c>
      <c r="AX1966">
        <v>0.97586108963634544</v>
      </c>
      <c r="AY1966">
        <v>0</v>
      </c>
      <c r="AZ1966">
        <v>1</v>
      </c>
      <c r="BA1966">
        <f t="shared" si="402"/>
        <v>1296</v>
      </c>
      <c r="BB1966">
        <f t="shared" si="403"/>
        <v>666</v>
      </c>
      <c r="BC1966">
        <f t="shared" si="399"/>
        <v>3.0769230769230882E-3</v>
      </c>
      <c r="BD1966">
        <f t="shared" si="400"/>
        <v>0.44499999999999995</v>
      </c>
      <c r="BE1966">
        <f t="shared" si="401"/>
        <v>0</v>
      </c>
    </row>
    <row r="1967" spans="1:57" x14ac:dyDescent="0.3">
      <c r="A1967">
        <f>Pumpkin_Seeds_Dataset!A1965</f>
        <v>70510</v>
      </c>
      <c r="B1967">
        <f>Pumpkin_Seeds_Dataset!B1965</f>
        <v>1129.7329999999999</v>
      </c>
      <c r="C1967">
        <f>Pumpkin_Seeds_Dataset!C1965</f>
        <v>487.09699999999998</v>
      </c>
      <c r="D1967">
        <f>Pumpkin_Seeds_Dataset!D1965</f>
        <v>184.99610000000001</v>
      </c>
      <c r="E1967">
        <f>Pumpkin_Seeds_Dataset!E1965</f>
        <v>71220</v>
      </c>
      <c r="F1967">
        <f>Pumpkin_Seeds_Dataset!F1965</f>
        <v>299.6266</v>
      </c>
      <c r="G1967">
        <f>Pumpkin_Seeds_Dataset!G1965</f>
        <v>0.92510000000000003</v>
      </c>
      <c r="H1967">
        <f>Pumpkin_Seeds_Dataset!H1965</f>
        <v>0.99</v>
      </c>
      <c r="I1967">
        <f>Pumpkin_Seeds_Dataset!I1965</f>
        <v>0.53610000000000002</v>
      </c>
      <c r="J1967">
        <f>Pumpkin_Seeds_Dataset!J1965</f>
        <v>0.69420000000000004</v>
      </c>
      <c r="K1967">
        <f>Pumpkin_Seeds_Dataset!K1965</f>
        <v>2.633</v>
      </c>
      <c r="L1967">
        <f>Pumpkin_Seeds_Dataset!L1965</f>
        <v>0.61509999999999998</v>
      </c>
      <c r="M1967" s="9">
        <f>Pumpkin_Seeds_Dataset!M1965</f>
        <v>1</v>
      </c>
      <c r="N1967" s="10">
        <f t="shared" si="391"/>
        <v>0</v>
      </c>
      <c r="O1967" s="11">
        <f t="shared" si="392"/>
        <v>1</v>
      </c>
      <c r="P1967">
        <f t="shared" si="393"/>
        <v>1</v>
      </c>
      <c r="Q1967">
        <f t="shared" si="394"/>
        <v>0.99910997513727517</v>
      </c>
      <c r="R1967" s="9">
        <f t="shared" si="395"/>
        <v>0.99910997513727517</v>
      </c>
      <c r="S1967" s="11">
        <f t="shared" si="396"/>
        <v>8.9002486272482528E-4</v>
      </c>
      <c r="T1967" s="9">
        <f t="shared" si="397"/>
        <v>-8.9042117001930535E-4</v>
      </c>
      <c r="U1967" s="11">
        <f t="shared" si="398"/>
        <v>100</v>
      </c>
      <c r="AX1967">
        <v>0.97591752102368567</v>
      </c>
      <c r="AY1967">
        <v>0</v>
      </c>
      <c r="AZ1967">
        <v>1</v>
      </c>
      <c r="BA1967">
        <f t="shared" si="402"/>
        <v>1296</v>
      </c>
      <c r="BB1967">
        <f t="shared" si="403"/>
        <v>667</v>
      </c>
      <c r="BC1967">
        <f t="shared" si="399"/>
        <v>3.0769230769230882E-3</v>
      </c>
      <c r="BD1967">
        <f t="shared" si="400"/>
        <v>0.44416666666666671</v>
      </c>
      <c r="BE1967">
        <f t="shared" si="401"/>
        <v>0</v>
      </c>
    </row>
    <row r="1968" spans="1:57" x14ac:dyDescent="0.3">
      <c r="A1968">
        <f>Pumpkin_Seeds_Dataset!A1966</f>
        <v>81487</v>
      </c>
      <c r="B1968">
        <f>Pumpkin_Seeds_Dataset!B1966</f>
        <v>1136.4960000000001</v>
      </c>
      <c r="C1968">
        <f>Pumpkin_Seeds_Dataset!C1966</f>
        <v>468.60289999999998</v>
      </c>
      <c r="D1968">
        <f>Pumpkin_Seeds_Dataset!D1966</f>
        <v>221.86240000000001</v>
      </c>
      <c r="E1968">
        <f>Pumpkin_Seeds_Dataset!E1966</f>
        <v>82219</v>
      </c>
      <c r="F1968">
        <f>Pumpkin_Seeds_Dataset!F1966</f>
        <v>322.10629999999998</v>
      </c>
      <c r="G1968">
        <f>Pumpkin_Seeds_Dataset!G1966</f>
        <v>0.88080000000000003</v>
      </c>
      <c r="H1968">
        <f>Pumpkin_Seeds_Dataset!H1966</f>
        <v>0.99109999999999998</v>
      </c>
      <c r="I1968">
        <f>Pumpkin_Seeds_Dataset!I1966</f>
        <v>0.75380000000000003</v>
      </c>
      <c r="J1968">
        <f>Pumpkin_Seeds_Dataset!J1966</f>
        <v>0.79279999999999995</v>
      </c>
      <c r="K1968">
        <f>Pumpkin_Seeds_Dataset!K1966</f>
        <v>2.1120999999999999</v>
      </c>
      <c r="L1968">
        <f>Pumpkin_Seeds_Dataset!L1966</f>
        <v>0.68740000000000001</v>
      </c>
      <c r="M1968" s="9">
        <f>Pumpkin_Seeds_Dataset!M1966</f>
        <v>1</v>
      </c>
      <c r="N1968" s="10">
        <f t="shared" si="391"/>
        <v>0</v>
      </c>
      <c r="O1968" s="11">
        <f t="shared" si="392"/>
        <v>1</v>
      </c>
      <c r="P1968">
        <f t="shared" si="393"/>
        <v>1</v>
      </c>
      <c r="Q1968">
        <f t="shared" si="394"/>
        <v>0.59583540191250328</v>
      </c>
      <c r="R1968" s="9">
        <f t="shared" si="395"/>
        <v>0.59583540191250328</v>
      </c>
      <c r="S1968" s="11">
        <f t="shared" si="396"/>
        <v>0.40416459808749672</v>
      </c>
      <c r="T1968" s="9">
        <f t="shared" si="397"/>
        <v>-0.51779082134684629</v>
      </c>
      <c r="U1968" s="11">
        <f t="shared" si="398"/>
        <v>100</v>
      </c>
      <c r="AX1968">
        <v>0.97610216743577283</v>
      </c>
      <c r="AY1968">
        <v>0</v>
      </c>
      <c r="AZ1968">
        <v>1</v>
      </c>
      <c r="BA1968">
        <f t="shared" si="402"/>
        <v>1296</v>
      </c>
      <c r="BB1968">
        <f t="shared" si="403"/>
        <v>668</v>
      </c>
      <c r="BC1968">
        <f t="shared" si="399"/>
        <v>3.0769230769230882E-3</v>
      </c>
      <c r="BD1968">
        <f t="shared" si="400"/>
        <v>0.44333333333333336</v>
      </c>
      <c r="BE1968">
        <f t="shared" si="401"/>
        <v>0</v>
      </c>
    </row>
    <row r="1969" spans="1:57" x14ac:dyDescent="0.3">
      <c r="A1969">
        <f>Pumpkin_Seeds_Dataset!A1967</f>
        <v>71347</v>
      </c>
      <c r="B1969">
        <f>Pumpkin_Seeds_Dataset!B1967</f>
        <v>1086.9690000000001</v>
      </c>
      <c r="C1969">
        <f>Pumpkin_Seeds_Dataset!C1967</f>
        <v>457.87520000000001</v>
      </c>
      <c r="D1969">
        <f>Pumpkin_Seeds_Dataset!D1967</f>
        <v>199.31479999999999</v>
      </c>
      <c r="E1969">
        <f>Pumpkin_Seeds_Dataset!E1967</f>
        <v>71988</v>
      </c>
      <c r="F1969">
        <f>Pumpkin_Seeds_Dataset!F1967</f>
        <v>301.39980000000003</v>
      </c>
      <c r="G1969">
        <f>Pumpkin_Seeds_Dataset!G1967</f>
        <v>0.90029999999999999</v>
      </c>
      <c r="H1969">
        <f>Pumpkin_Seeds_Dataset!H1967</f>
        <v>0.99109999999999998</v>
      </c>
      <c r="I1969">
        <f>Pumpkin_Seeds_Dataset!I1967</f>
        <v>0.66510000000000002</v>
      </c>
      <c r="J1969">
        <f>Pumpkin_Seeds_Dataset!J1967</f>
        <v>0.75880000000000003</v>
      </c>
      <c r="K1969">
        <f>Pumpkin_Seeds_Dataset!K1967</f>
        <v>2.2972000000000001</v>
      </c>
      <c r="L1969">
        <f>Pumpkin_Seeds_Dataset!L1967</f>
        <v>0.6583</v>
      </c>
      <c r="M1969" s="9">
        <f>Pumpkin_Seeds_Dataset!M1967</f>
        <v>1</v>
      </c>
      <c r="N1969" s="10">
        <f t="shared" si="391"/>
        <v>0</v>
      </c>
      <c r="O1969" s="11">
        <f t="shared" si="392"/>
        <v>1</v>
      </c>
      <c r="P1969">
        <f t="shared" si="393"/>
        <v>1</v>
      </c>
      <c r="Q1969">
        <f t="shared" si="394"/>
        <v>0.95702514358680335</v>
      </c>
      <c r="R1969" s="9">
        <f t="shared" si="395"/>
        <v>0.95702514358680335</v>
      </c>
      <c r="S1969" s="11">
        <f t="shared" si="396"/>
        <v>4.2974856413196649E-2</v>
      </c>
      <c r="T1969" s="9">
        <f t="shared" si="397"/>
        <v>-4.3925614533878582E-2</v>
      </c>
      <c r="U1969" s="11">
        <f t="shared" si="398"/>
        <v>100</v>
      </c>
      <c r="AX1969">
        <v>0.97615641437022937</v>
      </c>
      <c r="AY1969">
        <v>0</v>
      </c>
      <c r="AZ1969">
        <v>1</v>
      </c>
      <c r="BA1969">
        <f t="shared" si="402"/>
        <v>1296</v>
      </c>
      <c r="BB1969">
        <f t="shared" si="403"/>
        <v>669</v>
      </c>
      <c r="BC1969">
        <f t="shared" si="399"/>
        <v>3.0769230769230882E-3</v>
      </c>
      <c r="BD1969">
        <f t="shared" si="400"/>
        <v>0.4425</v>
      </c>
      <c r="BE1969">
        <f t="shared" si="401"/>
        <v>0</v>
      </c>
    </row>
    <row r="1970" spans="1:57" x14ac:dyDescent="0.3">
      <c r="A1970">
        <f>Pumpkin_Seeds_Dataset!A1968</f>
        <v>69545</v>
      </c>
      <c r="B1970">
        <f>Pumpkin_Seeds_Dataset!B1968</f>
        <v>1169.3409999999999</v>
      </c>
      <c r="C1970">
        <f>Pumpkin_Seeds_Dataset!C1968</f>
        <v>522.25969999999995</v>
      </c>
      <c r="D1970">
        <f>Pumpkin_Seeds_Dataset!D1968</f>
        <v>173.8518</v>
      </c>
      <c r="E1970">
        <f>Pumpkin_Seeds_Dataset!E1968</f>
        <v>70958</v>
      </c>
      <c r="F1970">
        <f>Pumpkin_Seeds_Dataset!F1968</f>
        <v>297.56920000000002</v>
      </c>
      <c r="G1970">
        <f>Pumpkin_Seeds_Dataset!G1968</f>
        <v>0.94299999999999995</v>
      </c>
      <c r="H1970">
        <f>Pumpkin_Seeds_Dataset!H1968</f>
        <v>0.98009999999999997</v>
      </c>
      <c r="I1970">
        <f>Pumpkin_Seeds_Dataset!I1968</f>
        <v>0.69169999999999998</v>
      </c>
      <c r="J1970">
        <f>Pumpkin_Seeds_Dataset!J1968</f>
        <v>0.6391</v>
      </c>
      <c r="K1970">
        <f>Pumpkin_Seeds_Dataset!K1968</f>
        <v>3.0041000000000002</v>
      </c>
      <c r="L1970">
        <f>Pumpkin_Seeds_Dataset!L1968</f>
        <v>0.56979999999999997</v>
      </c>
      <c r="M1970" s="9">
        <f>Pumpkin_Seeds_Dataset!M1968</f>
        <v>1</v>
      </c>
      <c r="N1970" s="10">
        <f t="shared" si="391"/>
        <v>0</v>
      </c>
      <c r="O1970" s="11">
        <f t="shared" si="392"/>
        <v>1</v>
      </c>
      <c r="P1970">
        <f t="shared" si="393"/>
        <v>1</v>
      </c>
      <c r="Q1970">
        <f t="shared" si="394"/>
        <v>0.99999727309571473</v>
      </c>
      <c r="R1970" s="9">
        <f t="shared" si="395"/>
        <v>0.99999727309571473</v>
      </c>
      <c r="S1970" s="11">
        <f t="shared" si="396"/>
        <v>2.7269042852662295E-6</v>
      </c>
      <c r="T1970" s="9">
        <f t="shared" si="397"/>
        <v>-2.7269080032764792E-6</v>
      </c>
      <c r="U1970" s="11">
        <f t="shared" si="398"/>
        <v>100</v>
      </c>
      <c r="AX1970">
        <v>0.97634579010693923</v>
      </c>
      <c r="AY1970">
        <v>0</v>
      </c>
      <c r="AZ1970">
        <v>1</v>
      </c>
      <c r="BA1970">
        <f t="shared" si="402"/>
        <v>1296</v>
      </c>
      <c r="BB1970">
        <f t="shared" si="403"/>
        <v>670</v>
      </c>
      <c r="BC1970">
        <f t="shared" si="399"/>
        <v>3.0769230769230882E-3</v>
      </c>
      <c r="BD1970">
        <f t="shared" si="400"/>
        <v>0.44166666666666665</v>
      </c>
      <c r="BE1970">
        <f t="shared" si="401"/>
        <v>0</v>
      </c>
    </row>
    <row r="1971" spans="1:57" x14ac:dyDescent="0.3">
      <c r="A1971">
        <f>Pumpkin_Seeds_Dataset!A1969</f>
        <v>82145</v>
      </c>
      <c r="B1971">
        <f>Pumpkin_Seeds_Dataset!B1969</f>
        <v>1160.999</v>
      </c>
      <c r="C1971">
        <f>Pumpkin_Seeds_Dataset!C1969</f>
        <v>487.5829</v>
      </c>
      <c r="D1971">
        <f>Pumpkin_Seeds_Dataset!D1969</f>
        <v>215.36369999999999</v>
      </c>
      <c r="E1971">
        <f>Pumpkin_Seeds_Dataset!E1969</f>
        <v>82763</v>
      </c>
      <c r="F1971">
        <f>Pumpkin_Seeds_Dataset!F1969</f>
        <v>323.4042</v>
      </c>
      <c r="G1971">
        <f>Pumpkin_Seeds_Dataset!G1969</f>
        <v>0.8972</v>
      </c>
      <c r="H1971">
        <f>Pumpkin_Seeds_Dataset!H1969</f>
        <v>0.99250000000000005</v>
      </c>
      <c r="I1971">
        <f>Pumpkin_Seeds_Dataset!I1969</f>
        <v>0.72060000000000002</v>
      </c>
      <c r="J1971">
        <f>Pumpkin_Seeds_Dataset!J1969</f>
        <v>0.76580000000000004</v>
      </c>
      <c r="K1971">
        <f>Pumpkin_Seeds_Dataset!K1969</f>
        <v>2.2639999999999998</v>
      </c>
      <c r="L1971">
        <f>Pumpkin_Seeds_Dataset!L1969</f>
        <v>0.6633</v>
      </c>
      <c r="M1971" s="9">
        <f>Pumpkin_Seeds_Dataset!M1969</f>
        <v>1</v>
      </c>
      <c r="N1971" s="10">
        <f t="shared" si="391"/>
        <v>0</v>
      </c>
      <c r="O1971" s="11">
        <f t="shared" si="392"/>
        <v>1</v>
      </c>
      <c r="P1971">
        <f t="shared" si="393"/>
        <v>1</v>
      </c>
      <c r="Q1971">
        <f t="shared" si="394"/>
        <v>0.95186821745840711</v>
      </c>
      <c r="R1971" s="9">
        <f t="shared" si="395"/>
        <v>0.95186821745840711</v>
      </c>
      <c r="S1971" s="11">
        <f t="shared" si="396"/>
        <v>4.8131782541592893E-2</v>
      </c>
      <c r="T1971" s="9">
        <f t="shared" si="397"/>
        <v>-4.9328680812166979E-2</v>
      </c>
      <c r="U1971" s="11">
        <f t="shared" si="398"/>
        <v>100</v>
      </c>
      <c r="AX1971">
        <v>0.97684163072291519</v>
      </c>
      <c r="AY1971">
        <v>0</v>
      </c>
      <c r="AZ1971">
        <v>1</v>
      </c>
      <c r="BA1971">
        <f t="shared" si="402"/>
        <v>1296</v>
      </c>
      <c r="BB1971">
        <f t="shared" si="403"/>
        <v>671</v>
      </c>
      <c r="BC1971">
        <f t="shared" si="399"/>
        <v>3.0769230769230882E-3</v>
      </c>
      <c r="BD1971">
        <f t="shared" si="400"/>
        <v>0.4408333333333333</v>
      </c>
      <c r="BE1971">
        <f t="shared" si="401"/>
        <v>0</v>
      </c>
    </row>
    <row r="1972" spans="1:57" x14ac:dyDescent="0.3">
      <c r="A1972">
        <f>Pumpkin_Seeds_Dataset!A1970</f>
        <v>77829</v>
      </c>
      <c r="B1972">
        <f>Pumpkin_Seeds_Dataset!B1970</f>
        <v>1138.771</v>
      </c>
      <c r="C1972">
        <f>Pumpkin_Seeds_Dataset!C1970</f>
        <v>476.73500000000001</v>
      </c>
      <c r="D1972">
        <f>Pumpkin_Seeds_Dataset!D1970</f>
        <v>209.10579999999999</v>
      </c>
      <c r="E1972">
        <f>Pumpkin_Seeds_Dataset!E1970</f>
        <v>78626</v>
      </c>
      <c r="F1972">
        <f>Pumpkin_Seeds_Dataset!F1970</f>
        <v>314.79349999999999</v>
      </c>
      <c r="G1972">
        <f>Pumpkin_Seeds_Dataset!G1970</f>
        <v>0.89870000000000005</v>
      </c>
      <c r="H1972">
        <f>Pumpkin_Seeds_Dataset!H1970</f>
        <v>0.9899</v>
      </c>
      <c r="I1972">
        <f>Pumpkin_Seeds_Dataset!I1970</f>
        <v>0.60580000000000001</v>
      </c>
      <c r="J1972">
        <f>Pumpkin_Seeds_Dataset!J1970</f>
        <v>0.75419999999999998</v>
      </c>
      <c r="K1972">
        <f>Pumpkin_Seeds_Dataset!K1970</f>
        <v>2.2799</v>
      </c>
      <c r="L1972">
        <f>Pumpkin_Seeds_Dataset!L1970</f>
        <v>0.6603</v>
      </c>
      <c r="M1972" s="9">
        <f>Pumpkin_Seeds_Dataset!M1970</f>
        <v>1</v>
      </c>
      <c r="N1972" s="10">
        <f t="shared" si="391"/>
        <v>0</v>
      </c>
      <c r="O1972" s="11">
        <f t="shared" si="392"/>
        <v>1</v>
      </c>
      <c r="P1972">
        <f t="shared" si="393"/>
        <v>1</v>
      </c>
      <c r="Q1972">
        <f t="shared" si="394"/>
        <v>0.92747128704963944</v>
      </c>
      <c r="R1972" s="9">
        <f t="shared" si="395"/>
        <v>0.92747128704963944</v>
      </c>
      <c r="S1972" s="11">
        <f t="shared" si="396"/>
        <v>7.2528712950360563E-2</v>
      </c>
      <c r="T1972" s="9">
        <f t="shared" si="397"/>
        <v>-7.5293442338615083E-2</v>
      </c>
      <c r="U1972" s="11">
        <f t="shared" si="398"/>
        <v>100</v>
      </c>
      <c r="AX1972">
        <v>0.97688369008025766</v>
      </c>
      <c r="AY1972">
        <v>0</v>
      </c>
      <c r="AZ1972">
        <v>1</v>
      </c>
      <c r="BA1972">
        <f t="shared" si="402"/>
        <v>1296</v>
      </c>
      <c r="BB1972">
        <f t="shared" si="403"/>
        <v>672</v>
      </c>
      <c r="BC1972">
        <f t="shared" si="399"/>
        <v>3.0769230769230882E-3</v>
      </c>
      <c r="BD1972">
        <f t="shared" si="400"/>
        <v>0.43999999999999995</v>
      </c>
      <c r="BE1972">
        <f t="shared" si="401"/>
        <v>0</v>
      </c>
    </row>
    <row r="1973" spans="1:57" x14ac:dyDescent="0.3">
      <c r="A1973">
        <f>Pumpkin_Seeds_Dataset!A1971</f>
        <v>82272</v>
      </c>
      <c r="B1973">
        <f>Pumpkin_Seeds_Dataset!B1971</f>
        <v>1121.769</v>
      </c>
      <c r="C1973">
        <f>Pumpkin_Seeds_Dataset!C1971</f>
        <v>459.44819999999999</v>
      </c>
      <c r="D1973">
        <f>Pumpkin_Seeds_Dataset!D1971</f>
        <v>228.27799999999999</v>
      </c>
      <c r="E1973">
        <f>Pumpkin_Seeds_Dataset!E1971</f>
        <v>82865</v>
      </c>
      <c r="F1973">
        <f>Pumpkin_Seeds_Dataset!F1971</f>
        <v>323.65410000000003</v>
      </c>
      <c r="G1973">
        <f>Pumpkin_Seeds_Dataset!G1971</f>
        <v>0.86780000000000002</v>
      </c>
      <c r="H1973">
        <f>Pumpkin_Seeds_Dataset!H1971</f>
        <v>0.99280000000000002</v>
      </c>
      <c r="I1973">
        <f>Pumpkin_Seeds_Dataset!I1971</f>
        <v>0.73209999999999997</v>
      </c>
      <c r="J1973">
        <f>Pumpkin_Seeds_Dataset!J1971</f>
        <v>0.8216</v>
      </c>
      <c r="K1973">
        <f>Pumpkin_Seeds_Dataset!K1971</f>
        <v>2.0127000000000002</v>
      </c>
      <c r="L1973">
        <f>Pumpkin_Seeds_Dataset!L1971</f>
        <v>0.70440000000000003</v>
      </c>
      <c r="M1973" s="9">
        <f>Pumpkin_Seeds_Dataset!M1971</f>
        <v>1</v>
      </c>
      <c r="N1973" s="10">
        <f t="shared" si="391"/>
        <v>0</v>
      </c>
      <c r="O1973" s="11">
        <f t="shared" si="392"/>
        <v>1</v>
      </c>
      <c r="P1973">
        <f t="shared" si="393"/>
        <v>1</v>
      </c>
      <c r="Q1973">
        <f t="shared" si="394"/>
        <v>0.39198787365094367</v>
      </c>
      <c r="R1973" s="9">
        <f t="shared" si="395"/>
        <v>0.39198787365094367</v>
      </c>
      <c r="S1973" s="11">
        <f t="shared" si="396"/>
        <v>0.60801212634905633</v>
      </c>
      <c r="T1973" s="9">
        <f t="shared" si="397"/>
        <v>-0.93652437423407719</v>
      </c>
      <c r="U1973" s="11">
        <f t="shared" si="398"/>
        <v>0</v>
      </c>
      <c r="AX1973">
        <v>0.97739339487501364</v>
      </c>
      <c r="AY1973">
        <v>0</v>
      </c>
      <c r="AZ1973">
        <v>1</v>
      </c>
      <c r="BA1973">
        <f t="shared" si="402"/>
        <v>1296</v>
      </c>
      <c r="BB1973">
        <f t="shared" si="403"/>
        <v>673</v>
      </c>
      <c r="BC1973">
        <f t="shared" si="399"/>
        <v>3.0769230769230882E-3</v>
      </c>
      <c r="BD1973">
        <f t="shared" si="400"/>
        <v>0.43916666666666671</v>
      </c>
      <c r="BE1973">
        <f t="shared" si="401"/>
        <v>0</v>
      </c>
    </row>
    <row r="1974" spans="1:57" x14ac:dyDescent="0.3">
      <c r="A1974">
        <f>Pumpkin_Seeds_Dataset!A1972</f>
        <v>84041</v>
      </c>
      <c r="B1974">
        <f>Pumpkin_Seeds_Dataset!B1972</f>
        <v>1189.8789999999999</v>
      </c>
      <c r="C1974">
        <f>Pumpkin_Seeds_Dataset!C1972</f>
        <v>493.60579999999999</v>
      </c>
      <c r="D1974">
        <f>Pumpkin_Seeds_Dataset!D1972</f>
        <v>217.76320000000001</v>
      </c>
      <c r="E1974">
        <f>Pumpkin_Seeds_Dataset!E1972</f>
        <v>85051</v>
      </c>
      <c r="F1974">
        <f>Pumpkin_Seeds_Dataset!F1972</f>
        <v>327.11520000000002</v>
      </c>
      <c r="G1974">
        <f>Pumpkin_Seeds_Dataset!G1972</f>
        <v>0.89739999999999998</v>
      </c>
      <c r="H1974">
        <f>Pumpkin_Seeds_Dataset!H1972</f>
        <v>0.98809999999999998</v>
      </c>
      <c r="I1974">
        <f>Pumpkin_Seeds_Dataset!I1972</f>
        <v>0.59</v>
      </c>
      <c r="J1974">
        <f>Pumpkin_Seeds_Dataset!J1972</f>
        <v>0.74590000000000001</v>
      </c>
      <c r="K1974">
        <f>Pumpkin_Seeds_Dataset!K1972</f>
        <v>2.2667000000000002</v>
      </c>
      <c r="L1974">
        <f>Pumpkin_Seeds_Dataset!L1972</f>
        <v>0.66269999999999996</v>
      </c>
      <c r="M1974" s="9">
        <f>Pumpkin_Seeds_Dataset!M1972</f>
        <v>1</v>
      </c>
      <c r="N1974" s="10">
        <f t="shared" si="391"/>
        <v>0</v>
      </c>
      <c r="O1974" s="11">
        <f t="shared" si="392"/>
        <v>1</v>
      </c>
      <c r="P1974">
        <f t="shared" si="393"/>
        <v>1</v>
      </c>
      <c r="Q1974">
        <f t="shared" si="394"/>
        <v>0.84932423810915503</v>
      </c>
      <c r="R1974" s="9">
        <f t="shared" si="395"/>
        <v>0.84932423810915503</v>
      </c>
      <c r="S1974" s="11">
        <f t="shared" si="396"/>
        <v>0.15067576189084497</v>
      </c>
      <c r="T1974" s="9">
        <f t="shared" si="397"/>
        <v>-0.16331425967822122</v>
      </c>
      <c r="U1974" s="11">
        <f t="shared" si="398"/>
        <v>100</v>
      </c>
      <c r="AX1974">
        <v>0.97803561338718714</v>
      </c>
      <c r="AY1974">
        <v>0</v>
      </c>
      <c r="AZ1974">
        <v>1</v>
      </c>
      <c r="BA1974">
        <f t="shared" si="402"/>
        <v>1296</v>
      </c>
      <c r="BB1974">
        <f t="shared" si="403"/>
        <v>674</v>
      </c>
      <c r="BC1974">
        <f t="shared" si="399"/>
        <v>3.0769230769230882E-3</v>
      </c>
      <c r="BD1974">
        <f t="shared" si="400"/>
        <v>0.43833333333333335</v>
      </c>
      <c r="BE1974">
        <f t="shared" si="401"/>
        <v>0</v>
      </c>
    </row>
    <row r="1975" spans="1:57" x14ac:dyDescent="0.3">
      <c r="A1975">
        <f>Pumpkin_Seeds_Dataset!A1973</f>
        <v>88080</v>
      </c>
      <c r="B1975">
        <f>Pumpkin_Seeds_Dataset!B1973</f>
        <v>1164.587</v>
      </c>
      <c r="C1975">
        <f>Pumpkin_Seeds_Dataset!C1973</f>
        <v>473.47309999999999</v>
      </c>
      <c r="D1975">
        <f>Pumpkin_Seeds_Dataset!D1973</f>
        <v>237.41810000000001</v>
      </c>
      <c r="E1975">
        <f>Pumpkin_Seeds_Dataset!E1973</f>
        <v>88730</v>
      </c>
      <c r="F1975">
        <f>Pumpkin_Seeds_Dataset!F1973</f>
        <v>334.88350000000003</v>
      </c>
      <c r="G1975">
        <f>Pumpkin_Seeds_Dataset!G1973</f>
        <v>0.86519999999999997</v>
      </c>
      <c r="H1975">
        <f>Pumpkin_Seeds_Dataset!H1973</f>
        <v>0.99270000000000003</v>
      </c>
      <c r="I1975">
        <f>Pumpkin_Seeds_Dataset!I1973</f>
        <v>0.6462</v>
      </c>
      <c r="J1975">
        <f>Pumpkin_Seeds_Dataset!J1973</f>
        <v>0.81610000000000005</v>
      </c>
      <c r="K1975">
        <f>Pumpkin_Seeds_Dataset!K1973</f>
        <v>1.9943</v>
      </c>
      <c r="L1975">
        <f>Pumpkin_Seeds_Dataset!L1973</f>
        <v>0.70730000000000004</v>
      </c>
      <c r="M1975" s="9">
        <f>Pumpkin_Seeds_Dataset!M1973</f>
        <v>1</v>
      </c>
      <c r="N1975" s="10">
        <f t="shared" si="391"/>
        <v>0</v>
      </c>
      <c r="O1975" s="11">
        <f t="shared" si="392"/>
        <v>1</v>
      </c>
      <c r="P1975">
        <f t="shared" si="393"/>
        <v>1</v>
      </c>
      <c r="Q1975">
        <f t="shared" si="394"/>
        <v>0.42798118590090206</v>
      </c>
      <c r="R1975" s="9">
        <f t="shared" si="395"/>
        <v>0.42798118590090206</v>
      </c>
      <c r="S1975" s="11">
        <f t="shared" si="396"/>
        <v>0.57201881409909794</v>
      </c>
      <c r="T1975" s="9">
        <f t="shared" si="397"/>
        <v>-0.84867604254199169</v>
      </c>
      <c r="U1975" s="11">
        <f t="shared" si="398"/>
        <v>0</v>
      </c>
      <c r="AX1975">
        <v>0.97808797752497345</v>
      </c>
      <c r="AY1975">
        <v>0</v>
      </c>
      <c r="AZ1975">
        <v>1</v>
      </c>
      <c r="BA1975">
        <f t="shared" si="402"/>
        <v>1296</v>
      </c>
      <c r="BB1975">
        <f t="shared" si="403"/>
        <v>675</v>
      </c>
      <c r="BC1975">
        <f t="shared" si="399"/>
        <v>3.0769230769230882E-3</v>
      </c>
      <c r="BD1975">
        <f t="shared" si="400"/>
        <v>0.4375</v>
      </c>
      <c r="BE1975">
        <f t="shared" si="401"/>
        <v>0</v>
      </c>
    </row>
    <row r="1976" spans="1:57" x14ac:dyDescent="0.3">
      <c r="A1976">
        <f>Pumpkin_Seeds_Dataset!A1974</f>
        <v>72399</v>
      </c>
      <c r="B1976">
        <f>Pumpkin_Seeds_Dataset!B1974</f>
        <v>1148.9079999999999</v>
      </c>
      <c r="C1976">
        <f>Pumpkin_Seeds_Dataset!C1974</f>
        <v>498.98599999999999</v>
      </c>
      <c r="D1976">
        <f>Pumpkin_Seeds_Dataset!D1974</f>
        <v>185.74889999999999</v>
      </c>
      <c r="E1976">
        <f>Pumpkin_Seeds_Dataset!E1974</f>
        <v>73296</v>
      </c>
      <c r="F1976">
        <f>Pumpkin_Seeds_Dataset!F1974</f>
        <v>303.61369999999999</v>
      </c>
      <c r="G1976">
        <f>Pumpkin_Seeds_Dataset!G1974</f>
        <v>0.92810000000000004</v>
      </c>
      <c r="H1976">
        <f>Pumpkin_Seeds_Dataset!H1974</f>
        <v>0.98780000000000001</v>
      </c>
      <c r="I1976">
        <f>Pumpkin_Seeds_Dataset!I1974</f>
        <v>0.68300000000000005</v>
      </c>
      <c r="J1976">
        <f>Pumpkin_Seeds_Dataset!J1974</f>
        <v>0.68920000000000003</v>
      </c>
      <c r="K1976">
        <f>Pumpkin_Seeds_Dataset!K1974</f>
        <v>2.6863000000000001</v>
      </c>
      <c r="L1976">
        <f>Pumpkin_Seeds_Dataset!L1974</f>
        <v>0.60850000000000004</v>
      </c>
      <c r="M1976" s="9">
        <f>Pumpkin_Seeds_Dataset!M1974</f>
        <v>1</v>
      </c>
      <c r="N1976" s="10">
        <f t="shared" si="391"/>
        <v>0</v>
      </c>
      <c r="O1976" s="11">
        <f t="shared" si="392"/>
        <v>1</v>
      </c>
      <c r="P1976">
        <f t="shared" si="393"/>
        <v>1</v>
      </c>
      <c r="Q1976">
        <f t="shared" si="394"/>
        <v>0.99941607999542514</v>
      </c>
      <c r="R1976" s="9">
        <f t="shared" si="395"/>
        <v>0.99941607999542514</v>
      </c>
      <c r="S1976" s="11">
        <f t="shared" si="396"/>
        <v>5.8392000457485604E-4</v>
      </c>
      <c r="T1976" s="9">
        <f t="shared" si="397"/>
        <v>-5.8409055225476037E-4</v>
      </c>
      <c r="U1976" s="11">
        <f t="shared" si="398"/>
        <v>100</v>
      </c>
      <c r="AX1976">
        <v>0.97845067911270978</v>
      </c>
      <c r="AY1976">
        <v>0</v>
      </c>
      <c r="AZ1976">
        <v>1</v>
      </c>
      <c r="BA1976">
        <f t="shared" si="402"/>
        <v>1296</v>
      </c>
      <c r="BB1976">
        <f t="shared" si="403"/>
        <v>676</v>
      </c>
      <c r="BC1976">
        <f t="shared" si="399"/>
        <v>3.0769230769230882E-3</v>
      </c>
      <c r="BD1976">
        <f t="shared" si="400"/>
        <v>0.43666666666666665</v>
      </c>
      <c r="BE1976">
        <f t="shared" si="401"/>
        <v>0</v>
      </c>
    </row>
    <row r="1977" spans="1:57" x14ac:dyDescent="0.3">
      <c r="A1977">
        <f>Pumpkin_Seeds_Dataset!A1975</f>
        <v>76018</v>
      </c>
      <c r="B1977">
        <f>Pumpkin_Seeds_Dataset!B1975</f>
        <v>1130.742</v>
      </c>
      <c r="C1977">
        <f>Pumpkin_Seeds_Dataset!C1975</f>
        <v>424.9572</v>
      </c>
      <c r="D1977">
        <f>Pumpkin_Seeds_Dataset!D1975</f>
        <v>235.25210000000001</v>
      </c>
      <c r="E1977">
        <f>Pumpkin_Seeds_Dataset!E1975</f>
        <v>77154</v>
      </c>
      <c r="F1977">
        <f>Pumpkin_Seeds_Dataset!F1975</f>
        <v>311.10950000000003</v>
      </c>
      <c r="G1977">
        <f>Pumpkin_Seeds_Dataset!G1975</f>
        <v>0.83279999999999998</v>
      </c>
      <c r="H1977">
        <f>Pumpkin_Seeds_Dataset!H1975</f>
        <v>0.98529999999999995</v>
      </c>
      <c r="I1977">
        <f>Pumpkin_Seeds_Dataset!I1975</f>
        <v>0.77759999999999996</v>
      </c>
      <c r="J1977">
        <f>Pumpkin_Seeds_Dataset!J1975</f>
        <v>0.74709999999999999</v>
      </c>
      <c r="K1977">
        <f>Pumpkin_Seeds_Dataset!K1975</f>
        <v>1.8064</v>
      </c>
      <c r="L1977">
        <f>Pumpkin_Seeds_Dataset!L1975</f>
        <v>0.73209999999999997</v>
      </c>
      <c r="M1977" s="9">
        <f>Pumpkin_Seeds_Dataset!M1975</f>
        <v>1</v>
      </c>
      <c r="N1977" s="10">
        <f t="shared" si="391"/>
        <v>0</v>
      </c>
      <c r="O1977" s="11">
        <f t="shared" si="392"/>
        <v>1</v>
      </c>
      <c r="P1977">
        <f t="shared" si="393"/>
        <v>1</v>
      </c>
      <c r="Q1977">
        <f t="shared" si="394"/>
        <v>0.65559054914026871</v>
      </c>
      <c r="R1977" s="9">
        <f t="shared" si="395"/>
        <v>0.65559054914026871</v>
      </c>
      <c r="S1977" s="11">
        <f t="shared" si="396"/>
        <v>0.34440945085973129</v>
      </c>
      <c r="T1977" s="9">
        <f t="shared" si="397"/>
        <v>-0.42221884780473179</v>
      </c>
      <c r="U1977" s="11">
        <f t="shared" si="398"/>
        <v>100</v>
      </c>
      <c r="AX1977">
        <v>0.97850705426323625</v>
      </c>
      <c r="AY1977">
        <v>0</v>
      </c>
      <c r="AZ1977">
        <v>1</v>
      </c>
      <c r="BA1977">
        <f t="shared" si="402"/>
        <v>1296</v>
      </c>
      <c r="BB1977">
        <f t="shared" si="403"/>
        <v>677</v>
      </c>
      <c r="BC1977">
        <f t="shared" si="399"/>
        <v>3.0769230769230882E-3</v>
      </c>
      <c r="BD1977">
        <f t="shared" si="400"/>
        <v>0.43583333333333329</v>
      </c>
      <c r="BE1977">
        <f t="shared" si="401"/>
        <v>0</v>
      </c>
    </row>
    <row r="1978" spans="1:57" x14ac:dyDescent="0.3">
      <c r="A1978">
        <f>Pumpkin_Seeds_Dataset!A1976</f>
        <v>81267</v>
      </c>
      <c r="B1978">
        <f>Pumpkin_Seeds_Dataset!B1976</f>
        <v>1151.4290000000001</v>
      </c>
      <c r="C1978">
        <f>Pumpkin_Seeds_Dataset!C1976</f>
        <v>472.80790000000002</v>
      </c>
      <c r="D1978">
        <f>Pumpkin_Seeds_Dataset!D1976</f>
        <v>220.0933</v>
      </c>
      <c r="E1978">
        <f>Pumpkin_Seeds_Dataset!E1976</f>
        <v>82368</v>
      </c>
      <c r="F1978">
        <f>Pumpkin_Seeds_Dataset!F1976</f>
        <v>321.6712</v>
      </c>
      <c r="G1978">
        <f>Pumpkin_Seeds_Dataset!G1976</f>
        <v>0.88500000000000001</v>
      </c>
      <c r="H1978">
        <f>Pumpkin_Seeds_Dataset!H1976</f>
        <v>0.98660000000000003</v>
      </c>
      <c r="I1978">
        <f>Pumpkin_Seeds_Dataset!I1976</f>
        <v>0.65029999999999999</v>
      </c>
      <c r="J1978">
        <f>Pumpkin_Seeds_Dataset!J1976</f>
        <v>0.77029999999999998</v>
      </c>
      <c r="K1978">
        <f>Pumpkin_Seeds_Dataset!K1976</f>
        <v>2.1482000000000001</v>
      </c>
      <c r="L1978">
        <f>Pumpkin_Seeds_Dataset!L1976</f>
        <v>0.68030000000000002</v>
      </c>
      <c r="M1978" s="9">
        <f>Pumpkin_Seeds_Dataset!M1976</f>
        <v>1</v>
      </c>
      <c r="N1978" s="10">
        <f t="shared" si="391"/>
        <v>0</v>
      </c>
      <c r="O1978" s="11">
        <f t="shared" si="392"/>
        <v>1</v>
      </c>
      <c r="P1978">
        <f t="shared" si="393"/>
        <v>1</v>
      </c>
      <c r="Q1978">
        <f t="shared" si="394"/>
        <v>0.49784299764016388</v>
      </c>
      <c r="R1978" s="9">
        <f t="shared" si="395"/>
        <v>0.49784299764016388</v>
      </c>
      <c r="S1978" s="11">
        <f t="shared" si="396"/>
        <v>0.50215700235983607</v>
      </c>
      <c r="T1978" s="9">
        <f t="shared" si="397"/>
        <v>-0.69747051744699196</v>
      </c>
      <c r="U1978" s="11">
        <f t="shared" si="398"/>
        <v>0</v>
      </c>
      <c r="AX1978">
        <v>0.97857012352898232</v>
      </c>
      <c r="AY1978">
        <v>0</v>
      </c>
      <c r="AZ1978">
        <v>1</v>
      </c>
      <c r="BA1978">
        <f t="shared" si="402"/>
        <v>1296</v>
      </c>
      <c r="BB1978">
        <f t="shared" si="403"/>
        <v>678</v>
      </c>
      <c r="BC1978">
        <f t="shared" si="399"/>
        <v>3.0769230769230882E-3</v>
      </c>
      <c r="BD1978">
        <f t="shared" si="400"/>
        <v>0.43500000000000005</v>
      </c>
      <c r="BE1978">
        <f t="shared" si="401"/>
        <v>0</v>
      </c>
    </row>
    <row r="1979" spans="1:57" x14ac:dyDescent="0.3">
      <c r="A1979">
        <f>Pumpkin_Seeds_Dataset!A1977</f>
        <v>67962</v>
      </c>
      <c r="B1979">
        <f>Pumpkin_Seeds_Dataset!B1977</f>
        <v>1005.691</v>
      </c>
      <c r="C1979">
        <f>Pumpkin_Seeds_Dataset!C1977</f>
        <v>399.82530000000003</v>
      </c>
      <c r="D1979">
        <f>Pumpkin_Seeds_Dataset!D1977</f>
        <v>217.4008</v>
      </c>
      <c r="E1979">
        <f>Pumpkin_Seeds_Dataset!E1977</f>
        <v>68470</v>
      </c>
      <c r="F1979">
        <f>Pumpkin_Seeds_Dataset!F1977</f>
        <v>294.16309999999999</v>
      </c>
      <c r="G1979">
        <f>Pumpkin_Seeds_Dataset!G1977</f>
        <v>0.83930000000000005</v>
      </c>
      <c r="H1979">
        <f>Pumpkin_Seeds_Dataset!H1977</f>
        <v>0.99260000000000004</v>
      </c>
      <c r="I1979">
        <f>Pumpkin_Seeds_Dataset!I1977</f>
        <v>0.65620000000000001</v>
      </c>
      <c r="J1979">
        <f>Pumpkin_Seeds_Dataset!J1977</f>
        <v>0.84440000000000004</v>
      </c>
      <c r="K1979">
        <f>Pumpkin_Seeds_Dataset!K1977</f>
        <v>1.8391</v>
      </c>
      <c r="L1979">
        <f>Pumpkin_Seeds_Dataset!L1977</f>
        <v>0.73570000000000002</v>
      </c>
      <c r="M1979" s="9">
        <f>Pumpkin_Seeds_Dataset!M1977</f>
        <v>1</v>
      </c>
      <c r="N1979" s="10">
        <f t="shared" si="391"/>
        <v>0</v>
      </c>
      <c r="O1979" s="11">
        <f t="shared" si="392"/>
        <v>1</v>
      </c>
      <c r="P1979">
        <f t="shared" si="393"/>
        <v>1</v>
      </c>
      <c r="Q1979">
        <f t="shared" si="394"/>
        <v>0.15518669533841267</v>
      </c>
      <c r="R1979" s="9">
        <f t="shared" si="395"/>
        <v>0.15518669533841267</v>
      </c>
      <c r="S1979" s="11">
        <f t="shared" si="396"/>
        <v>0.84481330466158733</v>
      </c>
      <c r="T1979" s="9">
        <f t="shared" si="397"/>
        <v>-1.8631264008199842</v>
      </c>
      <c r="U1979" s="11">
        <f t="shared" si="398"/>
        <v>0</v>
      </c>
      <c r="AX1979">
        <v>0.97866200921833335</v>
      </c>
      <c r="AY1979">
        <v>0</v>
      </c>
      <c r="AZ1979">
        <v>1</v>
      </c>
      <c r="BA1979">
        <f t="shared" si="402"/>
        <v>1296</v>
      </c>
      <c r="BB1979">
        <f t="shared" si="403"/>
        <v>679</v>
      </c>
      <c r="BC1979">
        <f t="shared" si="399"/>
        <v>3.0769230769230882E-3</v>
      </c>
      <c r="BD1979">
        <f t="shared" si="400"/>
        <v>0.4341666666666667</v>
      </c>
      <c r="BE1979">
        <f t="shared" si="401"/>
        <v>0</v>
      </c>
    </row>
    <row r="1980" spans="1:57" x14ac:dyDescent="0.3">
      <c r="A1980">
        <f>Pumpkin_Seeds_Dataset!A1978</f>
        <v>88664</v>
      </c>
      <c r="B1980">
        <f>Pumpkin_Seeds_Dataset!B1978</f>
        <v>1281.3340000000001</v>
      </c>
      <c r="C1980">
        <f>Pumpkin_Seeds_Dataset!C1978</f>
        <v>547.29190000000006</v>
      </c>
      <c r="D1980">
        <f>Pumpkin_Seeds_Dataset!D1978</f>
        <v>208.2073</v>
      </c>
      <c r="E1980">
        <f>Pumpkin_Seeds_Dataset!E1978</f>
        <v>89761</v>
      </c>
      <c r="F1980">
        <f>Pumpkin_Seeds_Dataset!F1978</f>
        <v>335.99180000000001</v>
      </c>
      <c r="G1980">
        <f>Pumpkin_Seeds_Dataset!G1978</f>
        <v>0.92479999999999996</v>
      </c>
      <c r="H1980">
        <f>Pumpkin_Seeds_Dataset!H1978</f>
        <v>0.98780000000000001</v>
      </c>
      <c r="I1980">
        <f>Pumpkin_Seeds_Dataset!I1978</f>
        <v>0.56479999999999997</v>
      </c>
      <c r="J1980">
        <f>Pumpkin_Seeds_Dataset!J1978</f>
        <v>0.67859999999999998</v>
      </c>
      <c r="K1980">
        <f>Pumpkin_Seeds_Dataset!K1978</f>
        <v>2.6286</v>
      </c>
      <c r="L1980">
        <f>Pumpkin_Seeds_Dataset!L1978</f>
        <v>0.6139</v>
      </c>
      <c r="M1980" s="9">
        <f>Pumpkin_Seeds_Dataset!M1978</f>
        <v>1</v>
      </c>
      <c r="N1980" s="10">
        <f t="shared" si="391"/>
        <v>0</v>
      </c>
      <c r="O1980" s="11">
        <f t="shared" si="392"/>
        <v>1</v>
      </c>
      <c r="P1980">
        <f t="shared" si="393"/>
        <v>1</v>
      </c>
      <c r="Q1980">
        <f t="shared" si="394"/>
        <v>0.99936787845327446</v>
      </c>
      <c r="R1980" s="9">
        <f t="shared" si="395"/>
        <v>0.99936787845327446</v>
      </c>
      <c r="S1980" s="11">
        <f t="shared" si="396"/>
        <v>6.3212154672553922E-4</v>
      </c>
      <c r="T1980" s="9">
        <f t="shared" si="397"/>
        <v>-6.3232141978427302E-4</v>
      </c>
      <c r="U1980" s="11">
        <f t="shared" si="398"/>
        <v>100</v>
      </c>
      <c r="AX1980">
        <v>0.97874292162305443</v>
      </c>
      <c r="AY1980">
        <v>0</v>
      </c>
      <c r="AZ1980">
        <v>1</v>
      </c>
      <c r="BA1980">
        <f t="shared" si="402"/>
        <v>1296</v>
      </c>
      <c r="BB1980">
        <f t="shared" si="403"/>
        <v>680</v>
      </c>
      <c r="BC1980">
        <f t="shared" si="399"/>
        <v>3.0769230769230882E-3</v>
      </c>
      <c r="BD1980">
        <f t="shared" si="400"/>
        <v>0.43333333333333335</v>
      </c>
      <c r="BE1980">
        <f t="shared" si="401"/>
        <v>0</v>
      </c>
    </row>
    <row r="1981" spans="1:57" x14ac:dyDescent="0.3">
      <c r="A1981">
        <f>Pumpkin_Seeds_Dataset!A1979</f>
        <v>60061</v>
      </c>
      <c r="B1981">
        <f>Pumpkin_Seeds_Dataset!B1979</f>
        <v>966.98199999999997</v>
      </c>
      <c r="C1981">
        <f>Pumpkin_Seeds_Dataset!C1979</f>
        <v>387.24950000000001</v>
      </c>
      <c r="D1981">
        <f>Pumpkin_Seeds_Dataset!D1979</f>
        <v>199.9434</v>
      </c>
      <c r="E1981">
        <f>Pumpkin_Seeds_Dataset!E1979</f>
        <v>60739</v>
      </c>
      <c r="F1981">
        <f>Pumpkin_Seeds_Dataset!F1979</f>
        <v>276.53579999999999</v>
      </c>
      <c r="G1981">
        <f>Pumpkin_Seeds_Dataset!G1979</f>
        <v>0.85640000000000005</v>
      </c>
      <c r="H1981">
        <f>Pumpkin_Seeds_Dataset!H1979</f>
        <v>0.98880000000000001</v>
      </c>
      <c r="I1981">
        <f>Pumpkin_Seeds_Dataset!I1979</f>
        <v>0.7147</v>
      </c>
      <c r="J1981">
        <f>Pumpkin_Seeds_Dataset!J1979</f>
        <v>0.80720000000000003</v>
      </c>
      <c r="K1981">
        <f>Pumpkin_Seeds_Dataset!K1979</f>
        <v>1.9368000000000001</v>
      </c>
      <c r="L1981">
        <f>Pumpkin_Seeds_Dataset!L1979</f>
        <v>0.71409999999999996</v>
      </c>
      <c r="M1981" s="9">
        <f>Pumpkin_Seeds_Dataset!M1979</f>
        <v>1</v>
      </c>
      <c r="N1981" s="10">
        <f t="shared" si="391"/>
        <v>0</v>
      </c>
      <c r="O1981" s="11">
        <f t="shared" si="392"/>
        <v>1</v>
      </c>
      <c r="P1981">
        <f t="shared" si="393"/>
        <v>1</v>
      </c>
      <c r="Q1981">
        <f t="shared" si="394"/>
        <v>0.69614199154120704</v>
      </c>
      <c r="R1981" s="9">
        <f t="shared" si="395"/>
        <v>0.69614199154120704</v>
      </c>
      <c r="S1981" s="11">
        <f t="shared" si="396"/>
        <v>0.30385800845879296</v>
      </c>
      <c r="T1981" s="9">
        <f t="shared" si="397"/>
        <v>-0.3622016286200303</v>
      </c>
      <c r="U1981" s="11">
        <f t="shared" si="398"/>
        <v>100</v>
      </c>
      <c r="AX1981">
        <v>0.97877329070144281</v>
      </c>
      <c r="AY1981">
        <v>0</v>
      </c>
      <c r="AZ1981">
        <v>1</v>
      </c>
      <c r="BA1981">
        <f t="shared" si="402"/>
        <v>1296</v>
      </c>
      <c r="BB1981">
        <f t="shared" si="403"/>
        <v>681</v>
      </c>
      <c r="BC1981">
        <f t="shared" si="399"/>
        <v>3.0769230769230882E-3</v>
      </c>
      <c r="BD1981">
        <f t="shared" si="400"/>
        <v>0.4325</v>
      </c>
      <c r="BE1981">
        <f t="shared" si="401"/>
        <v>0</v>
      </c>
    </row>
    <row r="1982" spans="1:57" x14ac:dyDescent="0.3">
      <c r="A1982">
        <f>Pumpkin_Seeds_Dataset!A1980</f>
        <v>90843</v>
      </c>
      <c r="B1982">
        <f>Pumpkin_Seeds_Dataset!B1980</f>
        <v>1217.4670000000001</v>
      </c>
      <c r="C1982">
        <f>Pumpkin_Seeds_Dataset!C1980</f>
        <v>506.70229999999998</v>
      </c>
      <c r="D1982">
        <f>Pumpkin_Seeds_Dataset!D1980</f>
        <v>228.91</v>
      </c>
      <c r="E1982">
        <f>Pumpkin_Seeds_Dataset!E1980</f>
        <v>91508</v>
      </c>
      <c r="F1982">
        <f>Pumpkin_Seeds_Dataset!F1980</f>
        <v>340.09539999999998</v>
      </c>
      <c r="G1982">
        <f>Pumpkin_Seeds_Dataset!G1980</f>
        <v>0.8921</v>
      </c>
      <c r="H1982">
        <f>Pumpkin_Seeds_Dataset!H1980</f>
        <v>0.99270000000000003</v>
      </c>
      <c r="I1982">
        <f>Pumpkin_Seeds_Dataset!I1980</f>
        <v>0.75349999999999995</v>
      </c>
      <c r="J1982">
        <f>Pumpkin_Seeds_Dataset!J1980</f>
        <v>0.7702</v>
      </c>
      <c r="K1982">
        <f>Pumpkin_Seeds_Dataset!K1980</f>
        <v>2.2134999999999998</v>
      </c>
      <c r="L1982">
        <f>Pumpkin_Seeds_Dataset!L1980</f>
        <v>0.67120000000000002</v>
      </c>
      <c r="M1982" s="9">
        <f>Pumpkin_Seeds_Dataset!M1980</f>
        <v>1</v>
      </c>
      <c r="N1982" s="10">
        <f t="shared" si="391"/>
        <v>0</v>
      </c>
      <c r="O1982" s="11">
        <f t="shared" si="392"/>
        <v>1</v>
      </c>
      <c r="P1982">
        <f t="shared" si="393"/>
        <v>1</v>
      </c>
      <c r="Q1982">
        <f t="shared" si="394"/>
        <v>0.9435847788998466</v>
      </c>
      <c r="R1982" s="9">
        <f t="shared" si="395"/>
        <v>0.9435847788998466</v>
      </c>
      <c r="S1982" s="11">
        <f t="shared" si="396"/>
        <v>5.6415221100153401E-2</v>
      </c>
      <c r="T1982" s="9">
        <f t="shared" si="397"/>
        <v>-5.8069062460613281E-2</v>
      </c>
      <c r="U1982" s="11">
        <f t="shared" si="398"/>
        <v>100</v>
      </c>
      <c r="AX1982">
        <v>0.97882270806939531</v>
      </c>
      <c r="AY1982">
        <v>0</v>
      </c>
      <c r="AZ1982">
        <v>1</v>
      </c>
      <c r="BA1982">
        <f t="shared" si="402"/>
        <v>1296</v>
      </c>
      <c r="BB1982">
        <f t="shared" si="403"/>
        <v>682</v>
      </c>
      <c r="BC1982">
        <f t="shared" si="399"/>
        <v>3.0769230769230882E-3</v>
      </c>
      <c r="BD1982">
        <f t="shared" si="400"/>
        <v>0.43166666666666664</v>
      </c>
      <c r="BE1982">
        <f t="shared" si="401"/>
        <v>0</v>
      </c>
    </row>
    <row r="1983" spans="1:57" x14ac:dyDescent="0.3">
      <c r="A1983">
        <f>Pumpkin_Seeds_Dataset!A1981</f>
        <v>85408</v>
      </c>
      <c r="B1983">
        <f>Pumpkin_Seeds_Dataset!B1981</f>
        <v>1197.405</v>
      </c>
      <c r="C1983">
        <f>Pumpkin_Seeds_Dataset!C1981</f>
        <v>486.23660000000001</v>
      </c>
      <c r="D1983">
        <f>Pumpkin_Seeds_Dataset!D1981</f>
        <v>224.84649999999999</v>
      </c>
      <c r="E1983">
        <f>Pumpkin_Seeds_Dataset!E1981</f>
        <v>86798</v>
      </c>
      <c r="F1983">
        <f>Pumpkin_Seeds_Dataset!F1981</f>
        <v>329.76479999999998</v>
      </c>
      <c r="G1983">
        <f>Pumpkin_Seeds_Dataset!G1981</f>
        <v>0.88670000000000004</v>
      </c>
      <c r="H1983">
        <f>Pumpkin_Seeds_Dataset!H1981</f>
        <v>0.98399999999999999</v>
      </c>
      <c r="I1983">
        <f>Pumpkin_Seeds_Dataset!I1981</f>
        <v>0.58079999999999998</v>
      </c>
      <c r="J1983">
        <f>Pumpkin_Seeds_Dataset!J1981</f>
        <v>0.74860000000000004</v>
      </c>
      <c r="K1983">
        <f>Pumpkin_Seeds_Dataset!K1981</f>
        <v>2.1625000000000001</v>
      </c>
      <c r="L1983">
        <f>Pumpkin_Seeds_Dataset!L1981</f>
        <v>0.67820000000000003</v>
      </c>
      <c r="M1983" s="9">
        <f>Pumpkin_Seeds_Dataset!M1981</f>
        <v>1</v>
      </c>
      <c r="N1983" s="10">
        <f t="shared" si="391"/>
        <v>0</v>
      </c>
      <c r="O1983" s="11">
        <f t="shared" si="392"/>
        <v>1</v>
      </c>
      <c r="P1983">
        <f t="shared" si="393"/>
        <v>1</v>
      </c>
      <c r="Q1983">
        <f t="shared" si="394"/>
        <v>0.3275285663448802</v>
      </c>
      <c r="R1983" s="9">
        <f t="shared" si="395"/>
        <v>0.3275285663448802</v>
      </c>
      <c r="S1983" s="11">
        <f t="shared" si="396"/>
        <v>0.67247143365511985</v>
      </c>
      <c r="T1983" s="9">
        <f t="shared" si="397"/>
        <v>-1.1161800022302013</v>
      </c>
      <c r="U1983" s="11">
        <f t="shared" si="398"/>
        <v>0</v>
      </c>
      <c r="AX1983">
        <v>0.97901498611627458</v>
      </c>
      <c r="AY1983">
        <v>0</v>
      </c>
      <c r="AZ1983">
        <v>1</v>
      </c>
      <c r="BA1983">
        <f t="shared" si="402"/>
        <v>1296</v>
      </c>
      <c r="BB1983">
        <f t="shared" si="403"/>
        <v>683</v>
      </c>
      <c r="BC1983">
        <f t="shared" si="399"/>
        <v>3.0769230769230882E-3</v>
      </c>
      <c r="BD1983">
        <f t="shared" si="400"/>
        <v>0.43083333333333329</v>
      </c>
      <c r="BE1983">
        <f t="shared" si="401"/>
        <v>0</v>
      </c>
    </row>
    <row r="1984" spans="1:57" x14ac:dyDescent="0.3">
      <c r="A1984">
        <f>Pumpkin_Seeds_Dataset!A1982</f>
        <v>98745</v>
      </c>
      <c r="B1984">
        <f>Pumpkin_Seeds_Dataset!B1982</f>
        <v>1290.0899999999999</v>
      </c>
      <c r="C1984">
        <f>Pumpkin_Seeds_Dataset!C1982</f>
        <v>541.04470000000003</v>
      </c>
      <c r="D1984">
        <f>Pumpkin_Seeds_Dataset!D1982</f>
        <v>232.9598</v>
      </c>
      <c r="E1984">
        <f>Pumpkin_Seeds_Dataset!E1982</f>
        <v>99459</v>
      </c>
      <c r="F1984">
        <f>Pumpkin_Seeds_Dataset!F1982</f>
        <v>354.57870000000003</v>
      </c>
      <c r="G1984">
        <f>Pumpkin_Seeds_Dataset!G1982</f>
        <v>0.90259999999999996</v>
      </c>
      <c r="H1984">
        <f>Pumpkin_Seeds_Dataset!H1982</f>
        <v>0.99280000000000002</v>
      </c>
      <c r="I1984">
        <f>Pumpkin_Seeds_Dataset!I1982</f>
        <v>0.58240000000000003</v>
      </c>
      <c r="J1984">
        <f>Pumpkin_Seeds_Dataset!J1982</f>
        <v>0.74560000000000004</v>
      </c>
      <c r="K1984">
        <f>Pumpkin_Seeds_Dataset!K1982</f>
        <v>2.3224999999999998</v>
      </c>
      <c r="L1984">
        <f>Pumpkin_Seeds_Dataset!L1982</f>
        <v>0.65539999999999998</v>
      </c>
      <c r="M1984" s="9">
        <f>Pumpkin_Seeds_Dataset!M1982</f>
        <v>1</v>
      </c>
      <c r="N1984" s="10">
        <f t="shared" si="391"/>
        <v>0</v>
      </c>
      <c r="O1984" s="11">
        <f t="shared" si="392"/>
        <v>1</v>
      </c>
      <c r="P1984">
        <f t="shared" si="393"/>
        <v>1</v>
      </c>
      <c r="Q1984">
        <f t="shared" si="394"/>
        <v>0.99260790638960572</v>
      </c>
      <c r="R1984" s="9">
        <f t="shared" si="395"/>
        <v>0.99260790638960572</v>
      </c>
      <c r="S1984" s="11">
        <f t="shared" si="396"/>
        <v>7.3920936103942791E-3</v>
      </c>
      <c r="T1984" s="9">
        <f t="shared" si="397"/>
        <v>-7.4195505274492774E-3</v>
      </c>
      <c r="U1984" s="11">
        <f t="shared" si="398"/>
        <v>100</v>
      </c>
      <c r="AX1984">
        <v>0.97904064211827058</v>
      </c>
      <c r="AY1984">
        <v>0</v>
      </c>
      <c r="AZ1984">
        <v>1</v>
      </c>
      <c r="BA1984">
        <f t="shared" si="402"/>
        <v>1296</v>
      </c>
      <c r="BB1984">
        <f t="shared" si="403"/>
        <v>684</v>
      </c>
      <c r="BC1984">
        <f t="shared" si="399"/>
        <v>3.0769230769230882E-3</v>
      </c>
      <c r="BD1984">
        <f t="shared" si="400"/>
        <v>0.43000000000000005</v>
      </c>
      <c r="BE1984">
        <f t="shared" si="401"/>
        <v>0</v>
      </c>
    </row>
    <row r="1985" spans="1:57" x14ac:dyDescent="0.3">
      <c r="A1985">
        <f>Pumpkin_Seeds_Dataset!A1983</f>
        <v>71383</v>
      </c>
      <c r="B1985">
        <f>Pumpkin_Seeds_Dataset!B1983</f>
        <v>1101.67</v>
      </c>
      <c r="C1985">
        <f>Pumpkin_Seeds_Dataset!C1983</f>
        <v>463.93529999999998</v>
      </c>
      <c r="D1985">
        <f>Pumpkin_Seeds_Dataset!D1983</f>
        <v>196.60929999999999</v>
      </c>
      <c r="E1985">
        <f>Pumpkin_Seeds_Dataset!E1983</f>
        <v>71987</v>
      </c>
      <c r="F1985">
        <f>Pumpkin_Seeds_Dataset!F1983</f>
        <v>301.47579999999999</v>
      </c>
      <c r="G1985">
        <f>Pumpkin_Seeds_Dataset!G1983</f>
        <v>0.90580000000000005</v>
      </c>
      <c r="H1985">
        <f>Pumpkin_Seeds_Dataset!H1983</f>
        <v>0.99160000000000004</v>
      </c>
      <c r="I1985">
        <f>Pumpkin_Seeds_Dataset!I1983</f>
        <v>0.55089999999999995</v>
      </c>
      <c r="J1985">
        <f>Pumpkin_Seeds_Dataset!J1983</f>
        <v>0.73909999999999998</v>
      </c>
      <c r="K1985">
        <f>Pumpkin_Seeds_Dataset!K1983</f>
        <v>2.3597000000000001</v>
      </c>
      <c r="L1985">
        <f>Pumpkin_Seeds_Dataset!L1983</f>
        <v>0.64980000000000004</v>
      </c>
      <c r="M1985" s="9">
        <f>Pumpkin_Seeds_Dataset!M1983</f>
        <v>1</v>
      </c>
      <c r="N1985" s="10">
        <f t="shared" si="391"/>
        <v>0</v>
      </c>
      <c r="O1985" s="11">
        <f t="shared" si="392"/>
        <v>1</v>
      </c>
      <c r="P1985">
        <f t="shared" si="393"/>
        <v>1</v>
      </c>
      <c r="Q1985">
        <f t="shared" si="394"/>
        <v>0.97845067911270978</v>
      </c>
      <c r="R1985" s="9">
        <f t="shared" si="395"/>
        <v>0.97845067911270978</v>
      </c>
      <c r="S1985" s="11">
        <f t="shared" si="396"/>
        <v>2.1549320887290224E-2</v>
      </c>
      <c r="T1985" s="9">
        <f t="shared" si="397"/>
        <v>-2.1784898002246748E-2</v>
      </c>
      <c r="U1985" s="11">
        <f t="shared" si="398"/>
        <v>100</v>
      </c>
      <c r="AX1985">
        <v>0.9791443562849923</v>
      </c>
      <c r="AY1985">
        <v>0</v>
      </c>
      <c r="AZ1985">
        <v>1</v>
      </c>
      <c r="BA1985">
        <f t="shared" si="402"/>
        <v>1296</v>
      </c>
      <c r="BB1985">
        <f t="shared" si="403"/>
        <v>685</v>
      </c>
      <c r="BC1985">
        <f t="shared" si="399"/>
        <v>3.0769230769230882E-3</v>
      </c>
      <c r="BD1985">
        <f t="shared" si="400"/>
        <v>0.4291666666666667</v>
      </c>
      <c r="BE1985">
        <f t="shared" si="401"/>
        <v>0</v>
      </c>
    </row>
    <row r="1986" spans="1:57" x14ac:dyDescent="0.3">
      <c r="A1986">
        <f>Pumpkin_Seeds_Dataset!A1984</f>
        <v>75133</v>
      </c>
      <c r="B1986">
        <f>Pumpkin_Seeds_Dataset!B1984</f>
        <v>1084.7550000000001</v>
      </c>
      <c r="C1986">
        <f>Pumpkin_Seeds_Dataset!C1984</f>
        <v>432.58629999999999</v>
      </c>
      <c r="D1986">
        <f>Pumpkin_Seeds_Dataset!D1984</f>
        <v>223.18879999999999</v>
      </c>
      <c r="E1986">
        <f>Pumpkin_Seeds_Dataset!E1984</f>
        <v>76161</v>
      </c>
      <c r="F1986">
        <f>Pumpkin_Seeds_Dataset!F1984</f>
        <v>309.29320000000001</v>
      </c>
      <c r="G1986">
        <f>Pumpkin_Seeds_Dataset!G1984</f>
        <v>0.85660000000000003</v>
      </c>
      <c r="H1986">
        <f>Pumpkin_Seeds_Dataset!H1984</f>
        <v>0.98650000000000004</v>
      </c>
      <c r="I1986">
        <f>Pumpkin_Seeds_Dataset!I1984</f>
        <v>0.75409999999999999</v>
      </c>
      <c r="J1986">
        <f>Pumpkin_Seeds_Dataset!J1984</f>
        <v>0.8024</v>
      </c>
      <c r="K1986">
        <f>Pumpkin_Seeds_Dataset!K1984</f>
        <v>1.9381999999999999</v>
      </c>
      <c r="L1986">
        <f>Pumpkin_Seeds_Dataset!L1984</f>
        <v>0.71499999999999997</v>
      </c>
      <c r="M1986" s="9">
        <f>Pumpkin_Seeds_Dataset!M1984</f>
        <v>1</v>
      </c>
      <c r="N1986" s="10">
        <f t="shared" si="391"/>
        <v>0</v>
      </c>
      <c r="O1986" s="11">
        <f t="shared" si="392"/>
        <v>1</v>
      </c>
      <c r="P1986">
        <f t="shared" si="393"/>
        <v>1</v>
      </c>
      <c r="Q1986">
        <f t="shared" si="394"/>
        <v>0.16650768736427432</v>
      </c>
      <c r="R1986" s="9">
        <f t="shared" si="395"/>
        <v>0.16650768736427432</v>
      </c>
      <c r="S1986" s="11">
        <f t="shared" si="396"/>
        <v>0.83349231263572565</v>
      </c>
      <c r="T1986" s="9">
        <f t="shared" si="397"/>
        <v>-1.7927138002714547</v>
      </c>
      <c r="U1986" s="11">
        <f t="shared" si="398"/>
        <v>0</v>
      </c>
      <c r="AX1986">
        <v>0.97936505397100393</v>
      </c>
      <c r="AY1986">
        <v>0</v>
      </c>
      <c r="AZ1986">
        <v>1</v>
      </c>
      <c r="BA1986">
        <f t="shared" si="402"/>
        <v>1296</v>
      </c>
      <c r="BB1986">
        <f t="shared" si="403"/>
        <v>686</v>
      </c>
      <c r="BC1986">
        <f t="shared" si="399"/>
        <v>3.0769230769230882E-3</v>
      </c>
      <c r="BD1986">
        <f t="shared" si="400"/>
        <v>0.42833333333333334</v>
      </c>
      <c r="BE1986">
        <f t="shared" si="401"/>
        <v>0</v>
      </c>
    </row>
    <row r="1987" spans="1:57" x14ac:dyDescent="0.3">
      <c r="A1987">
        <f>Pumpkin_Seeds_Dataset!A1985</f>
        <v>76751</v>
      </c>
      <c r="B1987">
        <f>Pumpkin_Seeds_Dataset!B1985</f>
        <v>1133.1780000000001</v>
      </c>
      <c r="C1987">
        <f>Pumpkin_Seeds_Dataset!C1985</f>
        <v>467.77190000000002</v>
      </c>
      <c r="D1987">
        <f>Pumpkin_Seeds_Dataset!D1985</f>
        <v>210.43870000000001</v>
      </c>
      <c r="E1987">
        <f>Pumpkin_Seeds_Dataset!E1985</f>
        <v>77745</v>
      </c>
      <c r="F1987">
        <f>Pumpkin_Seeds_Dataset!F1985</f>
        <v>312.60579999999999</v>
      </c>
      <c r="G1987">
        <f>Pumpkin_Seeds_Dataset!G1985</f>
        <v>0.8931</v>
      </c>
      <c r="H1987">
        <f>Pumpkin_Seeds_Dataset!H1985</f>
        <v>0.98719999999999997</v>
      </c>
      <c r="I1987">
        <f>Pumpkin_Seeds_Dataset!I1985</f>
        <v>0.7238</v>
      </c>
      <c r="J1987">
        <f>Pumpkin_Seeds_Dataset!J1985</f>
        <v>0.75109999999999999</v>
      </c>
      <c r="K1987">
        <f>Pumpkin_Seeds_Dataset!K1985</f>
        <v>2.2227999999999999</v>
      </c>
      <c r="L1987">
        <f>Pumpkin_Seeds_Dataset!L1985</f>
        <v>0.66830000000000001</v>
      </c>
      <c r="M1987" s="9">
        <f>Pumpkin_Seeds_Dataset!M1985</f>
        <v>1</v>
      </c>
      <c r="N1987" s="10">
        <f t="shared" si="391"/>
        <v>0</v>
      </c>
      <c r="O1987" s="11">
        <f t="shared" si="392"/>
        <v>1</v>
      </c>
      <c r="P1987">
        <f t="shared" si="393"/>
        <v>1</v>
      </c>
      <c r="Q1987">
        <f t="shared" si="394"/>
        <v>0.82166375181017159</v>
      </c>
      <c r="R1987" s="9">
        <f t="shared" si="395"/>
        <v>0.82166375181017159</v>
      </c>
      <c r="S1987" s="11">
        <f t="shared" si="396"/>
        <v>0.17833624818982841</v>
      </c>
      <c r="T1987" s="9">
        <f t="shared" si="397"/>
        <v>-0.19642402867244041</v>
      </c>
      <c r="U1987" s="11">
        <f t="shared" si="398"/>
        <v>100</v>
      </c>
      <c r="AX1987">
        <v>0.97951887852337671</v>
      </c>
      <c r="AY1987">
        <v>0</v>
      </c>
      <c r="AZ1987">
        <v>1</v>
      </c>
      <c r="BA1987">
        <f t="shared" si="402"/>
        <v>1296</v>
      </c>
      <c r="BB1987">
        <f t="shared" si="403"/>
        <v>687</v>
      </c>
      <c r="BC1987">
        <f t="shared" si="399"/>
        <v>3.0769230769230882E-3</v>
      </c>
      <c r="BD1987">
        <f t="shared" si="400"/>
        <v>0.42749999999999999</v>
      </c>
      <c r="BE1987">
        <f t="shared" si="401"/>
        <v>0</v>
      </c>
    </row>
    <row r="1988" spans="1:57" x14ac:dyDescent="0.3">
      <c r="A1988">
        <f>Pumpkin_Seeds_Dataset!A1986</f>
        <v>88927</v>
      </c>
      <c r="B1988">
        <f>Pumpkin_Seeds_Dataset!B1986</f>
        <v>1219.845</v>
      </c>
      <c r="C1988">
        <f>Pumpkin_Seeds_Dataset!C1986</f>
        <v>511.53179999999998</v>
      </c>
      <c r="D1988">
        <f>Pumpkin_Seeds_Dataset!D1986</f>
        <v>222.01050000000001</v>
      </c>
      <c r="E1988">
        <f>Pumpkin_Seeds_Dataset!E1986</f>
        <v>89616</v>
      </c>
      <c r="F1988">
        <f>Pumpkin_Seeds_Dataset!F1986</f>
        <v>336.4898</v>
      </c>
      <c r="G1988">
        <f>Pumpkin_Seeds_Dataset!G1986</f>
        <v>0.90090000000000003</v>
      </c>
      <c r="H1988">
        <f>Pumpkin_Seeds_Dataset!H1986</f>
        <v>0.99229999999999996</v>
      </c>
      <c r="I1988">
        <f>Pumpkin_Seeds_Dataset!I1986</f>
        <v>0.64390000000000003</v>
      </c>
      <c r="J1988">
        <f>Pumpkin_Seeds_Dataset!J1986</f>
        <v>0.751</v>
      </c>
      <c r="K1988">
        <f>Pumpkin_Seeds_Dataset!K1986</f>
        <v>2.3041</v>
      </c>
      <c r="L1988">
        <f>Pumpkin_Seeds_Dataset!L1986</f>
        <v>0.65780000000000005</v>
      </c>
      <c r="M1988" s="9">
        <f>Pumpkin_Seeds_Dataset!M1986</f>
        <v>1</v>
      </c>
      <c r="N1988" s="10">
        <f t="shared" si="391"/>
        <v>0</v>
      </c>
      <c r="O1988" s="11">
        <f t="shared" si="392"/>
        <v>1</v>
      </c>
      <c r="P1988">
        <f t="shared" si="393"/>
        <v>1</v>
      </c>
      <c r="Q1988">
        <f t="shared" si="394"/>
        <v>0.97352007934726292</v>
      </c>
      <c r="R1988" s="9">
        <f t="shared" si="395"/>
        <v>0.97352007934726292</v>
      </c>
      <c r="S1988" s="11">
        <f t="shared" si="396"/>
        <v>2.6479920652737077E-2</v>
      </c>
      <c r="T1988" s="9">
        <f t="shared" si="397"/>
        <v>-2.6836828448066424E-2</v>
      </c>
      <c r="U1988" s="11">
        <f t="shared" si="398"/>
        <v>100</v>
      </c>
      <c r="AX1988">
        <v>0.97957407969283683</v>
      </c>
      <c r="AY1988">
        <v>0</v>
      </c>
      <c r="AZ1988">
        <v>1</v>
      </c>
      <c r="BA1988">
        <f t="shared" si="402"/>
        <v>1296</v>
      </c>
      <c r="BB1988">
        <f t="shared" si="403"/>
        <v>688</v>
      </c>
      <c r="BC1988">
        <f t="shared" si="399"/>
        <v>3.0769230769230882E-3</v>
      </c>
      <c r="BD1988">
        <f t="shared" si="400"/>
        <v>0.42666666666666664</v>
      </c>
      <c r="BE1988">
        <f t="shared" si="401"/>
        <v>0</v>
      </c>
    </row>
    <row r="1989" spans="1:57" x14ac:dyDescent="0.3">
      <c r="A1989">
        <f>Pumpkin_Seeds_Dataset!A1987</f>
        <v>82527</v>
      </c>
      <c r="B1989">
        <f>Pumpkin_Seeds_Dataset!B1987</f>
        <v>1124.691</v>
      </c>
      <c r="C1989">
        <f>Pumpkin_Seeds_Dataset!C1987</f>
        <v>450.34710000000001</v>
      </c>
      <c r="D1989">
        <f>Pumpkin_Seeds_Dataset!D1987</f>
        <v>234.535</v>
      </c>
      <c r="E1989">
        <f>Pumpkin_Seeds_Dataset!E1987</f>
        <v>83174</v>
      </c>
      <c r="F1989">
        <f>Pumpkin_Seeds_Dataset!F1987</f>
        <v>324.15530000000001</v>
      </c>
      <c r="G1989">
        <f>Pumpkin_Seeds_Dataset!G1987</f>
        <v>0.85370000000000001</v>
      </c>
      <c r="H1989">
        <f>Pumpkin_Seeds_Dataset!H1987</f>
        <v>0.99219999999999997</v>
      </c>
      <c r="I1989">
        <f>Pumpkin_Seeds_Dataset!I1987</f>
        <v>0.63480000000000003</v>
      </c>
      <c r="J1989">
        <f>Pumpkin_Seeds_Dataset!J1987</f>
        <v>0.81989999999999996</v>
      </c>
      <c r="K1989">
        <f>Pumpkin_Seeds_Dataset!K1987</f>
        <v>1.9201999999999999</v>
      </c>
      <c r="L1989">
        <f>Pumpkin_Seeds_Dataset!L1987</f>
        <v>0.7198</v>
      </c>
      <c r="M1989" s="9">
        <f>Pumpkin_Seeds_Dataset!M1987</f>
        <v>1</v>
      </c>
      <c r="N1989" s="10">
        <f t="shared" ref="N1989:N2052" si="404">1-M1989</f>
        <v>0</v>
      </c>
      <c r="O1989" s="11">
        <f t="shared" ref="O1989:O2052" si="405">M1989+N1989</f>
        <v>1</v>
      </c>
      <c r="P1989">
        <f t="shared" ref="P1989:P2052" si="406">IF(O1989=0,"",M1989/O1989)</f>
        <v>1</v>
      </c>
      <c r="Q1989">
        <f t="shared" ref="Q1989:Q2052" si="407">1/(1+EXP(-$X$5-MMULT(A1989:L1989,$X$6:$X$17)))</f>
        <v>0.26308445121274904</v>
      </c>
      <c r="R1989" s="9">
        <f t="shared" ref="R1989:R2052" si="408">O1989*Q1989</f>
        <v>0.26308445121274904</v>
      </c>
      <c r="S1989" s="11">
        <f t="shared" ref="S1989:S2052" si="409">O1989-R1989</f>
        <v>0.73691554878725096</v>
      </c>
      <c r="T1989" s="9">
        <f t="shared" ref="T1989:T2052" si="410">IFERROR(O1989*(P1989*LN(Q1989)+(1-P1989)*LN(1-Q1989)),0)</f>
        <v>-1.335280191075469</v>
      </c>
      <c r="U1989" s="11">
        <f t="shared" ref="U1989:U2052" si="411">100*IF(Q1989&gt;=$AT$10,M1989/O1989,N1989/O1989)</f>
        <v>0</v>
      </c>
      <c r="AX1989">
        <v>0.97959965197751486</v>
      </c>
      <c r="AY1989">
        <v>0</v>
      </c>
      <c r="AZ1989">
        <v>1</v>
      </c>
      <c r="BA1989">
        <f t="shared" si="402"/>
        <v>1296</v>
      </c>
      <c r="BB1989">
        <f t="shared" si="403"/>
        <v>689</v>
      </c>
      <c r="BC1989">
        <f t="shared" ref="BC1989:BC2052" si="412">1-BA1989/BA$2504</f>
        <v>3.0769230769230882E-3</v>
      </c>
      <c r="BD1989">
        <f t="shared" ref="BD1989:BD2052" si="413">1-BB1989/BB$2504</f>
        <v>0.42583333333333329</v>
      </c>
      <c r="BE1989">
        <f t="shared" ref="BE1989:BE2052" si="414">(BC1989-BC1990)*BD1989</f>
        <v>0</v>
      </c>
    </row>
    <row r="1990" spans="1:57" x14ac:dyDescent="0.3">
      <c r="A1990">
        <f>Pumpkin_Seeds_Dataset!A1988</f>
        <v>96644</v>
      </c>
      <c r="B1990">
        <f>Pumpkin_Seeds_Dataset!B1988</f>
        <v>1251.9190000000001</v>
      </c>
      <c r="C1990">
        <f>Pumpkin_Seeds_Dataset!C1988</f>
        <v>482.42489999999998</v>
      </c>
      <c r="D1990">
        <f>Pumpkin_Seeds_Dataset!D1988</f>
        <v>261.2029</v>
      </c>
      <c r="E1990">
        <f>Pumpkin_Seeds_Dataset!E1988</f>
        <v>98280</v>
      </c>
      <c r="F1990">
        <f>Pumpkin_Seeds_Dataset!F1988</f>
        <v>350.78620000000001</v>
      </c>
      <c r="G1990">
        <f>Pumpkin_Seeds_Dataset!G1988</f>
        <v>0.8407</v>
      </c>
      <c r="H1990">
        <f>Pumpkin_Seeds_Dataset!H1988</f>
        <v>0.98340000000000005</v>
      </c>
      <c r="I1990">
        <f>Pumpkin_Seeds_Dataset!I1988</f>
        <v>0.75829999999999997</v>
      </c>
      <c r="J1990">
        <f>Pumpkin_Seeds_Dataset!J1988</f>
        <v>0.77490000000000003</v>
      </c>
      <c r="K1990">
        <f>Pumpkin_Seeds_Dataset!K1988</f>
        <v>1.8469</v>
      </c>
      <c r="L1990">
        <f>Pumpkin_Seeds_Dataset!L1988</f>
        <v>0.72709999999999997</v>
      </c>
      <c r="M1990" s="9">
        <f>Pumpkin_Seeds_Dataset!M1988</f>
        <v>1</v>
      </c>
      <c r="N1990" s="10">
        <f t="shared" si="404"/>
        <v>0</v>
      </c>
      <c r="O1990" s="11">
        <f t="shared" si="405"/>
        <v>1</v>
      </c>
      <c r="P1990">
        <f t="shared" si="406"/>
        <v>1</v>
      </c>
      <c r="Q1990">
        <f t="shared" si="407"/>
        <v>0.31309273896966211</v>
      </c>
      <c r="R1990" s="9">
        <f t="shared" si="408"/>
        <v>0.31309273896966211</v>
      </c>
      <c r="S1990" s="11">
        <f t="shared" si="409"/>
        <v>0.68690726103033795</v>
      </c>
      <c r="T1990" s="9">
        <f t="shared" si="410"/>
        <v>-1.1612558416894885</v>
      </c>
      <c r="U1990" s="11">
        <f t="shared" si="411"/>
        <v>0</v>
      </c>
      <c r="AX1990">
        <v>0.97970349714323834</v>
      </c>
      <c r="AY1990">
        <v>0</v>
      </c>
      <c r="AZ1990">
        <v>1</v>
      </c>
      <c r="BA1990">
        <f t="shared" ref="BA1990:BA2053" si="415">BA1989+AY1990</f>
        <v>1296</v>
      </c>
      <c r="BB1990">
        <f t="shared" ref="BB1990:BB2053" si="416">BB1989+AZ1990</f>
        <v>690</v>
      </c>
      <c r="BC1990">
        <f t="shared" si="412"/>
        <v>3.0769230769230882E-3</v>
      </c>
      <c r="BD1990">
        <f t="shared" si="413"/>
        <v>0.42500000000000004</v>
      </c>
      <c r="BE1990">
        <f t="shared" si="414"/>
        <v>0</v>
      </c>
    </row>
    <row r="1991" spans="1:57" x14ac:dyDescent="0.3">
      <c r="A1991">
        <f>Pumpkin_Seeds_Dataset!A1989</f>
        <v>57366</v>
      </c>
      <c r="B1991">
        <f>Pumpkin_Seeds_Dataset!B1989</f>
        <v>947.17499999999995</v>
      </c>
      <c r="C1991">
        <f>Pumpkin_Seeds_Dataset!C1989</f>
        <v>390.96839999999997</v>
      </c>
      <c r="D1991">
        <f>Pumpkin_Seeds_Dataset!D1989</f>
        <v>187.56970000000001</v>
      </c>
      <c r="E1991">
        <f>Pumpkin_Seeds_Dataset!E1989</f>
        <v>57852</v>
      </c>
      <c r="F1991">
        <f>Pumpkin_Seeds_Dataset!F1989</f>
        <v>270.2604</v>
      </c>
      <c r="G1991">
        <f>Pumpkin_Seeds_Dataset!G1989</f>
        <v>0.87739999999999996</v>
      </c>
      <c r="H1991">
        <f>Pumpkin_Seeds_Dataset!H1989</f>
        <v>0.99160000000000004</v>
      </c>
      <c r="I1991">
        <f>Pumpkin_Seeds_Dataset!I1989</f>
        <v>0.74299999999999999</v>
      </c>
      <c r="J1991">
        <f>Pumpkin_Seeds_Dataset!J1989</f>
        <v>0.80349999999999999</v>
      </c>
      <c r="K1991">
        <f>Pumpkin_Seeds_Dataset!K1989</f>
        <v>2.0844</v>
      </c>
      <c r="L1991">
        <f>Pumpkin_Seeds_Dataset!L1989</f>
        <v>0.69130000000000003</v>
      </c>
      <c r="M1991" s="9">
        <f>Pumpkin_Seeds_Dataset!M1989</f>
        <v>1</v>
      </c>
      <c r="N1991" s="10">
        <f t="shared" si="404"/>
        <v>0</v>
      </c>
      <c r="O1991" s="11">
        <f t="shared" si="405"/>
        <v>1</v>
      </c>
      <c r="P1991">
        <f t="shared" si="406"/>
        <v>1</v>
      </c>
      <c r="Q1991">
        <f t="shared" si="407"/>
        <v>0.89673566078263001</v>
      </c>
      <c r="R1991" s="9">
        <f t="shared" si="408"/>
        <v>0.89673566078263001</v>
      </c>
      <c r="S1991" s="11">
        <f t="shared" si="409"/>
        <v>0.10326433921736999</v>
      </c>
      <c r="T1991" s="9">
        <f t="shared" si="410"/>
        <v>-0.10899415290374535</v>
      </c>
      <c r="U1991" s="11">
        <f t="shared" si="411"/>
        <v>100</v>
      </c>
      <c r="AX1991">
        <v>0.97982111044500519</v>
      </c>
      <c r="AY1991">
        <v>0</v>
      </c>
      <c r="AZ1991">
        <v>1</v>
      </c>
      <c r="BA1991">
        <f t="shared" si="415"/>
        <v>1296</v>
      </c>
      <c r="BB1991">
        <f t="shared" si="416"/>
        <v>691</v>
      </c>
      <c r="BC1991">
        <f t="shared" si="412"/>
        <v>3.0769230769230882E-3</v>
      </c>
      <c r="BD1991">
        <f t="shared" si="413"/>
        <v>0.42416666666666669</v>
      </c>
      <c r="BE1991">
        <f t="shared" si="414"/>
        <v>0</v>
      </c>
    </row>
    <row r="1992" spans="1:57" x14ac:dyDescent="0.3">
      <c r="A1992">
        <f>Pumpkin_Seeds_Dataset!A1990</f>
        <v>58055</v>
      </c>
      <c r="B1992">
        <f>Pumpkin_Seeds_Dataset!B1990</f>
        <v>938.36</v>
      </c>
      <c r="C1992">
        <f>Pumpkin_Seeds_Dataset!C1990</f>
        <v>373.56880000000001</v>
      </c>
      <c r="D1992">
        <f>Pumpkin_Seeds_Dataset!D1990</f>
        <v>198.71549999999999</v>
      </c>
      <c r="E1992">
        <f>Pumpkin_Seeds_Dataset!E1990</f>
        <v>58730</v>
      </c>
      <c r="F1992">
        <f>Pumpkin_Seeds_Dataset!F1990</f>
        <v>271.87849999999997</v>
      </c>
      <c r="G1992">
        <f>Pumpkin_Seeds_Dataset!G1990</f>
        <v>0.8468</v>
      </c>
      <c r="H1992">
        <f>Pumpkin_Seeds_Dataset!H1990</f>
        <v>0.98850000000000005</v>
      </c>
      <c r="I1992">
        <f>Pumpkin_Seeds_Dataset!I1990</f>
        <v>0.745</v>
      </c>
      <c r="J1992">
        <f>Pumpkin_Seeds_Dataset!J1990</f>
        <v>0.82850000000000001</v>
      </c>
      <c r="K1992">
        <f>Pumpkin_Seeds_Dataset!K1990</f>
        <v>1.8798999999999999</v>
      </c>
      <c r="L1992">
        <f>Pumpkin_Seeds_Dataset!L1990</f>
        <v>0.7278</v>
      </c>
      <c r="M1992" s="9">
        <f>Pumpkin_Seeds_Dataset!M1990</f>
        <v>1</v>
      </c>
      <c r="N1992" s="10">
        <f t="shared" si="404"/>
        <v>0</v>
      </c>
      <c r="O1992" s="11">
        <f t="shared" si="405"/>
        <v>1</v>
      </c>
      <c r="P1992">
        <f t="shared" si="406"/>
        <v>1</v>
      </c>
      <c r="Q1992">
        <f t="shared" si="407"/>
        <v>0.34969100078434151</v>
      </c>
      <c r="R1992" s="9">
        <f t="shared" si="408"/>
        <v>0.34969100078434151</v>
      </c>
      <c r="S1992" s="11">
        <f t="shared" si="409"/>
        <v>0.65030899921565855</v>
      </c>
      <c r="T1992" s="9">
        <f t="shared" si="410"/>
        <v>-1.0507053693464754</v>
      </c>
      <c r="U1992" s="11">
        <f t="shared" si="411"/>
        <v>0</v>
      </c>
      <c r="AX1992">
        <v>0.97983133453612925</v>
      </c>
      <c r="AY1992">
        <v>0</v>
      </c>
      <c r="AZ1992">
        <v>1</v>
      </c>
      <c r="BA1992">
        <f t="shared" si="415"/>
        <v>1296</v>
      </c>
      <c r="BB1992">
        <f t="shared" si="416"/>
        <v>692</v>
      </c>
      <c r="BC1992">
        <f t="shared" si="412"/>
        <v>3.0769230769230882E-3</v>
      </c>
      <c r="BD1992">
        <f t="shared" si="413"/>
        <v>0.42333333333333334</v>
      </c>
      <c r="BE1992">
        <f t="shared" si="414"/>
        <v>0</v>
      </c>
    </row>
    <row r="1993" spans="1:57" x14ac:dyDescent="0.3">
      <c r="A1993">
        <f>Pumpkin_Seeds_Dataset!A1991</f>
        <v>111788</v>
      </c>
      <c r="B1993">
        <f>Pumpkin_Seeds_Dataset!B1991</f>
        <v>1387.701</v>
      </c>
      <c r="C1993">
        <f>Pumpkin_Seeds_Dataset!C1991</f>
        <v>583.42819999999995</v>
      </c>
      <c r="D1993">
        <f>Pumpkin_Seeds_Dataset!D1991</f>
        <v>246.13499999999999</v>
      </c>
      <c r="E1993">
        <f>Pumpkin_Seeds_Dataset!E1991</f>
        <v>112884</v>
      </c>
      <c r="F1993">
        <f>Pumpkin_Seeds_Dataset!F1991</f>
        <v>377.27030000000002</v>
      </c>
      <c r="G1993">
        <f>Pumpkin_Seeds_Dataset!G1991</f>
        <v>0.90669999999999995</v>
      </c>
      <c r="H1993">
        <f>Pumpkin_Seeds_Dataset!H1991</f>
        <v>0.99029999999999996</v>
      </c>
      <c r="I1993">
        <f>Pumpkin_Seeds_Dataset!I1991</f>
        <v>0.73280000000000001</v>
      </c>
      <c r="J1993">
        <f>Pumpkin_Seeds_Dataset!J1991</f>
        <v>0.72950000000000004</v>
      </c>
      <c r="K1993">
        <f>Pumpkin_Seeds_Dataset!K1991</f>
        <v>2.3704000000000001</v>
      </c>
      <c r="L1993">
        <f>Pumpkin_Seeds_Dataset!L1991</f>
        <v>0.64659999999999995</v>
      </c>
      <c r="M1993" s="9">
        <f>Pumpkin_Seeds_Dataset!M1991</f>
        <v>1</v>
      </c>
      <c r="N1993" s="10">
        <f t="shared" si="404"/>
        <v>0</v>
      </c>
      <c r="O1993" s="11">
        <f t="shared" si="405"/>
        <v>1</v>
      </c>
      <c r="P1993">
        <f t="shared" si="406"/>
        <v>1</v>
      </c>
      <c r="Q1993">
        <f t="shared" si="407"/>
        <v>0.99953533587813281</v>
      </c>
      <c r="R1993" s="9">
        <f t="shared" si="408"/>
        <v>0.99953533587813281</v>
      </c>
      <c r="S1993" s="11">
        <f t="shared" si="409"/>
        <v>4.6466412186718653E-4</v>
      </c>
      <c r="T1993" s="9">
        <f t="shared" si="410"/>
        <v>-4.6477211169422295E-4</v>
      </c>
      <c r="U1993" s="11">
        <f t="shared" si="411"/>
        <v>100</v>
      </c>
      <c r="AX1993">
        <v>0.97997177018286419</v>
      </c>
      <c r="AY1993">
        <v>0</v>
      </c>
      <c r="AZ1993">
        <v>1</v>
      </c>
      <c r="BA1993">
        <f t="shared" si="415"/>
        <v>1296</v>
      </c>
      <c r="BB1993">
        <f t="shared" si="416"/>
        <v>693</v>
      </c>
      <c r="BC1993">
        <f t="shared" si="412"/>
        <v>3.0769230769230882E-3</v>
      </c>
      <c r="BD1993">
        <f t="shared" si="413"/>
        <v>0.42249999999999999</v>
      </c>
      <c r="BE1993">
        <f t="shared" si="414"/>
        <v>3.2499999999998947E-4</v>
      </c>
    </row>
    <row r="1994" spans="1:57" x14ac:dyDescent="0.3">
      <c r="A1994">
        <f>Pumpkin_Seeds_Dataset!A1992</f>
        <v>75574</v>
      </c>
      <c r="B1994">
        <f>Pumpkin_Seeds_Dataset!B1992</f>
        <v>1066.116</v>
      </c>
      <c r="C1994">
        <f>Pumpkin_Seeds_Dataset!C1992</f>
        <v>411.85120000000001</v>
      </c>
      <c r="D1994">
        <f>Pumpkin_Seeds_Dataset!D1992</f>
        <v>236.1875</v>
      </c>
      <c r="E1994">
        <f>Pumpkin_Seeds_Dataset!E1992</f>
        <v>76639</v>
      </c>
      <c r="F1994">
        <f>Pumpkin_Seeds_Dataset!F1992</f>
        <v>310.19959999999998</v>
      </c>
      <c r="G1994">
        <f>Pumpkin_Seeds_Dataset!G1992</f>
        <v>0.81920000000000004</v>
      </c>
      <c r="H1994">
        <f>Pumpkin_Seeds_Dataset!H1992</f>
        <v>0.98609999999999998</v>
      </c>
      <c r="I1994">
        <f>Pumpkin_Seeds_Dataset!I1992</f>
        <v>0.75019999999999998</v>
      </c>
      <c r="J1994">
        <f>Pumpkin_Seeds_Dataset!J1992</f>
        <v>0.83560000000000001</v>
      </c>
      <c r="K1994">
        <f>Pumpkin_Seeds_Dataset!K1992</f>
        <v>1.7437</v>
      </c>
      <c r="L1994">
        <f>Pumpkin_Seeds_Dataset!L1992</f>
        <v>0.75319999999999998</v>
      </c>
      <c r="M1994" s="9">
        <f>Pumpkin_Seeds_Dataset!M1992</f>
        <v>1</v>
      </c>
      <c r="N1994" s="10">
        <f t="shared" si="404"/>
        <v>0</v>
      </c>
      <c r="O1994" s="11">
        <f t="shared" si="405"/>
        <v>1</v>
      </c>
      <c r="P1994">
        <f t="shared" si="406"/>
        <v>1</v>
      </c>
      <c r="Q1994">
        <f t="shared" si="407"/>
        <v>2.9617897274142119E-2</v>
      </c>
      <c r="R1994" s="9">
        <f t="shared" si="408"/>
        <v>2.9617897274142119E-2</v>
      </c>
      <c r="S1994" s="11">
        <f t="shared" si="409"/>
        <v>0.9703821027258579</v>
      </c>
      <c r="T1994" s="9">
        <f t="shared" si="410"/>
        <v>-3.5193764627318744</v>
      </c>
      <c r="U1994" s="11">
        <f t="shared" si="411"/>
        <v>0</v>
      </c>
      <c r="AX1994">
        <v>0.98033048307167026</v>
      </c>
      <c r="AY1994">
        <v>1</v>
      </c>
      <c r="AZ1994">
        <v>0</v>
      </c>
      <c r="BA1994">
        <f t="shared" si="415"/>
        <v>1297</v>
      </c>
      <c r="BB1994">
        <f t="shared" si="416"/>
        <v>693</v>
      </c>
      <c r="BC1994">
        <f t="shared" si="412"/>
        <v>2.3076923076923439E-3</v>
      </c>
      <c r="BD1994">
        <f t="shared" si="413"/>
        <v>0.42249999999999999</v>
      </c>
      <c r="BE1994">
        <f t="shared" si="414"/>
        <v>0</v>
      </c>
    </row>
    <row r="1995" spans="1:57" x14ac:dyDescent="0.3">
      <c r="A1995">
        <f>Pumpkin_Seeds_Dataset!A1993</f>
        <v>135455</v>
      </c>
      <c r="B1995">
        <f>Pumpkin_Seeds_Dataset!B1993</f>
        <v>1451.905</v>
      </c>
      <c r="C1995">
        <f>Pumpkin_Seeds_Dataset!C1993</f>
        <v>580.8759</v>
      </c>
      <c r="D1995">
        <f>Pumpkin_Seeds_Dataset!D1993</f>
        <v>297.79520000000002</v>
      </c>
      <c r="E1995">
        <f>Pumpkin_Seeds_Dataset!E1993</f>
        <v>136373</v>
      </c>
      <c r="F1995">
        <f>Pumpkin_Seeds_Dataset!F1993</f>
        <v>415.29109999999997</v>
      </c>
      <c r="G1995">
        <f>Pumpkin_Seeds_Dataset!G1993</f>
        <v>0.85860000000000003</v>
      </c>
      <c r="H1995">
        <f>Pumpkin_Seeds_Dataset!H1993</f>
        <v>0.99329999999999996</v>
      </c>
      <c r="I1995">
        <f>Pumpkin_Seeds_Dataset!I1993</f>
        <v>0.69279999999999997</v>
      </c>
      <c r="J1995">
        <f>Pumpkin_Seeds_Dataset!J1993</f>
        <v>0.8075</v>
      </c>
      <c r="K1995">
        <f>Pumpkin_Seeds_Dataset!K1993</f>
        <v>1.9505999999999999</v>
      </c>
      <c r="L1995">
        <f>Pumpkin_Seeds_Dataset!L1993</f>
        <v>0.71489999999999998</v>
      </c>
      <c r="M1995" s="9">
        <f>Pumpkin_Seeds_Dataset!M1993</f>
        <v>1</v>
      </c>
      <c r="N1995" s="10">
        <f t="shared" si="404"/>
        <v>0</v>
      </c>
      <c r="O1995" s="11">
        <f t="shared" si="405"/>
        <v>1</v>
      </c>
      <c r="P1995">
        <f t="shared" si="406"/>
        <v>1</v>
      </c>
      <c r="Q1995">
        <f t="shared" si="407"/>
        <v>0.99970914316495374</v>
      </c>
      <c r="R1995" s="9">
        <f t="shared" si="408"/>
        <v>0.99970914316495374</v>
      </c>
      <c r="S1995" s="11">
        <f t="shared" si="409"/>
        <v>2.9085683504626036E-4</v>
      </c>
      <c r="T1995" s="9">
        <f t="shared" si="410"/>
        <v>-2.9089914209923614E-4</v>
      </c>
      <c r="U1995" s="11">
        <f t="shared" si="411"/>
        <v>100</v>
      </c>
      <c r="AX1995">
        <v>0.98085673009827934</v>
      </c>
      <c r="AY1995">
        <v>0</v>
      </c>
      <c r="AZ1995">
        <v>1</v>
      </c>
      <c r="BA1995">
        <f t="shared" si="415"/>
        <v>1297</v>
      </c>
      <c r="BB1995">
        <f t="shared" si="416"/>
        <v>694</v>
      </c>
      <c r="BC1995">
        <f t="shared" si="412"/>
        <v>2.3076923076923439E-3</v>
      </c>
      <c r="BD1995">
        <f t="shared" si="413"/>
        <v>0.42166666666666663</v>
      </c>
      <c r="BE1995">
        <f t="shared" si="414"/>
        <v>0</v>
      </c>
    </row>
    <row r="1996" spans="1:57" x14ac:dyDescent="0.3">
      <c r="A1996">
        <f>Pumpkin_Seeds_Dataset!A1994</f>
        <v>112914</v>
      </c>
      <c r="B1996">
        <f>Pumpkin_Seeds_Dataset!B1994</f>
        <v>1408.7550000000001</v>
      </c>
      <c r="C1996">
        <f>Pumpkin_Seeds_Dataset!C1994</f>
        <v>600.60069999999996</v>
      </c>
      <c r="D1996">
        <f>Pumpkin_Seeds_Dataset!D1994</f>
        <v>239.72499999999999</v>
      </c>
      <c r="E1996">
        <f>Pumpkin_Seeds_Dataset!E1994</f>
        <v>113754</v>
      </c>
      <c r="F1996">
        <f>Pumpkin_Seeds_Dataset!F1994</f>
        <v>379.16559999999998</v>
      </c>
      <c r="G1996">
        <f>Pumpkin_Seeds_Dataset!G1994</f>
        <v>0.91690000000000005</v>
      </c>
      <c r="H1996">
        <f>Pumpkin_Seeds_Dataset!H1994</f>
        <v>0.99260000000000004</v>
      </c>
      <c r="I1996">
        <f>Pumpkin_Seeds_Dataset!I1994</f>
        <v>0.73399999999999999</v>
      </c>
      <c r="J1996">
        <f>Pumpkin_Seeds_Dataset!J1994</f>
        <v>0.71499999999999997</v>
      </c>
      <c r="K1996">
        <f>Pumpkin_Seeds_Dataset!K1994</f>
        <v>2.5053999999999998</v>
      </c>
      <c r="L1996">
        <f>Pumpkin_Seeds_Dataset!L1994</f>
        <v>0.63129999999999997</v>
      </c>
      <c r="M1996" s="9">
        <f>Pumpkin_Seeds_Dataset!M1994</f>
        <v>1</v>
      </c>
      <c r="N1996" s="10">
        <f t="shared" si="404"/>
        <v>0</v>
      </c>
      <c r="O1996" s="11">
        <f t="shared" si="405"/>
        <v>1</v>
      </c>
      <c r="P1996">
        <f t="shared" si="406"/>
        <v>1</v>
      </c>
      <c r="Q1996">
        <f t="shared" si="407"/>
        <v>0.99993395782180383</v>
      </c>
      <c r="R1996" s="9">
        <f t="shared" si="408"/>
        <v>0.99993395782180383</v>
      </c>
      <c r="S1996" s="11">
        <f t="shared" si="409"/>
        <v>6.6042178196168422E-5</v>
      </c>
      <c r="T1996" s="9">
        <f t="shared" si="410"/>
        <v>-6.6044359076839477E-5</v>
      </c>
      <c r="U1996" s="11">
        <f t="shared" si="411"/>
        <v>100</v>
      </c>
      <c r="AX1996">
        <v>0.98105452684477568</v>
      </c>
      <c r="AY1996">
        <v>0</v>
      </c>
      <c r="AZ1996">
        <v>1</v>
      </c>
      <c r="BA1996">
        <f t="shared" si="415"/>
        <v>1297</v>
      </c>
      <c r="BB1996">
        <f t="shared" si="416"/>
        <v>695</v>
      </c>
      <c r="BC1996">
        <f t="shared" si="412"/>
        <v>2.3076923076923439E-3</v>
      </c>
      <c r="BD1996">
        <f t="shared" si="413"/>
        <v>0.42083333333333328</v>
      </c>
      <c r="BE1996">
        <f t="shared" si="414"/>
        <v>0</v>
      </c>
    </row>
    <row r="1997" spans="1:57" x14ac:dyDescent="0.3">
      <c r="A1997">
        <f>Pumpkin_Seeds_Dataset!A1995</f>
        <v>108392</v>
      </c>
      <c r="B1997">
        <f>Pumpkin_Seeds_Dataset!B1995</f>
        <v>1360.61</v>
      </c>
      <c r="C1997">
        <f>Pumpkin_Seeds_Dataset!C1995</f>
        <v>565.62819999999999</v>
      </c>
      <c r="D1997">
        <f>Pumpkin_Seeds_Dataset!D1995</f>
        <v>245.21170000000001</v>
      </c>
      <c r="E1997">
        <f>Pumpkin_Seeds_Dataset!E1995</f>
        <v>109408</v>
      </c>
      <c r="F1997">
        <f>Pumpkin_Seeds_Dataset!F1995</f>
        <v>371.49560000000002</v>
      </c>
      <c r="G1997">
        <f>Pumpkin_Seeds_Dataset!G1995</f>
        <v>0.90110000000000001</v>
      </c>
      <c r="H1997">
        <f>Pumpkin_Seeds_Dataset!H1995</f>
        <v>0.99070000000000003</v>
      </c>
      <c r="I1997">
        <f>Pumpkin_Seeds_Dataset!I1995</f>
        <v>0.59009999999999996</v>
      </c>
      <c r="J1997">
        <f>Pumpkin_Seeds_Dataset!J1995</f>
        <v>0.73580000000000001</v>
      </c>
      <c r="K1997">
        <f>Pumpkin_Seeds_Dataset!K1995</f>
        <v>2.3067000000000002</v>
      </c>
      <c r="L1997">
        <f>Pumpkin_Seeds_Dataset!L1995</f>
        <v>0.65680000000000005</v>
      </c>
      <c r="M1997" s="9">
        <f>Pumpkin_Seeds_Dataset!M1995</f>
        <v>1</v>
      </c>
      <c r="N1997" s="10">
        <f t="shared" si="404"/>
        <v>0</v>
      </c>
      <c r="O1997" s="11">
        <f t="shared" si="405"/>
        <v>1</v>
      </c>
      <c r="P1997">
        <f t="shared" si="406"/>
        <v>1</v>
      </c>
      <c r="Q1997">
        <f t="shared" si="407"/>
        <v>0.99644051555613489</v>
      </c>
      <c r="R1997" s="9">
        <f t="shared" si="408"/>
        <v>0.99644051555613489</v>
      </c>
      <c r="S1997" s="11">
        <f t="shared" si="409"/>
        <v>3.559484443865113E-3</v>
      </c>
      <c r="T1997" s="9">
        <f t="shared" si="410"/>
        <v>-3.5658344816702297E-3</v>
      </c>
      <c r="U1997" s="11">
        <f t="shared" si="411"/>
        <v>100</v>
      </c>
      <c r="AX1997">
        <v>0.98121650656236159</v>
      </c>
      <c r="AY1997">
        <v>0</v>
      </c>
      <c r="AZ1997">
        <v>1</v>
      </c>
      <c r="BA1997">
        <f t="shared" si="415"/>
        <v>1297</v>
      </c>
      <c r="BB1997">
        <f t="shared" si="416"/>
        <v>696</v>
      </c>
      <c r="BC1997">
        <f t="shared" si="412"/>
        <v>2.3076923076923439E-3</v>
      </c>
      <c r="BD1997">
        <f t="shared" si="413"/>
        <v>0.42000000000000004</v>
      </c>
      <c r="BE1997">
        <f t="shared" si="414"/>
        <v>0</v>
      </c>
    </row>
    <row r="1998" spans="1:57" x14ac:dyDescent="0.3">
      <c r="A1998">
        <f>Pumpkin_Seeds_Dataset!A1996</f>
        <v>75486</v>
      </c>
      <c r="B1998">
        <f>Pumpkin_Seeds_Dataset!B1996</f>
        <v>1195.25</v>
      </c>
      <c r="C1998">
        <f>Pumpkin_Seeds_Dataset!C1996</f>
        <v>515.5444</v>
      </c>
      <c r="D1998">
        <f>Pumpkin_Seeds_Dataset!D1996</f>
        <v>188.02879999999999</v>
      </c>
      <c r="E1998">
        <f>Pumpkin_Seeds_Dataset!E1996</f>
        <v>76527</v>
      </c>
      <c r="F1998">
        <f>Pumpkin_Seeds_Dataset!F1996</f>
        <v>310.01900000000001</v>
      </c>
      <c r="G1998">
        <f>Pumpkin_Seeds_Dataset!G1996</f>
        <v>0.93110000000000004</v>
      </c>
      <c r="H1998">
        <f>Pumpkin_Seeds_Dataset!H1996</f>
        <v>0.98640000000000005</v>
      </c>
      <c r="I1998">
        <f>Pumpkin_Seeds_Dataset!I1996</f>
        <v>0.59240000000000004</v>
      </c>
      <c r="J1998">
        <f>Pumpkin_Seeds_Dataset!J1996</f>
        <v>0.66400000000000003</v>
      </c>
      <c r="K1998">
        <f>Pumpkin_Seeds_Dataset!K1996</f>
        <v>2.7418</v>
      </c>
      <c r="L1998">
        <f>Pumpkin_Seeds_Dataset!L1996</f>
        <v>0.60129999999999995</v>
      </c>
      <c r="M1998" s="9">
        <f>Pumpkin_Seeds_Dataset!M1996</f>
        <v>1</v>
      </c>
      <c r="N1998" s="10">
        <f t="shared" si="404"/>
        <v>0</v>
      </c>
      <c r="O1998" s="11">
        <f t="shared" si="405"/>
        <v>1</v>
      </c>
      <c r="P1998">
        <f t="shared" si="406"/>
        <v>1</v>
      </c>
      <c r="Q1998">
        <f t="shared" si="407"/>
        <v>0.99971422537729959</v>
      </c>
      <c r="R1998" s="9">
        <f t="shared" si="408"/>
        <v>0.99971422537729959</v>
      </c>
      <c r="S1998" s="11">
        <f t="shared" si="409"/>
        <v>2.8577462270040765E-4</v>
      </c>
      <c r="T1998" s="9">
        <f t="shared" si="410"/>
        <v>-2.8581546404903008E-4</v>
      </c>
      <c r="U1998" s="11">
        <f t="shared" si="411"/>
        <v>100</v>
      </c>
      <c r="AX1998">
        <v>0.98129142130199221</v>
      </c>
      <c r="AY1998">
        <v>0</v>
      </c>
      <c r="AZ1998">
        <v>1</v>
      </c>
      <c r="BA1998">
        <f t="shared" si="415"/>
        <v>1297</v>
      </c>
      <c r="BB1998">
        <f t="shared" si="416"/>
        <v>697</v>
      </c>
      <c r="BC1998">
        <f t="shared" si="412"/>
        <v>2.3076923076923439E-3</v>
      </c>
      <c r="BD1998">
        <f t="shared" si="413"/>
        <v>0.41916666666666669</v>
      </c>
      <c r="BE1998">
        <f t="shared" si="414"/>
        <v>0</v>
      </c>
    </row>
    <row r="1999" spans="1:57" x14ac:dyDescent="0.3">
      <c r="A1999">
        <f>Pumpkin_Seeds_Dataset!A1997</f>
        <v>57109</v>
      </c>
      <c r="B1999">
        <f>Pumpkin_Seeds_Dataset!B1997</f>
        <v>974.64099999999996</v>
      </c>
      <c r="C1999">
        <f>Pumpkin_Seeds_Dataset!C1997</f>
        <v>404.43729999999999</v>
      </c>
      <c r="D1999">
        <f>Pumpkin_Seeds_Dataset!D1997</f>
        <v>183.3535</v>
      </c>
      <c r="E1999">
        <f>Pumpkin_Seeds_Dataset!E1997</f>
        <v>57811</v>
      </c>
      <c r="F1999">
        <f>Pumpkin_Seeds_Dataset!F1997</f>
        <v>269.65429999999998</v>
      </c>
      <c r="G1999">
        <f>Pumpkin_Seeds_Dataset!G1997</f>
        <v>0.89129999999999998</v>
      </c>
      <c r="H1999">
        <f>Pumpkin_Seeds_Dataset!H1997</f>
        <v>0.9879</v>
      </c>
      <c r="I1999">
        <f>Pumpkin_Seeds_Dataset!I1997</f>
        <v>0.68459999999999999</v>
      </c>
      <c r="J1999">
        <f>Pumpkin_Seeds_Dataset!J1997</f>
        <v>0.75549999999999995</v>
      </c>
      <c r="K1999">
        <f>Pumpkin_Seeds_Dataset!K1997</f>
        <v>2.2058</v>
      </c>
      <c r="L1999">
        <f>Pumpkin_Seeds_Dataset!L1997</f>
        <v>0.66669999999999996</v>
      </c>
      <c r="M1999" s="9">
        <f>Pumpkin_Seeds_Dataset!M1997</f>
        <v>1</v>
      </c>
      <c r="N1999" s="10">
        <f t="shared" si="404"/>
        <v>0</v>
      </c>
      <c r="O1999" s="11">
        <f t="shared" si="405"/>
        <v>1</v>
      </c>
      <c r="P1999">
        <f t="shared" si="406"/>
        <v>1</v>
      </c>
      <c r="Q1999">
        <f t="shared" si="407"/>
        <v>0.99434001761534052</v>
      </c>
      <c r="R1999" s="9">
        <f t="shared" si="408"/>
        <v>0.99434001761534052</v>
      </c>
      <c r="S1999" s="11">
        <f t="shared" si="409"/>
        <v>5.6599823846594788E-3</v>
      </c>
      <c r="T1999" s="9">
        <f t="shared" si="410"/>
        <v>-5.6760607826251168E-3</v>
      </c>
      <c r="U1999" s="11">
        <f t="shared" si="411"/>
        <v>100</v>
      </c>
      <c r="AX1999">
        <v>0.98147246829726797</v>
      </c>
      <c r="AY1999">
        <v>0</v>
      </c>
      <c r="AZ1999">
        <v>1</v>
      </c>
      <c r="BA1999">
        <f t="shared" si="415"/>
        <v>1297</v>
      </c>
      <c r="BB1999">
        <f t="shared" si="416"/>
        <v>698</v>
      </c>
      <c r="BC1999">
        <f t="shared" si="412"/>
        <v>2.3076923076923439E-3</v>
      </c>
      <c r="BD1999">
        <f t="shared" si="413"/>
        <v>0.41833333333333333</v>
      </c>
      <c r="BE1999">
        <f t="shared" si="414"/>
        <v>0</v>
      </c>
    </row>
    <row r="2000" spans="1:57" x14ac:dyDescent="0.3">
      <c r="A2000">
        <f>Pumpkin_Seeds_Dataset!A1998</f>
        <v>110913</v>
      </c>
      <c r="B2000">
        <f>Pumpkin_Seeds_Dataset!B1998</f>
        <v>1343.3989999999999</v>
      </c>
      <c r="C2000">
        <f>Pumpkin_Seeds_Dataset!C1998</f>
        <v>558.89480000000003</v>
      </c>
      <c r="D2000">
        <f>Pumpkin_Seeds_Dataset!D1998</f>
        <v>253.4391</v>
      </c>
      <c r="E2000">
        <f>Pumpkin_Seeds_Dataset!E1998</f>
        <v>111715</v>
      </c>
      <c r="F2000">
        <f>Pumpkin_Seeds_Dataset!F1998</f>
        <v>375.79090000000002</v>
      </c>
      <c r="G2000">
        <f>Pumpkin_Seeds_Dataset!G1998</f>
        <v>0.89129999999999998</v>
      </c>
      <c r="H2000">
        <f>Pumpkin_Seeds_Dataset!H1998</f>
        <v>0.99280000000000002</v>
      </c>
      <c r="I2000">
        <f>Pumpkin_Seeds_Dataset!I1998</f>
        <v>0.74099999999999999</v>
      </c>
      <c r="J2000">
        <f>Pumpkin_Seeds_Dataset!J1998</f>
        <v>0.77229999999999999</v>
      </c>
      <c r="K2000">
        <f>Pumpkin_Seeds_Dataset!K1998</f>
        <v>2.2052</v>
      </c>
      <c r="L2000">
        <f>Pumpkin_Seeds_Dataset!L1998</f>
        <v>0.6724</v>
      </c>
      <c r="M2000" s="9">
        <f>Pumpkin_Seeds_Dataset!M1998</f>
        <v>1</v>
      </c>
      <c r="N2000" s="10">
        <f t="shared" si="404"/>
        <v>0</v>
      </c>
      <c r="O2000" s="11">
        <f t="shared" si="405"/>
        <v>1</v>
      </c>
      <c r="P2000">
        <f t="shared" si="406"/>
        <v>1</v>
      </c>
      <c r="Q2000">
        <f t="shared" si="407"/>
        <v>0.9957871732457495</v>
      </c>
      <c r="R2000" s="9">
        <f t="shared" si="408"/>
        <v>0.9957871732457495</v>
      </c>
      <c r="S2000" s="11">
        <f t="shared" si="409"/>
        <v>4.2128267542504982E-3</v>
      </c>
      <c r="T2000" s="9">
        <f t="shared" si="410"/>
        <v>-4.2217257108502224E-3</v>
      </c>
      <c r="U2000" s="11">
        <f t="shared" si="411"/>
        <v>100</v>
      </c>
      <c r="AX2000">
        <v>0.98149209293095308</v>
      </c>
      <c r="AY2000">
        <v>0</v>
      </c>
      <c r="AZ2000">
        <v>1</v>
      </c>
      <c r="BA2000">
        <f t="shared" si="415"/>
        <v>1297</v>
      </c>
      <c r="BB2000">
        <f t="shared" si="416"/>
        <v>699</v>
      </c>
      <c r="BC2000">
        <f t="shared" si="412"/>
        <v>2.3076923076923439E-3</v>
      </c>
      <c r="BD2000">
        <f t="shared" si="413"/>
        <v>0.41749999999999998</v>
      </c>
      <c r="BE2000">
        <f t="shared" si="414"/>
        <v>0</v>
      </c>
    </row>
    <row r="2001" spans="1:57" x14ac:dyDescent="0.3">
      <c r="A2001">
        <f>Pumpkin_Seeds_Dataset!A1999</f>
        <v>94496</v>
      </c>
      <c r="B2001">
        <f>Pumpkin_Seeds_Dataset!B1999</f>
        <v>1333.288</v>
      </c>
      <c r="C2001">
        <f>Pumpkin_Seeds_Dataset!C1999</f>
        <v>545.30449999999996</v>
      </c>
      <c r="D2001">
        <f>Pumpkin_Seeds_Dataset!D1999</f>
        <v>223.8304</v>
      </c>
      <c r="E2001">
        <f>Pumpkin_Seeds_Dataset!E1999</f>
        <v>96097</v>
      </c>
      <c r="F2001">
        <f>Pumpkin_Seeds_Dataset!F1999</f>
        <v>346.86599999999999</v>
      </c>
      <c r="G2001">
        <f>Pumpkin_Seeds_Dataset!G1999</f>
        <v>0.91190000000000004</v>
      </c>
      <c r="H2001">
        <f>Pumpkin_Seeds_Dataset!H1999</f>
        <v>0.98329999999999995</v>
      </c>
      <c r="I2001">
        <f>Pumpkin_Seeds_Dataset!I1999</f>
        <v>0.61770000000000003</v>
      </c>
      <c r="J2001">
        <f>Pumpkin_Seeds_Dataset!J1999</f>
        <v>0.66800000000000004</v>
      </c>
      <c r="K2001">
        <f>Pumpkin_Seeds_Dataset!K1999</f>
        <v>2.4361999999999999</v>
      </c>
      <c r="L2001">
        <f>Pumpkin_Seeds_Dataset!L1999</f>
        <v>0.6361</v>
      </c>
      <c r="M2001" s="9">
        <f>Pumpkin_Seeds_Dataset!M1999</f>
        <v>1</v>
      </c>
      <c r="N2001" s="10">
        <f t="shared" si="404"/>
        <v>0</v>
      </c>
      <c r="O2001" s="11">
        <f t="shared" si="405"/>
        <v>1</v>
      </c>
      <c r="P2001">
        <f t="shared" si="406"/>
        <v>1</v>
      </c>
      <c r="Q2001">
        <f t="shared" si="407"/>
        <v>0.98835499143905803</v>
      </c>
      <c r="R2001" s="9">
        <f t="shared" si="408"/>
        <v>0.98835499143905803</v>
      </c>
      <c r="S2001" s="11">
        <f t="shared" si="409"/>
        <v>1.1645008560941972E-2</v>
      </c>
      <c r="T2001" s="9">
        <f t="shared" si="410"/>
        <v>-1.1713342692192086E-2</v>
      </c>
      <c r="U2001" s="11">
        <f t="shared" si="411"/>
        <v>100</v>
      </c>
      <c r="AX2001">
        <v>0.98154723069629535</v>
      </c>
      <c r="AY2001">
        <v>0</v>
      </c>
      <c r="AZ2001">
        <v>1</v>
      </c>
      <c r="BA2001">
        <f t="shared" si="415"/>
        <v>1297</v>
      </c>
      <c r="BB2001">
        <f t="shared" si="416"/>
        <v>700</v>
      </c>
      <c r="BC2001">
        <f t="shared" si="412"/>
        <v>2.3076923076923439E-3</v>
      </c>
      <c r="BD2001">
        <f t="shared" si="413"/>
        <v>0.41666666666666663</v>
      </c>
      <c r="BE2001">
        <f t="shared" si="414"/>
        <v>0</v>
      </c>
    </row>
    <row r="2002" spans="1:57" x14ac:dyDescent="0.3">
      <c r="A2002">
        <f>Pumpkin_Seeds_Dataset!A2000</f>
        <v>82684</v>
      </c>
      <c r="B2002">
        <f>Pumpkin_Seeds_Dataset!B2000</f>
        <v>1177.123</v>
      </c>
      <c r="C2002">
        <f>Pumpkin_Seeds_Dataset!C2000</f>
        <v>495.68790000000001</v>
      </c>
      <c r="D2002">
        <f>Pumpkin_Seeds_Dataset!D2000</f>
        <v>213.99690000000001</v>
      </c>
      <c r="E2002">
        <f>Pumpkin_Seeds_Dataset!E2000</f>
        <v>83294</v>
      </c>
      <c r="F2002">
        <f>Pumpkin_Seeds_Dataset!F2000</f>
        <v>324.46350000000001</v>
      </c>
      <c r="G2002">
        <f>Pumpkin_Seeds_Dataset!G2000</f>
        <v>0.90200000000000002</v>
      </c>
      <c r="H2002">
        <f>Pumpkin_Seeds_Dataset!H2000</f>
        <v>0.99270000000000003</v>
      </c>
      <c r="I2002">
        <f>Pumpkin_Seeds_Dataset!I2000</f>
        <v>0.58640000000000003</v>
      </c>
      <c r="J2002">
        <f>Pumpkin_Seeds_Dataset!J2000</f>
        <v>0.74990000000000001</v>
      </c>
      <c r="K2002">
        <f>Pumpkin_Seeds_Dataset!K2000</f>
        <v>2.3163</v>
      </c>
      <c r="L2002">
        <f>Pumpkin_Seeds_Dataset!L2000</f>
        <v>0.65459999999999996</v>
      </c>
      <c r="M2002" s="9">
        <f>Pumpkin_Seeds_Dataset!M2000</f>
        <v>1</v>
      </c>
      <c r="N2002" s="10">
        <f t="shared" si="404"/>
        <v>0</v>
      </c>
      <c r="O2002" s="11">
        <f t="shared" si="405"/>
        <v>1</v>
      </c>
      <c r="P2002">
        <f t="shared" si="406"/>
        <v>1</v>
      </c>
      <c r="Q2002">
        <f t="shared" si="407"/>
        <v>0.98436065456465094</v>
      </c>
      <c r="R2002" s="9">
        <f t="shared" si="408"/>
        <v>0.98436065456465094</v>
      </c>
      <c r="S2002" s="11">
        <f t="shared" si="409"/>
        <v>1.5639345435349061E-2</v>
      </c>
      <c r="T2002" s="9">
        <f t="shared" si="410"/>
        <v>-1.5762930215000477E-2</v>
      </c>
      <c r="U2002" s="11">
        <f t="shared" si="411"/>
        <v>100</v>
      </c>
      <c r="AX2002">
        <v>0.98155637364990445</v>
      </c>
      <c r="AY2002">
        <v>0</v>
      </c>
      <c r="AZ2002">
        <v>1</v>
      </c>
      <c r="BA2002">
        <f t="shared" si="415"/>
        <v>1297</v>
      </c>
      <c r="BB2002">
        <f t="shared" si="416"/>
        <v>701</v>
      </c>
      <c r="BC2002">
        <f t="shared" si="412"/>
        <v>2.3076923076923439E-3</v>
      </c>
      <c r="BD2002">
        <f t="shared" si="413"/>
        <v>0.41583333333333339</v>
      </c>
      <c r="BE2002">
        <f t="shared" si="414"/>
        <v>0</v>
      </c>
    </row>
    <row r="2003" spans="1:57" x14ac:dyDescent="0.3">
      <c r="A2003">
        <f>Pumpkin_Seeds_Dataset!A2001</f>
        <v>67208</v>
      </c>
      <c r="B2003">
        <f>Pumpkin_Seeds_Dataset!B2001</f>
        <v>1114.385</v>
      </c>
      <c r="C2003">
        <f>Pumpkin_Seeds_Dataset!C2001</f>
        <v>482.68759999999997</v>
      </c>
      <c r="D2003">
        <f>Pumpkin_Seeds_Dataset!D2001</f>
        <v>179.0909</v>
      </c>
      <c r="E2003">
        <f>Pumpkin_Seeds_Dataset!E2001</f>
        <v>67904</v>
      </c>
      <c r="F2003">
        <f>Pumpkin_Seeds_Dataset!F2001</f>
        <v>292.52670000000001</v>
      </c>
      <c r="G2003">
        <f>Pumpkin_Seeds_Dataset!G2001</f>
        <v>0.92859999999999998</v>
      </c>
      <c r="H2003">
        <f>Pumpkin_Seeds_Dataset!H2001</f>
        <v>0.98980000000000001</v>
      </c>
      <c r="I2003">
        <f>Pumpkin_Seeds_Dataset!I2001</f>
        <v>0.49769999999999998</v>
      </c>
      <c r="J2003">
        <f>Pumpkin_Seeds_Dataset!J2001</f>
        <v>0.68010000000000004</v>
      </c>
      <c r="K2003">
        <f>Pumpkin_Seeds_Dataset!K2001</f>
        <v>2.6951999999999998</v>
      </c>
      <c r="L2003">
        <f>Pumpkin_Seeds_Dataset!L2001</f>
        <v>0.60599999999999998</v>
      </c>
      <c r="M2003" s="9">
        <f>Pumpkin_Seeds_Dataset!M2001</f>
        <v>1</v>
      </c>
      <c r="N2003" s="10">
        <f t="shared" si="404"/>
        <v>0</v>
      </c>
      <c r="O2003" s="11">
        <f t="shared" si="405"/>
        <v>1</v>
      </c>
      <c r="P2003">
        <f t="shared" si="406"/>
        <v>1</v>
      </c>
      <c r="Q2003">
        <f t="shared" si="407"/>
        <v>0.9998553946427825</v>
      </c>
      <c r="R2003" s="9">
        <f t="shared" si="408"/>
        <v>0.9998553946427825</v>
      </c>
      <c r="S2003" s="11">
        <f t="shared" si="409"/>
        <v>1.4460535721749768E-4</v>
      </c>
      <c r="T2003" s="9">
        <f t="shared" si="410"/>
        <v>-1.4461581358020853E-4</v>
      </c>
      <c r="U2003" s="11">
        <f t="shared" si="411"/>
        <v>100</v>
      </c>
      <c r="AX2003">
        <v>0.98162345037000853</v>
      </c>
      <c r="AY2003">
        <v>0</v>
      </c>
      <c r="AZ2003">
        <v>1</v>
      </c>
      <c r="BA2003">
        <f t="shared" si="415"/>
        <v>1297</v>
      </c>
      <c r="BB2003">
        <f t="shared" si="416"/>
        <v>702</v>
      </c>
      <c r="BC2003">
        <f t="shared" si="412"/>
        <v>2.3076923076923439E-3</v>
      </c>
      <c r="BD2003">
        <f t="shared" si="413"/>
        <v>0.41500000000000004</v>
      </c>
      <c r="BE2003">
        <f t="shared" si="414"/>
        <v>0</v>
      </c>
    </row>
    <row r="2004" spans="1:57" x14ac:dyDescent="0.3">
      <c r="A2004">
        <f>Pumpkin_Seeds_Dataset!A2002</f>
        <v>68806</v>
      </c>
      <c r="B2004">
        <f>Pumpkin_Seeds_Dataset!B2002</f>
        <v>1030.201</v>
      </c>
      <c r="C2004">
        <f>Pumpkin_Seeds_Dataset!C2002</f>
        <v>419.42770000000002</v>
      </c>
      <c r="D2004">
        <f>Pumpkin_Seeds_Dataset!D2002</f>
        <v>210.0487</v>
      </c>
      <c r="E2004">
        <f>Pumpkin_Seeds_Dataset!E2002</f>
        <v>69379</v>
      </c>
      <c r="F2004">
        <f>Pumpkin_Seeds_Dataset!F2002</f>
        <v>295.98399999999998</v>
      </c>
      <c r="G2004">
        <f>Pumpkin_Seeds_Dataset!G2002</f>
        <v>0.86560000000000004</v>
      </c>
      <c r="H2004">
        <f>Pumpkin_Seeds_Dataset!H2002</f>
        <v>0.99170000000000003</v>
      </c>
      <c r="I2004">
        <f>Pumpkin_Seeds_Dataset!I2002</f>
        <v>0.74260000000000004</v>
      </c>
      <c r="J2004">
        <f>Pumpkin_Seeds_Dataset!J2002</f>
        <v>0.81469999999999998</v>
      </c>
      <c r="K2004">
        <f>Pumpkin_Seeds_Dataset!K2002</f>
        <v>1.9967999999999999</v>
      </c>
      <c r="L2004">
        <f>Pumpkin_Seeds_Dataset!L2002</f>
        <v>0.70569999999999999</v>
      </c>
      <c r="M2004" s="9">
        <f>Pumpkin_Seeds_Dataset!M2002</f>
        <v>1</v>
      </c>
      <c r="N2004" s="10">
        <f t="shared" si="404"/>
        <v>0</v>
      </c>
      <c r="O2004" s="11">
        <f t="shared" si="405"/>
        <v>1</v>
      </c>
      <c r="P2004">
        <f t="shared" si="406"/>
        <v>1</v>
      </c>
      <c r="Q2004">
        <f t="shared" si="407"/>
        <v>0.50989793445401521</v>
      </c>
      <c r="R2004" s="9">
        <f t="shared" si="408"/>
        <v>0.50989793445401521</v>
      </c>
      <c r="S2004" s="11">
        <f t="shared" si="409"/>
        <v>0.49010206554598479</v>
      </c>
      <c r="T2004" s="9">
        <f t="shared" si="410"/>
        <v>-0.6735447018136892</v>
      </c>
      <c r="U2004" s="11">
        <f t="shared" si="411"/>
        <v>100</v>
      </c>
      <c r="AX2004">
        <v>0.98172231702055868</v>
      </c>
      <c r="AY2004">
        <v>0</v>
      </c>
      <c r="AZ2004">
        <v>1</v>
      </c>
      <c r="BA2004">
        <f t="shared" si="415"/>
        <v>1297</v>
      </c>
      <c r="BB2004">
        <f t="shared" si="416"/>
        <v>703</v>
      </c>
      <c r="BC2004">
        <f t="shared" si="412"/>
        <v>2.3076923076923439E-3</v>
      </c>
      <c r="BD2004">
        <f t="shared" si="413"/>
        <v>0.41416666666666668</v>
      </c>
      <c r="BE2004">
        <f t="shared" si="414"/>
        <v>0</v>
      </c>
    </row>
    <row r="2005" spans="1:57" x14ac:dyDescent="0.3">
      <c r="A2005">
        <f>Pumpkin_Seeds_Dataset!A2003</f>
        <v>95385</v>
      </c>
      <c r="B2005">
        <f>Pumpkin_Seeds_Dataset!B2003</f>
        <v>1253.2760000000001</v>
      </c>
      <c r="C2005">
        <f>Pumpkin_Seeds_Dataset!C2003</f>
        <v>517.08259999999996</v>
      </c>
      <c r="D2005">
        <f>Pumpkin_Seeds_Dataset!D2003</f>
        <v>235.43379999999999</v>
      </c>
      <c r="E2005">
        <f>Pumpkin_Seeds_Dataset!E2003</f>
        <v>96160</v>
      </c>
      <c r="F2005">
        <f>Pumpkin_Seeds_Dataset!F2003</f>
        <v>348.49380000000002</v>
      </c>
      <c r="G2005">
        <f>Pumpkin_Seeds_Dataset!G2003</f>
        <v>0.89029999999999998</v>
      </c>
      <c r="H2005">
        <f>Pumpkin_Seeds_Dataset!H2003</f>
        <v>0.9919</v>
      </c>
      <c r="I2005">
        <f>Pumpkin_Seeds_Dataset!I2003</f>
        <v>0.60409999999999997</v>
      </c>
      <c r="J2005">
        <f>Pumpkin_Seeds_Dataset!J2003</f>
        <v>0.7631</v>
      </c>
      <c r="K2005">
        <f>Pumpkin_Seeds_Dataset!K2003</f>
        <v>2.1962999999999999</v>
      </c>
      <c r="L2005">
        <f>Pumpkin_Seeds_Dataset!L2003</f>
        <v>0.67400000000000004</v>
      </c>
      <c r="M2005" s="9">
        <f>Pumpkin_Seeds_Dataset!M2003</f>
        <v>1</v>
      </c>
      <c r="N2005" s="10">
        <f t="shared" si="404"/>
        <v>0</v>
      </c>
      <c r="O2005" s="11">
        <f t="shared" si="405"/>
        <v>1</v>
      </c>
      <c r="P2005">
        <f t="shared" si="406"/>
        <v>1</v>
      </c>
      <c r="Q2005">
        <f t="shared" si="407"/>
        <v>0.92834054033450053</v>
      </c>
      <c r="R2005" s="9">
        <f t="shared" si="408"/>
        <v>0.92834054033450053</v>
      </c>
      <c r="S2005" s="11">
        <f t="shared" si="409"/>
        <v>7.165945966549947E-2</v>
      </c>
      <c r="T2005" s="9">
        <f t="shared" si="410"/>
        <v>-7.4356651942515478E-2</v>
      </c>
      <c r="U2005" s="11">
        <f t="shared" si="411"/>
        <v>100</v>
      </c>
      <c r="AX2005">
        <v>0.98187135002700077</v>
      </c>
      <c r="AY2005">
        <v>0</v>
      </c>
      <c r="AZ2005">
        <v>1</v>
      </c>
      <c r="BA2005">
        <f t="shared" si="415"/>
        <v>1297</v>
      </c>
      <c r="BB2005">
        <f t="shared" si="416"/>
        <v>704</v>
      </c>
      <c r="BC2005">
        <f t="shared" si="412"/>
        <v>2.3076923076923439E-3</v>
      </c>
      <c r="BD2005">
        <f t="shared" si="413"/>
        <v>0.41333333333333333</v>
      </c>
      <c r="BE2005">
        <f t="shared" si="414"/>
        <v>0</v>
      </c>
    </row>
    <row r="2006" spans="1:57" x14ac:dyDescent="0.3">
      <c r="A2006">
        <f>Pumpkin_Seeds_Dataset!A2004</f>
        <v>52913</v>
      </c>
      <c r="B2006">
        <f>Pumpkin_Seeds_Dataset!B2004</f>
        <v>920.60900000000004</v>
      </c>
      <c r="C2006">
        <f>Pumpkin_Seeds_Dataset!C2004</f>
        <v>376.01229999999998</v>
      </c>
      <c r="D2006">
        <f>Pumpkin_Seeds_Dataset!D2004</f>
        <v>179.83439999999999</v>
      </c>
      <c r="E2006">
        <f>Pumpkin_Seeds_Dataset!E2004</f>
        <v>53567</v>
      </c>
      <c r="F2006">
        <f>Pumpkin_Seeds_Dataset!F2004</f>
        <v>259.5591</v>
      </c>
      <c r="G2006">
        <f>Pumpkin_Seeds_Dataset!G2004</f>
        <v>0.87819999999999998</v>
      </c>
      <c r="H2006">
        <f>Pumpkin_Seeds_Dataset!H2004</f>
        <v>0.98780000000000001</v>
      </c>
      <c r="I2006">
        <f>Pumpkin_Seeds_Dataset!I2004</f>
        <v>0.63970000000000005</v>
      </c>
      <c r="J2006">
        <f>Pumpkin_Seeds_Dataset!J2004</f>
        <v>0.78459999999999996</v>
      </c>
      <c r="K2006">
        <f>Pumpkin_Seeds_Dataset!K2004</f>
        <v>2.0909</v>
      </c>
      <c r="L2006">
        <f>Pumpkin_Seeds_Dataset!L2004</f>
        <v>0.69030000000000002</v>
      </c>
      <c r="M2006" s="9">
        <f>Pumpkin_Seeds_Dataset!M2004</f>
        <v>1</v>
      </c>
      <c r="N2006" s="10">
        <f t="shared" si="404"/>
        <v>0</v>
      </c>
      <c r="O2006" s="11">
        <f t="shared" si="405"/>
        <v>1</v>
      </c>
      <c r="P2006">
        <f t="shared" si="406"/>
        <v>1</v>
      </c>
      <c r="Q2006">
        <f t="shared" si="407"/>
        <v>0.93363570911081784</v>
      </c>
      <c r="R2006" s="9">
        <f t="shared" si="408"/>
        <v>0.93363570911081784</v>
      </c>
      <c r="S2006" s="11">
        <f t="shared" si="409"/>
        <v>6.6364290889182165E-2</v>
      </c>
      <c r="T2006" s="9">
        <f t="shared" si="410"/>
        <v>-6.8668949907906354E-2</v>
      </c>
      <c r="U2006" s="11">
        <f t="shared" si="411"/>
        <v>100</v>
      </c>
      <c r="AX2006">
        <v>0.98187973454174282</v>
      </c>
      <c r="AY2006">
        <v>0</v>
      </c>
      <c r="AZ2006">
        <v>1</v>
      </c>
      <c r="BA2006">
        <f t="shared" si="415"/>
        <v>1297</v>
      </c>
      <c r="BB2006">
        <f t="shared" si="416"/>
        <v>705</v>
      </c>
      <c r="BC2006">
        <f t="shared" si="412"/>
        <v>2.3076923076923439E-3</v>
      </c>
      <c r="BD2006">
        <f t="shared" si="413"/>
        <v>0.41249999999999998</v>
      </c>
      <c r="BE2006">
        <f t="shared" si="414"/>
        <v>0</v>
      </c>
    </row>
    <row r="2007" spans="1:57" x14ac:dyDescent="0.3">
      <c r="A2007">
        <f>Pumpkin_Seeds_Dataset!A2005</f>
        <v>74733</v>
      </c>
      <c r="B2007">
        <f>Pumpkin_Seeds_Dataset!B2005</f>
        <v>1128.328</v>
      </c>
      <c r="C2007">
        <f>Pumpkin_Seeds_Dataset!C2005</f>
        <v>479.15480000000002</v>
      </c>
      <c r="D2007">
        <f>Pumpkin_Seeds_Dataset!D2005</f>
        <v>198.91749999999999</v>
      </c>
      <c r="E2007">
        <f>Pumpkin_Seeds_Dataset!E2005</f>
        <v>75315</v>
      </c>
      <c r="F2007">
        <f>Pumpkin_Seeds_Dataset!F2005</f>
        <v>308.46879999999999</v>
      </c>
      <c r="G2007">
        <f>Pumpkin_Seeds_Dataset!G2005</f>
        <v>0.90980000000000005</v>
      </c>
      <c r="H2007">
        <f>Pumpkin_Seeds_Dataset!H2005</f>
        <v>0.99229999999999996</v>
      </c>
      <c r="I2007">
        <f>Pumpkin_Seeds_Dataset!I2005</f>
        <v>0.5504</v>
      </c>
      <c r="J2007">
        <f>Pumpkin_Seeds_Dataset!J2005</f>
        <v>0.73770000000000002</v>
      </c>
      <c r="K2007">
        <f>Pumpkin_Seeds_Dataset!K2005</f>
        <v>2.4087999999999998</v>
      </c>
      <c r="L2007">
        <f>Pumpkin_Seeds_Dataset!L2005</f>
        <v>0.64380000000000004</v>
      </c>
      <c r="M2007" s="9">
        <f>Pumpkin_Seeds_Dataset!M2005</f>
        <v>1</v>
      </c>
      <c r="N2007" s="10">
        <f t="shared" si="404"/>
        <v>0</v>
      </c>
      <c r="O2007" s="11">
        <f t="shared" si="405"/>
        <v>1</v>
      </c>
      <c r="P2007">
        <f t="shared" si="406"/>
        <v>1</v>
      </c>
      <c r="Q2007">
        <f t="shared" si="407"/>
        <v>0.9849626251879342</v>
      </c>
      <c r="R2007" s="9">
        <f t="shared" si="408"/>
        <v>0.9849626251879342</v>
      </c>
      <c r="S2007" s="11">
        <f t="shared" si="409"/>
        <v>1.5037374812065796E-2</v>
      </c>
      <c r="T2007" s="9">
        <f t="shared" si="410"/>
        <v>-1.5151582501579275E-2</v>
      </c>
      <c r="U2007" s="11">
        <f t="shared" si="411"/>
        <v>100</v>
      </c>
      <c r="AX2007">
        <v>0.98201126648942871</v>
      </c>
      <c r="AY2007">
        <v>0</v>
      </c>
      <c r="AZ2007">
        <v>1</v>
      </c>
      <c r="BA2007">
        <f t="shared" si="415"/>
        <v>1297</v>
      </c>
      <c r="BB2007">
        <f t="shared" si="416"/>
        <v>706</v>
      </c>
      <c r="BC2007">
        <f t="shared" si="412"/>
        <v>2.3076923076923439E-3</v>
      </c>
      <c r="BD2007">
        <f t="shared" si="413"/>
        <v>0.41166666666666663</v>
      </c>
      <c r="BE2007">
        <f t="shared" si="414"/>
        <v>0</v>
      </c>
    </row>
    <row r="2008" spans="1:57" x14ac:dyDescent="0.3">
      <c r="A2008">
        <f>Pumpkin_Seeds_Dataset!A2006</f>
        <v>66485</v>
      </c>
      <c r="B2008">
        <f>Pumpkin_Seeds_Dataset!B2006</f>
        <v>1042.9179999999999</v>
      </c>
      <c r="C2008">
        <f>Pumpkin_Seeds_Dataset!C2006</f>
        <v>438.98660000000001</v>
      </c>
      <c r="D2008">
        <f>Pumpkin_Seeds_Dataset!D2006</f>
        <v>193.369</v>
      </c>
      <c r="E2008">
        <f>Pumpkin_Seeds_Dataset!E2006</f>
        <v>67145</v>
      </c>
      <c r="F2008">
        <f>Pumpkin_Seeds_Dataset!F2006</f>
        <v>290.94900000000001</v>
      </c>
      <c r="G2008">
        <f>Pumpkin_Seeds_Dataset!G2006</f>
        <v>0.89780000000000004</v>
      </c>
      <c r="H2008">
        <f>Pumpkin_Seeds_Dataset!H2006</f>
        <v>0.99019999999999997</v>
      </c>
      <c r="I2008">
        <f>Pumpkin_Seeds_Dataset!I2006</f>
        <v>0.75590000000000002</v>
      </c>
      <c r="J2008">
        <f>Pumpkin_Seeds_Dataset!J2006</f>
        <v>0.7681</v>
      </c>
      <c r="K2008">
        <f>Pumpkin_Seeds_Dataset!K2006</f>
        <v>2.2702</v>
      </c>
      <c r="L2008">
        <f>Pumpkin_Seeds_Dataset!L2006</f>
        <v>0.66279999999999994</v>
      </c>
      <c r="M2008" s="9">
        <f>Pumpkin_Seeds_Dataset!M2006</f>
        <v>1</v>
      </c>
      <c r="N2008" s="10">
        <f t="shared" si="404"/>
        <v>0</v>
      </c>
      <c r="O2008" s="11">
        <f t="shared" si="405"/>
        <v>1</v>
      </c>
      <c r="P2008">
        <f t="shared" si="406"/>
        <v>1</v>
      </c>
      <c r="Q2008">
        <f t="shared" si="407"/>
        <v>0.93796423289609077</v>
      </c>
      <c r="R2008" s="9">
        <f t="shared" si="408"/>
        <v>0.93796423289609077</v>
      </c>
      <c r="S2008" s="11">
        <f t="shared" si="409"/>
        <v>6.2035767103909234E-2</v>
      </c>
      <c r="T2008" s="9">
        <f t="shared" si="410"/>
        <v>-6.4043461943768018E-2</v>
      </c>
      <c r="U2008" s="11">
        <f t="shared" si="411"/>
        <v>100</v>
      </c>
      <c r="AX2008">
        <v>0.98244101497716307</v>
      </c>
      <c r="AY2008">
        <v>0</v>
      </c>
      <c r="AZ2008">
        <v>1</v>
      </c>
      <c r="BA2008">
        <f t="shared" si="415"/>
        <v>1297</v>
      </c>
      <c r="BB2008">
        <f t="shared" si="416"/>
        <v>707</v>
      </c>
      <c r="BC2008">
        <f t="shared" si="412"/>
        <v>2.3076923076923439E-3</v>
      </c>
      <c r="BD2008">
        <f t="shared" si="413"/>
        <v>0.41083333333333338</v>
      </c>
      <c r="BE2008">
        <f t="shared" si="414"/>
        <v>0</v>
      </c>
    </row>
    <row r="2009" spans="1:57" x14ac:dyDescent="0.3">
      <c r="A2009">
        <f>Pumpkin_Seeds_Dataset!A2007</f>
        <v>71746</v>
      </c>
      <c r="B2009">
        <f>Pumpkin_Seeds_Dataset!B2007</f>
        <v>1139.1189999999999</v>
      </c>
      <c r="C2009">
        <f>Pumpkin_Seeds_Dataset!C2007</f>
        <v>497.18779999999998</v>
      </c>
      <c r="D2009">
        <f>Pumpkin_Seeds_Dataset!D2007</f>
        <v>184.398</v>
      </c>
      <c r="E2009">
        <f>Pumpkin_Seeds_Dataset!E2007</f>
        <v>72356</v>
      </c>
      <c r="F2009">
        <f>Pumpkin_Seeds_Dataset!F2007</f>
        <v>302.2414</v>
      </c>
      <c r="G2009">
        <f>Pumpkin_Seeds_Dataset!G2007</f>
        <v>0.92869999999999997</v>
      </c>
      <c r="H2009">
        <f>Pumpkin_Seeds_Dataset!H2007</f>
        <v>0.99160000000000004</v>
      </c>
      <c r="I2009">
        <f>Pumpkin_Seeds_Dataset!I2007</f>
        <v>0.65439999999999998</v>
      </c>
      <c r="J2009">
        <f>Pumpkin_Seeds_Dataset!J2007</f>
        <v>0.69479999999999997</v>
      </c>
      <c r="K2009">
        <f>Pumpkin_Seeds_Dataset!K2007</f>
        <v>2.6962999999999999</v>
      </c>
      <c r="L2009">
        <f>Pumpkin_Seeds_Dataset!L2007</f>
        <v>0.6079</v>
      </c>
      <c r="M2009" s="9">
        <f>Pumpkin_Seeds_Dataset!M2007</f>
        <v>1</v>
      </c>
      <c r="N2009" s="10">
        <f t="shared" si="404"/>
        <v>0</v>
      </c>
      <c r="O2009" s="11">
        <f t="shared" si="405"/>
        <v>1</v>
      </c>
      <c r="P2009">
        <f t="shared" si="406"/>
        <v>1</v>
      </c>
      <c r="Q2009">
        <f t="shared" si="407"/>
        <v>0.99973455047056392</v>
      </c>
      <c r="R2009" s="9">
        <f t="shared" si="408"/>
        <v>0.99973455047056392</v>
      </c>
      <c r="S2009" s="11">
        <f t="shared" si="409"/>
        <v>2.6544952943607925E-4</v>
      </c>
      <c r="T2009" s="9">
        <f t="shared" si="410"/>
        <v>-2.6548476739848983E-4</v>
      </c>
      <c r="U2009" s="11">
        <f t="shared" si="411"/>
        <v>100</v>
      </c>
      <c r="AX2009">
        <v>0.98258215871883259</v>
      </c>
      <c r="AY2009">
        <v>0</v>
      </c>
      <c r="AZ2009">
        <v>1</v>
      </c>
      <c r="BA2009">
        <f t="shared" si="415"/>
        <v>1297</v>
      </c>
      <c r="BB2009">
        <f t="shared" si="416"/>
        <v>708</v>
      </c>
      <c r="BC2009">
        <f t="shared" si="412"/>
        <v>2.3076923076923439E-3</v>
      </c>
      <c r="BD2009">
        <f t="shared" si="413"/>
        <v>0.41000000000000003</v>
      </c>
      <c r="BE2009">
        <f t="shared" si="414"/>
        <v>0</v>
      </c>
    </row>
    <row r="2010" spans="1:57" x14ac:dyDescent="0.3">
      <c r="A2010">
        <f>Pumpkin_Seeds_Dataset!A2008</f>
        <v>61022</v>
      </c>
      <c r="B2010">
        <f>Pumpkin_Seeds_Dataset!B2008</f>
        <v>1034.116</v>
      </c>
      <c r="C2010">
        <f>Pumpkin_Seeds_Dataset!C2008</f>
        <v>441.73110000000003</v>
      </c>
      <c r="D2010">
        <f>Pumpkin_Seeds_Dataset!D2008</f>
        <v>178.02889999999999</v>
      </c>
      <c r="E2010">
        <f>Pumpkin_Seeds_Dataset!E2008</f>
        <v>61763</v>
      </c>
      <c r="F2010">
        <f>Pumpkin_Seeds_Dataset!F2008</f>
        <v>278.73930000000001</v>
      </c>
      <c r="G2010">
        <f>Pumpkin_Seeds_Dataset!G2008</f>
        <v>0.91520000000000001</v>
      </c>
      <c r="H2010">
        <f>Pumpkin_Seeds_Dataset!H2008</f>
        <v>0.98799999999999999</v>
      </c>
      <c r="I2010">
        <f>Pumpkin_Seeds_Dataset!I2008</f>
        <v>0.74570000000000003</v>
      </c>
      <c r="J2010">
        <f>Pumpkin_Seeds_Dataset!J2008</f>
        <v>0.71709999999999996</v>
      </c>
      <c r="K2010">
        <f>Pumpkin_Seeds_Dataset!K2008</f>
        <v>2.4811999999999999</v>
      </c>
      <c r="L2010">
        <f>Pumpkin_Seeds_Dataset!L2008</f>
        <v>0.63100000000000001</v>
      </c>
      <c r="M2010" s="9">
        <f>Pumpkin_Seeds_Dataset!M2008</f>
        <v>1</v>
      </c>
      <c r="N2010" s="10">
        <f t="shared" si="404"/>
        <v>0</v>
      </c>
      <c r="O2010" s="11">
        <f t="shared" si="405"/>
        <v>1</v>
      </c>
      <c r="P2010">
        <f t="shared" si="406"/>
        <v>1</v>
      </c>
      <c r="Q2010">
        <f t="shared" si="407"/>
        <v>0.99901955131281084</v>
      </c>
      <c r="R2010" s="9">
        <f t="shared" si="408"/>
        <v>0.99901955131281084</v>
      </c>
      <c r="S2010" s="11">
        <f t="shared" si="409"/>
        <v>9.8044868718916156E-4</v>
      </c>
      <c r="T2010" s="9">
        <f t="shared" si="410"/>
        <v>-9.8092964139624619E-4</v>
      </c>
      <c r="U2010" s="11">
        <f t="shared" si="411"/>
        <v>100</v>
      </c>
      <c r="AX2010">
        <v>0.98270188101533684</v>
      </c>
      <c r="AY2010">
        <v>0</v>
      </c>
      <c r="AZ2010">
        <v>1</v>
      </c>
      <c r="BA2010">
        <f t="shared" si="415"/>
        <v>1297</v>
      </c>
      <c r="BB2010">
        <f t="shared" si="416"/>
        <v>709</v>
      </c>
      <c r="BC2010">
        <f t="shared" si="412"/>
        <v>2.3076923076923439E-3</v>
      </c>
      <c r="BD2010">
        <f t="shared" si="413"/>
        <v>0.40916666666666668</v>
      </c>
      <c r="BE2010">
        <f t="shared" si="414"/>
        <v>0</v>
      </c>
    </row>
    <row r="2011" spans="1:57" x14ac:dyDescent="0.3">
      <c r="A2011">
        <f>Pumpkin_Seeds_Dataset!A2009</f>
        <v>87631</v>
      </c>
      <c r="B2011">
        <f>Pumpkin_Seeds_Dataset!B2009</f>
        <v>1237.636</v>
      </c>
      <c r="C2011">
        <f>Pumpkin_Seeds_Dataset!C2009</f>
        <v>531.18780000000004</v>
      </c>
      <c r="D2011">
        <f>Pumpkin_Seeds_Dataset!D2009</f>
        <v>210.88079999999999</v>
      </c>
      <c r="E2011">
        <f>Pumpkin_Seeds_Dataset!E2009</f>
        <v>88328</v>
      </c>
      <c r="F2011">
        <f>Pumpkin_Seeds_Dataset!F2009</f>
        <v>334.02879999999999</v>
      </c>
      <c r="G2011">
        <f>Pumpkin_Seeds_Dataset!G2009</f>
        <v>0.91779999999999995</v>
      </c>
      <c r="H2011">
        <f>Pumpkin_Seeds_Dataset!H2009</f>
        <v>0.99209999999999998</v>
      </c>
      <c r="I2011">
        <f>Pumpkin_Seeds_Dataset!I2009</f>
        <v>0.56899999999999995</v>
      </c>
      <c r="J2011">
        <f>Pumpkin_Seeds_Dataset!J2009</f>
        <v>0.71889999999999998</v>
      </c>
      <c r="K2011">
        <f>Pumpkin_Seeds_Dataset!K2009</f>
        <v>2.5188999999999999</v>
      </c>
      <c r="L2011">
        <f>Pumpkin_Seeds_Dataset!L2009</f>
        <v>0.62880000000000003</v>
      </c>
      <c r="M2011" s="9">
        <f>Pumpkin_Seeds_Dataset!M2009</f>
        <v>1</v>
      </c>
      <c r="N2011" s="10">
        <f t="shared" si="404"/>
        <v>0</v>
      </c>
      <c r="O2011" s="11">
        <f t="shared" si="405"/>
        <v>1</v>
      </c>
      <c r="P2011">
        <f t="shared" si="406"/>
        <v>1</v>
      </c>
      <c r="Q2011">
        <f t="shared" si="407"/>
        <v>0.99826246265669683</v>
      </c>
      <c r="R2011" s="9">
        <f t="shared" si="408"/>
        <v>0.99826246265669683</v>
      </c>
      <c r="S2011" s="11">
        <f t="shared" si="409"/>
        <v>1.7375373433031749E-3</v>
      </c>
      <c r="T2011" s="9">
        <f t="shared" si="410"/>
        <v>-1.7390486121572862E-3</v>
      </c>
      <c r="U2011" s="11">
        <f t="shared" si="411"/>
        <v>100</v>
      </c>
      <c r="AX2011">
        <v>0.98277774991363542</v>
      </c>
      <c r="AY2011">
        <v>0</v>
      </c>
      <c r="AZ2011">
        <v>1</v>
      </c>
      <c r="BA2011">
        <f t="shared" si="415"/>
        <v>1297</v>
      </c>
      <c r="BB2011">
        <f t="shared" si="416"/>
        <v>710</v>
      </c>
      <c r="BC2011">
        <f t="shared" si="412"/>
        <v>2.3076923076923439E-3</v>
      </c>
      <c r="BD2011">
        <f t="shared" si="413"/>
        <v>0.40833333333333333</v>
      </c>
      <c r="BE2011">
        <f t="shared" si="414"/>
        <v>0</v>
      </c>
    </row>
    <row r="2012" spans="1:57" x14ac:dyDescent="0.3">
      <c r="A2012">
        <f>Pumpkin_Seeds_Dataset!A2010</f>
        <v>71437</v>
      </c>
      <c r="B2012">
        <f>Pumpkin_Seeds_Dataset!B2010</f>
        <v>1127.0830000000001</v>
      </c>
      <c r="C2012">
        <f>Pumpkin_Seeds_Dataset!C2010</f>
        <v>448.91090000000003</v>
      </c>
      <c r="D2012">
        <f>Pumpkin_Seeds_Dataset!D2010</f>
        <v>203.4385</v>
      </c>
      <c r="E2012">
        <f>Pumpkin_Seeds_Dataset!E2010</f>
        <v>72663</v>
      </c>
      <c r="F2012">
        <f>Pumpkin_Seeds_Dataset!F2010</f>
        <v>301.58980000000003</v>
      </c>
      <c r="G2012">
        <f>Pumpkin_Seeds_Dataset!G2010</f>
        <v>0.89139999999999997</v>
      </c>
      <c r="H2012">
        <f>Pumpkin_Seeds_Dataset!H2010</f>
        <v>0.98309999999999997</v>
      </c>
      <c r="I2012">
        <f>Pumpkin_Seeds_Dataset!I2010</f>
        <v>0.61780000000000002</v>
      </c>
      <c r="J2012">
        <f>Pumpkin_Seeds_Dataset!J2010</f>
        <v>0.70669999999999999</v>
      </c>
      <c r="K2012">
        <f>Pumpkin_Seeds_Dataset!K2010</f>
        <v>2.2065999999999999</v>
      </c>
      <c r="L2012">
        <f>Pumpkin_Seeds_Dataset!L2010</f>
        <v>0.67179999999999995</v>
      </c>
      <c r="M2012" s="9">
        <f>Pumpkin_Seeds_Dataset!M2010</f>
        <v>1</v>
      </c>
      <c r="N2012" s="10">
        <f t="shared" si="404"/>
        <v>0</v>
      </c>
      <c r="O2012" s="11">
        <f t="shared" si="405"/>
        <v>1</v>
      </c>
      <c r="P2012">
        <f t="shared" si="406"/>
        <v>1</v>
      </c>
      <c r="Q2012">
        <f t="shared" si="407"/>
        <v>0.5834199489824009</v>
      </c>
      <c r="R2012" s="9">
        <f t="shared" si="408"/>
        <v>0.5834199489824009</v>
      </c>
      <c r="S2012" s="11">
        <f t="shared" si="409"/>
        <v>0.4165800510175991</v>
      </c>
      <c r="T2012" s="9">
        <f t="shared" si="410"/>
        <v>-0.53884802778551044</v>
      </c>
      <c r="U2012" s="11">
        <f t="shared" si="411"/>
        <v>100</v>
      </c>
      <c r="AX2012">
        <v>0.98287356459230779</v>
      </c>
      <c r="AY2012">
        <v>0</v>
      </c>
      <c r="AZ2012">
        <v>1</v>
      </c>
      <c r="BA2012">
        <f t="shared" si="415"/>
        <v>1297</v>
      </c>
      <c r="BB2012">
        <f t="shared" si="416"/>
        <v>711</v>
      </c>
      <c r="BC2012">
        <f t="shared" si="412"/>
        <v>2.3076923076923439E-3</v>
      </c>
      <c r="BD2012">
        <f t="shared" si="413"/>
        <v>0.40749999999999997</v>
      </c>
      <c r="BE2012">
        <f t="shared" si="414"/>
        <v>0</v>
      </c>
    </row>
    <row r="2013" spans="1:57" x14ac:dyDescent="0.3">
      <c r="A2013">
        <f>Pumpkin_Seeds_Dataset!A2011</f>
        <v>99484</v>
      </c>
      <c r="B2013">
        <f>Pumpkin_Seeds_Dataset!B2011</f>
        <v>1325.3489999999999</v>
      </c>
      <c r="C2013">
        <f>Pumpkin_Seeds_Dataset!C2011</f>
        <v>572.96789999999999</v>
      </c>
      <c r="D2013">
        <f>Pumpkin_Seeds_Dataset!D2011</f>
        <v>222.04519999999999</v>
      </c>
      <c r="E2013">
        <f>Pumpkin_Seeds_Dataset!E2011</f>
        <v>100347</v>
      </c>
      <c r="F2013">
        <f>Pumpkin_Seeds_Dataset!F2011</f>
        <v>355.90300000000002</v>
      </c>
      <c r="G2013">
        <f>Pumpkin_Seeds_Dataset!G2011</f>
        <v>0.92190000000000005</v>
      </c>
      <c r="H2013">
        <f>Pumpkin_Seeds_Dataset!H2011</f>
        <v>0.99139999999999995</v>
      </c>
      <c r="I2013">
        <f>Pumpkin_Seeds_Dataset!I2011</f>
        <v>0.76149999999999995</v>
      </c>
      <c r="J2013">
        <f>Pumpkin_Seeds_Dataset!J2011</f>
        <v>0.7117</v>
      </c>
      <c r="K2013">
        <f>Pumpkin_Seeds_Dataset!K2011</f>
        <v>2.5804</v>
      </c>
      <c r="L2013">
        <f>Pumpkin_Seeds_Dataset!L2011</f>
        <v>0.62119999999999997</v>
      </c>
      <c r="M2013" s="9">
        <f>Pumpkin_Seeds_Dataset!M2011</f>
        <v>1</v>
      </c>
      <c r="N2013" s="10">
        <f t="shared" si="404"/>
        <v>0</v>
      </c>
      <c r="O2013" s="11">
        <f t="shared" si="405"/>
        <v>1</v>
      </c>
      <c r="P2013">
        <f t="shared" si="406"/>
        <v>1</v>
      </c>
      <c r="Q2013">
        <f t="shared" si="407"/>
        <v>0.99978413182568238</v>
      </c>
      <c r="R2013" s="9">
        <f t="shared" si="408"/>
        <v>0.99978413182568238</v>
      </c>
      <c r="S2013" s="11">
        <f t="shared" si="409"/>
        <v>2.1586817431762384E-4</v>
      </c>
      <c r="T2013" s="9">
        <f t="shared" si="410"/>
        <v>-2.1589147720559371E-4</v>
      </c>
      <c r="U2013" s="11">
        <f t="shared" si="411"/>
        <v>100</v>
      </c>
      <c r="AX2013">
        <v>0.98291345112983664</v>
      </c>
      <c r="AY2013">
        <v>0</v>
      </c>
      <c r="AZ2013">
        <v>1</v>
      </c>
      <c r="BA2013">
        <f t="shared" si="415"/>
        <v>1297</v>
      </c>
      <c r="BB2013">
        <f t="shared" si="416"/>
        <v>712</v>
      </c>
      <c r="BC2013">
        <f t="shared" si="412"/>
        <v>2.3076923076923439E-3</v>
      </c>
      <c r="BD2013">
        <f t="shared" si="413"/>
        <v>0.40666666666666662</v>
      </c>
      <c r="BE2013">
        <f t="shared" si="414"/>
        <v>0</v>
      </c>
    </row>
    <row r="2014" spans="1:57" x14ac:dyDescent="0.3">
      <c r="A2014">
        <f>Pumpkin_Seeds_Dataset!A2012</f>
        <v>107935</v>
      </c>
      <c r="B2014">
        <f>Pumpkin_Seeds_Dataset!B2012</f>
        <v>1264.5719999999999</v>
      </c>
      <c r="C2014">
        <f>Pumpkin_Seeds_Dataset!C2012</f>
        <v>493.67099999999999</v>
      </c>
      <c r="D2014">
        <f>Pumpkin_Seeds_Dataset!D2012</f>
        <v>280.97710000000001</v>
      </c>
      <c r="E2014">
        <f>Pumpkin_Seeds_Dataset!E2012</f>
        <v>108930</v>
      </c>
      <c r="F2014">
        <f>Pumpkin_Seeds_Dataset!F2012</f>
        <v>370.71159999999998</v>
      </c>
      <c r="G2014">
        <f>Pumpkin_Seeds_Dataset!G2012</f>
        <v>0.82220000000000004</v>
      </c>
      <c r="H2014">
        <f>Pumpkin_Seeds_Dataset!H2012</f>
        <v>0.9909</v>
      </c>
      <c r="I2014">
        <f>Pumpkin_Seeds_Dataset!I2012</f>
        <v>0.69850000000000001</v>
      </c>
      <c r="J2014">
        <f>Pumpkin_Seeds_Dataset!J2012</f>
        <v>0.84819999999999995</v>
      </c>
      <c r="K2014">
        <f>Pumpkin_Seeds_Dataset!K2012</f>
        <v>1.7569999999999999</v>
      </c>
      <c r="L2014">
        <f>Pumpkin_Seeds_Dataset!L2012</f>
        <v>0.75090000000000001</v>
      </c>
      <c r="M2014" s="9">
        <f>Pumpkin_Seeds_Dataset!M2012</f>
        <v>1</v>
      </c>
      <c r="N2014" s="10">
        <f t="shared" si="404"/>
        <v>0</v>
      </c>
      <c r="O2014" s="11">
        <f t="shared" si="405"/>
        <v>1</v>
      </c>
      <c r="P2014">
        <f t="shared" si="406"/>
        <v>1</v>
      </c>
      <c r="Q2014">
        <f t="shared" si="407"/>
        <v>0.52210825037377351</v>
      </c>
      <c r="R2014" s="9">
        <f t="shared" si="408"/>
        <v>0.52210825037377351</v>
      </c>
      <c r="S2014" s="11">
        <f t="shared" si="409"/>
        <v>0.47789174962622649</v>
      </c>
      <c r="T2014" s="9">
        <f t="shared" si="410"/>
        <v>-0.64988033640400078</v>
      </c>
      <c r="U2014" s="11">
        <f t="shared" si="411"/>
        <v>100</v>
      </c>
      <c r="AX2014">
        <v>0.9830433717097381</v>
      </c>
      <c r="AY2014">
        <v>0</v>
      </c>
      <c r="AZ2014">
        <v>1</v>
      </c>
      <c r="BA2014">
        <f t="shared" si="415"/>
        <v>1297</v>
      </c>
      <c r="BB2014">
        <f t="shared" si="416"/>
        <v>713</v>
      </c>
      <c r="BC2014">
        <f t="shared" si="412"/>
        <v>2.3076923076923439E-3</v>
      </c>
      <c r="BD2014">
        <f t="shared" si="413"/>
        <v>0.40583333333333338</v>
      </c>
      <c r="BE2014">
        <f t="shared" si="414"/>
        <v>0</v>
      </c>
    </row>
    <row r="2015" spans="1:57" x14ac:dyDescent="0.3">
      <c r="A2015">
        <f>Pumpkin_Seeds_Dataset!A2013</f>
        <v>69442</v>
      </c>
      <c r="B2015">
        <f>Pumpkin_Seeds_Dataset!B2013</f>
        <v>1047.3389999999999</v>
      </c>
      <c r="C2015">
        <f>Pumpkin_Seeds_Dataset!C2013</f>
        <v>427.15769999999998</v>
      </c>
      <c r="D2015">
        <f>Pumpkin_Seeds_Dataset!D2013</f>
        <v>207.96709999999999</v>
      </c>
      <c r="E2015">
        <f>Pumpkin_Seeds_Dataset!E2013</f>
        <v>70134</v>
      </c>
      <c r="F2015">
        <f>Pumpkin_Seeds_Dataset!F2013</f>
        <v>297.34879999999998</v>
      </c>
      <c r="G2015">
        <f>Pumpkin_Seeds_Dataset!G2013</f>
        <v>0.87350000000000005</v>
      </c>
      <c r="H2015">
        <f>Pumpkin_Seeds_Dataset!H2013</f>
        <v>0.99009999999999998</v>
      </c>
      <c r="I2015">
        <f>Pumpkin_Seeds_Dataset!I2013</f>
        <v>0.66679999999999995</v>
      </c>
      <c r="J2015">
        <f>Pumpkin_Seeds_Dataset!J2013</f>
        <v>0.79549999999999998</v>
      </c>
      <c r="K2015">
        <f>Pumpkin_Seeds_Dataset!K2013</f>
        <v>2.0539999999999998</v>
      </c>
      <c r="L2015">
        <f>Pumpkin_Seeds_Dataset!L2013</f>
        <v>0.69610000000000005</v>
      </c>
      <c r="M2015" s="9">
        <f>Pumpkin_Seeds_Dataset!M2013</f>
        <v>1</v>
      </c>
      <c r="N2015" s="10">
        <f t="shared" si="404"/>
        <v>0</v>
      </c>
      <c r="O2015" s="11">
        <f t="shared" si="405"/>
        <v>1</v>
      </c>
      <c r="P2015">
        <f t="shared" si="406"/>
        <v>1</v>
      </c>
      <c r="Q2015">
        <f t="shared" si="407"/>
        <v>0.53391552754451932</v>
      </c>
      <c r="R2015" s="9">
        <f t="shared" si="408"/>
        <v>0.53391552754451932</v>
      </c>
      <c r="S2015" s="11">
        <f t="shared" si="409"/>
        <v>0.46608447245548068</v>
      </c>
      <c r="T2015" s="9">
        <f t="shared" si="410"/>
        <v>-0.62751764065388005</v>
      </c>
      <c r="U2015" s="11">
        <f t="shared" si="411"/>
        <v>100</v>
      </c>
      <c r="AX2015">
        <v>0.98325809770579486</v>
      </c>
      <c r="AY2015">
        <v>0</v>
      </c>
      <c r="AZ2015">
        <v>1</v>
      </c>
      <c r="BA2015">
        <f t="shared" si="415"/>
        <v>1297</v>
      </c>
      <c r="BB2015">
        <f t="shared" si="416"/>
        <v>714</v>
      </c>
      <c r="BC2015">
        <f t="shared" si="412"/>
        <v>2.3076923076923439E-3</v>
      </c>
      <c r="BD2015">
        <f t="shared" si="413"/>
        <v>0.40500000000000003</v>
      </c>
      <c r="BE2015">
        <f t="shared" si="414"/>
        <v>0</v>
      </c>
    </row>
    <row r="2016" spans="1:57" x14ac:dyDescent="0.3">
      <c r="A2016">
        <f>Pumpkin_Seeds_Dataset!A2014</f>
        <v>60501</v>
      </c>
      <c r="B2016">
        <f>Pumpkin_Seeds_Dataset!B2014</f>
        <v>962.05200000000002</v>
      </c>
      <c r="C2016">
        <f>Pumpkin_Seeds_Dataset!C2014</f>
        <v>384.23309999999998</v>
      </c>
      <c r="D2016">
        <f>Pumpkin_Seeds_Dataset!D2014</f>
        <v>202.5523</v>
      </c>
      <c r="E2016">
        <f>Pumpkin_Seeds_Dataset!E2014</f>
        <v>61120</v>
      </c>
      <c r="F2016">
        <f>Pumpkin_Seeds_Dataset!F2014</f>
        <v>277.54689999999999</v>
      </c>
      <c r="G2016">
        <f>Pumpkin_Seeds_Dataset!G2014</f>
        <v>0.8498</v>
      </c>
      <c r="H2016">
        <f>Pumpkin_Seeds_Dataset!H2014</f>
        <v>0.9899</v>
      </c>
      <c r="I2016">
        <f>Pumpkin_Seeds_Dataset!I2014</f>
        <v>0.65849999999999997</v>
      </c>
      <c r="J2016">
        <f>Pumpkin_Seeds_Dataset!J2014</f>
        <v>0.82140000000000002</v>
      </c>
      <c r="K2016">
        <f>Pumpkin_Seeds_Dataset!K2014</f>
        <v>1.897</v>
      </c>
      <c r="L2016">
        <f>Pumpkin_Seeds_Dataset!L2014</f>
        <v>0.72230000000000005</v>
      </c>
      <c r="M2016" s="9">
        <f>Pumpkin_Seeds_Dataset!M2014</f>
        <v>1</v>
      </c>
      <c r="N2016" s="10">
        <f t="shared" si="404"/>
        <v>0</v>
      </c>
      <c r="O2016" s="11">
        <f t="shared" si="405"/>
        <v>1</v>
      </c>
      <c r="P2016">
        <f t="shared" si="406"/>
        <v>1</v>
      </c>
      <c r="Q2016">
        <f t="shared" si="407"/>
        <v>0.5242366004979403</v>
      </c>
      <c r="R2016" s="9">
        <f t="shared" si="408"/>
        <v>0.5242366004979403</v>
      </c>
      <c r="S2016" s="11">
        <f t="shared" si="409"/>
        <v>0.4757633995020597</v>
      </c>
      <c r="T2016" s="9">
        <f t="shared" si="410"/>
        <v>-0.64581216890121229</v>
      </c>
      <c r="U2016" s="11">
        <f t="shared" si="411"/>
        <v>100</v>
      </c>
      <c r="AX2016">
        <v>0.98352730246527653</v>
      </c>
      <c r="AY2016">
        <v>0</v>
      </c>
      <c r="AZ2016">
        <v>1</v>
      </c>
      <c r="BA2016">
        <f t="shared" si="415"/>
        <v>1297</v>
      </c>
      <c r="BB2016">
        <f t="shared" si="416"/>
        <v>715</v>
      </c>
      <c r="BC2016">
        <f t="shared" si="412"/>
        <v>2.3076923076923439E-3</v>
      </c>
      <c r="BD2016">
        <f t="shared" si="413"/>
        <v>0.40416666666666667</v>
      </c>
      <c r="BE2016">
        <f t="shared" si="414"/>
        <v>0</v>
      </c>
    </row>
    <row r="2017" spans="1:57" x14ac:dyDescent="0.3">
      <c r="A2017">
        <f>Pumpkin_Seeds_Dataset!A2015</f>
        <v>73046</v>
      </c>
      <c r="B2017">
        <f>Pumpkin_Seeds_Dataset!B2015</f>
        <v>1124.123</v>
      </c>
      <c r="C2017">
        <f>Pumpkin_Seeds_Dataset!C2015</f>
        <v>471.25619999999998</v>
      </c>
      <c r="D2017">
        <f>Pumpkin_Seeds_Dataset!D2015</f>
        <v>198.3681</v>
      </c>
      <c r="E2017">
        <f>Pumpkin_Seeds_Dataset!E2015</f>
        <v>74035</v>
      </c>
      <c r="F2017">
        <f>Pumpkin_Seeds_Dataset!F2015</f>
        <v>304.96730000000002</v>
      </c>
      <c r="G2017">
        <f>Pumpkin_Seeds_Dataset!G2015</f>
        <v>0.90710000000000002</v>
      </c>
      <c r="H2017">
        <f>Pumpkin_Seeds_Dataset!H2015</f>
        <v>0.98660000000000003</v>
      </c>
      <c r="I2017">
        <f>Pumpkin_Seeds_Dataset!I2015</f>
        <v>0.56820000000000004</v>
      </c>
      <c r="J2017">
        <f>Pumpkin_Seeds_Dataset!J2015</f>
        <v>0.72640000000000005</v>
      </c>
      <c r="K2017">
        <f>Pumpkin_Seeds_Dataset!K2015</f>
        <v>2.3757000000000001</v>
      </c>
      <c r="L2017">
        <f>Pumpkin_Seeds_Dataset!L2015</f>
        <v>0.64710000000000001</v>
      </c>
      <c r="M2017" s="9">
        <f>Pumpkin_Seeds_Dataset!M2015</f>
        <v>1</v>
      </c>
      <c r="N2017" s="10">
        <f t="shared" si="404"/>
        <v>0</v>
      </c>
      <c r="O2017" s="11">
        <f t="shared" si="405"/>
        <v>1</v>
      </c>
      <c r="P2017">
        <f t="shared" si="406"/>
        <v>1</v>
      </c>
      <c r="Q2017">
        <f t="shared" si="407"/>
        <v>0.9514205433954076</v>
      </c>
      <c r="R2017" s="9">
        <f t="shared" si="408"/>
        <v>0.9514205433954076</v>
      </c>
      <c r="S2017" s="11">
        <f t="shared" si="409"/>
        <v>4.8579456604592397E-2</v>
      </c>
      <c r="T2017" s="9">
        <f t="shared" si="410"/>
        <v>-4.9799102411309297E-2</v>
      </c>
      <c r="U2017" s="11">
        <f t="shared" si="411"/>
        <v>100</v>
      </c>
      <c r="AX2017">
        <v>0.98353258973329682</v>
      </c>
      <c r="AY2017">
        <v>0</v>
      </c>
      <c r="AZ2017">
        <v>1</v>
      </c>
      <c r="BA2017">
        <f t="shared" si="415"/>
        <v>1297</v>
      </c>
      <c r="BB2017">
        <f t="shared" si="416"/>
        <v>716</v>
      </c>
      <c r="BC2017">
        <f t="shared" si="412"/>
        <v>2.3076923076923439E-3</v>
      </c>
      <c r="BD2017">
        <f t="shared" si="413"/>
        <v>0.40333333333333332</v>
      </c>
      <c r="BE2017">
        <f t="shared" si="414"/>
        <v>0</v>
      </c>
    </row>
    <row r="2018" spans="1:57" x14ac:dyDescent="0.3">
      <c r="A2018">
        <f>Pumpkin_Seeds_Dataset!A2016</f>
        <v>79311</v>
      </c>
      <c r="B2018">
        <f>Pumpkin_Seeds_Dataset!B2016</f>
        <v>1133.999</v>
      </c>
      <c r="C2018">
        <f>Pumpkin_Seeds_Dataset!C2016</f>
        <v>471.62150000000003</v>
      </c>
      <c r="D2018">
        <f>Pumpkin_Seeds_Dataset!D2016</f>
        <v>214.71770000000001</v>
      </c>
      <c r="E2018">
        <f>Pumpkin_Seeds_Dataset!E2016</f>
        <v>80061</v>
      </c>
      <c r="F2018">
        <f>Pumpkin_Seeds_Dataset!F2016</f>
        <v>317.7765</v>
      </c>
      <c r="G2018">
        <f>Pumpkin_Seeds_Dataset!G2016</f>
        <v>0.89039999999999997</v>
      </c>
      <c r="H2018">
        <f>Pumpkin_Seeds_Dataset!H2016</f>
        <v>0.99060000000000004</v>
      </c>
      <c r="I2018">
        <f>Pumpkin_Seeds_Dataset!I2016</f>
        <v>0.59279999999999999</v>
      </c>
      <c r="J2018">
        <f>Pumpkin_Seeds_Dataset!J2016</f>
        <v>0.77500000000000002</v>
      </c>
      <c r="K2018">
        <f>Pumpkin_Seeds_Dataset!K2016</f>
        <v>2.1964999999999999</v>
      </c>
      <c r="L2018">
        <f>Pumpkin_Seeds_Dataset!L2016</f>
        <v>0.67379999999999995</v>
      </c>
      <c r="M2018" s="9">
        <f>Pumpkin_Seeds_Dataset!M2016</f>
        <v>1</v>
      </c>
      <c r="N2018" s="10">
        <f t="shared" si="404"/>
        <v>0</v>
      </c>
      <c r="O2018" s="11">
        <f t="shared" si="405"/>
        <v>1</v>
      </c>
      <c r="P2018">
        <f t="shared" si="406"/>
        <v>1</v>
      </c>
      <c r="Q2018">
        <f t="shared" si="407"/>
        <v>0.77149596859086234</v>
      </c>
      <c r="R2018" s="9">
        <f t="shared" si="408"/>
        <v>0.77149596859086234</v>
      </c>
      <c r="S2018" s="11">
        <f t="shared" si="409"/>
        <v>0.22850403140913766</v>
      </c>
      <c r="T2018" s="9">
        <f t="shared" si="410"/>
        <v>-0.25942383260947316</v>
      </c>
      <c r="U2018" s="11">
        <f t="shared" si="411"/>
        <v>100</v>
      </c>
      <c r="AX2018">
        <v>0.98366618756540403</v>
      </c>
      <c r="AY2018">
        <v>0</v>
      </c>
      <c r="AZ2018">
        <v>1</v>
      </c>
      <c r="BA2018">
        <f t="shared" si="415"/>
        <v>1297</v>
      </c>
      <c r="BB2018">
        <f t="shared" si="416"/>
        <v>717</v>
      </c>
      <c r="BC2018">
        <f t="shared" si="412"/>
        <v>2.3076923076923439E-3</v>
      </c>
      <c r="BD2018">
        <f t="shared" si="413"/>
        <v>0.40249999999999997</v>
      </c>
      <c r="BE2018">
        <f t="shared" si="414"/>
        <v>0</v>
      </c>
    </row>
    <row r="2019" spans="1:57" x14ac:dyDescent="0.3">
      <c r="A2019">
        <f>Pumpkin_Seeds_Dataset!A2017</f>
        <v>90209</v>
      </c>
      <c r="B2019">
        <f>Pumpkin_Seeds_Dataset!B2017</f>
        <v>1212.904</v>
      </c>
      <c r="C2019">
        <f>Pumpkin_Seeds_Dataset!C2017</f>
        <v>500.1103</v>
      </c>
      <c r="D2019">
        <f>Pumpkin_Seeds_Dataset!D2017</f>
        <v>230.3826</v>
      </c>
      <c r="E2019">
        <f>Pumpkin_Seeds_Dataset!E2017</f>
        <v>91059</v>
      </c>
      <c r="F2019">
        <f>Pumpkin_Seeds_Dataset!F2017</f>
        <v>338.90660000000003</v>
      </c>
      <c r="G2019">
        <f>Pumpkin_Seeds_Dataset!G2017</f>
        <v>0.88759999999999994</v>
      </c>
      <c r="H2019">
        <f>Pumpkin_Seeds_Dataset!H2017</f>
        <v>0.99070000000000003</v>
      </c>
      <c r="I2019">
        <f>Pumpkin_Seeds_Dataset!I2017</f>
        <v>0.72189999999999999</v>
      </c>
      <c r="J2019">
        <f>Pumpkin_Seeds_Dataset!J2017</f>
        <v>0.77059999999999995</v>
      </c>
      <c r="K2019">
        <f>Pumpkin_Seeds_Dataset!K2017</f>
        <v>2.1707999999999998</v>
      </c>
      <c r="L2019">
        <f>Pumpkin_Seeds_Dataset!L2017</f>
        <v>0.67769999999999997</v>
      </c>
      <c r="M2019" s="9">
        <f>Pumpkin_Seeds_Dataset!M2017</f>
        <v>1</v>
      </c>
      <c r="N2019" s="10">
        <f t="shared" si="404"/>
        <v>0</v>
      </c>
      <c r="O2019" s="11">
        <f t="shared" si="405"/>
        <v>1</v>
      </c>
      <c r="P2019">
        <f t="shared" si="406"/>
        <v>1</v>
      </c>
      <c r="Q2019">
        <f t="shared" si="407"/>
        <v>0.82299111382904533</v>
      </c>
      <c r="R2019" s="9">
        <f t="shared" si="408"/>
        <v>0.82299111382904533</v>
      </c>
      <c r="S2019" s="11">
        <f t="shared" si="409"/>
        <v>0.17700888617095467</v>
      </c>
      <c r="T2019" s="9">
        <f t="shared" si="410"/>
        <v>-0.19480987565491936</v>
      </c>
      <c r="U2019" s="11">
        <f t="shared" si="411"/>
        <v>100</v>
      </c>
      <c r="AX2019">
        <v>0.98376068580095999</v>
      </c>
      <c r="AY2019">
        <v>0</v>
      </c>
      <c r="AZ2019">
        <v>1</v>
      </c>
      <c r="BA2019">
        <f t="shared" si="415"/>
        <v>1297</v>
      </c>
      <c r="BB2019">
        <f t="shared" si="416"/>
        <v>718</v>
      </c>
      <c r="BC2019">
        <f t="shared" si="412"/>
        <v>2.3076923076923439E-3</v>
      </c>
      <c r="BD2019">
        <f t="shared" si="413"/>
        <v>0.40166666666666662</v>
      </c>
      <c r="BE2019">
        <f t="shared" si="414"/>
        <v>0</v>
      </c>
    </row>
    <row r="2020" spans="1:57" x14ac:dyDescent="0.3">
      <c r="A2020">
        <f>Pumpkin_Seeds_Dataset!A2018</f>
        <v>72779</v>
      </c>
      <c r="B2020">
        <f>Pumpkin_Seeds_Dataset!B2018</f>
        <v>1142.027</v>
      </c>
      <c r="C2020">
        <f>Pumpkin_Seeds_Dataset!C2018</f>
        <v>491.26740000000001</v>
      </c>
      <c r="D2020">
        <f>Pumpkin_Seeds_Dataset!D2018</f>
        <v>189.31569999999999</v>
      </c>
      <c r="E2020">
        <f>Pumpkin_Seeds_Dataset!E2018</f>
        <v>73355</v>
      </c>
      <c r="F2020">
        <f>Pumpkin_Seeds_Dataset!F2018</f>
        <v>304.40940000000001</v>
      </c>
      <c r="G2020">
        <f>Pumpkin_Seeds_Dataset!G2018</f>
        <v>0.92279999999999995</v>
      </c>
      <c r="H2020">
        <f>Pumpkin_Seeds_Dataset!H2018</f>
        <v>0.99209999999999998</v>
      </c>
      <c r="I2020">
        <f>Pumpkin_Seeds_Dataset!I2018</f>
        <v>0.57279999999999998</v>
      </c>
      <c r="J2020">
        <f>Pumpkin_Seeds_Dataset!J2018</f>
        <v>0.70120000000000005</v>
      </c>
      <c r="K2020">
        <f>Pumpkin_Seeds_Dataset!K2018</f>
        <v>2.5950000000000002</v>
      </c>
      <c r="L2020">
        <f>Pumpkin_Seeds_Dataset!L2018</f>
        <v>0.61960000000000004</v>
      </c>
      <c r="M2020" s="9">
        <f>Pumpkin_Seeds_Dataset!M2018</f>
        <v>1</v>
      </c>
      <c r="N2020" s="10">
        <f t="shared" si="404"/>
        <v>0</v>
      </c>
      <c r="O2020" s="11">
        <f t="shared" si="405"/>
        <v>1</v>
      </c>
      <c r="P2020">
        <f t="shared" si="406"/>
        <v>1</v>
      </c>
      <c r="Q2020">
        <f t="shared" si="407"/>
        <v>0.99908169206590414</v>
      </c>
      <c r="R2020" s="9">
        <f t="shared" si="408"/>
        <v>0.99908169206590414</v>
      </c>
      <c r="S2020" s="11">
        <f t="shared" si="409"/>
        <v>9.1830793409586331E-4</v>
      </c>
      <c r="T2020" s="9">
        <f t="shared" si="410"/>
        <v>-9.1872983713782452E-4</v>
      </c>
      <c r="U2020" s="11">
        <f t="shared" si="411"/>
        <v>100</v>
      </c>
      <c r="AX2020">
        <v>0.9839184137659539</v>
      </c>
      <c r="AY2020">
        <v>0</v>
      </c>
      <c r="AZ2020">
        <v>1</v>
      </c>
      <c r="BA2020">
        <f t="shared" si="415"/>
        <v>1297</v>
      </c>
      <c r="BB2020">
        <f t="shared" si="416"/>
        <v>719</v>
      </c>
      <c r="BC2020">
        <f t="shared" si="412"/>
        <v>2.3076923076923439E-3</v>
      </c>
      <c r="BD2020">
        <f t="shared" si="413"/>
        <v>0.40083333333333337</v>
      </c>
      <c r="BE2020">
        <f t="shared" si="414"/>
        <v>0</v>
      </c>
    </row>
    <row r="2021" spans="1:57" x14ac:dyDescent="0.3">
      <c r="A2021">
        <f>Pumpkin_Seeds_Dataset!A2019</f>
        <v>69307</v>
      </c>
      <c r="B2021">
        <f>Pumpkin_Seeds_Dataset!B2019</f>
        <v>1066.605</v>
      </c>
      <c r="C2021">
        <f>Pumpkin_Seeds_Dataset!C2019</f>
        <v>446.52780000000001</v>
      </c>
      <c r="D2021">
        <f>Pumpkin_Seeds_Dataset!D2019</f>
        <v>198.24879999999999</v>
      </c>
      <c r="E2021">
        <f>Pumpkin_Seeds_Dataset!E2019</f>
        <v>69864</v>
      </c>
      <c r="F2021">
        <f>Pumpkin_Seeds_Dataset!F2019</f>
        <v>297.05959999999999</v>
      </c>
      <c r="G2021">
        <f>Pumpkin_Seeds_Dataset!G2019</f>
        <v>0.89600000000000002</v>
      </c>
      <c r="H2021">
        <f>Pumpkin_Seeds_Dataset!H2019</f>
        <v>0.99199999999999999</v>
      </c>
      <c r="I2021">
        <f>Pumpkin_Seeds_Dataset!I2019</f>
        <v>0.73939999999999995</v>
      </c>
      <c r="J2021">
        <f>Pumpkin_Seeds_Dataset!J2019</f>
        <v>0.76559999999999995</v>
      </c>
      <c r="K2021">
        <f>Pumpkin_Seeds_Dataset!K2019</f>
        <v>2.2524000000000002</v>
      </c>
      <c r="L2021">
        <f>Pumpkin_Seeds_Dataset!L2019</f>
        <v>0.6653</v>
      </c>
      <c r="M2021" s="9">
        <f>Pumpkin_Seeds_Dataset!M2019</f>
        <v>1</v>
      </c>
      <c r="N2021" s="10">
        <f t="shared" si="404"/>
        <v>0</v>
      </c>
      <c r="O2021" s="11">
        <f t="shared" si="405"/>
        <v>1</v>
      </c>
      <c r="P2021">
        <f t="shared" si="406"/>
        <v>1</v>
      </c>
      <c r="Q2021">
        <f t="shared" si="407"/>
        <v>0.94146951806919377</v>
      </c>
      <c r="R2021" s="9">
        <f t="shared" si="408"/>
        <v>0.94146951806919377</v>
      </c>
      <c r="S2021" s="11">
        <f t="shared" si="409"/>
        <v>5.8530481930806233E-2</v>
      </c>
      <c r="T2021" s="9">
        <f t="shared" si="410"/>
        <v>-6.0313307331299783E-2</v>
      </c>
      <c r="U2021" s="11">
        <f t="shared" si="411"/>
        <v>100</v>
      </c>
      <c r="AX2021">
        <v>0.98405741962357229</v>
      </c>
      <c r="AY2021">
        <v>0</v>
      </c>
      <c r="AZ2021">
        <v>1</v>
      </c>
      <c r="BA2021">
        <f t="shared" si="415"/>
        <v>1297</v>
      </c>
      <c r="BB2021">
        <f t="shared" si="416"/>
        <v>720</v>
      </c>
      <c r="BC2021">
        <f t="shared" si="412"/>
        <v>2.3076923076923439E-3</v>
      </c>
      <c r="BD2021">
        <f t="shared" si="413"/>
        <v>0.4</v>
      </c>
      <c r="BE2021">
        <f t="shared" si="414"/>
        <v>0</v>
      </c>
    </row>
    <row r="2022" spans="1:57" x14ac:dyDescent="0.3">
      <c r="A2022">
        <f>Pumpkin_Seeds_Dataset!A2020</f>
        <v>80188</v>
      </c>
      <c r="B2022">
        <f>Pumpkin_Seeds_Dataset!B2020</f>
        <v>1136.143</v>
      </c>
      <c r="C2022">
        <f>Pumpkin_Seeds_Dataset!C2020</f>
        <v>469.64389999999997</v>
      </c>
      <c r="D2022">
        <f>Pumpkin_Seeds_Dataset!D2020</f>
        <v>218.9118</v>
      </c>
      <c r="E2022">
        <f>Pumpkin_Seeds_Dataset!E2020</f>
        <v>80895</v>
      </c>
      <c r="F2022">
        <f>Pumpkin_Seeds_Dataset!F2020</f>
        <v>319.52859999999998</v>
      </c>
      <c r="G2022">
        <f>Pumpkin_Seeds_Dataset!G2020</f>
        <v>0.88470000000000004</v>
      </c>
      <c r="H2022">
        <f>Pumpkin_Seeds_Dataset!H2020</f>
        <v>0.99129999999999996</v>
      </c>
      <c r="I2022">
        <f>Pumpkin_Seeds_Dataset!I2020</f>
        <v>0.68659999999999999</v>
      </c>
      <c r="J2022">
        <f>Pumpkin_Seeds_Dataset!J2020</f>
        <v>0.78059999999999996</v>
      </c>
      <c r="K2022">
        <f>Pumpkin_Seeds_Dataset!K2020</f>
        <v>2.1454</v>
      </c>
      <c r="L2022">
        <f>Pumpkin_Seeds_Dataset!L2020</f>
        <v>0.6804</v>
      </c>
      <c r="M2022" s="9">
        <f>Pumpkin_Seeds_Dataset!M2020</f>
        <v>1</v>
      </c>
      <c r="N2022" s="10">
        <f t="shared" si="404"/>
        <v>0</v>
      </c>
      <c r="O2022" s="11">
        <f t="shared" si="405"/>
        <v>1</v>
      </c>
      <c r="P2022">
        <f t="shared" si="406"/>
        <v>1</v>
      </c>
      <c r="Q2022">
        <f t="shared" si="407"/>
        <v>0.81947836984876887</v>
      </c>
      <c r="R2022" s="9">
        <f t="shared" si="408"/>
        <v>0.81947836984876887</v>
      </c>
      <c r="S2022" s="11">
        <f t="shared" si="409"/>
        <v>0.18052163015123113</v>
      </c>
      <c r="T2022" s="9">
        <f t="shared" si="410"/>
        <v>-0.19908727547389976</v>
      </c>
      <c r="U2022" s="11">
        <f t="shared" si="411"/>
        <v>100</v>
      </c>
      <c r="AX2022">
        <v>0.98416764434630244</v>
      </c>
      <c r="AY2022">
        <v>0</v>
      </c>
      <c r="AZ2022">
        <v>1</v>
      </c>
      <c r="BA2022">
        <f t="shared" si="415"/>
        <v>1297</v>
      </c>
      <c r="BB2022">
        <f t="shared" si="416"/>
        <v>721</v>
      </c>
      <c r="BC2022">
        <f t="shared" si="412"/>
        <v>2.3076923076923439E-3</v>
      </c>
      <c r="BD2022">
        <f t="shared" si="413"/>
        <v>0.39916666666666667</v>
      </c>
      <c r="BE2022">
        <f t="shared" si="414"/>
        <v>0</v>
      </c>
    </row>
    <row r="2023" spans="1:57" x14ac:dyDescent="0.3">
      <c r="A2023">
        <f>Pumpkin_Seeds_Dataset!A2021</f>
        <v>78618</v>
      </c>
      <c r="B2023">
        <f>Pumpkin_Seeds_Dataset!B2021</f>
        <v>1174.681</v>
      </c>
      <c r="C2023">
        <f>Pumpkin_Seeds_Dataset!C2021</f>
        <v>475.54180000000002</v>
      </c>
      <c r="D2023">
        <f>Pumpkin_Seeds_Dataset!D2021</f>
        <v>212.09950000000001</v>
      </c>
      <c r="E2023">
        <f>Pumpkin_Seeds_Dataset!E2021</f>
        <v>79874</v>
      </c>
      <c r="F2023">
        <f>Pumpkin_Seeds_Dataset!F2021</f>
        <v>316.38510000000002</v>
      </c>
      <c r="G2023">
        <f>Pumpkin_Seeds_Dataset!G2021</f>
        <v>0.89500000000000002</v>
      </c>
      <c r="H2023">
        <f>Pumpkin_Seeds_Dataset!H2021</f>
        <v>0.98429999999999995</v>
      </c>
      <c r="I2023">
        <f>Pumpkin_Seeds_Dataset!I2021</f>
        <v>0.55879999999999996</v>
      </c>
      <c r="J2023">
        <f>Pumpkin_Seeds_Dataset!J2021</f>
        <v>0.71599999999999997</v>
      </c>
      <c r="K2023">
        <f>Pumpkin_Seeds_Dataset!K2021</f>
        <v>2.2421000000000002</v>
      </c>
      <c r="L2023">
        <f>Pumpkin_Seeds_Dataset!L2021</f>
        <v>0.6653</v>
      </c>
      <c r="M2023" s="9">
        <f>Pumpkin_Seeds_Dataset!M2021</f>
        <v>1</v>
      </c>
      <c r="N2023" s="10">
        <f t="shared" si="404"/>
        <v>0</v>
      </c>
      <c r="O2023" s="11">
        <f t="shared" si="405"/>
        <v>1</v>
      </c>
      <c r="P2023">
        <f t="shared" si="406"/>
        <v>1</v>
      </c>
      <c r="Q2023">
        <f t="shared" si="407"/>
        <v>0.71188605560801177</v>
      </c>
      <c r="R2023" s="9">
        <f t="shared" si="408"/>
        <v>0.71188605560801177</v>
      </c>
      <c r="S2023" s="11">
        <f t="shared" si="409"/>
        <v>0.28811394439198823</v>
      </c>
      <c r="T2023" s="9">
        <f t="shared" si="410"/>
        <v>-0.33983741463542005</v>
      </c>
      <c r="U2023" s="11">
        <f t="shared" si="411"/>
        <v>100</v>
      </c>
      <c r="AX2023">
        <v>0.98419736845193639</v>
      </c>
      <c r="AY2023">
        <v>0</v>
      </c>
      <c r="AZ2023">
        <v>1</v>
      </c>
      <c r="BA2023">
        <f t="shared" si="415"/>
        <v>1297</v>
      </c>
      <c r="BB2023">
        <f t="shared" si="416"/>
        <v>722</v>
      </c>
      <c r="BC2023">
        <f t="shared" si="412"/>
        <v>2.3076923076923439E-3</v>
      </c>
      <c r="BD2023">
        <f t="shared" si="413"/>
        <v>0.39833333333333332</v>
      </c>
      <c r="BE2023">
        <f t="shared" si="414"/>
        <v>0</v>
      </c>
    </row>
    <row r="2024" spans="1:57" x14ac:dyDescent="0.3">
      <c r="A2024">
        <f>Pumpkin_Seeds_Dataset!A2022</f>
        <v>84332</v>
      </c>
      <c r="B2024">
        <f>Pumpkin_Seeds_Dataset!B2022</f>
        <v>1200.7909999999999</v>
      </c>
      <c r="C2024">
        <f>Pumpkin_Seeds_Dataset!C2022</f>
        <v>508.07429999999999</v>
      </c>
      <c r="D2024">
        <f>Pumpkin_Seeds_Dataset!D2022</f>
        <v>211.7158</v>
      </c>
      <c r="E2024">
        <f>Pumpkin_Seeds_Dataset!E2022</f>
        <v>85065</v>
      </c>
      <c r="F2024">
        <f>Pumpkin_Seeds_Dataset!F2022</f>
        <v>327.68099999999998</v>
      </c>
      <c r="G2024">
        <f>Pumpkin_Seeds_Dataset!G2022</f>
        <v>0.90900000000000003</v>
      </c>
      <c r="H2024">
        <f>Pumpkin_Seeds_Dataset!H2022</f>
        <v>0.99139999999999995</v>
      </c>
      <c r="I2024">
        <f>Pumpkin_Seeds_Dataset!I2022</f>
        <v>0.5423</v>
      </c>
      <c r="J2024">
        <f>Pumpkin_Seeds_Dataset!J2022</f>
        <v>0.73499999999999999</v>
      </c>
      <c r="K2024">
        <f>Pumpkin_Seeds_Dataset!K2022</f>
        <v>2.3997999999999999</v>
      </c>
      <c r="L2024">
        <f>Pumpkin_Seeds_Dataset!L2022</f>
        <v>0.64490000000000003</v>
      </c>
      <c r="M2024" s="9">
        <f>Pumpkin_Seeds_Dataset!M2022</f>
        <v>1</v>
      </c>
      <c r="N2024" s="10">
        <f t="shared" si="404"/>
        <v>0</v>
      </c>
      <c r="O2024" s="11">
        <f t="shared" si="405"/>
        <v>1</v>
      </c>
      <c r="P2024">
        <f t="shared" si="406"/>
        <v>1</v>
      </c>
      <c r="Q2024">
        <f t="shared" si="407"/>
        <v>0.98154723069629535</v>
      </c>
      <c r="R2024" s="9">
        <f t="shared" si="408"/>
        <v>0.98154723069629535</v>
      </c>
      <c r="S2024" s="11">
        <f t="shared" si="409"/>
        <v>1.8452769303704653E-2</v>
      </c>
      <c r="T2024" s="9">
        <f t="shared" si="410"/>
        <v>-1.8625145489829954E-2</v>
      </c>
      <c r="U2024" s="11">
        <f t="shared" si="411"/>
        <v>100</v>
      </c>
      <c r="AX2024">
        <v>0.98422446810767372</v>
      </c>
      <c r="AY2024">
        <v>0</v>
      </c>
      <c r="AZ2024">
        <v>1</v>
      </c>
      <c r="BA2024">
        <f t="shared" si="415"/>
        <v>1297</v>
      </c>
      <c r="BB2024">
        <f t="shared" si="416"/>
        <v>723</v>
      </c>
      <c r="BC2024">
        <f t="shared" si="412"/>
        <v>2.3076923076923439E-3</v>
      </c>
      <c r="BD2024">
        <f t="shared" si="413"/>
        <v>0.39749999999999996</v>
      </c>
      <c r="BE2024">
        <f t="shared" si="414"/>
        <v>0</v>
      </c>
    </row>
    <row r="2025" spans="1:57" x14ac:dyDescent="0.3">
      <c r="A2025">
        <f>Pumpkin_Seeds_Dataset!A2023</f>
        <v>85367</v>
      </c>
      <c r="B2025">
        <f>Pumpkin_Seeds_Dataset!B2023</f>
        <v>1174.6990000000001</v>
      </c>
      <c r="C2025">
        <f>Pumpkin_Seeds_Dataset!C2023</f>
        <v>482.7527</v>
      </c>
      <c r="D2025">
        <f>Pumpkin_Seeds_Dataset!D2023</f>
        <v>226.2081</v>
      </c>
      <c r="E2025">
        <f>Pumpkin_Seeds_Dataset!E2023</f>
        <v>86210</v>
      </c>
      <c r="F2025">
        <f>Pumpkin_Seeds_Dataset!F2023</f>
        <v>329.6857</v>
      </c>
      <c r="G2025">
        <f>Pumpkin_Seeds_Dataset!G2023</f>
        <v>0.88339999999999996</v>
      </c>
      <c r="H2025">
        <f>Pumpkin_Seeds_Dataset!H2023</f>
        <v>0.99019999999999997</v>
      </c>
      <c r="I2025">
        <f>Pumpkin_Seeds_Dataset!I2023</f>
        <v>0.68799999999999994</v>
      </c>
      <c r="J2025">
        <f>Pumpkin_Seeds_Dataset!J2023</f>
        <v>0.77739999999999998</v>
      </c>
      <c r="K2025">
        <f>Pumpkin_Seeds_Dataset!K2023</f>
        <v>2.1341000000000001</v>
      </c>
      <c r="L2025">
        <f>Pumpkin_Seeds_Dataset!L2023</f>
        <v>0.68289999999999995</v>
      </c>
      <c r="M2025" s="9">
        <f>Pumpkin_Seeds_Dataset!M2023</f>
        <v>1</v>
      </c>
      <c r="N2025" s="10">
        <f t="shared" si="404"/>
        <v>0</v>
      </c>
      <c r="O2025" s="11">
        <f t="shared" si="405"/>
        <v>1</v>
      </c>
      <c r="P2025">
        <f t="shared" si="406"/>
        <v>1</v>
      </c>
      <c r="Q2025">
        <f t="shared" si="407"/>
        <v>0.7092801176585497</v>
      </c>
      <c r="R2025" s="9">
        <f t="shared" si="408"/>
        <v>0.7092801176585497</v>
      </c>
      <c r="S2025" s="11">
        <f t="shared" si="409"/>
        <v>0.2907198823414503</v>
      </c>
      <c r="T2025" s="9">
        <f t="shared" si="410"/>
        <v>-0.34350474210091936</v>
      </c>
      <c r="U2025" s="11">
        <f t="shared" si="411"/>
        <v>100</v>
      </c>
      <c r="AX2025">
        <v>0.98431591627713977</v>
      </c>
      <c r="AY2025">
        <v>0</v>
      </c>
      <c r="AZ2025">
        <v>1</v>
      </c>
      <c r="BA2025">
        <f t="shared" si="415"/>
        <v>1297</v>
      </c>
      <c r="BB2025">
        <f t="shared" si="416"/>
        <v>724</v>
      </c>
      <c r="BC2025">
        <f t="shared" si="412"/>
        <v>2.3076923076923439E-3</v>
      </c>
      <c r="BD2025">
        <f t="shared" si="413"/>
        <v>0.39666666666666661</v>
      </c>
      <c r="BE2025">
        <f t="shared" si="414"/>
        <v>0</v>
      </c>
    </row>
    <row r="2026" spans="1:57" x14ac:dyDescent="0.3">
      <c r="A2026">
        <f>Pumpkin_Seeds_Dataset!A2024</f>
        <v>75637</v>
      </c>
      <c r="B2026">
        <f>Pumpkin_Seeds_Dataset!B2024</f>
        <v>1167.7329999999999</v>
      </c>
      <c r="C2026">
        <f>Pumpkin_Seeds_Dataset!C2024</f>
        <v>508.14670000000001</v>
      </c>
      <c r="D2026">
        <f>Pumpkin_Seeds_Dataset!D2024</f>
        <v>190.1601</v>
      </c>
      <c r="E2026">
        <f>Pumpkin_Seeds_Dataset!E2024</f>
        <v>76383</v>
      </c>
      <c r="F2026">
        <f>Pumpkin_Seeds_Dataset!F2024</f>
        <v>310.32889999999998</v>
      </c>
      <c r="G2026">
        <f>Pumpkin_Seeds_Dataset!G2024</f>
        <v>0.92730000000000001</v>
      </c>
      <c r="H2026">
        <f>Pumpkin_Seeds_Dataset!H2024</f>
        <v>0.99019999999999997</v>
      </c>
      <c r="I2026">
        <f>Pumpkin_Seeds_Dataset!I2024</f>
        <v>0.6694</v>
      </c>
      <c r="J2026">
        <f>Pumpkin_Seeds_Dataset!J2024</f>
        <v>0.69699999999999995</v>
      </c>
      <c r="K2026">
        <f>Pumpkin_Seeds_Dataset!K2024</f>
        <v>2.6722000000000001</v>
      </c>
      <c r="L2026">
        <f>Pumpkin_Seeds_Dataset!L2024</f>
        <v>0.61070000000000002</v>
      </c>
      <c r="M2026" s="9">
        <f>Pumpkin_Seeds_Dataset!M2024</f>
        <v>1</v>
      </c>
      <c r="N2026" s="10">
        <f t="shared" si="404"/>
        <v>0</v>
      </c>
      <c r="O2026" s="11">
        <f t="shared" si="405"/>
        <v>1</v>
      </c>
      <c r="P2026">
        <f t="shared" si="406"/>
        <v>1</v>
      </c>
      <c r="Q2026">
        <f t="shared" si="407"/>
        <v>0.99944021762122404</v>
      </c>
      <c r="R2026" s="9">
        <f t="shared" si="408"/>
        <v>0.99944021762122404</v>
      </c>
      <c r="S2026" s="11">
        <f t="shared" si="409"/>
        <v>5.5978237877596371E-4</v>
      </c>
      <c r="T2026" s="9">
        <f t="shared" si="410"/>
        <v>-5.5993911542676392E-4</v>
      </c>
      <c r="U2026" s="11">
        <f t="shared" si="411"/>
        <v>100</v>
      </c>
      <c r="AX2026">
        <v>0.98436065456465094</v>
      </c>
      <c r="AY2026">
        <v>0</v>
      </c>
      <c r="AZ2026">
        <v>1</v>
      </c>
      <c r="BA2026">
        <f t="shared" si="415"/>
        <v>1297</v>
      </c>
      <c r="BB2026">
        <f t="shared" si="416"/>
        <v>725</v>
      </c>
      <c r="BC2026">
        <f t="shared" si="412"/>
        <v>2.3076923076923439E-3</v>
      </c>
      <c r="BD2026">
        <f t="shared" si="413"/>
        <v>0.39583333333333337</v>
      </c>
      <c r="BE2026">
        <f t="shared" si="414"/>
        <v>0</v>
      </c>
    </row>
    <row r="2027" spans="1:57" x14ac:dyDescent="0.3">
      <c r="A2027">
        <f>Pumpkin_Seeds_Dataset!A2025</f>
        <v>54889</v>
      </c>
      <c r="B2027">
        <f>Pumpkin_Seeds_Dataset!B2025</f>
        <v>908.38800000000003</v>
      </c>
      <c r="C2027">
        <f>Pumpkin_Seeds_Dataset!C2025</f>
        <v>367.14589999999998</v>
      </c>
      <c r="D2027">
        <f>Pumpkin_Seeds_Dataset!D2025</f>
        <v>191.09100000000001</v>
      </c>
      <c r="E2027">
        <f>Pumpkin_Seeds_Dataset!E2025</f>
        <v>55393</v>
      </c>
      <c r="F2027">
        <f>Pumpkin_Seeds_Dataset!F2025</f>
        <v>264.3612</v>
      </c>
      <c r="G2027">
        <f>Pumpkin_Seeds_Dataset!G2025</f>
        <v>0.85389999999999999</v>
      </c>
      <c r="H2027">
        <f>Pumpkin_Seeds_Dataset!H2025</f>
        <v>0.9909</v>
      </c>
      <c r="I2027">
        <f>Pumpkin_Seeds_Dataset!I2025</f>
        <v>0.75160000000000005</v>
      </c>
      <c r="J2027">
        <f>Pumpkin_Seeds_Dataset!J2025</f>
        <v>0.83589999999999998</v>
      </c>
      <c r="K2027">
        <f>Pumpkin_Seeds_Dataset!K2025</f>
        <v>1.9213</v>
      </c>
      <c r="L2027">
        <f>Pumpkin_Seeds_Dataset!L2025</f>
        <v>0.72</v>
      </c>
      <c r="M2027" s="9">
        <f>Pumpkin_Seeds_Dataset!M2025</f>
        <v>1</v>
      </c>
      <c r="N2027" s="10">
        <f t="shared" si="404"/>
        <v>0</v>
      </c>
      <c r="O2027" s="11">
        <f t="shared" si="405"/>
        <v>1</v>
      </c>
      <c r="P2027">
        <f t="shared" si="406"/>
        <v>1</v>
      </c>
      <c r="Q2027">
        <f t="shared" si="407"/>
        <v>0.6613391717803272</v>
      </c>
      <c r="R2027" s="9">
        <f t="shared" si="408"/>
        <v>0.6613391717803272</v>
      </c>
      <c r="S2027" s="11">
        <f t="shared" si="409"/>
        <v>0.3386608282196728</v>
      </c>
      <c r="T2027" s="9">
        <f t="shared" si="410"/>
        <v>-0.41348845154753211</v>
      </c>
      <c r="U2027" s="11">
        <f t="shared" si="411"/>
        <v>100</v>
      </c>
      <c r="AX2027">
        <v>0.98455716120244607</v>
      </c>
      <c r="AY2027">
        <v>0</v>
      </c>
      <c r="AZ2027">
        <v>1</v>
      </c>
      <c r="BA2027">
        <f t="shared" si="415"/>
        <v>1297</v>
      </c>
      <c r="BB2027">
        <f t="shared" si="416"/>
        <v>726</v>
      </c>
      <c r="BC2027">
        <f t="shared" si="412"/>
        <v>2.3076923076923439E-3</v>
      </c>
      <c r="BD2027">
        <f t="shared" si="413"/>
        <v>0.39500000000000002</v>
      </c>
      <c r="BE2027">
        <f t="shared" si="414"/>
        <v>0</v>
      </c>
    </row>
    <row r="2028" spans="1:57" x14ac:dyDescent="0.3">
      <c r="A2028">
        <f>Pumpkin_Seeds_Dataset!A2026</f>
        <v>84695</v>
      </c>
      <c r="B2028">
        <f>Pumpkin_Seeds_Dataset!B2026</f>
        <v>1234.857</v>
      </c>
      <c r="C2028">
        <f>Pumpkin_Seeds_Dataset!C2026</f>
        <v>535.94439999999997</v>
      </c>
      <c r="D2028">
        <f>Pumpkin_Seeds_Dataset!D2026</f>
        <v>202.024</v>
      </c>
      <c r="E2028">
        <f>Pumpkin_Seeds_Dataset!E2026</f>
        <v>85511</v>
      </c>
      <c r="F2028">
        <f>Pumpkin_Seeds_Dataset!F2026</f>
        <v>328.38549999999998</v>
      </c>
      <c r="G2028">
        <f>Pumpkin_Seeds_Dataset!G2026</f>
        <v>0.92620000000000002</v>
      </c>
      <c r="H2028">
        <f>Pumpkin_Seeds_Dataset!H2026</f>
        <v>0.99050000000000005</v>
      </c>
      <c r="I2028">
        <f>Pumpkin_Seeds_Dataset!I2026</f>
        <v>0.76029999999999998</v>
      </c>
      <c r="J2028">
        <f>Pumpkin_Seeds_Dataset!J2026</f>
        <v>0.69799999999999995</v>
      </c>
      <c r="K2028">
        <f>Pumpkin_Seeds_Dataset!K2026</f>
        <v>2.6528999999999998</v>
      </c>
      <c r="L2028">
        <f>Pumpkin_Seeds_Dataset!L2026</f>
        <v>0.61270000000000002</v>
      </c>
      <c r="M2028" s="9">
        <f>Pumpkin_Seeds_Dataset!M2026</f>
        <v>1</v>
      </c>
      <c r="N2028" s="10">
        <f t="shared" si="404"/>
        <v>0</v>
      </c>
      <c r="O2028" s="11">
        <f t="shared" si="405"/>
        <v>1</v>
      </c>
      <c r="P2028">
        <f t="shared" si="406"/>
        <v>1</v>
      </c>
      <c r="Q2028">
        <f t="shared" si="407"/>
        <v>0.99953856766900639</v>
      </c>
      <c r="R2028" s="9">
        <f t="shared" si="408"/>
        <v>0.99953856766900639</v>
      </c>
      <c r="S2028" s="11">
        <f t="shared" si="409"/>
        <v>4.6143233099360526E-4</v>
      </c>
      <c r="T2028" s="9">
        <f t="shared" si="410"/>
        <v>-4.6153882365234554E-4</v>
      </c>
      <c r="U2028" s="11">
        <f t="shared" si="411"/>
        <v>100</v>
      </c>
      <c r="AX2028">
        <v>0.98456156951316498</v>
      </c>
      <c r="AY2028">
        <v>0</v>
      </c>
      <c r="AZ2028">
        <v>1</v>
      </c>
      <c r="BA2028">
        <f t="shared" si="415"/>
        <v>1297</v>
      </c>
      <c r="BB2028">
        <f t="shared" si="416"/>
        <v>727</v>
      </c>
      <c r="BC2028">
        <f t="shared" si="412"/>
        <v>2.3076923076923439E-3</v>
      </c>
      <c r="BD2028">
        <f t="shared" si="413"/>
        <v>0.39416666666666667</v>
      </c>
      <c r="BE2028">
        <f t="shared" si="414"/>
        <v>0</v>
      </c>
    </row>
    <row r="2029" spans="1:57" x14ac:dyDescent="0.3">
      <c r="A2029">
        <f>Pumpkin_Seeds_Dataset!A2027</f>
        <v>62519</v>
      </c>
      <c r="B2029">
        <f>Pumpkin_Seeds_Dataset!B2027</f>
        <v>980.91700000000003</v>
      </c>
      <c r="C2029">
        <f>Pumpkin_Seeds_Dataset!C2027</f>
        <v>355.22210000000001</v>
      </c>
      <c r="D2029">
        <f>Pumpkin_Seeds_Dataset!D2027</f>
        <v>229.6593</v>
      </c>
      <c r="E2029">
        <f>Pumpkin_Seeds_Dataset!E2027</f>
        <v>63595</v>
      </c>
      <c r="F2029">
        <f>Pumpkin_Seeds_Dataset!F2027</f>
        <v>282.1377</v>
      </c>
      <c r="G2029">
        <f>Pumpkin_Seeds_Dataset!G2027</f>
        <v>0.76290000000000002</v>
      </c>
      <c r="H2029">
        <f>Pumpkin_Seeds_Dataset!H2027</f>
        <v>0.98309999999999997</v>
      </c>
      <c r="I2029">
        <f>Pumpkin_Seeds_Dataset!I2027</f>
        <v>0.64749999999999996</v>
      </c>
      <c r="J2029">
        <f>Pumpkin_Seeds_Dataset!J2027</f>
        <v>0.8165</v>
      </c>
      <c r="K2029">
        <f>Pumpkin_Seeds_Dataset!K2027</f>
        <v>1.5467</v>
      </c>
      <c r="L2029">
        <f>Pumpkin_Seeds_Dataset!L2027</f>
        <v>0.79430000000000001</v>
      </c>
      <c r="M2029" s="9">
        <f>Pumpkin_Seeds_Dataset!M2027</f>
        <v>1</v>
      </c>
      <c r="N2029" s="10">
        <f t="shared" si="404"/>
        <v>0</v>
      </c>
      <c r="O2029" s="11">
        <f t="shared" si="405"/>
        <v>1</v>
      </c>
      <c r="P2029">
        <f t="shared" si="406"/>
        <v>1</v>
      </c>
      <c r="Q2029">
        <f t="shared" si="407"/>
        <v>8.0242407880546179E-2</v>
      </c>
      <c r="R2029" s="9">
        <f t="shared" si="408"/>
        <v>8.0242407880546179E-2</v>
      </c>
      <c r="S2029" s="11">
        <f t="shared" si="409"/>
        <v>0.91975759211945385</v>
      </c>
      <c r="T2029" s="9">
        <f t="shared" si="410"/>
        <v>-2.5227031272973193</v>
      </c>
      <c r="U2029" s="11">
        <f t="shared" si="411"/>
        <v>0</v>
      </c>
      <c r="AX2029">
        <v>0.98464052858001705</v>
      </c>
      <c r="AY2029">
        <v>0</v>
      </c>
      <c r="AZ2029">
        <v>1</v>
      </c>
      <c r="BA2029">
        <f t="shared" si="415"/>
        <v>1297</v>
      </c>
      <c r="BB2029">
        <f t="shared" si="416"/>
        <v>728</v>
      </c>
      <c r="BC2029">
        <f t="shared" si="412"/>
        <v>2.3076923076923439E-3</v>
      </c>
      <c r="BD2029">
        <f t="shared" si="413"/>
        <v>0.39333333333333331</v>
      </c>
      <c r="BE2029">
        <f t="shared" si="414"/>
        <v>0</v>
      </c>
    </row>
    <row r="2030" spans="1:57" x14ac:dyDescent="0.3">
      <c r="A2030">
        <f>Pumpkin_Seeds_Dataset!A2028</f>
        <v>69969</v>
      </c>
      <c r="B2030">
        <f>Pumpkin_Seeds_Dataset!B2028</f>
        <v>1046.42</v>
      </c>
      <c r="C2030">
        <f>Pumpkin_Seeds_Dataset!C2028</f>
        <v>424.05549999999999</v>
      </c>
      <c r="D2030">
        <f>Pumpkin_Seeds_Dataset!D2028</f>
        <v>211.41419999999999</v>
      </c>
      <c r="E2030">
        <f>Pumpkin_Seeds_Dataset!E2028</f>
        <v>70593</v>
      </c>
      <c r="F2030">
        <f>Pumpkin_Seeds_Dataset!F2028</f>
        <v>298.47500000000002</v>
      </c>
      <c r="G2030">
        <f>Pumpkin_Seeds_Dataset!G2028</f>
        <v>0.8669</v>
      </c>
      <c r="H2030">
        <f>Pumpkin_Seeds_Dataset!H2028</f>
        <v>0.99119999999999997</v>
      </c>
      <c r="I2030">
        <f>Pumpkin_Seeds_Dataset!I2028</f>
        <v>0.70809999999999995</v>
      </c>
      <c r="J2030">
        <f>Pumpkin_Seeds_Dataset!J2028</f>
        <v>0.80300000000000005</v>
      </c>
      <c r="K2030">
        <f>Pumpkin_Seeds_Dataset!K2028</f>
        <v>2.0057999999999998</v>
      </c>
      <c r="L2030">
        <f>Pumpkin_Seeds_Dataset!L2028</f>
        <v>0.70389999999999997</v>
      </c>
      <c r="M2030" s="9">
        <f>Pumpkin_Seeds_Dataset!M2028</f>
        <v>1</v>
      </c>
      <c r="N2030" s="10">
        <f t="shared" si="404"/>
        <v>0</v>
      </c>
      <c r="O2030" s="11">
        <f t="shared" si="405"/>
        <v>1</v>
      </c>
      <c r="P2030">
        <f t="shared" si="406"/>
        <v>1</v>
      </c>
      <c r="Q2030">
        <f t="shared" si="407"/>
        <v>0.51384175907982921</v>
      </c>
      <c r="R2030" s="9">
        <f t="shared" si="408"/>
        <v>0.51384175907982921</v>
      </c>
      <c r="S2030" s="11">
        <f t="shared" si="409"/>
        <v>0.48615824092017079</v>
      </c>
      <c r="T2030" s="9">
        <f t="shared" si="410"/>
        <v>-0.66583992263851199</v>
      </c>
      <c r="U2030" s="11">
        <f t="shared" si="411"/>
        <v>100</v>
      </c>
      <c r="AX2030">
        <v>0.98484349660378179</v>
      </c>
      <c r="AY2030">
        <v>0</v>
      </c>
      <c r="AZ2030">
        <v>1</v>
      </c>
      <c r="BA2030">
        <f t="shared" si="415"/>
        <v>1297</v>
      </c>
      <c r="BB2030">
        <f t="shared" si="416"/>
        <v>729</v>
      </c>
      <c r="BC2030">
        <f t="shared" si="412"/>
        <v>2.3076923076923439E-3</v>
      </c>
      <c r="BD2030">
        <f t="shared" si="413"/>
        <v>0.39249999999999996</v>
      </c>
      <c r="BE2030">
        <f t="shared" si="414"/>
        <v>0</v>
      </c>
    </row>
    <row r="2031" spans="1:57" x14ac:dyDescent="0.3">
      <c r="A2031">
        <f>Pumpkin_Seeds_Dataset!A2029</f>
        <v>110036</v>
      </c>
      <c r="B2031">
        <f>Pumpkin_Seeds_Dataset!B2029</f>
        <v>1374.7349999999999</v>
      </c>
      <c r="C2031">
        <f>Pumpkin_Seeds_Dataset!C2029</f>
        <v>573.87840000000006</v>
      </c>
      <c r="D2031">
        <f>Pumpkin_Seeds_Dataset!D2029</f>
        <v>245.4547</v>
      </c>
      <c r="E2031">
        <f>Pumpkin_Seeds_Dataset!E2029</f>
        <v>110939</v>
      </c>
      <c r="F2031">
        <f>Pumpkin_Seeds_Dataset!F2029</f>
        <v>374.3023</v>
      </c>
      <c r="G2031">
        <f>Pumpkin_Seeds_Dataset!G2029</f>
        <v>0.90390000000000004</v>
      </c>
      <c r="H2031">
        <f>Pumpkin_Seeds_Dataset!H2029</f>
        <v>0.9919</v>
      </c>
      <c r="I2031">
        <f>Pumpkin_Seeds_Dataset!I2029</f>
        <v>0.57920000000000005</v>
      </c>
      <c r="J2031">
        <f>Pumpkin_Seeds_Dataset!J2029</f>
        <v>0.73170000000000002</v>
      </c>
      <c r="K2031">
        <f>Pumpkin_Seeds_Dataset!K2029</f>
        <v>2.3380000000000001</v>
      </c>
      <c r="L2031">
        <f>Pumpkin_Seeds_Dataset!L2029</f>
        <v>0.6522</v>
      </c>
      <c r="M2031" s="9">
        <f>Pumpkin_Seeds_Dataset!M2029</f>
        <v>1</v>
      </c>
      <c r="N2031" s="10">
        <f t="shared" si="404"/>
        <v>0</v>
      </c>
      <c r="O2031" s="11">
        <f t="shared" si="405"/>
        <v>1</v>
      </c>
      <c r="P2031">
        <f t="shared" si="406"/>
        <v>1</v>
      </c>
      <c r="Q2031">
        <f t="shared" si="407"/>
        <v>0.99901444816904894</v>
      </c>
      <c r="R2031" s="9">
        <f t="shared" si="408"/>
        <v>0.99901444816904894</v>
      </c>
      <c r="S2031" s="11">
        <f t="shared" si="409"/>
        <v>9.8555183095105914E-4</v>
      </c>
      <c r="T2031" s="9">
        <f t="shared" si="410"/>
        <v>-9.8603780648576114E-4</v>
      </c>
      <c r="U2031" s="11">
        <f t="shared" si="411"/>
        <v>100</v>
      </c>
      <c r="AX2031">
        <v>0.98495228785709066</v>
      </c>
      <c r="AY2031">
        <v>0</v>
      </c>
      <c r="AZ2031">
        <v>1</v>
      </c>
      <c r="BA2031">
        <f t="shared" si="415"/>
        <v>1297</v>
      </c>
      <c r="BB2031">
        <f t="shared" si="416"/>
        <v>730</v>
      </c>
      <c r="BC2031">
        <f t="shared" si="412"/>
        <v>2.3076923076923439E-3</v>
      </c>
      <c r="BD2031">
        <f t="shared" si="413"/>
        <v>0.39166666666666672</v>
      </c>
      <c r="BE2031">
        <f t="shared" si="414"/>
        <v>0</v>
      </c>
    </row>
    <row r="2032" spans="1:57" x14ac:dyDescent="0.3">
      <c r="A2032">
        <f>Pumpkin_Seeds_Dataset!A2030</f>
        <v>97019</v>
      </c>
      <c r="B2032">
        <f>Pumpkin_Seeds_Dataset!B2030</f>
        <v>1291.443</v>
      </c>
      <c r="C2032">
        <f>Pumpkin_Seeds_Dataset!C2030</f>
        <v>551.13990000000001</v>
      </c>
      <c r="D2032">
        <f>Pumpkin_Seeds_Dataset!D2030</f>
        <v>224.62280000000001</v>
      </c>
      <c r="E2032">
        <f>Pumpkin_Seeds_Dataset!E2030</f>
        <v>97722</v>
      </c>
      <c r="F2032">
        <f>Pumpkin_Seeds_Dataset!F2030</f>
        <v>351.46609999999998</v>
      </c>
      <c r="G2032">
        <f>Pumpkin_Seeds_Dataset!G2030</f>
        <v>0.91320000000000001</v>
      </c>
      <c r="H2032">
        <f>Pumpkin_Seeds_Dataset!H2030</f>
        <v>0.99280000000000002</v>
      </c>
      <c r="I2032">
        <f>Pumpkin_Seeds_Dataset!I2030</f>
        <v>0.73140000000000005</v>
      </c>
      <c r="J2032">
        <f>Pumpkin_Seeds_Dataset!J2030</f>
        <v>0.73099999999999998</v>
      </c>
      <c r="K2032">
        <f>Pumpkin_Seeds_Dataset!K2030</f>
        <v>2.4535999999999998</v>
      </c>
      <c r="L2032">
        <f>Pumpkin_Seeds_Dataset!L2030</f>
        <v>0.63770000000000004</v>
      </c>
      <c r="M2032" s="9">
        <f>Pumpkin_Seeds_Dataset!M2030</f>
        <v>1</v>
      </c>
      <c r="N2032" s="10">
        <f t="shared" si="404"/>
        <v>0</v>
      </c>
      <c r="O2032" s="11">
        <f t="shared" si="405"/>
        <v>1</v>
      </c>
      <c r="P2032">
        <f t="shared" si="406"/>
        <v>1</v>
      </c>
      <c r="Q2032">
        <f t="shared" si="407"/>
        <v>0.9985400875566417</v>
      </c>
      <c r="R2032" s="9">
        <f t="shared" si="408"/>
        <v>0.9985400875566417</v>
      </c>
      <c r="S2032" s="11">
        <f t="shared" si="409"/>
        <v>1.4599124433583022E-3</v>
      </c>
      <c r="T2032" s="9">
        <f t="shared" si="410"/>
        <v>-1.4609791538584657E-3</v>
      </c>
      <c r="U2032" s="11">
        <f t="shared" si="411"/>
        <v>100</v>
      </c>
      <c r="AX2032">
        <v>0.9849626251879342</v>
      </c>
      <c r="AY2032">
        <v>0</v>
      </c>
      <c r="AZ2032">
        <v>1</v>
      </c>
      <c r="BA2032">
        <f t="shared" si="415"/>
        <v>1297</v>
      </c>
      <c r="BB2032">
        <f t="shared" si="416"/>
        <v>731</v>
      </c>
      <c r="BC2032">
        <f t="shared" si="412"/>
        <v>2.3076923076923439E-3</v>
      </c>
      <c r="BD2032">
        <f t="shared" si="413"/>
        <v>0.39083333333333337</v>
      </c>
      <c r="BE2032">
        <f t="shared" si="414"/>
        <v>0</v>
      </c>
    </row>
    <row r="2033" spans="1:57" x14ac:dyDescent="0.3">
      <c r="A2033">
        <f>Pumpkin_Seeds_Dataset!A2031</f>
        <v>116243</v>
      </c>
      <c r="B2033">
        <f>Pumpkin_Seeds_Dataset!B2031</f>
        <v>1439.4559999999999</v>
      </c>
      <c r="C2033">
        <f>Pumpkin_Seeds_Dataset!C2031</f>
        <v>621.26329999999996</v>
      </c>
      <c r="D2033">
        <f>Pumpkin_Seeds_Dataset!D2031</f>
        <v>239.32990000000001</v>
      </c>
      <c r="E2033">
        <f>Pumpkin_Seeds_Dataset!E2031</f>
        <v>117738</v>
      </c>
      <c r="F2033">
        <f>Pumpkin_Seeds_Dataset!F2031</f>
        <v>384.71440000000001</v>
      </c>
      <c r="G2033">
        <f>Pumpkin_Seeds_Dataset!G2031</f>
        <v>0.92279999999999995</v>
      </c>
      <c r="H2033">
        <f>Pumpkin_Seeds_Dataset!H2031</f>
        <v>0.98729999999999996</v>
      </c>
      <c r="I2033">
        <f>Pumpkin_Seeds_Dataset!I2031</f>
        <v>0.74590000000000001</v>
      </c>
      <c r="J2033">
        <f>Pumpkin_Seeds_Dataset!J2031</f>
        <v>0.70499999999999996</v>
      </c>
      <c r="K2033">
        <f>Pumpkin_Seeds_Dataset!K2031</f>
        <v>2.5958000000000001</v>
      </c>
      <c r="L2033">
        <f>Pumpkin_Seeds_Dataset!L2031</f>
        <v>0.61919999999999997</v>
      </c>
      <c r="M2033" s="9">
        <f>Pumpkin_Seeds_Dataset!M2031</f>
        <v>1</v>
      </c>
      <c r="N2033" s="10">
        <f t="shared" si="404"/>
        <v>0</v>
      </c>
      <c r="O2033" s="11">
        <f t="shared" si="405"/>
        <v>1</v>
      </c>
      <c r="P2033">
        <f t="shared" si="406"/>
        <v>1</v>
      </c>
      <c r="Q2033">
        <f t="shared" si="407"/>
        <v>0.99991905080420396</v>
      </c>
      <c r="R2033" s="9">
        <f t="shared" si="408"/>
        <v>0.99991905080420396</v>
      </c>
      <c r="S2033" s="11">
        <f t="shared" si="409"/>
        <v>8.0949195796042872E-5</v>
      </c>
      <c r="T2033" s="9">
        <f t="shared" si="410"/>
        <v>-8.0952472359017508E-5</v>
      </c>
      <c r="U2033" s="11">
        <f t="shared" si="411"/>
        <v>100</v>
      </c>
      <c r="AX2033">
        <v>0.98527835111957174</v>
      </c>
      <c r="AY2033">
        <v>0</v>
      </c>
      <c r="AZ2033">
        <v>1</v>
      </c>
      <c r="BA2033">
        <f t="shared" si="415"/>
        <v>1297</v>
      </c>
      <c r="BB2033">
        <f t="shared" si="416"/>
        <v>732</v>
      </c>
      <c r="BC2033">
        <f t="shared" si="412"/>
        <v>2.3076923076923439E-3</v>
      </c>
      <c r="BD2033">
        <f t="shared" si="413"/>
        <v>0.39</v>
      </c>
      <c r="BE2033">
        <f t="shared" si="414"/>
        <v>0</v>
      </c>
    </row>
    <row r="2034" spans="1:57" x14ac:dyDescent="0.3">
      <c r="A2034">
        <f>Pumpkin_Seeds_Dataset!A2032</f>
        <v>78149</v>
      </c>
      <c r="B2034">
        <f>Pumpkin_Seeds_Dataset!B2032</f>
        <v>1135.6020000000001</v>
      </c>
      <c r="C2034">
        <f>Pumpkin_Seeds_Dataset!C2032</f>
        <v>465.40649999999999</v>
      </c>
      <c r="D2034">
        <f>Pumpkin_Seeds_Dataset!D2032</f>
        <v>214.90020000000001</v>
      </c>
      <c r="E2034">
        <f>Pumpkin_Seeds_Dataset!E2032</f>
        <v>79172</v>
      </c>
      <c r="F2034">
        <f>Pumpkin_Seeds_Dataset!F2032</f>
        <v>315.44</v>
      </c>
      <c r="G2034">
        <f>Pumpkin_Seeds_Dataset!G2032</f>
        <v>0.88700000000000001</v>
      </c>
      <c r="H2034">
        <f>Pumpkin_Seeds_Dataset!H2032</f>
        <v>0.98709999999999998</v>
      </c>
      <c r="I2034">
        <f>Pumpkin_Seeds_Dataset!I2032</f>
        <v>0.72760000000000002</v>
      </c>
      <c r="J2034">
        <f>Pumpkin_Seeds_Dataset!J2032</f>
        <v>0.76149999999999995</v>
      </c>
      <c r="K2034">
        <f>Pumpkin_Seeds_Dataset!K2032</f>
        <v>2.1657000000000002</v>
      </c>
      <c r="L2034">
        <f>Pumpkin_Seeds_Dataset!L2032</f>
        <v>0.67779999999999996</v>
      </c>
      <c r="M2034" s="9">
        <f>Pumpkin_Seeds_Dataset!M2032</f>
        <v>1</v>
      </c>
      <c r="N2034" s="10">
        <f t="shared" si="404"/>
        <v>0</v>
      </c>
      <c r="O2034" s="11">
        <f t="shared" si="405"/>
        <v>1</v>
      </c>
      <c r="P2034">
        <f t="shared" si="406"/>
        <v>1</v>
      </c>
      <c r="Q2034">
        <f t="shared" si="407"/>
        <v>0.60597128436114156</v>
      </c>
      <c r="R2034" s="9">
        <f t="shared" si="408"/>
        <v>0.60597128436114156</v>
      </c>
      <c r="S2034" s="11">
        <f t="shared" si="409"/>
        <v>0.39402871563885844</v>
      </c>
      <c r="T2034" s="9">
        <f t="shared" si="410"/>
        <v>-0.50092267957822356</v>
      </c>
      <c r="U2034" s="11">
        <f t="shared" si="411"/>
        <v>100</v>
      </c>
      <c r="AX2034">
        <v>0.9853834799132013</v>
      </c>
      <c r="AY2034">
        <v>0</v>
      </c>
      <c r="AZ2034">
        <v>1</v>
      </c>
      <c r="BA2034">
        <f t="shared" si="415"/>
        <v>1297</v>
      </c>
      <c r="BB2034">
        <f t="shared" si="416"/>
        <v>733</v>
      </c>
      <c r="BC2034">
        <f t="shared" si="412"/>
        <v>2.3076923076923439E-3</v>
      </c>
      <c r="BD2034">
        <f t="shared" si="413"/>
        <v>0.38916666666666666</v>
      </c>
      <c r="BE2034">
        <f t="shared" si="414"/>
        <v>0</v>
      </c>
    </row>
    <row r="2035" spans="1:57" x14ac:dyDescent="0.3">
      <c r="A2035">
        <f>Pumpkin_Seeds_Dataset!A2033</f>
        <v>83828</v>
      </c>
      <c r="B2035">
        <f>Pumpkin_Seeds_Dataset!B2033</f>
        <v>1103.1110000000001</v>
      </c>
      <c r="C2035">
        <f>Pumpkin_Seeds_Dataset!C2033</f>
        <v>426.65109999999999</v>
      </c>
      <c r="D2035">
        <f>Pumpkin_Seeds_Dataset!D2033</f>
        <v>252.0127</v>
      </c>
      <c r="E2035">
        <f>Pumpkin_Seeds_Dataset!E2033</f>
        <v>84621</v>
      </c>
      <c r="F2035">
        <f>Pumpkin_Seeds_Dataset!F2033</f>
        <v>326.7004</v>
      </c>
      <c r="G2035">
        <f>Pumpkin_Seeds_Dataset!G2033</f>
        <v>0.80689999999999995</v>
      </c>
      <c r="H2035">
        <f>Pumpkin_Seeds_Dataset!H2033</f>
        <v>0.99060000000000004</v>
      </c>
      <c r="I2035">
        <f>Pumpkin_Seeds_Dataset!I2033</f>
        <v>0.76880000000000004</v>
      </c>
      <c r="J2035">
        <f>Pumpkin_Seeds_Dataset!J2033</f>
        <v>0.86570000000000003</v>
      </c>
      <c r="K2035">
        <f>Pumpkin_Seeds_Dataset!K2033</f>
        <v>1.6930000000000001</v>
      </c>
      <c r="L2035">
        <f>Pumpkin_Seeds_Dataset!L2033</f>
        <v>0.76570000000000005</v>
      </c>
      <c r="M2035" s="9">
        <f>Pumpkin_Seeds_Dataset!M2033</f>
        <v>1</v>
      </c>
      <c r="N2035" s="10">
        <f t="shared" si="404"/>
        <v>0</v>
      </c>
      <c r="O2035" s="11">
        <f t="shared" si="405"/>
        <v>1</v>
      </c>
      <c r="P2035">
        <f t="shared" si="406"/>
        <v>1</v>
      </c>
      <c r="Q2035">
        <f t="shared" si="407"/>
        <v>3.5193915899789124E-2</v>
      </c>
      <c r="R2035" s="9">
        <f t="shared" si="408"/>
        <v>3.5193915899789124E-2</v>
      </c>
      <c r="S2035" s="11">
        <f t="shared" si="409"/>
        <v>0.96480608410021085</v>
      </c>
      <c r="T2035" s="9">
        <f t="shared" si="410"/>
        <v>-3.3468820550732801</v>
      </c>
      <c r="U2035" s="11">
        <f t="shared" si="411"/>
        <v>0</v>
      </c>
      <c r="AX2035">
        <v>0.98550424573515161</v>
      </c>
      <c r="AY2035">
        <v>0</v>
      </c>
      <c r="AZ2035">
        <v>1</v>
      </c>
      <c r="BA2035">
        <f t="shared" si="415"/>
        <v>1297</v>
      </c>
      <c r="BB2035">
        <f t="shared" si="416"/>
        <v>734</v>
      </c>
      <c r="BC2035">
        <f t="shared" si="412"/>
        <v>2.3076923076923439E-3</v>
      </c>
      <c r="BD2035">
        <f t="shared" si="413"/>
        <v>0.38833333333333331</v>
      </c>
      <c r="BE2035">
        <f t="shared" si="414"/>
        <v>0</v>
      </c>
    </row>
    <row r="2036" spans="1:57" x14ac:dyDescent="0.3">
      <c r="A2036">
        <f>Pumpkin_Seeds_Dataset!A2034</f>
        <v>81483</v>
      </c>
      <c r="B2036">
        <f>Pumpkin_Seeds_Dataset!B2034</f>
        <v>1166.903</v>
      </c>
      <c r="C2036">
        <f>Pumpkin_Seeds_Dataset!C2034</f>
        <v>482.70310000000001</v>
      </c>
      <c r="D2036">
        <f>Pumpkin_Seeds_Dataset!D2034</f>
        <v>215.58690000000001</v>
      </c>
      <c r="E2036">
        <f>Pumpkin_Seeds_Dataset!E2034</f>
        <v>82374</v>
      </c>
      <c r="F2036">
        <f>Pumpkin_Seeds_Dataset!F2034</f>
        <v>322.09840000000003</v>
      </c>
      <c r="G2036">
        <f>Pumpkin_Seeds_Dataset!G2034</f>
        <v>0.89470000000000005</v>
      </c>
      <c r="H2036">
        <f>Pumpkin_Seeds_Dataset!H2034</f>
        <v>0.98919999999999997</v>
      </c>
      <c r="I2036">
        <f>Pumpkin_Seeds_Dataset!I2034</f>
        <v>0.73729999999999996</v>
      </c>
      <c r="J2036">
        <f>Pumpkin_Seeds_Dataset!J2034</f>
        <v>0.752</v>
      </c>
      <c r="K2036">
        <f>Pumpkin_Seeds_Dataset!K2034</f>
        <v>2.2389999999999999</v>
      </c>
      <c r="L2036">
        <f>Pumpkin_Seeds_Dataset!L2034</f>
        <v>0.6673</v>
      </c>
      <c r="M2036" s="9">
        <f>Pumpkin_Seeds_Dataset!M2034</f>
        <v>1</v>
      </c>
      <c r="N2036" s="10">
        <f t="shared" si="404"/>
        <v>0</v>
      </c>
      <c r="O2036" s="11">
        <f t="shared" si="405"/>
        <v>1</v>
      </c>
      <c r="P2036">
        <f t="shared" si="406"/>
        <v>1</v>
      </c>
      <c r="Q2036">
        <f t="shared" si="407"/>
        <v>0.83340352844876808</v>
      </c>
      <c r="R2036" s="9">
        <f t="shared" si="408"/>
        <v>0.83340352844876808</v>
      </c>
      <c r="S2036" s="11">
        <f t="shared" si="409"/>
        <v>0.16659647155123192</v>
      </c>
      <c r="T2036" s="9">
        <f t="shared" si="410"/>
        <v>-0.18223732620292876</v>
      </c>
      <c r="U2036" s="11">
        <f t="shared" si="411"/>
        <v>100</v>
      </c>
      <c r="AX2036">
        <v>0.98551150789478104</v>
      </c>
      <c r="AY2036">
        <v>0</v>
      </c>
      <c r="AZ2036">
        <v>1</v>
      </c>
      <c r="BA2036">
        <f t="shared" si="415"/>
        <v>1297</v>
      </c>
      <c r="BB2036">
        <f t="shared" si="416"/>
        <v>735</v>
      </c>
      <c r="BC2036">
        <f t="shared" si="412"/>
        <v>2.3076923076923439E-3</v>
      </c>
      <c r="BD2036">
        <f t="shared" si="413"/>
        <v>0.38749999999999996</v>
      </c>
      <c r="BE2036">
        <f t="shared" si="414"/>
        <v>0</v>
      </c>
    </row>
    <row r="2037" spans="1:57" x14ac:dyDescent="0.3">
      <c r="A2037">
        <f>Pumpkin_Seeds_Dataset!A2035</f>
        <v>75499</v>
      </c>
      <c r="B2037">
        <f>Pumpkin_Seeds_Dataset!B2035</f>
        <v>1092.6479999999999</v>
      </c>
      <c r="C2037">
        <f>Pumpkin_Seeds_Dataset!C2035</f>
        <v>444.70609999999999</v>
      </c>
      <c r="D2037">
        <f>Pumpkin_Seeds_Dataset!D2035</f>
        <v>217.77520000000001</v>
      </c>
      <c r="E2037">
        <f>Pumpkin_Seeds_Dataset!E2035</f>
        <v>76204</v>
      </c>
      <c r="F2037">
        <f>Pumpkin_Seeds_Dataset!F2035</f>
        <v>310.04570000000001</v>
      </c>
      <c r="G2037">
        <f>Pumpkin_Seeds_Dataset!G2035</f>
        <v>0.87190000000000001</v>
      </c>
      <c r="H2037">
        <f>Pumpkin_Seeds_Dataset!H2035</f>
        <v>0.99070000000000003</v>
      </c>
      <c r="I2037">
        <f>Pumpkin_Seeds_Dataset!I2035</f>
        <v>0.72470000000000001</v>
      </c>
      <c r="J2037">
        <f>Pumpkin_Seeds_Dataset!J2035</f>
        <v>0.79469999999999996</v>
      </c>
      <c r="K2037">
        <f>Pumpkin_Seeds_Dataset!K2035</f>
        <v>2.0419999999999998</v>
      </c>
      <c r="L2037">
        <f>Pumpkin_Seeds_Dataset!L2035</f>
        <v>0.69720000000000004</v>
      </c>
      <c r="M2037" s="9">
        <f>Pumpkin_Seeds_Dataset!M2035</f>
        <v>1</v>
      </c>
      <c r="N2037" s="10">
        <f t="shared" si="404"/>
        <v>0</v>
      </c>
      <c r="O2037" s="11">
        <f t="shared" si="405"/>
        <v>1</v>
      </c>
      <c r="P2037">
        <f t="shared" si="406"/>
        <v>1</v>
      </c>
      <c r="Q2037">
        <f t="shared" si="407"/>
        <v>0.58239213005495694</v>
      </c>
      <c r="R2037" s="9">
        <f t="shared" si="408"/>
        <v>0.58239213005495694</v>
      </c>
      <c r="S2037" s="11">
        <f t="shared" si="409"/>
        <v>0.41760786994504306</v>
      </c>
      <c r="T2037" s="9">
        <f t="shared" si="410"/>
        <v>-0.54061129514604933</v>
      </c>
      <c r="U2037" s="11">
        <f t="shared" si="411"/>
        <v>100</v>
      </c>
      <c r="AX2037">
        <v>0.985579451212799</v>
      </c>
      <c r="AY2037">
        <v>0</v>
      </c>
      <c r="AZ2037">
        <v>1</v>
      </c>
      <c r="BA2037">
        <f t="shared" si="415"/>
        <v>1297</v>
      </c>
      <c r="BB2037">
        <f t="shared" si="416"/>
        <v>736</v>
      </c>
      <c r="BC2037">
        <f t="shared" si="412"/>
        <v>2.3076923076923439E-3</v>
      </c>
      <c r="BD2037">
        <f t="shared" si="413"/>
        <v>0.38666666666666671</v>
      </c>
      <c r="BE2037">
        <f t="shared" si="414"/>
        <v>0</v>
      </c>
    </row>
    <row r="2038" spans="1:57" x14ac:dyDescent="0.3">
      <c r="A2038">
        <f>Pumpkin_Seeds_Dataset!A2036</f>
        <v>94166</v>
      </c>
      <c r="B2038">
        <f>Pumpkin_Seeds_Dataset!B2036</f>
        <v>1309.6110000000001</v>
      </c>
      <c r="C2038">
        <f>Pumpkin_Seeds_Dataset!C2036</f>
        <v>568.2989</v>
      </c>
      <c r="D2038">
        <f>Pumpkin_Seeds_Dataset!D2036</f>
        <v>212.79759999999999</v>
      </c>
      <c r="E2038">
        <f>Pumpkin_Seeds_Dataset!E2036</f>
        <v>95410</v>
      </c>
      <c r="F2038">
        <f>Pumpkin_Seeds_Dataset!F2036</f>
        <v>346.25979999999998</v>
      </c>
      <c r="G2038">
        <f>Pumpkin_Seeds_Dataset!G2036</f>
        <v>0.92720000000000002</v>
      </c>
      <c r="H2038">
        <f>Pumpkin_Seeds_Dataset!H2036</f>
        <v>0.98699999999999999</v>
      </c>
      <c r="I2038">
        <f>Pumpkin_Seeds_Dataset!I2036</f>
        <v>0.76400000000000001</v>
      </c>
      <c r="J2038">
        <f>Pumpkin_Seeds_Dataset!J2036</f>
        <v>0.69</v>
      </c>
      <c r="K2038">
        <f>Pumpkin_Seeds_Dataset!K2036</f>
        <v>2.6705999999999999</v>
      </c>
      <c r="L2038">
        <f>Pumpkin_Seeds_Dataset!L2036</f>
        <v>0.60929999999999995</v>
      </c>
      <c r="M2038" s="9">
        <f>Pumpkin_Seeds_Dataset!M2036</f>
        <v>1</v>
      </c>
      <c r="N2038" s="10">
        <f t="shared" si="404"/>
        <v>0</v>
      </c>
      <c r="O2038" s="11">
        <f t="shared" si="405"/>
        <v>1</v>
      </c>
      <c r="P2038">
        <f t="shared" si="406"/>
        <v>1</v>
      </c>
      <c r="Q2038">
        <f t="shared" si="407"/>
        <v>0.99969005879901907</v>
      </c>
      <c r="R2038" s="9">
        <f t="shared" si="408"/>
        <v>0.99969005879901907</v>
      </c>
      <c r="S2038" s="11">
        <f t="shared" si="409"/>
        <v>3.0994120098093436E-4</v>
      </c>
      <c r="T2038" s="9">
        <f t="shared" si="410"/>
        <v>-3.0998924268195856E-4</v>
      </c>
      <c r="U2038" s="11">
        <f t="shared" si="411"/>
        <v>100</v>
      </c>
      <c r="AX2038">
        <v>0.98563977803249847</v>
      </c>
      <c r="AY2038">
        <v>0</v>
      </c>
      <c r="AZ2038">
        <v>1</v>
      </c>
      <c r="BA2038">
        <f t="shared" si="415"/>
        <v>1297</v>
      </c>
      <c r="BB2038">
        <f t="shared" si="416"/>
        <v>737</v>
      </c>
      <c r="BC2038">
        <f t="shared" si="412"/>
        <v>2.3076923076923439E-3</v>
      </c>
      <c r="BD2038">
        <f t="shared" si="413"/>
        <v>0.38583333333333336</v>
      </c>
      <c r="BE2038">
        <f t="shared" si="414"/>
        <v>0</v>
      </c>
    </row>
    <row r="2039" spans="1:57" x14ac:dyDescent="0.3">
      <c r="A2039">
        <f>Pumpkin_Seeds_Dataset!A2037</f>
        <v>99273</v>
      </c>
      <c r="B2039">
        <f>Pumpkin_Seeds_Dataset!B2037</f>
        <v>1348.046</v>
      </c>
      <c r="C2039">
        <f>Pumpkin_Seeds_Dataset!C2037</f>
        <v>581.91579999999999</v>
      </c>
      <c r="D2039">
        <f>Pumpkin_Seeds_Dataset!D2037</f>
        <v>217.86099999999999</v>
      </c>
      <c r="E2039">
        <f>Pumpkin_Seeds_Dataset!E2037</f>
        <v>100461</v>
      </c>
      <c r="F2039">
        <f>Pumpkin_Seeds_Dataset!F2037</f>
        <v>355.52539999999999</v>
      </c>
      <c r="G2039">
        <f>Pumpkin_Seeds_Dataset!G2037</f>
        <v>0.92730000000000001</v>
      </c>
      <c r="H2039">
        <f>Pumpkin_Seeds_Dataset!H2037</f>
        <v>0.98819999999999997</v>
      </c>
      <c r="I2039">
        <f>Pumpkin_Seeds_Dataset!I2037</f>
        <v>0.65839999999999999</v>
      </c>
      <c r="J2039">
        <f>Pumpkin_Seeds_Dataset!J2037</f>
        <v>0.6865</v>
      </c>
      <c r="K2039">
        <f>Pumpkin_Seeds_Dataset!K2037</f>
        <v>2.6709999999999998</v>
      </c>
      <c r="L2039">
        <f>Pumpkin_Seeds_Dataset!L2037</f>
        <v>0.61099999999999999</v>
      </c>
      <c r="M2039" s="9">
        <f>Pumpkin_Seeds_Dataset!M2037</f>
        <v>1</v>
      </c>
      <c r="N2039" s="10">
        <f t="shared" si="404"/>
        <v>0</v>
      </c>
      <c r="O2039" s="11">
        <f t="shared" si="405"/>
        <v>1</v>
      </c>
      <c r="P2039">
        <f t="shared" si="406"/>
        <v>1</v>
      </c>
      <c r="Q2039">
        <f t="shared" si="407"/>
        <v>0.99968867945458018</v>
      </c>
      <c r="R2039" s="9">
        <f t="shared" si="408"/>
        <v>0.99968867945458018</v>
      </c>
      <c r="S2039" s="11">
        <f t="shared" si="409"/>
        <v>3.1132054541982424E-4</v>
      </c>
      <c r="T2039" s="9">
        <f t="shared" si="410"/>
        <v>-3.1136901572095257E-4</v>
      </c>
      <c r="U2039" s="11">
        <f t="shared" si="411"/>
        <v>100</v>
      </c>
      <c r="AX2039">
        <v>0.98585116424396424</v>
      </c>
      <c r="AY2039">
        <v>0</v>
      </c>
      <c r="AZ2039">
        <v>1</v>
      </c>
      <c r="BA2039">
        <f t="shared" si="415"/>
        <v>1297</v>
      </c>
      <c r="BB2039">
        <f t="shared" si="416"/>
        <v>738</v>
      </c>
      <c r="BC2039">
        <f t="shared" si="412"/>
        <v>2.3076923076923439E-3</v>
      </c>
      <c r="BD2039">
        <f t="shared" si="413"/>
        <v>0.38500000000000001</v>
      </c>
      <c r="BE2039">
        <f t="shared" si="414"/>
        <v>0</v>
      </c>
    </row>
    <row r="2040" spans="1:57" x14ac:dyDescent="0.3">
      <c r="A2040">
        <f>Pumpkin_Seeds_Dataset!A2038</f>
        <v>100403</v>
      </c>
      <c r="B2040">
        <f>Pumpkin_Seeds_Dataset!B2038</f>
        <v>1270.8440000000001</v>
      </c>
      <c r="C2040">
        <f>Pumpkin_Seeds_Dataset!C2038</f>
        <v>524.99800000000005</v>
      </c>
      <c r="D2040">
        <f>Pumpkin_Seeds_Dataset!D2038</f>
        <v>244.06440000000001</v>
      </c>
      <c r="E2040">
        <f>Pumpkin_Seeds_Dataset!E2038</f>
        <v>101143</v>
      </c>
      <c r="F2040">
        <f>Pumpkin_Seeds_Dataset!F2038</f>
        <v>357.54309999999998</v>
      </c>
      <c r="G2040">
        <f>Pumpkin_Seeds_Dataset!G2038</f>
        <v>0.88539999999999996</v>
      </c>
      <c r="H2040">
        <f>Pumpkin_Seeds_Dataset!H2038</f>
        <v>0.99270000000000003</v>
      </c>
      <c r="I2040">
        <f>Pumpkin_Seeds_Dataset!I2038</f>
        <v>0.7399</v>
      </c>
      <c r="J2040">
        <f>Pumpkin_Seeds_Dataset!J2038</f>
        <v>0.78120000000000001</v>
      </c>
      <c r="K2040">
        <f>Pumpkin_Seeds_Dataset!K2038</f>
        <v>2.1511</v>
      </c>
      <c r="L2040">
        <f>Pumpkin_Seeds_Dataset!L2038</f>
        <v>0.68100000000000005</v>
      </c>
      <c r="M2040" s="9">
        <f>Pumpkin_Seeds_Dataset!M2038</f>
        <v>1</v>
      </c>
      <c r="N2040" s="10">
        <f t="shared" si="404"/>
        <v>0</v>
      </c>
      <c r="O2040" s="11">
        <f t="shared" si="405"/>
        <v>1</v>
      </c>
      <c r="P2040">
        <f t="shared" si="406"/>
        <v>1</v>
      </c>
      <c r="Q2040">
        <f t="shared" si="407"/>
        <v>0.95041136724413655</v>
      </c>
      <c r="R2040" s="9">
        <f t="shared" si="408"/>
        <v>0.95041136724413655</v>
      </c>
      <c r="S2040" s="11">
        <f t="shared" si="409"/>
        <v>4.9588632755863449E-2</v>
      </c>
      <c r="T2040" s="9">
        <f t="shared" si="410"/>
        <v>-5.0860369961132176E-2</v>
      </c>
      <c r="U2040" s="11">
        <f t="shared" si="411"/>
        <v>100</v>
      </c>
      <c r="AX2040">
        <v>0.98637537917215368</v>
      </c>
      <c r="AY2040">
        <v>0</v>
      </c>
      <c r="AZ2040">
        <v>1</v>
      </c>
      <c r="BA2040">
        <f t="shared" si="415"/>
        <v>1297</v>
      </c>
      <c r="BB2040">
        <f t="shared" si="416"/>
        <v>739</v>
      </c>
      <c r="BC2040">
        <f t="shared" si="412"/>
        <v>2.3076923076923439E-3</v>
      </c>
      <c r="BD2040">
        <f t="shared" si="413"/>
        <v>0.38416666666666666</v>
      </c>
      <c r="BE2040">
        <f t="shared" si="414"/>
        <v>0</v>
      </c>
    </row>
    <row r="2041" spans="1:57" x14ac:dyDescent="0.3">
      <c r="A2041">
        <f>Pumpkin_Seeds_Dataset!A2039</f>
        <v>85054</v>
      </c>
      <c r="B2041">
        <f>Pumpkin_Seeds_Dataset!B2039</f>
        <v>1260.356</v>
      </c>
      <c r="C2041">
        <f>Pumpkin_Seeds_Dataset!C2039</f>
        <v>545.33889999999997</v>
      </c>
      <c r="D2041">
        <f>Pumpkin_Seeds_Dataset!D2039</f>
        <v>199.45140000000001</v>
      </c>
      <c r="E2041">
        <f>Pumpkin_Seeds_Dataset!E2039</f>
        <v>85893</v>
      </c>
      <c r="F2041">
        <f>Pumpkin_Seeds_Dataset!F2039</f>
        <v>329.08069999999998</v>
      </c>
      <c r="G2041">
        <f>Pumpkin_Seeds_Dataset!G2039</f>
        <v>0.93069999999999997</v>
      </c>
      <c r="H2041">
        <f>Pumpkin_Seeds_Dataset!H2039</f>
        <v>0.99019999999999997</v>
      </c>
      <c r="I2041">
        <f>Pumpkin_Seeds_Dataset!I2039</f>
        <v>0.58020000000000005</v>
      </c>
      <c r="J2041">
        <f>Pumpkin_Seeds_Dataset!J2039</f>
        <v>0.67279999999999995</v>
      </c>
      <c r="K2041">
        <f>Pumpkin_Seeds_Dataset!K2039</f>
        <v>2.7342</v>
      </c>
      <c r="L2041">
        <f>Pumpkin_Seeds_Dataset!L2039</f>
        <v>0.60340000000000005</v>
      </c>
      <c r="M2041" s="9">
        <f>Pumpkin_Seeds_Dataset!M2039</f>
        <v>1</v>
      </c>
      <c r="N2041" s="10">
        <f t="shared" si="404"/>
        <v>0</v>
      </c>
      <c r="O2041" s="11">
        <f t="shared" si="405"/>
        <v>1</v>
      </c>
      <c r="P2041">
        <f t="shared" si="406"/>
        <v>1</v>
      </c>
      <c r="Q2041">
        <f t="shared" si="407"/>
        <v>0.99983192784937458</v>
      </c>
      <c r="R2041" s="9">
        <f t="shared" si="408"/>
        <v>0.99983192784937458</v>
      </c>
      <c r="S2041" s="11">
        <f t="shared" si="409"/>
        <v>1.6807215062542014E-4</v>
      </c>
      <c r="T2041" s="9">
        <f t="shared" si="410"/>
        <v>-1.6808627633210882E-4</v>
      </c>
      <c r="U2041" s="11">
        <f t="shared" si="411"/>
        <v>100</v>
      </c>
      <c r="AX2041">
        <v>0.98641142355322042</v>
      </c>
      <c r="AY2041">
        <v>0</v>
      </c>
      <c r="AZ2041">
        <v>1</v>
      </c>
      <c r="BA2041">
        <f t="shared" si="415"/>
        <v>1297</v>
      </c>
      <c r="BB2041">
        <f t="shared" si="416"/>
        <v>740</v>
      </c>
      <c r="BC2041">
        <f t="shared" si="412"/>
        <v>2.3076923076923439E-3</v>
      </c>
      <c r="BD2041">
        <f t="shared" si="413"/>
        <v>0.3833333333333333</v>
      </c>
      <c r="BE2041">
        <f t="shared" si="414"/>
        <v>0</v>
      </c>
    </row>
    <row r="2042" spans="1:57" x14ac:dyDescent="0.3">
      <c r="A2042">
        <f>Pumpkin_Seeds_Dataset!A2040</f>
        <v>88882</v>
      </c>
      <c r="B2042">
        <f>Pumpkin_Seeds_Dataset!B2040</f>
        <v>1280.1469999999999</v>
      </c>
      <c r="C2042">
        <f>Pumpkin_Seeds_Dataset!C2040</f>
        <v>551.1114</v>
      </c>
      <c r="D2042">
        <f>Pumpkin_Seeds_Dataset!D2040</f>
        <v>207.56819999999999</v>
      </c>
      <c r="E2042">
        <f>Pumpkin_Seeds_Dataset!E2040</f>
        <v>90298</v>
      </c>
      <c r="F2042">
        <f>Pumpkin_Seeds_Dataset!F2040</f>
        <v>336.40460000000002</v>
      </c>
      <c r="G2042">
        <f>Pumpkin_Seeds_Dataset!G2040</f>
        <v>0.9264</v>
      </c>
      <c r="H2042">
        <f>Pumpkin_Seeds_Dataset!H2040</f>
        <v>0.98429999999999995</v>
      </c>
      <c r="I2042">
        <f>Pumpkin_Seeds_Dataset!I2040</f>
        <v>0.59560000000000002</v>
      </c>
      <c r="J2042">
        <f>Pumpkin_Seeds_Dataset!J2040</f>
        <v>0.68159999999999998</v>
      </c>
      <c r="K2042">
        <f>Pumpkin_Seeds_Dataset!K2040</f>
        <v>2.6551</v>
      </c>
      <c r="L2042">
        <f>Pumpkin_Seeds_Dataset!L2040</f>
        <v>0.61040000000000005</v>
      </c>
      <c r="M2042" s="9">
        <f>Pumpkin_Seeds_Dataset!M2040</f>
        <v>1</v>
      </c>
      <c r="N2042" s="10">
        <f t="shared" si="404"/>
        <v>0</v>
      </c>
      <c r="O2042" s="11">
        <f t="shared" si="405"/>
        <v>1</v>
      </c>
      <c r="P2042">
        <f t="shared" si="406"/>
        <v>1</v>
      </c>
      <c r="Q2042">
        <f t="shared" si="407"/>
        <v>0.99882293588818749</v>
      </c>
      <c r="R2042" s="9">
        <f t="shared" si="408"/>
        <v>0.99882293588818749</v>
      </c>
      <c r="S2042" s="11">
        <f t="shared" si="409"/>
        <v>1.1770641118125091E-3</v>
      </c>
      <c r="T2042" s="9">
        <f t="shared" si="410"/>
        <v>-1.1777573958540737E-3</v>
      </c>
      <c r="U2042" s="11">
        <f t="shared" si="411"/>
        <v>100</v>
      </c>
      <c r="AX2042">
        <v>0.98650084495954948</v>
      </c>
      <c r="AY2042">
        <v>0</v>
      </c>
      <c r="AZ2042">
        <v>1</v>
      </c>
      <c r="BA2042">
        <f t="shared" si="415"/>
        <v>1297</v>
      </c>
      <c r="BB2042">
        <f t="shared" si="416"/>
        <v>741</v>
      </c>
      <c r="BC2042">
        <f t="shared" si="412"/>
        <v>2.3076923076923439E-3</v>
      </c>
      <c r="BD2042">
        <f t="shared" si="413"/>
        <v>0.38249999999999995</v>
      </c>
      <c r="BE2042">
        <f t="shared" si="414"/>
        <v>0</v>
      </c>
    </row>
    <row r="2043" spans="1:57" x14ac:dyDescent="0.3">
      <c r="A2043">
        <f>Pumpkin_Seeds_Dataset!A2041</f>
        <v>97268</v>
      </c>
      <c r="B2043">
        <f>Pumpkin_Seeds_Dataset!B2041</f>
        <v>1268.1400000000001</v>
      </c>
      <c r="C2043">
        <f>Pumpkin_Seeds_Dataset!C2041</f>
        <v>522.34519999999998</v>
      </c>
      <c r="D2043">
        <f>Pumpkin_Seeds_Dataset!D2041</f>
        <v>238.00530000000001</v>
      </c>
      <c r="E2043">
        <f>Pumpkin_Seeds_Dataset!E2041</f>
        <v>98210</v>
      </c>
      <c r="F2043">
        <f>Pumpkin_Seeds_Dataset!F2041</f>
        <v>351.91680000000002</v>
      </c>
      <c r="G2043">
        <f>Pumpkin_Seeds_Dataset!G2041</f>
        <v>0.89019999999999999</v>
      </c>
      <c r="H2043">
        <f>Pumpkin_Seeds_Dataset!H2041</f>
        <v>0.99039999999999995</v>
      </c>
      <c r="I2043">
        <f>Pumpkin_Seeds_Dataset!I2041</f>
        <v>0.59050000000000002</v>
      </c>
      <c r="J2043">
        <f>Pumpkin_Seeds_Dataset!J2041</f>
        <v>0.7601</v>
      </c>
      <c r="K2043">
        <f>Pumpkin_Seeds_Dataset!K2041</f>
        <v>2.1947000000000001</v>
      </c>
      <c r="L2043">
        <f>Pumpkin_Seeds_Dataset!L2041</f>
        <v>0.67369999999999997</v>
      </c>
      <c r="M2043" s="9">
        <f>Pumpkin_Seeds_Dataset!M2041</f>
        <v>1</v>
      </c>
      <c r="N2043" s="10">
        <f t="shared" si="404"/>
        <v>0</v>
      </c>
      <c r="O2043" s="11">
        <f t="shared" si="405"/>
        <v>1</v>
      </c>
      <c r="P2043">
        <f t="shared" si="406"/>
        <v>1</v>
      </c>
      <c r="Q2043">
        <f t="shared" si="407"/>
        <v>0.91380129455484749</v>
      </c>
      <c r="R2043" s="9">
        <f t="shared" si="408"/>
        <v>0.91380129455484749</v>
      </c>
      <c r="S2043" s="11">
        <f t="shared" si="409"/>
        <v>8.6198705445152513E-2</v>
      </c>
      <c r="T2043" s="9">
        <f t="shared" si="410"/>
        <v>-9.0142133181997985E-2</v>
      </c>
      <c r="U2043" s="11">
        <f t="shared" si="411"/>
        <v>100</v>
      </c>
      <c r="AX2043">
        <v>0.9865117960485067</v>
      </c>
      <c r="AY2043">
        <v>0</v>
      </c>
      <c r="AZ2043">
        <v>1</v>
      </c>
      <c r="BA2043">
        <f t="shared" si="415"/>
        <v>1297</v>
      </c>
      <c r="BB2043">
        <f t="shared" si="416"/>
        <v>742</v>
      </c>
      <c r="BC2043">
        <f t="shared" si="412"/>
        <v>2.3076923076923439E-3</v>
      </c>
      <c r="BD2043">
        <f t="shared" si="413"/>
        <v>0.38166666666666671</v>
      </c>
      <c r="BE2043">
        <f t="shared" si="414"/>
        <v>0</v>
      </c>
    </row>
    <row r="2044" spans="1:57" x14ac:dyDescent="0.3">
      <c r="A2044">
        <f>Pumpkin_Seeds_Dataset!A2042</f>
        <v>79492</v>
      </c>
      <c r="B2044">
        <f>Pumpkin_Seeds_Dataset!B2042</f>
        <v>1144.2429999999999</v>
      </c>
      <c r="C2044">
        <f>Pumpkin_Seeds_Dataset!C2042</f>
        <v>479.80090000000001</v>
      </c>
      <c r="D2044">
        <f>Pumpkin_Seeds_Dataset!D2042</f>
        <v>211.36619999999999</v>
      </c>
      <c r="E2044">
        <f>Pumpkin_Seeds_Dataset!E2042</f>
        <v>80094</v>
      </c>
      <c r="F2044">
        <f>Pumpkin_Seeds_Dataset!F2042</f>
        <v>318.13889999999998</v>
      </c>
      <c r="G2044">
        <f>Pumpkin_Seeds_Dataset!G2042</f>
        <v>0.89770000000000005</v>
      </c>
      <c r="H2044">
        <f>Pumpkin_Seeds_Dataset!H2042</f>
        <v>0.99250000000000005</v>
      </c>
      <c r="I2044">
        <f>Pumpkin_Seeds_Dataset!I2042</f>
        <v>0.75380000000000003</v>
      </c>
      <c r="J2044">
        <f>Pumpkin_Seeds_Dataset!J2042</f>
        <v>0.76300000000000001</v>
      </c>
      <c r="K2044">
        <f>Pumpkin_Seeds_Dataset!K2042</f>
        <v>2.27</v>
      </c>
      <c r="L2044">
        <f>Pumpkin_Seeds_Dataset!L2042</f>
        <v>0.66310000000000002</v>
      </c>
      <c r="M2044" s="9">
        <f>Pumpkin_Seeds_Dataset!M2042</f>
        <v>1</v>
      </c>
      <c r="N2044" s="10">
        <f t="shared" si="404"/>
        <v>0</v>
      </c>
      <c r="O2044" s="11">
        <f t="shared" si="405"/>
        <v>1</v>
      </c>
      <c r="P2044">
        <f t="shared" si="406"/>
        <v>1</v>
      </c>
      <c r="Q2044">
        <f t="shared" si="407"/>
        <v>0.93829675726663986</v>
      </c>
      <c r="R2044" s="9">
        <f t="shared" si="408"/>
        <v>0.93829675726663986</v>
      </c>
      <c r="S2044" s="11">
        <f t="shared" si="409"/>
        <v>6.1703242733360142E-2</v>
      </c>
      <c r="T2044" s="9">
        <f t="shared" si="410"/>
        <v>-6.3689007658597682E-2</v>
      </c>
      <c r="U2044" s="11">
        <f t="shared" si="411"/>
        <v>100</v>
      </c>
      <c r="AX2044">
        <v>0.9865905680812761</v>
      </c>
      <c r="AY2044">
        <v>0</v>
      </c>
      <c r="AZ2044">
        <v>1</v>
      </c>
      <c r="BA2044">
        <f t="shared" si="415"/>
        <v>1297</v>
      </c>
      <c r="BB2044">
        <f t="shared" si="416"/>
        <v>743</v>
      </c>
      <c r="BC2044">
        <f t="shared" si="412"/>
        <v>2.3076923076923439E-3</v>
      </c>
      <c r="BD2044">
        <f t="shared" si="413"/>
        <v>0.38083333333333336</v>
      </c>
      <c r="BE2044">
        <f t="shared" si="414"/>
        <v>0</v>
      </c>
    </row>
    <row r="2045" spans="1:57" x14ac:dyDescent="0.3">
      <c r="A2045">
        <f>Pumpkin_Seeds_Dataset!A2043</f>
        <v>79459</v>
      </c>
      <c r="B2045">
        <f>Pumpkin_Seeds_Dataset!B2043</f>
        <v>1160.7739999999999</v>
      </c>
      <c r="C2045">
        <f>Pumpkin_Seeds_Dataset!C2043</f>
        <v>492.10480000000001</v>
      </c>
      <c r="D2045">
        <f>Pumpkin_Seeds_Dataset!D2043</f>
        <v>206.1489</v>
      </c>
      <c r="E2045">
        <f>Pumpkin_Seeds_Dataset!E2043</f>
        <v>80229</v>
      </c>
      <c r="F2045">
        <f>Pumpkin_Seeds_Dataset!F2043</f>
        <v>318.0729</v>
      </c>
      <c r="G2045">
        <f>Pumpkin_Seeds_Dataset!G2043</f>
        <v>0.90800000000000003</v>
      </c>
      <c r="H2045">
        <f>Pumpkin_Seeds_Dataset!H2043</f>
        <v>0.99039999999999995</v>
      </c>
      <c r="I2045">
        <f>Pumpkin_Seeds_Dataset!I2043</f>
        <v>0.72489999999999999</v>
      </c>
      <c r="J2045">
        <f>Pumpkin_Seeds_Dataset!J2043</f>
        <v>0.74109999999999998</v>
      </c>
      <c r="K2045">
        <f>Pumpkin_Seeds_Dataset!K2043</f>
        <v>2.3871000000000002</v>
      </c>
      <c r="L2045">
        <f>Pumpkin_Seeds_Dataset!L2043</f>
        <v>0.64639999999999997</v>
      </c>
      <c r="M2045" s="9">
        <f>Pumpkin_Seeds_Dataset!M2043</f>
        <v>1</v>
      </c>
      <c r="N2045" s="10">
        <f t="shared" si="404"/>
        <v>0</v>
      </c>
      <c r="O2045" s="11">
        <f t="shared" si="405"/>
        <v>1</v>
      </c>
      <c r="P2045">
        <f t="shared" si="406"/>
        <v>1</v>
      </c>
      <c r="Q2045">
        <f t="shared" si="407"/>
        <v>0.97591752102368567</v>
      </c>
      <c r="R2045" s="9">
        <f t="shared" si="408"/>
        <v>0.97591752102368567</v>
      </c>
      <c r="S2045" s="11">
        <f t="shared" si="409"/>
        <v>2.4082478976314325E-2</v>
      </c>
      <c r="T2045" s="9">
        <f t="shared" si="410"/>
        <v>-2.4377203287837806E-2</v>
      </c>
      <c r="U2045" s="11">
        <f t="shared" si="411"/>
        <v>100</v>
      </c>
      <c r="AX2045">
        <v>0.98671223181974566</v>
      </c>
      <c r="AY2045">
        <v>0</v>
      </c>
      <c r="AZ2045">
        <v>1</v>
      </c>
      <c r="BA2045">
        <f t="shared" si="415"/>
        <v>1297</v>
      </c>
      <c r="BB2045">
        <f t="shared" si="416"/>
        <v>744</v>
      </c>
      <c r="BC2045">
        <f t="shared" si="412"/>
        <v>2.3076923076923439E-3</v>
      </c>
      <c r="BD2045">
        <f t="shared" si="413"/>
        <v>0.38</v>
      </c>
      <c r="BE2045">
        <f t="shared" si="414"/>
        <v>0</v>
      </c>
    </row>
    <row r="2046" spans="1:57" x14ac:dyDescent="0.3">
      <c r="A2046">
        <f>Pumpkin_Seeds_Dataset!A2044</f>
        <v>73884</v>
      </c>
      <c r="B2046">
        <f>Pumpkin_Seeds_Dataset!B2044</f>
        <v>1104.07</v>
      </c>
      <c r="C2046">
        <f>Pumpkin_Seeds_Dataset!C2044</f>
        <v>427.8587</v>
      </c>
      <c r="D2046">
        <f>Pumpkin_Seeds_Dataset!D2044</f>
        <v>222.19589999999999</v>
      </c>
      <c r="E2046">
        <f>Pumpkin_Seeds_Dataset!E2044</f>
        <v>75275</v>
      </c>
      <c r="F2046">
        <f>Pumpkin_Seeds_Dataset!F2044</f>
        <v>306.71159999999998</v>
      </c>
      <c r="G2046">
        <f>Pumpkin_Seeds_Dataset!G2044</f>
        <v>0.85460000000000003</v>
      </c>
      <c r="H2046">
        <f>Pumpkin_Seeds_Dataset!H2044</f>
        <v>0.98150000000000004</v>
      </c>
      <c r="I2046">
        <f>Pumpkin_Seeds_Dataset!I2044</f>
        <v>0.63949999999999996</v>
      </c>
      <c r="J2046">
        <f>Pumpkin_Seeds_Dataset!J2044</f>
        <v>0.76170000000000004</v>
      </c>
      <c r="K2046">
        <f>Pumpkin_Seeds_Dataset!K2044</f>
        <v>1.9256</v>
      </c>
      <c r="L2046">
        <f>Pumpkin_Seeds_Dataset!L2044</f>
        <v>0.71689999999999998</v>
      </c>
      <c r="M2046" s="9">
        <f>Pumpkin_Seeds_Dataset!M2044</f>
        <v>1</v>
      </c>
      <c r="N2046" s="10">
        <f t="shared" si="404"/>
        <v>0</v>
      </c>
      <c r="O2046" s="11">
        <f t="shared" si="405"/>
        <v>1</v>
      </c>
      <c r="P2046">
        <f t="shared" si="406"/>
        <v>1</v>
      </c>
      <c r="Q2046">
        <f t="shared" si="407"/>
        <v>6.8060770475259158E-2</v>
      </c>
      <c r="R2046" s="9">
        <f t="shared" si="408"/>
        <v>6.8060770475259158E-2</v>
      </c>
      <c r="S2046" s="11">
        <f t="shared" si="409"/>
        <v>0.93193922952474084</v>
      </c>
      <c r="T2046" s="9">
        <f t="shared" si="410"/>
        <v>-2.6873542894436397</v>
      </c>
      <c r="U2046" s="11">
        <f t="shared" si="411"/>
        <v>0</v>
      </c>
      <c r="AX2046">
        <v>0.98671494668489967</v>
      </c>
      <c r="AY2046">
        <v>0</v>
      </c>
      <c r="AZ2046">
        <v>1</v>
      </c>
      <c r="BA2046">
        <f t="shared" si="415"/>
        <v>1297</v>
      </c>
      <c r="BB2046">
        <f t="shared" si="416"/>
        <v>745</v>
      </c>
      <c r="BC2046">
        <f t="shared" si="412"/>
        <v>2.3076923076923439E-3</v>
      </c>
      <c r="BD2046">
        <f t="shared" si="413"/>
        <v>0.37916666666666665</v>
      </c>
      <c r="BE2046">
        <f t="shared" si="414"/>
        <v>0</v>
      </c>
    </row>
    <row r="2047" spans="1:57" x14ac:dyDescent="0.3">
      <c r="A2047">
        <f>Pumpkin_Seeds_Dataset!A2045</f>
        <v>87407</v>
      </c>
      <c r="B2047">
        <f>Pumpkin_Seeds_Dataset!B2045</f>
        <v>1204.1279999999999</v>
      </c>
      <c r="C2047">
        <f>Pumpkin_Seeds_Dataset!C2045</f>
        <v>498.59539999999998</v>
      </c>
      <c r="D2047">
        <f>Pumpkin_Seeds_Dataset!D2045</f>
        <v>223.9675</v>
      </c>
      <c r="E2047">
        <f>Pumpkin_Seeds_Dataset!E2045</f>
        <v>88256</v>
      </c>
      <c r="F2047">
        <f>Pumpkin_Seeds_Dataset!F2045</f>
        <v>333.60160000000002</v>
      </c>
      <c r="G2047">
        <f>Pumpkin_Seeds_Dataset!G2045</f>
        <v>0.89339999999999997</v>
      </c>
      <c r="H2047">
        <f>Pumpkin_Seeds_Dataset!H2045</f>
        <v>0.99039999999999995</v>
      </c>
      <c r="I2047">
        <f>Pumpkin_Seeds_Dataset!I2045</f>
        <v>0.73099999999999998</v>
      </c>
      <c r="J2047">
        <f>Pumpkin_Seeds_Dataset!J2045</f>
        <v>0.75749999999999995</v>
      </c>
      <c r="K2047">
        <f>Pumpkin_Seeds_Dataset!K2045</f>
        <v>2.2262</v>
      </c>
      <c r="L2047">
        <f>Pumpkin_Seeds_Dataset!L2045</f>
        <v>0.66910000000000003</v>
      </c>
      <c r="M2047" s="9">
        <f>Pumpkin_Seeds_Dataset!M2045</f>
        <v>1</v>
      </c>
      <c r="N2047" s="10">
        <f t="shared" si="404"/>
        <v>0</v>
      </c>
      <c r="O2047" s="11">
        <f t="shared" si="405"/>
        <v>1</v>
      </c>
      <c r="P2047">
        <f t="shared" si="406"/>
        <v>1</v>
      </c>
      <c r="Q2047">
        <f t="shared" si="407"/>
        <v>0.88489140658265408</v>
      </c>
      <c r="R2047" s="9">
        <f t="shared" si="408"/>
        <v>0.88489140658265408</v>
      </c>
      <c r="S2047" s="11">
        <f t="shared" si="409"/>
        <v>0.11510859341734592</v>
      </c>
      <c r="T2047" s="9">
        <f t="shared" si="410"/>
        <v>-0.12229034592939111</v>
      </c>
      <c r="U2047" s="11">
        <f t="shared" si="411"/>
        <v>100</v>
      </c>
      <c r="AX2047">
        <v>0.98676194195402001</v>
      </c>
      <c r="AY2047">
        <v>0</v>
      </c>
      <c r="AZ2047">
        <v>1</v>
      </c>
      <c r="BA2047">
        <f t="shared" si="415"/>
        <v>1297</v>
      </c>
      <c r="BB2047">
        <f t="shared" si="416"/>
        <v>746</v>
      </c>
      <c r="BC2047">
        <f t="shared" si="412"/>
        <v>2.3076923076923439E-3</v>
      </c>
      <c r="BD2047">
        <f t="shared" si="413"/>
        <v>0.3783333333333333</v>
      </c>
      <c r="BE2047">
        <f t="shared" si="414"/>
        <v>0</v>
      </c>
    </row>
    <row r="2048" spans="1:57" x14ac:dyDescent="0.3">
      <c r="A2048">
        <f>Pumpkin_Seeds_Dataset!A2046</f>
        <v>80651</v>
      </c>
      <c r="B2048">
        <f>Pumpkin_Seeds_Dataset!B2046</f>
        <v>1164.7940000000001</v>
      </c>
      <c r="C2048">
        <f>Pumpkin_Seeds_Dataset!C2046</f>
        <v>460.85840000000002</v>
      </c>
      <c r="D2048">
        <f>Pumpkin_Seeds_Dataset!D2046</f>
        <v>224.57419999999999</v>
      </c>
      <c r="E2048">
        <f>Pumpkin_Seeds_Dataset!E2046</f>
        <v>81652</v>
      </c>
      <c r="F2048">
        <f>Pumpkin_Seeds_Dataset!F2046</f>
        <v>320.44979999999998</v>
      </c>
      <c r="G2048">
        <f>Pumpkin_Seeds_Dataset!G2046</f>
        <v>0.87319999999999998</v>
      </c>
      <c r="H2048">
        <f>Pumpkin_Seeds_Dataset!H2046</f>
        <v>0.98770000000000002</v>
      </c>
      <c r="I2048">
        <f>Pumpkin_Seeds_Dataset!I2046</f>
        <v>0.65959999999999996</v>
      </c>
      <c r="J2048">
        <f>Pumpkin_Seeds_Dataset!J2046</f>
        <v>0.747</v>
      </c>
      <c r="K2048">
        <f>Pumpkin_Seeds_Dataset!K2046</f>
        <v>2.0520999999999998</v>
      </c>
      <c r="L2048">
        <f>Pumpkin_Seeds_Dataset!L2046</f>
        <v>0.69530000000000003</v>
      </c>
      <c r="M2048" s="9">
        <f>Pumpkin_Seeds_Dataset!M2046</f>
        <v>1</v>
      </c>
      <c r="N2048" s="10">
        <f t="shared" si="404"/>
        <v>0</v>
      </c>
      <c r="O2048" s="11">
        <f t="shared" si="405"/>
        <v>1</v>
      </c>
      <c r="P2048">
        <f t="shared" si="406"/>
        <v>1</v>
      </c>
      <c r="Q2048">
        <f t="shared" si="407"/>
        <v>0.45559279909037692</v>
      </c>
      <c r="R2048" s="9">
        <f t="shared" si="408"/>
        <v>0.45559279909037692</v>
      </c>
      <c r="S2048" s="11">
        <f t="shared" si="409"/>
        <v>0.54440720090962302</v>
      </c>
      <c r="T2048" s="9">
        <f t="shared" si="410"/>
        <v>-0.78615585286681422</v>
      </c>
      <c r="U2048" s="11">
        <f t="shared" si="411"/>
        <v>0</v>
      </c>
      <c r="AX2048">
        <v>0.98678211686982487</v>
      </c>
      <c r="AY2048">
        <v>0</v>
      </c>
      <c r="AZ2048">
        <v>1</v>
      </c>
      <c r="BA2048">
        <f t="shared" si="415"/>
        <v>1297</v>
      </c>
      <c r="BB2048">
        <f t="shared" si="416"/>
        <v>747</v>
      </c>
      <c r="BC2048">
        <f t="shared" si="412"/>
        <v>2.3076923076923439E-3</v>
      </c>
      <c r="BD2048">
        <f t="shared" si="413"/>
        <v>0.37749999999999995</v>
      </c>
      <c r="BE2048">
        <f t="shared" si="414"/>
        <v>0</v>
      </c>
    </row>
    <row r="2049" spans="1:57" x14ac:dyDescent="0.3">
      <c r="A2049">
        <f>Pumpkin_Seeds_Dataset!A2047</f>
        <v>136574</v>
      </c>
      <c r="B2049">
        <f>Pumpkin_Seeds_Dataset!B2047</f>
        <v>1559.45</v>
      </c>
      <c r="C2049">
        <f>Pumpkin_Seeds_Dataset!C2047</f>
        <v>661.91129999999998</v>
      </c>
      <c r="D2049">
        <f>Pumpkin_Seeds_Dataset!D2047</f>
        <v>267.38499999999999</v>
      </c>
      <c r="E2049">
        <f>Pumpkin_Seeds_Dataset!E2047</f>
        <v>138384</v>
      </c>
      <c r="F2049">
        <f>Pumpkin_Seeds_Dataset!F2047</f>
        <v>417.00290000000001</v>
      </c>
      <c r="G2049">
        <f>Pumpkin_Seeds_Dataset!G2047</f>
        <v>0.91479999999999995</v>
      </c>
      <c r="H2049">
        <f>Pumpkin_Seeds_Dataset!H2047</f>
        <v>0.9869</v>
      </c>
      <c r="I2049">
        <f>Pumpkin_Seeds_Dataset!I2047</f>
        <v>0.53129999999999999</v>
      </c>
      <c r="J2049">
        <f>Pumpkin_Seeds_Dataset!J2047</f>
        <v>0.70569999999999999</v>
      </c>
      <c r="K2049">
        <f>Pumpkin_Seeds_Dataset!K2047</f>
        <v>2.4754999999999998</v>
      </c>
      <c r="L2049">
        <f>Pumpkin_Seeds_Dataset!L2047</f>
        <v>0.63</v>
      </c>
      <c r="M2049" s="9">
        <f>Pumpkin_Seeds_Dataset!M2047</f>
        <v>1</v>
      </c>
      <c r="N2049" s="10">
        <f t="shared" si="404"/>
        <v>0</v>
      </c>
      <c r="O2049" s="11">
        <f t="shared" si="405"/>
        <v>1</v>
      </c>
      <c r="P2049">
        <f t="shared" si="406"/>
        <v>1</v>
      </c>
      <c r="Q2049">
        <f t="shared" si="407"/>
        <v>0.99999915693489627</v>
      </c>
      <c r="R2049" s="9">
        <f t="shared" si="408"/>
        <v>0.99999915693489627</v>
      </c>
      <c r="S2049" s="11">
        <f t="shared" si="409"/>
        <v>8.4306510372833543E-7</v>
      </c>
      <c r="T2049" s="9">
        <f t="shared" si="410"/>
        <v>-8.4306545910791971E-7</v>
      </c>
      <c r="U2049" s="11">
        <f t="shared" si="411"/>
        <v>100</v>
      </c>
      <c r="AX2049">
        <v>0.98679564947390064</v>
      </c>
      <c r="AY2049">
        <v>0</v>
      </c>
      <c r="AZ2049">
        <v>1</v>
      </c>
      <c r="BA2049">
        <f t="shared" si="415"/>
        <v>1297</v>
      </c>
      <c r="BB2049">
        <f t="shared" si="416"/>
        <v>748</v>
      </c>
      <c r="BC2049">
        <f t="shared" si="412"/>
        <v>2.3076923076923439E-3</v>
      </c>
      <c r="BD2049">
        <f t="shared" si="413"/>
        <v>0.37666666666666671</v>
      </c>
      <c r="BE2049">
        <f t="shared" si="414"/>
        <v>0</v>
      </c>
    </row>
    <row r="2050" spans="1:57" x14ac:dyDescent="0.3">
      <c r="A2050">
        <f>Pumpkin_Seeds_Dataset!A2048</f>
        <v>81422</v>
      </c>
      <c r="B2050">
        <f>Pumpkin_Seeds_Dataset!B2048</f>
        <v>1153.5609999999999</v>
      </c>
      <c r="C2050">
        <f>Pumpkin_Seeds_Dataset!C2048</f>
        <v>480.81849999999997</v>
      </c>
      <c r="D2050">
        <f>Pumpkin_Seeds_Dataset!D2048</f>
        <v>216.2706</v>
      </c>
      <c r="E2050">
        <f>Pumpkin_Seeds_Dataset!E2048</f>
        <v>82045</v>
      </c>
      <c r="F2050">
        <f>Pumpkin_Seeds_Dataset!F2048</f>
        <v>321.9778</v>
      </c>
      <c r="G2050">
        <f>Pumpkin_Seeds_Dataset!G2048</f>
        <v>0.8931</v>
      </c>
      <c r="H2050">
        <f>Pumpkin_Seeds_Dataset!H2048</f>
        <v>0.99239999999999995</v>
      </c>
      <c r="I2050">
        <f>Pumpkin_Seeds_Dataset!I2048</f>
        <v>0.67459999999999998</v>
      </c>
      <c r="J2050">
        <f>Pumpkin_Seeds_Dataset!J2048</f>
        <v>0.76890000000000003</v>
      </c>
      <c r="K2050">
        <f>Pumpkin_Seeds_Dataset!K2048</f>
        <v>2.2231999999999998</v>
      </c>
      <c r="L2050">
        <f>Pumpkin_Seeds_Dataset!L2048</f>
        <v>0.66959999999999997</v>
      </c>
      <c r="M2050" s="9">
        <f>Pumpkin_Seeds_Dataset!M2048</f>
        <v>1</v>
      </c>
      <c r="N2050" s="10">
        <f t="shared" si="404"/>
        <v>0</v>
      </c>
      <c r="O2050" s="11">
        <f t="shared" si="405"/>
        <v>1</v>
      </c>
      <c r="P2050">
        <f t="shared" si="406"/>
        <v>1</v>
      </c>
      <c r="Q2050">
        <f t="shared" si="407"/>
        <v>0.90426220722175776</v>
      </c>
      <c r="R2050" s="9">
        <f t="shared" si="408"/>
        <v>0.90426220722175776</v>
      </c>
      <c r="S2050" s="11">
        <f t="shared" si="409"/>
        <v>9.5737792778242237E-2</v>
      </c>
      <c r="T2050" s="9">
        <f t="shared" si="410"/>
        <v>-0.1006359084105205</v>
      </c>
      <c r="U2050" s="11">
        <f t="shared" si="411"/>
        <v>100</v>
      </c>
      <c r="AX2050">
        <v>0.98679950730671573</v>
      </c>
      <c r="AY2050">
        <v>0</v>
      </c>
      <c r="AZ2050">
        <v>1</v>
      </c>
      <c r="BA2050">
        <f t="shared" si="415"/>
        <v>1297</v>
      </c>
      <c r="BB2050">
        <f t="shared" si="416"/>
        <v>749</v>
      </c>
      <c r="BC2050">
        <f t="shared" si="412"/>
        <v>2.3076923076923439E-3</v>
      </c>
      <c r="BD2050">
        <f t="shared" si="413"/>
        <v>0.37583333333333335</v>
      </c>
      <c r="BE2050">
        <f t="shared" si="414"/>
        <v>0</v>
      </c>
    </row>
    <row r="2051" spans="1:57" x14ac:dyDescent="0.3">
      <c r="A2051">
        <f>Pumpkin_Seeds_Dataset!A2049</f>
        <v>70499</v>
      </c>
      <c r="B2051">
        <f>Pumpkin_Seeds_Dataset!B2049</f>
        <v>1138.229</v>
      </c>
      <c r="C2051">
        <f>Pumpkin_Seeds_Dataset!C2049</f>
        <v>458.5958</v>
      </c>
      <c r="D2051">
        <f>Pumpkin_Seeds_Dataset!D2049</f>
        <v>196.779</v>
      </c>
      <c r="E2051">
        <f>Pumpkin_Seeds_Dataset!E2049</f>
        <v>71760</v>
      </c>
      <c r="F2051">
        <f>Pumpkin_Seeds_Dataset!F2049</f>
        <v>299.60329999999999</v>
      </c>
      <c r="G2051">
        <f>Pumpkin_Seeds_Dataset!G2049</f>
        <v>0.90329999999999999</v>
      </c>
      <c r="H2051">
        <f>Pumpkin_Seeds_Dataset!H2049</f>
        <v>0.98240000000000005</v>
      </c>
      <c r="I2051">
        <f>Pumpkin_Seeds_Dataset!I2049</f>
        <v>0.72450000000000003</v>
      </c>
      <c r="J2051">
        <f>Pumpkin_Seeds_Dataset!J2049</f>
        <v>0.68379999999999996</v>
      </c>
      <c r="K2051">
        <f>Pumpkin_Seeds_Dataset!K2049</f>
        <v>2.3304999999999998</v>
      </c>
      <c r="L2051">
        <f>Pumpkin_Seeds_Dataset!L2049</f>
        <v>0.65329999999999999</v>
      </c>
      <c r="M2051" s="9">
        <f>Pumpkin_Seeds_Dataset!M2049</f>
        <v>1</v>
      </c>
      <c r="N2051" s="10">
        <f t="shared" si="404"/>
        <v>0</v>
      </c>
      <c r="O2051" s="11">
        <f t="shared" si="405"/>
        <v>1</v>
      </c>
      <c r="P2051">
        <f t="shared" si="406"/>
        <v>1</v>
      </c>
      <c r="Q2051">
        <f t="shared" si="407"/>
        <v>0.88823262548062354</v>
      </c>
      <c r="R2051" s="9">
        <f t="shared" si="408"/>
        <v>0.88823262548062354</v>
      </c>
      <c r="S2051" s="11">
        <f t="shared" si="409"/>
        <v>0.11176737451937646</v>
      </c>
      <c r="T2051" s="9">
        <f t="shared" si="410"/>
        <v>-0.1185216046656388</v>
      </c>
      <c r="U2051" s="11">
        <f t="shared" si="411"/>
        <v>100</v>
      </c>
      <c r="AX2051">
        <v>0.98681860960338208</v>
      </c>
      <c r="AY2051">
        <v>0</v>
      </c>
      <c r="AZ2051">
        <v>1</v>
      </c>
      <c r="BA2051">
        <f t="shared" si="415"/>
        <v>1297</v>
      </c>
      <c r="BB2051">
        <f t="shared" si="416"/>
        <v>750</v>
      </c>
      <c r="BC2051">
        <f t="shared" si="412"/>
        <v>2.3076923076923439E-3</v>
      </c>
      <c r="BD2051">
        <f t="shared" si="413"/>
        <v>0.375</v>
      </c>
      <c r="BE2051">
        <f t="shared" si="414"/>
        <v>0</v>
      </c>
    </row>
    <row r="2052" spans="1:57" x14ac:dyDescent="0.3">
      <c r="A2052">
        <f>Pumpkin_Seeds_Dataset!A2050</f>
        <v>74859</v>
      </c>
      <c r="B2052">
        <f>Pumpkin_Seeds_Dataset!B2050</f>
        <v>1076.3920000000001</v>
      </c>
      <c r="C2052">
        <f>Pumpkin_Seeds_Dataset!C2050</f>
        <v>437.31049999999999</v>
      </c>
      <c r="D2052">
        <f>Pumpkin_Seeds_Dataset!D2050</f>
        <v>219.42699999999999</v>
      </c>
      <c r="E2052">
        <f>Pumpkin_Seeds_Dataset!E2050</f>
        <v>75487</v>
      </c>
      <c r="F2052">
        <f>Pumpkin_Seeds_Dataset!F2050</f>
        <v>308.7287</v>
      </c>
      <c r="G2052">
        <f>Pumpkin_Seeds_Dataset!G2050</f>
        <v>0.86499999999999999</v>
      </c>
      <c r="H2052">
        <f>Pumpkin_Seeds_Dataset!H2050</f>
        <v>0.99170000000000003</v>
      </c>
      <c r="I2052">
        <f>Pumpkin_Seeds_Dataset!I2050</f>
        <v>0.72470000000000001</v>
      </c>
      <c r="J2052">
        <f>Pumpkin_Seeds_Dataset!J2050</f>
        <v>0.81189999999999996</v>
      </c>
      <c r="K2052">
        <f>Pumpkin_Seeds_Dataset!K2050</f>
        <v>1.9930000000000001</v>
      </c>
      <c r="L2052">
        <f>Pumpkin_Seeds_Dataset!L2050</f>
        <v>0.70599999999999996</v>
      </c>
      <c r="M2052" s="9">
        <f>Pumpkin_Seeds_Dataset!M2050</f>
        <v>1</v>
      </c>
      <c r="N2052" s="10">
        <f t="shared" si="404"/>
        <v>0</v>
      </c>
      <c r="O2052" s="11">
        <f t="shared" si="405"/>
        <v>1</v>
      </c>
      <c r="P2052">
        <f t="shared" si="406"/>
        <v>1</v>
      </c>
      <c r="Q2052">
        <f t="shared" si="407"/>
        <v>0.46466030476060055</v>
      </c>
      <c r="R2052" s="9">
        <f t="shared" si="408"/>
        <v>0.46466030476060055</v>
      </c>
      <c r="S2052" s="11">
        <f t="shared" si="409"/>
        <v>0.53533969523939939</v>
      </c>
      <c r="T2052" s="9">
        <f t="shared" si="410"/>
        <v>-0.76644866775650211</v>
      </c>
      <c r="U2052" s="11">
        <f t="shared" si="411"/>
        <v>0</v>
      </c>
      <c r="AX2052">
        <v>0.98698800703115064</v>
      </c>
      <c r="AY2052">
        <v>0</v>
      </c>
      <c r="AZ2052">
        <v>1</v>
      </c>
      <c r="BA2052">
        <f t="shared" si="415"/>
        <v>1297</v>
      </c>
      <c r="BB2052">
        <f t="shared" si="416"/>
        <v>751</v>
      </c>
      <c r="BC2052">
        <f t="shared" si="412"/>
        <v>2.3076923076923439E-3</v>
      </c>
      <c r="BD2052">
        <f t="shared" si="413"/>
        <v>0.37416666666666665</v>
      </c>
      <c r="BE2052">
        <f t="shared" si="414"/>
        <v>0</v>
      </c>
    </row>
    <row r="2053" spans="1:57" x14ac:dyDescent="0.3">
      <c r="A2053">
        <f>Pumpkin_Seeds_Dataset!A2051</f>
        <v>72537</v>
      </c>
      <c r="B2053">
        <f>Pumpkin_Seeds_Dataset!B2051</f>
        <v>1079.8889999999999</v>
      </c>
      <c r="C2053">
        <f>Pumpkin_Seeds_Dataset!C2051</f>
        <v>445.91910000000001</v>
      </c>
      <c r="D2053">
        <f>Pumpkin_Seeds_Dataset!D2051</f>
        <v>209.0018</v>
      </c>
      <c r="E2053">
        <f>Pumpkin_Seeds_Dataset!E2051</f>
        <v>73318</v>
      </c>
      <c r="F2053">
        <f>Pumpkin_Seeds_Dataset!F2051</f>
        <v>303.90289999999999</v>
      </c>
      <c r="G2053">
        <f>Pumpkin_Seeds_Dataset!G2051</f>
        <v>0.88339999999999996</v>
      </c>
      <c r="H2053">
        <f>Pumpkin_Seeds_Dataset!H2051</f>
        <v>0.98929999999999996</v>
      </c>
      <c r="I2053">
        <f>Pumpkin_Seeds_Dataset!I2051</f>
        <v>0.63870000000000005</v>
      </c>
      <c r="J2053">
        <f>Pumpkin_Seeds_Dataset!J2051</f>
        <v>0.78159999999999996</v>
      </c>
      <c r="K2053">
        <f>Pumpkin_Seeds_Dataset!K2051</f>
        <v>2.1335999999999999</v>
      </c>
      <c r="L2053">
        <f>Pumpkin_Seeds_Dataset!L2051</f>
        <v>0.68149999999999999</v>
      </c>
      <c r="M2053" s="9">
        <f>Pumpkin_Seeds_Dataset!M2051</f>
        <v>1</v>
      </c>
      <c r="N2053" s="10">
        <f t="shared" ref="N2053:N2116" si="417">1-M2053</f>
        <v>0</v>
      </c>
      <c r="O2053" s="11">
        <f t="shared" ref="O2053:O2116" si="418">M2053+N2053</f>
        <v>1</v>
      </c>
      <c r="P2053">
        <f t="shared" ref="P2053:P2116" si="419">IF(O2053=0,"",M2053/O2053)</f>
        <v>1</v>
      </c>
      <c r="Q2053">
        <f t="shared" ref="Q2053:Q2116" si="420">1/(1+EXP(-$X$5-MMULT(A2053:L2053,$X$6:$X$17)))</f>
        <v>0.77869532130813479</v>
      </c>
      <c r="R2053" s="9">
        <f t="shared" ref="R2053:R2116" si="421">O2053*Q2053</f>
        <v>0.77869532130813479</v>
      </c>
      <c r="S2053" s="11">
        <f t="shared" ref="S2053:S2116" si="422">O2053-R2053</f>
        <v>0.22130467869186521</v>
      </c>
      <c r="T2053" s="9">
        <f t="shared" ref="T2053:T2116" si="423">IFERROR(O2053*(P2053*LN(Q2053)+(1-P2053)*LN(1-Q2053)),0)</f>
        <v>-0.25013542475404554</v>
      </c>
      <c r="U2053" s="11">
        <f t="shared" ref="U2053:U2116" si="424">100*IF(Q2053&gt;=$AT$10,M2053/O2053,N2053/O2053)</f>
        <v>100</v>
      </c>
      <c r="AX2053">
        <v>0.98701058749611614</v>
      </c>
      <c r="AY2053">
        <v>0</v>
      </c>
      <c r="AZ2053">
        <v>1</v>
      </c>
      <c r="BA2053">
        <f t="shared" si="415"/>
        <v>1297</v>
      </c>
      <c r="BB2053">
        <f t="shared" si="416"/>
        <v>752</v>
      </c>
      <c r="BC2053">
        <f t="shared" ref="BC2053:BC2116" si="425">1-BA2053/BA$2504</f>
        <v>2.3076923076923439E-3</v>
      </c>
      <c r="BD2053">
        <f t="shared" ref="BD2053:BD2116" si="426">1-BB2053/BB$2504</f>
        <v>0.37333333333333329</v>
      </c>
      <c r="BE2053">
        <f t="shared" ref="BE2053:BE2116" si="427">(BC2053-BC2054)*BD2053</f>
        <v>0</v>
      </c>
    </row>
    <row r="2054" spans="1:57" x14ac:dyDescent="0.3">
      <c r="A2054">
        <f>Pumpkin_Seeds_Dataset!A2052</f>
        <v>56296</v>
      </c>
      <c r="B2054">
        <f>Pumpkin_Seeds_Dataset!B2052</f>
        <v>931.01099999999997</v>
      </c>
      <c r="C2054">
        <f>Pumpkin_Seeds_Dataset!C2052</f>
        <v>378.59359999999998</v>
      </c>
      <c r="D2054">
        <f>Pumpkin_Seeds_Dataset!D2052</f>
        <v>190.03210000000001</v>
      </c>
      <c r="E2054">
        <f>Pumpkin_Seeds_Dataset!E2052</f>
        <v>56823</v>
      </c>
      <c r="F2054">
        <f>Pumpkin_Seeds_Dataset!F2052</f>
        <v>267.72800000000001</v>
      </c>
      <c r="G2054">
        <f>Pumpkin_Seeds_Dataset!G2052</f>
        <v>0.8649</v>
      </c>
      <c r="H2054">
        <f>Pumpkin_Seeds_Dataset!H2052</f>
        <v>0.99070000000000003</v>
      </c>
      <c r="I2054">
        <f>Pumpkin_Seeds_Dataset!I2052</f>
        <v>0.68459999999999999</v>
      </c>
      <c r="J2054">
        <f>Pumpkin_Seeds_Dataset!J2052</f>
        <v>0.81620000000000004</v>
      </c>
      <c r="K2054">
        <f>Pumpkin_Seeds_Dataset!K2052</f>
        <v>1.9923</v>
      </c>
      <c r="L2054">
        <f>Pumpkin_Seeds_Dataset!L2052</f>
        <v>0.70720000000000005</v>
      </c>
      <c r="M2054" s="9">
        <f>Pumpkin_Seeds_Dataset!M2052</f>
        <v>1</v>
      </c>
      <c r="N2054" s="10">
        <f t="shared" si="417"/>
        <v>0</v>
      </c>
      <c r="O2054" s="11">
        <f t="shared" si="418"/>
        <v>1</v>
      </c>
      <c r="P2054">
        <f t="shared" si="419"/>
        <v>1</v>
      </c>
      <c r="Q2054">
        <f t="shared" si="420"/>
        <v>0.75288173650507573</v>
      </c>
      <c r="R2054" s="9">
        <f t="shared" si="421"/>
        <v>0.75288173650507573</v>
      </c>
      <c r="S2054" s="11">
        <f t="shared" si="422"/>
        <v>0.24711826349492427</v>
      </c>
      <c r="T2054" s="9">
        <f t="shared" si="423"/>
        <v>-0.2838471199510591</v>
      </c>
      <c r="U2054" s="11">
        <f t="shared" si="424"/>
        <v>100</v>
      </c>
      <c r="AX2054">
        <v>0.98705683990493642</v>
      </c>
      <c r="AY2054">
        <v>0</v>
      </c>
      <c r="AZ2054">
        <v>1</v>
      </c>
      <c r="BA2054">
        <f t="shared" ref="BA2054:BA2117" si="428">BA2053+AY2054</f>
        <v>1297</v>
      </c>
      <c r="BB2054">
        <f t="shared" ref="BB2054:BB2117" si="429">BB2053+AZ2054</f>
        <v>753</v>
      </c>
      <c r="BC2054">
        <f t="shared" si="425"/>
        <v>2.3076923076923439E-3</v>
      </c>
      <c r="BD2054">
        <f t="shared" si="426"/>
        <v>0.37250000000000005</v>
      </c>
      <c r="BE2054">
        <f t="shared" si="427"/>
        <v>0</v>
      </c>
    </row>
    <row r="2055" spans="1:57" x14ac:dyDescent="0.3">
      <c r="A2055">
        <f>Pumpkin_Seeds_Dataset!A2053</f>
        <v>101280</v>
      </c>
      <c r="B2055">
        <f>Pumpkin_Seeds_Dataset!B2053</f>
        <v>1317.008</v>
      </c>
      <c r="C2055">
        <f>Pumpkin_Seeds_Dataset!C2053</f>
        <v>553.35339999999997</v>
      </c>
      <c r="D2055">
        <f>Pumpkin_Seeds_Dataset!D2053</f>
        <v>235.2002</v>
      </c>
      <c r="E2055">
        <f>Pumpkin_Seeds_Dataset!E2053</f>
        <v>102285</v>
      </c>
      <c r="F2055">
        <f>Pumpkin_Seeds_Dataset!F2053</f>
        <v>359.10120000000001</v>
      </c>
      <c r="G2055">
        <f>Pumpkin_Seeds_Dataset!G2053</f>
        <v>0.9052</v>
      </c>
      <c r="H2055">
        <f>Pumpkin_Seeds_Dataset!H2053</f>
        <v>0.99019999999999997</v>
      </c>
      <c r="I2055">
        <f>Pumpkin_Seeds_Dataset!I2053</f>
        <v>0.54420000000000002</v>
      </c>
      <c r="J2055">
        <f>Pumpkin_Seeds_Dataset!J2053</f>
        <v>0.73380000000000001</v>
      </c>
      <c r="K2055">
        <f>Pumpkin_Seeds_Dataset!K2053</f>
        <v>2.3527</v>
      </c>
      <c r="L2055">
        <f>Pumpkin_Seeds_Dataset!L2053</f>
        <v>0.64900000000000002</v>
      </c>
      <c r="M2055" s="9">
        <f>Pumpkin_Seeds_Dataset!M2053</f>
        <v>1</v>
      </c>
      <c r="N2055" s="10">
        <f t="shared" si="417"/>
        <v>0</v>
      </c>
      <c r="O2055" s="11">
        <f t="shared" si="418"/>
        <v>1</v>
      </c>
      <c r="P2055">
        <f t="shared" si="419"/>
        <v>1</v>
      </c>
      <c r="Q2055">
        <f t="shared" si="420"/>
        <v>0.99635288288690238</v>
      </c>
      <c r="R2055" s="9">
        <f t="shared" si="421"/>
        <v>0.99635288288690238</v>
      </c>
      <c r="S2055" s="11">
        <f t="shared" si="422"/>
        <v>3.6471171130976199E-3</v>
      </c>
      <c r="T2055" s="9">
        <f t="shared" si="423"/>
        <v>-3.6537840597423584E-3</v>
      </c>
      <c r="U2055" s="11">
        <f t="shared" si="424"/>
        <v>100</v>
      </c>
      <c r="AX2055">
        <v>0.98725567618777743</v>
      </c>
      <c r="AY2055">
        <v>0</v>
      </c>
      <c r="AZ2055">
        <v>1</v>
      </c>
      <c r="BA2055">
        <f t="shared" si="428"/>
        <v>1297</v>
      </c>
      <c r="BB2055">
        <f t="shared" si="429"/>
        <v>754</v>
      </c>
      <c r="BC2055">
        <f t="shared" si="425"/>
        <v>2.3076923076923439E-3</v>
      </c>
      <c r="BD2055">
        <f t="shared" si="426"/>
        <v>0.3716666666666667</v>
      </c>
      <c r="BE2055">
        <f t="shared" si="427"/>
        <v>0</v>
      </c>
    </row>
    <row r="2056" spans="1:57" x14ac:dyDescent="0.3">
      <c r="A2056">
        <f>Pumpkin_Seeds_Dataset!A2054</f>
        <v>68921</v>
      </c>
      <c r="B2056">
        <f>Pumpkin_Seeds_Dataset!B2054</f>
        <v>1055.0619999999999</v>
      </c>
      <c r="C2056">
        <f>Pumpkin_Seeds_Dataset!C2054</f>
        <v>410.37090000000001</v>
      </c>
      <c r="D2056">
        <f>Pumpkin_Seeds_Dataset!D2054</f>
        <v>216.90860000000001</v>
      </c>
      <c r="E2056">
        <f>Pumpkin_Seeds_Dataset!E2054</f>
        <v>69859</v>
      </c>
      <c r="F2056">
        <f>Pumpkin_Seeds_Dataset!F2054</f>
        <v>296.2312</v>
      </c>
      <c r="G2056">
        <f>Pumpkin_Seeds_Dataset!G2054</f>
        <v>0.84889999999999999</v>
      </c>
      <c r="H2056">
        <f>Pumpkin_Seeds_Dataset!H2054</f>
        <v>0.98660000000000003</v>
      </c>
      <c r="I2056">
        <f>Pumpkin_Seeds_Dataset!I2054</f>
        <v>0.58709999999999996</v>
      </c>
      <c r="J2056">
        <f>Pumpkin_Seeds_Dataset!J2054</f>
        <v>0.77800000000000002</v>
      </c>
      <c r="K2056">
        <f>Pumpkin_Seeds_Dataset!K2054</f>
        <v>1.8918999999999999</v>
      </c>
      <c r="L2056">
        <f>Pumpkin_Seeds_Dataset!L2054</f>
        <v>0.72189999999999999</v>
      </c>
      <c r="M2056" s="9">
        <f>Pumpkin_Seeds_Dataset!M2054</f>
        <v>1</v>
      </c>
      <c r="N2056" s="10">
        <f t="shared" si="417"/>
        <v>0</v>
      </c>
      <c r="O2056" s="11">
        <f t="shared" si="418"/>
        <v>1</v>
      </c>
      <c r="P2056">
        <f t="shared" si="419"/>
        <v>1</v>
      </c>
      <c r="Q2056">
        <f t="shared" si="420"/>
        <v>0.30026504307324875</v>
      </c>
      <c r="R2056" s="9">
        <f t="shared" si="421"/>
        <v>0.30026504307324875</v>
      </c>
      <c r="S2056" s="11">
        <f t="shared" si="422"/>
        <v>0.69973495692675125</v>
      </c>
      <c r="T2056" s="9">
        <f t="shared" si="423"/>
        <v>-1.2030897174511246</v>
      </c>
      <c r="U2056" s="11">
        <f t="shared" si="424"/>
        <v>0</v>
      </c>
      <c r="AX2056">
        <v>0.98728000216955203</v>
      </c>
      <c r="AY2056">
        <v>0</v>
      </c>
      <c r="AZ2056">
        <v>1</v>
      </c>
      <c r="BA2056">
        <f t="shared" si="428"/>
        <v>1297</v>
      </c>
      <c r="BB2056">
        <f t="shared" si="429"/>
        <v>755</v>
      </c>
      <c r="BC2056">
        <f t="shared" si="425"/>
        <v>2.3076923076923439E-3</v>
      </c>
      <c r="BD2056">
        <f t="shared" si="426"/>
        <v>0.37083333333333335</v>
      </c>
      <c r="BE2056">
        <f t="shared" si="427"/>
        <v>0</v>
      </c>
    </row>
    <row r="2057" spans="1:57" x14ac:dyDescent="0.3">
      <c r="A2057">
        <f>Pumpkin_Seeds_Dataset!A2055</f>
        <v>104523</v>
      </c>
      <c r="B2057">
        <f>Pumpkin_Seeds_Dataset!B2055</f>
        <v>1374.1579999999999</v>
      </c>
      <c r="C2057">
        <f>Pumpkin_Seeds_Dataset!C2055</f>
        <v>569.72199999999998</v>
      </c>
      <c r="D2057">
        <f>Pumpkin_Seeds_Dataset!D2055</f>
        <v>235.53190000000001</v>
      </c>
      <c r="E2057">
        <f>Pumpkin_Seeds_Dataset!E2055</f>
        <v>106372</v>
      </c>
      <c r="F2057">
        <f>Pumpkin_Seeds_Dataset!F2055</f>
        <v>364.80520000000001</v>
      </c>
      <c r="G2057">
        <f>Pumpkin_Seeds_Dataset!G2055</f>
        <v>0.91049999999999998</v>
      </c>
      <c r="H2057">
        <f>Pumpkin_Seeds_Dataset!H2055</f>
        <v>0.98260000000000003</v>
      </c>
      <c r="I2057">
        <f>Pumpkin_Seeds_Dataset!I2055</f>
        <v>0.58040000000000003</v>
      </c>
      <c r="J2057">
        <f>Pumpkin_Seeds_Dataset!J2055</f>
        <v>0.6956</v>
      </c>
      <c r="K2057">
        <f>Pumpkin_Seeds_Dataset!K2055</f>
        <v>2.4188999999999998</v>
      </c>
      <c r="L2057">
        <f>Pumpkin_Seeds_Dataset!L2055</f>
        <v>0.64029999999999998</v>
      </c>
      <c r="M2057" s="9">
        <f>Pumpkin_Seeds_Dataset!M2055</f>
        <v>1</v>
      </c>
      <c r="N2057" s="10">
        <f t="shared" si="417"/>
        <v>0</v>
      </c>
      <c r="O2057" s="11">
        <f t="shared" si="418"/>
        <v>1</v>
      </c>
      <c r="P2057">
        <f t="shared" si="419"/>
        <v>1</v>
      </c>
      <c r="Q2057">
        <f t="shared" si="420"/>
        <v>0.9719506427618696</v>
      </c>
      <c r="R2057" s="9">
        <f t="shared" si="421"/>
        <v>0.9719506427618696</v>
      </c>
      <c r="S2057" s="11">
        <f t="shared" si="422"/>
        <v>2.8049357238130401E-2</v>
      </c>
      <c r="T2057" s="9">
        <f t="shared" si="423"/>
        <v>-2.845025486257215E-2</v>
      </c>
      <c r="U2057" s="11">
        <f t="shared" si="424"/>
        <v>100</v>
      </c>
      <c r="AX2057">
        <v>0.9875095466670587</v>
      </c>
      <c r="AY2057">
        <v>0</v>
      </c>
      <c r="AZ2057">
        <v>1</v>
      </c>
      <c r="BA2057">
        <f t="shared" si="428"/>
        <v>1297</v>
      </c>
      <c r="BB2057">
        <f t="shared" si="429"/>
        <v>756</v>
      </c>
      <c r="BC2057">
        <f t="shared" si="425"/>
        <v>2.3076923076923439E-3</v>
      </c>
      <c r="BD2057">
        <f t="shared" si="426"/>
        <v>0.37</v>
      </c>
      <c r="BE2057">
        <f t="shared" si="427"/>
        <v>0</v>
      </c>
    </row>
    <row r="2058" spans="1:57" x14ac:dyDescent="0.3">
      <c r="A2058">
        <f>Pumpkin_Seeds_Dataset!A2056</f>
        <v>79239</v>
      </c>
      <c r="B2058">
        <f>Pumpkin_Seeds_Dataset!B2056</f>
        <v>1131.8030000000001</v>
      </c>
      <c r="C2058">
        <f>Pumpkin_Seeds_Dataset!C2056</f>
        <v>468.31979999999999</v>
      </c>
      <c r="D2058">
        <f>Pumpkin_Seeds_Dataset!D2056</f>
        <v>216.29429999999999</v>
      </c>
      <c r="E2058">
        <f>Pumpkin_Seeds_Dataset!E2056</f>
        <v>79958</v>
      </c>
      <c r="F2058">
        <f>Pumpkin_Seeds_Dataset!F2056</f>
        <v>317.63220000000001</v>
      </c>
      <c r="G2058">
        <f>Pumpkin_Seeds_Dataset!G2056</f>
        <v>0.88700000000000001</v>
      </c>
      <c r="H2058">
        <f>Pumpkin_Seeds_Dataset!H2056</f>
        <v>0.99099999999999999</v>
      </c>
      <c r="I2058">
        <f>Pumpkin_Seeds_Dataset!I2056</f>
        <v>0.67290000000000005</v>
      </c>
      <c r="J2058">
        <f>Pumpkin_Seeds_Dataset!J2056</f>
        <v>0.77729999999999999</v>
      </c>
      <c r="K2058">
        <f>Pumpkin_Seeds_Dataset!K2056</f>
        <v>2.1652</v>
      </c>
      <c r="L2058">
        <f>Pumpkin_Seeds_Dataset!L2056</f>
        <v>0.67820000000000003</v>
      </c>
      <c r="M2058" s="9">
        <f>Pumpkin_Seeds_Dataset!M2056</f>
        <v>1</v>
      </c>
      <c r="N2058" s="10">
        <f t="shared" si="417"/>
        <v>0</v>
      </c>
      <c r="O2058" s="11">
        <f t="shared" si="418"/>
        <v>1</v>
      </c>
      <c r="P2058">
        <f t="shared" si="419"/>
        <v>1</v>
      </c>
      <c r="Q2058">
        <f t="shared" si="420"/>
        <v>0.77387627512889712</v>
      </c>
      <c r="R2058" s="9">
        <f t="shared" si="421"/>
        <v>0.77387627512889712</v>
      </c>
      <c r="S2058" s="11">
        <f t="shared" si="422"/>
        <v>0.22612372487110288</v>
      </c>
      <c r="T2058" s="9">
        <f t="shared" si="423"/>
        <v>-0.25634326942463831</v>
      </c>
      <c r="U2058" s="11">
        <f t="shared" si="424"/>
        <v>100</v>
      </c>
      <c r="AX2058">
        <v>0.98759237107352138</v>
      </c>
      <c r="AY2058">
        <v>0</v>
      </c>
      <c r="AZ2058">
        <v>1</v>
      </c>
      <c r="BA2058">
        <f t="shared" si="428"/>
        <v>1297</v>
      </c>
      <c r="BB2058">
        <f t="shared" si="429"/>
        <v>757</v>
      </c>
      <c r="BC2058">
        <f t="shared" si="425"/>
        <v>2.3076923076923439E-3</v>
      </c>
      <c r="BD2058">
        <f t="shared" si="426"/>
        <v>0.36916666666666664</v>
      </c>
      <c r="BE2058">
        <f t="shared" si="427"/>
        <v>0</v>
      </c>
    </row>
    <row r="2059" spans="1:57" x14ac:dyDescent="0.3">
      <c r="A2059">
        <f>Pumpkin_Seeds_Dataset!A2057</f>
        <v>72278</v>
      </c>
      <c r="B2059">
        <f>Pumpkin_Seeds_Dataset!B2057</f>
        <v>1106.914</v>
      </c>
      <c r="C2059">
        <f>Pumpkin_Seeds_Dataset!C2057</f>
        <v>470.25069999999999</v>
      </c>
      <c r="D2059">
        <f>Pumpkin_Seeds_Dataset!D2057</f>
        <v>196.33690000000001</v>
      </c>
      <c r="E2059">
        <f>Pumpkin_Seeds_Dataset!E2057</f>
        <v>72891</v>
      </c>
      <c r="F2059">
        <f>Pumpkin_Seeds_Dataset!F2057</f>
        <v>303.35989999999998</v>
      </c>
      <c r="G2059">
        <f>Pumpkin_Seeds_Dataset!G2057</f>
        <v>0.90869999999999995</v>
      </c>
      <c r="H2059">
        <f>Pumpkin_Seeds_Dataset!H2057</f>
        <v>0.99160000000000004</v>
      </c>
      <c r="I2059">
        <f>Pumpkin_Seeds_Dataset!I2057</f>
        <v>0.72450000000000003</v>
      </c>
      <c r="J2059">
        <f>Pumpkin_Seeds_Dataset!J2057</f>
        <v>0.74129999999999996</v>
      </c>
      <c r="K2059">
        <f>Pumpkin_Seeds_Dataset!K2057</f>
        <v>2.3950999999999998</v>
      </c>
      <c r="L2059">
        <f>Pumpkin_Seeds_Dataset!L2057</f>
        <v>0.64510000000000001</v>
      </c>
      <c r="M2059" s="9">
        <f>Pumpkin_Seeds_Dataset!M2057</f>
        <v>1</v>
      </c>
      <c r="N2059" s="10">
        <f t="shared" si="417"/>
        <v>0</v>
      </c>
      <c r="O2059" s="11">
        <f t="shared" si="418"/>
        <v>1</v>
      </c>
      <c r="P2059">
        <f t="shared" si="419"/>
        <v>1</v>
      </c>
      <c r="Q2059">
        <f t="shared" si="420"/>
        <v>0.98671494668489967</v>
      </c>
      <c r="R2059" s="9">
        <f t="shared" si="421"/>
        <v>0.98671494668489967</v>
      </c>
      <c r="S2059" s="11">
        <f t="shared" si="422"/>
        <v>1.3285053315100326E-2</v>
      </c>
      <c r="T2059" s="9">
        <f t="shared" si="423"/>
        <v>-1.3374089078382178E-2</v>
      </c>
      <c r="U2059" s="11">
        <f t="shared" si="424"/>
        <v>100</v>
      </c>
      <c r="AX2059">
        <v>0.98774214004802197</v>
      </c>
      <c r="AY2059">
        <v>0</v>
      </c>
      <c r="AZ2059">
        <v>1</v>
      </c>
      <c r="BA2059">
        <f t="shared" si="428"/>
        <v>1297</v>
      </c>
      <c r="BB2059">
        <f t="shared" si="429"/>
        <v>758</v>
      </c>
      <c r="BC2059">
        <f t="shared" si="425"/>
        <v>2.3076923076923439E-3</v>
      </c>
      <c r="BD2059">
        <f t="shared" si="426"/>
        <v>0.36833333333333329</v>
      </c>
      <c r="BE2059">
        <f t="shared" si="427"/>
        <v>0</v>
      </c>
    </row>
    <row r="2060" spans="1:57" x14ac:dyDescent="0.3">
      <c r="A2060">
        <f>Pumpkin_Seeds_Dataset!A2058</f>
        <v>110058</v>
      </c>
      <c r="B2060">
        <f>Pumpkin_Seeds_Dataset!B2058</f>
        <v>1406.421</v>
      </c>
      <c r="C2060">
        <f>Pumpkin_Seeds_Dataset!C2058</f>
        <v>606.75350000000003</v>
      </c>
      <c r="D2060">
        <f>Pumpkin_Seeds_Dataset!D2058</f>
        <v>231.952</v>
      </c>
      <c r="E2060">
        <f>Pumpkin_Seeds_Dataset!E2058</f>
        <v>111273</v>
      </c>
      <c r="F2060">
        <f>Pumpkin_Seeds_Dataset!F2058</f>
        <v>374.33969999999999</v>
      </c>
      <c r="G2060">
        <f>Pumpkin_Seeds_Dataset!G2058</f>
        <v>0.92400000000000004</v>
      </c>
      <c r="H2060">
        <f>Pumpkin_Seeds_Dataset!H2058</f>
        <v>0.98909999999999998</v>
      </c>
      <c r="I2060">
        <f>Pumpkin_Seeds_Dataset!I2058</f>
        <v>0.64649999999999996</v>
      </c>
      <c r="J2060">
        <f>Pumpkin_Seeds_Dataset!J2058</f>
        <v>0.69920000000000004</v>
      </c>
      <c r="K2060">
        <f>Pumpkin_Seeds_Dataset!K2058</f>
        <v>2.6158999999999999</v>
      </c>
      <c r="L2060">
        <f>Pumpkin_Seeds_Dataset!L2058</f>
        <v>0.61699999999999999</v>
      </c>
      <c r="M2060" s="9">
        <f>Pumpkin_Seeds_Dataset!M2058</f>
        <v>1</v>
      </c>
      <c r="N2060" s="10">
        <f t="shared" si="417"/>
        <v>0</v>
      </c>
      <c r="O2060" s="11">
        <f t="shared" si="418"/>
        <v>1</v>
      </c>
      <c r="P2060">
        <f t="shared" si="419"/>
        <v>1</v>
      </c>
      <c r="Q2060">
        <f t="shared" si="420"/>
        <v>0.99991622894068177</v>
      </c>
      <c r="R2060" s="9">
        <f t="shared" si="421"/>
        <v>0.99991622894068177</v>
      </c>
      <c r="S2060" s="11">
        <f t="shared" si="422"/>
        <v>8.3771059318227259E-5</v>
      </c>
      <c r="T2060" s="9">
        <f t="shared" si="423"/>
        <v>-8.3774568309386219E-5</v>
      </c>
      <c r="U2060" s="11">
        <f t="shared" si="424"/>
        <v>100</v>
      </c>
      <c r="AX2060">
        <v>0.98797920467103728</v>
      </c>
      <c r="AY2060">
        <v>0</v>
      </c>
      <c r="AZ2060">
        <v>1</v>
      </c>
      <c r="BA2060">
        <f t="shared" si="428"/>
        <v>1297</v>
      </c>
      <c r="BB2060">
        <f t="shared" si="429"/>
        <v>759</v>
      </c>
      <c r="BC2060">
        <f t="shared" si="425"/>
        <v>2.3076923076923439E-3</v>
      </c>
      <c r="BD2060">
        <f t="shared" si="426"/>
        <v>0.36750000000000005</v>
      </c>
      <c r="BE2060">
        <f t="shared" si="427"/>
        <v>0</v>
      </c>
    </row>
    <row r="2061" spans="1:57" x14ac:dyDescent="0.3">
      <c r="A2061">
        <f>Pumpkin_Seeds_Dataset!A2059</f>
        <v>57840</v>
      </c>
      <c r="B2061">
        <f>Pumpkin_Seeds_Dataset!B2059</f>
        <v>986.47299999999996</v>
      </c>
      <c r="C2061">
        <f>Pumpkin_Seeds_Dataset!C2059</f>
        <v>418.97030000000001</v>
      </c>
      <c r="D2061">
        <f>Pumpkin_Seeds_Dataset!D2059</f>
        <v>176.5556</v>
      </c>
      <c r="E2061">
        <f>Pumpkin_Seeds_Dataset!E2059</f>
        <v>58299</v>
      </c>
      <c r="F2061">
        <f>Pumpkin_Seeds_Dataset!F2059</f>
        <v>271.37459999999999</v>
      </c>
      <c r="G2061">
        <f>Pumpkin_Seeds_Dataset!G2059</f>
        <v>0.90690000000000004</v>
      </c>
      <c r="H2061">
        <f>Pumpkin_Seeds_Dataset!H2059</f>
        <v>0.99209999999999998</v>
      </c>
      <c r="I2061">
        <f>Pumpkin_Seeds_Dataset!I2059</f>
        <v>0.61860000000000004</v>
      </c>
      <c r="J2061">
        <f>Pumpkin_Seeds_Dataset!J2059</f>
        <v>0.74690000000000001</v>
      </c>
      <c r="K2061">
        <f>Pumpkin_Seeds_Dataset!K2059</f>
        <v>2.3730000000000002</v>
      </c>
      <c r="L2061">
        <f>Pumpkin_Seeds_Dataset!L2059</f>
        <v>0.64770000000000005</v>
      </c>
      <c r="M2061" s="9">
        <f>Pumpkin_Seeds_Dataset!M2059</f>
        <v>1</v>
      </c>
      <c r="N2061" s="10">
        <f t="shared" si="417"/>
        <v>0</v>
      </c>
      <c r="O2061" s="11">
        <f t="shared" si="418"/>
        <v>1</v>
      </c>
      <c r="P2061">
        <f t="shared" si="419"/>
        <v>1</v>
      </c>
      <c r="Q2061">
        <f t="shared" si="420"/>
        <v>0.99628380507724845</v>
      </c>
      <c r="R2061" s="9">
        <f t="shared" si="421"/>
        <v>0.99628380507724845</v>
      </c>
      <c r="S2061" s="11">
        <f t="shared" si="422"/>
        <v>3.7161949227515478E-3</v>
      </c>
      <c r="T2061" s="9">
        <f t="shared" si="423"/>
        <v>-3.7231171299390892E-3</v>
      </c>
      <c r="U2061" s="11">
        <f t="shared" si="424"/>
        <v>100</v>
      </c>
      <c r="AX2061">
        <v>0.98798401164978</v>
      </c>
      <c r="AY2061">
        <v>0</v>
      </c>
      <c r="AZ2061">
        <v>1</v>
      </c>
      <c r="BA2061">
        <f t="shared" si="428"/>
        <v>1297</v>
      </c>
      <c r="BB2061">
        <f t="shared" si="429"/>
        <v>760</v>
      </c>
      <c r="BC2061">
        <f t="shared" si="425"/>
        <v>2.3076923076923439E-3</v>
      </c>
      <c r="BD2061">
        <f t="shared" si="426"/>
        <v>0.3666666666666667</v>
      </c>
      <c r="BE2061">
        <f t="shared" si="427"/>
        <v>0</v>
      </c>
    </row>
    <row r="2062" spans="1:57" x14ac:dyDescent="0.3">
      <c r="A2062">
        <f>Pumpkin_Seeds_Dataset!A2060</f>
        <v>97398</v>
      </c>
      <c r="B2062">
        <f>Pumpkin_Seeds_Dataset!B2060</f>
        <v>1242.4380000000001</v>
      </c>
      <c r="C2062">
        <f>Pumpkin_Seeds_Dataset!C2060</f>
        <v>511.92099999999999</v>
      </c>
      <c r="D2062">
        <f>Pumpkin_Seeds_Dataset!D2060</f>
        <v>243.06909999999999</v>
      </c>
      <c r="E2062">
        <f>Pumpkin_Seeds_Dataset!E2060</f>
        <v>98067</v>
      </c>
      <c r="F2062">
        <f>Pumpkin_Seeds_Dataset!F2060</f>
        <v>352.15190000000001</v>
      </c>
      <c r="G2062">
        <f>Pumpkin_Seeds_Dataset!G2060</f>
        <v>0.88009999999999999</v>
      </c>
      <c r="H2062">
        <f>Pumpkin_Seeds_Dataset!H2060</f>
        <v>0.99319999999999997</v>
      </c>
      <c r="I2062">
        <f>Pumpkin_Seeds_Dataset!I2060</f>
        <v>0.61380000000000001</v>
      </c>
      <c r="J2062">
        <f>Pumpkin_Seeds_Dataset!J2060</f>
        <v>0.79290000000000005</v>
      </c>
      <c r="K2062">
        <f>Pumpkin_Seeds_Dataset!K2060</f>
        <v>2.1061000000000001</v>
      </c>
      <c r="L2062">
        <f>Pumpkin_Seeds_Dataset!L2060</f>
        <v>0.68789999999999996</v>
      </c>
      <c r="M2062" s="9">
        <f>Pumpkin_Seeds_Dataset!M2060</f>
        <v>1</v>
      </c>
      <c r="N2062" s="10">
        <f t="shared" si="417"/>
        <v>0</v>
      </c>
      <c r="O2062" s="11">
        <f t="shared" si="418"/>
        <v>1</v>
      </c>
      <c r="P2062">
        <f t="shared" si="419"/>
        <v>1</v>
      </c>
      <c r="Q2062">
        <f t="shared" si="420"/>
        <v>0.9033193132784737</v>
      </c>
      <c r="R2062" s="9">
        <f t="shared" si="421"/>
        <v>0.9033193132784737</v>
      </c>
      <c r="S2062" s="11">
        <f t="shared" si="422"/>
        <v>9.6680686721526299E-2</v>
      </c>
      <c r="T2062" s="9">
        <f t="shared" si="423"/>
        <v>-0.1016791742528753</v>
      </c>
      <c r="U2062" s="11">
        <f t="shared" si="424"/>
        <v>100</v>
      </c>
      <c r="AX2062">
        <v>0.98799512438295067</v>
      </c>
      <c r="AY2062">
        <v>0</v>
      </c>
      <c r="AZ2062">
        <v>1</v>
      </c>
      <c r="BA2062">
        <f t="shared" si="428"/>
        <v>1297</v>
      </c>
      <c r="BB2062">
        <f t="shared" si="429"/>
        <v>761</v>
      </c>
      <c r="BC2062">
        <f t="shared" si="425"/>
        <v>2.3076923076923439E-3</v>
      </c>
      <c r="BD2062">
        <f t="shared" si="426"/>
        <v>0.36583333333333334</v>
      </c>
      <c r="BE2062">
        <f t="shared" si="427"/>
        <v>0</v>
      </c>
    </row>
    <row r="2063" spans="1:57" x14ac:dyDescent="0.3">
      <c r="A2063">
        <f>Pumpkin_Seeds_Dataset!A2061</f>
        <v>88290</v>
      </c>
      <c r="B2063">
        <f>Pumpkin_Seeds_Dataset!B2061</f>
        <v>1220.3309999999999</v>
      </c>
      <c r="C2063">
        <f>Pumpkin_Seeds_Dataset!C2061</f>
        <v>513.86469999999997</v>
      </c>
      <c r="D2063">
        <f>Pumpkin_Seeds_Dataset!D2061</f>
        <v>221.14510000000001</v>
      </c>
      <c r="E2063">
        <f>Pumpkin_Seeds_Dataset!E2061</f>
        <v>88954</v>
      </c>
      <c r="F2063">
        <f>Pumpkin_Seeds_Dataset!F2061</f>
        <v>335.2824</v>
      </c>
      <c r="G2063">
        <f>Pumpkin_Seeds_Dataset!G2061</f>
        <v>0.90269999999999995</v>
      </c>
      <c r="H2063">
        <f>Pumpkin_Seeds_Dataset!H2061</f>
        <v>0.99250000000000005</v>
      </c>
      <c r="I2063">
        <f>Pumpkin_Seeds_Dataset!I2061</f>
        <v>0.68969999999999998</v>
      </c>
      <c r="J2063">
        <f>Pumpkin_Seeds_Dataset!J2061</f>
        <v>0.745</v>
      </c>
      <c r="K2063">
        <f>Pumpkin_Seeds_Dataset!K2061</f>
        <v>2.3237000000000001</v>
      </c>
      <c r="L2063">
        <f>Pumpkin_Seeds_Dataset!L2061</f>
        <v>0.65249999999999997</v>
      </c>
      <c r="M2063" s="9">
        <f>Pumpkin_Seeds_Dataset!M2061</f>
        <v>1</v>
      </c>
      <c r="N2063" s="10">
        <f t="shared" si="417"/>
        <v>0</v>
      </c>
      <c r="O2063" s="11">
        <f t="shared" si="418"/>
        <v>1</v>
      </c>
      <c r="P2063">
        <f t="shared" si="419"/>
        <v>1</v>
      </c>
      <c r="Q2063">
        <f t="shared" si="420"/>
        <v>0.99439035716312008</v>
      </c>
      <c r="R2063" s="9">
        <f t="shared" si="421"/>
        <v>0.99439035716312008</v>
      </c>
      <c r="S2063" s="11">
        <f t="shared" si="422"/>
        <v>5.6096428368799245E-3</v>
      </c>
      <c r="T2063" s="9">
        <f t="shared" si="423"/>
        <v>-5.6254359735220597E-3</v>
      </c>
      <c r="U2063" s="11">
        <f t="shared" si="424"/>
        <v>100</v>
      </c>
      <c r="AX2063">
        <v>0.98816640044951587</v>
      </c>
      <c r="AY2063">
        <v>0</v>
      </c>
      <c r="AZ2063">
        <v>1</v>
      </c>
      <c r="BA2063">
        <f t="shared" si="428"/>
        <v>1297</v>
      </c>
      <c r="BB2063">
        <f t="shared" si="429"/>
        <v>762</v>
      </c>
      <c r="BC2063">
        <f t="shared" si="425"/>
        <v>2.3076923076923439E-3</v>
      </c>
      <c r="BD2063">
        <f t="shared" si="426"/>
        <v>0.36499999999999999</v>
      </c>
      <c r="BE2063">
        <f t="shared" si="427"/>
        <v>0</v>
      </c>
    </row>
    <row r="2064" spans="1:57" x14ac:dyDescent="0.3">
      <c r="A2064">
        <f>Pumpkin_Seeds_Dataset!A2062</f>
        <v>92761</v>
      </c>
      <c r="B2064">
        <f>Pumpkin_Seeds_Dataset!B2062</f>
        <v>1213.211</v>
      </c>
      <c r="C2064">
        <f>Pumpkin_Seeds_Dataset!C2062</f>
        <v>502.40890000000002</v>
      </c>
      <c r="D2064">
        <f>Pumpkin_Seeds_Dataset!D2062</f>
        <v>235.7268</v>
      </c>
      <c r="E2064">
        <f>Pumpkin_Seeds_Dataset!E2062</f>
        <v>93383</v>
      </c>
      <c r="F2064">
        <f>Pumpkin_Seeds_Dataset!F2062</f>
        <v>343.66699999999997</v>
      </c>
      <c r="G2064">
        <f>Pumpkin_Seeds_Dataset!G2062</f>
        <v>0.8831</v>
      </c>
      <c r="H2064">
        <f>Pumpkin_Seeds_Dataset!H2062</f>
        <v>0.99329999999999996</v>
      </c>
      <c r="I2064">
        <f>Pumpkin_Seeds_Dataset!I2062</f>
        <v>0.60370000000000001</v>
      </c>
      <c r="J2064">
        <f>Pumpkin_Seeds_Dataset!J2062</f>
        <v>0.79200000000000004</v>
      </c>
      <c r="K2064">
        <f>Pumpkin_Seeds_Dataset!K2062</f>
        <v>2.1313</v>
      </c>
      <c r="L2064">
        <f>Pumpkin_Seeds_Dataset!L2062</f>
        <v>0.68400000000000005</v>
      </c>
      <c r="M2064" s="9">
        <f>Pumpkin_Seeds_Dataset!M2062</f>
        <v>1</v>
      </c>
      <c r="N2064" s="10">
        <f t="shared" si="417"/>
        <v>0</v>
      </c>
      <c r="O2064" s="11">
        <f t="shared" si="418"/>
        <v>1</v>
      </c>
      <c r="P2064">
        <f t="shared" si="419"/>
        <v>1</v>
      </c>
      <c r="Q2064">
        <f t="shared" si="420"/>
        <v>0.87776581336866999</v>
      </c>
      <c r="R2064" s="9">
        <f t="shared" si="421"/>
        <v>0.87776581336866999</v>
      </c>
      <c r="S2064" s="11">
        <f t="shared" si="422"/>
        <v>0.12223418663133001</v>
      </c>
      <c r="T2064" s="9">
        <f t="shared" si="423"/>
        <v>-0.13037544829562739</v>
      </c>
      <c r="U2064" s="11">
        <f t="shared" si="424"/>
        <v>100</v>
      </c>
      <c r="AX2064">
        <v>0.98826664313434565</v>
      </c>
      <c r="AY2064">
        <v>0</v>
      </c>
      <c r="AZ2064">
        <v>1</v>
      </c>
      <c r="BA2064">
        <f t="shared" si="428"/>
        <v>1297</v>
      </c>
      <c r="BB2064">
        <f t="shared" si="429"/>
        <v>763</v>
      </c>
      <c r="BC2064">
        <f t="shared" si="425"/>
        <v>2.3076923076923439E-3</v>
      </c>
      <c r="BD2064">
        <f t="shared" si="426"/>
        <v>0.36416666666666664</v>
      </c>
      <c r="BE2064">
        <f t="shared" si="427"/>
        <v>0</v>
      </c>
    </row>
    <row r="2065" spans="1:57" x14ac:dyDescent="0.3">
      <c r="A2065">
        <f>Pumpkin_Seeds_Dataset!A2063</f>
        <v>90597</v>
      </c>
      <c r="B2065">
        <f>Pumpkin_Seeds_Dataset!B2063</f>
        <v>1352.2149999999999</v>
      </c>
      <c r="C2065">
        <f>Pumpkin_Seeds_Dataset!C2063</f>
        <v>605.5829</v>
      </c>
      <c r="D2065">
        <f>Pumpkin_Seeds_Dataset!D2063</f>
        <v>192.58799999999999</v>
      </c>
      <c r="E2065">
        <f>Pumpkin_Seeds_Dataset!E2063</f>
        <v>91557</v>
      </c>
      <c r="F2065">
        <f>Pumpkin_Seeds_Dataset!F2063</f>
        <v>339.63459999999998</v>
      </c>
      <c r="G2065">
        <f>Pumpkin_Seeds_Dataset!G2063</f>
        <v>0.94810000000000005</v>
      </c>
      <c r="H2065">
        <f>Pumpkin_Seeds_Dataset!H2063</f>
        <v>0.98950000000000005</v>
      </c>
      <c r="I2065">
        <f>Pumpkin_Seeds_Dataset!I2063</f>
        <v>0.46949999999999997</v>
      </c>
      <c r="J2065">
        <f>Pumpkin_Seeds_Dataset!J2063</f>
        <v>0.62260000000000004</v>
      </c>
      <c r="K2065">
        <f>Pumpkin_Seeds_Dataset!K2063</f>
        <v>3.1444000000000001</v>
      </c>
      <c r="L2065">
        <f>Pumpkin_Seeds_Dataset!L2063</f>
        <v>0.56079999999999997</v>
      </c>
      <c r="M2065" s="9">
        <f>Pumpkin_Seeds_Dataset!M2063</f>
        <v>1</v>
      </c>
      <c r="N2065" s="10">
        <f t="shared" si="417"/>
        <v>0</v>
      </c>
      <c r="O2065" s="11">
        <f t="shared" si="418"/>
        <v>1</v>
      </c>
      <c r="P2065">
        <f t="shared" si="419"/>
        <v>1</v>
      </c>
      <c r="Q2065">
        <f t="shared" si="420"/>
        <v>0.99999985306736461</v>
      </c>
      <c r="R2065" s="9">
        <f t="shared" si="421"/>
        <v>0.99999985306736461</v>
      </c>
      <c r="S2065" s="11">
        <f t="shared" si="422"/>
        <v>1.469326353920053E-7</v>
      </c>
      <c r="T2065" s="9">
        <f t="shared" si="423"/>
        <v>-1.4693264618660601E-7</v>
      </c>
      <c r="U2065" s="11">
        <f t="shared" si="424"/>
        <v>100</v>
      </c>
      <c r="AX2065">
        <v>0.98828744786291456</v>
      </c>
      <c r="AY2065">
        <v>0</v>
      </c>
      <c r="AZ2065">
        <v>1</v>
      </c>
      <c r="BA2065">
        <f t="shared" si="428"/>
        <v>1297</v>
      </c>
      <c r="BB2065">
        <f t="shared" si="429"/>
        <v>764</v>
      </c>
      <c r="BC2065">
        <f t="shared" si="425"/>
        <v>2.3076923076923439E-3</v>
      </c>
      <c r="BD2065">
        <f t="shared" si="426"/>
        <v>0.36333333333333329</v>
      </c>
      <c r="BE2065">
        <f t="shared" si="427"/>
        <v>0</v>
      </c>
    </row>
    <row r="2066" spans="1:57" x14ac:dyDescent="0.3">
      <c r="A2066">
        <f>Pumpkin_Seeds_Dataset!A2064</f>
        <v>66646</v>
      </c>
      <c r="B2066">
        <f>Pumpkin_Seeds_Dataset!B2064</f>
        <v>1051.3489999999999</v>
      </c>
      <c r="C2066">
        <f>Pumpkin_Seeds_Dataset!C2064</f>
        <v>444.67599999999999</v>
      </c>
      <c r="D2066">
        <f>Pumpkin_Seeds_Dataset!D2064</f>
        <v>191.94110000000001</v>
      </c>
      <c r="E2066">
        <f>Pumpkin_Seeds_Dataset!E2064</f>
        <v>67235</v>
      </c>
      <c r="F2066">
        <f>Pumpkin_Seeds_Dataset!F2064</f>
        <v>291.30110000000002</v>
      </c>
      <c r="G2066">
        <f>Pumpkin_Seeds_Dataset!G2064</f>
        <v>0.90200000000000002</v>
      </c>
      <c r="H2066">
        <f>Pumpkin_Seeds_Dataset!H2064</f>
        <v>0.99119999999999997</v>
      </c>
      <c r="I2066">
        <f>Pumpkin_Seeds_Dataset!I2064</f>
        <v>0.68049999999999999</v>
      </c>
      <c r="J2066">
        <f>Pumpkin_Seeds_Dataset!J2064</f>
        <v>0.75770000000000004</v>
      </c>
      <c r="K2066">
        <f>Pumpkin_Seeds_Dataset!K2064</f>
        <v>2.3167</v>
      </c>
      <c r="L2066">
        <f>Pumpkin_Seeds_Dataset!L2064</f>
        <v>0.65510000000000002</v>
      </c>
      <c r="M2066" s="9">
        <f>Pumpkin_Seeds_Dataset!M2064</f>
        <v>1</v>
      </c>
      <c r="N2066" s="10">
        <f t="shared" si="417"/>
        <v>0</v>
      </c>
      <c r="O2066" s="11">
        <f t="shared" si="418"/>
        <v>1</v>
      </c>
      <c r="P2066">
        <f t="shared" si="419"/>
        <v>1</v>
      </c>
      <c r="Q2066">
        <f t="shared" si="420"/>
        <v>0.97959965197751486</v>
      </c>
      <c r="R2066" s="9">
        <f t="shared" si="421"/>
        <v>0.97959965197751486</v>
      </c>
      <c r="S2066" s="11">
        <f t="shared" si="422"/>
        <v>2.0400348022485137E-2</v>
      </c>
      <c r="T2066" s="9">
        <f t="shared" si="423"/>
        <v>-2.061130917418048E-2</v>
      </c>
      <c r="U2066" s="11">
        <f t="shared" si="424"/>
        <v>100</v>
      </c>
      <c r="AX2066">
        <v>0.98832665243219686</v>
      </c>
      <c r="AY2066">
        <v>0</v>
      </c>
      <c r="AZ2066">
        <v>1</v>
      </c>
      <c r="BA2066">
        <f t="shared" si="428"/>
        <v>1297</v>
      </c>
      <c r="BB2066">
        <f t="shared" si="429"/>
        <v>765</v>
      </c>
      <c r="BC2066">
        <f t="shared" si="425"/>
        <v>2.3076923076923439E-3</v>
      </c>
      <c r="BD2066">
        <f t="shared" si="426"/>
        <v>0.36250000000000004</v>
      </c>
      <c r="BE2066">
        <f t="shared" si="427"/>
        <v>0</v>
      </c>
    </row>
    <row r="2067" spans="1:57" x14ac:dyDescent="0.3">
      <c r="A2067">
        <f>Pumpkin_Seeds_Dataset!A2065</f>
        <v>73763</v>
      </c>
      <c r="B2067">
        <f>Pumpkin_Seeds_Dataset!B2065</f>
        <v>1129.9090000000001</v>
      </c>
      <c r="C2067">
        <f>Pumpkin_Seeds_Dataset!C2065</f>
        <v>482.38720000000001</v>
      </c>
      <c r="D2067">
        <f>Pumpkin_Seeds_Dataset!D2065</f>
        <v>195.58699999999999</v>
      </c>
      <c r="E2067">
        <f>Pumpkin_Seeds_Dataset!E2065</f>
        <v>74838</v>
      </c>
      <c r="F2067">
        <f>Pumpkin_Seeds_Dataset!F2065</f>
        <v>306.46039999999999</v>
      </c>
      <c r="G2067">
        <f>Pumpkin_Seeds_Dataset!G2065</f>
        <v>0.91410000000000002</v>
      </c>
      <c r="H2067">
        <f>Pumpkin_Seeds_Dataset!H2065</f>
        <v>0.98560000000000003</v>
      </c>
      <c r="I2067">
        <f>Pumpkin_Seeds_Dataset!I2065</f>
        <v>0.76880000000000004</v>
      </c>
      <c r="J2067">
        <f>Pumpkin_Seeds_Dataset!J2065</f>
        <v>0.72599999999999998</v>
      </c>
      <c r="K2067">
        <f>Pumpkin_Seeds_Dataset!K2065</f>
        <v>2.4664000000000001</v>
      </c>
      <c r="L2067">
        <f>Pumpkin_Seeds_Dataset!L2065</f>
        <v>0.63529999999999998</v>
      </c>
      <c r="M2067" s="9">
        <f>Pumpkin_Seeds_Dataset!M2065</f>
        <v>1</v>
      </c>
      <c r="N2067" s="10">
        <f t="shared" si="417"/>
        <v>0</v>
      </c>
      <c r="O2067" s="11">
        <f t="shared" si="418"/>
        <v>1</v>
      </c>
      <c r="P2067">
        <f t="shared" si="419"/>
        <v>1</v>
      </c>
      <c r="Q2067">
        <f t="shared" si="420"/>
        <v>0.97970349714323834</v>
      </c>
      <c r="R2067" s="9">
        <f t="shared" si="421"/>
        <v>0.97970349714323834</v>
      </c>
      <c r="S2067" s="11">
        <f t="shared" si="422"/>
        <v>2.0296502856761656E-2</v>
      </c>
      <c r="T2067" s="9">
        <f t="shared" si="423"/>
        <v>-2.0505307031666371E-2</v>
      </c>
      <c r="U2067" s="11">
        <f t="shared" si="424"/>
        <v>100</v>
      </c>
      <c r="AX2067">
        <v>0.98835499143905803</v>
      </c>
      <c r="AY2067">
        <v>0</v>
      </c>
      <c r="AZ2067">
        <v>1</v>
      </c>
      <c r="BA2067">
        <f t="shared" si="428"/>
        <v>1297</v>
      </c>
      <c r="BB2067">
        <f t="shared" si="429"/>
        <v>766</v>
      </c>
      <c r="BC2067">
        <f t="shared" si="425"/>
        <v>2.3076923076923439E-3</v>
      </c>
      <c r="BD2067">
        <f t="shared" si="426"/>
        <v>0.36166666666666669</v>
      </c>
      <c r="BE2067">
        <f t="shared" si="427"/>
        <v>0</v>
      </c>
    </row>
    <row r="2068" spans="1:57" x14ac:dyDescent="0.3">
      <c r="A2068">
        <f>Pumpkin_Seeds_Dataset!A2066</f>
        <v>84930</v>
      </c>
      <c r="B2068">
        <f>Pumpkin_Seeds_Dataset!B2066</f>
        <v>1204.4480000000001</v>
      </c>
      <c r="C2068">
        <f>Pumpkin_Seeds_Dataset!C2066</f>
        <v>508.78829999999999</v>
      </c>
      <c r="D2068">
        <f>Pumpkin_Seeds_Dataset!D2066</f>
        <v>213.0266</v>
      </c>
      <c r="E2068">
        <f>Pumpkin_Seeds_Dataset!E2066</f>
        <v>85665</v>
      </c>
      <c r="F2068">
        <f>Pumpkin_Seeds_Dataset!F2066</f>
        <v>328.84070000000003</v>
      </c>
      <c r="G2068">
        <f>Pumpkin_Seeds_Dataset!G2066</f>
        <v>0.90810000000000002</v>
      </c>
      <c r="H2068">
        <f>Pumpkin_Seeds_Dataset!H2066</f>
        <v>0.99139999999999995</v>
      </c>
      <c r="I2068">
        <f>Pumpkin_Seeds_Dataset!I2066</f>
        <v>0.54820000000000002</v>
      </c>
      <c r="J2068">
        <f>Pumpkin_Seeds_Dataset!J2066</f>
        <v>0.73570000000000002</v>
      </c>
      <c r="K2068">
        <f>Pumpkin_Seeds_Dataset!K2066</f>
        <v>2.3883999999999999</v>
      </c>
      <c r="L2068">
        <f>Pumpkin_Seeds_Dataset!L2066</f>
        <v>0.64629999999999999</v>
      </c>
      <c r="M2068" s="9">
        <f>Pumpkin_Seeds_Dataset!M2066</f>
        <v>1</v>
      </c>
      <c r="N2068" s="10">
        <f t="shared" si="417"/>
        <v>0</v>
      </c>
      <c r="O2068" s="11">
        <f t="shared" si="418"/>
        <v>1</v>
      </c>
      <c r="P2068">
        <f t="shared" si="419"/>
        <v>1</v>
      </c>
      <c r="Q2068">
        <f t="shared" si="420"/>
        <v>0.98129142130199221</v>
      </c>
      <c r="R2068" s="9">
        <f t="shared" si="421"/>
        <v>0.98129142130199221</v>
      </c>
      <c r="S2068" s="11">
        <f t="shared" si="422"/>
        <v>1.8708578698007794E-2</v>
      </c>
      <c r="T2068" s="9">
        <f t="shared" si="423"/>
        <v>-1.8885797984614497E-2</v>
      </c>
      <c r="U2068" s="11">
        <f t="shared" si="424"/>
        <v>100</v>
      </c>
      <c r="AX2068">
        <v>0.98842022106946892</v>
      </c>
      <c r="AY2068">
        <v>0</v>
      </c>
      <c r="AZ2068">
        <v>1</v>
      </c>
      <c r="BA2068">
        <f t="shared" si="428"/>
        <v>1297</v>
      </c>
      <c r="BB2068">
        <f t="shared" si="429"/>
        <v>767</v>
      </c>
      <c r="BC2068">
        <f t="shared" si="425"/>
        <v>2.3076923076923439E-3</v>
      </c>
      <c r="BD2068">
        <f t="shared" si="426"/>
        <v>0.36083333333333334</v>
      </c>
      <c r="BE2068">
        <f t="shared" si="427"/>
        <v>0</v>
      </c>
    </row>
    <row r="2069" spans="1:57" x14ac:dyDescent="0.3">
      <c r="A2069">
        <f>Pumpkin_Seeds_Dataset!A2067</f>
        <v>59856</v>
      </c>
      <c r="B2069">
        <f>Pumpkin_Seeds_Dataset!B2067</f>
        <v>978.84100000000001</v>
      </c>
      <c r="C2069">
        <f>Pumpkin_Seeds_Dataset!C2067</f>
        <v>407.09300000000002</v>
      </c>
      <c r="D2069">
        <f>Pumpkin_Seeds_Dataset!D2067</f>
        <v>188.22790000000001</v>
      </c>
      <c r="E2069">
        <f>Pumpkin_Seeds_Dataset!E2067</f>
        <v>60556</v>
      </c>
      <c r="F2069">
        <f>Pumpkin_Seeds_Dataset!F2067</f>
        <v>276.0634</v>
      </c>
      <c r="G2069">
        <f>Pumpkin_Seeds_Dataset!G2067</f>
        <v>0.88670000000000004</v>
      </c>
      <c r="H2069">
        <f>Pumpkin_Seeds_Dataset!H2067</f>
        <v>0.98839999999999995</v>
      </c>
      <c r="I2069">
        <f>Pumpkin_Seeds_Dataset!I2067</f>
        <v>0.74470000000000003</v>
      </c>
      <c r="J2069">
        <f>Pumpkin_Seeds_Dataset!J2067</f>
        <v>0.78500000000000003</v>
      </c>
      <c r="K2069">
        <f>Pumpkin_Seeds_Dataset!K2067</f>
        <v>2.1627999999999998</v>
      </c>
      <c r="L2069">
        <f>Pumpkin_Seeds_Dataset!L2067</f>
        <v>0.67810000000000004</v>
      </c>
      <c r="M2069" s="9">
        <f>Pumpkin_Seeds_Dataset!M2067</f>
        <v>1</v>
      </c>
      <c r="N2069" s="10">
        <f t="shared" si="417"/>
        <v>0</v>
      </c>
      <c r="O2069" s="11">
        <f t="shared" si="418"/>
        <v>1</v>
      </c>
      <c r="P2069">
        <f t="shared" si="419"/>
        <v>1</v>
      </c>
      <c r="Q2069">
        <f t="shared" si="420"/>
        <v>0.91148121238547353</v>
      </c>
      <c r="R2069" s="9">
        <f t="shared" si="421"/>
        <v>0.91148121238547353</v>
      </c>
      <c r="S2069" s="11">
        <f t="shared" si="422"/>
        <v>8.8518787614526473E-2</v>
      </c>
      <c r="T2069" s="9">
        <f t="shared" si="423"/>
        <v>-9.268429683067328E-2</v>
      </c>
      <c r="U2069" s="11">
        <f t="shared" si="424"/>
        <v>100</v>
      </c>
      <c r="AX2069">
        <v>0.98850793255490044</v>
      </c>
      <c r="AY2069">
        <v>0</v>
      </c>
      <c r="AZ2069">
        <v>1</v>
      </c>
      <c r="BA2069">
        <f t="shared" si="428"/>
        <v>1297</v>
      </c>
      <c r="BB2069">
        <f t="shared" si="429"/>
        <v>768</v>
      </c>
      <c r="BC2069">
        <f t="shared" si="425"/>
        <v>2.3076923076923439E-3</v>
      </c>
      <c r="BD2069">
        <f t="shared" si="426"/>
        <v>0.36</v>
      </c>
      <c r="BE2069">
        <f t="shared" si="427"/>
        <v>0</v>
      </c>
    </row>
    <row r="2070" spans="1:57" x14ac:dyDescent="0.3">
      <c r="A2070">
        <f>Pumpkin_Seeds_Dataset!A2068</f>
        <v>67675</v>
      </c>
      <c r="B2070">
        <f>Pumpkin_Seeds_Dataset!B2068</f>
        <v>1066.3219999999999</v>
      </c>
      <c r="C2070">
        <f>Pumpkin_Seeds_Dataset!C2068</f>
        <v>451.02749999999997</v>
      </c>
      <c r="D2070">
        <f>Pumpkin_Seeds_Dataset!D2068</f>
        <v>191.94900000000001</v>
      </c>
      <c r="E2070">
        <f>Pumpkin_Seeds_Dataset!E2068</f>
        <v>68226</v>
      </c>
      <c r="F2070">
        <f>Pumpkin_Seeds_Dataset!F2068</f>
        <v>293.54129999999998</v>
      </c>
      <c r="G2070">
        <f>Pumpkin_Seeds_Dataset!G2068</f>
        <v>0.90490000000000004</v>
      </c>
      <c r="H2070">
        <f>Pumpkin_Seeds_Dataset!H2068</f>
        <v>0.9919</v>
      </c>
      <c r="I2070">
        <f>Pumpkin_Seeds_Dataset!I2068</f>
        <v>0.73199999999999998</v>
      </c>
      <c r="J2070">
        <f>Pumpkin_Seeds_Dataset!J2068</f>
        <v>0.74790000000000001</v>
      </c>
      <c r="K2070">
        <f>Pumpkin_Seeds_Dataset!K2068</f>
        <v>2.3496999999999999</v>
      </c>
      <c r="L2070">
        <f>Pumpkin_Seeds_Dataset!L2068</f>
        <v>0.65080000000000005</v>
      </c>
      <c r="M2070" s="9">
        <f>Pumpkin_Seeds_Dataset!M2068</f>
        <v>1</v>
      </c>
      <c r="N2070" s="10">
        <f t="shared" si="417"/>
        <v>0</v>
      </c>
      <c r="O2070" s="11">
        <f t="shared" si="418"/>
        <v>1</v>
      </c>
      <c r="P2070">
        <f t="shared" si="419"/>
        <v>1</v>
      </c>
      <c r="Q2070">
        <f t="shared" si="420"/>
        <v>0.9865117960485067</v>
      </c>
      <c r="R2070" s="9">
        <f t="shared" si="421"/>
        <v>0.9865117960485067</v>
      </c>
      <c r="S2070" s="11">
        <f t="shared" si="422"/>
        <v>1.3488203951493305E-2</v>
      </c>
      <c r="T2070" s="9">
        <f t="shared" si="423"/>
        <v>-1.3579996116545796E-2</v>
      </c>
      <c r="U2070" s="11">
        <f t="shared" si="424"/>
        <v>100</v>
      </c>
      <c r="AX2070">
        <v>0.98853685359364218</v>
      </c>
      <c r="AY2070">
        <v>0</v>
      </c>
      <c r="AZ2070">
        <v>1</v>
      </c>
      <c r="BA2070">
        <f t="shared" si="428"/>
        <v>1297</v>
      </c>
      <c r="BB2070">
        <f t="shared" si="429"/>
        <v>769</v>
      </c>
      <c r="BC2070">
        <f t="shared" si="425"/>
        <v>2.3076923076923439E-3</v>
      </c>
      <c r="BD2070">
        <f t="shared" si="426"/>
        <v>0.35916666666666663</v>
      </c>
      <c r="BE2070">
        <f t="shared" si="427"/>
        <v>0</v>
      </c>
    </row>
    <row r="2071" spans="1:57" x14ac:dyDescent="0.3">
      <c r="A2071">
        <f>Pumpkin_Seeds_Dataset!A2069</f>
        <v>86180</v>
      </c>
      <c r="B2071">
        <f>Pumpkin_Seeds_Dataset!B2069</f>
        <v>1207.0029999999999</v>
      </c>
      <c r="C2071">
        <f>Pumpkin_Seeds_Dataset!C2069</f>
        <v>505.22949999999997</v>
      </c>
      <c r="D2071">
        <f>Pumpkin_Seeds_Dataset!D2069</f>
        <v>218.1533</v>
      </c>
      <c r="E2071">
        <f>Pumpkin_Seeds_Dataset!E2069</f>
        <v>87156</v>
      </c>
      <c r="F2071">
        <f>Pumpkin_Seeds_Dataset!F2069</f>
        <v>331.2518</v>
      </c>
      <c r="G2071">
        <f>Pumpkin_Seeds_Dataset!G2069</f>
        <v>0.90200000000000002</v>
      </c>
      <c r="H2071">
        <f>Pumpkin_Seeds_Dataset!H2069</f>
        <v>0.98880000000000001</v>
      </c>
      <c r="I2071">
        <f>Pumpkin_Seeds_Dataset!I2069</f>
        <v>0.64529999999999998</v>
      </c>
      <c r="J2071">
        <f>Pumpkin_Seeds_Dataset!J2069</f>
        <v>0.74339999999999995</v>
      </c>
      <c r="K2071">
        <f>Pumpkin_Seeds_Dataset!K2069</f>
        <v>2.3159000000000001</v>
      </c>
      <c r="L2071">
        <f>Pumpkin_Seeds_Dataset!L2069</f>
        <v>0.65559999999999996</v>
      </c>
      <c r="M2071" s="9">
        <f>Pumpkin_Seeds_Dataset!M2069</f>
        <v>1</v>
      </c>
      <c r="N2071" s="10">
        <f t="shared" si="417"/>
        <v>0</v>
      </c>
      <c r="O2071" s="11">
        <f t="shared" si="418"/>
        <v>1</v>
      </c>
      <c r="P2071">
        <f t="shared" si="419"/>
        <v>1</v>
      </c>
      <c r="Q2071">
        <f t="shared" si="420"/>
        <v>0.93432172063136942</v>
      </c>
      <c r="R2071" s="9">
        <f t="shared" si="421"/>
        <v>0.93432172063136942</v>
      </c>
      <c r="S2071" s="11">
        <f t="shared" si="422"/>
        <v>6.5678279368630577E-2</v>
      </c>
      <c r="T2071" s="9">
        <f t="shared" si="423"/>
        <v>-6.793444542673302E-2</v>
      </c>
      <c r="U2071" s="11">
        <f t="shared" si="424"/>
        <v>100</v>
      </c>
      <c r="AX2071">
        <v>0.98856315145296225</v>
      </c>
      <c r="AY2071">
        <v>0</v>
      </c>
      <c r="AZ2071">
        <v>1</v>
      </c>
      <c r="BA2071">
        <f t="shared" si="428"/>
        <v>1297</v>
      </c>
      <c r="BB2071">
        <f t="shared" si="429"/>
        <v>770</v>
      </c>
      <c r="BC2071">
        <f t="shared" si="425"/>
        <v>2.3076923076923439E-3</v>
      </c>
      <c r="BD2071">
        <f t="shared" si="426"/>
        <v>0.35833333333333328</v>
      </c>
      <c r="BE2071">
        <f t="shared" si="427"/>
        <v>0</v>
      </c>
    </row>
    <row r="2072" spans="1:57" x14ac:dyDescent="0.3">
      <c r="A2072">
        <f>Pumpkin_Seeds_Dataset!A2070</f>
        <v>92226</v>
      </c>
      <c r="B2072">
        <f>Pumpkin_Seeds_Dataset!B2070</f>
        <v>1215.8050000000001</v>
      </c>
      <c r="C2072">
        <f>Pumpkin_Seeds_Dataset!C2070</f>
        <v>500.15300000000002</v>
      </c>
      <c r="D2072">
        <f>Pumpkin_Seeds_Dataset!D2070</f>
        <v>235.14490000000001</v>
      </c>
      <c r="E2072">
        <f>Pumpkin_Seeds_Dataset!E2070</f>
        <v>92967</v>
      </c>
      <c r="F2072">
        <f>Pumpkin_Seeds_Dataset!F2070</f>
        <v>342.67450000000002</v>
      </c>
      <c r="G2072">
        <f>Pumpkin_Seeds_Dataset!G2070</f>
        <v>0.88260000000000005</v>
      </c>
      <c r="H2072">
        <f>Pumpkin_Seeds_Dataset!H2070</f>
        <v>0.99199999999999999</v>
      </c>
      <c r="I2072">
        <f>Pumpkin_Seeds_Dataset!I2070</f>
        <v>0.61739999999999995</v>
      </c>
      <c r="J2072">
        <f>Pumpkin_Seeds_Dataset!J2070</f>
        <v>0.78400000000000003</v>
      </c>
      <c r="K2072">
        <f>Pumpkin_Seeds_Dataset!K2070</f>
        <v>2.1269999999999998</v>
      </c>
      <c r="L2072">
        <f>Pumpkin_Seeds_Dataset!L2070</f>
        <v>0.68510000000000004</v>
      </c>
      <c r="M2072" s="9">
        <f>Pumpkin_Seeds_Dataset!M2070</f>
        <v>1</v>
      </c>
      <c r="N2072" s="10">
        <f t="shared" si="417"/>
        <v>0</v>
      </c>
      <c r="O2072" s="11">
        <f t="shared" si="418"/>
        <v>1</v>
      </c>
      <c r="P2072">
        <f t="shared" si="419"/>
        <v>1</v>
      </c>
      <c r="Q2072">
        <f t="shared" si="420"/>
        <v>0.7804707974186007</v>
      </c>
      <c r="R2072" s="9">
        <f t="shared" si="421"/>
        <v>0.7804707974186007</v>
      </c>
      <c r="S2072" s="11">
        <f t="shared" si="422"/>
        <v>0.2195292025813993</v>
      </c>
      <c r="T2072" s="9">
        <f t="shared" si="423"/>
        <v>-0.2478579549494222</v>
      </c>
      <c r="U2072" s="11">
        <f t="shared" si="424"/>
        <v>100</v>
      </c>
      <c r="AX2072">
        <v>0.98865915539311389</v>
      </c>
      <c r="AY2072">
        <v>0</v>
      </c>
      <c r="AZ2072">
        <v>1</v>
      </c>
      <c r="BA2072">
        <f t="shared" si="428"/>
        <v>1297</v>
      </c>
      <c r="BB2072">
        <f t="shared" si="429"/>
        <v>771</v>
      </c>
      <c r="BC2072">
        <f t="shared" si="425"/>
        <v>2.3076923076923439E-3</v>
      </c>
      <c r="BD2072">
        <f t="shared" si="426"/>
        <v>0.35750000000000004</v>
      </c>
      <c r="BE2072">
        <f t="shared" si="427"/>
        <v>0</v>
      </c>
    </row>
    <row r="2073" spans="1:57" x14ac:dyDescent="0.3">
      <c r="A2073">
        <f>Pumpkin_Seeds_Dataset!A2071</f>
        <v>92679</v>
      </c>
      <c r="B2073">
        <f>Pumpkin_Seeds_Dataset!B2071</f>
        <v>1258.5429999999999</v>
      </c>
      <c r="C2073">
        <f>Pumpkin_Seeds_Dataset!C2071</f>
        <v>533.88319999999999</v>
      </c>
      <c r="D2073">
        <f>Pumpkin_Seeds_Dataset!D2071</f>
        <v>222.08009999999999</v>
      </c>
      <c r="E2073">
        <f>Pumpkin_Seeds_Dataset!E2071</f>
        <v>93446</v>
      </c>
      <c r="F2073">
        <f>Pumpkin_Seeds_Dataset!F2071</f>
        <v>343.51499999999999</v>
      </c>
      <c r="G2073">
        <f>Pumpkin_Seeds_Dataset!G2071</f>
        <v>0.90939999999999999</v>
      </c>
      <c r="H2073">
        <f>Pumpkin_Seeds_Dataset!H2071</f>
        <v>0.99180000000000001</v>
      </c>
      <c r="I2073">
        <f>Pumpkin_Seeds_Dataset!I2071</f>
        <v>0.75700000000000001</v>
      </c>
      <c r="J2073">
        <f>Pumpkin_Seeds_Dataset!J2071</f>
        <v>0.73529999999999995</v>
      </c>
      <c r="K2073">
        <f>Pumpkin_Seeds_Dataset!K2071</f>
        <v>2.4039999999999999</v>
      </c>
      <c r="L2073">
        <f>Pumpkin_Seeds_Dataset!L2071</f>
        <v>0.64339999999999997</v>
      </c>
      <c r="M2073" s="9">
        <f>Pumpkin_Seeds_Dataset!M2071</f>
        <v>1</v>
      </c>
      <c r="N2073" s="10">
        <f t="shared" si="417"/>
        <v>0</v>
      </c>
      <c r="O2073" s="11">
        <f t="shared" si="418"/>
        <v>1</v>
      </c>
      <c r="P2073">
        <f t="shared" si="419"/>
        <v>1</v>
      </c>
      <c r="Q2073">
        <f t="shared" si="420"/>
        <v>0.99569839000953797</v>
      </c>
      <c r="R2073" s="9">
        <f t="shared" si="421"/>
        <v>0.99569839000953797</v>
      </c>
      <c r="S2073" s="11">
        <f t="shared" si="422"/>
        <v>4.3016099904620297E-3</v>
      </c>
      <c r="T2073" s="9">
        <f t="shared" si="423"/>
        <v>-4.3108885327239853E-3</v>
      </c>
      <c r="U2073" s="11">
        <f t="shared" si="424"/>
        <v>100</v>
      </c>
      <c r="AX2073">
        <v>0.98866692097746245</v>
      </c>
      <c r="AY2073">
        <v>0</v>
      </c>
      <c r="AZ2073">
        <v>1</v>
      </c>
      <c r="BA2073">
        <f t="shared" si="428"/>
        <v>1297</v>
      </c>
      <c r="BB2073">
        <f t="shared" si="429"/>
        <v>772</v>
      </c>
      <c r="BC2073">
        <f t="shared" si="425"/>
        <v>2.3076923076923439E-3</v>
      </c>
      <c r="BD2073">
        <f t="shared" si="426"/>
        <v>0.35666666666666669</v>
      </c>
      <c r="BE2073">
        <f t="shared" si="427"/>
        <v>0</v>
      </c>
    </row>
    <row r="2074" spans="1:57" x14ac:dyDescent="0.3">
      <c r="A2074">
        <f>Pumpkin_Seeds_Dataset!A2072</f>
        <v>55848</v>
      </c>
      <c r="B2074">
        <f>Pumpkin_Seeds_Dataset!B2072</f>
        <v>936.42600000000004</v>
      </c>
      <c r="C2074">
        <f>Pumpkin_Seeds_Dataset!C2072</f>
        <v>383.98399999999998</v>
      </c>
      <c r="D2074">
        <f>Pumpkin_Seeds_Dataset!D2072</f>
        <v>185.8999</v>
      </c>
      <c r="E2074">
        <f>Pumpkin_Seeds_Dataset!E2072</f>
        <v>56278</v>
      </c>
      <c r="F2074">
        <f>Pumpkin_Seeds_Dataset!F2072</f>
        <v>266.66059999999999</v>
      </c>
      <c r="G2074">
        <f>Pumpkin_Seeds_Dataset!G2072</f>
        <v>0.875</v>
      </c>
      <c r="H2074">
        <f>Pumpkin_Seeds_Dataset!H2072</f>
        <v>0.99239999999999995</v>
      </c>
      <c r="I2074">
        <f>Pumpkin_Seeds_Dataset!I2072</f>
        <v>0.72719999999999996</v>
      </c>
      <c r="J2074">
        <f>Pumpkin_Seeds_Dataset!J2072</f>
        <v>0.80030000000000001</v>
      </c>
      <c r="K2074">
        <f>Pumpkin_Seeds_Dataset!K2072</f>
        <v>2.0655000000000001</v>
      </c>
      <c r="L2074">
        <f>Pumpkin_Seeds_Dataset!L2072</f>
        <v>0.69450000000000001</v>
      </c>
      <c r="M2074" s="9">
        <f>Pumpkin_Seeds_Dataset!M2072</f>
        <v>1</v>
      </c>
      <c r="N2074" s="10">
        <f t="shared" si="417"/>
        <v>0</v>
      </c>
      <c r="O2074" s="11">
        <f t="shared" si="418"/>
        <v>1</v>
      </c>
      <c r="P2074">
        <f t="shared" si="419"/>
        <v>1</v>
      </c>
      <c r="Q2074">
        <f t="shared" si="420"/>
        <v>0.91440499917806695</v>
      </c>
      <c r="R2074" s="9">
        <f t="shared" si="421"/>
        <v>0.91440499917806695</v>
      </c>
      <c r="S2074" s="11">
        <f t="shared" si="422"/>
        <v>8.5595000821933054E-2</v>
      </c>
      <c r="T2074" s="9">
        <f t="shared" si="423"/>
        <v>-8.9481699348866281E-2</v>
      </c>
      <c r="U2074" s="11">
        <f t="shared" si="424"/>
        <v>100</v>
      </c>
      <c r="AX2074">
        <v>0.98867020539376838</v>
      </c>
      <c r="AY2074">
        <v>0</v>
      </c>
      <c r="AZ2074">
        <v>1</v>
      </c>
      <c r="BA2074">
        <f t="shared" si="428"/>
        <v>1297</v>
      </c>
      <c r="BB2074">
        <f t="shared" si="429"/>
        <v>773</v>
      </c>
      <c r="BC2074">
        <f t="shared" si="425"/>
        <v>2.3076923076923439E-3</v>
      </c>
      <c r="BD2074">
        <f t="shared" si="426"/>
        <v>0.35583333333333333</v>
      </c>
      <c r="BE2074">
        <f t="shared" si="427"/>
        <v>0</v>
      </c>
    </row>
    <row r="2075" spans="1:57" x14ac:dyDescent="0.3">
      <c r="A2075">
        <f>Pumpkin_Seeds_Dataset!A2073</f>
        <v>110296</v>
      </c>
      <c r="B2075">
        <f>Pumpkin_Seeds_Dataset!B2073</f>
        <v>1276.6890000000001</v>
      </c>
      <c r="C2075">
        <f>Pumpkin_Seeds_Dataset!C2073</f>
        <v>499.3648</v>
      </c>
      <c r="D2075">
        <f>Pumpkin_Seeds_Dataset!D2073</f>
        <v>282.58589999999998</v>
      </c>
      <c r="E2075">
        <f>Pumpkin_Seeds_Dataset!E2073</f>
        <v>111342</v>
      </c>
      <c r="F2075">
        <f>Pumpkin_Seeds_Dataset!F2073</f>
        <v>374.74419999999998</v>
      </c>
      <c r="G2075">
        <f>Pumpkin_Seeds_Dataset!G2073</f>
        <v>0.82450000000000001</v>
      </c>
      <c r="H2075">
        <f>Pumpkin_Seeds_Dataset!H2073</f>
        <v>0.99060000000000004</v>
      </c>
      <c r="I2075">
        <f>Pumpkin_Seeds_Dataset!I2073</f>
        <v>0.73089999999999999</v>
      </c>
      <c r="J2075">
        <f>Pumpkin_Seeds_Dataset!J2073</f>
        <v>0.85040000000000004</v>
      </c>
      <c r="K2075">
        <f>Pumpkin_Seeds_Dataset!K2073</f>
        <v>1.7670999999999999</v>
      </c>
      <c r="L2075">
        <f>Pumpkin_Seeds_Dataset!L2073</f>
        <v>0.75039999999999996</v>
      </c>
      <c r="M2075" s="9">
        <f>Pumpkin_Seeds_Dataset!M2073</f>
        <v>1</v>
      </c>
      <c r="N2075" s="10">
        <f t="shared" si="417"/>
        <v>0</v>
      </c>
      <c r="O2075" s="11">
        <f t="shared" si="418"/>
        <v>1</v>
      </c>
      <c r="P2075">
        <f t="shared" si="419"/>
        <v>1</v>
      </c>
      <c r="Q2075">
        <f t="shared" si="420"/>
        <v>0.42286950749990371</v>
      </c>
      <c r="R2075" s="9">
        <f t="shared" si="421"/>
        <v>0.42286950749990371</v>
      </c>
      <c r="S2075" s="11">
        <f t="shared" si="422"/>
        <v>0.57713049250009629</v>
      </c>
      <c r="T2075" s="9">
        <f t="shared" si="423"/>
        <v>-0.86069164043761381</v>
      </c>
      <c r="U2075" s="11">
        <f t="shared" si="424"/>
        <v>0</v>
      </c>
      <c r="AX2075">
        <v>0.98873630810226776</v>
      </c>
      <c r="AY2075">
        <v>0</v>
      </c>
      <c r="AZ2075">
        <v>1</v>
      </c>
      <c r="BA2075">
        <f t="shared" si="428"/>
        <v>1297</v>
      </c>
      <c r="BB2075">
        <f t="shared" si="429"/>
        <v>774</v>
      </c>
      <c r="BC2075">
        <f t="shared" si="425"/>
        <v>2.3076923076923439E-3</v>
      </c>
      <c r="BD2075">
        <f t="shared" si="426"/>
        <v>0.35499999999999998</v>
      </c>
      <c r="BE2075">
        <f t="shared" si="427"/>
        <v>0</v>
      </c>
    </row>
    <row r="2076" spans="1:57" x14ac:dyDescent="0.3">
      <c r="A2076">
        <f>Pumpkin_Seeds_Dataset!A2074</f>
        <v>54519</v>
      </c>
      <c r="B2076">
        <f>Pumpkin_Seeds_Dataset!B2074</f>
        <v>917.65800000000002</v>
      </c>
      <c r="C2076">
        <f>Pumpkin_Seeds_Dataset!C2074</f>
        <v>374.87329999999997</v>
      </c>
      <c r="D2076">
        <f>Pumpkin_Seeds_Dataset!D2074</f>
        <v>185.68469999999999</v>
      </c>
      <c r="E2076">
        <f>Pumpkin_Seeds_Dataset!E2074</f>
        <v>54979</v>
      </c>
      <c r="F2076">
        <f>Pumpkin_Seeds_Dataset!F2074</f>
        <v>263.46870000000001</v>
      </c>
      <c r="G2076">
        <f>Pumpkin_Seeds_Dataset!G2074</f>
        <v>0.86870000000000003</v>
      </c>
      <c r="H2076">
        <f>Pumpkin_Seeds_Dataset!H2074</f>
        <v>0.99160000000000004</v>
      </c>
      <c r="I2076">
        <f>Pumpkin_Seeds_Dataset!I2074</f>
        <v>0.7651</v>
      </c>
      <c r="J2076">
        <f>Pumpkin_Seeds_Dataset!J2074</f>
        <v>0.81359999999999999</v>
      </c>
      <c r="K2076">
        <f>Pumpkin_Seeds_Dataset!K2074</f>
        <v>2.0188999999999999</v>
      </c>
      <c r="L2076">
        <f>Pumpkin_Seeds_Dataset!L2074</f>
        <v>0.70279999999999998</v>
      </c>
      <c r="M2076" s="9">
        <f>Pumpkin_Seeds_Dataset!M2074</f>
        <v>1</v>
      </c>
      <c r="N2076" s="10">
        <f t="shared" si="417"/>
        <v>0</v>
      </c>
      <c r="O2076" s="11">
        <f t="shared" si="418"/>
        <v>1</v>
      </c>
      <c r="P2076">
        <f t="shared" si="419"/>
        <v>1</v>
      </c>
      <c r="Q2076">
        <f t="shared" si="420"/>
        <v>0.86689729866456411</v>
      </c>
      <c r="R2076" s="9">
        <f t="shared" si="421"/>
        <v>0.86689729866456411</v>
      </c>
      <c r="S2076" s="11">
        <f t="shared" si="422"/>
        <v>0.13310270133543589</v>
      </c>
      <c r="T2076" s="9">
        <f t="shared" si="423"/>
        <v>-0.14283476519895391</v>
      </c>
      <c r="U2076" s="11">
        <f t="shared" si="424"/>
        <v>100</v>
      </c>
      <c r="AX2076">
        <v>0.98888362690247333</v>
      </c>
      <c r="AY2076">
        <v>0</v>
      </c>
      <c r="AZ2076">
        <v>1</v>
      </c>
      <c r="BA2076">
        <f t="shared" si="428"/>
        <v>1297</v>
      </c>
      <c r="BB2076">
        <f t="shared" si="429"/>
        <v>775</v>
      </c>
      <c r="BC2076">
        <f t="shared" si="425"/>
        <v>2.3076923076923439E-3</v>
      </c>
      <c r="BD2076">
        <f t="shared" si="426"/>
        <v>0.35416666666666663</v>
      </c>
      <c r="BE2076">
        <f t="shared" si="427"/>
        <v>0</v>
      </c>
    </row>
    <row r="2077" spans="1:57" x14ac:dyDescent="0.3">
      <c r="A2077">
        <f>Pumpkin_Seeds_Dataset!A2075</f>
        <v>85203</v>
      </c>
      <c r="B2077">
        <f>Pumpkin_Seeds_Dataset!B2075</f>
        <v>1183.741</v>
      </c>
      <c r="C2077">
        <f>Pumpkin_Seeds_Dataset!C2075</f>
        <v>487.63040000000001</v>
      </c>
      <c r="D2077">
        <f>Pumpkin_Seeds_Dataset!D2075</f>
        <v>222.87710000000001</v>
      </c>
      <c r="E2077">
        <f>Pumpkin_Seeds_Dataset!E2075</f>
        <v>85939</v>
      </c>
      <c r="F2077">
        <f>Pumpkin_Seeds_Dataset!F2075</f>
        <v>329.36880000000002</v>
      </c>
      <c r="G2077">
        <f>Pumpkin_Seeds_Dataset!G2075</f>
        <v>0.88939999999999997</v>
      </c>
      <c r="H2077">
        <f>Pumpkin_Seeds_Dataset!H2075</f>
        <v>0.99139999999999995</v>
      </c>
      <c r="I2077">
        <f>Pumpkin_Seeds_Dataset!I2075</f>
        <v>0.74299999999999999</v>
      </c>
      <c r="J2077">
        <f>Pumpkin_Seeds_Dataset!J2075</f>
        <v>0.7641</v>
      </c>
      <c r="K2077">
        <f>Pumpkin_Seeds_Dataset!K2075</f>
        <v>2.1879</v>
      </c>
      <c r="L2077">
        <f>Pumpkin_Seeds_Dataset!L2075</f>
        <v>0.6754</v>
      </c>
      <c r="M2077" s="9">
        <f>Pumpkin_Seeds_Dataset!M2075</f>
        <v>1</v>
      </c>
      <c r="N2077" s="10">
        <f t="shared" si="417"/>
        <v>0</v>
      </c>
      <c r="O2077" s="11">
        <f t="shared" si="418"/>
        <v>1</v>
      </c>
      <c r="P2077">
        <f t="shared" si="419"/>
        <v>1</v>
      </c>
      <c r="Q2077">
        <f t="shared" si="420"/>
        <v>0.8319425357789989</v>
      </c>
      <c r="R2077" s="9">
        <f t="shared" si="421"/>
        <v>0.8319425357789989</v>
      </c>
      <c r="S2077" s="11">
        <f t="shared" si="422"/>
        <v>0.1680574642210011</v>
      </c>
      <c r="T2077" s="9">
        <f t="shared" si="423"/>
        <v>-0.18399190811952176</v>
      </c>
      <c r="U2077" s="11">
        <f t="shared" si="424"/>
        <v>100</v>
      </c>
      <c r="AX2077">
        <v>0.98900246956059246</v>
      </c>
      <c r="AY2077">
        <v>0</v>
      </c>
      <c r="AZ2077">
        <v>1</v>
      </c>
      <c r="BA2077">
        <f t="shared" si="428"/>
        <v>1297</v>
      </c>
      <c r="BB2077">
        <f t="shared" si="429"/>
        <v>776</v>
      </c>
      <c r="BC2077">
        <f t="shared" si="425"/>
        <v>2.3076923076923439E-3</v>
      </c>
      <c r="BD2077">
        <f t="shared" si="426"/>
        <v>0.35333333333333339</v>
      </c>
      <c r="BE2077">
        <f t="shared" si="427"/>
        <v>0</v>
      </c>
    </row>
    <row r="2078" spans="1:57" x14ac:dyDescent="0.3">
      <c r="A2078">
        <f>Pumpkin_Seeds_Dataset!A2076</f>
        <v>86598</v>
      </c>
      <c r="B2078">
        <f>Pumpkin_Seeds_Dataset!B2076</f>
        <v>1242.787</v>
      </c>
      <c r="C2078">
        <f>Pumpkin_Seeds_Dataset!C2076</f>
        <v>534.48440000000005</v>
      </c>
      <c r="D2078">
        <f>Pumpkin_Seeds_Dataset!D2076</f>
        <v>206.70099999999999</v>
      </c>
      <c r="E2078">
        <f>Pumpkin_Seeds_Dataset!E2076</f>
        <v>87432</v>
      </c>
      <c r="F2078">
        <f>Pumpkin_Seeds_Dataset!F2076</f>
        <v>332.05419999999998</v>
      </c>
      <c r="G2078">
        <f>Pumpkin_Seeds_Dataset!G2076</f>
        <v>0.92220000000000002</v>
      </c>
      <c r="H2078">
        <f>Pumpkin_Seeds_Dataset!H2076</f>
        <v>0.99050000000000005</v>
      </c>
      <c r="I2078">
        <f>Pumpkin_Seeds_Dataset!I2076</f>
        <v>0.755</v>
      </c>
      <c r="J2078">
        <f>Pumpkin_Seeds_Dataset!J2076</f>
        <v>0.7046</v>
      </c>
      <c r="K2078">
        <f>Pumpkin_Seeds_Dataset!K2076</f>
        <v>2.5857999999999999</v>
      </c>
      <c r="L2078">
        <f>Pumpkin_Seeds_Dataset!L2076</f>
        <v>0.62129999999999996</v>
      </c>
      <c r="M2078" s="9">
        <f>Pumpkin_Seeds_Dataset!M2076</f>
        <v>1</v>
      </c>
      <c r="N2078" s="10">
        <f t="shared" si="417"/>
        <v>0</v>
      </c>
      <c r="O2078" s="11">
        <f t="shared" si="418"/>
        <v>1</v>
      </c>
      <c r="P2078">
        <f t="shared" si="419"/>
        <v>1</v>
      </c>
      <c r="Q2078">
        <f t="shared" si="420"/>
        <v>0.99857604439433145</v>
      </c>
      <c r="R2078" s="9">
        <f t="shared" si="421"/>
        <v>0.99857604439433145</v>
      </c>
      <c r="S2078" s="11">
        <f t="shared" si="422"/>
        <v>1.4239556056685476E-3</v>
      </c>
      <c r="T2078" s="9">
        <f t="shared" si="423"/>
        <v>-1.4249703939086737E-3</v>
      </c>
      <c r="U2078" s="11">
        <f t="shared" si="424"/>
        <v>100</v>
      </c>
      <c r="AX2078">
        <v>0.9890242143148138</v>
      </c>
      <c r="AY2078">
        <v>0</v>
      </c>
      <c r="AZ2078">
        <v>1</v>
      </c>
      <c r="BA2078">
        <f t="shared" si="428"/>
        <v>1297</v>
      </c>
      <c r="BB2078">
        <f t="shared" si="429"/>
        <v>777</v>
      </c>
      <c r="BC2078">
        <f t="shared" si="425"/>
        <v>2.3076923076923439E-3</v>
      </c>
      <c r="BD2078">
        <f t="shared" si="426"/>
        <v>0.35250000000000004</v>
      </c>
      <c r="BE2078">
        <f t="shared" si="427"/>
        <v>0</v>
      </c>
    </row>
    <row r="2079" spans="1:57" x14ac:dyDescent="0.3">
      <c r="A2079">
        <f>Pumpkin_Seeds_Dataset!A2077</f>
        <v>93827</v>
      </c>
      <c r="B2079">
        <f>Pumpkin_Seeds_Dataset!B2077</f>
        <v>1313.8119999999999</v>
      </c>
      <c r="C2079">
        <f>Pumpkin_Seeds_Dataset!C2077</f>
        <v>564.20719999999994</v>
      </c>
      <c r="D2079">
        <f>Pumpkin_Seeds_Dataset!D2077</f>
        <v>215.25280000000001</v>
      </c>
      <c r="E2079">
        <f>Pumpkin_Seeds_Dataset!E2077</f>
        <v>95116</v>
      </c>
      <c r="F2079">
        <f>Pumpkin_Seeds_Dataset!F2077</f>
        <v>345.63600000000002</v>
      </c>
      <c r="G2079">
        <f>Pumpkin_Seeds_Dataset!G2077</f>
        <v>0.9244</v>
      </c>
      <c r="H2079">
        <f>Pumpkin_Seeds_Dataset!H2077</f>
        <v>0.98640000000000005</v>
      </c>
      <c r="I2079">
        <f>Pumpkin_Seeds_Dataset!I2077</f>
        <v>0.58509999999999995</v>
      </c>
      <c r="J2079">
        <f>Pumpkin_Seeds_Dataset!J2077</f>
        <v>0.68310000000000004</v>
      </c>
      <c r="K2079">
        <f>Pumpkin_Seeds_Dataset!K2077</f>
        <v>2.6211000000000002</v>
      </c>
      <c r="L2079">
        <f>Pumpkin_Seeds_Dataset!L2077</f>
        <v>0.61260000000000003</v>
      </c>
      <c r="M2079" s="9">
        <f>Pumpkin_Seeds_Dataset!M2077</f>
        <v>1</v>
      </c>
      <c r="N2079" s="10">
        <f t="shared" si="417"/>
        <v>0</v>
      </c>
      <c r="O2079" s="11">
        <f t="shared" si="418"/>
        <v>1</v>
      </c>
      <c r="P2079">
        <f t="shared" si="419"/>
        <v>1</v>
      </c>
      <c r="Q2079">
        <f t="shared" si="420"/>
        <v>0.99974897938290186</v>
      </c>
      <c r="R2079" s="9">
        <f t="shared" si="421"/>
        <v>0.99974897938290186</v>
      </c>
      <c r="S2079" s="11">
        <f t="shared" si="422"/>
        <v>2.5102061709814105E-4</v>
      </c>
      <c r="T2079" s="9">
        <f t="shared" si="423"/>
        <v>-2.510521280466207E-4</v>
      </c>
      <c r="U2079" s="11">
        <f t="shared" si="424"/>
        <v>100</v>
      </c>
      <c r="AX2079">
        <v>0.98910507823609572</v>
      </c>
      <c r="AY2079">
        <v>0</v>
      </c>
      <c r="AZ2079">
        <v>1</v>
      </c>
      <c r="BA2079">
        <f t="shared" si="428"/>
        <v>1297</v>
      </c>
      <c r="BB2079">
        <f t="shared" si="429"/>
        <v>778</v>
      </c>
      <c r="BC2079">
        <f t="shared" si="425"/>
        <v>2.3076923076923439E-3</v>
      </c>
      <c r="BD2079">
        <f t="shared" si="426"/>
        <v>0.35166666666666668</v>
      </c>
      <c r="BE2079">
        <f t="shared" si="427"/>
        <v>0</v>
      </c>
    </row>
    <row r="2080" spans="1:57" x14ac:dyDescent="0.3">
      <c r="A2080">
        <f>Pumpkin_Seeds_Dataset!A2078</f>
        <v>93330</v>
      </c>
      <c r="B2080">
        <f>Pumpkin_Seeds_Dataset!B2078</f>
        <v>1278.152</v>
      </c>
      <c r="C2080">
        <f>Pumpkin_Seeds_Dataset!C2078</f>
        <v>549.08730000000003</v>
      </c>
      <c r="D2080">
        <f>Pumpkin_Seeds_Dataset!D2078</f>
        <v>217.0727</v>
      </c>
      <c r="E2080">
        <f>Pumpkin_Seeds_Dataset!E2078</f>
        <v>94094</v>
      </c>
      <c r="F2080">
        <f>Pumpkin_Seeds_Dataset!F2078</f>
        <v>344.71940000000001</v>
      </c>
      <c r="G2080">
        <f>Pumpkin_Seeds_Dataset!G2078</f>
        <v>0.91849999999999998</v>
      </c>
      <c r="H2080">
        <f>Pumpkin_Seeds_Dataset!H2078</f>
        <v>0.9919</v>
      </c>
      <c r="I2080">
        <f>Pumpkin_Seeds_Dataset!I2078</f>
        <v>0.75560000000000005</v>
      </c>
      <c r="J2080">
        <f>Pumpkin_Seeds_Dataset!J2078</f>
        <v>0.71789999999999998</v>
      </c>
      <c r="K2080">
        <f>Pumpkin_Seeds_Dataset!K2078</f>
        <v>2.5295000000000001</v>
      </c>
      <c r="L2080">
        <f>Pumpkin_Seeds_Dataset!L2078</f>
        <v>0.62780000000000002</v>
      </c>
      <c r="M2080" s="9">
        <f>Pumpkin_Seeds_Dataset!M2078</f>
        <v>1</v>
      </c>
      <c r="N2080" s="10">
        <f t="shared" si="417"/>
        <v>0</v>
      </c>
      <c r="O2080" s="11">
        <f t="shared" si="418"/>
        <v>1</v>
      </c>
      <c r="P2080">
        <f t="shared" si="419"/>
        <v>1</v>
      </c>
      <c r="Q2080">
        <f t="shared" si="420"/>
        <v>0.99905760444607039</v>
      </c>
      <c r="R2080" s="9">
        <f t="shared" si="421"/>
        <v>0.99905760444607039</v>
      </c>
      <c r="S2080" s="11">
        <f t="shared" si="422"/>
        <v>9.4239555392960916E-4</v>
      </c>
      <c r="T2080" s="9">
        <f t="shared" si="423"/>
        <v>-9.4283988780041934E-4</v>
      </c>
      <c r="U2080" s="11">
        <f t="shared" si="424"/>
        <v>100</v>
      </c>
      <c r="AX2080">
        <v>0.98929332596883868</v>
      </c>
      <c r="AY2080">
        <v>0</v>
      </c>
      <c r="AZ2080">
        <v>1</v>
      </c>
      <c r="BA2080">
        <f t="shared" si="428"/>
        <v>1297</v>
      </c>
      <c r="BB2080">
        <f t="shared" si="429"/>
        <v>779</v>
      </c>
      <c r="BC2080">
        <f t="shared" si="425"/>
        <v>2.3076923076923439E-3</v>
      </c>
      <c r="BD2080">
        <f t="shared" si="426"/>
        <v>0.35083333333333333</v>
      </c>
      <c r="BE2080">
        <f t="shared" si="427"/>
        <v>0</v>
      </c>
    </row>
    <row r="2081" spans="1:57" x14ac:dyDescent="0.3">
      <c r="A2081">
        <f>Pumpkin_Seeds_Dataset!A2079</f>
        <v>91020</v>
      </c>
      <c r="B2081">
        <f>Pumpkin_Seeds_Dataset!B2079</f>
        <v>1184.306</v>
      </c>
      <c r="C2081">
        <f>Pumpkin_Seeds_Dataset!C2079</f>
        <v>475.7287</v>
      </c>
      <c r="D2081">
        <f>Pumpkin_Seeds_Dataset!D2079</f>
        <v>244.13659999999999</v>
      </c>
      <c r="E2081">
        <f>Pumpkin_Seeds_Dataset!E2079</f>
        <v>91777</v>
      </c>
      <c r="F2081">
        <f>Pumpkin_Seeds_Dataset!F2079</f>
        <v>340.42660000000001</v>
      </c>
      <c r="G2081">
        <f>Pumpkin_Seeds_Dataset!G2079</f>
        <v>0.85829999999999995</v>
      </c>
      <c r="H2081">
        <f>Pumpkin_Seeds_Dataset!H2079</f>
        <v>0.99180000000000001</v>
      </c>
      <c r="I2081">
        <f>Pumpkin_Seeds_Dataset!I2079</f>
        <v>0.75860000000000005</v>
      </c>
      <c r="J2081">
        <f>Pumpkin_Seeds_Dataset!J2079</f>
        <v>0.8155</v>
      </c>
      <c r="K2081">
        <f>Pumpkin_Seeds_Dataset!K2079</f>
        <v>1.9486000000000001</v>
      </c>
      <c r="L2081">
        <f>Pumpkin_Seeds_Dataset!L2079</f>
        <v>0.71560000000000001</v>
      </c>
      <c r="M2081" s="9">
        <f>Pumpkin_Seeds_Dataset!M2079</f>
        <v>1</v>
      </c>
      <c r="N2081" s="10">
        <f t="shared" si="417"/>
        <v>0</v>
      </c>
      <c r="O2081" s="11">
        <f t="shared" si="418"/>
        <v>1</v>
      </c>
      <c r="P2081">
        <f t="shared" si="419"/>
        <v>1</v>
      </c>
      <c r="Q2081">
        <f t="shared" si="420"/>
        <v>0.31887917307594166</v>
      </c>
      <c r="R2081" s="9">
        <f t="shared" si="421"/>
        <v>0.31887917307594166</v>
      </c>
      <c r="S2081" s="11">
        <f t="shared" si="422"/>
        <v>0.68112082692405829</v>
      </c>
      <c r="T2081" s="9">
        <f t="shared" si="423"/>
        <v>-1.1429430157349458</v>
      </c>
      <c r="U2081" s="11">
        <f t="shared" si="424"/>
        <v>0</v>
      </c>
      <c r="AX2081">
        <v>0.98931675334783586</v>
      </c>
      <c r="AY2081">
        <v>0</v>
      </c>
      <c r="AZ2081">
        <v>1</v>
      </c>
      <c r="BA2081">
        <f t="shared" si="428"/>
        <v>1297</v>
      </c>
      <c r="BB2081">
        <f t="shared" si="429"/>
        <v>780</v>
      </c>
      <c r="BC2081">
        <f t="shared" si="425"/>
        <v>2.3076923076923439E-3</v>
      </c>
      <c r="BD2081">
        <f t="shared" si="426"/>
        <v>0.35</v>
      </c>
      <c r="BE2081">
        <f t="shared" si="427"/>
        <v>0</v>
      </c>
    </row>
    <row r="2082" spans="1:57" x14ac:dyDescent="0.3">
      <c r="A2082">
        <f>Pumpkin_Seeds_Dataset!A2080</f>
        <v>82200</v>
      </c>
      <c r="B2082">
        <f>Pumpkin_Seeds_Dataset!B2080</f>
        <v>1215.347</v>
      </c>
      <c r="C2082">
        <f>Pumpkin_Seeds_Dataset!C2080</f>
        <v>525.49940000000004</v>
      </c>
      <c r="D2082">
        <f>Pumpkin_Seeds_Dataset!D2080</f>
        <v>199.30619999999999</v>
      </c>
      <c r="E2082">
        <f>Pumpkin_Seeds_Dataset!E2080</f>
        <v>82967</v>
      </c>
      <c r="F2082">
        <f>Pumpkin_Seeds_Dataset!F2080</f>
        <v>323.51240000000001</v>
      </c>
      <c r="G2082">
        <f>Pumpkin_Seeds_Dataset!G2080</f>
        <v>0.92530000000000001</v>
      </c>
      <c r="H2082">
        <f>Pumpkin_Seeds_Dataset!H2080</f>
        <v>0.99080000000000001</v>
      </c>
      <c r="I2082">
        <f>Pumpkin_Seeds_Dataset!I2080</f>
        <v>0.76229999999999998</v>
      </c>
      <c r="J2082">
        <f>Pumpkin_Seeds_Dataset!J2080</f>
        <v>0.69930000000000003</v>
      </c>
      <c r="K2082">
        <f>Pumpkin_Seeds_Dataset!K2080</f>
        <v>2.6366000000000001</v>
      </c>
      <c r="L2082">
        <f>Pumpkin_Seeds_Dataset!L2080</f>
        <v>0.61560000000000004</v>
      </c>
      <c r="M2082" s="9">
        <f>Pumpkin_Seeds_Dataset!M2080</f>
        <v>1</v>
      </c>
      <c r="N2082" s="10">
        <f t="shared" si="417"/>
        <v>0</v>
      </c>
      <c r="O2082" s="11">
        <f t="shared" si="418"/>
        <v>1</v>
      </c>
      <c r="P2082">
        <f t="shared" si="419"/>
        <v>1</v>
      </c>
      <c r="Q2082">
        <f t="shared" si="420"/>
        <v>0.99904576682118451</v>
      </c>
      <c r="R2082" s="9">
        <f t="shared" si="421"/>
        <v>0.99904576682118451</v>
      </c>
      <c r="S2082" s="11">
        <f t="shared" si="422"/>
        <v>9.5423317881548897E-4</v>
      </c>
      <c r="T2082" s="9">
        <f t="shared" si="423"/>
        <v>-9.546887491318634E-4</v>
      </c>
      <c r="U2082" s="11">
        <f t="shared" si="424"/>
        <v>100</v>
      </c>
      <c r="AX2082">
        <v>0.98947665802242157</v>
      </c>
      <c r="AY2082">
        <v>0</v>
      </c>
      <c r="AZ2082">
        <v>1</v>
      </c>
      <c r="BA2082">
        <f t="shared" si="428"/>
        <v>1297</v>
      </c>
      <c r="BB2082">
        <f t="shared" si="429"/>
        <v>781</v>
      </c>
      <c r="BC2082">
        <f t="shared" si="425"/>
        <v>2.3076923076923439E-3</v>
      </c>
      <c r="BD2082">
        <f t="shared" si="426"/>
        <v>0.34916666666666663</v>
      </c>
      <c r="BE2082">
        <f t="shared" si="427"/>
        <v>0</v>
      </c>
    </row>
    <row r="2083" spans="1:57" x14ac:dyDescent="0.3">
      <c r="A2083">
        <f>Pumpkin_Seeds_Dataset!A2081</f>
        <v>85988</v>
      </c>
      <c r="B2083">
        <f>Pumpkin_Seeds_Dataset!B2081</f>
        <v>1187.6010000000001</v>
      </c>
      <c r="C2083">
        <f>Pumpkin_Seeds_Dataset!C2081</f>
        <v>495.8356</v>
      </c>
      <c r="D2083">
        <f>Pumpkin_Seeds_Dataset!D2081</f>
        <v>221.2252</v>
      </c>
      <c r="E2083">
        <f>Pumpkin_Seeds_Dataset!E2081</f>
        <v>86928</v>
      </c>
      <c r="F2083">
        <f>Pumpkin_Seeds_Dataset!F2081</f>
        <v>330.88260000000002</v>
      </c>
      <c r="G2083">
        <f>Pumpkin_Seeds_Dataset!G2081</f>
        <v>0.89490000000000003</v>
      </c>
      <c r="H2083">
        <f>Pumpkin_Seeds_Dataset!H2081</f>
        <v>0.98919999999999997</v>
      </c>
      <c r="I2083">
        <f>Pumpkin_Seeds_Dataset!I2081</f>
        <v>0.77180000000000004</v>
      </c>
      <c r="J2083">
        <f>Pumpkin_Seeds_Dataset!J2081</f>
        <v>0.7661</v>
      </c>
      <c r="K2083">
        <f>Pumpkin_Seeds_Dataset!K2081</f>
        <v>2.2412999999999998</v>
      </c>
      <c r="L2083">
        <f>Pumpkin_Seeds_Dataset!L2081</f>
        <v>0.6673</v>
      </c>
      <c r="M2083" s="9">
        <f>Pumpkin_Seeds_Dataset!M2081</f>
        <v>1</v>
      </c>
      <c r="N2083" s="10">
        <f t="shared" si="417"/>
        <v>0</v>
      </c>
      <c r="O2083" s="11">
        <f t="shared" si="418"/>
        <v>1</v>
      </c>
      <c r="P2083">
        <f t="shared" si="419"/>
        <v>1</v>
      </c>
      <c r="Q2083">
        <f t="shared" si="420"/>
        <v>0.8182302200101218</v>
      </c>
      <c r="R2083" s="9">
        <f t="shared" si="421"/>
        <v>0.8182302200101218</v>
      </c>
      <c r="S2083" s="11">
        <f t="shared" si="422"/>
        <v>0.1817697799898782</v>
      </c>
      <c r="T2083" s="9">
        <f t="shared" si="423"/>
        <v>-0.20061153942175536</v>
      </c>
      <c r="U2083" s="11">
        <f t="shared" si="424"/>
        <v>100</v>
      </c>
      <c r="AX2083">
        <v>0.98948078999686373</v>
      </c>
      <c r="AY2083">
        <v>0</v>
      </c>
      <c r="AZ2083">
        <v>1</v>
      </c>
      <c r="BA2083">
        <f t="shared" si="428"/>
        <v>1297</v>
      </c>
      <c r="BB2083">
        <f t="shared" si="429"/>
        <v>782</v>
      </c>
      <c r="BC2083">
        <f t="shared" si="425"/>
        <v>2.3076923076923439E-3</v>
      </c>
      <c r="BD2083">
        <f t="shared" si="426"/>
        <v>0.34833333333333338</v>
      </c>
      <c r="BE2083">
        <f t="shared" si="427"/>
        <v>0</v>
      </c>
    </row>
    <row r="2084" spans="1:57" x14ac:dyDescent="0.3">
      <c r="A2084">
        <f>Pumpkin_Seeds_Dataset!A2082</f>
        <v>78565</v>
      </c>
      <c r="B2084">
        <f>Pumpkin_Seeds_Dataset!B2082</f>
        <v>1140.5930000000001</v>
      </c>
      <c r="C2084">
        <f>Pumpkin_Seeds_Dataset!C2082</f>
        <v>472.70740000000001</v>
      </c>
      <c r="D2084">
        <f>Pumpkin_Seeds_Dataset!D2082</f>
        <v>212.3134</v>
      </c>
      <c r="E2084">
        <f>Pumpkin_Seeds_Dataset!E2082</f>
        <v>79268</v>
      </c>
      <c r="F2084">
        <f>Pumpkin_Seeds_Dataset!F2082</f>
        <v>316.27850000000001</v>
      </c>
      <c r="G2084">
        <f>Pumpkin_Seeds_Dataset!G2082</f>
        <v>0.89349999999999996</v>
      </c>
      <c r="H2084">
        <f>Pumpkin_Seeds_Dataset!H2082</f>
        <v>0.99109999999999998</v>
      </c>
      <c r="I2084">
        <f>Pumpkin_Seeds_Dataset!I2082</f>
        <v>0.6593</v>
      </c>
      <c r="J2084">
        <f>Pumpkin_Seeds_Dataset!J2082</f>
        <v>0.75890000000000002</v>
      </c>
      <c r="K2084">
        <f>Pumpkin_Seeds_Dataset!K2082</f>
        <v>2.2265000000000001</v>
      </c>
      <c r="L2084">
        <f>Pumpkin_Seeds_Dataset!L2082</f>
        <v>0.66910000000000003</v>
      </c>
      <c r="M2084" s="9">
        <f>Pumpkin_Seeds_Dataset!M2082</f>
        <v>1</v>
      </c>
      <c r="N2084" s="10">
        <f t="shared" si="417"/>
        <v>0</v>
      </c>
      <c r="O2084" s="11">
        <f t="shared" si="418"/>
        <v>1</v>
      </c>
      <c r="P2084">
        <f t="shared" si="419"/>
        <v>1</v>
      </c>
      <c r="Q2084">
        <f t="shared" si="420"/>
        <v>0.87606104161553267</v>
      </c>
      <c r="R2084" s="9">
        <f t="shared" si="421"/>
        <v>0.87606104161553267</v>
      </c>
      <c r="S2084" s="11">
        <f t="shared" si="422"/>
        <v>0.12393895838446733</v>
      </c>
      <c r="T2084" s="9">
        <f t="shared" si="423"/>
        <v>-0.13231950826392583</v>
      </c>
      <c r="U2084" s="11">
        <f t="shared" si="424"/>
        <v>100</v>
      </c>
      <c r="AX2084">
        <v>0.98957925754620668</v>
      </c>
      <c r="AY2084">
        <v>0</v>
      </c>
      <c r="AZ2084">
        <v>1</v>
      </c>
      <c r="BA2084">
        <f t="shared" si="428"/>
        <v>1297</v>
      </c>
      <c r="BB2084">
        <f t="shared" si="429"/>
        <v>783</v>
      </c>
      <c r="BC2084">
        <f t="shared" si="425"/>
        <v>2.3076923076923439E-3</v>
      </c>
      <c r="BD2084">
        <f t="shared" si="426"/>
        <v>0.34750000000000003</v>
      </c>
      <c r="BE2084">
        <f t="shared" si="427"/>
        <v>0</v>
      </c>
    </row>
    <row r="2085" spans="1:57" x14ac:dyDescent="0.3">
      <c r="A2085">
        <f>Pumpkin_Seeds_Dataset!A2083</f>
        <v>85893</v>
      </c>
      <c r="B2085">
        <f>Pumpkin_Seeds_Dataset!B2083</f>
        <v>1244.1849999999999</v>
      </c>
      <c r="C2085">
        <f>Pumpkin_Seeds_Dataset!C2083</f>
        <v>532.94150000000002</v>
      </c>
      <c r="D2085">
        <f>Pumpkin_Seeds_Dataset!D2083</f>
        <v>205.9913</v>
      </c>
      <c r="E2085">
        <f>Pumpkin_Seeds_Dataset!E2083</f>
        <v>86843</v>
      </c>
      <c r="F2085">
        <f>Pumpkin_Seeds_Dataset!F2083</f>
        <v>330.69979999999998</v>
      </c>
      <c r="G2085">
        <f>Pumpkin_Seeds_Dataset!G2083</f>
        <v>0.92230000000000001</v>
      </c>
      <c r="H2085">
        <f>Pumpkin_Seeds_Dataset!H2083</f>
        <v>0.98909999999999998</v>
      </c>
      <c r="I2085">
        <f>Pumpkin_Seeds_Dataset!I2083</f>
        <v>0.76959999999999995</v>
      </c>
      <c r="J2085">
        <f>Pumpkin_Seeds_Dataset!J2083</f>
        <v>0.69730000000000003</v>
      </c>
      <c r="K2085">
        <f>Pumpkin_Seeds_Dataset!K2083</f>
        <v>2.5872000000000002</v>
      </c>
      <c r="L2085">
        <f>Pumpkin_Seeds_Dataset!L2083</f>
        <v>0.62050000000000005</v>
      </c>
      <c r="M2085" s="9">
        <f>Pumpkin_Seeds_Dataset!M2083</f>
        <v>1</v>
      </c>
      <c r="N2085" s="10">
        <f t="shared" si="417"/>
        <v>0</v>
      </c>
      <c r="O2085" s="11">
        <f t="shared" si="418"/>
        <v>1</v>
      </c>
      <c r="P2085">
        <f t="shared" si="419"/>
        <v>1</v>
      </c>
      <c r="Q2085">
        <f t="shared" si="420"/>
        <v>0.99834228981330009</v>
      </c>
      <c r="R2085" s="9">
        <f t="shared" si="421"/>
        <v>0.99834228981330009</v>
      </c>
      <c r="S2085" s="11">
        <f t="shared" si="422"/>
        <v>1.6577101866999122E-3</v>
      </c>
      <c r="T2085" s="9">
        <f t="shared" si="423"/>
        <v>-1.6590857085860675E-3</v>
      </c>
      <c r="U2085" s="11">
        <f t="shared" si="424"/>
        <v>100</v>
      </c>
      <c r="AX2085">
        <v>0.98967894719574245</v>
      </c>
      <c r="AY2085">
        <v>0</v>
      </c>
      <c r="AZ2085">
        <v>1</v>
      </c>
      <c r="BA2085">
        <f t="shared" si="428"/>
        <v>1297</v>
      </c>
      <c r="BB2085">
        <f t="shared" si="429"/>
        <v>784</v>
      </c>
      <c r="BC2085">
        <f t="shared" si="425"/>
        <v>2.3076923076923439E-3</v>
      </c>
      <c r="BD2085">
        <f t="shared" si="426"/>
        <v>0.34666666666666668</v>
      </c>
      <c r="BE2085">
        <f t="shared" si="427"/>
        <v>0</v>
      </c>
    </row>
    <row r="2086" spans="1:57" x14ac:dyDescent="0.3">
      <c r="A2086">
        <f>Pumpkin_Seeds_Dataset!A2084</f>
        <v>74249</v>
      </c>
      <c r="B2086">
        <f>Pumpkin_Seeds_Dataset!B2084</f>
        <v>1082.2260000000001</v>
      </c>
      <c r="C2086">
        <f>Pumpkin_Seeds_Dataset!C2084</f>
        <v>434.44740000000002</v>
      </c>
      <c r="D2086">
        <f>Pumpkin_Seeds_Dataset!D2084</f>
        <v>218.4924</v>
      </c>
      <c r="E2086">
        <f>Pumpkin_Seeds_Dataset!E2084</f>
        <v>75291</v>
      </c>
      <c r="F2086">
        <f>Pumpkin_Seeds_Dataset!F2084</f>
        <v>307.4683</v>
      </c>
      <c r="G2086">
        <f>Pumpkin_Seeds_Dataset!G2084</f>
        <v>0.86429999999999996</v>
      </c>
      <c r="H2086">
        <f>Pumpkin_Seeds_Dataset!H2084</f>
        <v>0.98619999999999997</v>
      </c>
      <c r="I2086">
        <f>Pumpkin_Seeds_Dataset!I2084</f>
        <v>0.7379</v>
      </c>
      <c r="J2086">
        <f>Pumpkin_Seeds_Dataset!J2084</f>
        <v>0.79659999999999997</v>
      </c>
      <c r="K2086">
        <f>Pumpkin_Seeds_Dataset!K2084</f>
        <v>1.9883999999999999</v>
      </c>
      <c r="L2086">
        <f>Pumpkin_Seeds_Dataset!L2084</f>
        <v>0.7077</v>
      </c>
      <c r="M2086" s="9">
        <f>Pumpkin_Seeds_Dataset!M2084</f>
        <v>1</v>
      </c>
      <c r="N2086" s="10">
        <f t="shared" si="417"/>
        <v>0</v>
      </c>
      <c r="O2086" s="11">
        <f t="shared" si="418"/>
        <v>1</v>
      </c>
      <c r="P2086">
        <f t="shared" si="419"/>
        <v>1</v>
      </c>
      <c r="Q2086">
        <f t="shared" si="420"/>
        <v>0.13157589344762141</v>
      </c>
      <c r="R2086" s="9">
        <f t="shared" si="421"/>
        <v>0.13157589344762141</v>
      </c>
      <c r="S2086" s="11">
        <f t="shared" si="422"/>
        <v>0.86842410655237856</v>
      </c>
      <c r="T2086" s="9">
        <f t="shared" si="423"/>
        <v>-2.028171457359714</v>
      </c>
      <c r="U2086" s="11">
        <f t="shared" si="424"/>
        <v>0</v>
      </c>
      <c r="AX2086">
        <v>0.98981063481680898</v>
      </c>
      <c r="AY2086">
        <v>0</v>
      </c>
      <c r="AZ2086">
        <v>1</v>
      </c>
      <c r="BA2086">
        <f t="shared" si="428"/>
        <v>1297</v>
      </c>
      <c r="BB2086">
        <f t="shared" si="429"/>
        <v>785</v>
      </c>
      <c r="BC2086">
        <f t="shared" si="425"/>
        <v>2.3076923076923439E-3</v>
      </c>
      <c r="BD2086">
        <f t="shared" si="426"/>
        <v>0.34583333333333333</v>
      </c>
      <c r="BE2086">
        <f t="shared" si="427"/>
        <v>0</v>
      </c>
    </row>
    <row r="2087" spans="1:57" x14ac:dyDescent="0.3">
      <c r="A2087">
        <f>Pumpkin_Seeds_Dataset!A2085</f>
        <v>97267</v>
      </c>
      <c r="B2087">
        <f>Pumpkin_Seeds_Dataset!B2085</f>
        <v>1259.3240000000001</v>
      </c>
      <c r="C2087">
        <f>Pumpkin_Seeds_Dataset!C2085</f>
        <v>519.9828</v>
      </c>
      <c r="D2087">
        <f>Pumpkin_Seeds_Dataset!D2085</f>
        <v>239.02690000000001</v>
      </c>
      <c r="E2087">
        <f>Pumpkin_Seeds_Dataset!E2085</f>
        <v>98109</v>
      </c>
      <c r="F2087">
        <f>Pumpkin_Seeds_Dataset!F2085</f>
        <v>351.91500000000002</v>
      </c>
      <c r="G2087">
        <f>Pumpkin_Seeds_Dataset!G2085</f>
        <v>0.8881</v>
      </c>
      <c r="H2087">
        <f>Pumpkin_Seeds_Dataset!H2085</f>
        <v>0.99139999999999995</v>
      </c>
      <c r="I2087">
        <f>Pumpkin_Seeds_Dataset!I2085</f>
        <v>0.745</v>
      </c>
      <c r="J2087">
        <f>Pumpkin_Seeds_Dataset!J2085</f>
        <v>0.77070000000000005</v>
      </c>
      <c r="K2087">
        <f>Pumpkin_Seeds_Dataset!K2085</f>
        <v>2.1753999999999998</v>
      </c>
      <c r="L2087">
        <f>Pumpkin_Seeds_Dataset!L2085</f>
        <v>0.67679999999999996</v>
      </c>
      <c r="M2087" s="9">
        <f>Pumpkin_Seeds_Dataset!M2085</f>
        <v>1</v>
      </c>
      <c r="N2087" s="10">
        <f t="shared" si="417"/>
        <v>0</v>
      </c>
      <c r="O2087" s="11">
        <f t="shared" si="418"/>
        <v>1</v>
      </c>
      <c r="P2087">
        <f t="shared" si="419"/>
        <v>1</v>
      </c>
      <c r="Q2087">
        <f t="shared" si="420"/>
        <v>0.93181629584356751</v>
      </c>
      <c r="R2087" s="9">
        <f t="shared" si="421"/>
        <v>0.93181629584356751</v>
      </c>
      <c r="S2087" s="11">
        <f t="shared" si="422"/>
        <v>6.818370415643249E-2</v>
      </c>
      <c r="T2087" s="9">
        <f t="shared" si="423"/>
        <v>-7.0619591188758407E-2</v>
      </c>
      <c r="U2087" s="11">
        <f t="shared" si="424"/>
        <v>100</v>
      </c>
      <c r="AX2087">
        <v>0.98996941372377012</v>
      </c>
      <c r="AY2087">
        <v>0</v>
      </c>
      <c r="AZ2087">
        <v>1</v>
      </c>
      <c r="BA2087">
        <f t="shared" si="428"/>
        <v>1297</v>
      </c>
      <c r="BB2087">
        <f t="shared" si="429"/>
        <v>786</v>
      </c>
      <c r="BC2087">
        <f t="shared" si="425"/>
        <v>2.3076923076923439E-3</v>
      </c>
      <c r="BD2087">
        <f t="shared" si="426"/>
        <v>0.34499999999999997</v>
      </c>
      <c r="BE2087">
        <f t="shared" si="427"/>
        <v>0</v>
      </c>
    </row>
    <row r="2088" spans="1:57" x14ac:dyDescent="0.3">
      <c r="A2088">
        <f>Pumpkin_Seeds_Dataset!A2086</f>
        <v>83194</v>
      </c>
      <c r="B2088">
        <f>Pumpkin_Seeds_Dataset!B2086</f>
        <v>1209.6510000000001</v>
      </c>
      <c r="C2088">
        <f>Pumpkin_Seeds_Dataset!C2086</f>
        <v>517.52430000000004</v>
      </c>
      <c r="D2088">
        <f>Pumpkin_Seeds_Dataset!D2086</f>
        <v>205.1858</v>
      </c>
      <c r="E2088">
        <f>Pumpkin_Seeds_Dataset!E2086</f>
        <v>84025</v>
      </c>
      <c r="F2088">
        <f>Pumpkin_Seeds_Dataset!F2086</f>
        <v>325.46260000000001</v>
      </c>
      <c r="G2088">
        <f>Pumpkin_Seeds_Dataset!G2086</f>
        <v>0.91800000000000004</v>
      </c>
      <c r="H2088">
        <f>Pumpkin_Seeds_Dataset!H2086</f>
        <v>0.99009999999999998</v>
      </c>
      <c r="I2088">
        <f>Pumpkin_Seeds_Dataset!I2086</f>
        <v>0.7399</v>
      </c>
      <c r="J2088">
        <f>Pumpkin_Seeds_Dataset!J2086</f>
        <v>0.71450000000000002</v>
      </c>
      <c r="K2088">
        <f>Pumpkin_Seeds_Dataset!K2086</f>
        <v>2.5222000000000002</v>
      </c>
      <c r="L2088">
        <f>Pumpkin_Seeds_Dataset!L2086</f>
        <v>0.62890000000000001</v>
      </c>
      <c r="M2088" s="9">
        <f>Pumpkin_Seeds_Dataset!M2086</f>
        <v>1</v>
      </c>
      <c r="N2088" s="10">
        <f t="shared" si="417"/>
        <v>0</v>
      </c>
      <c r="O2088" s="11">
        <f t="shared" si="418"/>
        <v>1</v>
      </c>
      <c r="P2088">
        <f t="shared" si="419"/>
        <v>1</v>
      </c>
      <c r="Q2088">
        <f t="shared" si="420"/>
        <v>0.99586673068951237</v>
      </c>
      <c r="R2088" s="9">
        <f t="shared" si="421"/>
        <v>0.99586673068951237</v>
      </c>
      <c r="S2088" s="11">
        <f t="shared" si="422"/>
        <v>4.1332693104876306E-3</v>
      </c>
      <c r="T2088" s="9">
        <f t="shared" si="423"/>
        <v>-4.1418348787654047E-3</v>
      </c>
      <c r="U2088" s="11">
        <f t="shared" si="424"/>
        <v>100</v>
      </c>
      <c r="AX2088">
        <v>0.99003272243907248</v>
      </c>
      <c r="AY2088">
        <v>0</v>
      </c>
      <c r="AZ2088">
        <v>1</v>
      </c>
      <c r="BA2088">
        <f t="shared" si="428"/>
        <v>1297</v>
      </c>
      <c r="BB2088">
        <f t="shared" si="429"/>
        <v>787</v>
      </c>
      <c r="BC2088">
        <f t="shared" si="425"/>
        <v>2.3076923076923439E-3</v>
      </c>
      <c r="BD2088">
        <f t="shared" si="426"/>
        <v>0.34416666666666662</v>
      </c>
      <c r="BE2088">
        <f t="shared" si="427"/>
        <v>0</v>
      </c>
    </row>
    <row r="2089" spans="1:57" x14ac:dyDescent="0.3">
      <c r="A2089">
        <f>Pumpkin_Seeds_Dataset!A2087</f>
        <v>71719</v>
      </c>
      <c r="B2089">
        <f>Pumpkin_Seeds_Dataset!B2087</f>
        <v>1037.991</v>
      </c>
      <c r="C2089">
        <f>Pumpkin_Seeds_Dataset!C2087</f>
        <v>407.55590000000001</v>
      </c>
      <c r="D2089">
        <f>Pumpkin_Seeds_Dataset!D2087</f>
        <v>226.02359999999999</v>
      </c>
      <c r="E2089">
        <f>Pumpkin_Seeds_Dataset!E2087</f>
        <v>72393</v>
      </c>
      <c r="F2089">
        <f>Pumpkin_Seeds_Dataset!F2087</f>
        <v>302.18450000000001</v>
      </c>
      <c r="G2089">
        <f>Pumpkin_Seeds_Dataset!G2087</f>
        <v>0.83209999999999995</v>
      </c>
      <c r="H2089">
        <f>Pumpkin_Seeds_Dataset!H2087</f>
        <v>0.99070000000000003</v>
      </c>
      <c r="I2089">
        <f>Pumpkin_Seeds_Dataset!I2087</f>
        <v>0.73850000000000005</v>
      </c>
      <c r="J2089">
        <f>Pumpkin_Seeds_Dataset!J2087</f>
        <v>0.83650000000000002</v>
      </c>
      <c r="K2089">
        <f>Pumpkin_Seeds_Dataset!K2087</f>
        <v>1.8031999999999999</v>
      </c>
      <c r="L2089">
        <f>Pumpkin_Seeds_Dataset!L2087</f>
        <v>0.74150000000000005</v>
      </c>
      <c r="M2089" s="9">
        <f>Pumpkin_Seeds_Dataset!M2087</f>
        <v>1</v>
      </c>
      <c r="N2089" s="10">
        <f t="shared" si="417"/>
        <v>0</v>
      </c>
      <c r="O2089" s="11">
        <f t="shared" si="418"/>
        <v>1</v>
      </c>
      <c r="P2089">
        <f t="shared" si="419"/>
        <v>1</v>
      </c>
      <c r="Q2089">
        <f t="shared" si="420"/>
        <v>0.12649310039819778</v>
      </c>
      <c r="R2089" s="9">
        <f t="shared" si="421"/>
        <v>0.12649310039819778</v>
      </c>
      <c r="S2089" s="11">
        <f t="shared" si="422"/>
        <v>0.87350689960180228</v>
      </c>
      <c r="T2089" s="9">
        <f t="shared" si="423"/>
        <v>-2.0675675146087849</v>
      </c>
      <c r="U2089" s="11">
        <f t="shared" si="424"/>
        <v>0</v>
      </c>
      <c r="AX2089">
        <v>0.99010405091386422</v>
      </c>
      <c r="AY2089">
        <v>0</v>
      </c>
      <c r="AZ2089">
        <v>1</v>
      </c>
      <c r="BA2089">
        <f t="shared" si="428"/>
        <v>1297</v>
      </c>
      <c r="BB2089">
        <f t="shared" si="429"/>
        <v>788</v>
      </c>
      <c r="BC2089">
        <f t="shared" si="425"/>
        <v>2.3076923076923439E-3</v>
      </c>
      <c r="BD2089">
        <f t="shared" si="426"/>
        <v>0.34333333333333338</v>
      </c>
      <c r="BE2089">
        <f t="shared" si="427"/>
        <v>0</v>
      </c>
    </row>
    <row r="2090" spans="1:57" x14ac:dyDescent="0.3">
      <c r="A2090">
        <f>Pumpkin_Seeds_Dataset!A2088</f>
        <v>109005</v>
      </c>
      <c r="B2090">
        <f>Pumpkin_Seeds_Dataset!B2088</f>
        <v>1325.519</v>
      </c>
      <c r="C2090">
        <f>Pumpkin_Seeds_Dataset!C2088</f>
        <v>535.69680000000005</v>
      </c>
      <c r="D2090">
        <f>Pumpkin_Seeds_Dataset!D2088</f>
        <v>259.88479999999998</v>
      </c>
      <c r="E2090">
        <f>Pumpkin_Seeds_Dataset!E2088</f>
        <v>110274</v>
      </c>
      <c r="F2090">
        <f>Pumpkin_Seeds_Dataset!F2088</f>
        <v>372.5446</v>
      </c>
      <c r="G2090">
        <f>Pumpkin_Seeds_Dataset!G2088</f>
        <v>0.87439999999999996</v>
      </c>
      <c r="H2090">
        <f>Pumpkin_Seeds_Dataset!H2088</f>
        <v>0.98850000000000005</v>
      </c>
      <c r="I2090">
        <f>Pumpkin_Seeds_Dataset!I2088</f>
        <v>0.72599999999999998</v>
      </c>
      <c r="J2090">
        <f>Pumpkin_Seeds_Dataset!J2088</f>
        <v>0.77959999999999996</v>
      </c>
      <c r="K2090">
        <f>Pumpkin_Seeds_Dataset!K2088</f>
        <v>2.0613000000000001</v>
      </c>
      <c r="L2090">
        <f>Pumpkin_Seeds_Dataset!L2088</f>
        <v>0.69540000000000002</v>
      </c>
      <c r="M2090" s="9">
        <f>Pumpkin_Seeds_Dataset!M2088</f>
        <v>1</v>
      </c>
      <c r="N2090" s="10">
        <f t="shared" si="417"/>
        <v>0</v>
      </c>
      <c r="O2090" s="11">
        <f t="shared" si="418"/>
        <v>1</v>
      </c>
      <c r="P2090">
        <f t="shared" si="419"/>
        <v>1</v>
      </c>
      <c r="Q2090">
        <f t="shared" si="420"/>
        <v>0.80058641611281034</v>
      </c>
      <c r="R2090" s="9">
        <f t="shared" si="421"/>
        <v>0.80058641611281034</v>
      </c>
      <c r="S2090" s="11">
        <f t="shared" si="422"/>
        <v>0.19941358388718966</v>
      </c>
      <c r="T2090" s="9">
        <f t="shared" si="423"/>
        <v>-0.22241079970124411</v>
      </c>
      <c r="U2090" s="11">
        <f t="shared" si="424"/>
        <v>100</v>
      </c>
      <c r="AX2090">
        <v>0.99010985712044863</v>
      </c>
      <c r="AY2090">
        <v>0</v>
      </c>
      <c r="AZ2090">
        <v>1</v>
      </c>
      <c r="BA2090">
        <f t="shared" si="428"/>
        <v>1297</v>
      </c>
      <c r="BB2090">
        <f t="shared" si="429"/>
        <v>789</v>
      </c>
      <c r="BC2090">
        <f t="shared" si="425"/>
        <v>2.3076923076923439E-3</v>
      </c>
      <c r="BD2090">
        <f t="shared" si="426"/>
        <v>0.34250000000000003</v>
      </c>
      <c r="BE2090">
        <f t="shared" si="427"/>
        <v>0</v>
      </c>
    </row>
    <row r="2091" spans="1:57" x14ac:dyDescent="0.3">
      <c r="A2091">
        <f>Pumpkin_Seeds_Dataset!A2089</f>
        <v>115744</v>
      </c>
      <c r="B2091">
        <f>Pumpkin_Seeds_Dataset!B2089</f>
        <v>1430.1690000000001</v>
      </c>
      <c r="C2091">
        <f>Pumpkin_Seeds_Dataset!C2089</f>
        <v>612.32010000000002</v>
      </c>
      <c r="D2091">
        <f>Pumpkin_Seeds_Dataset!D2089</f>
        <v>241.15860000000001</v>
      </c>
      <c r="E2091">
        <f>Pumpkin_Seeds_Dataset!E2089</f>
        <v>116606</v>
      </c>
      <c r="F2091">
        <f>Pumpkin_Seeds_Dataset!F2089</f>
        <v>383.88780000000003</v>
      </c>
      <c r="G2091">
        <f>Pumpkin_Seeds_Dataset!G2089</f>
        <v>0.91920000000000002</v>
      </c>
      <c r="H2091">
        <f>Pumpkin_Seeds_Dataset!H2089</f>
        <v>0.99260000000000004</v>
      </c>
      <c r="I2091">
        <f>Pumpkin_Seeds_Dataset!I2089</f>
        <v>0.69710000000000005</v>
      </c>
      <c r="J2091">
        <f>Pumpkin_Seeds_Dataset!J2089</f>
        <v>0.71109999999999995</v>
      </c>
      <c r="K2091">
        <f>Pumpkin_Seeds_Dataset!K2089</f>
        <v>2.5390999999999999</v>
      </c>
      <c r="L2091">
        <f>Pumpkin_Seeds_Dataset!L2089</f>
        <v>0.62690000000000001</v>
      </c>
      <c r="M2091" s="9">
        <f>Pumpkin_Seeds_Dataset!M2089</f>
        <v>1</v>
      </c>
      <c r="N2091" s="10">
        <f t="shared" si="417"/>
        <v>0</v>
      </c>
      <c r="O2091" s="11">
        <f t="shared" si="418"/>
        <v>1</v>
      </c>
      <c r="P2091">
        <f t="shared" si="419"/>
        <v>1</v>
      </c>
      <c r="Q2091">
        <f t="shared" si="420"/>
        <v>0.99997798028738327</v>
      </c>
      <c r="R2091" s="9">
        <f t="shared" si="421"/>
        <v>0.99997798028738327</v>
      </c>
      <c r="S2091" s="11">
        <f t="shared" si="422"/>
        <v>2.2019712616727638E-5</v>
      </c>
      <c r="T2091" s="9">
        <f t="shared" si="423"/>
        <v>-2.2019955054158442E-5</v>
      </c>
      <c r="U2091" s="11">
        <f t="shared" si="424"/>
        <v>100</v>
      </c>
      <c r="AX2091">
        <v>0.99014693507104545</v>
      </c>
      <c r="AY2091">
        <v>0</v>
      </c>
      <c r="AZ2091">
        <v>1</v>
      </c>
      <c r="BA2091">
        <f t="shared" si="428"/>
        <v>1297</v>
      </c>
      <c r="BB2091">
        <f t="shared" si="429"/>
        <v>790</v>
      </c>
      <c r="BC2091">
        <f t="shared" si="425"/>
        <v>2.3076923076923439E-3</v>
      </c>
      <c r="BD2091">
        <f t="shared" si="426"/>
        <v>0.34166666666666667</v>
      </c>
      <c r="BE2091">
        <f t="shared" si="427"/>
        <v>0</v>
      </c>
    </row>
    <row r="2092" spans="1:57" x14ac:dyDescent="0.3">
      <c r="A2092">
        <f>Pumpkin_Seeds_Dataset!A2090</f>
        <v>108954</v>
      </c>
      <c r="B2092">
        <f>Pumpkin_Seeds_Dataset!B2090</f>
        <v>1419.7529999999999</v>
      </c>
      <c r="C2092">
        <f>Pumpkin_Seeds_Dataset!C2090</f>
        <v>620.09680000000003</v>
      </c>
      <c r="D2092">
        <f>Pumpkin_Seeds_Dataset!D2090</f>
        <v>224.50370000000001</v>
      </c>
      <c r="E2092">
        <f>Pumpkin_Seeds_Dataset!E2090</f>
        <v>110095</v>
      </c>
      <c r="F2092">
        <f>Pumpkin_Seeds_Dataset!F2090</f>
        <v>372.45740000000001</v>
      </c>
      <c r="G2092">
        <f>Pumpkin_Seeds_Dataset!G2090</f>
        <v>0.93220000000000003</v>
      </c>
      <c r="H2092">
        <f>Pumpkin_Seeds_Dataset!H2090</f>
        <v>0.98960000000000004</v>
      </c>
      <c r="I2092">
        <f>Pumpkin_Seeds_Dataset!I2090</f>
        <v>0.74060000000000004</v>
      </c>
      <c r="J2092">
        <f>Pumpkin_Seeds_Dataset!J2090</f>
        <v>0.67920000000000003</v>
      </c>
      <c r="K2092">
        <f>Pumpkin_Seeds_Dataset!K2090</f>
        <v>2.7621000000000002</v>
      </c>
      <c r="L2092">
        <f>Pumpkin_Seeds_Dataset!L2090</f>
        <v>0.60060000000000002</v>
      </c>
      <c r="M2092" s="9">
        <f>Pumpkin_Seeds_Dataset!M2090</f>
        <v>1</v>
      </c>
      <c r="N2092" s="10">
        <f t="shared" si="417"/>
        <v>0</v>
      </c>
      <c r="O2092" s="11">
        <f t="shared" si="418"/>
        <v>1</v>
      </c>
      <c r="P2092">
        <f t="shared" si="419"/>
        <v>1</v>
      </c>
      <c r="Q2092">
        <f t="shared" si="420"/>
        <v>0.99999114505596121</v>
      </c>
      <c r="R2092" s="9">
        <f t="shared" si="421"/>
        <v>0.99999114505596121</v>
      </c>
      <c r="S2092" s="11">
        <f t="shared" si="422"/>
        <v>8.8549440387941658E-6</v>
      </c>
      <c r="T2092" s="9">
        <f t="shared" si="423"/>
        <v>-8.8549832440425716E-6</v>
      </c>
      <c r="U2092" s="11">
        <f t="shared" si="424"/>
        <v>100</v>
      </c>
      <c r="AX2092">
        <v>0.99016122875043167</v>
      </c>
      <c r="AY2092">
        <v>0</v>
      </c>
      <c r="AZ2092">
        <v>1</v>
      </c>
      <c r="BA2092">
        <f t="shared" si="428"/>
        <v>1297</v>
      </c>
      <c r="BB2092">
        <f t="shared" si="429"/>
        <v>791</v>
      </c>
      <c r="BC2092">
        <f t="shared" si="425"/>
        <v>2.3076923076923439E-3</v>
      </c>
      <c r="BD2092">
        <f t="shared" si="426"/>
        <v>0.34083333333333332</v>
      </c>
      <c r="BE2092">
        <f t="shared" si="427"/>
        <v>0</v>
      </c>
    </row>
    <row r="2093" spans="1:57" x14ac:dyDescent="0.3">
      <c r="A2093">
        <f>Pumpkin_Seeds_Dataset!A2091</f>
        <v>83192</v>
      </c>
      <c r="B2093">
        <f>Pumpkin_Seeds_Dataset!B2091</f>
        <v>1234.2629999999999</v>
      </c>
      <c r="C2093">
        <f>Pumpkin_Seeds_Dataset!C2091</f>
        <v>541.29169999999999</v>
      </c>
      <c r="D2093">
        <f>Pumpkin_Seeds_Dataset!D2091</f>
        <v>196.18940000000001</v>
      </c>
      <c r="E2093">
        <f>Pumpkin_Seeds_Dataset!E2091</f>
        <v>83761</v>
      </c>
      <c r="F2093">
        <f>Pumpkin_Seeds_Dataset!F2091</f>
        <v>325.45870000000002</v>
      </c>
      <c r="G2093">
        <f>Pumpkin_Seeds_Dataset!G2091</f>
        <v>0.93200000000000005</v>
      </c>
      <c r="H2093">
        <f>Pumpkin_Seeds_Dataset!H2091</f>
        <v>0.99319999999999997</v>
      </c>
      <c r="I2093">
        <f>Pumpkin_Seeds_Dataset!I2091</f>
        <v>0.75149999999999995</v>
      </c>
      <c r="J2093">
        <f>Pumpkin_Seeds_Dataset!J2091</f>
        <v>0.68620000000000003</v>
      </c>
      <c r="K2093">
        <f>Pumpkin_Seeds_Dataset!K2091</f>
        <v>2.7589999999999999</v>
      </c>
      <c r="L2093">
        <f>Pumpkin_Seeds_Dataset!L2091</f>
        <v>0.60129999999999995</v>
      </c>
      <c r="M2093" s="9">
        <f>Pumpkin_Seeds_Dataset!M2091</f>
        <v>1</v>
      </c>
      <c r="N2093" s="10">
        <f t="shared" si="417"/>
        <v>0</v>
      </c>
      <c r="O2093" s="11">
        <f t="shared" si="418"/>
        <v>1</v>
      </c>
      <c r="P2093">
        <f t="shared" si="419"/>
        <v>1</v>
      </c>
      <c r="Q2093">
        <f t="shared" si="420"/>
        <v>0.99993991783349567</v>
      </c>
      <c r="R2093" s="9">
        <f t="shared" si="421"/>
        <v>0.99993991783349567</v>
      </c>
      <c r="S2093" s="11">
        <f t="shared" si="422"/>
        <v>6.0082166504327184E-5</v>
      </c>
      <c r="T2093" s="9">
        <f t="shared" si="423"/>
        <v>-6.0083971509992571E-5</v>
      </c>
      <c r="U2093" s="11">
        <f t="shared" si="424"/>
        <v>100</v>
      </c>
      <c r="AX2093">
        <v>0.99027828657326078</v>
      </c>
      <c r="AY2093">
        <v>0</v>
      </c>
      <c r="AZ2093">
        <v>1</v>
      </c>
      <c r="BA2093">
        <f t="shared" si="428"/>
        <v>1297</v>
      </c>
      <c r="BB2093">
        <f t="shared" si="429"/>
        <v>792</v>
      </c>
      <c r="BC2093">
        <f t="shared" si="425"/>
        <v>2.3076923076923439E-3</v>
      </c>
      <c r="BD2093">
        <f t="shared" si="426"/>
        <v>0.33999999999999997</v>
      </c>
      <c r="BE2093">
        <f t="shared" si="427"/>
        <v>0</v>
      </c>
    </row>
    <row r="2094" spans="1:57" x14ac:dyDescent="0.3">
      <c r="A2094">
        <f>Pumpkin_Seeds_Dataset!A2092</f>
        <v>88385</v>
      </c>
      <c r="B2094">
        <f>Pumpkin_Seeds_Dataset!B2092</f>
        <v>1227.384</v>
      </c>
      <c r="C2094">
        <f>Pumpkin_Seeds_Dataset!C2092</f>
        <v>516.81859999999995</v>
      </c>
      <c r="D2094">
        <f>Pumpkin_Seeds_Dataset!D2092</f>
        <v>218.3544</v>
      </c>
      <c r="E2094">
        <f>Pumpkin_Seeds_Dataset!E2092</f>
        <v>89255</v>
      </c>
      <c r="F2094">
        <f>Pumpkin_Seeds_Dataset!F2092</f>
        <v>335.46280000000002</v>
      </c>
      <c r="G2094">
        <f>Pumpkin_Seeds_Dataset!G2092</f>
        <v>0.90639999999999998</v>
      </c>
      <c r="H2094">
        <f>Pumpkin_Seeds_Dataset!H2092</f>
        <v>0.99029999999999996</v>
      </c>
      <c r="I2094">
        <f>Pumpkin_Seeds_Dataset!I2092</f>
        <v>0.7137</v>
      </c>
      <c r="J2094">
        <f>Pumpkin_Seeds_Dataset!J2092</f>
        <v>0.73729999999999996</v>
      </c>
      <c r="K2094">
        <f>Pumpkin_Seeds_Dataset!K2092</f>
        <v>2.3668999999999998</v>
      </c>
      <c r="L2094">
        <f>Pumpkin_Seeds_Dataset!L2092</f>
        <v>0.64910000000000001</v>
      </c>
      <c r="M2094" s="9">
        <f>Pumpkin_Seeds_Dataset!M2092</f>
        <v>1</v>
      </c>
      <c r="N2094" s="10">
        <f t="shared" si="417"/>
        <v>0</v>
      </c>
      <c r="O2094" s="11">
        <f t="shared" si="418"/>
        <v>1</v>
      </c>
      <c r="P2094">
        <f t="shared" si="419"/>
        <v>1</v>
      </c>
      <c r="Q2094">
        <f t="shared" si="420"/>
        <v>0.97634579010693923</v>
      </c>
      <c r="R2094" s="9">
        <f t="shared" si="421"/>
        <v>0.97634579010693923</v>
      </c>
      <c r="S2094" s="11">
        <f t="shared" si="422"/>
        <v>2.3654209893060774E-2</v>
      </c>
      <c r="T2094" s="9">
        <f t="shared" si="423"/>
        <v>-2.3938462173684043E-2</v>
      </c>
      <c r="U2094" s="11">
        <f t="shared" si="424"/>
        <v>100</v>
      </c>
      <c r="AX2094">
        <v>0.99033669562797977</v>
      </c>
      <c r="AY2094">
        <v>0</v>
      </c>
      <c r="AZ2094">
        <v>1</v>
      </c>
      <c r="BA2094">
        <f t="shared" si="428"/>
        <v>1297</v>
      </c>
      <c r="BB2094">
        <f t="shared" si="429"/>
        <v>793</v>
      </c>
      <c r="BC2094">
        <f t="shared" si="425"/>
        <v>2.3076923076923439E-3</v>
      </c>
      <c r="BD2094">
        <f t="shared" si="426"/>
        <v>0.33916666666666662</v>
      </c>
      <c r="BE2094">
        <f t="shared" si="427"/>
        <v>0</v>
      </c>
    </row>
    <row r="2095" spans="1:57" x14ac:dyDescent="0.3">
      <c r="A2095">
        <f>Pumpkin_Seeds_Dataset!A2093</f>
        <v>84329</v>
      </c>
      <c r="B2095">
        <f>Pumpkin_Seeds_Dataset!B2093</f>
        <v>1139.8910000000001</v>
      </c>
      <c r="C2095">
        <f>Pumpkin_Seeds_Dataset!C2093</f>
        <v>461.91370000000001</v>
      </c>
      <c r="D2095">
        <f>Pumpkin_Seeds_Dataset!D2093</f>
        <v>233.76349999999999</v>
      </c>
      <c r="E2095">
        <f>Pumpkin_Seeds_Dataset!E2093</f>
        <v>84990</v>
      </c>
      <c r="F2095">
        <f>Pumpkin_Seeds_Dataset!F2093</f>
        <v>327.67520000000002</v>
      </c>
      <c r="G2095">
        <f>Pumpkin_Seeds_Dataset!G2093</f>
        <v>0.86250000000000004</v>
      </c>
      <c r="H2095">
        <f>Pumpkin_Seeds_Dataset!H2093</f>
        <v>0.99219999999999997</v>
      </c>
      <c r="I2095">
        <f>Pumpkin_Seeds_Dataset!I2093</f>
        <v>0.67900000000000005</v>
      </c>
      <c r="J2095">
        <f>Pumpkin_Seeds_Dataset!J2093</f>
        <v>0.81559999999999999</v>
      </c>
      <c r="K2095">
        <f>Pumpkin_Seeds_Dataset!K2093</f>
        <v>1.976</v>
      </c>
      <c r="L2095">
        <f>Pumpkin_Seeds_Dataset!L2093</f>
        <v>0.70940000000000003</v>
      </c>
      <c r="M2095" s="9">
        <f>Pumpkin_Seeds_Dataset!M2093</f>
        <v>1</v>
      </c>
      <c r="N2095" s="10">
        <f t="shared" si="417"/>
        <v>0</v>
      </c>
      <c r="O2095" s="11">
        <f t="shared" si="418"/>
        <v>1</v>
      </c>
      <c r="P2095">
        <f t="shared" si="419"/>
        <v>1</v>
      </c>
      <c r="Q2095">
        <f t="shared" si="420"/>
        <v>0.43177849910153482</v>
      </c>
      <c r="R2095" s="9">
        <f t="shared" si="421"/>
        <v>0.43177849910153482</v>
      </c>
      <c r="S2095" s="11">
        <f t="shared" si="422"/>
        <v>0.56822150089846524</v>
      </c>
      <c r="T2095" s="9">
        <f t="shared" si="423"/>
        <v>-0.83984255579209022</v>
      </c>
      <c r="U2095" s="11">
        <f t="shared" si="424"/>
        <v>0</v>
      </c>
      <c r="AX2095">
        <v>0.99037101479524725</v>
      </c>
      <c r="AY2095">
        <v>0</v>
      </c>
      <c r="AZ2095">
        <v>1</v>
      </c>
      <c r="BA2095">
        <f t="shared" si="428"/>
        <v>1297</v>
      </c>
      <c r="BB2095">
        <f t="shared" si="429"/>
        <v>794</v>
      </c>
      <c r="BC2095">
        <f t="shared" si="425"/>
        <v>2.3076923076923439E-3</v>
      </c>
      <c r="BD2095">
        <f t="shared" si="426"/>
        <v>0.33833333333333337</v>
      </c>
      <c r="BE2095">
        <f t="shared" si="427"/>
        <v>0</v>
      </c>
    </row>
    <row r="2096" spans="1:57" x14ac:dyDescent="0.3">
      <c r="A2096">
        <f>Pumpkin_Seeds_Dataset!A2094</f>
        <v>86279</v>
      </c>
      <c r="B2096">
        <f>Pumpkin_Seeds_Dataset!B2094</f>
        <v>1195.527</v>
      </c>
      <c r="C2096">
        <f>Pumpkin_Seeds_Dataset!C2094</f>
        <v>504.16210000000001</v>
      </c>
      <c r="D2096">
        <f>Pumpkin_Seeds_Dataset!D2094</f>
        <v>218.3972</v>
      </c>
      <c r="E2096">
        <f>Pumpkin_Seeds_Dataset!E2094</f>
        <v>86983</v>
      </c>
      <c r="F2096">
        <f>Pumpkin_Seeds_Dataset!F2094</f>
        <v>331.44209999999998</v>
      </c>
      <c r="G2096">
        <f>Pumpkin_Seeds_Dataset!G2094</f>
        <v>0.90129999999999999</v>
      </c>
      <c r="H2096">
        <f>Pumpkin_Seeds_Dataset!H2094</f>
        <v>0.9919</v>
      </c>
      <c r="I2096">
        <f>Pumpkin_Seeds_Dataset!I2094</f>
        <v>0.72870000000000001</v>
      </c>
      <c r="J2096">
        <f>Pumpkin_Seeds_Dataset!J2094</f>
        <v>0.75860000000000005</v>
      </c>
      <c r="K2096">
        <f>Pumpkin_Seeds_Dataset!K2094</f>
        <v>2.3085</v>
      </c>
      <c r="L2096">
        <f>Pumpkin_Seeds_Dataset!L2094</f>
        <v>0.65739999999999998</v>
      </c>
      <c r="M2096" s="9">
        <f>Pumpkin_Seeds_Dataset!M2094</f>
        <v>1</v>
      </c>
      <c r="N2096" s="10">
        <f t="shared" si="417"/>
        <v>0</v>
      </c>
      <c r="O2096" s="11">
        <f t="shared" si="418"/>
        <v>1</v>
      </c>
      <c r="P2096">
        <f t="shared" si="419"/>
        <v>1</v>
      </c>
      <c r="Q2096">
        <f t="shared" si="420"/>
        <v>0.96387930065650063</v>
      </c>
      <c r="R2096" s="9">
        <f t="shared" si="421"/>
        <v>0.96387930065650063</v>
      </c>
      <c r="S2096" s="11">
        <f t="shared" si="422"/>
        <v>3.6120699343499374E-2</v>
      </c>
      <c r="T2096" s="9">
        <f t="shared" si="423"/>
        <v>-3.6789198998478059E-2</v>
      </c>
      <c r="U2096" s="11">
        <f t="shared" si="424"/>
        <v>100</v>
      </c>
      <c r="AX2096">
        <v>0.99037256440202348</v>
      </c>
      <c r="AY2096">
        <v>0</v>
      </c>
      <c r="AZ2096">
        <v>1</v>
      </c>
      <c r="BA2096">
        <f t="shared" si="428"/>
        <v>1297</v>
      </c>
      <c r="BB2096">
        <f t="shared" si="429"/>
        <v>795</v>
      </c>
      <c r="BC2096">
        <f t="shared" si="425"/>
        <v>2.3076923076923439E-3</v>
      </c>
      <c r="BD2096">
        <f t="shared" si="426"/>
        <v>0.33750000000000002</v>
      </c>
      <c r="BE2096">
        <f t="shared" si="427"/>
        <v>0</v>
      </c>
    </row>
    <row r="2097" spans="1:57" x14ac:dyDescent="0.3">
      <c r="A2097">
        <f>Pumpkin_Seeds_Dataset!A2095</f>
        <v>75634</v>
      </c>
      <c r="B2097">
        <f>Pumpkin_Seeds_Dataset!B2095</f>
        <v>1110.3869999999999</v>
      </c>
      <c r="C2097">
        <f>Pumpkin_Seeds_Dataset!C2095</f>
        <v>429.98360000000002</v>
      </c>
      <c r="D2097">
        <f>Pumpkin_Seeds_Dataset!D2095</f>
        <v>229.97</v>
      </c>
      <c r="E2097">
        <f>Pumpkin_Seeds_Dataset!E2095</f>
        <v>76640</v>
      </c>
      <c r="F2097">
        <f>Pumpkin_Seeds_Dataset!F2095</f>
        <v>310.3227</v>
      </c>
      <c r="G2097">
        <f>Pumpkin_Seeds_Dataset!G2095</f>
        <v>0.84499999999999997</v>
      </c>
      <c r="H2097">
        <f>Pumpkin_Seeds_Dataset!H2095</f>
        <v>0.9869</v>
      </c>
      <c r="I2097">
        <f>Pumpkin_Seeds_Dataset!I2095</f>
        <v>0.57930000000000004</v>
      </c>
      <c r="J2097">
        <f>Pumpkin_Seeds_Dataset!J2095</f>
        <v>0.77090000000000003</v>
      </c>
      <c r="K2097">
        <f>Pumpkin_Seeds_Dataset!K2095</f>
        <v>1.8696999999999999</v>
      </c>
      <c r="L2097">
        <f>Pumpkin_Seeds_Dataset!L2095</f>
        <v>0.72170000000000001</v>
      </c>
      <c r="M2097" s="9">
        <f>Pumpkin_Seeds_Dataset!M2095</f>
        <v>1</v>
      </c>
      <c r="N2097" s="10">
        <f t="shared" si="417"/>
        <v>0</v>
      </c>
      <c r="O2097" s="11">
        <f t="shared" si="418"/>
        <v>1</v>
      </c>
      <c r="P2097">
        <f t="shared" si="419"/>
        <v>1</v>
      </c>
      <c r="Q2097">
        <f t="shared" si="420"/>
        <v>0.59800682595586396</v>
      </c>
      <c r="R2097" s="9">
        <f t="shared" si="421"/>
        <v>0.59800682595586396</v>
      </c>
      <c r="S2097" s="11">
        <f t="shared" si="422"/>
        <v>0.40199317404413604</v>
      </c>
      <c r="T2097" s="9">
        <f t="shared" si="423"/>
        <v>-0.51415311045473888</v>
      </c>
      <c r="U2097" s="11">
        <f t="shared" si="424"/>
        <v>100</v>
      </c>
      <c r="AX2097">
        <v>0.99049277167271577</v>
      </c>
      <c r="AY2097">
        <v>0</v>
      </c>
      <c r="AZ2097">
        <v>1</v>
      </c>
      <c r="BA2097">
        <f t="shared" si="428"/>
        <v>1297</v>
      </c>
      <c r="BB2097">
        <f t="shared" si="429"/>
        <v>796</v>
      </c>
      <c r="BC2097">
        <f t="shared" si="425"/>
        <v>2.3076923076923439E-3</v>
      </c>
      <c r="BD2097">
        <f t="shared" si="426"/>
        <v>0.33666666666666667</v>
      </c>
      <c r="BE2097">
        <f t="shared" si="427"/>
        <v>0</v>
      </c>
    </row>
    <row r="2098" spans="1:57" x14ac:dyDescent="0.3">
      <c r="A2098">
        <f>Pumpkin_Seeds_Dataset!A2096</f>
        <v>88874</v>
      </c>
      <c r="B2098">
        <f>Pumpkin_Seeds_Dataset!B2096</f>
        <v>1241.548</v>
      </c>
      <c r="C2098">
        <f>Pumpkin_Seeds_Dataset!C2096</f>
        <v>529.57770000000005</v>
      </c>
      <c r="D2098">
        <f>Pumpkin_Seeds_Dataset!D2096</f>
        <v>213.95580000000001</v>
      </c>
      <c r="E2098">
        <f>Pumpkin_Seeds_Dataset!E2096</f>
        <v>89806</v>
      </c>
      <c r="F2098">
        <f>Pumpkin_Seeds_Dataset!F2096</f>
        <v>336.3895</v>
      </c>
      <c r="G2098">
        <f>Pumpkin_Seeds_Dataset!G2096</f>
        <v>0.91479999999999995</v>
      </c>
      <c r="H2098">
        <f>Pumpkin_Seeds_Dataset!H2096</f>
        <v>0.98960000000000004</v>
      </c>
      <c r="I2098">
        <f>Pumpkin_Seeds_Dataset!I2096</f>
        <v>0.63539999999999996</v>
      </c>
      <c r="J2098">
        <f>Pumpkin_Seeds_Dataset!J2096</f>
        <v>0.72450000000000003</v>
      </c>
      <c r="K2098">
        <f>Pumpkin_Seeds_Dataset!K2096</f>
        <v>2.4752000000000001</v>
      </c>
      <c r="L2098">
        <f>Pumpkin_Seeds_Dataset!L2096</f>
        <v>0.63519999999999999</v>
      </c>
      <c r="M2098" s="9">
        <f>Pumpkin_Seeds_Dataset!M2096</f>
        <v>1</v>
      </c>
      <c r="N2098" s="10">
        <f t="shared" si="417"/>
        <v>0</v>
      </c>
      <c r="O2098" s="11">
        <f t="shared" si="418"/>
        <v>1</v>
      </c>
      <c r="P2098">
        <f t="shared" si="419"/>
        <v>1</v>
      </c>
      <c r="Q2098">
        <f t="shared" si="420"/>
        <v>0.99049277167271577</v>
      </c>
      <c r="R2098" s="9">
        <f t="shared" si="421"/>
        <v>0.99049277167271577</v>
      </c>
      <c r="S2098" s="11">
        <f t="shared" si="422"/>
        <v>9.5072283272842339E-3</v>
      </c>
      <c r="T2098" s="9">
        <f t="shared" si="423"/>
        <v>-9.5527105251662445E-3</v>
      </c>
      <c r="U2098" s="11">
        <f t="shared" si="424"/>
        <v>100</v>
      </c>
      <c r="AX2098">
        <v>0.99056319760491551</v>
      </c>
      <c r="AY2098">
        <v>0</v>
      </c>
      <c r="AZ2098">
        <v>1</v>
      </c>
      <c r="BA2098">
        <f t="shared" si="428"/>
        <v>1297</v>
      </c>
      <c r="BB2098">
        <f t="shared" si="429"/>
        <v>797</v>
      </c>
      <c r="BC2098">
        <f t="shared" si="425"/>
        <v>2.3076923076923439E-3</v>
      </c>
      <c r="BD2098">
        <f t="shared" si="426"/>
        <v>0.33583333333333332</v>
      </c>
      <c r="BE2098">
        <f t="shared" si="427"/>
        <v>0</v>
      </c>
    </row>
    <row r="2099" spans="1:57" x14ac:dyDescent="0.3">
      <c r="A2099">
        <f>Pumpkin_Seeds_Dataset!A2097</f>
        <v>77802</v>
      </c>
      <c r="B2099">
        <f>Pumpkin_Seeds_Dataset!B2097</f>
        <v>1087.4670000000001</v>
      </c>
      <c r="C2099">
        <f>Pumpkin_Seeds_Dataset!C2097</f>
        <v>435.51749999999998</v>
      </c>
      <c r="D2099">
        <f>Pumpkin_Seeds_Dataset!D2097</f>
        <v>228.23400000000001</v>
      </c>
      <c r="E2099">
        <f>Pumpkin_Seeds_Dataset!E2097</f>
        <v>78490</v>
      </c>
      <c r="F2099">
        <f>Pumpkin_Seeds_Dataset!F2097</f>
        <v>314.7389</v>
      </c>
      <c r="G2099">
        <f>Pumpkin_Seeds_Dataset!G2097</f>
        <v>0.85170000000000001</v>
      </c>
      <c r="H2099">
        <f>Pumpkin_Seeds_Dataset!H2097</f>
        <v>0.99119999999999997</v>
      </c>
      <c r="I2099">
        <f>Pumpkin_Seeds_Dataset!I2097</f>
        <v>0.63519999999999999</v>
      </c>
      <c r="J2099">
        <f>Pumpkin_Seeds_Dataset!J2097</f>
        <v>0.82669999999999999</v>
      </c>
      <c r="K2099">
        <f>Pumpkin_Seeds_Dataset!K2097</f>
        <v>1.9081999999999999</v>
      </c>
      <c r="L2099">
        <f>Pumpkin_Seeds_Dataset!L2097</f>
        <v>0.72270000000000001</v>
      </c>
      <c r="M2099" s="9">
        <f>Pumpkin_Seeds_Dataset!M2097</f>
        <v>1</v>
      </c>
      <c r="N2099" s="10">
        <f t="shared" si="417"/>
        <v>0</v>
      </c>
      <c r="O2099" s="11">
        <f t="shared" si="418"/>
        <v>1</v>
      </c>
      <c r="P2099">
        <f t="shared" si="419"/>
        <v>1</v>
      </c>
      <c r="Q2099">
        <f t="shared" si="420"/>
        <v>0.1407122781366888</v>
      </c>
      <c r="R2099" s="9">
        <f t="shared" si="421"/>
        <v>0.1407122781366888</v>
      </c>
      <c r="S2099" s="11">
        <f t="shared" si="422"/>
        <v>0.85928772186331126</v>
      </c>
      <c r="T2099" s="9">
        <f t="shared" si="423"/>
        <v>-1.9610380540160488</v>
      </c>
      <c r="U2099" s="11">
        <f t="shared" si="424"/>
        <v>0</v>
      </c>
      <c r="AX2099">
        <v>0.99056746788530647</v>
      </c>
      <c r="AY2099">
        <v>0</v>
      </c>
      <c r="AZ2099">
        <v>1</v>
      </c>
      <c r="BA2099">
        <f t="shared" si="428"/>
        <v>1297</v>
      </c>
      <c r="BB2099">
        <f t="shared" si="429"/>
        <v>798</v>
      </c>
      <c r="BC2099">
        <f t="shared" si="425"/>
        <v>2.3076923076923439E-3</v>
      </c>
      <c r="BD2099">
        <f t="shared" si="426"/>
        <v>0.33499999999999996</v>
      </c>
      <c r="BE2099">
        <f t="shared" si="427"/>
        <v>0</v>
      </c>
    </row>
    <row r="2100" spans="1:57" x14ac:dyDescent="0.3">
      <c r="A2100">
        <f>Pumpkin_Seeds_Dataset!A2098</f>
        <v>92741</v>
      </c>
      <c r="B2100">
        <f>Pumpkin_Seeds_Dataset!B2098</f>
        <v>1190.617</v>
      </c>
      <c r="C2100">
        <f>Pumpkin_Seeds_Dataset!C2098</f>
        <v>473.05090000000001</v>
      </c>
      <c r="D2100">
        <f>Pumpkin_Seeds_Dataset!D2098</f>
        <v>250.72049999999999</v>
      </c>
      <c r="E2100">
        <f>Pumpkin_Seeds_Dataset!E2098</f>
        <v>93415</v>
      </c>
      <c r="F2100">
        <f>Pumpkin_Seeds_Dataset!F2098</f>
        <v>343.62990000000002</v>
      </c>
      <c r="G2100">
        <f>Pumpkin_Seeds_Dataset!G2098</f>
        <v>0.84799999999999998</v>
      </c>
      <c r="H2100">
        <f>Pumpkin_Seeds_Dataset!H2098</f>
        <v>0.99280000000000002</v>
      </c>
      <c r="I2100">
        <f>Pumpkin_Seeds_Dataset!I2098</f>
        <v>0.66549999999999998</v>
      </c>
      <c r="J2100">
        <f>Pumpkin_Seeds_Dataset!J2098</f>
        <v>0.82210000000000005</v>
      </c>
      <c r="K2100">
        <f>Pumpkin_Seeds_Dataset!K2098</f>
        <v>1.8868</v>
      </c>
      <c r="L2100">
        <f>Pumpkin_Seeds_Dataset!L2098</f>
        <v>0.72640000000000005</v>
      </c>
      <c r="M2100" s="9">
        <f>Pumpkin_Seeds_Dataset!M2098</f>
        <v>1</v>
      </c>
      <c r="N2100" s="10">
        <f t="shared" si="417"/>
        <v>0</v>
      </c>
      <c r="O2100" s="11">
        <f t="shared" si="418"/>
        <v>1</v>
      </c>
      <c r="P2100">
        <f t="shared" si="419"/>
        <v>1</v>
      </c>
      <c r="Q2100">
        <f t="shared" si="420"/>
        <v>0.35333221610753068</v>
      </c>
      <c r="R2100" s="9">
        <f t="shared" si="421"/>
        <v>0.35333221610753068</v>
      </c>
      <c r="S2100" s="11">
        <f t="shared" si="422"/>
        <v>0.64666778389246926</v>
      </c>
      <c r="T2100" s="9">
        <f t="shared" si="423"/>
        <v>-1.0403465425089518</v>
      </c>
      <c r="U2100" s="11">
        <f t="shared" si="424"/>
        <v>0</v>
      </c>
      <c r="AX2100">
        <v>0.99060134607696526</v>
      </c>
      <c r="AY2100">
        <v>0</v>
      </c>
      <c r="AZ2100">
        <v>1</v>
      </c>
      <c r="BA2100">
        <f t="shared" si="428"/>
        <v>1297</v>
      </c>
      <c r="BB2100">
        <f t="shared" si="429"/>
        <v>799</v>
      </c>
      <c r="BC2100">
        <f t="shared" si="425"/>
        <v>2.3076923076923439E-3</v>
      </c>
      <c r="BD2100">
        <f t="shared" si="426"/>
        <v>0.33416666666666661</v>
      </c>
      <c r="BE2100">
        <f t="shared" si="427"/>
        <v>0</v>
      </c>
    </row>
    <row r="2101" spans="1:57" x14ac:dyDescent="0.3">
      <c r="A2101">
        <f>Pumpkin_Seeds_Dataset!A2099</f>
        <v>82455</v>
      </c>
      <c r="B2101">
        <f>Pumpkin_Seeds_Dataset!B2099</f>
        <v>1267.162</v>
      </c>
      <c r="C2101">
        <f>Pumpkin_Seeds_Dataset!C2099</f>
        <v>559.18600000000004</v>
      </c>
      <c r="D2101">
        <f>Pumpkin_Seeds_Dataset!D2099</f>
        <v>188.50210000000001</v>
      </c>
      <c r="E2101">
        <f>Pumpkin_Seeds_Dataset!E2099</f>
        <v>83197</v>
      </c>
      <c r="F2101">
        <f>Pumpkin_Seeds_Dataset!F2099</f>
        <v>324.0138</v>
      </c>
      <c r="G2101">
        <f>Pumpkin_Seeds_Dataset!G2099</f>
        <v>0.9415</v>
      </c>
      <c r="H2101">
        <f>Pumpkin_Seeds_Dataset!H2099</f>
        <v>0.99109999999999998</v>
      </c>
      <c r="I2101">
        <f>Pumpkin_Seeds_Dataset!I2099</f>
        <v>0.48220000000000002</v>
      </c>
      <c r="J2101">
        <f>Pumpkin_Seeds_Dataset!J2099</f>
        <v>0.64529999999999998</v>
      </c>
      <c r="K2101">
        <f>Pumpkin_Seeds_Dataset!K2099</f>
        <v>2.9664999999999999</v>
      </c>
      <c r="L2101">
        <f>Pumpkin_Seeds_Dataset!L2099</f>
        <v>0.57940000000000003</v>
      </c>
      <c r="M2101" s="9">
        <f>Pumpkin_Seeds_Dataset!M2099</f>
        <v>1</v>
      </c>
      <c r="N2101" s="10">
        <f t="shared" si="417"/>
        <v>0</v>
      </c>
      <c r="O2101" s="11">
        <f t="shared" si="418"/>
        <v>1</v>
      </c>
      <c r="P2101">
        <f t="shared" si="419"/>
        <v>1</v>
      </c>
      <c r="Q2101">
        <f t="shared" si="420"/>
        <v>0.99999331897165977</v>
      </c>
      <c r="R2101" s="9">
        <f t="shared" si="421"/>
        <v>0.99999331897165977</v>
      </c>
      <c r="S2101" s="11">
        <f t="shared" si="422"/>
        <v>6.6810283402274351E-6</v>
      </c>
      <c r="T2101" s="9">
        <f t="shared" si="423"/>
        <v>-6.6810506583966823E-6</v>
      </c>
      <c r="U2101" s="11">
        <f t="shared" si="424"/>
        <v>100</v>
      </c>
      <c r="AX2101">
        <v>0.99069330427014057</v>
      </c>
      <c r="AY2101">
        <v>0</v>
      </c>
      <c r="AZ2101">
        <v>1</v>
      </c>
      <c r="BA2101">
        <f t="shared" si="428"/>
        <v>1297</v>
      </c>
      <c r="BB2101">
        <f t="shared" si="429"/>
        <v>800</v>
      </c>
      <c r="BC2101">
        <f t="shared" si="425"/>
        <v>2.3076923076923439E-3</v>
      </c>
      <c r="BD2101">
        <f t="shared" si="426"/>
        <v>0.33333333333333337</v>
      </c>
      <c r="BE2101">
        <f t="shared" si="427"/>
        <v>0</v>
      </c>
    </row>
    <row r="2102" spans="1:57" x14ac:dyDescent="0.3">
      <c r="A2102">
        <f>Pumpkin_Seeds_Dataset!A2100</f>
        <v>62717</v>
      </c>
      <c r="B2102">
        <f>Pumpkin_Seeds_Dataset!B2100</f>
        <v>997.47900000000004</v>
      </c>
      <c r="C2102">
        <f>Pumpkin_Seeds_Dataset!C2100</f>
        <v>405.5403</v>
      </c>
      <c r="D2102">
        <f>Pumpkin_Seeds_Dataset!D2100</f>
        <v>198.01480000000001</v>
      </c>
      <c r="E2102">
        <f>Pumpkin_Seeds_Dataset!E2100</f>
        <v>63319</v>
      </c>
      <c r="F2102">
        <f>Pumpkin_Seeds_Dataset!F2100</f>
        <v>282.58409999999998</v>
      </c>
      <c r="G2102">
        <f>Pumpkin_Seeds_Dataset!G2100</f>
        <v>0.87270000000000003</v>
      </c>
      <c r="H2102">
        <f>Pumpkin_Seeds_Dataset!H2100</f>
        <v>0.99050000000000005</v>
      </c>
      <c r="I2102">
        <f>Pumpkin_Seeds_Dataset!I2100</f>
        <v>0.60329999999999995</v>
      </c>
      <c r="J2102">
        <f>Pumpkin_Seeds_Dataset!J2100</f>
        <v>0.79210000000000003</v>
      </c>
      <c r="K2102">
        <f>Pumpkin_Seeds_Dataset!K2100</f>
        <v>2.048</v>
      </c>
      <c r="L2102">
        <f>Pumpkin_Seeds_Dataset!L2100</f>
        <v>0.69679999999999997</v>
      </c>
      <c r="M2102" s="9">
        <f>Pumpkin_Seeds_Dataset!M2100</f>
        <v>1</v>
      </c>
      <c r="N2102" s="10">
        <f t="shared" si="417"/>
        <v>0</v>
      </c>
      <c r="O2102" s="11">
        <f t="shared" si="418"/>
        <v>1</v>
      </c>
      <c r="P2102">
        <f t="shared" si="419"/>
        <v>1</v>
      </c>
      <c r="Q2102">
        <f t="shared" si="420"/>
        <v>0.71574997070615964</v>
      </c>
      <c r="R2102" s="9">
        <f t="shared" si="421"/>
        <v>0.71574997070615964</v>
      </c>
      <c r="S2102" s="11">
        <f t="shared" si="422"/>
        <v>0.28425002929384036</v>
      </c>
      <c r="T2102" s="9">
        <f t="shared" si="423"/>
        <v>-0.33442437593138863</v>
      </c>
      <c r="U2102" s="11">
        <f t="shared" si="424"/>
        <v>100</v>
      </c>
      <c r="AX2102">
        <v>0.99077422433350559</v>
      </c>
      <c r="AY2102">
        <v>0</v>
      </c>
      <c r="AZ2102">
        <v>1</v>
      </c>
      <c r="BA2102">
        <f t="shared" si="428"/>
        <v>1297</v>
      </c>
      <c r="BB2102">
        <f t="shared" si="429"/>
        <v>801</v>
      </c>
      <c r="BC2102">
        <f t="shared" si="425"/>
        <v>2.3076923076923439E-3</v>
      </c>
      <c r="BD2102">
        <f t="shared" si="426"/>
        <v>0.33250000000000002</v>
      </c>
      <c r="BE2102">
        <f t="shared" si="427"/>
        <v>0</v>
      </c>
    </row>
    <row r="2103" spans="1:57" x14ac:dyDescent="0.3">
      <c r="A2103">
        <f>Pumpkin_Seeds_Dataset!A2101</f>
        <v>65453</v>
      </c>
      <c r="B2103">
        <f>Pumpkin_Seeds_Dataset!B2101</f>
        <v>1041.835</v>
      </c>
      <c r="C2103">
        <f>Pumpkin_Seeds_Dataset!C2101</f>
        <v>433.84500000000003</v>
      </c>
      <c r="D2103">
        <f>Pumpkin_Seeds_Dataset!D2101</f>
        <v>193.0942</v>
      </c>
      <c r="E2103">
        <f>Pumpkin_Seeds_Dataset!E2101</f>
        <v>66027</v>
      </c>
      <c r="F2103">
        <f>Pumpkin_Seeds_Dataset!F2101</f>
        <v>288.68209999999999</v>
      </c>
      <c r="G2103">
        <f>Pumpkin_Seeds_Dataset!G2101</f>
        <v>0.89549999999999996</v>
      </c>
      <c r="H2103">
        <f>Pumpkin_Seeds_Dataset!H2101</f>
        <v>0.99129999999999996</v>
      </c>
      <c r="I2103">
        <f>Pumpkin_Seeds_Dataset!I2101</f>
        <v>0.57969999999999999</v>
      </c>
      <c r="J2103">
        <f>Pumpkin_Seeds_Dataset!J2101</f>
        <v>0.75780000000000003</v>
      </c>
      <c r="K2103">
        <f>Pumpkin_Seeds_Dataset!K2101</f>
        <v>2.2467999999999999</v>
      </c>
      <c r="L2103">
        <f>Pumpkin_Seeds_Dataset!L2101</f>
        <v>0.66539999999999999</v>
      </c>
      <c r="M2103" s="9">
        <f>Pumpkin_Seeds_Dataset!M2101</f>
        <v>1</v>
      </c>
      <c r="N2103" s="10">
        <f t="shared" si="417"/>
        <v>0</v>
      </c>
      <c r="O2103" s="11">
        <f t="shared" si="418"/>
        <v>1</v>
      </c>
      <c r="P2103">
        <f t="shared" si="419"/>
        <v>1</v>
      </c>
      <c r="Q2103">
        <f t="shared" si="420"/>
        <v>0.9540772471199902</v>
      </c>
      <c r="R2103" s="9">
        <f t="shared" si="421"/>
        <v>0.9540772471199902</v>
      </c>
      <c r="S2103" s="11">
        <f t="shared" si="422"/>
        <v>4.5922752880009798E-2</v>
      </c>
      <c r="T2103" s="9">
        <f t="shared" si="423"/>
        <v>-4.7010638988002604E-2</v>
      </c>
      <c r="U2103" s="11">
        <f t="shared" si="424"/>
        <v>100</v>
      </c>
      <c r="AX2103">
        <v>0.99091371694232</v>
      </c>
      <c r="AY2103">
        <v>0</v>
      </c>
      <c r="AZ2103">
        <v>1</v>
      </c>
      <c r="BA2103">
        <f t="shared" si="428"/>
        <v>1297</v>
      </c>
      <c r="BB2103">
        <f t="shared" si="429"/>
        <v>802</v>
      </c>
      <c r="BC2103">
        <f t="shared" si="425"/>
        <v>2.3076923076923439E-3</v>
      </c>
      <c r="BD2103">
        <f t="shared" si="426"/>
        <v>0.33166666666666667</v>
      </c>
      <c r="BE2103">
        <f t="shared" si="427"/>
        <v>0</v>
      </c>
    </row>
    <row r="2104" spans="1:57" x14ac:dyDescent="0.3">
      <c r="A2104">
        <f>Pumpkin_Seeds_Dataset!A2102</f>
        <v>81158</v>
      </c>
      <c r="B2104">
        <f>Pumpkin_Seeds_Dataset!B2102</f>
        <v>1187.5319999999999</v>
      </c>
      <c r="C2104">
        <f>Pumpkin_Seeds_Dataset!C2102</f>
        <v>506.27460000000002</v>
      </c>
      <c r="D2104">
        <f>Pumpkin_Seeds_Dataset!D2102</f>
        <v>205.4392</v>
      </c>
      <c r="E2104">
        <f>Pumpkin_Seeds_Dataset!E2102</f>
        <v>82178</v>
      </c>
      <c r="F2104">
        <f>Pumpkin_Seeds_Dataset!F2102</f>
        <v>321.4554</v>
      </c>
      <c r="G2104">
        <f>Pumpkin_Seeds_Dataset!G2102</f>
        <v>0.91400000000000003</v>
      </c>
      <c r="H2104">
        <f>Pumpkin_Seeds_Dataset!H2102</f>
        <v>0.98760000000000003</v>
      </c>
      <c r="I2104">
        <f>Pumpkin_Seeds_Dataset!I2102</f>
        <v>0.75360000000000005</v>
      </c>
      <c r="J2104">
        <f>Pumpkin_Seeds_Dataset!J2102</f>
        <v>0.72319999999999995</v>
      </c>
      <c r="K2104">
        <f>Pumpkin_Seeds_Dataset!K2102</f>
        <v>2.4643999999999999</v>
      </c>
      <c r="L2104">
        <f>Pumpkin_Seeds_Dataset!L2102</f>
        <v>0.63490000000000002</v>
      </c>
      <c r="M2104" s="9">
        <f>Pumpkin_Seeds_Dataset!M2102</f>
        <v>1</v>
      </c>
      <c r="N2104" s="10">
        <f t="shared" si="417"/>
        <v>0</v>
      </c>
      <c r="O2104" s="11">
        <f t="shared" si="418"/>
        <v>1</v>
      </c>
      <c r="P2104">
        <f t="shared" si="419"/>
        <v>1</v>
      </c>
      <c r="Q2104">
        <f t="shared" si="420"/>
        <v>0.9890242143148138</v>
      </c>
      <c r="R2104" s="9">
        <f t="shared" si="421"/>
        <v>0.9890242143148138</v>
      </c>
      <c r="S2104" s="11">
        <f t="shared" si="422"/>
        <v>1.0975785685186201E-2</v>
      </c>
      <c r="T2104" s="9">
        <f t="shared" si="423"/>
        <v>-1.1036464024347671E-2</v>
      </c>
      <c r="U2104" s="11">
        <f t="shared" si="424"/>
        <v>100</v>
      </c>
      <c r="AX2104">
        <v>0.99093755483423351</v>
      </c>
      <c r="AY2104">
        <v>0</v>
      </c>
      <c r="AZ2104">
        <v>1</v>
      </c>
      <c r="BA2104">
        <f t="shared" si="428"/>
        <v>1297</v>
      </c>
      <c r="BB2104">
        <f t="shared" si="429"/>
        <v>803</v>
      </c>
      <c r="BC2104">
        <f t="shared" si="425"/>
        <v>2.3076923076923439E-3</v>
      </c>
      <c r="BD2104">
        <f t="shared" si="426"/>
        <v>0.33083333333333331</v>
      </c>
      <c r="BE2104">
        <f t="shared" si="427"/>
        <v>0</v>
      </c>
    </row>
    <row r="2105" spans="1:57" x14ac:dyDescent="0.3">
      <c r="A2105">
        <f>Pumpkin_Seeds_Dataset!A2103</f>
        <v>60780</v>
      </c>
      <c r="B2105">
        <f>Pumpkin_Seeds_Dataset!B2103</f>
        <v>1022.444</v>
      </c>
      <c r="C2105">
        <f>Pumpkin_Seeds_Dataset!C2103</f>
        <v>434.36160000000001</v>
      </c>
      <c r="D2105">
        <f>Pumpkin_Seeds_Dataset!D2103</f>
        <v>179.06829999999999</v>
      </c>
      <c r="E2105">
        <f>Pumpkin_Seeds_Dataset!E2103</f>
        <v>61611</v>
      </c>
      <c r="F2105">
        <f>Pumpkin_Seeds_Dataset!F2103</f>
        <v>278.18610000000001</v>
      </c>
      <c r="G2105">
        <f>Pumpkin_Seeds_Dataset!G2103</f>
        <v>0.91110000000000002</v>
      </c>
      <c r="H2105">
        <f>Pumpkin_Seeds_Dataset!H2103</f>
        <v>0.98650000000000004</v>
      </c>
      <c r="I2105">
        <f>Pumpkin_Seeds_Dataset!I2103</f>
        <v>0.57169999999999999</v>
      </c>
      <c r="J2105">
        <f>Pumpkin_Seeds_Dataset!J2103</f>
        <v>0.73060000000000003</v>
      </c>
      <c r="K2105">
        <f>Pumpkin_Seeds_Dataset!K2103</f>
        <v>2.4257</v>
      </c>
      <c r="L2105">
        <f>Pumpkin_Seeds_Dataset!L2103</f>
        <v>0.64039999999999997</v>
      </c>
      <c r="M2105" s="9">
        <f>Pumpkin_Seeds_Dataset!M2103</f>
        <v>1</v>
      </c>
      <c r="N2105" s="10">
        <f t="shared" si="417"/>
        <v>0</v>
      </c>
      <c r="O2105" s="11">
        <f t="shared" si="418"/>
        <v>1</v>
      </c>
      <c r="P2105">
        <f t="shared" si="419"/>
        <v>1</v>
      </c>
      <c r="Q2105">
        <f t="shared" si="420"/>
        <v>0.99222141577878442</v>
      </c>
      <c r="R2105" s="9">
        <f t="shared" si="421"/>
        <v>0.99222141577878442</v>
      </c>
      <c r="S2105" s="11">
        <f t="shared" si="422"/>
        <v>7.7785842212155787E-3</v>
      </c>
      <c r="T2105" s="9">
        <f t="shared" si="423"/>
        <v>-7.80899521308491E-3</v>
      </c>
      <c r="U2105" s="11">
        <f t="shared" si="424"/>
        <v>100</v>
      </c>
      <c r="AX2105">
        <v>0.99094479694587223</v>
      </c>
      <c r="AY2105">
        <v>0</v>
      </c>
      <c r="AZ2105">
        <v>1</v>
      </c>
      <c r="BA2105">
        <f t="shared" si="428"/>
        <v>1297</v>
      </c>
      <c r="BB2105">
        <f t="shared" si="429"/>
        <v>804</v>
      </c>
      <c r="BC2105">
        <f t="shared" si="425"/>
        <v>2.3076923076923439E-3</v>
      </c>
      <c r="BD2105">
        <f t="shared" si="426"/>
        <v>0.32999999999999996</v>
      </c>
      <c r="BE2105">
        <f t="shared" si="427"/>
        <v>0</v>
      </c>
    </row>
    <row r="2106" spans="1:57" x14ac:dyDescent="0.3">
      <c r="A2106">
        <f>Pumpkin_Seeds_Dataset!A2104</f>
        <v>92335</v>
      </c>
      <c r="B2106">
        <f>Pumpkin_Seeds_Dataset!B2104</f>
        <v>1267.8969999999999</v>
      </c>
      <c r="C2106">
        <f>Pumpkin_Seeds_Dataset!C2104</f>
        <v>539.79849999999999</v>
      </c>
      <c r="D2106">
        <f>Pumpkin_Seeds_Dataset!D2104</f>
        <v>218.41569999999999</v>
      </c>
      <c r="E2106">
        <f>Pumpkin_Seeds_Dataset!E2104</f>
        <v>93195</v>
      </c>
      <c r="F2106">
        <f>Pumpkin_Seeds_Dataset!F2104</f>
        <v>342.87689999999998</v>
      </c>
      <c r="G2106">
        <f>Pumpkin_Seeds_Dataset!G2104</f>
        <v>0.91449999999999998</v>
      </c>
      <c r="H2106">
        <f>Pumpkin_Seeds_Dataset!H2104</f>
        <v>0.99080000000000001</v>
      </c>
      <c r="I2106">
        <f>Pumpkin_Seeds_Dataset!I2104</f>
        <v>0.54549999999999998</v>
      </c>
      <c r="J2106">
        <f>Pumpkin_Seeds_Dataset!J2104</f>
        <v>0.7218</v>
      </c>
      <c r="K2106">
        <f>Pumpkin_Seeds_Dataset!K2104</f>
        <v>2.4714</v>
      </c>
      <c r="L2106">
        <f>Pumpkin_Seeds_Dataset!L2104</f>
        <v>0.63519999999999999</v>
      </c>
      <c r="M2106" s="9">
        <f>Pumpkin_Seeds_Dataset!M2104</f>
        <v>1</v>
      </c>
      <c r="N2106" s="10">
        <f t="shared" si="417"/>
        <v>0</v>
      </c>
      <c r="O2106" s="11">
        <f t="shared" si="418"/>
        <v>1</v>
      </c>
      <c r="P2106">
        <f t="shared" si="419"/>
        <v>1</v>
      </c>
      <c r="Q2106">
        <f t="shared" si="420"/>
        <v>0.9955956833787486</v>
      </c>
      <c r="R2106" s="9">
        <f t="shared" si="421"/>
        <v>0.9955956833787486</v>
      </c>
      <c r="S2106" s="11">
        <f t="shared" si="422"/>
        <v>4.4043166212514029E-3</v>
      </c>
      <c r="T2106" s="9">
        <f t="shared" si="423"/>
        <v>-4.4140441964233088E-3</v>
      </c>
      <c r="U2106" s="11">
        <f t="shared" si="424"/>
        <v>100</v>
      </c>
      <c r="AX2106">
        <v>0.99101206280059906</v>
      </c>
      <c r="AY2106">
        <v>0</v>
      </c>
      <c r="AZ2106">
        <v>1</v>
      </c>
      <c r="BA2106">
        <f t="shared" si="428"/>
        <v>1297</v>
      </c>
      <c r="BB2106">
        <f t="shared" si="429"/>
        <v>805</v>
      </c>
      <c r="BC2106">
        <f t="shared" si="425"/>
        <v>2.3076923076923439E-3</v>
      </c>
      <c r="BD2106">
        <f t="shared" si="426"/>
        <v>0.32916666666666672</v>
      </c>
      <c r="BE2106">
        <f t="shared" si="427"/>
        <v>0</v>
      </c>
    </row>
    <row r="2107" spans="1:57" x14ac:dyDescent="0.3">
      <c r="A2107">
        <f>Pumpkin_Seeds_Dataset!A2105</f>
        <v>99165</v>
      </c>
      <c r="B2107">
        <f>Pumpkin_Seeds_Dataset!B2105</f>
        <v>1293.3789999999999</v>
      </c>
      <c r="C2107">
        <f>Pumpkin_Seeds_Dataset!C2105</f>
        <v>534.16210000000001</v>
      </c>
      <c r="D2107">
        <f>Pumpkin_Seeds_Dataset!D2105</f>
        <v>237.2381</v>
      </c>
      <c r="E2107">
        <f>Pumpkin_Seeds_Dataset!E2105</f>
        <v>100300</v>
      </c>
      <c r="F2107">
        <f>Pumpkin_Seeds_Dataset!F2105</f>
        <v>355.33199999999999</v>
      </c>
      <c r="G2107">
        <f>Pumpkin_Seeds_Dataset!G2105</f>
        <v>0.89600000000000002</v>
      </c>
      <c r="H2107">
        <f>Pumpkin_Seeds_Dataset!H2105</f>
        <v>0.98870000000000002</v>
      </c>
      <c r="I2107">
        <f>Pumpkin_Seeds_Dataset!I2105</f>
        <v>0.63139999999999996</v>
      </c>
      <c r="J2107">
        <f>Pumpkin_Seeds_Dataset!J2105</f>
        <v>0.74490000000000001</v>
      </c>
      <c r="K2107">
        <f>Pumpkin_Seeds_Dataset!K2105</f>
        <v>2.2515999999999998</v>
      </c>
      <c r="L2107">
        <f>Pumpkin_Seeds_Dataset!L2105</f>
        <v>0.66520000000000001</v>
      </c>
      <c r="M2107" s="9">
        <f>Pumpkin_Seeds_Dataset!M2105</f>
        <v>1</v>
      </c>
      <c r="N2107" s="10">
        <f t="shared" si="417"/>
        <v>0</v>
      </c>
      <c r="O2107" s="11">
        <f t="shared" si="418"/>
        <v>1</v>
      </c>
      <c r="P2107">
        <f t="shared" si="419"/>
        <v>1</v>
      </c>
      <c r="Q2107">
        <f t="shared" si="420"/>
        <v>0.9320405679260243</v>
      </c>
      <c r="R2107" s="9">
        <f t="shared" si="421"/>
        <v>0.9320405679260243</v>
      </c>
      <c r="S2107" s="11">
        <f t="shared" si="422"/>
        <v>6.7959432073975701E-2</v>
      </c>
      <c r="T2107" s="9">
        <f t="shared" si="423"/>
        <v>-7.0378937426231192E-2</v>
      </c>
      <c r="U2107" s="11">
        <f t="shared" si="424"/>
        <v>100</v>
      </c>
      <c r="AX2107">
        <v>0.99119234942644263</v>
      </c>
      <c r="AY2107">
        <v>0</v>
      </c>
      <c r="AZ2107">
        <v>1</v>
      </c>
      <c r="BA2107">
        <f t="shared" si="428"/>
        <v>1297</v>
      </c>
      <c r="BB2107">
        <f t="shared" si="429"/>
        <v>806</v>
      </c>
      <c r="BC2107">
        <f t="shared" si="425"/>
        <v>2.3076923076923439E-3</v>
      </c>
      <c r="BD2107">
        <f t="shared" si="426"/>
        <v>0.32833333333333337</v>
      </c>
      <c r="BE2107">
        <f t="shared" si="427"/>
        <v>0</v>
      </c>
    </row>
    <row r="2108" spans="1:57" x14ac:dyDescent="0.3">
      <c r="A2108">
        <f>Pumpkin_Seeds_Dataset!A2106</f>
        <v>79222</v>
      </c>
      <c r="B2108">
        <f>Pumpkin_Seeds_Dataset!B2106</f>
        <v>1175.3019999999999</v>
      </c>
      <c r="C2108">
        <f>Pumpkin_Seeds_Dataset!C2106</f>
        <v>501.3075</v>
      </c>
      <c r="D2108">
        <f>Pumpkin_Seeds_Dataset!D2106</f>
        <v>201.7184</v>
      </c>
      <c r="E2108">
        <f>Pumpkin_Seeds_Dataset!E2106</f>
        <v>79890</v>
      </c>
      <c r="F2108">
        <f>Pumpkin_Seeds_Dataset!F2106</f>
        <v>317.59809999999999</v>
      </c>
      <c r="G2108">
        <f>Pumpkin_Seeds_Dataset!G2106</f>
        <v>0.91549999999999998</v>
      </c>
      <c r="H2108">
        <f>Pumpkin_Seeds_Dataset!H2106</f>
        <v>0.99160000000000004</v>
      </c>
      <c r="I2108">
        <f>Pumpkin_Seeds_Dataset!I2106</f>
        <v>0.54859999999999998</v>
      </c>
      <c r="J2108">
        <f>Pumpkin_Seeds_Dataset!J2106</f>
        <v>0.72070000000000001</v>
      </c>
      <c r="K2108">
        <f>Pumpkin_Seeds_Dataset!K2106</f>
        <v>2.4851999999999999</v>
      </c>
      <c r="L2108">
        <f>Pumpkin_Seeds_Dataset!L2106</f>
        <v>0.63349999999999995</v>
      </c>
      <c r="M2108" s="9">
        <f>Pumpkin_Seeds_Dataset!M2106</f>
        <v>1</v>
      </c>
      <c r="N2108" s="10">
        <f t="shared" si="417"/>
        <v>0</v>
      </c>
      <c r="O2108" s="11">
        <f t="shared" si="418"/>
        <v>1</v>
      </c>
      <c r="P2108">
        <f t="shared" si="419"/>
        <v>1</v>
      </c>
      <c r="Q2108">
        <f t="shared" si="420"/>
        <v>0.99432367959667689</v>
      </c>
      <c r="R2108" s="9">
        <f t="shared" si="421"/>
        <v>0.99432367959667689</v>
      </c>
      <c r="S2108" s="11">
        <f t="shared" si="422"/>
        <v>5.6763204033231096E-3</v>
      </c>
      <c r="T2108" s="9">
        <f t="shared" si="423"/>
        <v>-5.6924919355514792E-3</v>
      </c>
      <c r="U2108" s="11">
        <f t="shared" si="424"/>
        <v>100</v>
      </c>
      <c r="AX2108">
        <v>0.99125944044844139</v>
      </c>
      <c r="AY2108">
        <v>0</v>
      </c>
      <c r="AZ2108">
        <v>1</v>
      </c>
      <c r="BA2108">
        <f t="shared" si="428"/>
        <v>1297</v>
      </c>
      <c r="BB2108">
        <f t="shared" si="429"/>
        <v>807</v>
      </c>
      <c r="BC2108">
        <f t="shared" si="425"/>
        <v>2.3076923076923439E-3</v>
      </c>
      <c r="BD2108">
        <f t="shared" si="426"/>
        <v>0.32750000000000001</v>
      </c>
      <c r="BE2108">
        <f t="shared" si="427"/>
        <v>0</v>
      </c>
    </row>
    <row r="2109" spans="1:57" x14ac:dyDescent="0.3">
      <c r="A2109">
        <f>Pumpkin_Seeds_Dataset!A2107</f>
        <v>95502</v>
      </c>
      <c r="B2109">
        <f>Pumpkin_Seeds_Dataset!B2107</f>
        <v>1232.3530000000001</v>
      </c>
      <c r="C2109">
        <f>Pumpkin_Seeds_Dataset!C2107</f>
        <v>507.05250000000001</v>
      </c>
      <c r="D2109">
        <f>Pumpkin_Seeds_Dataset!D2107</f>
        <v>241.1062</v>
      </c>
      <c r="E2109">
        <f>Pumpkin_Seeds_Dataset!E2107</f>
        <v>96193</v>
      </c>
      <c r="F2109">
        <f>Pumpkin_Seeds_Dataset!F2107</f>
        <v>348.70749999999998</v>
      </c>
      <c r="G2109">
        <f>Pumpkin_Seeds_Dataset!G2107</f>
        <v>0.87970000000000004</v>
      </c>
      <c r="H2109">
        <f>Pumpkin_Seeds_Dataset!H2107</f>
        <v>0.99280000000000002</v>
      </c>
      <c r="I2109">
        <f>Pumpkin_Seeds_Dataset!I2107</f>
        <v>0.74629999999999996</v>
      </c>
      <c r="J2109">
        <f>Pumpkin_Seeds_Dataset!J2107</f>
        <v>0.79020000000000001</v>
      </c>
      <c r="K2109">
        <f>Pumpkin_Seeds_Dataset!K2107</f>
        <v>2.1030000000000002</v>
      </c>
      <c r="L2109">
        <f>Pumpkin_Seeds_Dataset!L2107</f>
        <v>0.68769999999999998</v>
      </c>
      <c r="M2109" s="9">
        <f>Pumpkin_Seeds_Dataset!M2107</f>
        <v>1</v>
      </c>
      <c r="N2109" s="10">
        <f t="shared" si="417"/>
        <v>0</v>
      </c>
      <c r="O2109" s="11">
        <f t="shared" si="418"/>
        <v>1</v>
      </c>
      <c r="P2109">
        <f t="shared" si="419"/>
        <v>1</v>
      </c>
      <c r="Q2109">
        <f t="shared" si="420"/>
        <v>0.91161443795062802</v>
      </c>
      <c r="R2109" s="9">
        <f t="shared" si="421"/>
        <v>0.91161443795062802</v>
      </c>
      <c r="S2109" s="11">
        <f t="shared" si="422"/>
        <v>8.838556204937198E-2</v>
      </c>
      <c r="T2109" s="9">
        <f t="shared" si="423"/>
        <v>-9.2538143703307665E-2</v>
      </c>
      <c r="U2109" s="11">
        <f t="shared" si="424"/>
        <v>100</v>
      </c>
      <c r="AX2109">
        <v>0.99127561881489035</v>
      </c>
      <c r="AY2109">
        <v>0</v>
      </c>
      <c r="AZ2109">
        <v>1</v>
      </c>
      <c r="BA2109">
        <f t="shared" si="428"/>
        <v>1297</v>
      </c>
      <c r="BB2109">
        <f t="shared" si="429"/>
        <v>808</v>
      </c>
      <c r="BC2109">
        <f t="shared" si="425"/>
        <v>2.3076923076923439E-3</v>
      </c>
      <c r="BD2109">
        <f t="shared" si="426"/>
        <v>0.32666666666666666</v>
      </c>
      <c r="BE2109">
        <f t="shared" si="427"/>
        <v>0</v>
      </c>
    </row>
    <row r="2110" spans="1:57" x14ac:dyDescent="0.3">
      <c r="A2110">
        <f>Pumpkin_Seeds_Dataset!A2108</f>
        <v>105232</v>
      </c>
      <c r="B2110">
        <f>Pumpkin_Seeds_Dataset!B2108</f>
        <v>1295.6780000000001</v>
      </c>
      <c r="C2110">
        <f>Pumpkin_Seeds_Dataset!C2108</f>
        <v>518.45240000000001</v>
      </c>
      <c r="D2110">
        <f>Pumpkin_Seeds_Dataset!D2108</f>
        <v>262.76220000000001</v>
      </c>
      <c r="E2110">
        <f>Pumpkin_Seeds_Dataset!E2108</f>
        <v>107405</v>
      </c>
      <c r="F2110">
        <f>Pumpkin_Seeds_Dataset!F2108</f>
        <v>366.04039999999998</v>
      </c>
      <c r="G2110">
        <f>Pumpkin_Seeds_Dataset!G2108</f>
        <v>0.86209999999999998</v>
      </c>
      <c r="H2110">
        <f>Pumpkin_Seeds_Dataset!H2108</f>
        <v>0.9798</v>
      </c>
      <c r="I2110">
        <f>Pumpkin_Seeds_Dataset!I2108</f>
        <v>0.65710000000000002</v>
      </c>
      <c r="J2110">
        <f>Pumpkin_Seeds_Dataset!J2108</f>
        <v>0.78769999999999996</v>
      </c>
      <c r="K2110">
        <f>Pumpkin_Seeds_Dataset!K2108</f>
        <v>1.9731000000000001</v>
      </c>
      <c r="L2110">
        <f>Pumpkin_Seeds_Dataset!L2108</f>
        <v>0.70599999999999996</v>
      </c>
      <c r="M2110" s="9">
        <f>Pumpkin_Seeds_Dataset!M2108</f>
        <v>1</v>
      </c>
      <c r="N2110" s="10">
        <f t="shared" si="417"/>
        <v>0</v>
      </c>
      <c r="O2110" s="11">
        <f t="shared" si="418"/>
        <v>1</v>
      </c>
      <c r="P2110">
        <f t="shared" si="419"/>
        <v>1</v>
      </c>
      <c r="Q2110">
        <f t="shared" si="420"/>
        <v>0.13108610656135128</v>
      </c>
      <c r="R2110" s="9">
        <f t="shared" si="421"/>
        <v>0.13108610656135128</v>
      </c>
      <c r="S2110" s="11">
        <f t="shared" si="422"/>
        <v>0.86891389343864867</v>
      </c>
      <c r="T2110" s="9">
        <f t="shared" si="423"/>
        <v>-2.0319008697142791</v>
      </c>
      <c r="U2110" s="11">
        <f t="shared" si="424"/>
        <v>0</v>
      </c>
      <c r="AX2110">
        <v>0.99130594802430305</v>
      </c>
      <c r="AY2110">
        <v>0</v>
      </c>
      <c r="AZ2110">
        <v>1</v>
      </c>
      <c r="BA2110">
        <f t="shared" si="428"/>
        <v>1297</v>
      </c>
      <c r="BB2110">
        <f t="shared" si="429"/>
        <v>809</v>
      </c>
      <c r="BC2110">
        <f t="shared" si="425"/>
        <v>2.3076923076923439E-3</v>
      </c>
      <c r="BD2110">
        <f t="shared" si="426"/>
        <v>0.32583333333333331</v>
      </c>
      <c r="BE2110">
        <f t="shared" si="427"/>
        <v>0</v>
      </c>
    </row>
    <row r="2111" spans="1:57" x14ac:dyDescent="0.3">
      <c r="A2111">
        <f>Pumpkin_Seeds_Dataset!A2109</f>
        <v>68120</v>
      </c>
      <c r="B2111">
        <f>Pumpkin_Seeds_Dataset!B2109</f>
        <v>1071.3530000000001</v>
      </c>
      <c r="C2111">
        <f>Pumpkin_Seeds_Dataset!C2109</f>
        <v>454.3408</v>
      </c>
      <c r="D2111">
        <f>Pumpkin_Seeds_Dataset!D2109</f>
        <v>192.2492</v>
      </c>
      <c r="E2111">
        <f>Pumpkin_Seeds_Dataset!E2109</f>
        <v>68672</v>
      </c>
      <c r="F2111">
        <f>Pumpkin_Seeds_Dataset!F2109</f>
        <v>294.50479999999999</v>
      </c>
      <c r="G2111">
        <f>Pumpkin_Seeds_Dataset!G2109</f>
        <v>0.90610000000000002</v>
      </c>
      <c r="H2111">
        <f>Pumpkin_Seeds_Dataset!H2109</f>
        <v>0.99199999999999999</v>
      </c>
      <c r="I2111">
        <f>Pumpkin_Seeds_Dataset!I2109</f>
        <v>0.71740000000000004</v>
      </c>
      <c r="J2111">
        <f>Pumpkin_Seeds_Dataset!J2109</f>
        <v>0.74580000000000002</v>
      </c>
      <c r="K2111">
        <f>Pumpkin_Seeds_Dataset!K2109</f>
        <v>2.3633000000000002</v>
      </c>
      <c r="L2111">
        <f>Pumpkin_Seeds_Dataset!L2109</f>
        <v>0.6482</v>
      </c>
      <c r="M2111" s="9">
        <f>Pumpkin_Seeds_Dataset!M2109</f>
        <v>1</v>
      </c>
      <c r="N2111" s="10">
        <f t="shared" si="417"/>
        <v>0</v>
      </c>
      <c r="O2111" s="11">
        <f t="shared" si="418"/>
        <v>1</v>
      </c>
      <c r="P2111">
        <f t="shared" si="419"/>
        <v>1</v>
      </c>
      <c r="Q2111">
        <f t="shared" si="420"/>
        <v>0.99125944044844139</v>
      </c>
      <c r="R2111" s="9">
        <f t="shared" si="421"/>
        <v>0.99125944044844139</v>
      </c>
      <c r="S2111" s="11">
        <f t="shared" si="422"/>
        <v>8.7405595515586132E-3</v>
      </c>
      <c r="T2111" s="9">
        <f t="shared" si="423"/>
        <v>-8.7789822969004585E-3</v>
      </c>
      <c r="U2111" s="11">
        <f t="shared" si="424"/>
        <v>100</v>
      </c>
      <c r="AX2111">
        <v>0.99131771465464025</v>
      </c>
      <c r="AY2111">
        <v>0</v>
      </c>
      <c r="AZ2111">
        <v>1</v>
      </c>
      <c r="BA2111">
        <f t="shared" si="428"/>
        <v>1297</v>
      </c>
      <c r="BB2111">
        <f t="shared" si="429"/>
        <v>810</v>
      </c>
      <c r="BC2111">
        <f t="shared" si="425"/>
        <v>2.3076923076923439E-3</v>
      </c>
      <c r="BD2111">
        <f t="shared" si="426"/>
        <v>0.32499999999999996</v>
      </c>
      <c r="BE2111">
        <f t="shared" si="427"/>
        <v>0</v>
      </c>
    </row>
    <row r="2112" spans="1:57" x14ac:dyDescent="0.3">
      <c r="A2112">
        <f>Pumpkin_Seeds_Dataset!A2110</f>
        <v>98701</v>
      </c>
      <c r="B2112">
        <f>Pumpkin_Seeds_Dataset!B2110</f>
        <v>1311.768</v>
      </c>
      <c r="C2112">
        <f>Pumpkin_Seeds_Dataset!C2110</f>
        <v>559.20860000000005</v>
      </c>
      <c r="D2112">
        <f>Pumpkin_Seeds_Dataset!D2110</f>
        <v>225.48589999999999</v>
      </c>
      <c r="E2112">
        <f>Pumpkin_Seeds_Dataset!E2110</f>
        <v>99574</v>
      </c>
      <c r="F2112">
        <f>Pumpkin_Seeds_Dataset!F2110</f>
        <v>354.49970000000002</v>
      </c>
      <c r="G2112">
        <f>Pumpkin_Seeds_Dataset!G2110</f>
        <v>0.91510000000000002</v>
      </c>
      <c r="H2112">
        <f>Pumpkin_Seeds_Dataset!H2110</f>
        <v>0.99119999999999997</v>
      </c>
      <c r="I2112">
        <f>Pumpkin_Seeds_Dataset!I2110</f>
        <v>0.67820000000000003</v>
      </c>
      <c r="J2112">
        <f>Pumpkin_Seeds_Dataset!J2110</f>
        <v>0.7208</v>
      </c>
      <c r="K2112">
        <f>Pumpkin_Seeds_Dataset!K2110</f>
        <v>2.48</v>
      </c>
      <c r="L2112">
        <f>Pumpkin_Seeds_Dataset!L2110</f>
        <v>0.63390000000000002</v>
      </c>
      <c r="M2112" s="9">
        <f>Pumpkin_Seeds_Dataset!M2110</f>
        <v>1</v>
      </c>
      <c r="N2112" s="10">
        <f t="shared" si="417"/>
        <v>0</v>
      </c>
      <c r="O2112" s="11">
        <f t="shared" si="418"/>
        <v>1</v>
      </c>
      <c r="P2112">
        <f t="shared" si="419"/>
        <v>1</v>
      </c>
      <c r="Q2112">
        <f t="shared" si="420"/>
        <v>0.99868384582941039</v>
      </c>
      <c r="R2112" s="9">
        <f t="shared" si="421"/>
        <v>0.99868384582941039</v>
      </c>
      <c r="S2112" s="11">
        <f t="shared" si="422"/>
        <v>1.3161541705896118E-3</v>
      </c>
      <c r="T2112" s="9">
        <f t="shared" si="423"/>
        <v>-1.3170210622154967E-3</v>
      </c>
      <c r="U2112" s="11">
        <f t="shared" si="424"/>
        <v>100</v>
      </c>
      <c r="AX2112">
        <v>0.99137507303089833</v>
      </c>
      <c r="AY2112">
        <v>0</v>
      </c>
      <c r="AZ2112">
        <v>1</v>
      </c>
      <c r="BA2112">
        <f t="shared" si="428"/>
        <v>1297</v>
      </c>
      <c r="BB2112">
        <f t="shared" si="429"/>
        <v>811</v>
      </c>
      <c r="BC2112">
        <f t="shared" si="425"/>
        <v>2.3076923076923439E-3</v>
      </c>
      <c r="BD2112">
        <f t="shared" si="426"/>
        <v>0.32416666666666671</v>
      </c>
      <c r="BE2112">
        <f t="shared" si="427"/>
        <v>0</v>
      </c>
    </row>
    <row r="2113" spans="1:57" x14ac:dyDescent="0.3">
      <c r="A2113">
        <f>Pumpkin_Seeds_Dataset!A2111</f>
        <v>75019</v>
      </c>
      <c r="B2113">
        <f>Pumpkin_Seeds_Dataset!B2111</f>
        <v>1156.9059999999999</v>
      </c>
      <c r="C2113">
        <f>Pumpkin_Seeds_Dataset!C2111</f>
        <v>498.47399999999999</v>
      </c>
      <c r="D2113">
        <f>Pumpkin_Seeds_Dataset!D2111</f>
        <v>192.80539999999999</v>
      </c>
      <c r="E2113">
        <f>Pumpkin_Seeds_Dataset!E2111</f>
        <v>75706</v>
      </c>
      <c r="F2113">
        <f>Pumpkin_Seeds_Dataset!F2111</f>
        <v>309.05849999999998</v>
      </c>
      <c r="G2113">
        <f>Pumpkin_Seeds_Dataset!G2111</f>
        <v>0.92220000000000002</v>
      </c>
      <c r="H2113">
        <f>Pumpkin_Seeds_Dataset!H2111</f>
        <v>0.9909</v>
      </c>
      <c r="I2113">
        <f>Pumpkin_Seeds_Dataset!I2111</f>
        <v>0.66279999999999994</v>
      </c>
      <c r="J2113">
        <f>Pumpkin_Seeds_Dataset!J2111</f>
        <v>0.70430000000000004</v>
      </c>
      <c r="K2113">
        <f>Pumpkin_Seeds_Dataset!K2111</f>
        <v>2.5853999999999999</v>
      </c>
      <c r="L2113">
        <f>Pumpkin_Seeds_Dataset!L2111</f>
        <v>0.62</v>
      </c>
      <c r="M2113" s="9">
        <f>Pumpkin_Seeds_Dataset!M2111</f>
        <v>1</v>
      </c>
      <c r="N2113" s="10">
        <f t="shared" si="417"/>
        <v>0</v>
      </c>
      <c r="O2113" s="11">
        <f t="shared" si="418"/>
        <v>1</v>
      </c>
      <c r="P2113">
        <f t="shared" si="419"/>
        <v>1</v>
      </c>
      <c r="Q2113">
        <f t="shared" si="420"/>
        <v>0.9990418615704002</v>
      </c>
      <c r="R2113" s="9">
        <f t="shared" si="421"/>
        <v>0.9990418615704002</v>
      </c>
      <c r="S2113" s="11">
        <f t="shared" si="422"/>
        <v>9.5813842959979745E-4</v>
      </c>
      <c r="T2113" s="9">
        <f t="shared" si="423"/>
        <v>-9.5859773763549289E-4</v>
      </c>
      <c r="U2113" s="11">
        <f t="shared" si="424"/>
        <v>100</v>
      </c>
      <c r="AX2113">
        <v>0.99165366724044501</v>
      </c>
      <c r="AY2113">
        <v>0</v>
      </c>
      <c r="AZ2113">
        <v>1</v>
      </c>
      <c r="BA2113">
        <f t="shared" si="428"/>
        <v>1297</v>
      </c>
      <c r="BB2113">
        <f t="shared" si="429"/>
        <v>812</v>
      </c>
      <c r="BC2113">
        <f t="shared" si="425"/>
        <v>2.3076923076923439E-3</v>
      </c>
      <c r="BD2113">
        <f t="shared" si="426"/>
        <v>0.32333333333333336</v>
      </c>
      <c r="BE2113">
        <f t="shared" si="427"/>
        <v>0</v>
      </c>
    </row>
    <row r="2114" spans="1:57" x14ac:dyDescent="0.3">
      <c r="A2114">
        <f>Pumpkin_Seeds_Dataset!A2112</f>
        <v>82804</v>
      </c>
      <c r="B2114">
        <f>Pumpkin_Seeds_Dataset!B2112</f>
        <v>1169.7249999999999</v>
      </c>
      <c r="C2114">
        <f>Pumpkin_Seeds_Dataset!C2112</f>
        <v>491.67450000000002</v>
      </c>
      <c r="D2114">
        <f>Pumpkin_Seeds_Dataset!D2112</f>
        <v>216.36500000000001</v>
      </c>
      <c r="E2114">
        <f>Pumpkin_Seeds_Dataset!E2112</f>
        <v>83373</v>
      </c>
      <c r="F2114">
        <f>Pumpkin_Seeds_Dataset!F2112</f>
        <v>324.69880000000001</v>
      </c>
      <c r="G2114">
        <f>Pumpkin_Seeds_Dataset!G2112</f>
        <v>0.89800000000000002</v>
      </c>
      <c r="H2114">
        <f>Pumpkin_Seeds_Dataset!H2112</f>
        <v>0.99319999999999997</v>
      </c>
      <c r="I2114">
        <f>Pumpkin_Seeds_Dataset!I2112</f>
        <v>0.73619999999999997</v>
      </c>
      <c r="J2114">
        <f>Pumpkin_Seeds_Dataset!J2112</f>
        <v>0.76049999999999995</v>
      </c>
      <c r="K2114">
        <f>Pumpkin_Seeds_Dataset!K2112</f>
        <v>2.2724000000000002</v>
      </c>
      <c r="L2114">
        <f>Pumpkin_Seeds_Dataset!L2112</f>
        <v>0.66039999999999999</v>
      </c>
      <c r="M2114" s="9">
        <f>Pumpkin_Seeds_Dataset!M2112</f>
        <v>1</v>
      </c>
      <c r="N2114" s="10">
        <f t="shared" si="417"/>
        <v>0</v>
      </c>
      <c r="O2114" s="11">
        <f t="shared" si="418"/>
        <v>1</v>
      </c>
      <c r="P2114">
        <f t="shared" si="419"/>
        <v>1</v>
      </c>
      <c r="Q2114">
        <f t="shared" si="420"/>
        <v>0.98376068580095999</v>
      </c>
      <c r="R2114" s="9">
        <f t="shared" si="421"/>
        <v>0.98376068580095999</v>
      </c>
      <c r="S2114" s="11">
        <f t="shared" si="422"/>
        <v>1.6239314199040011E-2</v>
      </c>
      <c r="T2114" s="9">
        <f t="shared" si="423"/>
        <v>-1.6372616995963308E-2</v>
      </c>
      <c r="U2114" s="11">
        <f t="shared" si="424"/>
        <v>100</v>
      </c>
      <c r="AX2114">
        <v>0.99165418605078892</v>
      </c>
      <c r="AY2114">
        <v>0</v>
      </c>
      <c r="AZ2114">
        <v>1</v>
      </c>
      <c r="BA2114">
        <f t="shared" si="428"/>
        <v>1297</v>
      </c>
      <c r="BB2114">
        <f t="shared" si="429"/>
        <v>813</v>
      </c>
      <c r="BC2114">
        <f t="shared" si="425"/>
        <v>2.3076923076923439E-3</v>
      </c>
      <c r="BD2114">
        <f t="shared" si="426"/>
        <v>0.32250000000000001</v>
      </c>
      <c r="BE2114">
        <f t="shared" si="427"/>
        <v>0</v>
      </c>
    </row>
    <row r="2115" spans="1:57" x14ac:dyDescent="0.3">
      <c r="A2115">
        <f>Pumpkin_Seeds_Dataset!A2113</f>
        <v>74674</v>
      </c>
      <c r="B2115">
        <f>Pumpkin_Seeds_Dataset!B2113</f>
        <v>1080.2529999999999</v>
      </c>
      <c r="C2115">
        <f>Pumpkin_Seeds_Dataset!C2113</f>
        <v>424.15699999999998</v>
      </c>
      <c r="D2115">
        <f>Pumpkin_Seeds_Dataset!D2113</f>
        <v>227.52760000000001</v>
      </c>
      <c r="E2115">
        <f>Pumpkin_Seeds_Dataset!E2113</f>
        <v>75586</v>
      </c>
      <c r="F2115">
        <f>Pumpkin_Seeds_Dataset!F2113</f>
        <v>308.34699999999998</v>
      </c>
      <c r="G2115">
        <f>Pumpkin_Seeds_Dataset!G2113</f>
        <v>0.84389999999999998</v>
      </c>
      <c r="H2115">
        <f>Pumpkin_Seeds_Dataset!H2113</f>
        <v>0.9879</v>
      </c>
      <c r="I2115">
        <f>Pumpkin_Seeds_Dataset!I2113</f>
        <v>0.69450000000000001</v>
      </c>
      <c r="J2115">
        <f>Pumpkin_Seeds_Dataset!J2113</f>
        <v>0.80410000000000004</v>
      </c>
      <c r="K2115">
        <f>Pumpkin_Seeds_Dataset!K2113</f>
        <v>1.8642000000000001</v>
      </c>
      <c r="L2115">
        <f>Pumpkin_Seeds_Dataset!L2113</f>
        <v>0.72699999999999998</v>
      </c>
      <c r="M2115" s="9">
        <f>Pumpkin_Seeds_Dataset!M2113</f>
        <v>1</v>
      </c>
      <c r="N2115" s="10">
        <f t="shared" si="417"/>
        <v>0</v>
      </c>
      <c r="O2115" s="11">
        <f t="shared" si="418"/>
        <v>1</v>
      </c>
      <c r="P2115">
        <f t="shared" si="419"/>
        <v>1</v>
      </c>
      <c r="Q2115">
        <f t="shared" si="420"/>
        <v>0.24426850032247716</v>
      </c>
      <c r="R2115" s="9">
        <f t="shared" si="421"/>
        <v>0.24426850032247716</v>
      </c>
      <c r="S2115" s="11">
        <f t="shared" si="422"/>
        <v>0.75573149967752284</v>
      </c>
      <c r="T2115" s="9">
        <f t="shared" si="423"/>
        <v>-1.4094872475398017</v>
      </c>
      <c r="U2115" s="11">
        <f t="shared" si="424"/>
        <v>0</v>
      </c>
      <c r="AX2115">
        <v>0.99175613240221627</v>
      </c>
      <c r="AY2115">
        <v>0</v>
      </c>
      <c r="AZ2115">
        <v>1</v>
      </c>
      <c r="BA2115">
        <f t="shared" si="428"/>
        <v>1297</v>
      </c>
      <c r="BB2115">
        <f t="shared" si="429"/>
        <v>814</v>
      </c>
      <c r="BC2115">
        <f t="shared" si="425"/>
        <v>2.3076923076923439E-3</v>
      </c>
      <c r="BD2115">
        <f t="shared" si="426"/>
        <v>0.32166666666666666</v>
      </c>
      <c r="BE2115">
        <f t="shared" si="427"/>
        <v>2.4743589743592511E-4</v>
      </c>
    </row>
    <row r="2116" spans="1:57" x14ac:dyDescent="0.3">
      <c r="A2116">
        <f>Pumpkin_Seeds_Dataset!A2114</f>
        <v>97037</v>
      </c>
      <c r="B2116">
        <f>Pumpkin_Seeds_Dataset!B2114</f>
        <v>1293.8589999999999</v>
      </c>
      <c r="C2116">
        <f>Pumpkin_Seeds_Dataset!C2114</f>
        <v>548.90819999999997</v>
      </c>
      <c r="D2116">
        <f>Pumpkin_Seeds_Dataset!D2114</f>
        <v>226.48159999999999</v>
      </c>
      <c r="E2116">
        <f>Pumpkin_Seeds_Dataset!E2114</f>
        <v>97866</v>
      </c>
      <c r="F2116">
        <f>Pumpkin_Seeds_Dataset!F2114</f>
        <v>351.49869999999999</v>
      </c>
      <c r="G2116">
        <f>Pumpkin_Seeds_Dataset!G2114</f>
        <v>0.91090000000000004</v>
      </c>
      <c r="H2116">
        <f>Pumpkin_Seeds_Dataset!H2114</f>
        <v>0.99150000000000005</v>
      </c>
      <c r="I2116">
        <f>Pumpkin_Seeds_Dataset!I2114</f>
        <v>0.54649999999999999</v>
      </c>
      <c r="J2116">
        <f>Pumpkin_Seeds_Dataset!J2114</f>
        <v>0.72840000000000005</v>
      </c>
      <c r="K2116">
        <f>Pumpkin_Seeds_Dataset!K2114</f>
        <v>2.4236</v>
      </c>
      <c r="L2116">
        <f>Pumpkin_Seeds_Dataset!L2114</f>
        <v>0.64039999999999997</v>
      </c>
      <c r="M2116" s="9">
        <f>Pumpkin_Seeds_Dataset!M2114</f>
        <v>1</v>
      </c>
      <c r="N2116" s="10">
        <f t="shared" si="417"/>
        <v>0</v>
      </c>
      <c r="O2116" s="11">
        <f t="shared" si="418"/>
        <v>1</v>
      </c>
      <c r="P2116">
        <f t="shared" si="419"/>
        <v>1</v>
      </c>
      <c r="Q2116">
        <f t="shared" si="420"/>
        <v>0.99774433246712535</v>
      </c>
      <c r="R2116" s="9">
        <f t="shared" si="421"/>
        <v>0.99774433246712535</v>
      </c>
      <c r="S2116" s="11">
        <f t="shared" si="422"/>
        <v>2.25566753287465E-3</v>
      </c>
      <c r="T2116" s="9">
        <f t="shared" si="423"/>
        <v>-2.2582153830070289E-3</v>
      </c>
      <c r="U2116" s="11">
        <f t="shared" si="424"/>
        <v>100</v>
      </c>
      <c r="AX2116">
        <v>0.99179150357733414</v>
      </c>
      <c r="AY2116">
        <v>1</v>
      </c>
      <c r="AZ2116">
        <v>0</v>
      </c>
      <c r="BA2116">
        <f t="shared" si="428"/>
        <v>1298</v>
      </c>
      <c r="BB2116">
        <f t="shared" si="429"/>
        <v>814</v>
      </c>
      <c r="BC2116">
        <f t="shared" si="425"/>
        <v>1.5384615384614886E-3</v>
      </c>
      <c r="BD2116">
        <f t="shared" si="426"/>
        <v>0.32166666666666666</v>
      </c>
      <c r="BE2116">
        <f t="shared" si="427"/>
        <v>0</v>
      </c>
    </row>
    <row r="2117" spans="1:57" x14ac:dyDescent="0.3">
      <c r="A2117">
        <f>Pumpkin_Seeds_Dataset!A2115</f>
        <v>67675</v>
      </c>
      <c r="B2117">
        <f>Pumpkin_Seeds_Dataset!B2115</f>
        <v>1055.24</v>
      </c>
      <c r="C2117">
        <f>Pumpkin_Seeds_Dataset!C2115</f>
        <v>437.47829999999999</v>
      </c>
      <c r="D2117">
        <f>Pumpkin_Seeds_Dataset!D2115</f>
        <v>197.96870000000001</v>
      </c>
      <c r="E2117">
        <f>Pumpkin_Seeds_Dataset!E2115</f>
        <v>68422</v>
      </c>
      <c r="F2117">
        <f>Pumpkin_Seeds_Dataset!F2115</f>
        <v>293.54129999999998</v>
      </c>
      <c r="G2117">
        <f>Pumpkin_Seeds_Dataset!G2115</f>
        <v>0.89180000000000004</v>
      </c>
      <c r="H2117">
        <f>Pumpkin_Seeds_Dataset!H2115</f>
        <v>0.98909999999999998</v>
      </c>
      <c r="I2117">
        <f>Pumpkin_Seeds_Dataset!I2115</f>
        <v>0.57089999999999996</v>
      </c>
      <c r="J2117">
        <f>Pumpkin_Seeds_Dataset!J2115</f>
        <v>0.76370000000000005</v>
      </c>
      <c r="K2117">
        <f>Pumpkin_Seeds_Dataset!K2115</f>
        <v>2.2098</v>
      </c>
      <c r="L2117">
        <f>Pumpkin_Seeds_Dataset!L2115</f>
        <v>0.67100000000000004</v>
      </c>
      <c r="M2117" s="9">
        <f>Pumpkin_Seeds_Dataset!M2115</f>
        <v>1</v>
      </c>
      <c r="N2117" s="10">
        <f t="shared" ref="N2117:N2180" si="430">1-M2117</f>
        <v>0</v>
      </c>
      <c r="O2117" s="11">
        <f t="shared" ref="O2117:O2180" si="431">M2117+N2117</f>
        <v>1</v>
      </c>
      <c r="P2117">
        <f t="shared" ref="P2117:P2180" si="432">IF(O2117=0,"",M2117/O2117)</f>
        <v>1</v>
      </c>
      <c r="Q2117">
        <f t="shared" ref="Q2117:Q2180" si="433">1/(1+EXP(-$X$5-MMULT(A2117:L2117,$X$6:$X$17)))</f>
        <v>0.8649225245952179</v>
      </c>
      <c r="R2117" s="9">
        <f t="shared" ref="R2117:R2180" si="434">O2117*Q2117</f>
        <v>0.8649225245952179</v>
      </c>
      <c r="S2117" s="11">
        <f t="shared" ref="S2117:S2180" si="435">O2117-R2117</f>
        <v>0.1350774754047821</v>
      </c>
      <c r="T2117" s="9">
        <f t="shared" ref="T2117:T2180" si="436">IFERROR(O2117*(P2117*LN(Q2117)+(1-P2117)*LN(1-Q2117)),0)</f>
        <v>-0.14511534300356044</v>
      </c>
      <c r="U2117" s="11">
        <f t="shared" ref="U2117:U2180" si="437">100*IF(Q2117&gt;=$AT$10,M2117/O2117,N2117/O2117)</f>
        <v>100</v>
      </c>
      <c r="AX2117">
        <v>0.99184176184113459</v>
      </c>
      <c r="AY2117">
        <v>0</v>
      </c>
      <c r="AZ2117">
        <v>1</v>
      </c>
      <c r="BA2117">
        <f t="shared" si="428"/>
        <v>1298</v>
      </c>
      <c r="BB2117">
        <f t="shared" si="429"/>
        <v>815</v>
      </c>
      <c r="BC2117">
        <f t="shared" ref="BC2117:BC2180" si="438">1-BA2117/BA$2504</f>
        <v>1.5384615384614886E-3</v>
      </c>
      <c r="BD2117">
        <f t="shared" ref="BD2117:BD2180" si="439">1-BB2117/BB$2504</f>
        <v>0.3208333333333333</v>
      </c>
      <c r="BE2117">
        <f t="shared" ref="BE2117:BE2180" si="440">(BC2117-BC2118)*BD2117</f>
        <v>0</v>
      </c>
    </row>
    <row r="2118" spans="1:57" x14ac:dyDescent="0.3">
      <c r="A2118">
        <f>Pumpkin_Seeds_Dataset!A2116</f>
        <v>91350</v>
      </c>
      <c r="B2118">
        <f>Pumpkin_Seeds_Dataset!B2116</f>
        <v>1282.5139999999999</v>
      </c>
      <c r="C2118">
        <f>Pumpkin_Seeds_Dataset!C2116</f>
        <v>530.19889999999998</v>
      </c>
      <c r="D2118">
        <f>Pumpkin_Seeds_Dataset!D2116</f>
        <v>219.6541</v>
      </c>
      <c r="E2118">
        <f>Pumpkin_Seeds_Dataset!E2116</f>
        <v>92091</v>
      </c>
      <c r="F2118">
        <f>Pumpkin_Seeds_Dataset!F2116</f>
        <v>341.04320000000001</v>
      </c>
      <c r="G2118">
        <f>Pumpkin_Seeds_Dataset!G2116</f>
        <v>0.91010000000000002</v>
      </c>
      <c r="H2118">
        <f>Pumpkin_Seeds_Dataset!H2116</f>
        <v>0.99199999999999999</v>
      </c>
      <c r="I2118">
        <f>Pumpkin_Seeds_Dataset!I2116</f>
        <v>0.57830000000000004</v>
      </c>
      <c r="J2118">
        <f>Pumpkin_Seeds_Dataset!J2116</f>
        <v>0.69789999999999996</v>
      </c>
      <c r="K2118">
        <f>Pumpkin_Seeds_Dataset!K2116</f>
        <v>2.4138000000000002</v>
      </c>
      <c r="L2118">
        <f>Pumpkin_Seeds_Dataset!L2116</f>
        <v>0.64319999999999999</v>
      </c>
      <c r="M2118" s="9">
        <f>Pumpkin_Seeds_Dataset!M2116</f>
        <v>1</v>
      </c>
      <c r="N2118" s="10">
        <f t="shared" si="430"/>
        <v>0</v>
      </c>
      <c r="O2118" s="11">
        <f t="shared" si="431"/>
        <v>1</v>
      </c>
      <c r="P2118">
        <f t="shared" si="432"/>
        <v>1</v>
      </c>
      <c r="Q2118">
        <f t="shared" si="433"/>
        <v>0.99295995427652817</v>
      </c>
      <c r="R2118" s="9">
        <f t="shared" si="434"/>
        <v>0.99295995427652817</v>
      </c>
      <c r="S2118" s="11">
        <f t="shared" si="435"/>
        <v>7.0400457234718328E-3</v>
      </c>
      <c r="T2118" s="9">
        <f t="shared" si="436"/>
        <v>-7.0649437697700027E-3</v>
      </c>
      <c r="U2118" s="11">
        <f t="shared" si="437"/>
        <v>100</v>
      </c>
      <c r="AX2118">
        <v>0.99187072297242029</v>
      </c>
      <c r="AY2118">
        <v>0</v>
      </c>
      <c r="AZ2118">
        <v>1</v>
      </c>
      <c r="BA2118">
        <f t="shared" ref="BA2118:BA2181" si="441">BA2117+AY2118</f>
        <v>1298</v>
      </c>
      <c r="BB2118">
        <f t="shared" ref="BB2118:BB2181" si="442">BB2117+AZ2118</f>
        <v>816</v>
      </c>
      <c r="BC2118">
        <f t="shared" si="438"/>
        <v>1.5384615384614886E-3</v>
      </c>
      <c r="BD2118">
        <f t="shared" si="439"/>
        <v>0.31999999999999995</v>
      </c>
      <c r="BE2118">
        <f t="shared" si="440"/>
        <v>0</v>
      </c>
    </row>
    <row r="2119" spans="1:57" x14ac:dyDescent="0.3">
      <c r="A2119">
        <f>Pumpkin_Seeds_Dataset!A2117</f>
        <v>66642</v>
      </c>
      <c r="B2119">
        <f>Pumpkin_Seeds_Dataset!B2117</f>
        <v>1021.869</v>
      </c>
      <c r="C2119">
        <f>Pumpkin_Seeds_Dataset!C2117</f>
        <v>416.47390000000001</v>
      </c>
      <c r="D2119">
        <f>Pumpkin_Seeds_Dataset!D2117</f>
        <v>204.2621</v>
      </c>
      <c r="E2119">
        <f>Pumpkin_Seeds_Dataset!E2117</f>
        <v>67266</v>
      </c>
      <c r="F2119">
        <f>Pumpkin_Seeds_Dataset!F2117</f>
        <v>291.29230000000001</v>
      </c>
      <c r="G2119">
        <f>Pumpkin_Seeds_Dataset!G2117</f>
        <v>0.87150000000000005</v>
      </c>
      <c r="H2119">
        <f>Pumpkin_Seeds_Dataset!H2117</f>
        <v>0.99070000000000003</v>
      </c>
      <c r="I2119">
        <f>Pumpkin_Seeds_Dataset!I2117</f>
        <v>0.67100000000000004</v>
      </c>
      <c r="J2119">
        <f>Pumpkin_Seeds_Dataset!J2117</f>
        <v>0.80200000000000005</v>
      </c>
      <c r="K2119">
        <f>Pumpkin_Seeds_Dataset!K2117</f>
        <v>2.0388999999999999</v>
      </c>
      <c r="L2119">
        <f>Pumpkin_Seeds_Dataset!L2117</f>
        <v>0.69940000000000002</v>
      </c>
      <c r="M2119" s="9">
        <f>Pumpkin_Seeds_Dataset!M2117</f>
        <v>1</v>
      </c>
      <c r="N2119" s="10">
        <f t="shared" si="430"/>
        <v>0</v>
      </c>
      <c r="O2119" s="11">
        <f t="shared" si="431"/>
        <v>1</v>
      </c>
      <c r="P2119">
        <f t="shared" si="432"/>
        <v>1</v>
      </c>
      <c r="Q2119">
        <f t="shared" si="433"/>
        <v>0.50413075988687572</v>
      </c>
      <c r="R2119" s="9">
        <f t="shared" si="434"/>
        <v>0.50413075988687572</v>
      </c>
      <c r="S2119" s="11">
        <f t="shared" si="435"/>
        <v>0.49586924011312428</v>
      </c>
      <c r="T2119" s="9">
        <f t="shared" si="436"/>
        <v>-0.6849196003406085</v>
      </c>
      <c r="U2119" s="11">
        <f t="shared" si="437"/>
        <v>100</v>
      </c>
      <c r="AX2119">
        <v>0.99187384221083064</v>
      </c>
      <c r="AY2119">
        <v>0</v>
      </c>
      <c r="AZ2119">
        <v>1</v>
      </c>
      <c r="BA2119">
        <f t="shared" si="441"/>
        <v>1298</v>
      </c>
      <c r="BB2119">
        <f t="shared" si="442"/>
        <v>817</v>
      </c>
      <c r="BC2119">
        <f t="shared" si="438"/>
        <v>1.5384615384614886E-3</v>
      </c>
      <c r="BD2119">
        <f t="shared" si="439"/>
        <v>0.31916666666666671</v>
      </c>
      <c r="BE2119">
        <f t="shared" si="440"/>
        <v>0</v>
      </c>
    </row>
    <row r="2120" spans="1:57" x14ac:dyDescent="0.3">
      <c r="A2120">
        <f>Pumpkin_Seeds_Dataset!A2118</f>
        <v>99270</v>
      </c>
      <c r="B2120">
        <f>Pumpkin_Seeds_Dataset!B2118</f>
        <v>1245.963</v>
      </c>
      <c r="C2120">
        <f>Pumpkin_Seeds_Dataset!C2118</f>
        <v>495.69170000000003</v>
      </c>
      <c r="D2120">
        <f>Pumpkin_Seeds_Dataset!D2118</f>
        <v>255.72470000000001</v>
      </c>
      <c r="E2120">
        <f>Pumpkin_Seeds_Dataset!E2118</f>
        <v>100359</v>
      </c>
      <c r="F2120">
        <f>Pumpkin_Seeds_Dataset!F2118</f>
        <v>355.52</v>
      </c>
      <c r="G2120">
        <f>Pumpkin_Seeds_Dataset!G2118</f>
        <v>0.85670000000000002</v>
      </c>
      <c r="H2120">
        <f>Pumpkin_Seeds_Dataset!H2118</f>
        <v>0.98909999999999998</v>
      </c>
      <c r="I2120">
        <f>Pumpkin_Seeds_Dataset!I2118</f>
        <v>0.6966</v>
      </c>
      <c r="J2120">
        <f>Pumpkin_Seeds_Dataset!J2118</f>
        <v>0.80359999999999998</v>
      </c>
      <c r="K2120">
        <f>Pumpkin_Seeds_Dataset!K2118</f>
        <v>1.9383999999999999</v>
      </c>
      <c r="L2120">
        <f>Pumpkin_Seeds_Dataset!L2118</f>
        <v>0.71719999999999995</v>
      </c>
      <c r="M2120" s="9">
        <f>Pumpkin_Seeds_Dataset!M2118</f>
        <v>1</v>
      </c>
      <c r="N2120" s="10">
        <f t="shared" si="430"/>
        <v>0</v>
      </c>
      <c r="O2120" s="11">
        <f t="shared" si="431"/>
        <v>1</v>
      </c>
      <c r="P2120">
        <f t="shared" si="432"/>
        <v>1</v>
      </c>
      <c r="Q2120">
        <f t="shared" si="433"/>
        <v>0.27267530345623775</v>
      </c>
      <c r="R2120" s="9">
        <f t="shared" si="434"/>
        <v>0.27267530345623775</v>
      </c>
      <c r="S2120" s="11">
        <f t="shared" si="435"/>
        <v>0.72732469654376231</v>
      </c>
      <c r="T2120" s="9">
        <f t="shared" si="436"/>
        <v>-1.2994735562817747</v>
      </c>
      <c r="U2120" s="11">
        <f t="shared" si="437"/>
        <v>0</v>
      </c>
      <c r="AX2120">
        <v>0.99189606648226725</v>
      </c>
      <c r="AY2120">
        <v>0</v>
      </c>
      <c r="AZ2120">
        <v>1</v>
      </c>
      <c r="BA2120">
        <f t="shared" si="441"/>
        <v>1298</v>
      </c>
      <c r="BB2120">
        <f t="shared" si="442"/>
        <v>818</v>
      </c>
      <c r="BC2120">
        <f t="shared" si="438"/>
        <v>1.5384615384614886E-3</v>
      </c>
      <c r="BD2120">
        <f t="shared" si="439"/>
        <v>0.31833333333333336</v>
      </c>
      <c r="BE2120">
        <f t="shared" si="440"/>
        <v>0</v>
      </c>
    </row>
    <row r="2121" spans="1:57" x14ac:dyDescent="0.3">
      <c r="A2121">
        <f>Pumpkin_Seeds_Dataset!A2119</f>
        <v>72484</v>
      </c>
      <c r="B2121">
        <f>Pumpkin_Seeds_Dataset!B2119</f>
        <v>1154.288</v>
      </c>
      <c r="C2121">
        <f>Pumpkin_Seeds_Dataset!C2119</f>
        <v>480.25779999999997</v>
      </c>
      <c r="D2121">
        <f>Pumpkin_Seeds_Dataset!D2119</f>
        <v>192.8015</v>
      </c>
      <c r="E2121">
        <f>Pumpkin_Seeds_Dataset!E2119</f>
        <v>73387</v>
      </c>
      <c r="F2121">
        <f>Pumpkin_Seeds_Dataset!F2119</f>
        <v>303.7919</v>
      </c>
      <c r="G2121">
        <f>Pumpkin_Seeds_Dataset!G2119</f>
        <v>0.91590000000000005</v>
      </c>
      <c r="H2121">
        <f>Pumpkin_Seeds_Dataset!H2119</f>
        <v>0.98770000000000002</v>
      </c>
      <c r="I2121">
        <f>Pumpkin_Seeds_Dataset!I2119</f>
        <v>0.6522</v>
      </c>
      <c r="J2121">
        <f>Pumpkin_Seeds_Dataset!J2119</f>
        <v>0.68359999999999999</v>
      </c>
      <c r="K2121">
        <f>Pumpkin_Seeds_Dataset!K2119</f>
        <v>2.4908999999999999</v>
      </c>
      <c r="L2121">
        <f>Pumpkin_Seeds_Dataset!L2119</f>
        <v>0.63260000000000005</v>
      </c>
      <c r="M2121" s="9">
        <f>Pumpkin_Seeds_Dataset!M2119</f>
        <v>1</v>
      </c>
      <c r="N2121" s="10">
        <f t="shared" si="430"/>
        <v>0</v>
      </c>
      <c r="O2121" s="11">
        <f t="shared" si="431"/>
        <v>1</v>
      </c>
      <c r="P2121">
        <f t="shared" si="432"/>
        <v>1</v>
      </c>
      <c r="Q2121">
        <f t="shared" si="433"/>
        <v>0.99127561881489035</v>
      </c>
      <c r="R2121" s="9">
        <f t="shared" si="434"/>
        <v>0.99127561881489035</v>
      </c>
      <c r="S2121" s="11">
        <f t="shared" si="435"/>
        <v>8.7243811851096531E-3</v>
      </c>
      <c r="T2121" s="9">
        <f t="shared" si="436"/>
        <v>-8.7626614087792359E-3</v>
      </c>
      <c r="U2121" s="11">
        <f t="shared" si="437"/>
        <v>100</v>
      </c>
      <c r="AX2121">
        <v>0.9919037940499299</v>
      </c>
      <c r="AY2121">
        <v>0</v>
      </c>
      <c r="AZ2121">
        <v>1</v>
      </c>
      <c r="BA2121">
        <f t="shared" si="441"/>
        <v>1298</v>
      </c>
      <c r="BB2121">
        <f t="shared" si="442"/>
        <v>819</v>
      </c>
      <c r="BC2121">
        <f t="shared" si="438"/>
        <v>1.5384615384614886E-3</v>
      </c>
      <c r="BD2121">
        <f t="shared" si="439"/>
        <v>0.3175</v>
      </c>
      <c r="BE2121">
        <f t="shared" si="440"/>
        <v>0</v>
      </c>
    </row>
    <row r="2122" spans="1:57" x14ac:dyDescent="0.3">
      <c r="A2122">
        <f>Pumpkin_Seeds_Dataset!A2120</f>
        <v>106032</v>
      </c>
      <c r="B2122">
        <f>Pumpkin_Seeds_Dataset!B2120</f>
        <v>1345.16</v>
      </c>
      <c r="C2122">
        <f>Pumpkin_Seeds_Dataset!C2120</f>
        <v>562.21680000000003</v>
      </c>
      <c r="D2122">
        <f>Pumpkin_Seeds_Dataset!D2120</f>
        <v>242.1901</v>
      </c>
      <c r="E2122">
        <f>Pumpkin_Seeds_Dataset!E2120</f>
        <v>106974</v>
      </c>
      <c r="F2122">
        <f>Pumpkin_Seeds_Dataset!F2120</f>
        <v>367.42910000000001</v>
      </c>
      <c r="G2122">
        <f>Pumpkin_Seeds_Dataset!G2120</f>
        <v>0.90249999999999997</v>
      </c>
      <c r="H2122">
        <f>Pumpkin_Seeds_Dataset!H2120</f>
        <v>0.99119999999999997</v>
      </c>
      <c r="I2122">
        <f>Pumpkin_Seeds_Dataset!I2120</f>
        <v>0.55969999999999998</v>
      </c>
      <c r="J2122">
        <f>Pumpkin_Seeds_Dataset!J2120</f>
        <v>0.73640000000000005</v>
      </c>
      <c r="K2122">
        <f>Pumpkin_Seeds_Dataset!K2120</f>
        <v>2.3214000000000001</v>
      </c>
      <c r="L2122">
        <f>Pumpkin_Seeds_Dataset!L2120</f>
        <v>0.65349999999999997</v>
      </c>
      <c r="M2122" s="9">
        <f>Pumpkin_Seeds_Dataset!M2120</f>
        <v>1</v>
      </c>
      <c r="N2122" s="10">
        <f t="shared" si="430"/>
        <v>0</v>
      </c>
      <c r="O2122" s="11">
        <f t="shared" si="431"/>
        <v>1</v>
      </c>
      <c r="P2122">
        <f t="shared" si="432"/>
        <v>1</v>
      </c>
      <c r="Q2122">
        <f t="shared" si="433"/>
        <v>0.99805336744711981</v>
      </c>
      <c r="R2122" s="9">
        <f t="shared" si="434"/>
        <v>0.99805336744711981</v>
      </c>
      <c r="S2122" s="11">
        <f t="shared" si="435"/>
        <v>1.9466325528801898E-3</v>
      </c>
      <c r="T2122" s="9">
        <f t="shared" si="436"/>
        <v>-1.9485297044659847E-3</v>
      </c>
      <c r="U2122" s="11">
        <f t="shared" si="437"/>
        <v>100</v>
      </c>
      <c r="AX2122">
        <v>0.99193944483014529</v>
      </c>
      <c r="AY2122">
        <v>0</v>
      </c>
      <c r="AZ2122">
        <v>1</v>
      </c>
      <c r="BA2122">
        <f t="shared" si="441"/>
        <v>1298</v>
      </c>
      <c r="BB2122">
        <f t="shared" si="442"/>
        <v>820</v>
      </c>
      <c r="BC2122">
        <f t="shared" si="438"/>
        <v>1.5384615384614886E-3</v>
      </c>
      <c r="BD2122">
        <f t="shared" si="439"/>
        <v>0.31666666666666665</v>
      </c>
      <c r="BE2122">
        <f t="shared" si="440"/>
        <v>0</v>
      </c>
    </row>
    <row r="2123" spans="1:57" x14ac:dyDescent="0.3">
      <c r="A2123">
        <f>Pumpkin_Seeds_Dataset!A2121</f>
        <v>68785</v>
      </c>
      <c r="B2123">
        <f>Pumpkin_Seeds_Dataset!B2121</f>
        <v>1077.077</v>
      </c>
      <c r="C2123">
        <f>Pumpkin_Seeds_Dataset!C2121</f>
        <v>452.93709999999999</v>
      </c>
      <c r="D2123">
        <f>Pumpkin_Seeds_Dataset!D2121</f>
        <v>193.74109999999999</v>
      </c>
      <c r="E2123">
        <f>Pumpkin_Seeds_Dataset!E2121</f>
        <v>69507</v>
      </c>
      <c r="F2123">
        <f>Pumpkin_Seeds_Dataset!F2121</f>
        <v>295.93880000000001</v>
      </c>
      <c r="G2123">
        <f>Pumpkin_Seeds_Dataset!G2121</f>
        <v>0.90390000000000004</v>
      </c>
      <c r="H2123">
        <f>Pumpkin_Seeds_Dataset!H2121</f>
        <v>0.98960000000000004</v>
      </c>
      <c r="I2123">
        <f>Pumpkin_Seeds_Dataset!I2121</f>
        <v>0.67400000000000004</v>
      </c>
      <c r="J2123">
        <f>Pumpkin_Seeds_Dataset!J2121</f>
        <v>0.74509999999999998</v>
      </c>
      <c r="K2123">
        <f>Pumpkin_Seeds_Dataset!K2121</f>
        <v>2.3378000000000001</v>
      </c>
      <c r="L2123">
        <f>Pumpkin_Seeds_Dataset!L2121</f>
        <v>0.65339999999999998</v>
      </c>
      <c r="M2123" s="9">
        <f>Pumpkin_Seeds_Dataset!M2121</f>
        <v>1</v>
      </c>
      <c r="N2123" s="10">
        <f t="shared" si="430"/>
        <v>0</v>
      </c>
      <c r="O2123" s="11">
        <f t="shared" si="431"/>
        <v>1</v>
      </c>
      <c r="P2123">
        <f t="shared" si="432"/>
        <v>1</v>
      </c>
      <c r="Q2123">
        <f t="shared" si="433"/>
        <v>0.95764741133326159</v>
      </c>
      <c r="R2123" s="9">
        <f t="shared" si="434"/>
        <v>0.95764741133326159</v>
      </c>
      <c r="S2123" s="11">
        <f t="shared" si="435"/>
        <v>4.2352588666738411E-2</v>
      </c>
      <c r="T2123" s="9">
        <f t="shared" si="436"/>
        <v>-4.3275615382046405E-2</v>
      </c>
      <c r="U2123" s="11">
        <f t="shared" si="437"/>
        <v>100</v>
      </c>
      <c r="AX2123">
        <v>0.99195398614127284</v>
      </c>
      <c r="AY2123">
        <v>0</v>
      </c>
      <c r="AZ2123">
        <v>1</v>
      </c>
      <c r="BA2123">
        <f t="shared" si="441"/>
        <v>1298</v>
      </c>
      <c r="BB2123">
        <f t="shared" si="442"/>
        <v>821</v>
      </c>
      <c r="BC2123">
        <f t="shared" si="438"/>
        <v>1.5384615384614886E-3</v>
      </c>
      <c r="BD2123">
        <f t="shared" si="439"/>
        <v>0.3158333333333333</v>
      </c>
      <c r="BE2123">
        <f t="shared" si="440"/>
        <v>0</v>
      </c>
    </row>
    <row r="2124" spans="1:57" x14ac:dyDescent="0.3">
      <c r="A2124">
        <f>Pumpkin_Seeds_Dataset!A2122</f>
        <v>57894</v>
      </c>
      <c r="B2124">
        <f>Pumpkin_Seeds_Dataset!B2122</f>
        <v>965.18600000000004</v>
      </c>
      <c r="C2124">
        <f>Pumpkin_Seeds_Dataset!C2122</f>
        <v>383.12200000000001</v>
      </c>
      <c r="D2124">
        <f>Pumpkin_Seeds_Dataset!D2122</f>
        <v>193.3357</v>
      </c>
      <c r="E2124">
        <f>Pumpkin_Seeds_Dataset!E2122</f>
        <v>58879</v>
      </c>
      <c r="F2124">
        <f>Pumpkin_Seeds_Dataset!F2122</f>
        <v>271.50130000000001</v>
      </c>
      <c r="G2124">
        <f>Pumpkin_Seeds_Dataset!G2122</f>
        <v>0.86329999999999996</v>
      </c>
      <c r="H2124">
        <f>Pumpkin_Seeds_Dataset!H2122</f>
        <v>0.98329999999999995</v>
      </c>
      <c r="I2124">
        <f>Pumpkin_Seeds_Dataset!I2122</f>
        <v>0.7792</v>
      </c>
      <c r="J2124">
        <f>Pumpkin_Seeds_Dataset!J2122</f>
        <v>0.78090000000000004</v>
      </c>
      <c r="K2124">
        <f>Pumpkin_Seeds_Dataset!K2122</f>
        <v>1.9816</v>
      </c>
      <c r="L2124">
        <f>Pumpkin_Seeds_Dataset!L2122</f>
        <v>0.7087</v>
      </c>
      <c r="M2124" s="9">
        <f>Pumpkin_Seeds_Dataset!M2122</f>
        <v>1</v>
      </c>
      <c r="N2124" s="10">
        <f t="shared" si="430"/>
        <v>0</v>
      </c>
      <c r="O2124" s="11">
        <f t="shared" si="431"/>
        <v>1</v>
      </c>
      <c r="P2124">
        <f t="shared" si="432"/>
        <v>1</v>
      </c>
      <c r="Q2124">
        <f t="shared" si="433"/>
        <v>0.50132394055177398</v>
      </c>
      <c r="R2124" s="9">
        <f t="shared" si="434"/>
        <v>0.50132394055177398</v>
      </c>
      <c r="S2124" s="11">
        <f t="shared" si="435"/>
        <v>0.49867605944822602</v>
      </c>
      <c r="T2124" s="9">
        <f t="shared" si="436"/>
        <v>-0.69050279891748989</v>
      </c>
      <c r="U2124" s="11">
        <f t="shared" si="437"/>
        <v>100</v>
      </c>
      <c r="AX2124">
        <v>0.99222141577878442</v>
      </c>
      <c r="AY2124">
        <v>0</v>
      </c>
      <c r="AZ2124">
        <v>1</v>
      </c>
      <c r="BA2124">
        <f t="shared" si="441"/>
        <v>1298</v>
      </c>
      <c r="BB2124">
        <f t="shared" si="442"/>
        <v>822</v>
      </c>
      <c r="BC2124">
        <f t="shared" si="438"/>
        <v>1.5384615384614886E-3</v>
      </c>
      <c r="BD2124">
        <f t="shared" si="439"/>
        <v>0.31499999999999995</v>
      </c>
      <c r="BE2124">
        <f t="shared" si="440"/>
        <v>0</v>
      </c>
    </row>
    <row r="2125" spans="1:57" x14ac:dyDescent="0.3">
      <c r="A2125">
        <f>Pumpkin_Seeds_Dataset!A2123</f>
        <v>60862</v>
      </c>
      <c r="B2125">
        <f>Pumpkin_Seeds_Dataset!B2123</f>
        <v>993.65899999999999</v>
      </c>
      <c r="C2125">
        <f>Pumpkin_Seeds_Dataset!C2123</f>
        <v>412.43610000000001</v>
      </c>
      <c r="D2125">
        <f>Pumpkin_Seeds_Dataset!D2123</f>
        <v>188.21299999999999</v>
      </c>
      <c r="E2125">
        <f>Pumpkin_Seeds_Dataset!E2123</f>
        <v>61487</v>
      </c>
      <c r="F2125">
        <f>Pumpkin_Seeds_Dataset!F2123</f>
        <v>278.37369999999999</v>
      </c>
      <c r="G2125">
        <f>Pumpkin_Seeds_Dataset!G2123</f>
        <v>0.88980000000000004</v>
      </c>
      <c r="H2125">
        <f>Pumpkin_Seeds_Dataset!H2123</f>
        <v>0.98980000000000001</v>
      </c>
      <c r="I2125">
        <f>Pumpkin_Seeds_Dataset!I2123</f>
        <v>0.61919999999999997</v>
      </c>
      <c r="J2125">
        <f>Pumpkin_Seeds_Dataset!J2123</f>
        <v>0.77459999999999996</v>
      </c>
      <c r="K2125">
        <f>Pumpkin_Seeds_Dataset!K2123</f>
        <v>2.1913</v>
      </c>
      <c r="L2125">
        <f>Pumpkin_Seeds_Dataset!L2123</f>
        <v>0.67490000000000006</v>
      </c>
      <c r="M2125" s="9">
        <f>Pumpkin_Seeds_Dataset!M2123</f>
        <v>1</v>
      </c>
      <c r="N2125" s="10">
        <f t="shared" si="430"/>
        <v>0</v>
      </c>
      <c r="O2125" s="11">
        <f t="shared" si="431"/>
        <v>1</v>
      </c>
      <c r="P2125">
        <f t="shared" si="432"/>
        <v>1</v>
      </c>
      <c r="Q2125">
        <f t="shared" si="433"/>
        <v>0.89910785996808773</v>
      </c>
      <c r="R2125" s="9">
        <f t="shared" si="434"/>
        <v>0.89910785996808773</v>
      </c>
      <c r="S2125" s="11">
        <f t="shared" si="435"/>
        <v>0.10089214003191227</v>
      </c>
      <c r="T2125" s="9">
        <f t="shared" si="436"/>
        <v>-0.10635227398970608</v>
      </c>
      <c r="U2125" s="11">
        <f t="shared" si="437"/>
        <v>100</v>
      </c>
      <c r="AX2125">
        <v>0.99229281514196865</v>
      </c>
      <c r="AY2125">
        <v>0</v>
      </c>
      <c r="AZ2125">
        <v>1</v>
      </c>
      <c r="BA2125">
        <f t="shared" si="441"/>
        <v>1298</v>
      </c>
      <c r="BB2125">
        <f t="shared" si="442"/>
        <v>823</v>
      </c>
      <c r="BC2125">
        <f t="shared" si="438"/>
        <v>1.5384615384614886E-3</v>
      </c>
      <c r="BD2125">
        <f t="shared" si="439"/>
        <v>0.31416666666666671</v>
      </c>
      <c r="BE2125">
        <f t="shared" si="440"/>
        <v>0</v>
      </c>
    </row>
    <row r="2126" spans="1:57" x14ac:dyDescent="0.3">
      <c r="A2126">
        <f>Pumpkin_Seeds_Dataset!A2124</f>
        <v>78570</v>
      </c>
      <c r="B2126">
        <f>Pumpkin_Seeds_Dataset!B2124</f>
        <v>1148.576</v>
      </c>
      <c r="C2126">
        <f>Pumpkin_Seeds_Dataset!C2124</f>
        <v>476.67290000000003</v>
      </c>
      <c r="D2126">
        <f>Pumpkin_Seeds_Dataset!D2124</f>
        <v>210.3751</v>
      </c>
      <c r="E2126">
        <f>Pumpkin_Seeds_Dataset!E2124</f>
        <v>79264</v>
      </c>
      <c r="F2126">
        <f>Pumpkin_Seeds_Dataset!F2124</f>
        <v>316.2885</v>
      </c>
      <c r="G2126">
        <f>Pumpkin_Seeds_Dataset!G2124</f>
        <v>0.89729999999999999</v>
      </c>
      <c r="H2126">
        <f>Pumpkin_Seeds_Dataset!H2124</f>
        <v>0.99119999999999997</v>
      </c>
      <c r="I2126">
        <f>Pumpkin_Seeds_Dataset!I2124</f>
        <v>0.58879999999999999</v>
      </c>
      <c r="J2126">
        <f>Pumpkin_Seeds_Dataset!J2124</f>
        <v>0.74839999999999995</v>
      </c>
      <c r="K2126">
        <f>Pumpkin_Seeds_Dataset!K2124</f>
        <v>2.2658</v>
      </c>
      <c r="L2126">
        <f>Pumpkin_Seeds_Dataset!L2124</f>
        <v>0.66349999999999998</v>
      </c>
      <c r="M2126" s="9">
        <f>Pumpkin_Seeds_Dataset!M2124</f>
        <v>1</v>
      </c>
      <c r="N2126" s="10">
        <f t="shared" si="430"/>
        <v>0</v>
      </c>
      <c r="O2126" s="11">
        <f t="shared" si="431"/>
        <v>1</v>
      </c>
      <c r="P2126">
        <f t="shared" si="432"/>
        <v>1</v>
      </c>
      <c r="Q2126">
        <f t="shared" si="433"/>
        <v>0.90890394156262466</v>
      </c>
      <c r="R2126" s="9">
        <f t="shared" si="434"/>
        <v>0.90890394156262466</v>
      </c>
      <c r="S2126" s="11">
        <f t="shared" si="435"/>
        <v>9.1096058437375338E-2</v>
      </c>
      <c r="T2126" s="9">
        <f t="shared" si="436"/>
        <v>-9.5515865237236153E-2</v>
      </c>
      <c r="U2126" s="11">
        <f t="shared" si="437"/>
        <v>100</v>
      </c>
      <c r="AX2126">
        <v>0.99233138074211691</v>
      </c>
      <c r="AY2126">
        <v>0</v>
      </c>
      <c r="AZ2126">
        <v>1</v>
      </c>
      <c r="BA2126">
        <f t="shared" si="441"/>
        <v>1298</v>
      </c>
      <c r="BB2126">
        <f t="shared" si="442"/>
        <v>824</v>
      </c>
      <c r="BC2126">
        <f t="shared" si="438"/>
        <v>1.5384615384614886E-3</v>
      </c>
      <c r="BD2126">
        <f t="shared" si="439"/>
        <v>0.31333333333333335</v>
      </c>
      <c r="BE2126">
        <f t="shared" si="440"/>
        <v>0</v>
      </c>
    </row>
    <row r="2127" spans="1:57" x14ac:dyDescent="0.3">
      <c r="A2127">
        <f>Pumpkin_Seeds_Dataset!A2125</f>
        <v>87082</v>
      </c>
      <c r="B2127">
        <f>Pumpkin_Seeds_Dataset!B2125</f>
        <v>1237.4870000000001</v>
      </c>
      <c r="C2127">
        <f>Pumpkin_Seeds_Dataset!C2125</f>
        <v>529.33579999999995</v>
      </c>
      <c r="D2127">
        <f>Pumpkin_Seeds_Dataset!D2125</f>
        <v>210.20349999999999</v>
      </c>
      <c r="E2127">
        <f>Pumpkin_Seeds_Dataset!E2125</f>
        <v>88025</v>
      </c>
      <c r="F2127">
        <f>Pumpkin_Seeds_Dataset!F2125</f>
        <v>332.98079999999999</v>
      </c>
      <c r="G2127">
        <f>Pumpkin_Seeds_Dataset!G2125</f>
        <v>0.91779999999999995</v>
      </c>
      <c r="H2127">
        <f>Pumpkin_Seeds_Dataset!H2125</f>
        <v>0.98929999999999996</v>
      </c>
      <c r="I2127">
        <f>Pumpkin_Seeds_Dataset!I2125</f>
        <v>0.7429</v>
      </c>
      <c r="J2127">
        <f>Pumpkin_Seeds_Dataset!J2125</f>
        <v>0.71460000000000001</v>
      </c>
      <c r="K2127">
        <f>Pumpkin_Seeds_Dataset!K2125</f>
        <v>2.5182000000000002</v>
      </c>
      <c r="L2127">
        <f>Pumpkin_Seeds_Dataset!L2125</f>
        <v>0.62909999999999999</v>
      </c>
      <c r="M2127" s="9">
        <f>Pumpkin_Seeds_Dataset!M2125</f>
        <v>1</v>
      </c>
      <c r="N2127" s="10">
        <f t="shared" si="430"/>
        <v>0</v>
      </c>
      <c r="O2127" s="11">
        <f t="shared" si="431"/>
        <v>1</v>
      </c>
      <c r="P2127">
        <f t="shared" si="432"/>
        <v>1</v>
      </c>
      <c r="Q2127">
        <f t="shared" si="433"/>
        <v>0.995867846450746</v>
      </c>
      <c r="R2127" s="9">
        <f t="shared" si="434"/>
        <v>0.995867846450746</v>
      </c>
      <c r="S2127" s="11">
        <f t="shared" si="435"/>
        <v>4.1321535492540029E-3</v>
      </c>
      <c r="T2127" s="9">
        <f t="shared" si="436"/>
        <v>-4.140714487277067E-3</v>
      </c>
      <c r="U2127" s="11">
        <f t="shared" si="437"/>
        <v>100</v>
      </c>
      <c r="AX2127">
        <v>0.99233353762465426</v>
      </c>
      <c r="AY2127">
        <v>0</v>
      </c>
      <c r="AZ2127">
        <v>1</v>
      </c>
      <c r="BA2127">
        <f t="shared" si="441"/>
        <v>1298</v>
      </c>
      <c r="BB2127">
        <f t="shared" si="442"/>
        <v>825</v>
      </c>
      <c r="BC2127">
        <f t="shared" si="438"/>
        <v>1.5384615384614886E-3</v>
      </c>
      <c r="BD2127">
        <f t="shared" si="439"/>
        <v>0.3125</v>
      </c>
      <c r="BE2127">
        <f t="shared" si="440"/>
        <v>0</v>
      </c>
    </row>
    <row r="2128" spans="1:57" x14ac:dyDescent="0.3">
      <c r="A2128">
        <f>Pumpkin_Seeds_Dataset!A2126</f>
        <v>74626</v>
      </c>
      <c r="B2128">
        <f>Pumpkin_Seeds_Dataset!B2126</f>
        <v>1125.769</v>
      </c>
      <c r="C2128">
        <f>Pumpkin_Seeds_Dataset!C2126</f>
        <v>473.17509999999999</v>
      </c>
      <c r="D2128">
        <f>Pumpkin_Seeds_Dataset!D2126</f>
        <v>201.5642</v>
      </c>
      <c r="E2128">
        <f>Pumpkin_Seeds_Dataset!E2126</f>
        <v>75383</v>
      </c>
      <c r="F2128">
        <f>Pumpkin_Seeds_Dataset!F2126</f>
        <v>308.24790000000002</v>
      </c>
      <c r="G2128">
        <f>Pumpkin_Seeds_Dataset!G2126</f>
        <v>0.90469999999999995</v>
      </c>
      <c r="H2128">
        <f>Pumpkin_Seeds_Dataset!H2126</f>
        <v>0.99</v>
      </c>
      <c r="I2128">
        <f>Pumpkin_Seeds_Dataset!I2126</f>
        <v>0.57130000000000003</v>
      </c>
      <c r="J2128">
        <f>Pumpkin_Seeds_Dataset!J2126</f>
        <v>0.7399</v>
      </c>
      <c r="K2128">
        <f>Pumpkin_Seeds_Dataset!K2126</f>
        <v>2.3475000000000001</v>
      </c>
      <c r="L2128">
        <f>Pumpkin_Seeds_Dataset!L2126</f>
        <v>0.65139999999999998</v>
      </c>
      <c r="M2128" s="9">
        <f>Pumpkin_Seeds_Dataset!M2126</f>
        <v>1</v>
      </c>
      <c r="N2128" s="10">
        <f t="shared" si="430"/>
        <v>0</v>
      </c>
      <c r="O2128" s="11">
        <f t="shared" si="431"/>
        <v>1</v>
      </c>
      <c r="P2128">
        <f t="shared" si="432"/>
        <v>1</v>
      </c>
      <c r="Q2128">
        <f t="shared" si="433"/>
        <v>0.95920709561318507</v>
      </c>
      <c r="R2128" s="9">
        <f t="shared" si="434"/>
        <v>0.95920709561318507</v>
      </c>
      <c r="S2128" s="11">
        <f t="shared" si="435"/>
        <v>4.0792904386814932E-2</v>
      </c>
      <c r="T2128" s="9">
        <f t="shared" si="436"/>
        <v>-4.1648277867935408E-2</v>
      </c>
      <c r="U2128" s="11">
        <f t="shared" si="437"/>
        <v>100</v>
      </c>
      <c r="AX2128">
        <v>0.99246540736914945</v>
      </c>
      <c r="AY2128">
        <v>0</v>
      </c>
      <c r="AZ2128">
        <v>1</v>
      </c>
      <c r="BA2128">
        <f t="shared" si="441"/>
        <v>1298</v>
      </c>
      <c r="BB2128">
        <f t="shared" si="442"/>
        <v>826</v>
      </c>
      <c r="BC2128">
        <f t="shared" si="438"/>
        <v>1.5384615384614886E-3</v>
      </c>
      <c r="BD2128">
        <f t="shared" si="439"/>
        <v>0.31166666666666665</v>
      </c>
      <c r="BE2128">
        <f t="shared" si="440"/>
        <v>0</v>
      </c>
    </row>
    <row r="2129" spans="1:57" x14ac:dyDescent="0.3">
      <c r="A2129">
        <f>Pumpkin_Seeds_Dataset!A2127</f>
        <v>79128</v>
      </c>
      <c r="B2129">
        <f>Pumpkin_Seeds_Dataset!B2127</f>
        <v>1170.56</v>
      </c>
      <c r="C2129">
        <f>Pumpkin_Seeds_Dataset!C2127</f>
        <v>492.7192</v>
      </c>
      <c r="D2129">
        <f>Pumpkin_Seeds_Dataset!D2127</f>
        <v>204.7474</v>
      </c>
      <c r="E2129">
        <f>Pumpkin_Seeds_Dataset!E2127</f>
        <v>79812</v>
      </c>
      <c r="F2129">
        <f>Pumpkin_Seeds_Dataset!F2127</f>
        <v>317.40969999999999</v>
      </c>
      <c r="G2129">
        <f>Pumpkin_Seeds_Dataset!G2127</f>
        <v>0.90959999999999996</v>
      </c>
      <c r="H2129">
        <f>Pumpkin_Seeds_Dataset!H2127</f>
        <v>0.99139999999999995</v>
      </c>
      <c r="I2129">
        <f>Pumpkin_Seeds_Dataset!I2127</f>
        <v>0.54520000000000002</v>
      </c>
      <c r="J2129">
        <f>Pumpkin_Seeds_Dataset!J2127</f>
        <v>0.72570000000000001</v>
      </c>
      <c r="K2129">
        <f>Pumpkin_Seeds_Dataset!K2127</f>
        <v>2.4064999999999999</v>
      </c>
      <c r="L2129">
        <f>Pumpkin_Seeds_Dataset!L2127</f>
        <v>0.64419999999999999</v>
      </c>
      <c r="M2129" s="9">
        <f>Pumpkin_Seeds_Dataset!M2127</f>
        <v>1</v>
      </c>
      <c r="N2129" s="10">
        <f t="shared" si="430"/>
        <v>0</v>
      </c>
      <c r="O2129" s="11">
        <f t="shared" si="431"/>
        <v>1</v>
      </c>
      <c r="P2129">
        <f t="shared" si="432"/>
        <v>1</v>
      </c>
      <c r="Q2129">
        <f t="shared" si="433"/>
        <v>0.98085673009827934</v>
      </c>
      <c r="R2129" s="9">
        <f t="shared" si="434"/>
        <v>0.98085673009827934</v>
      </c>
      <c r="S2129" s="11">
        <f t="shared" si="435"/>
        <v>1.9143269901720661E-2</v>
      </c>
      <c r="T2129" s="9">
        <f t="shared" si="436"/>
        <v>-1.9328874834356038E-2</v>
      </c>
      <c r="U2129" s="11">
        <f t="shared" si="437"/>
        <v>100</v>
      </c>
      <c r="AX2129">
        <v>0.99250102735813184</v>
      </c>
      <c r="AY2129">
        <v>0</v>
      </c>
      <c r="AZ2129">
        <v>1</v>
      </c>
      <c r="BA2129">
        <f t="shared" si="441"/>
        <v>1298</v>
      </c>
      <c r="BB2129">
        <f t="shared" si="442"/>
        <v>827</v>
      </c>
      <c r="BC2129">
        <f t="shared" si="438"/>
        <v>1.5384615384614886E-3</v>
      </c>
      <c r="BD2129">
        <f t="shared" si="439"/>
        <v>0.31083333333333329</v>
      </c>
      <c r="BE2129">
        <f t="shared" si="440"/>
        <v>0</v>
      </c>
    </row>
    <row r="2130" spans="1:57" x14ac:dyDescent="0.3">
      <c r="A2130">
        <f>Pumpkin_Seeds_Dataset!A2128</f>
        <v>71463</v>
      </c>
      <c r="B2130">
        <f>Pumpkin_Seeds_Dataset!B2128</f>
        <v>1048.3969999999999</v>
      </c>
      <c r="C2130">
        <f>Pumpkin_Seeds_Dataset!C2128</f>
        <v>410.87729999999999</v>
      </c>
      <c r="D2130">
        <f>Pumpkin_Seeds_Dataset!D2128</f>
        <v>224.09569999999999</v>
      </c>
      <c r="E2130">
        <f>Pumpkin_Seeds_Dataset!E2128</f>
        <v>72035</v>
      </c>
      <c r="F2130">
        <f>Pumpkin_Seeds_Dataset!F2128</f>
        <v>301.6447</v>
      </c>
      <c r="G2130">
        <f>Pumpkin_Seeds_Dataset!G2128</f>
        <v>0.83819999999999995</v>
      </c>
      <c r="H2130">
        <f>Pumpkin_Seeds_Dataset!H2128</f>
        <v>0.99209999999999998</v>
      </c>
      <c r="I2130">
        <f>Pumpkin_Seeds_Dataset!I2128</f>
        <v>0.66220000000000001</v>
      </c>
      <c r="J2130">
        <f>Pumpkin_Seeds_Dataset!J2128</f>
        <v>0.81699999999999995</v>
      </c>
      <c r="K2130">
        <f>Pumpkin_Seeds_Dataset!K2128</f>
        <v>1.8334999999999999</v>
      </c>
      <c r="L2130">
        <f>Pumpkin_Seeds_Dataset!L2128</f>
        <v>0.73409999999999997</v>
      </c>
      <c r="M2130" s="9">
        <f>Pumpkin_Seeds_Dataset!M2128</f>
        <v>1</v>
      </c>
      <c r="N2130" s="10">
        <f t="shared" si="430"/>
        <v>0</v>
      </c>
      <c r="O2130" s="11">
        <f t="shared" si="431"/>
        <v>1</v>
      </c>
      <c r="P2130">
        <f t="shared" si="432"/>
        <v>1</v>
      </c>
      <c r="Q2130">
        <f t="shared" si="433"/>
        <v>0.31220591856267582</v>
      </c>
      <c r="R2130" s="9">
        <f t="shared" si="434"/>
        <v>0.31220591856267582</v>
      </c>
      <c r="S2130" s="11">
        <f t="shared" si="435"/>
        <v>0.68779408143732423</v>
      </c>
      <c r="T2130" s="9">
        <f t="shared" si="436"/>
        <v>-1.1640923134806398</v>
      </c>
      <c r="U2130" s="11">
        <f t="shared" si="437"/>
        <v>0</v>
      </c>
      <c r="AX2130">
        <v>0.99260790638960572</v>
      </c>
      <c r="AY2130">
        <v>0</v>
      </c>
      <c r="AZ2130">
        <v>1</v>
      </c>
      <c r="BA2130">
        <f t="shared" si="441"/>
        <v>1298</v>
      </c>
      <c r="BB2130">
        <f t="shared" si="442"/>
        <v>828</v>
      </c>
      <c r="BC2130">
        <f t="shared" si="438"/>
        <v>1.5384615384614886E-3</v>
      </c>
      <c r="BD2130">
        <f t="shared" si="439"/>
        <v>0.31000000000000005</v>
      </c>
      <c r="BE2130">
        <f t="shared" si="440"/>
        <v>0</v>
      </c>
    </row>
    <row r="2131" spans="1:57" x14ac:dyDescent="0.3">
      <c r="A2131">
        <f>Pumpkin_Seeds_Dataset!A2129</f>
        <v>103437</v>
      </c>
      <c r="B2131">
        <f>Pumpkin_Seeds_Dataset!B2129</f>
        <v>1252.586</v>
      </c>
      <c r="C2131">
        <f>Pumpkin_Seeds_Dataset!C2129</f>
        <v>492.4117</v>
      </c>
      <c r="D2131">
        <f>Pumpkin_Seeds_Dataset!D2129</f>
        <v>268.23520000000002</v>
      </c>
      <c r="E2131">
        <f>Pumpkin_Seeds_Dataset!E2129</f>
        <v>104424</v>
      </c>
      <c r="F2131">
        <f>Pumpkin_Seeds_Dataset!F2129</f>
        <v>362.9051</v>
      </c>
      <c r="G2131">
        <f>Pumpkin_Seeds_Dataset!G2129</f>
        <v>0.83860000000000001</v>
      </c>
      <c r="H2131">
        <f>Pumpkin_Seeds_Dataset!H2129</f>
        <v>0.99050000000000005</v>
      </c>
      <c r="I2131">
        <f>Pumpkin_Seeds_Dataset!I2129</f>
        <v>0.72250000000000003</v>
      </c>
      <c r="J2131">
        <f>Pumpkin_Seeds_Dataset!J2129</f>
        <v>0.82850000000000001</v>
      </c>
      <c r="K2131">
        <f>Pumpkin_Seeds_Dataset!K2129</f>
        <v>1.8357000000000001</v>
      </c>
      <c r="L2131">
        <f>Pumpkin_Seeds_Dataset!L2129</f>
        <v>0.73699999999999999</v>
      </c>
      <c r="M2131" s="9">
        <f>Pumpkin_Seeds_Dataset!M2129</f>
        <v>1</v>
      </c>
      <c r="N2131" s="10">
        <f t="shared" si="430"/>
        <v>0</v>
      </c>
      <c r="O2131" s="11">
        <f t="shared" si="431"/>
        <v>1</v>
      </c>
      <c r="P2131">
        <f t="shared" si="432"/>
        <v>1</v>
      </c>
      <c r="Q2131">
        <f t="shared" si="433"/>
        <v>0.27427141722830334</v>
      </c>
      <c r="R2131" s="9">
        <f t="shared" si="434"/>
        <v>0.27427141722830334</v>
      </c>
      <c r="S2131" s="11">
        <f t="shared" si="435"/>
        <v>0.72572858277169661</v>
      </c>
      <c r="T2131" s="9">
        <f t="shared" si="436"/>
        <v>-1.2936370890626394</v>
      </c>
      <c r="U2131" s="11">
        <f t="shared" si="437"/>
        <v>0</v>
      </c>
      <c r="AX2131">
        <v>0.99278366024651077</v>
      </c>
      <c r="AY2131">
        <v>0</v>
      </c>
      <c r="AZ2131">
        <v>1</v>
      </c>
      <c r="BA2131">
        <f t="shared" si="441"/>
        <v>1298</v>
      </c>
      <c r="BB2131">
        <f t="shared" si="442"/>
        <v>829</v>
      </c>
      <c r="BC2131">
        <f t="shared" si="438"/>
        <v>1.5384615384614886E-3</v>
      </c>
      <c r="BD2131">
        <f t="shared" si="439"/>
        <v>0.3091666666666667</v>
      </c>
      <c r="BE2131">
        <f t="shared" si="440"/>
        <v>0</v>
      </c>
    </row>
    <row r="2132" spans="1:57" x14ac:dyDescent="0.3">
      <c r="A2132">
        <f>Pumpkin_Seeds_Dataset!A2130</f>
        <v>66894</v>
      </c>
      <c r="B2132">
        <f>Pumpkin_Seeds_Dataset!B2130</f>
        <v>1032.502</v>
      </c>
      <c r="C2132">
        <f>Pumpkin_Seeds_Dataset!C2130</f>
        <v>413.92669999999998</v>
      </c>
      <c r="D2132">
        <f>Pumpkin_Seeds_Dataset!D2130</f>
        <v>206.40479999999999</v>
      </c>
      <c r="E2132">
        <f>Pumpkin_Seeds_Dataset!E2130</f>
        <v>67682</v>
      </c>
      <c r="F2132">
        <f>Pumpkin_Seeds_Dataset!F2130</f>
        <v>291.8426</v>
      </c>
      <c r="G2132">
        <f>Pumpkin_Seeds_Dataset!G2130</f>
        <v>0.86680000000000001</v>
      </c>
      <c r="H2132">
        <f>Pumpkin_Seeds_Dataset!H2130</f>
        <v>0.98839999999999995</v>
      </c>
      <c r="I2132">
        <f>Pumpkin_Seeds_Dataset!I2130</f>
        <v>0.62490000000000001</v>
      </c>
      <c r="J2132">
        <f>Pumpkin_Seeds_Dataset!J2130</f>
        <v>0.78849999999999998</v>
      </c>
      <c r="K2132">
        <f>Pumpkin_Seeds_Dataset!K2130</f>
        <v>2.0053999999999998</v>
      </c>
      <c r="L2132">
        <f>Pumpkin_Seeds_Dataset!L2130</f>
        <v>0.70509999999999995</v>
      </c>
      <c r="M2132" s="9">
        <f>Pumpkin_Seeds_Dataset!M2130</f>
        <v>1</v>
      </c>
      <c r="N2132" s="10">
        <f t="shared" si="430"/>
        <v>0</v>
      </c>
      <c r="O2132" s="11">
        <f t="shared" si="431"/>
        <v>1</v>
      </c>
      <c r="P2132">
        <f t="shared" si="432"/>
        <v>1</v>
      </c>
      <c r="Q2132">
        <f t="shared" si="433"/>
        <v>0.32271046512390494</v>
      </c>
      <c r="R2132" s="9">
        <f t="shared" si="434"/>
        <v>0.32271046512390494</v>
      </c>
      <c r="S2132" s="11">
        <f t="shared" si="435"/>
        <v>0.677289534876095</v>
      </c>
      <c r="T2132" s="9">
        <f t="shared" si="436"/>
        <v>-1.1309997505650105</v>
      </c>
      <c r="U2132" s="11">
        <f t="shared" si="437"/>
        <v>0</v>
      </c>
      <c r="AX2132">
        <v>0.99283904763218833</v>
      </c>
      <c r="AY2132">
        <v>0</v>
      </c>
      <c r="AZ2132">
        <v>1</v>
      </c>
      <c r="BA2132">
        <f t="shared" si="441"/>
        <v>1298</v>
      </c>
      <c r="BB2132">
        <f t="shared" si="442"/>
        <v>830</v>
      </c>
      <c r="BC2132">
        <f t="shared" si="438"/>
        <v>1.5384615384614886E-3</v>
      </c>
      <c r="BD2132">
        <f t="shared" si="439"/>
        <v>0.30833333333333335</v>
      </c>
      <c r="BE2132">
        <f t="shared" si="440"/>
        <v>0</v>
      </c>
    </row>
    <row r="2133" spans="1:57" x14ac:dyDescent="0.3">
      <c r="A2133">
        <f>Pumpkin_Seeds_Dataset!A2131</f>
        <v>107367</v>
      </c>
      <c r="B2133">
        <f>Pumpkin_Seeds_Dataset!B2131</f>
        <v>1326.818</v>
      </c>
      <c r="C2133">
        <f>Pumpkin_Seeds_Dataset!C2131</f>
        <v>540.15620000000001</v>
      </c>
      <c r="D2133">
        <f>Pumpkin_Seeds_Dataset!D2131</f>
        <v>253.69739999999999</v>
      </c>
      <c r="E2133">
        <f>Pumpkin_Seeds_Dataset!E2131</f>
        <v>108296</v>
      </c>
      <c r="F2133">
        <f>Pumpkin_Seeds_Dataset!F2131</f>
        <v>369.73489999999998</v>
      </c>
      <c r="G2133">
        <f>Pumpkin_Seeds_Dataset!G2131</f>
        <v>0.88280000000000003</v>
      </c>
      <c r="H2133">
        <f>Pumpkin_Seeds_Dataset!H2131</f>
        <v>0.99139999999999995</v>
      </c>
      <c r="I2133">
        <f>Pumpkin_Seeds_Dataset!I2131</f>
        <v>0.7006</v>
      </c>
      <c r="J2133">
        <f>Pumpkin_Seeds_Dataset!J2131</f>
        <v>0.76639999999999997</v>
      </c>
      <c r="K2133">
        <f>Pumpkin_Seeds_Dataset!K2131</f>
        <v>2.1291000000000002</v>
      </c>
      <c r="L2133">
        <f>Pumpkin_Seeds_Dataset!L2131</f>
        <v>0.6845</v>
      </c>
      <c r="M2133" s="9">
        <f>Pumpkin_Seeds_Dataset!M2131</f>
        <v>1</v>
      </c>
      <c r="N2133" s="10">
        <f t="shared" si="430"/>
        <v>0</v>
      </c>
      <c r="O2133" s="11">
        <f t="shared" si="431"/>
        <v>1</v>
      </c>
      <c r="P2133">
        <f t="shared" si="432"/>
        <v>1</v>
      </c>
      <c r="Q2133">
        <f t="shared" si="433"/>
        <v>0.96120699114678843</v>
      </c>
      <c r="R2133" s="9">
        <f t="shared" si="434"/>
        <v>0.96120699114678843</v>
      </c>
      <c r="S2133" s="11">
        <f t="shared" si="435"/>
        <v>3.8793008853211575E-2</v>
      </c>
      <c r="T2133" s="9">
        <f t="shared" si="436"/>
        <v>-3.9565501793393729E-2</v>
      </c>
      <c r="U2133" s="11">
        <f t="shared" si="437"/>
        <v>100</v>
      </c>
      <c r="AX2133">
        <v>0.99295595574069972</v>
      </c>
      <c r="AY2133">
        <v>0</v>
      </c>
      <c r="AZ2133">
        <v>1</v>
      </c>
      <c r="BA2133">
        <f t="shared" si="441"/>
        <v>1298</v>
      </c>
      <c r="BB2133">
        <f t="shared" si="442"/>
        <v>831</v>
      </c>
      <c r="BC2133">
        <f t="shared" si="438"/>
        <v>1.5384615384614886E-3</v>
      </c>
      <c r="BD2133">
        <f t="shared" si="439"/>
        <v>0.3075</v>
      </c>
      <c r="BE2133">
        <f t="shared" si="440"/>
        <v>0</v>
      </c>
    </row>
    <row r="2134" spans="1:57" x14ac:dyDescent="0.3">
      <c r="A2134">
        <f>Pumpkin_Seeds_Dataset!A2132</f>
        <v>67870</v>
      </c>
      <c r="B2134">
        <f>Pumpkin_Seeds_Dataset!B2132</f>
        <v>1028.585</v>
      </c>
      <c r="C2134">
        <f>Pumpkin_Seeds_Dataset!C2132</f>
        <v>406.93369999999999</v>
      </c>
      <c r="D2134">
        <f>Pumpkin_Seeds_Dataset!D2132</f>
        <v>212.94810000000001</v>
      </c>
      <c r="E2134">
        <f>Pumpkin_Seeds_Dataset!E2132</f>
        <v>68558</v>
      </c>
      <c r="F2134">
        <f>Pumpkin_Seeds_Dataset!F2132</f>
        <v>293.96390000000002</v>
      </c>
      <c r="G2134">
        <f>Pumpkin_Seeds_Dataset!G2132</f>
        <v>0.85209999999999997</v>
      </c>
      <c r="H2134">
        <f>Pumpkin_Seeds_Dataset!H2132</f>
        <v>0.99</v>
      </c>
      <c r="I2134">
        <f>Pumpkin_Seeds_Dataset!I2132</f>
        <v>0.69589999999999996</v>
      </c>
      <c r="J2134">
        <f>Pumpkin_Seeds_Dataset!J2132</f>
        <v>0.80610000000000004</v>
      </c>
      <c r="K2134">
        <f>Pumpkin_Seeds_Dataset!K2132</f>
        <v>1.911</v>
      </c>
      <c r="L2134">
        <f>Pumpkin_Seeds_Dataset!L2132</f>
        <v>0.72240000000000004</v>
      </c>
      <c r="M2134" s="9">
        <f>Pumpkin_Seeds_Dataset!M2132</f>
        <v>1</v>
      </c>
      <c r="N2134" s="10">
        <f t="shared" si="430"/>
        <v>0</v>
      </c>
      <c r="O2134" s="11">
        <f t="shared" si="431"/>
        <v>1</v>
      </c>
      <c r="P2134">
        <f t="shared" si="432"/>
        <v>1</v>
      </c>
      <c r="Q2134">
        <f t="shared" si="433"/>
        <v>0.18420012263166463</v>
      </c>
      <c r="R2134" s="9">
        <f t="shared" si="434"/>
        <v>0.18420012263166463</v>
      </c>
      <c r="S2134" s="11">
        <f t="shared" si="435"/>
        <v>0.81579987736833537</v>
      </c>
      <c r="T2134" s="9">
        <f t="shared" si="436"/>
        <v>-1.6917324894083583</v>
      </c>
      <c r="U2134" s="11">
        <f t="shared" si="437"/>
        <v>0</v>
      </c>
      <c r="AX2134">
        <v>0.99295995427652817</v>
      </c>
      <c r="AY2134">
        <v>0</v>
      </c>
      <c r="AZ2134">
        <v>1</v>
      </c>
      <c r="BA2134">
        <f t="shared" si="441"/>
        <v>1298</v>
      </c>
      <c r="BB2134">
        <f t="shared" si="442"/>
        <v>832</v>
      </c>
      <c r="BC2134">
        <f t="shared" si="438"/>
        <v>1.5384615384614886E-3</v>
      </c>
      <c r="BD2134">
        <f t="shared" si="439"/>
        <v>0.30666666666666664</v>
      </c>
      <c r="BE2134">
        <f t="shared" si="440"/>
        <v>0</v>
      </c>
    </row>
    <row r="2135" spans="1:57" x14ac:dyDescent="0.3">
      <c r="A2135">
        <f>Pumpkin_Seeds_Dataset!A2133</f>
        <v>76132</v>
      </c>
      <c r="B2135">
        <f>Pumpkin_Seeds_Dataset!B2133</f>
        <v>1135.567</v>
      </c>
      <c r="C2135">
        <f>Pumpkin_Seeds_Dataset!C2133</f>
        <v>465.73469999999998</v>
      </c>
      <c r="D2135">
        <f>Pumpkin_Seeds_Dataset!D2133</f>
        <v>208.93879999999999</v>
      </c>
      <c r="E2135">
        <f>Pumpkin_Seeds_Dataset!E2133</f>
        <v>77129</v>
      </c>
      <c r="F2135">
        <f>Pumpkin_Seeds_Dataset!F2133</f>
        <v>311.34269999999998</v>
      </c>
      <c r="G2135">
        <f>Pumpkin_Seeds_Dataset!G2133</f>
        <v>0.89370000000000005</v>
      </c>
      <c r="H2135">
        <f>Pumpkin_Seeds_Dataset!H2133</f>
        <v>0.98709999999999998</v>
      </c>
      <c r="I2135">
        <f>Pumpkin_Seeds_Dataset!I2133</f>
        <v>0.74519999999999997</v>
      </c>
      <c r="J2135">
        <f>Pumpkin_Seeds_Dataset!J2133</f>
        <v>0.7419</v>
      </c>
      <c r="K2135">
        <f>Pumpkin_Seeds_Dataset!K2133</f>
        <v>2.2290000000000001</v>
      </c>
      <c r="L2135">
        <f>Pumpkin_Seeds_Dataset!L2133</f>
        <v>0.66849999999999998</v>
      </c>
      <c r="M2135" s="9">
        <f>Pumpkin_Seeds_Dataset!M2133</f>
        <v>1</v>
      </c>
      <c r="N2135" s="10">
        <f t="shared" si="430"/>
        <v>0</v>
      </c>
      <c r="O2135" s="11">
        <f t="shared" si="431"/>
        <v>1</v>
      </c>
      <c r="P2135">
        <f t="shared" si="432"/>
        <v>1</v>
      </c>
      <c r="Q2135">
        <f t="shared" si="433"/>
        <v>0.76217819048912472</v>
      </c>
      <c r="R2135" s="9">
        <f t="shared" si="434"/>
        <v>0.76217819048912472</v>
      </c>
      <c r="S2135" s="11">
        <f t="shared" si="435"/>
        <v>0.23782180951087528</v>
      </c>
      <c r="T2135" s="9">
        <f t="shared" si="436"/>
        <v>-0.27157490484690194</v>
      </c>
      <c r="U2135" s="11">
        <f t="shared" si="437"/>
        <v>100</v>
      </c>
      <c r="AX2135">
        <v>0.9929976073710659</v>
      </c>
      <c r="AY2135">
        <v>0</v>
      </c>
      <c r="AZ2135">
        <v>1</v>
      </c>
      <c r="BA2135">
        <f t="shared" si="441"/>
        <v>1298</v>
      </c>
      <c r="BB2135">
        <f t="shared" si="442"/>
        <v>833</v>
      </c>
      <c r="BC2135">
        <f t="shared" si="438"/>
        <v>1.5384615384614886E-3</v>
      </c>
      <c r="BD2135">
        <f t="shared" si="439"/>
        <v>0.30583333333333329</v>
      </c>
      <c r="BE2135">
        <f t="shared" si="440"/>
        <v>0</v>
      </c>
    </row>
    <row r="2136" spans="1:57" x14ac:dyDescent="0.3">
      <c r="A2136">
        <f>Pumpkin_Seeds_Dataset!A2134</f>
        <v>84130</v>
      </c>
      <c r="B2136">
        <f>Pumpkin_Seeds_Dataset!B2134</f>
        <v>1144.557</v>
      </c>
      <c r="C2136">
        <f>Pumpkin_Seeds_Dataset!C2134</f>
        <v>456.60340000000002</v>
      </c>
      <c r="D2136">
        <f>Pumpkin_Seeds_Dataset!D2134</f>
        <v>235.26400000000001</v>
      </c>
      <c r="E2136">
        <f>Pumpkin_Seeds_Dataset!E2134</f>
        <v>84914</v>
      </c>
      <c r="F2136">
        <f>Pumpkin_Seeds_Dataset!F2134</f>
        <v>327.28829999999999</v>
      </c>
      <c r="G2136">
        <f>Pumpkin_Seeds_Dataset!G2134</f>
        <v>0.85699999999999998</v>
      </c>
      <c r="H2136">
        <f>Pumpkin_Seeds_Dataset!H2134</f>
        <v>0.99080000000000001</v>
      </c>
      <c r="I2136">
        <f>Pumpkin_Seeds_Dataset!I2134</f>
        <v>0.75560000000000005</v>
      </c>
      <c r="J2136">
        <f>Pumpkin_Seeds_Dataset!J2134</f>
        <v>0.80700000000000005</v>
      </c>
      <c r="K2136">
        <f>Pumpkin_Seeds_Dataset!K2134</f>
        <v>1.9408000000000001</v>
      </c>
      <c r="L2136">
        <f>Pumpkin_Seeds_Dataset!L2134</f>
        <v>0.71679999999999999</v>
      </c>
      <c r="M2136" s="9">
        <f>Pumpkin_Seeds_Dataset!M2134</f>
        <v>1</v>
      </c>
      <c r="N2136" s="10">
        <f t="shared" si="430"/>
        <v>0</v>
      </c>
      <c r="O2136" s="11">
        <f t="shared" si="431"/>
        <v>1</v>
      </c>
      <c r="P2136">
        <f t="shared" si="432"/>
        <v>1</v>
      </c>
      <c r="Q2136">
        <f t="shared" si="433"/>
        <v>0.2013433960002973</v>
      </c>
      <c r="R2136" s="9">
        <f t="shared" si="434"/>
        <v>0.2013433960002973</v>
      </c>
      <c r="S2136" s="11">
        <f t="shared" si="435"/>
        <v>0.79865660399970273</v>
      </c>
      <c r="T2136" s="9">
        <f t="shared" si="436"/>
        <v>-1.60274339083047</v>
      </c>
      <c r="U2136" s="11">
        <f t="shared" si="437"/>
        <v>0</v>
      </c>
      <c r="AX2136">
        <v>0.99300702577465549</v>
      </c>
      <c r="AY2136">
        <v>0</v>
      </c>
      <c r="AZ2136">
        <v>1</v>
      </c>
      <c r="BA2136">
        <f t="shared" si="441"/>
        <v>1298</v>
      </c>
      <c r="BB2136">
        <f t="shared" si="442"/>
        <v>834</v>
      </c>
      <c r="BC2136">
        <f t="shared" si="438"/>
        <v>1.5384615384614886E-3</v>
      </c>
      <c r="BD2136">
        <f t="shared" si="439"/>
        <v>0.30500000000000005</v>
      </c>
      <c r="BE2136">
        <f t="shared" si="440"/>
        <v>0</v>
      </c>
    </row>
    <row r="2137" spans="1:57" x14ac:dyDescent="0.3">
      <c r="A2137">
        <f>Pumpkin_Seeds_Dataset!A2135</f>
        <v>82296</v>
      </c>
      <c r="B2137">
        <f>Pumpkin_Seeds_Dataset!B2135</f>
        <v>1171.846</v>
      </c>
      <c r="C2137">
        <f>Pumpkin_Seeds_Dataset!C2135</f>
        <v>484.48669999999998</v>
      </c>
      <c r="D2137">
        <f>Pumpkin_Seeds_Dataset!D2135</f>
        <v>216.62520000000001</v>
      </c>
      <c r="E2137">
        <f>Pumpkin_Seeds_Dataset!E2135</f>
        <v>83021</v>
      </c>
      <c r="F2137">
        <f>Pumpkin_Seeds_Dataset!F2135</f>
        <v>323.7013</v>
      </c>
      <c r="G2137">
        <f>Pumpkin_Seeds_Dataset!G2135</f>
        <v>0.89449999999999996</v>
      </c>
      <c r="H2137">
        <f>Pumpkin_Seeds_Dataset!H2135</f>
        <v>0.99129999999999996</v>
      </c>
      <c r="I2137">
        <f>Pumpkin_Seeds_Dataset!I2135</f>
        <v>0.75780000000000003</v>
      </c>
      <c r="J2137">
        <f>Pumpkin_Seeds_Dataset!J2135</f>
        <v>0.75309999999999999</v>
      </c>
      <c r="K2137">
        <f>Pumpkin_Seeds_Dataset!K2135</f>
        <v>2.2364999999999999</v>
      </c>
      <c r="L2137">
        <f>Pumpkin_Seeds_Dataset!L2135</f>
        <v>0.66810000000000003</v>
      </c>
      <c r="M2137" s="9">
        <f>Pumpkin_Seeds_Dataset!M2135</f>
        <v>1</v>
      </c>
      <c r="N2137" s="10">
        <f t="shared" si="430"/>
        <v>0</v>
      </c>
      <c r="O2137" s="11">
        <f t="shared" si="431"/>
        <v>1</v>
      </c>
      <c r="P2137">
        <f t="shared" si="432"/>
        <v>1</v>
      </c>
      <c r="Q2137">
        <f t="shared" si="433"/>
        <v>0.88535804801243678</v>
      </c>
      <c r="R2137" s="9">
        <f t="shared" si="434"/>
        <v>0.88535804801243678</v>
      </c>
      <c r="S2137" s="11">
        <f t="shared" si="435"/>
        <v>0.11464195198756322</v>
      </c>
      <c r="T2137" s="9">
        <f t="shared" si="436"/>
        <v>-0.12176314176685935</v>
      </c>
      <c r="U2137" s="11">
        <f t="shared" si="437"/>
        <v>100</v>
      </c>
      <c r="AX2137">
        <v>0.99318438166912326</v>
      </c>
      <c r="AY2137">
        <v>0</v>
      </c>
      <c r="AZ2137">
        <v>1</v>
      </c>
      <c r="BA2137">
        <f t="shared" si="441"/>
        <v>1298</v>
      </c>
      <c r="BB2137">
        <f t="shared" si="442"/>
        <v>835</v>
      </c>
      <c r="BC2137">
        <f t="shared" si="438"/>
        <v>1.5384615384614886E-3</v>
      </c>
      <c r="BD2137">
        <f t="shared" si="439"/>
        <v>0.3041666666666667</v>
      </c>
      <c r="BE2137">
        <f t="shared" si="440"/>
        <v>0</v>
      </c>
    </row>
    <row r="2138" spans="1:57" x14ac:dyDescent="0.3">
      <c r="A2138">
        <f>Pumpkin_Seeds_Dataset!A2136</f>
        <v>77975</v>
      </c>
      <c r="B2138">
        <f>Pumpkin_Seeds_Dataset!B2136</f>
        <v>1115.537</v>
      </c>
      <c r="C2138">
        <f>Pumpkin_Seeds_Dataset!C2136</f>
        <v>457.1558</v>
      </c>
      <c r="D2138">
        <f>Pumpkin_Seeds_Dataset!D2136</f>
        <v>218.22200000000001</v>
      </c>
      <c r="E2138">
        <f>Pumpkin_Seeds_Dataset!E2136</f>
        <v>78637</v>
      </c>
      <c r="F2138">
        <f>Pumpkin_Seeds_Dataset!F2136</f>
        <v>315.08859999999999</v>
      </c>
      <c r="G2138">
        <f>Pumpkin_Seeds_Dataset!G2136</f>
        <v>0.87870000000000004</v>
      </c>
      <c r="H2138">
        <f>Pumpkin_Seeds_Dataset!H2136</f>
        <v>0.99160000000000004</v>
      </c>
      <c r="I2138">
        <f>Pumpkin_Seeds_Dataset!I2136</f>
        <v>0.73540000000000005</v>
      </c>
      <c r="J2138">
        <f>Pumpkin_Seeds_Dataset!J2136</f>
        <v>0.78739999999999999</v>
      </c>
      <c r="K2138">
        <f>Pumpkin_Seeds_Dataset!K2136</f>
        <v>2.0949</v>
      </c>
      <c r="L2138">
        <f>Pumpkin_Seeds_Dataset!L2136</f>
        <v>0.68920000000000003</v>
      </c>
      <c r="M2138" s="9">
        <f>Pumpkin_Seeds_Dataset!M2136</f>
        <v>1</v>
      </c>
      <c r="N2138" s="10">
        <f t="shared" si="430"/>
        <v>0</v>
      </c>
      <c r="O2138" s="11">
        <f t="shared" si="431"/>
        <v>1</v>
      </c>
      <c r="P2138">
        <f t="shared" si="432"/>
        <v>1</v>
      </c>
      <c r="Q2138">
        <f t="shared" si="433"/>
        <v>0.68045097587096992</v>
      </c>
      <c r="R2138" s="9">
        <f t="shared" si="434"/>
        <v>0.68045097587096992</v>
      </c>
      <c r="S2138" s="11">
        <f t="shared" si="435"/>
        <v>0.31954902412903008</v>
      </c>
      <c r="T2138" s="9">
        <f t="shared" si="436"/>
        <v>-0.38499950082154466</v>
      </c>
      <c r="U2138" s="11">
        <f t="shared" si="437"/>
        <v>100</v>
      </c>
      <c r="AX2138">
        <v>0.99337100916019083</v>
      </c>
      <c r="AY2138">
        <v>0</v>
      </c>
      <c r="AZ2138">
        <v>1</v>
      </c>
      <c r="BA2138">
        <f t="shared" si="441"/>
        <v>1298</v>
      </c>
      <c r="BB2138">
        <f t="shared" si="442"/>
        <v>836</v>
      </c>
      <c r="BC2138">
        <f t="shared" si="438"/>
        <v>1.5384615384614886E-3</v>
      </c>
      <c r="BD2138">
        <f t="shared" si="439"/>
        <v>0.30333333333333334</v>
      </c>
      <c r="BE2138">
        <f t="shared" si="440"/>
        <v>0</v>
      </c>
    </row>
    <row r="2139" spans="1:57" x14ac:dyDescent="0.3">
      <c r="A2139">
        <f>Pumpkin_Seeds_Dataset!A2137</f>
        <v>78063</v>
      </c>
      <c r="B2139">
        <f>Pumpkin_Seeds_Dataset!B2137</f>
        <v>1153.2249999999999</v>
      </c>
      <c r="C2139">
        <f>Pumpkin_Seeds_Dataset!C2137</f>
        <v>478.53489999999999</v>
      </c>
      <c r="D2139">
        <f>Pumpkin_Seeds_Dataset!D2137</f>
        <v>208.80950000000001</v>
      </c>
      <c r="E2139">
        <f>Pumpkin_Seeds_Dataset!E2137</f>
        <v>78850</v>
      </c>
      <c r="F2139">
        <f>Pumpkin_Seeds_Dataset!F2137</f>
        <v>315.26639999999998</v>
      </c>
      <c r="G2139">
        <f>Pumpkin_Seeds_Dataset!G2137</f>
        <v>0.89980000000000004</v>
      </c>
      <c r="H2139">
        <f>Pumpkin_Seeds_Dataset!H2137</f>
        <v>0.99</v>
      </c>
      <c r="I2139">
        <f>Pumpkin_Seeds_Dataset!I2137</f>
        <v>0.71020000000000005</v>
      </c>
      <c r="J2139">
        <f>Pumpkin_Seeds_Dataset!J2137</f>
        <v>0.73760000000000003</v>
      </c>
      <c r="K2139">
        <f>Pumpkin_Seeds_Dataset!K2137</f>
        <v>2.2917000000000001</v>
      </c>
      <c r="L2139">
        <f>Pumpkin_Seeds_Dataset!L2137</f>
        <v>0.65880000000000005</v>
      </c>
      <c r="M2139" s="9">
        <f>Pumpkin_Seeds_Dataset!M2137</f>
        <v>1</v>
      </c>
      <c r="N2139" s="10">
        <f t="shared" si="430"/>
        <v>0</v>
      </c>
      <c r="O2139" s="11">
        <f t="shared" si="431"/>
        <v>1</v>
      </c>
      <c r="P2139">
        <f t="shared" si="432"/>
        <v>1</v>
      </c>
      <c r="Q2139">
        <f t="shared" si="433"/>
        <v>0.94637354705539567</v>
      </c>
      <c r="R2139" s="9">
        <f t="shared" si="434"/>
        <v>0.94637354705539567</v>
      </c>
      <c r="S2139" s="11">
        <f t="shared" si="435"/>
        <v>5.362645294460433E-2</v>
      </c>
      <c r="T2139" s="9">
        <f t="shared" si="436"/>
        <v>-5.5117917833498911E-2</v>
      </c>
      <c r="U2139" s="11">
        <f t="shared" si="437"/>
        <v>100</v>
      </c>
      <c r="AX2139">
        <v>0.9936458281913505</v>
      </c>
      <c r="AY2139">
        <v>0</v>
      </c>
      <c r="AZ2139">
        <v>1</v>
      </c>
      <c r="BA2139">
        <f t="shared" si="441"/>
        <v>1298</v>
      </c>
      <c r="BB2139">
        <f t="shared" si="442"/>
        <v>837</v>
      </c>
      <c r="BC2139">
        <f t="shared" si="438"/>
        <v>1.5384615384614886E-3</v>
      </c>
      <c r="BD2139">
        <f t="shared" si="439"/>
        <v>0.30249999999999999</v>
      </c>
      <c r="BE2139">
        <f t="shared" si="440"/>
        <v>0</v>
      </c>
    </row>
    <row r="2140" spans="1:57" x14ac:dyDescent="0.3">
      <c r="A2140">
        <f>Pumpkin_Seeds_Dataset!A2138</f>
        <v>67440</v>
      </c>
      <c r="B2140">
        <f>Pumpkin_Seeds_Dataset!B2138</f>
        <v>1010.592</v>
      </c>
      <c r="C2140">
        <f>Pumpkin_Seeds_Dataset!C2138</f>
        <v>395.42599999999999</v>
      </c>
      <c r="D2140">
        <f>Pumpkin_Seeds_Dataset!D2138</f>
        <v>217.93899999999999</v>
      </c>
      <c r="E2140">
        <f>Pumpkin_Seeds_Dataset!E2138</f>
        <v>68229</v>
      </c>
      <c r="F2140">
        <f>Pumpkin_Seeds_Dataset!F2138</f>
        <v>293.03120000000001</v>
      </c>
      <c r="G2140">
        <f>Pumpkin_Seeds_Dataset!G2138</f>
        <v>0.83440000000000003</v>
      </c>
      <c r="H2140">
        <f>Pumpkin_Seeds_Dataset!H2138</f>
        <v>0.98839999999999995</v>
      </c>
      <c r="I2140">
        <f>Pumpkin_Seeds_Dataset!I2138</f>
        <v>0.72409999999999997</v>
      </c>
      <c r="J2140">
        <f>Pumpkin_Seeds_Dataset!J2138</f>
        <v>0.82979999999999998</v>
      </c>
      <c r="K2140">
        <f>Pumpkin_Seeds_Dataset!K2138</f>
        <v>1.8144</v>
      </c>
      <c r="L2140">
        <f>Pumpkin_Seeds_Dataset!L2138</f>
        <v>0.74109999999999998</v>
      </c>
      <c r="M2140" s="9">
        <f>Pumpkin_Seeds_Dataset!M2138</f>
        <v>1</v>
      </c>
      <c r="N2140" s="10">
        <f t="shared" si="430"/>
        <v>0</v>
      </c>
      <c r="O2140" s="11">
        <f t="shared" si="431"/>
        <v>1</v>
      </c>
      <c r="P2140">
        <f t="shared" si="432"/>
        <v>1</v>
      </c>
      <c r="Q2140">
        <f t="shared" si="433"/>
        <v>6.2472693341448171E-2</v>
      </c>
      <c r="R2140" s="9">
        <f t="shared" si="434"/>
        <v>6.2472693341448171E-2</v>
      </c>
      <c r="S2140" s="11">
        <f t="shared" si="435"/>
        <v>0.93752730665855188</v>
      </c>
      <c r="T2140" s="9">
        <f t="shared" si="436"/>
        <v>-2.7730257242480807</v>
      </c>
      <c r="U2140" s="11">
        <f t="shared" si="437"/>
        <v>0</v>
      </c>
      <c r="AX2140">
        <v>0.9937068407303381</v>
      </c>
      <c r="AY2140">
        <v>0</v>
      </c>
      <c r="AZ2140">
        <v>1</v>
      </c>
      <c r="BA2140">
        <f t="shared" si="441"/>
        <v>1298</v>
      </c>
      <c r="BB2140">
        <f t="shared" si="442"/>
        <v>838</v>
      </c>
      <c r="BC2140">
        <f t="shared" si="438"/>
        <v>1.5384615384614886E-3</v>
      </c>
      <c r="BD2140">
        <f t="shared" si="439"/>
        <v>0.30166666666666664</v>
      </c>
      <c r="BE2140">
        <f t="shared" si="440"/>
        <v>0</v>
      </c>
    </row>
    <row r="2141" spans="1:57" x14ac:dyDescent="0.3">
      <c r="A2141">
        <f>Pumpkin_Seeds_Dataset!A2139</f>
        <v>95090</v>
      </c>
      <c r="B2141">
        <f>Pumpkin_Seeds_Dataset!B2139</f>
        <v>1275.547</v>
      </c>
      <c r="C2141">
        <f>Pumpkin_Seeds_Dataset!C2139</f>
        <v>541.69730000000004</v>
      </c>
      <c r="D2141">
        <f>Pumpkin_Seeds_Dataset!D2139</f>
        <v>224.23679999999999</v>
      </c>
      <c r="E2141">
        <f>Pumpkin_Seeds_Dataset!E2139</f>
        <v>95993</v>
      </c>
      <c r="F2141">
        <f>Pumpkin_Seeds_Dataset!F2139</f>
        <v>347.9545</v>
      </c>
      <c r="G2141">
        <f>Pumpkin_Seeds_Dataset!G2139</f>
        <v>0.9103</v>
      </c>
      <c r="H2141">
        <f>Pumpkin_Seeds_Dataset!H2139</f>
        <v>0.99060000000000004</v>
      </c>
      <c r="I2141">
        <f>Pumpkin_Seeds_Dataset!I2139</f>
        <v>0.77429999999999999</v>
      </c>
      <c r="J2141">
        <f>Pumpkin_Seeds_Dataset!J2139</f>
        <v>0.73440000000000005</v>
      </c>
      <c r="K2141">
        <f>Pumpkin_Seeds_Dataset!K2139</f>
        <v>2.4157000000000002</v>
      </c>
      <c r="L2141">
        <f>Pumpkin_Seeds_Dataset!L2139</f>
        <v>0.64229999999999998</v>
      </c>
      <c r="M2141" s="9">
        <f>Pumpkin_Seeds_Dataset!M2139</f>
        <v>1</v>
      </c>
      <c r="N2141" s="10">
        <f t="shared" si="430"/>
        <v>0</v>
      </c>
      <c r="O2141" s="11">
        <f t="shared" si="431"/>
        <v>1</v>
      </c>
      <c r="P2141">
        <f t="shared" si="432"/>
        <v>1</v>
      </c>
      <c r="Q2141">
        <f t="shared" si="433"/>
        <v>0.99426978304314462</v>
      </c>
      <c r="R2141" s="9">
        <f t="shared" si="434"/>
        <v>0.99426978304314462</v>
      </c>
      <c r="S2141" s="11">
        <f t="shared" si="435"/>
        <v>5.7302169568553829E-3</v>
      </c>
      <c r="T2141" s="9">
        <f t="shared" si="436"/>
        <v>-5.7466976387864918E-3</v>
      </c>
      <c r="U2141" s="11">
        <f t="shared" si="437"/>
        <v>100</v>
      </c>
      <c r="AX2141">
        <v>0.99377439981637905</v>
      </c>
      <c r="AY2141">
        <v>0</v>
      </c>
      <c r="AZ2141">
        <v>1</v>
      </c>
      <c r="BA2141">
        <f t="shared" si="441"/>
        <v>1298</v>
      </c>
      <c r="BB2141">
        <f t="shared" si="442"/>
        <v>839</v>
      </c>
      <c r="BC2141">
        <f t="shared" si="438"/>
        <v>1.5384615384614886E-3</v>
      </c>
      <c r="BD2141">
        <f t="shared" si="439"/>
        <v>0.30083333333333329</v>
      </c>
      <c r="BE2141">
        <f t="shared" si="440"/>
        <v>0</v>
      </c>
    </row>
    <row r="2142" spans="1:57" x14ac:dyDescent="0.3">
      <c r="A2142">
        <f>Pumpkin_Seeds_Dataset!A2140</f>
        <v>73755</v>
      </c>
      <c r="B2142">
        <f>Pumpkin_Seeds_Dataset!B2140</f>
        <v>1110.6079999999999</v>
      </c>
      <c r="C2142">
        <f>Pumpkin_Seeds_Dataset!C2140</f>
        <v>462.09300000000002</v>
      </c>
      <c r="D2142">
        <f>Pumpkin_Seeds_Dataset!D2140</f>
        <v>205.238</v>
      </c>
      <c r="E2142">
        <f>Pumpkin_Seeds_Dataset!E2140</f>
        <v>74576</v>
      </c>
      <c r="F2142">
        <f>Pumpkin_Seeds_Dataset!F2140</f>
        <v>306.44380000000001</v>
      </c>
      <c r="G2142">
        <f>Pumpkin_Seeds_Dataset!G2140</f>
        <v>0.89600000000000002</v>
      </c>
      <c r="H2142">
        <f>Pumpkin_Seeds_Dataset!H2140</f>
        <v>0.98899999999999999</v>
      </c>
      <c r="I2142">
        <f>Pumpkin_Seeds_Dataset!I2140</f>
        <v>0.75170000000000003</v>
      </c>
      <c r="J2142">
        <f>Pumpkin_Seeds_Dataset!J2140</f>
        <v>0.75139999999999996</v>
      </c>
      <c r="K2142">
        <f>Pumpkin_Seeds_Dataset!K2140</f>
        <v>2.2515000000000001</v>
      </c>
      <c r="L2142">
        <f>Pumpkin_Seeds_Dataset!L2140</f>
        <v>0.66320000000000001</v>
      </c>
      <c r="M2142" s="9">
        <f>Pumpkin_Seeds_Dataset!M2140</f>
        <v>1</v>
      </c>
      <c r="N2142" s="10">
        <f t="shared" si="430"/>
        <v>0</v>
      </c>
      <c r="O2142" s="11">
        <f t="shared" si="431"/>
        <v>1</v>
      </c>
      <c r="P2142">
        <f t="shared" si="432"/>
        <v>1</v>
      </c>
      <c r="Q2142">
        <f t="shared" si="433"/>
        <v>0.94480564433712122</v>
      </c>
      <c r="R2142" s="9">
        <f t="shared" si="434"/>
        <v>0.94480564433712122</v>
      </c>
      <c r="S2142" s="11">
        <f t="shared" si="435"/>
        <v>5.519435566287878E-2</v>
      </c>
      <c r="T2142" s="9">
        <f t="shared" si="436"/>
        <v>-5.6776040008953442E-2</v>
      </c>
      <c r="U2142" s="11">
        <f t="shared" si="437"/>
        <v>100</v>
      </c>
      <c r="AX2142">
        <v>0.99382636902084853</v>
      </c>
      <c r="AY2142">
        <v>0</v>
      </c>
      <c r="AZ2142">
        <v>1</v>
      </c>
      <c r="BA2142">
        <f t="shared" si="441"/>
        <v>1298</v>
      </c>
      <c r="BB2142">
        <f t="shared" si="442"/>
        <v>840</v>
      </c>
      <c r="BC2142">
        <f t="shared" si="438"/>
        <v>1.5384615384614886E-3</v>
      </c>
      <c r="BD2142">
        <f t="shared" si="439"/>
        <v>0.30000000000000004</v>
      </c>
      <c r="BE2142">
        <f t="shared" si="440"/>
        <v>0</v>
      </c>
    </row>
    <row r="2143" spans="1:57" x14ac:dyDescent="0.3">
      <c r="A2143">
        <f>Pumpkin_Seeds_Dataset!A2141</f>
        <v>93720</v>
      </c>
      <c r="B2143">
        <f>Pumpkin_Seeds_Dataset!B2141</f>
        <v>1192.9939999999999</v>
      </c>
      <c r="C2143">
        <f>Pumpkin_Seeds_Dataset!C2141</f>
        <v>472.7226</v>
      </c>
      <c r="D2143">
        <f>Pumpkin_Seeds_Dataset!D2141</f>
        <v>252.90029999999999</v>
      </c>
      <c r="E2143">
        <f>Pumpkin_Seeds_Dataset!E2141</f>
        <v>94547</v>
      </c>
      <c r="F2143">
        <f>Pumpkin_Seeds_Dataset!F2141</f>
        <v>345.43889999999999</v>
      </c>
      <c r="G2143">
        <f>Pumpkin_Seeds_Dataset!G2141</f>
        <v>0.84489999999999998</v>
      </c>
      <c r="H2143">
        <f>Pumpkin_Seeds_Dataset!H2141</f>
        <v>0.99129999999999996</v>
      </c>
      <c r="I2143">
        <f>Pumpkin_Seeds_Dataset!I2141</f>
        <v>0.68110000000000004</v>
      </c>
      <c r="J2143">
        <f>Pumpkin_Seeds_Dataset!J2141</f>
        <v>0.82750000000000001</v>
      </c>
      <c r="K2143">
        <f>Pumpkin_Seeds_Dataset!K2141</f>
        <v>1.8692</v>
      </c>
      <c r="L2143">
        <f>Pumpkin_Seeds_Dataset!L2141</f>
        <v>0.73070000000000002</v>
      </c>
      <c r="M2143" s="9">
        <f>Pumpkin_Seeds_Dataset!M2141</f>
        <v>1</v>
      </c>
      <c r="N2143" s="10">
        <f t="shared" si="430"/>
        <v>0</v>
      </c>
      <c r="O2143" s="11">
        <f t="shared" si="431"/>
        <v>1</v>
      </c>
      <c r="P2143">
        <f t="shared" si="432"/>
        <v>1</v>
      </c>
      <c r="Q2143">
        <f t="shared" si="433"/>
        <v>0.15652802608652322</v>
      </c>
      <c r="R2143" s="9">
        <f t="shared" si="434"/>
        <v>0.15652802608652322</v>
      </c>
      <c r="S2143" s="11">
        <f t="shared" si="435"/>
        <v>0.84347197391347684</v>
      </c>
      <c r="T2143" s="9">
        <f t="shared" si="436"/>
        <v>-1.8545202046098459</v>
      </c>
      <c r="U2143" s="11">
        <f t="shared" si="437"/>
        <v>0</v>
      </c>
      <c r="AX2143">
        <v>0.99388388677193718</v>
      </c>
      <c r="AY2143">
        <v>0</v>
      </c>
      <c r="AZ2143">
        <v>1</v>
      </c>
      <c r="BA2143">
        <f t="shared" si="441"/>
        <v>1298</v>
      </c>
      <c r="BB2143">
        <f t="shared" si="442"/>
        <v>841</v>
      </c>
      <c r="BC2143">
        <f t="shared" si="438"/>
        <v>1.5384615384614886E-3</v>
      </c>
      <c r="BD2143">
        <f t="shared" si="439"/>
        <v>0.29916666666666669</v>
      </c>
      <c r="BE2143">
        <f t="shared" si="440"/>
        <v>0</v>
      </c>
    </row>
    <row r="2144" spans="1:57" x14ac:dyDescent="0.3">
      <c r="A2144">
        <f>Pumpkin_Seeds_Dataset!A2142</f>
        <v>85669</v>
      </c>
      <c r="B2144">
        <f>Pumpkin_Seeds_Dataset!B2142</f>
        <v>1246.5630000000001</v>
      </c>
      <c r="C2144">
        <f>Pumpkin_Seeds_Dataset!C2142</f>
        <v>454.3999</v>
      </c>
      <c r="D2144">
        <f>Pumpkin_Seeds_Dataset!D2142</f>
        <v>242.7739</v>
      </c>
      <c r="E2144">
        <f>Pumpkin_Seeds_Dataset!E2142</f>
        <v>87064</v>
      </c>
      <c r="F2144">
        <f>Pumpkin_Seeds_Dataset!F2142</f>
        <v>330.26830000000001</v>
      </c>
      <c r="G2144">
        <f>Pumpkin_Seeds_Dataset!G2142</f>
        <v>0.84530000000000005</v>
      </c>
      <c r="H2144">
        <f>Pumpkin_Seeds_Dataset!H2142</f>
        <v>0.98399999999999999</v>
      </c>
      <c r="I2144">
        <f>Pumpkin_Seeds_Dataset!I2142</f>
        <v>0.74860000000000004</v>
      </c>
      <c r="J2144">
        <f>Pumpkin_Seeds_Dataset!J2142</f>
        <v>0.69279999999999997</v>
      </c>
      <c r="K2144">
        <f>Pumpkin_Seeds_Dataset!K2142</f>
        <v>1.8716999999999999</v>
      </c>
      <c r="L2144">
        <f>Pumpkin_Seeds_Dataset!L2142</f>
        <v>0.7268</v>
      </c>
      <c r="M2144" s="9">
        <f>Pumpkin_Seeds_Dataset!M2142</f>
        <v>1</v>
      </c>
      <c r="N2144" s="10">
        <f t="shared" si="430"/>
        <v>0</v>
      </c>
      <c r="O2144" s="11">
        <f t="shared" si="431"/>
        <v>1</v>
      </c>
      <c r="P2144">
        <f t="shared" si="432"/>
        <v>1</v>
      </c>
      <c r="Q2144">
        <f t="shared" si="433"/>
        <v>9.6702379188800008E-2</v>
      </c>
      <c r="R2144" s="9">
        <f t="shared" si="434"/>
        <v>9.6702379188800008E-2</v>
      </c>
      <c r="S2144" s="11">
        <f t="shared" si="435"/>
        <v>0.90329762081120002</v>
      </c>
      <c r="T2144" s="9">
        <f t="shared" si="436"/>
        <v>-2.3361172730116997</v>
      </c>
      <c r="U2144" s="11">
        <f t="shared" si="437"/>
        <v>0</v>
      </c>
      <c r="AX2144">
        <v>0.99389950012618811</v>
      </c>
      <c r="AY2144">
        <v>0</v>
      </c>
      <c r="AZ2144">
        <v>1</v>
      </c>
      <c r="BA2144">
        <f t="shared" si="441"/>
        <v>1298</v>
      </c>
      <c r="BB2144">
        <f t="shared" si="442"/>
        <v>842</v>
      </c>
      <c r="BC2144">
        <f t="shared" si="438"/>
        <v>1.5384615384614886E-3</v>
      </c>
      <c r="BD2144">
        <f t="shared" si="439"/>
        <v>0.29833333333333334</v>
      </c>
      <c r="BE2144">
        <f t="shared" si="440"/>
        <v>0</v>
      </c>
    </row>
    <row r="2145" spans="1:57" x14ac:dyDescent="0.3">
      <c r="A2145">
        <f>Pumpkin_Seeds_Dataset!A2143</f>
        <v>63928</v>
      </c>
      <c r="B2145">
        <f>Pumpkin_Seeds_Dataset!B2143</f>
        <v>1029.559</v>
      </c>
      <c r="C2145">
        <f>Pumpkin_Seeds_Dataset!C2143</f>
        <v>412.399</v>
      </c>
      <c r="D2145">
        <f>Pumpkin_Seeds_Dataset!D2143</f>
        <v>198.92689999999999</v>
      </c>
      <c r="E2145">
        <f>Pumpkin_Seeds_Dataset!E2143</f>
        <v>64857</v>
      </c>
      <c r="F2145">
        <f>Pumpkin_Seeds_Dataset!F2143</f>
        <v>285.29919999999998</v>
      </c>
      <c r="G2145">
        <f>Pumpkin_Seeds_Dataset!G2143</f>
        <v>0.876</v>
      </c>
      <c r="H2145">
        <f>Pumpkin_Seeds_Dataset!H2143</f>
        <v>0.98570000000000002</v>
      </c>
      <c r="I2145">
        <f>Pumpkin_Seeds_Dataset!I2143</f>
        <v>0.74239999999999995</v>
      </c>
      <c r="J2145">
        <f>Pumpkin_Seeds_Dataset!J2143</f>
        <v>0.75790000000000002</v>
      </c>
      <c r="K2145">
        <f>Pumpkin_Seeds_Dataset!K2143</f>
        <v>2.0731000000000002</v>
      </c>
      <c r="L2145">
        <f>Pumpkin_Seeds_Dataset!L2143</f>
        <v>0.69179999999999997</v>
      </c>
      <c r="M2145" s="9">
        <f>Pumpkin_Seeds_Dataset!M2143</f>
        <v>1</v>
      </c>
      <c r="N2145" s="10">
        <f t="shared" si="430"/>
        <v>0</v>
      </c>
      <c r="O2145" s="11">
        <f t="shared" si="431"/>
        <v>1</v>
      </c>
      <c r="P2145">
        <f t="shared" si="432"/>
        <v>1</v>
      </c>
      <c r="Q2145">
        <f t="shared" si="433"/>
        <v>0.68264326358979699</v>
      </c>
      <c r="R2145" s="9">
        <f t="shared" si="434"/>
        <v>0.68264326358979699</v>
      </c>
      <c r="S2145" s="11">
        <f t="shared" si="435"/>
        <v>0.31735673641020301</v>
      </c>
      <c r="T2145" s="9">
        <f t="shared" si="436"/>
        <v>-0.38178286392936772</v>
      </c>
      <c r="U2145" s="11">
        <f t="shared" si="437"/>
        <v>100</v>
      </c>
      <c r="AX2145">
        <v>0.99394803811470422</v>
      </c>
      <c r="AY2145">
        <v>0</v>
      </c>
      <c r="AZ2145">
        <v>1</v>
      </c>
      <c r="BA2145">
        <f t="shared" si="441"/>
        <v>1298</v>
      </c>
      <c r="BB2145">
        <f t="shared" si="442"/>
        <v>843</v>
      </c>
      <c r="BC2145">
        <f t="shared" si="438"/>
        <v>1.5384615384614886E-3</v>
      </c>
      <c r="BD2145">
        <f t="shared" si="439"/>
        <v>0.29749999999999999</v>
      </c>
      <c r="BE2145">
        <f t="shared" si="440"/>
        <v>0</v>
      </c>
    </row>
    <row r="2146" spans="1:57" x14ac:dyDescent="0.3">
      <c r="A2146">
        <f>Pumpkin_Seeds_Dataset!A2144</f>
        <v>81479</v>
      </c>
      <c r="B2146">
        <f>Pumpkin_Seeds_Dataset!B2144</f>
        <v>1256.5150000000001</v>
      </c>
      <c r="C2146">
        <f>Pumpkin_Seeds_Dataset!C2144</f>
        <v>555.64649999999995</v>
      </c>
      <c r="D2146">
        <f>Pumpkin_Seeds_Dataset!D2144</f>
        <v>189.87909999999999</v>
      </c>
      <c r="E2146">
        <f>Pumpkin_Seeds_Dataset!E2144</f>
        <v>82557</v>
      </c>
      <c r="F2146">
        <f>Pumpkin_Seeds_Dataset!F2144</f>
        <v>322.09050000000002</v>
      </c>
      <c r="G2146">
        <f>Pumpkin_Seeds_Dataset!G2144</f>
        <v>0.93979999999999997</v>
      </c>
      <c r="H2146">
        <f>Pumpkin_Seeds_Dataset!H2144</f>
        <v>0.9869</v>
      </c>
      <c r="I2146">
        <f>Pumpkin_Seeds_Dataset!I2144</f>
        <v>0.74380000000000002</v>
      </c>
      <c r="J2146">
        <f>Pumpkin_Seeds_Dataset!J2144</f>
        <v>0.64849999999999997</v>
      </c>
      <c r="K2146">
        <f>Pumpkin_Seeds_Dataset!K2144</f>
        <v>2.9262999999999999</v>
      </c>
      <c r="L2146">
        <f>Pumpkin_Seeds_Dataset!L2144</f>
        <v>0.57969999999999999</v>
      </c>
      <c r="M2146" s="9">
        <f>Pumpkin_Seeds_Dataset!M2144</f>
        <v>1</v>
      </c>
      <c r="N2146" s="10">
        <f t="shared" si="430"/>
        <v>0</v>
      </c>
      <c r="O2146" s="11">
        <f t="shared" si="431"/>
        <v>1</v>
      </c>
      <c r="P2146">
        <f t="shared" si="432"/>
        <v>1</v>
      </c>
      <c r="Q2146">
        <f t="shared" si="433"/>
        <v>0.99999525175835358</v>
      </c>
      <c r="R2146" s="9">
        <f t="shared" si="434"/>
        <v>0.99999525175835358</v>
      </c>
      <c r="S2146" s="11">
        <f t="shared" si="435"/>
        <v>4.7482416464239563E-6</v>
      </c>
      <c r="T2146" s="9">
        <f t="shared" si="436"/>
        <v>-4.7482529193590072E-6</v>
      </c>
      <c r="U2146" s="11">
        <f t="shared" si="437"/>
        <v>100</v>
      </c>
      <c r="AX2146">
        <v>0.9939721070524864</v>
      </c>
      <c r="AY2146">
        <v>0</v>
      </c>
      <c r="AZ2146">
        <v>1</v>
      </c>
      <c r="BA2146">
        <f t="shared" si="441"/>
        <v>1298</v>
      </c>
      <c r="BB2146">
        <f t="shared" si="442"/>
        <v>844</v>
      </c>
      <c r="BC2146">
        <f t="shared" si="438"/>
        <v>1.5384615384614886E-3</v>
      </c>
      <c r="BD2146">
        <f t="shared" si="439"/>
        <v>0.29666666666666663</v>
      </c>
      <c r="BE2146">
        <f t="shared" si="440"/>
        <v>0</v>
      </c>
    </row>
    <row r="2147" spans="1:57" x14ac:dyDescent="0.3">
      <c r="A2147">
        <f>Pumpkin_Seeds_Dataset!A2145</f>
        <v>97248</v>
      </c>
      <c r="B2147">
        <f>Pumpkin_Seeds_Dataset!B2145</f>
        <v>1244.1410000000001</v>
      </c>
      <c r="C2147">
        <f>Pumpkin_Seeds_Dataset!C2145</f>
        <v>513.97940000000006</v>
      </c>
      <c r="D2147">
        <f>Pumpkin_Seeds_Dataset!D2145</f>
        <v>242.39160000000001</v>
      </c>
      <c r="E2147">
        <f>Pumpkin_Seeds_Dataset!E2145</f>
        <v>97960</v>
      </c>
      <c r="F2147">
        <f>Pumpkin_Seeds_Dataset!F2145</f>
        <v>351.88069999999999</v>
      </c>
      <c r="G2147">
        <f>Pumpkin_Seeds_Dataset!G2145</f>
        <v>0.88180000000000003</v>
      </c>
      <c r="H2147">
        <f>Pumpkin_Seeds_Dataset!H2145</f>
        <v>0.99270000000000003</v>
      </c>
      <c r="I2147">
        <f>Pumpkin_Seeds_Dataset!I2145</f>
        <v>0.75819999999999999</v>
      </c>
      <c r="J2147">
        <f>Pumpkin_Seeds_Dataset!J2145</f>
        <v>0.78949999999999998</v>
      </c>
      <c r="K2147">
        <f>Pumpkin_Seeds_Dataset!K2145</f>
        <v>2.1204999999999998</v>
      </c>
      <c r="L2147">
        <f>Pumpkin_Seeds_Dataset!L2145</f>
        <v>0.68459999999999999</v>
      </c>
      <c r="M2147" s="9">
        <f>Pumpkin_Seeds_Dataset!M2145</f>
        <v>1</v>
      </c>
      <c r="N2147" s="10">
        <f t="shared" si="430"/>
        <v>0</v>
      </c>
      <c r="O2147" s="11">
        <f t="shared" si="431"/>
        <v>1</v>
      </c>
      <c r="P2147">
        <f t="shared" si="432"/>
        <v>1</v>
      </c>
      <c r="Q2147">
        <f t="shared" si="433"/>
        <v>0.94455414890270528</v>
      </c>
      <c r="R2147" s="9">
        <f t="shared" si="434"/>
        <v>0.94455414890270528</v>
      </c>
      <c r="S2147" s="11">
        <f t="shared" si="435"/>
        <v>5.5445851097294718E-2</v>
      </c>
      <c r="T2147" s="9">
        <f t="shared" si="436"/>
        <v>-5.7042262924039473E-2</v>
      </c>
      <c r="U2147" s="11">
        <f t="shared" si="437"/>
        <v>100</v>
      </c>
      <c r="AX2147">
        <v>0.99401205122659864</v>
      </c>
      <c r="AY2147">
        <v>0</v>
      </c>
      <c r="AZ2147">
        <v>1</v>
      </c>
      <c r="BA2147">
        <f t="shared" si="441"/>
        <v>1298</v>
      </c>
      <c r="BB2147">
        <f t="shared" si="442"/>
        <v>845</v>
      </c>
      <c r="BC2147">
        <f t="shared" si="438"/>
        <v>1.5384615384614886E-3</v>
      </c>
      <c r="BD2147">
        <f t="shared" si="439"/>
        <v>0.29583333333333328</v>
      </c>
      <c r="BE2147">
        <f t="shared" si="440"/>
        <v>0</v>
      </c>
    </row>
    <row r="2148" spans="1:57" x14ac:dyDescent="0.3">
      <c r="A2148">
        <f>Pumpkin_Seeds_Dataset!A2146</f>
        <v>87308</v>
      </c>
      <c r="B2148">
        <f>Pumpkin_Seeds_Dataset!B2146</f>
        <v>1228.182</v>
      </c>
      <c r="C2148">
        <f>Pumpkin_Seeds_Dataset!C2146</f>
        <v>527.96169999999995</v>
      </c>
      <c r="D2148">
        <f>Pumpkin_Seeds_Dataset!D2146</f>
        <v>210.71950000000001</v>
      </c>
      <c r="E2148">
        <f>Pumpkin_Seeds_Dataset!E2146</f>
        <v>87964</v>
      </c>
      <c r="F2148">
        <f>Pumpkin_Seeds_Dataset!F2146</f>
        <v>333.41269999999997</v>
      </c>
      <c r="G2148">
        <f>Pumpkin_Seeds_Dataset!G2146</f>
        <v>0.91690000000000005</v>
      </c>
      <c r="H2148">
        <f>Pumpkin_Seeds_Dataset!H2146</f>
        <v>0.99250000000000005</v>
      </c>
      <c r="I2148">
        <f>Pumpkin_Seeds_Dataset!I2146</f>
        <v>0.77780000000000005</v>
      </c>
      <c r="J2148">
        <f>Pumpkin_Seeds_Dataset!J2146</f>
        <v>0.72729999999999995</v>
      </c>
      <c r="K2148">
        <f>Pumpkin_Seeds_Dataset!K2146</f>
        <v>2.5055000000000001</v>
      </c>
      <c r="L2148">
        <f>Pumpkin_Seeds_Dataset!L2146</f>
        <v>0.63149999999999995</v>
      </c>
      <c r="M2148" s="9">
        <f>Pumpkin_Seeds_Dataset!M2146</f>
        <v>1</v>
      </c>
      <c r="N2148" s="10">
        <f t="shared" si="430"/>
        <v>0</v>
      </c>
      <c r="O2148" s="11">
        <f t="shared" si="431"/>
        <v>1</v>
      </c>
      <c r="P2148">
        <f t="shared" si="432"/>
        <v>1</v>
      </c>
      <c r="Q2148">
        <f t="shared" si="433"/>
        <v>0.9975485236476036</v>
      </c>
      <c r="R2148" s="9">
        <f t="shared" si="434"/>
        <v>0.9975485236476036</v>
      </c>
      <c r="S2148" s="11">
        <f t="shared" si="435"/>
        <v>2.4514763523963978E-3</v>
      </c>
      <c r="T2148" s="9">
        <f t="shared" si="436"/>
        <v>-2.454486140505367E-3</v>
      </c>
      <c r="U2148" s="11">
        <f t="shared" si="437"/>
        <v>100</v>
      </c>
      <c r="AX2148">
        <v>0.99418969191225226</v>
      </c>
      <c r="AY2148">
        <v>0</v>
      </c>
      <c r="AZ2148">
        <v>1</v>
      </c>
      <c r="BA2148">
        <f t="shared" si="441"/>
        <v>1298</v>
      </c>
      <c r="BB2148">
        <f t="shared" si="442"/>
        <v>846</v>
      </c>
      <c r="BC2148">
        <f t="shared" si="438"/>
        <v>1.5384615384614886E-3</v>
      </c>
      <c r="BD2148">
        <f t="shared" si="439"/>
        <v>0.29500000000000004</v>
      </c>
      <c r="BE2148">
        <f t="shared" si="440"/>
        <v>0</v>
      </c>
    </row>
    <row r="2149" spans="1:57" x14ac:dyDescent="0.3">
      <c r="A2149">
        <f>Pumpkin_Seeds_Dataset!A2147</f>
        <v>85361</v>
      </c>
      <c r="B2149">
        <f>Pumpkin_Seeds_Dataset!B2147</f>
        <v>1128.4480000000001</v>
      </c>
      <c r="C2149">
        <f>Pumpkin_Seeds_Dataset!C2147</f>
        <v>439.45</v>
      </c>
      <c r="D2149">
        <f>Pumpkin_Seeds_Dataset!D2147</f>
        <v>248.4933</v>
      </c>
      <c r="E2149">
        <f>Pumpkin_Seeds_Dataset!E2147</f>
        <v>86223</v>
      </c>
      <c r="F2149">
        <f>Pumpkin_Seeds_Dataset!F2147</f>
        <v>329.67410000000001</v>
      </c>
      <c r="G2149">
        <f>Pumpkin_Seeds_Dataset!G2147</f>
        <v>0.82479999999999998</v>
      </c>
      <c r="H2149">
        <f>Pumpkin_Seeds_Dataset!H2147</f>
        <v>0.99</v>
      </c>
      <c r="I2149">
        <f>Pumpkin_Seeds_Dataset!I2147</f>
        <v>0.76429999999999998</v>
      </c>
      <c r="J2149">
        <f>Pumpkin_Seeds_Dataset!J2147</f>
        <v>0.84240000000000004</v>
      </c>
      <c r="K2149">
        <f>Pumpkin_Seeds_Dataset!K2147</f>
        <v>1.7685</v>
      </c>
      <c r="L2149">
        <f>Pumpkin_Seeds_Dataset!L2147</f>
        <v>0.75019999999999998</v>
      </c>
      <c r="M2149" s="9">
        <f>Pumpkin_Seeds_Dataset!M2147</f>
        <v>1</v>
      </c>
      <c r="N2149" s="10">
        <f t="shared" si="430"/>
        <v>0</v>
      </c>
      <c r="O2149" s="11">
        <f t="shared" si="431"/>
        <v>1</v>
      </c>
      <c r="P2149">
        <f t="shared" si="432"/>
        <v>1</v>
      </c>
      <c r="Q2149">
        <f t="shared" si="433"/>
        <v>4.3591308097471346E-2</v>
      </c>
      <c r="R2149" s="9">
        <f t="shared" si="434"/>
        <v>4.3591308097471346E-2</v>
      </c>
      <c r="S2149" s="11">
        <f t="shared" si="435"/>
        <v>0.95640869190252864</v>
      </c>
      <c r="T2149" s="9">
        <f t="shared" si="436"/>
        <v>-3.1328975040636937</v>
      </c>
      <c r="U2149" s="11">
        <f t="shared" si="437"/>
        <v>0</v>
      </c>
      <c r="AX2149">
        <v>0.99426978304314462</v>
      </c>
      <c r="AY2149">
        <v>0</v>
      </c>
      <c r="AZ2149">
        <v>1</v>
      </c>
      <c r="BA2149">
        <f t="shared" si="441"/>
        <v>1298</v>
      </c>
      <c r="BB2149">
        <f t="shared" si="442"/>
        <v>847</v>
      </c>
      <c r="BC2149">
        <f t="shared" si="438"/>
        <v>1.5384615384614886E-3</v>
      </c>
      <c r="BD2149">
        <f t="shared" si="439"/>
        <v>0.29416666666666669</v>
      </c>
      <c r="BE2149">
        <f t="shared" si="440"/>
        <v>0</v>
      </c>
    </row>
    <row r="2150" spans="1:57" x14ac:dyDescent="0.3">
      <c r="A2150">
        <f>Pumpkin_Seeds_Dataset!A2148</f>
        <v>84253</v>
      </c>
      <c r="B2150">
        <f>Pumpkin_Seeds_Dataset!B2148</f>
        <v>1193.2760000000001</v>
      </c>
      <c r="C2150">
        <f>Pumpkin_Seeds_Dataset!C2148</f>
        <v>502.8338</v>
      </c>
      <c r="D2150">
        <f>Pumpkin_Seeds_Dataset!D2148</f>
        <v>213.714</v>
      </c>
      <c r="E2150">
        <f>Pumpkin_Seeds_Dataset!E2148</f>
        <v>85011</v>
      </c>
      <c r="F2150">
        <f>Pumpkin_Seeds_Dataset!F2148</f>
        <v>327.52749999999997</v>
      </c>
      <c r="G2150">
        <f>Pumpkin_Seeds_Dataset!G2148</f>
        <v>0.9052</v>
      </c>
      <c r="H2150">
        <f>Pumpkin_Seeds_Dataset!H2148</f>
        <v>0.99109999999999998</v>
      </c>
      <c r="I2150">
        <f>Pumpkin_Seeds_Dataset!I2148</f>
        <v>0.63480000000000003</v>
      </c>
      <c r="J2150">
        <f>Pumpkin_Seeds_Dataset!J2148</f>
        <v>0.74360000000000004</v>
      </c>
      <c r="K2150">
        <f>Pumpkin_Seeds_Dataset!K2148</f>
        <v>2.3527999999999998</v>
      </c>
      <c r="L2150">
        <f>Pumpkin_Seeds_Dataset!L2148</f>
        <v>0.65139999999999998</v>
      </c>
      <c r="M2150" s="9">
        <f>Pumpkin_Seeds_Dataset!M2148</f>
        <v>1</v>
      </c>
      <c r="N2150" s="10">
        <f t="shared" si="430"/>
        <v>0</v>
      </c>
      <c r="O2150" s="11">
        <f t="shared" si="431"/>
        <v>1</v>
      </c>
      <c r="P2150">
        <f t="shared" si="432"/>
        <v>1</v>
      </c>
      <c r="Q2150">
        <f t="shared" si="433"/>
        <v>0.96604501530620468</v>
      </c>
      <c r="R2150" s="9">
        <f t="shared" si="434"/>
        <v>0.96604501530620468</v>
      </c>
      <c r="S2150" s="11">
        <f t="shared" si="435"/>
        <v>3.395498469379532E-2</v>
      </c>
      <c r="T2150" s="9">
        <f t="shared" si="436"/>
        <v>-3.4544846159487094E-2</v>
      </c>
      <c r="U2150" s="11">
        <f t="shared" si="437"/>
        <v>100</v>
      </c>
      <c r="AX2150">
        <v>0.99432367959667689</v>
      </c>
      <c r="AY2150">
        <v>0</v>
      </c>
      <c r="AZ2150">
        <v>1</v>
      </c>
      <c r="BA2150">
        <f t="shared" si="441"/>
        <v>1298</v>
      </c>
      <c r="BB2150">
        <f t="shared" si="442"/>
        <v>848</v>
      </c>
      <c r="BC2150">
        <f t="shared" si="438"/>
        <v>1.5384615384614886E-3</v>
      </c>
      <c r="BD2150">
        <f t="shared" si="439"/>
        <v>0.29333333333333333</v>
      </c>
      <c r="BE2150">
        <f t="shared" si="440"/>
        <v>0</v>
      </c>
    </row>
    <row r="2151" spans="1:57" x14ac:dyDescent="0.3">
      <c r="A2151">
        <f>Pumpkin_Seeds_Dataset!A2149</f>
        <v>101375</v>
      </c>
      <c r="B2151">
        <f>Pumpkin_Seeds_Dataset!B2149</f>
        <v>1359.7860000000001</v>
      </c>
      <c r="C2151">
        <f>Pumpkin_Seeds_Dataset!C2149</f>
        <v>589.48220000000003</v>
      </c>
      <c r="D2151">
        <f>Pumpkin_Seeds_Dataset!D2149</f>
        <v>220.45009999999999</v>
      </c>
      <c r="E2151">
        <f>Pumpkin_Seeds_Dataset!E2149</f>
        <v>102089</v>
      </c>
      <c r="F2151">
        <f>Pumpkin_Seeds_Dataset!F2149</f>
        <v>359.26960000000003</v>
      </c>
      <c r="G2151">
        <f>Pumpkin_Seeds_Dataset!G2149</f>
        <v>0.9274</v>
      </c>
      <c r="H2151">
        <f>Pumpkin_Seeds_Dataset!H2149</f>
        <v>0.99299999999999999</v>
      </c>
      <c r="I2151">
        <f>Pumpkin_Seeds_Dataset!I2149</f>
        <v>0.51539999999999997</v>
      </c>
      <c r="J2151">
        <f>Pumpkin_Seeds_Dataset!J2149</f>
        <v>0.68899999999999995</v>
      </c>
      <c r="K2151">
        <f>Pumpkin_Seeds_Dataset!K2149</f>
        <v>2.6739999999999999</v>
      </c>
      <c r="L2151">
        <f>Pumpkin_Seeds_Dataset!L2149</f>
        <v>0.60950000000000004</v>
      </c>
      <c r="M2151" s="9">
        <f>Pumpkin_Seeds_Dataset!M2149</f>
        <v>1</v>
      </c>
      <c r="N2151" s="10">
        <f t="shared" si="430"/>
        <v>0</v>
      </c>
      <c r="O2151" s="11">
        <f t="shared" si="431"/>
        <v>1</v>
      </c>
      <c r="P2151">
        <f t="shared" si="432"/>
        <v>1</v>
      </c>
      <c r="Q2151">
        <f t="shared" si="433"/>
        <v>0.99998151161674265</v>
      </c>
      <c r="R2151" s="9">
        <f t="shared" si="434"/>
        <v>0.99998151161674265</v>
      </c>
      <c r="S2151" s="11">
        <f t="shared" si="435"/>
        <v>1.8488383257353469E-5</v>
      </c>
      <c r="T2151" s="9">
        <f t="shared" si="436"/>
        <v>-1.8488554169617801E-5</v>
      </c>
      <c r="U2151" s="11">
        <f t="shared" si="437"/>
        <v>100</v>
      </c>
      <c r="AX2151">
        <v>0.99434001761534052</v>
      </c>
      <c r="AY2151">
        <v>0</v>
      </c>
      <c r="AZ2151">
        <v>1</v>
      </c>
      <c r="BA2151">
        <f t="shared" si="441"/>
        <v>1298</v>
      </c>
      <c r="BB2151">
        <f t="shared" si="442"/>
        <v>849</v>
      </c>
      <c r="BC2151">
        <f t="shared" si="438"/>
        <v>1.5384615384614886E-3</v>
      </c>
      <c r="BD2151">
        <f t="shared" si="439"/>
        <v>0.29249999999999998</v>
      </c>
      <c r="BE2151">
        <f t="shared" si="440"/>
        <v>0</v>
      </c>
    </row>
    <row r="2152" spans="1:57" x14ac:dyDescent="0.3">
      <c r="A2152">
        <f>Pumpkin_Seeds_Dataset!A2150</f>
        <v>82318</v>
      </c>
      <c r="B2152">
        <f>Pumpkin_Seeds_Dataset!B2150</f>
        <v>1195.4829999999999</v>
      </c>
      <c r="C2152">
        <f>Pumpkin_Seeds_Dataset!C2150</f>
        <v>507.82510000000002</v>
      </c>
      <c r="D2152">
        <f>Pumpkin_Seeds_Dataset!D2150</f>
        <v>206.8698</v>
      </c>
      <c r="E2152">
        <f>Pumpkin_Seeds_Dataset!E2150</f>
        <v>83200</v>
      </c>
      <c r="F2152">
        <f>Pumpkin_Seeds_Dataset!F2150</f>
        <v>323.74450000000002</v>
      </c>
      <c r="G2152">
        <f>Pumpkin_Seeds_Dataset!G2150</f>
        <v>0.9133</v>
      </c>
      <c r="H2152">
        <f>Pumpkin_Seeds_Dataset!H2150</f>
        <v>0.98939999999999995</v>
      </c>
      <c r="I2152">
        <f>Pumpkin_Seeds_Dataset!I2150</f>
        <v>0.73429999999999995</v>
      </c>
      <c r="J2152">
        <f>Pumpkin_Seeds_Dataset!J2150</f>
        <v>0.7238</v>
      </c>
      <c r="K2152">
        <f>Pumpkin_Seeds_Dataset!K2150</f>
        <v>2.4548000000000001</v>
      </c>
      <c r="L2152">
        <f>Pumpkin_Seeds_Dataset!L2150</f>
        <v>0.63749999999999996</v>
      </c>
      <c r="M2152" s="9">
        <f>Pumpkin_Seeds_Dataset!M2150</f>
        <v>1</v>
      </c>
      <c r="N2152" s="10">
        <f t="shared" si="430"/>
        <v>0</v>
      </c>
      <c r="O2152" s="11">
        <f t="shared" si="431"/>
        <v>1</v>
      </c>
      <c r="P2152">
        <f t="shared" si="432"/>
        <v>1</v>
      </c>
      <c r="Q2152">
        <f t="shared" si="433"/>
        <v>0.98678211686982487</v>
      </c>
      <c r="R2152" s="9">
        <f t="shared" si="434"/>
        <v>0.98678211686982487</v>
      </c>
      <c r="S2152" s="11">
        <f t="shared" si="435"/>
        <v>1.3217883130175134E-2</v>
      </c>
      <c r="T2152" s="9">
        <f t="shared" si="436"/>
        <v>-1.330601683627796E-2</v>
      </c>
      <c r="U2152" s="11">
        <f t="shared" si="437"/>
        <v>100</v>
      </c>
      <c r="AX2152">
        <v>0.99438364217020292</v>
      </c>
      <c r="AY2152">
        <v>0</v>
      </c>
      <c r="AZ2152">
        <v>1</v>
      </c>
      <c r="BA2152">
        <f t="shared" si="441"/>
        <v>1298</v>
      </c>
      <c r="BB2152">
        <f t="shared" si="442"/>
        <v>850</v>
      </c>
      <c r="BC2152">
        <f t="shared" si="438"/>
        <v>1.5384615384614886E-3</v>
      </c>
      <c r="BD2152">
        <f t="shared" si="439"/>
        <v>0.29166666666666663</v>
      </c>
      <c r="BE2152">
        <f t="shared" si="440"/>
        <v>0</v>
      </c>
    </row>
    <row r="2153" spans="1:57" x14ac:dyDescent="0.3">
      <c r="A2153">
        <f>Pumpkin_Seeds_Dataset!A2151</f>
        <v>72559</v>
      </c>
      <c r="B2153">
        <f>Pumpkin_Seeds_Dataset!B2151</f>
        <v>1056.8140000000001</v>
      </c>
      <c r="C2153">
        <f>Pumpkin_Seeds_Dataset!C2151</f>
        <v>421.90559999999999</v>
      </c>
      <c r="D2153">
        <f>Pumpkin_Seeds_Dataset!D2151</f>
        <v>219.8629</v>
      </c>
      <c r="E2153">
        <f>Pumpkin_Seeds_Dataset!E2151</f>
        <v>73258</v>
      </c>
      <c r="F2153">
        <f>Pumpkin_Seeds_Dataset!F2151</f>
        <v>303.94900000000001</v>
      </c>
      <c r="G2153">
        <f>Pumpkin_Seeds_Dataset!G2151</f>
        <v>0.85350000000000004</v>
      </c>
      <c r="H2153">
        <f>Pumpkin_Seeds_Dataset!H2151</f>
        <v>0.99050000000000005</v>
      </c>
      <c r="I2153">
        <f>Pumpkin_Seeds_Dataset!I2151</f>
        <v>0.74339999999999995</v>
      </c>
      <c r="J2153">
        <f>Pumpkin_Seeds_Dataset!J2151</f>
        <v>0.81640000000000001</v>
      </c>
      <c r="K2153">
        <f>Pumpkin_Seeds_Dataset!K2151</f>
        <v>1.9189000000000001</v>
      </c>
      <c r="L2153">
        <f>Pumpkin_Seeds_Dataset!L2151</f>
        <v>0.72040000000000004</v>
      </c>
      <c r="M2153" s="9">
        <f>Pumpkin_Seeds_Dataset!M2151</f>
        <v>1</v>
      </c>
      <c r="N2153" s="10">
        <f t="shared" si="430"/>
        <v>0</v>
      </c>
      <c r="O2153" s="11">
        <f t="shared" si="431"/>
        <v>1</v>
      </c>
      <c r="P2153">
        <f t="shared" si="432"/>
        <v>1</v>
      </c>
      <c r="Q2153">
        <f t="shared" si="433"/>
        <v>0.18471580414775418</v>
      </c>
      <c r="R2153" s="9">
        <f t="shared" si="434"/>
        <v>0.18471580414775418</v>
      </c>
      <c r="S2153" s="11">
        <f t="shared" si="435"/>
        <v>0.81528419585224587</v>
      </c>
      <c r="T2153" s="9">
        <f t="shared" si="436"/>
        <v>-1.6889368288552358</v>
      </c>
      <c r="U2153" s="11">
        <f t="shared" si="437"/>
        <v>0</v>
      </c>
      <c r="AX2153">
        <v>0.99439035716312008</v>
      </c>
      <c r="AY2153">
        <v>0</v>
      </c>
      <c r="AZ2153">
        <v>1</v>
      </c>
      <c r="BA2153">
        <f t="shared" si="441"/>
        <v>1298</v>
      </c>
      <c r="BB2153">
        <f t="shared" si="442"/>
        <v>851</v>
      </c>
      <c r="BC2153">
        <f t="shared" si="438"/>
        <v>1.5384615384614886E-3</v>
      </c>
      <c r="BD2153">
        <f t="shared" si="439"/>
        <v>0.29083333333333339</v>
      </c>
      <c r="BE2153">
        <f t="shared" si="440"/>
        <v>0</v>
      </c>
    </row>
    <row r="2154" spans="1:57" x14ac:dyDescent="0.3">
      <c r="A2154">
        <f>Pumpkin_Seeds_Dataset!A2152</f>
        <v>79868</v>
      </c>
      <c r="B2154">
        <f>Pumpkin_Seeds_Dataset!B2152</f>
        <v>1180.2829999999999</v>
      </c>
      <c r="C2154">
        <f>Pumpkin_Seeds_Dataset!C2152</f>
        <v>505.09589999999997</v>
      </c>
      <c r="D2154">
        <f>Pumpkin_Seeds_Dataset!D2152</f>
        <v>201.89320000000001</v>
      </c>
      <c r="E2154">
        <f>Pumpkin_Seeds_Dataset!E2152</f>
        <v>80583</v>
      </c>
      <c r="F2154">
        <f>Pumpkin_Seeds_Dataset!F2152</f>
        <v>318.8904</v>
      </c>
      <c r="G2154">
        <f>Pumpkin_Seeds_Dataset!G2152</f>
        <v>0.91659999999999997</v>
      </c>
      <c r="H2154">
        <f>Pumpkin_Seeds_Dataset!H2152</f>
        <v>0.99109999999999998</v>
      </c>
      <c r="I2154">
        <f>Pumpkin_Seeds_Dataset!I2152</f>
        <v>0.77070000000000005</v>
      </c>
      <c r="J2154">
        <f>Pumpkin_Seeds_Dataset!J2152</f>
        <v>0.72050000000000003</v>
      </c>
      <c r="K2154">
        <f>Pumpkin_Seeds_Dataset!K2152</f>
        <v>2.5017999999999998</v>
      </c>
      <c r="L2154">
        <f>Pumpkin_Seeds_Dataset!L2152</f>
        <v>0.63129999999999997</v>
      </c>
      <c r="M2154" s="9">
        <f>Pumpkin_Seeds_Dataset!M2152</f>
        <v>1</v>
      </c>
      <c r="N2154" s="10">
        <f t="shared" si="430"/>
        <v>0</v>
      </c>
      <c r="O2154" s="11">
        <f t="shared" si="431"/>
        <v>1</v>
      </c>
      <c r="P2154">
        <f t="shared" si="432"/>
        <v>1</v>
      </c>
      <c r="Q2154">
        <f t="shared" si="433"/>
        <v>0.99597907620222792</v>
      </c>
      <c r="R2154" s="9">
        <f t="shared" si="434"/>
        <v>0.99597907620222792</v>
      </c>
      <c r="S2154" s="11">
        <f t="shared" si="435"/>
        <v>4.0209237977720802E-3</v>
      </c>
      <c r="T2154" s="9">
        <f t="shared" si="436"/>
        <v>-4.0290294472947845E-3</v>
      </c>
      <c r="U2154" s="11">
        <f t="shared" si="437"/>
        <v>100</v>
      </c>
      <c r="AX2154">
        <v>0.99443110165812887</v>
      </c>
      <c r="AY2154">
        <v>0</v>
      </c>
      <c r="AZ2154">
        <v>1</v>
      </c>
      <c r="BA2154">
        <f t="shared" si="441"/>
        <v>1298</v>
      </c>
      <c r="BB2154">
        <f t="shared" si="442"/>
        <v>852</v>
      </c>
      <c r="BC2154">
        <f t="shared" si="438"/>
        <v>1.5384615384614886E-3</v>
      </c>
      <c r="BD2154">
        <f t="shared" si="439"/>
        <v>0.29000000000000004</v>
      </c>
      <c r="BE2154">
        <f t="shared" si="440"/>
        <v>0</v>
      </c>
    </row>
    <row r="2155" spans="1:57" x14ac:dyDescent="0.3">
      <c r="A2155">
        <f>Pumpkin_Seeds_Dataset!A2153</f>
        <v>84542</v>
      </c>
      <c r="B2155">
        <f>Pumpkin_Seeds_Dataset!B2153</f>
        <v>1169.42</v>
      </c>
      <c r="C2155">
        <f>Pumpkin_Seeds_Dataset!C2153</f>
        <v>483.3424</v>
      </c>
      <c r="D2155">
        <f>Pumpkin_Seeds_Dataset!D2153</f>
        <v>224.0558</v>
      </c>
      <c r="E2155">
        <f>Pumpkin_Seeds_Dataset!E2153</f>
        <v>85293</v>
      </c>
      <c r="F2155">
        <f>Pumpkin_Seeds_Dataset!F2153</f>
        <v>328.08870000000002</v>
      </c>
      <c r="G2155">
        <f>Pumpkin_Seeds_Dataset!G2153</f>
        <v>0.8861</v>
      </c>
      <c r="H2155">
        <f>Pumpkin_Seeds_Dataset!H2153</f>
        <v>0.99119999999999997</v>
      </c>
      <c r="I2155">
        <f>Pumpkin_Seeds_Dataset!I2153</f>
        <v>0.61699999999999999</v>
      </c>
      <c r="J2155">
        <f>Pumpkin_Seeds_Dataset!J2153</f>
        <v>0.77690000000000003</v>
      </c>
      <c r="K2155">
        <f>Pumpkin_Seeds_Dataset!K2153</f>
        <v>2.1572</v>
      </c>
      <c r="L2155">
        <f>Pumpkin_Seeds_Dataset!L2153</f>
        <v>0.67879999999999996</v>
      </c>
      <c r="M2155" s="9">
        <f>Pumpkin_Seeds_Dataset!M2153</f>
        <v>1</v>
      </c>
      <c r="N2155" s="10">
        <f t="shared" si="430"/>
        <v>0</v>
      </c>
      <c r="O2155" s="11">
        <f t="shared" si="431"/>
        <v>1</v>
      </c>
      <c r="P2155">
        <f t="shared" si="432"/>
        <v>1</v>
      </c>
      <c r="Q2155">
        <f t="shared" si="433"/>
        <v>0.82656630582380841</v>
      </c>
      <c r="R2155" s="9">
        <f t="shared" si="434"/>
        <v>0.82656630582380841</v>
      </c>
      <c r="S2155" s="11">
        <f t="shared" si="435"/>
        <v>0.17343369417619159</v>
      </c>
      <c r="T2155" s="9">
        <f t="shared" si="436"/>
        <v>-0.19047514010670386</v>
      </c>
      <c r="U2155" s="11">
        <f t="shared" si="437"/>
        <v>100</v>
      </c>
      <c r="AX2155">
        <v>0.99458311544903977</v>
      </c>
      <c r="AY2155">
        <v>0</v>
      </c>
      <c r="AZ2155">
        <v>1</v>
      </c>
      <c r="BA2155">
        <f t="shared" si="441"/>
        <v>1298</v>
      </c>
      <c r="BB2155">
        <f t="shared" si="442"/>
        <v>853</v>
      </c>
      <c r="BC2155">
        <f t="shared" si="438"/>
        <v>1.5384615384614886E-3</v>
      </c>
      <c r="BD2155">
        <f t="shared" si="439"/>
        <v>0.28916666666666668</v>
      </c>
      <c r="BE2155">
        <f t="shared" si="440"/>
        <v>0</v>
      </c>
    </row>
    <row r="2156" spans="1:57" x14ac:dyDescent="0.3">
      <c r="A2156">
        <f>Pumpkin_Seeds_Dataset!A2154</f>
        <v>84359</v>
      </c>
      <c r="B2156">
        <f>Pumpkin_Seeds_Dataset!B2154</f>
        <v>1211.758</v>
      </c>
      <c r="C2156">
        <f>Pumpkin_Seeds_Dataset!C2154</f>
        <v>519.9932</v>
      </c>
      <c r="D2156">
        <f>Pumpkin_Seeds_Dataset!D2154</f>
        <v>207.1412</v>
      </c>
      <c r="E2156">
        <f>Pumpkin_Seeds_Dataset!E2154</f>
        <v>85081</v>
      </c>
      <c r="F2156">
        <f>Pumpkin_Seeds_Dataset!F2154</f>
        <v>327.73349999999999</v>
      </c>
      <c r="G2156">
        <f>Pumpkin_Seeds_Dataset!G2154</f>
        <v>0.91720000000000002</v>
      </c>
      <c r="H2156">
        <f>Pumpkin_Seeds_Dataset!H2154</f>
        <v>0.99150000000000005</v>
      </c>
      <c r="I2156">
        <f>Pumpkin_Seeds_Dataset!I2154</f>
        <v>0.64890000000000003</v>
      </c>
      <c r="J2156">
        <f>Pumpkin_Seeds_Dataset!J2154</f>
        <v>0.72199999999999998</v>
      </c>
      <c r="K2156">
        <f>Pumpkin_Seeds_Dataset!K2154</f>
        <v>2.5103</v>
      </c>
      <c r="L2156">
        <f>Pumpkin_Seeds_Dataset!L2154</f>
        <v>0.63029999999999997</v>
      </c>
      <c r="M2156" s="9">
        <f>Pumpkin_Seeds_Dataset!M2154</f>
        <v>1</v>
      </c>
      <c r="N2156" s="10">
        <f t="shared" si="430"/>
        <v>0</v>
      </c>
      <c r="O2156" s="11">
        <f t="shared" si="431"/>
        <v>1</v>
      </c>
      <c r="P2156">
        <f t="shared" si="432"/>
        <v>1</v>
      </c>
      <c r="Q2156">
        <f t="shared" si="433"/>
        <v>0.99680038324179199</v>
      </c>
      <c r="R2156" s="9">
        <f t="shared" si="434"/>
        <v>0.99680038324179199</v>
      </c>
      <c r="S2156" s="11">
        <f t="shared" si="435"/>
        <v>3.1996167582080126E-3</v>
      </c>
      <c r="T2156" s="9">
        <f t="shared" si="436"/>
        <v>-3.2047464769195482E-3</v>
      </c>
      <c r="U2156" s="11">
        <f t="shared" si="437"/>
        <v>100</v>
      </c>
      <c r="AX2156">
        <v>0.99466733373164939</v>
      </c>
      <c r="AY2156">
        <v>0</v>
      </c>
      <c r="AZ2156">
        <v>1</v>
      </c>
      <c r="BA2156">
        <f t="shared" si="441"/>
        <v>1298</v>
      </c>
      <c r="BB2156">
        <f t="shared" si="442"/>
        <v>854</v>
      </c>
      <c r="BC2156">
        <f t="shared" si="438"/>
        <v>1.5384615384614886E-3</v>
      </c>
      <c r="BD2156">
        <f t="shared" si="439"/>
        <v>0.28833333333333333</v>
      </c>
      <c r="BE2156">
        <f t="shared" si="440"/>
        <v>2.2179487179486461E-4</v>
      </c>
    </row>
    <row r="2157" spans="1:57" x14ac:dyDescent="0.3">
      <c r="A2157">
        <f>Pumpkin_Seeds_Dataset!A2155</f>
        <v>61409</v>
      </c>
      <c r="B2157">
        <f>Pumpkin_Seeds_Dataset!B2155</f>
        <v>1022.513</v>
      </c>
      <c r="C2157">
        <f>Pumpkin_Seeds_Dataset!C2155</f>
        <v>438.3143</v>
      </c>
      <c r="D2157">
        <f>Pumpkin_Seeds_Dataset!D2155</f>
        <v>178.55250000000001</v>
      </c>
      <c r="E2157">
        <f>Pumpkin_Seeds_Dataset!E2155</f>
        <v>61903</v>
      </c>
      <c r="F2157">
        <f>Pumpkin_Seeds_Dataset!F2155</f>
        <v>279.62180000000001</v>
      </c>
      <c r="G2157">
        <f>Pumpkin_Seeds_Dataset!G2155</f>
        <v>0.9133</v>
      </c>
      <c r="H2157">
        <f>Pumpkin_Seeds_Dataset!H2155</f>
        <v>0.99199999999999999</v>
      </c>
      <c r="I2157">
        <f>Pumpkin_Seeds_Dataset!I2155</f>
        <v>0.62709999999999999</v>
      </c>
      <c r="J2157">
        <f>Pumpkin_Seeds_Dataset!J2155</f>
        <v>0.73809999999999998</v>
      </c>
      <c r="K2157">
        <f>Pumpkin_Seeds_Dataset!K2155</f>
        <v>2.4548000000000001</v>
      </c>
      <c r="L2157">
        <f>Pumpkin_Seeds_Dataset!L2155</f>
        <v>0.63790000000000002</v>
      </c>
      <c r="M2157" s="9">
        <f>Pumpkin_Seeds_Dataset!M2155</f>
        <v>1</v>
      </c>
      <c r="N2157" s="10">
        <f t="shared" si="430"/>
        <v>0</v>
      </c>
      <c r="O2157" s="11">
        <f t="shared" si="431"/>
        <v>1</v>
      </c>
      <c r="P2157">
        <f t="shared" si="432"/>
        <v>1</v>
      </c>
      <c r="Q2157">
        <f t="shared" si="433"/>
        <v>0.9962435600470515</v>
      </c>
      <c r="R2157" s="9">
        <f t="shared" si="434"/>
        <v>0.9962435600470515</v>
      </c>
      <c r="S2157" s="11">
        <f t="shared" si="435"/>
        <v>3.7564399529484982E-3</v>
      </c>
      <c r="T2157" s="9">
        <f t="shared" si="436"/>
        <v>-3.7635130922800256E-3</v>
      </c>
      <c r="U2157" s="11">
        <f t="shared" si="437"/>
        <v>100</v>
      </c>
      <c r="AX2157">
        <v>0.9947190797322405</v>
      </c>
      <c r="AY2157">
        <v>1</v>
      </c>
      <c r="AZ2157">
        <v>0</v>
      </c>
      <c r="BA2157">
        <f t="shared" si="441"/>
        <v>1299</v>
      </c>
      <c r="BB2157">
        <f t="shared" si="442"/>
        <v>854</v>
      </c>
      <c r="BC2157">
        <f t="shared" si="438"/>
        <v>7.6923076923074429E-4</v>
      </c>
      <c r="BD2157">
        <f t="shared" si="439"/>
        <v>0.28833333333333333</v>
      </c>
      <c r="BE2157">
        <f t="shared" si="440"/>
        <v>0</v>
      </c>
    </row>
    <row r="2158" spans="1:57" x14ac:dyDescent="0.3">
      <c r="A2158">
        <f>Pumpkin_Seeds_Dataset!A2156</f>
        <v>57996</v>
      </c>
      <c r="B2158">
        <f>Pumpkin_Seeds_Dataset!B2156</f>
        <v>962.79</v>
      </c>
      <c r="C2158">
        <f>Pumpkin_Seeds_Dataset!C2156</f>
        <v>392.65069999999997</v>
      </c>
      <c r="D2158">
        <f>Pumpkin_Seeds_Dataset!D2156</f>
        <v>190.13489999999999</v>
      </c>
      <c r="E2158">
        <f>Pumpkin_Seeds_Dataset!E2156</f>
        <v>58666</v>
      </c>
      <c r="F2158">
        <f>Pumpkin_Seeds_Dataset!F2156</f>
        <v>271.74029999999999</v>
      </c>
      <c r="G2158">
        <f>Pumpkin_Seeds_Dataset!G2156</f>
        <v>0.87490000000000001</v>
      </c>
      <c r="H2158">
        <f>Pumpkin_Seeds_Dataset!H2156</f>
        <v>0.98860000000000003</v>
      </c>
      <c r="I2158">
        <f>Pumpkin_Seeds_Dataset!I2156</f>
        <v>0.71609999999999996</v>
      </c>
      <c r="J2158">
        <f>Pumpkin_Seeds_Dataset!J2156</f>
        <v>0.78620000000000001</v>
      </c>
      <c r="K2158">
        <f>Pumpkin_Seeds_Dataset!K2156</f>
        <v>2.0651000000000002</v>
      </c>
      <c r="L2158">
        <f>Pumpkin_Seeds_Dataset!L2156</f>
        <v>0.69210000000000005</v>
      </c>
      <c r="M2158" s="9">
        <f>Pumpkin_Seeds_Dataset!M2156</f>
        <v>1</v>
      </c>
      <c r="N2158" s="10">
        <f t="shared" si="430"/>
        <v>0</v>
      </c>
      <c r="O2158" s="11">
        <f t="shared" si="431"/>
        <v>1</v>
      </c>
      <c r="P2158">
        <f t="shared" si="432"/>
        <v>1</v>
      </c>
      <c r="Q2158">
        <f t="shared" si="433"/>
        <v>0.91408049834796845</v>
      </c>
      <c r="R2158" s="9">
        <f t="shared" si="434"/>
        <v>0.91408049834796845</v>
      </c>
      <c r="S2158" s="11">
        <f t="shared" si="435"/>
        <v>8.5919501652031549E-2</v>
      </c>
      <c r="T2158" s="9">
        <f t="shared" si="436"/>
        <v>-8.9836638815374847E-2</v>
      </c>
      <c r="U2158" s="11">
        <f t="shared" si="437"/>
        <v>100</v>
      </c>
      <c r="AX2158">
        <v>0.99477929726081837</v>
      </c>
      <c r="AY2158">
        <v>0</v>
      </c>
      <c r="AZ2158">
        <v>1</v>
      </c>
      <c r="BA2158">
        <f t="shared" si="441"/>
        <v>1299</v>
      </c>
      <c r="BB2158">
        <f t="shared" si="442"/>
        <v>855</v>
      </c>
      <c r="BC2158">
        <f t="shared" si="438"/>
        <v>7.6923076923074429E-4</v>
      </c>
      <c r="BD2158">
        <f t="shared" si="439"/>
        <v>0.28749999999999998</v>
      </c>
      <c r="BE2158">
        <f t="shared" si="440"/>
        <v>0</v>
      </c>
    </row>
    <row r="2159" spans="1:57" x14ac:dyDescent="0.3">
      <c r="A2159">
        <f>Pumpkin_Seeds_Dataset!A2157</f>
        <v>89236</v>
      </c>
      <c r="B2159">
        <f>Pumpkin_Seeds_Dataset!B2157</f>
        <v>1249.029</v>
      </c>
      <c r="C2159">
        <f>Pumpkin_Seeds_Dataset!C2157</f>
        <v>523.92499999999995</v>
      </c>
      <c r="D2159">
        <f>Pumpkin_Seeds_Dataset!D2157</f>
        <v>217.9624</v>
      </c>
      <c r="E2159">
        <f>Pumpkin_Seeds_Dataset!E2157</f>
        <v>90416</v>
      </c>
      <c r="F2159">
        <f>Pumpkin_Seeds_Dataset!F2157</f>
        <v>337.07389999999998</v>
      </c>
      <c r="G2159">
        <f>Pumpkin_Seeds_Dataset!G2157</f>
        <v>0.90939999999999999</v>
      </c>
      <c r="H2159">
        <f>Pumpkin_Seeds_Dataset!H2157</f>
        <v>0.9869</v>
      </c>
      <c r="I2159">
        <f>Pumpkin_Seeds_Dataset!I2157</f>
        <v>0.54210000000000003</v>
      </c>
      <c r="J2159">
        <f>Pumpkin_Seeds_Dataset!J2157</f>
        <v>0.71879999999999999</v>
      </c>
      <c r="K2159">
        <f>Pumpkin_Seeds_Dataset!K2157</f>
        <v>2.4037000000000002</v>
      </c>
      <c r="L2159">
        <f>Pumpkin_Seeds_Dataset!L2157</f>
        <v>0.64339999999999997</v>
      </c>
      <c r="M2159" s="9">
        <f>Pumpkin_Seeds_Dataset!M2157</f>
        <v>1</v>
      </c>
      <c r="N2159" s="10">
        <f t="shared" si="430"/>
        <v>0</v>
      </c>
      <c r="O2159" s="11">
        <f t="shared" si="431"/>
        <v>1</v>
      </c>
      <c r="P2159">
        <f t="shared" si="432"/>
        <v>1</v>
      </c>
      <c r="Q2159">
        <f t="shared" si="433"/>
        <v>0.96553216747246451</v>
      </c>
      <c r="R2159" s="9">
        <f t="shared" si="434"/>
        <v>0.96553216747246451</v>
      </c>
      <c r="S2159" s="11">
        <f t="shared" si="435"/>
        <v>3.4467832527535491E-2</v>
      </c>
      <c r="T2159" s="9">
        <f t="shared" si="436"/>
        <v>-3.5075860762852136E-2</v>
      </c>
      <c r="U2159" s="11">
        <f t="shared" si="437"/>
        <v>100</v>
      </c>
      <c r="AX2159">
        <v>0.99490773514526976</v>
      </c>
      <c r="AY2159">
        <v>0</v>
      </c>
      <c r="AZ2159">
        <v>1</v>
      </c>
      <c r="BA2159">
        <f t="shared" si="441"/>
        <v>1299</v>
      </c>
      <c r="BB2159">
        <f t="shared" si="442"/>
        <v>856</v>
      </c>
      <c r="BC2159">
        <f t="shared" si="438"/>
        <v>7.6923076923074429E-4</v>
      </c>
      <c r="BD2159">
        <f t="shared" si="439"/>
        <v>0.28666666666666663</v>
      </c>
      <c r="BE2159">
        <f t="shared" si="440"/>
        <v>0</v>
      </c>
    </row>
    <row r="2160" spans="1:57" x14ac:dyDescent="0.3">
      <c r="A2160">
        <f>Pumpkin_Seeds_Dataset!A2158</f>
        <v>81699</v>
      </c>
      <c r="B2160">
        <f>Pumpkin_Seeds_Dataset!B2158</f>
        <v>1192.3050000000001</v>
      </c>
      <c r="C2160">
        <f>Pumpkin_Seeds_Dataset!C2158</f>
        <v>507.86430000000001</v>
      </c>
      <c r="D2160">
        <f>Pumpkin_Seeds_Dataset!D2158</f>
        <v>206.55930000000001</v>
      </c>
      <c r="E2160">
        <f>Pumpkin_Seeds_Dataset!E2158</f>
        <v>82471</v>
      </c>
      <c r="F2160">
        <f>Pumpkin_Seeds_Dataset!F2158</f>
        <v>322.52499999999998</v>
      </c>
      <c r="G2160">
        <f>Pumpkin_Seeds_Dataset!G2158</f>
        <v>0.91359999999999997</v>
      </c>
      <c r="H2160">
        <f>Pumpkin_Seeds_Dataset!H2158</f>
        <v>0.99060000000000004</v>
      </c>
      <c r="I2160">
        <f>Pumpkin_Seeds_Dataset!I2158</f>
        <v>0.6794</v>
      </c>
      <c r="J2160">
        <f>Pumpkin_Seeds_Dataset!J2158</f>
        <v>0.72219999999999995</v>
      </c>
      <c r="K2160">
        <f>Pumpkin_Seeds_Dataset!K2158</f>
        <v>2.4586999999999999</v>
      </c>
      <c r="L2160">
        <f>Pumpkin_Seeds_Dataset!L2158</f>
        <v>0.6351</v>
      </c>
      <c r="M2160" s="9">
        <f>Pumpkin_Seeds_Dataset!M2158</f>
        <v>1</v>
      </c>
      <c r="N2160" s="10">
        <f t="shared" si="430"/>
        <v>0</v>
      </c>
      <c r="O2160" s="11">
        <f t="shared" si="431"/>
        <v>1</v>
      </c>
      <c r="P2160">
        <f t="shared" si="432"/>
        <v>1</v>
      </c>
      <c r="Q2160">
        <f t="shared" si="433"/>
        <v>0.99633717677769784</v>
      </c>
      <c r="R2160" s="9">
        <f t="shared" si="434"/>
        <v>0.99633717677769784</v>
      </c>
      <c r="S2160" s="11">
        <f t="shared" si="435"/>
        <v>3.6628232223021584E-3</v>
      </c>
      <c r="T2160" s="9">
        <f t="shared" si="436"/>
        <v>-3.6695477848923772E-3</v>
      </c>
      <c r="U2160" s="11">
        <f t="shared" si="437"/>
        <v>100</v>
      </c>
      <c r="AX2160">
        <v>0.99491542192125626</v>
      </c>
      <c r="AY2160">
        <v>0</v>
      </c>
      <c r="AZ2160">
        <v>1</v>
      </c>
      <c r="BA2160">
        <f t="shared" si="441"/>
        <v>1299</v>
      </c>
      <c r="BB2160">
        <f t="shared" si="442"/>
        <v>857</v>
      </c>
      <c r="BC2160">
        <f t="shared" si="438"/>
        <v>7.6923076923074429E-4</v>
      </c>
      <c r="BD2160">
        <f t="shared" si="439"/>
        <v>0.28583333333333338</v>
      </c>
      <c r="BE2160">
        <f t="shared" si="440"/>
        <v>0</v>
      </c>
    </row>
    <row r="2161" spans="1:57" x14ac:dyDescent="0.3">
      <c r="A2161">
        <f>Pumpkin_Seeds_Dataset!A2159</f>
        <v>92511</v>
      </c>
      <c r="B2161">
        <f>Pumpkin_Seeds_Dataset!B2159</f>
        <v>1166.9749999999999</v>
      </c>
      <c r="C2161">
        <f>Pumpkin_Seeds_Dataset!C2159</f>
        <v>464.75389999999999</v>
      </c>
      <c r="D2161">
        <f>Pumpkin_Seeds_Dataset!D2159</f>
        <v>253.80350000000001</v>
      </c>
      <c r="E2161">
        <f>Pumpkin_Seeds_Dataset!E2159</f>
        <v>93135</v>
      </c>
      <c r="F2161">
        <f>Pumpkin_Seeds_Dataset!F2159</f>
        <v>343.20350000000002</v>
      </c>
      <c r="G2161">
        <f>Pumpkin_Seeds_Dataset!G2159</f>
        <v>0.8377</v>
      </c>
      <c r="H2161">
        <f>Pumpkin_Seeds_Dataset!H2159</f>
        <v>0.99329999999999996</v>
      </c>
      <c r="I2161">
        <f>Pumpkin_Seeds_Dataset!I2159</f>
        <v>0.73529999999999995</v>
      </c>
      <c r="J2161">
        <f>Pumpkin_Seeds_Dataset!J2159</f>
        <v>0.85370000000000001</v>
      </c>
      <c r="K2161">
        <f>Pumpkin_Seeds_Dataset!K2159</f>
        <v>1.8311999999999999</v>
      </c>
      <c r="L2161">
        <f>Pumpkin_Seeds_Dataset!L2159</f>
        <v>0.73850000000000005</v>
      </c>
      <c r="M2161" s="9">
        <f>Pumpkin_Seeds_Dataset!M2159</f>
        <v>1</v>
      </c>
      <c r="N2161" s="10">
        <f t="shared" si="430"/>
        <v>0</v>
      </c>
      <c r="O2161" s="11">
        <f t="shared" si="431"/>
        <v>1</v>
      </c>
      <c r="P2161">
        <f t="shared" si="432"/>
        <v>1</v>
      </c>
      <c r="Q2161">
        <f t="shared" si="433"/>
        <v>0.172155971396767</v>
      </c>
      <c r="R2161" s="9">
        <f t="shared" si="434"/>
        <v>0.172155971396767</v>
      </c>
      <c r="S2161" s="11">
        <f t="shared" si="435"/>
        <v>0.82784402860323303</v>
      </c>
      <c r="T2161" s="9">
        <f t="shared" si="436"/>
        <v>-1.7593544026265677</v>
      </c>
      <c r="U2161" s="11">
        <f t="shared" si="437"/>
        <v>0</v>
      </c>
      <c r="AX2161">
        <v>0.99492008854393643</v>
      </c>
      <c r="AY2161">
        <v>0</v>
      </c>
      <c r="AZ2161">
        <v>1</v>
      </c>
      <c r="BA2161">
        <f t="shared" si="441"/>
        <v>1299</v>
      </c>
      <c r="BB2161">
        <f t="shared" si="442"/>
        <v>858</v>
      </c>
      <c r="BC2161">
        <f t="shared" si="438"/>
        <v>7.6923076923074429E-4</v>
      </c>
      <c r="BD2161">
        <f t="shared" si="439"/>
        <v>0.28500000000000003</v>
      </c>
      <c r="BE2161">
        <f t="shared" si="440"/>
        <v>0</v>
      </c>
    </row>
    <row r="2162" spans="1:57" x14ac:dyDescent="0.3">
      <c r="A2162">
        <f>Pumpkin_Seeds_Dataset!A2160</f>
        <v>93398</v>
      </c>
      <c r="B2162">
        <f>Pumpkin_Seeds_Dataset!B2160</f>
        <v>1241.998</v>
      </c>
      <c r="C2162">
        <f>Pumpkin_Seeds_Dataset!C2160</f>
        <v>509.96140000000003</v>
      </c>
      <c r="D2162">
        <f>Pumpkin_Seeds_Dataset!D2160</f>
        <v>234.54060000000001</v>
      </c>
      <c r="E2162">
        <f>Pumpkin_Seeds_Dataset!E2160</f>
        <v>94916</v>
      </c>
      <c r="F2162">
        <f>Pumpkin_Seeds_Dataset!F2160</f>
        <v>344.8449</v>
      </c>
      <c r="G2162">
        <f>Pumpkin_Seeds_Dataset!G2160</f>
        <v>0.88800000000000001</v>
      </c>
      <c r="H2162">
        <f>Pumpkin_Seeds_Dataset!H2160</f>
        <v>0.98399999999999999</v>
      </c>
      <c r="I2162">
        <f>Pumpkin_Seeds_Dataset!I2160</f>
        <v>0.74219999999999997</v>
      </c>
      <c r="J2162">
        <f>Pumpkin_Seeds_Dataset!J2160</f>
        <v>0.76090000000000002</v>
      </c>
      <c r="K2162">
        <f>Pumpkin_Seeds_Dataset!K2160</f>
        <v>2.1743000000000001</v>
      </c>
      <c r="L2162">
        <f>Pumpkin_Seeds_Dataset!L2160</f>
        <v>0.67620000000000002</v>
      </c>
      <c r="M2162" s="9">
        <f>Pumpkin_Seeds_Dataset!M2160</f>
        <v>1</v>
      </c>
      <c r="N2162" s="10">
        <f t="shared" si="430"/>
        <v>0</v>
      </c>
      <c r="O2162" s="11">
        <f t="shared" si="431"/>
        <v>1</v>
      </c>
      <c r="P2162">
        <f t="shared" si="432"/>
        <v>1</v>
      </c>
      <c r="Q2162">
        <f t="shared" si="433"/>
        <v>0.44493391163732382</v>
      </c>
      <c r="R2162" s="9">
        <f t="shared" si="434"/>
        <v>0.44493391163732382</v>
      </c>
      <c r="S2162" s="11">
        <f t="shared" si="435"/>
        <v>0.55506608836267612</v>
      </c>
      <c r="T2162" s="9">
        <f t="shared" si="436"/>
        <v>-0.80982952101962358</v>
      </c>
      <c r="U2162" s="11">
        <f t="shared" si="437"/>
        <v>0</v>
      </c>
      <c r="AX2162">
        <v>0.99497444660738454</v>
      </c>
      <c r="AY2162">
        <v>0</v>
      </c>
      <c r="AZ2162">
        <v>1</v>
      </c>
      <c r="BA2162">
        <f t="shared" si="441"/>
        <v>1299</v>
      </c>
      <c r="BB2162">
        <f t="shared" si="442"/>
        <v>859</v>
      </c>
      <c r="BC2162">
        <f t="shared" si="438"/>
        <v>7.6923076923074429E-4</v>
      </c>
      <c r="BD2162">
        <f t="shared" si="439"/>
        <v>0.28416666666666668</v>
      </c>
      <c r="BE2162">
        <f t="shared" si="440"/>
        <v>0</v>
      </c>
    </row>
    <row r="2163" spans="1:57" x14ac:dyDescent="0.3">
      <c r="A2163">
        <f>Pumpkin_Seeds_Dataset!A2161</f>
        <v>83068</v>
      </c>
      <c r="B2163">
        <f>Pumpkin_Seeds_Dataset!B2161</f>
        <v>1212.6859999999999</v>
      </c>
      <c r="C2163">
        <f>Pumpkin_Seeds_Dataset!C2161</f>
        <v>524.59609999999998</v>
      </c>
      <c r="D2163">
        <f>Pumpkin_Seeds_Dataset!D2161</f>
        <v>202.68430000000001</v>
      </c>
      <c r="E2163">
        <f>Pumpkin_Seeds_Dataset!E2161</f>
        <v>83803</v>
      </c>
      <c r="F2163">
        <f>Pumpkin_Seeds_Dataset!F2161</f>
        <v>325.21600000000001</v>
      </c>
      <c r="G2163">
        <f>Pumpkin_Seeds_Dataset!G2161</f>
        <v>0.92230000000000001</v>
      </c>
      <c r="H2163">
        <f>Pumpkin_Seeds_Dataset!H2161</f>
        <v>0.99119999999999997</v>
      </c>
      <c r="I2163">
        <f>Pumpkin_Seeds_Dataset!I2161</f>
        <v>0.75849999999999995</v>
      </c>
      <c r="J2163">
        <f>Pumpkin_Seeds_Dataset!J2161</f>
        <v>0.70979999999999999</v>
      </c>
      <c r="K2163">
        <f>Pumpkin_Seeds_Dataset!K2161</f>
        <v>2.5882000000000001</v>
      </c>
      <c r="L2163">
        <f>Pumpkin_Seeds_Dataset!L2161</f>
        <v>0.61990000000000001</v>
      </c>
      <c r="M2163" s="9">
        <f>Pumpkin_Seeds_Dataset!M2161</f>
        <v>1</v>
      </c>
      <c r="N2163" s="10">
        <f t="shared" si="430"/>
        <v>0</v>
      </c>
      <c r="O2163" s="11">
        <f t="shared" si="431"/>
        <v>1</v>
      </c>
      <c r="P2163">
        <f t="shared" si="432"/>
        <v>1</v>
      </c>
      <c r="Q2163">
        <f t="shared" si="433"/>
        <v>0.99921909578669377</v>
      </c>
      <c r="R2163" s="9">
        <f t="shared" si="434"/>
        <v>0.99921909578669377</v>
      </c>
      <c r="S2163" s="11">
        <f t="shared" si="435"/>
        <v>7.8090421330623272E-4</v>
      </c>
      <c r="T2163" s="9">
        <f t="shared" si="436"/>
        <v>-7.8120927782919937E-4</v>
      </c>
      <c r="U2163" s="11">
        <f t="shared" si="437"/>
        <v>100</v>
      </c>
      <c r="AX2163">
        <v>0.99511954691432336</v>
      </c>
      <c r="AY2163">
        <v>0</v>
      </c>
      <c r="AZ2163">
        <v>1</v>
      </c>
      <c r="BA2163">
        <f t="shared" si="441"/>
        <v>1299</v>
      </c>
      <c r="BB2163">
        <f t="shared" si="442"/>
        <v>860</v>
      </c>
      <c r="BC2163">
        <f t="shared" si="438"/>
        <v>7.6923076923074429E-4</v>
      </c>
      <c r="BD2163">
        <f t="shared" si="439"/>
        <v>0.28333333333333333</v>
      </c>
      <c r="BE2163">
        <f t="shared" si="440"/>
        <v>0</v>
      </c>
    </row>
    <row r="2164" spans="1:57" x14ac:dyDescent="0.3">
      <c r="A2164">
        <f>Pumpkin_Seeds_Dataset!A2162</f>
        <v>125697</v>
      </c>
      <c r="B2164">
        <f>Pumpkin_Seeds_Dataset!B2162</f>
        <v>1403.472</v>
      </c>
      <c r="C2164">
        <f>Pumpkin_Seeds_Dataset!C2162</f>
        <v>569.14729999999997</v>
      </c>
      <c r="D2164">
        <f>Pumpkin_Seeds_Dataset!D2162</f>
        <v>282.20729999999998</v>
      </c>
      <c r="E2164">
        <f>Pumpkin_Seeds_Dataset!E2162</f>
        <v>126538</v>
      </c>
      <c r="F2164">
        <f>Pumpkin_Seeds_Dataset!F2162</f>
        <v>400.053</v>
      </c>
      <c r="G2164">
        <f>Pumpkin_Seeds_Dataset!G2162</f>
        <v>0.86839999999999995</v>
      </c>
      <c r="H2164">
        <f>Pumpkin_Seeds_Dataset!H2162</f>
        <v>0.99339999999999995</v>
      </c>
      <c r="I2164">
        <f>Pumpkin_Seeds_Dataset!I2162</f>
        <v>0.65949999999999998</v>
      </c>
      <c r="J2164">
        <f>Pumpkin_Seeds_Dataset!J2162</f>
        <v>0.80189999999999995</v>
      </c>
      <c r="K2164">
        <f>Pumpkin_Seeds_Dataset!K2162</f>
        <v>2.0167999999999999</v>
      </c>
      <c r="L2164">
        <f>Pumpkin_Seeds_Dataset!L2162</f>
        <v>0.70289999999999997</v>
      </c>
      <c r="M2164" s="9">
        <f>Pumpkin_Seeds_Dataset!M2162</f>
        <v>1</v>
      </c>
      <c r="N2164" s="10">
        <f t="shared" si="430"/>
        <v>0</v>
      </c>
      <c r="O2164" s="11">
        <f t="shared" si="431"/>
        <v>1</v>
      </c>
      <c r="P2164">
        <f t="shared" si="432"/>
        <v>1</v>
      </c>
      <c r="Q2164">
        <f t="shared" si="433"/>
        <v>0.99853470549212964</v>
      </c>
      <c r="R2164" s="9">
        <f t="shared" si="434"/>
        <v>0.99853470549212964</v>
      </c>
      <c r="S2164" s="11">
        <f t="shared" si="435"/>
        <v>1.4652945078703628E-3</v>
      </c>
      <c r="T2164" s="9">
        <f t="shared" si="436"/>
        <v>-1.4663691017270252E-3</v>
      </c>
      <c r="U2164" s="11">
        <f t="shared" si="437"/>
        <v>100</v>
      </c>
      <c r="AX2164">
        <v>0.99515296813495924</v>
      </c>
      <c r="AY2164">
        <v>0</v>
      </c>
      <c r="AZ2164">
        <v>1</v>
      </c>
      <c r="BA2164">
        <f t="shared" si="441"/>
        <v>1299</v>
      </c>
      <c r="BB2164">
        <f t="shared" si="442"/>
        <v>861</v>
      </c>
      <c r="BC2164">
        <f t="shared" si="438"/>
        <v>7.6923076923074429E-4</v>
      </c>
      <c r="BD2164">
        <f t="shared" si="439"/>
        <v>0.28249999999999997</v>
      </c>
      <c r="BE2164">
        <f t="shared" si="440"/>
        <v>0</v>
      </c>
    </row>
    <row r="2165" spans="1:57" x14ac:dyDescent="0.3">
      <c r="A2165">
        <f>Pumpkin_Seeds_Dataset!A2163</f>
        <v>80021</v>
      </c>
      <c r="B2165">
        <f>Pumpkin_Seeds_Dataset!B2163</f>
        <v>1208.54</v>
      </c>
      <c r="C2165">
        <f>Pumpkin_Seeds_Dataset!C2163</f>
        <v>528.93179999999995</v>
      </c>
      <c r="D2165">
        <f>Pumpkin_Seeds_Dataset!D2163</f>
        <v>192.81970000000001</v>
      </c>
      <c r="E2165">
        <f>Pumpkin_Seeds_Dataset!E2163</f>
        <v>80685</v>
      </c>
      <c r="F2165">
        <f>Pumpkin_Seeds_Dataset!F2163</f>
        <v>319.19569999999999</v>
      </c>
      <c r="G2165">
        <f>Pumpkin_Seeds_Dataset!G2163</f>
        <v>0.93120000000000003</v>
      </c>
      <c r="H2165">
        <f>Pumpkin_Seeds_Dataset!H2163</f>
        <v>0.99180000000000001</v>
      </c>
      <c r="I2165">
        <f>Pumpkin_Seeds_Dataset!I2163</f>
        <v>0.7732</v>
      </c>
      <c r="J2165">
        <f>Pumpkin_Seeds_Dataset!J2163</f>
        <v>0.6885</v>
      </c>
      <c r="K2165">
        <f>Pumpkin_Seeds_Dataset!K2163</f>
        <v>2.7431000000000001</v>
      </c>
      <c r="L2165">
        <f>Pumpkin_Seeds_Dataset!L2163</f>
        <v>0.60350000000000004</v>
      </c>
      <c r="M2165" s="9">
        <f>Pumpkin_Seeds_Dataset!M2163</f>
        <v>1</v>
      </c>
      <c r="N2165" s="10">
        <f t="shared" si="430"/>
        <v>0</v>
      </c>
      <c r="O2165" s="11">
        <f t="shared" si="431"/>
        <v>1</v>
      </c>
      <c r="P2165">
        <f t="shared" si="432"/>
        <v>1</v>
      </c>
      <c r="Q2165">
        <f t="shared" si="433"/>
        <v>0.99983205303739353</v>
      </c>
      <c r="R2165" s="9">
        <f t="shared" si="434"/>
        <v>0.99983205303739353</v>
      </c>
      <c r="S2165" s="11">
        <f t="shared" si="435"/>
        <v>1.6794696260646891E-4</v>
      </c>
      <c r="T2165" s="9">
        <f t="shared" si="436"/>
        <v>-1.6796106727683975E-4</v>
      </c>
      <c r="U2165" s="11">
        <f t="shared" si="437"/>
        <v>100</v>
      </c>
      <c r="AX2165">
        <v>0.99520354002867961</v>
      </c>
      <c r="AY2165">
        <v>0</v>
      </c>
      <c r="AZ2165">
        <v>1</v>
      </c>
      <c r="BA2165">
        <f t="shared" si="441"/>
        <v>1299</v>
      </c>
      <c r="BB2165">
        <f t="shared" si="442"/>
        <v>862</v>
      </c>
      <c r="BC2165">
        <f t="shared" si="438"/>
        <v>7.6923076923074429E-4</v>
      </c>
      <c r="BD2165">
        <f t="shared" si="439"/>
        <v>0.28166666666666662</v>
      </c>
      <c r="BE2165">
        <f t="shared" si="440"/>
        <v>0</v>
      </c>
    </row>
    <row r="2166" spans="1:57" x14ac:dyDescent="0.3">
      <c r="A2166">
        <f>Pumpkin_Seeds_Dataset!A2164</f>
        <v>93104</v>
      </c>
      <c r="B2166">
        <f>Pumpkin_Seeds_Dataset!B2164</f>
        <v>1223.0029999999999</v>
      </c>
      <c r="C2166">
        <f>Pumpkin_Seeds_Dataset!C2164</f>
        <v>510.91520000000003</v>
      </c>
      <c r="D2166">
        <f>Pumpkin_Seeds_Dataset!D2164</f>
        <v>232.43469999999999</v>
      </c>
      <c r="E2166">
        <f>Pumpkin_Seeds_Dataset!E2164</f>
        <v>93789</v>
      </c>
      <c r="F2166">
        <f>Pumpkin_Seeds_Dataset!F2164</f>
        <v>344.30169999999998</v>
      </c>
      <c r="G2166">
        <f>Pumpkin_Seeds_Dataset!G2164</f>
        <v>0.89049999999999996</v>
      </c>
      <c r="H2166">
        <f>Pumpkin_Seeds_Dataset!H2164</f>
        <v>0.99270000000000003</v>
      </c>
      <c r="I2166">
        <f>Pumpkin_Seeds_Dataset!I2164</f>
        <v>0.71879999999999999</v>
      </c>
      <c r="J2166">
        <f>Pumpkin_Seeds_Dataset!J2164</f>
        <v>0.78220000000000001</v>
      </c>
      <c r="K2166">
        <f>Pumpkin_Seeds_Dataset!K2164</f>
        <v>2.1981000000000002</v>
      </c>
      <c r="L2166">
        <f>Pumpkin_Seeds_Dataset!L2164</f>
        <v>0.67390000000000005</v>
      </c>
      <c r="M2166" s="9">
        <f>Pumpkin_Seeds_Dataset!M2164</f>
        <v>1</v>
      </c>
      <c r="N2166" s="10">
        <f t="shared" si="430"/>
        <v>0</v>
      </c>
      <c r="O2166" s="11">
        <f t="shared" si="431"/>
        <v>1</v>
      </c>
      <c r="P2166">
        <f t="shared" si="432"/>
        <v>1</v>
      </c>
      <c r="Q2166">
        <f t="shared" si="433"/>
        <v>0.92726842291513234</v>
      </c>
      <c r="R2166" s="9">
        <f t="shared" si="434"/>
        <v>0.92726842291513234</v>
      </c>
      <c r="S2166" s="11">
        <f t="shared" si="435"/>
        <v>7.273157708486766E-2</v>
      </c>
      <c r="T2166" s="9">
        <f t="shared" si="436"/>
        <v>-7.5512194473188091E-2</v>
      </c>
      <c r="U2166" s="11">
        <f t="shared" si="437"/>
        <v>100</v>
      </c>
      <c r="AX2166">
        <v>0.99531270397350757</v>
      </c>
      <c r="AY2166">
        <v>0</v>
      </c>
      <c r="AZ2166">
        <v>1</v>
      </c>
      <c r="BA2166">
        <f t="shared" si="441"/>
        <v>1299</v>
      </c>
      <c r="BB2166">
        <f t="shared" si="442"/>
        <v>863</v>
      </c>
      <c r="BC2166">
        <f t="shared" si="438"/>
        <v>7.6923076923074429E-4</v>
      </c>
      <c r="BD2166">
        <f t="shared" si="439"/>
        <v>0.28083333333333338</v>
      </c>
      <c r="BE2166">
        <f t="shared" si="440"/>
        <v>0</v>
      </c>
    </row>
    <row r="2167" spans="1:57" x14ac:dyDescent="0.3">
      <c r="A2167">
        <f>Pumpkin_Seeds_Dataset!A2165</f>
        <v>71620</v>
      </c>
      <c r="B2167">
        <f>Pumpkin_Seeds_Dataset!B2165</f>
        <v>1142.6959999999999</v>
      </c>
      <c r="C2167">
        <f>Pumpkin_Seeds_Dataset!C2165</f>
        <v>493.5908</v>
      </c>
      <c r="D2167">
        <f>Pumpkin_Seeds_Dataset!D2165</f>
        <v>185.14019999999999</v>
      </c>
      <c r="E2167">
        <f>Pumpkin_Seeds_Dataset!E2165</f>
        <v>72311</v>
      </c>
      <c r="F2167">
        <f>Pumpkin_Seeds_Dataset!F2165</f>
        <v>301.97590000000002</v>
      </c>
      <c r="G2167">
        <f>Pumpkin_Seeds_Dataset!G2165</f>
        <v>0.92700000000000005</v>
      </c>
      <c r="H2167">
        <f>Pumpkin_Seeds_Dataset!H2165</f>
        <v>0.99039999999999995</v>
      </c>
      <c r="I2167">
        <f>Pumpkin_Seeds_Dataset!I2165</f>
        <v>0.68020000000000003</v>
      </c>
      <c r="J2167">
        <f>Pumpkin_Seeds_Dataset!J2165</f>
        <v>0.68930000000000002</v>
      </c>
      <c r="K2167">
        <f>Pumpkin_Seeds_Dataset!K2165</f>
        <v>2.6659999999999999</v>
      </c>
      <c r="L2167">
        <f>Pumpkin_Seeds_Dataset!L2165</f>
        <v>0.61180000000000001</v>
      </c>
      <c r="M2167" s="9">
        <f>Pumpkin_Seeds_Dataset!M2165</f>
        <v>1</v>
      </c>
      <c r="N2167" s="10">
        <f t="shared" si="430"/>
        <v>0</v>
      </c>
      <c r="O2167" s="11">
        <f t="shared" si="431"/>
        <v>1</v>
      </c>
      <c r="P2167">
        <f t="shared" si="432"/>
        <v>1</v>
      </c>
      <c r="Q2167">
        <f t="shared" si="433"/>
        <v>0.999416362561933</v>
      </c>
      <c r="R2167" s="9">
        <f t="shared" si="434"/>
        <v>0.999416362561933</v>
      </c>
      <c r="S2167" s="11">
        <f t="shared" si="435"/>
        <v>5.836374380669973E-4</v>
      </c>
      <c r="T2167" s="9">
        <f t="shared" si="436"/>
        <v>-5.8380782069423272E-4</v>
      </c>
      <c r="U2167" s="11">
        <f t="shared" si="437"/>
        <v>100</v>
      </c>
      <c r="AX2167">
        <v>0.99537850964105812</v>
      </c>
      <c r="AY2167">
        <v>0</v>
      </c>
      <c r="AZ2167">
        <v>1</v>
      </c>
      <c r="BA2167">
        <f t="shared" si="441"/>
        <v>1299</v>
      </c>
      <c r="BB2167">
        <f t="shared" si="442"/>
        <v>864</v>
      </c>
      <c r="BC2167">
        <f t="shared" si="438"/>
        <v>7.6923076923074429E-4</v>
      </c>
      <c r="BD2167">
        <f t="shared" si="439"/>
        <v>0.28000000000000003</v>
      </c>
      <c r="BE2167">
        <f t="shared" si="440"/>
        <v>0</v>
      </c>
    </row>
    <row r="2168" spans="1:57" x14ac:dyDescent="0.3">
      <c r="A2168">
        <f>Pumpkin_Seeds_Dataset!A2166</f>
        <v>78504</v>
      </c>
      <c r="B2168">
        <f>Pumpkin_Seeds_Dataset!B2166</f>
        <v>1183.6880000000001</v>
      </c>
      <c r="C2168">
        <f>Pumpkin_Seeds_Dataset!C2166</f>
        <v>511.3972</v>
      </c>
      <c r="D2168">
        <f>Pumpkin_Seeds_Dataset!D2166</f>
        <v>196.6523</v>
      </c>
      <c r="E2168">
        <f>Pumpkin_Seeds_Dataset!E2166</f>
        <v>79546</v>
      </c>
      <c r="F2168">
        <f>Pumpkin_Seeds_Dataset!F2166</f>
        <v>316.15570000000002</v>
      </c>
      <c r="G2168">
        <f>Pumpkin_Seeds_Dataset!G2166</f>
        <v>0.92310000000000003</v>
      </c>
      <c r="H2168">
        <f>Pumpkin_Seeds_Dataset!H2166</f>
        <v>0.9869</v>
      </c>
      <c r="I2168">
        <f>Pumpkin_Seeds_Dataset!I2166</f>
        <v>0.76959999999999995</v>
      </c>
      <c r="J2168">
        <f>Pumpkin_Seeds_Dataset!J2166</f>
        <v>0.70409999999999995</v>
      </c>
      <c r="K2168">
        <f>Pumpkin_Seeds_Dataset!K2166</f>
        <v>2.6004999999999998</v>
      </c>
      <c r="L2168">
        <f>Pumpkin_Seeds_Dataset!L2166</f>
        <v>0.61819999999999997</v>
      </c>
      <c r="M2168" s="9">
        <f>Pumpkin_Seeds_Dataset!M2166</f>
        <v>1</v>
      </c>
      <c r="N2168" s="10">
        <f t="shared" si="430"/>
        <v>0</v>
      </c>
      <c r="O2168" s="11">
        <f t="shared" si="431"/>
        <v>1</v>
      </c>
      <c r="P2168">
        <f t="shared" si="432"/>
        <v>1</v>
      </c>
      <c r="Q2168">
        <f t="shared" si="433"/>
        <v>0.99769431624563942</v>
      </c>
      <c r="R2168" s="9">
        <f t="shared" si="434"/>
        <v>0.99769431624563942</v>
      </c>
      <c r="S2168" s="11">
        <f t="shared" si="435"/>
        <v>2.3056837543605768E-3</v>
      </c>
      <c r="T2168" s="9">
        <f t="shared" si="436"/>
        <v>-2.3083459360347218E-3</v>
      </c>
      <c r="U2168" s="11">
        <f t="shared" si="437"/>
        <v>100</v>
      </c>
      <c r="AX2168">
        <v>0.99549843462798515</v>
      </c>
      <c r="AY2168">
        <v>0</v>
      </c>
      <c r="AZ2168">
        <v>1</v>
      </c>
      <c r="BA2168">
        <f t="shared" si="441"/>
        <v>1299</v>
      </c>
      <c r="BB2168">
        <f t="shared" si="442"/>
        <v>865</v>
      </c>
      <c r="BC2168">
        <f t="shared" si="438"/>
        <v>7.6923076923074429E-4</v>
      </c>
      <c r="BD2168">
        <f t="shared" si="439"/>
        <v>0.27916666666666667</v>
      </c>
      <c r="BE2168">
        <f t="shared" si="440"/>
        <v>0</v>
      </c>
    </row>
    <row r="2169" spans="1:57" x14ac:dyDescent="0.3">
      <c r="A2169">
        <f>Pumpkin_Seeds_Dataset!A2167</f>
        <v>67628</v>
      </c>
      <c r="B2169">
        <f>Pumpkin_Seeds_Dataset!B2167</f>
        <v>1060.5989999999999</v>
      </c>
      <c r="C2169">
        <f>Pumpkin_Seeds_Dataset!C2167</f>
        <v>446.16559999999998</v>
      </c>
      <c r="D2169">
        <f>Pumpkin_Seeds_Dataset!D2167</f>
        <v>194.16810000000001</v>
      </c>
      <c r="E2169">
        <f>Pumpkin_Seeds_Dataset!E2167</f>
        <v>68180</v>
      </c>
      <c r="F2169">
        <f>Pumpkin_Seeds_Dataset!F2167</f>
        <v>293.4393</v>
      </c>
      <c r="G2169">
        <f>Pumpkin_Seeds_Dataset!G2167</f>
        <v>0.90029999999999999</v>
      </c>
      <c r="H2169">
        <f>Pumpkin_Seeds_Dataset!H2167</f>
        <v>0.9919</v>
      </c>
      <c r="I2169">
        <f>Pumpkin_Seeds_Dataset!I2167</f>
        <v>0.74560000000000004</v>
      </c>
      <c r="J2169">
        <f>Pumpkin_Seeds_Dataset!J2167</f>
        <v>0.75549999999999995</v>
      </c>
      <c r="K2169">
        <f>Pumpkin_Seeds_Dataset!K2167</f>
        <v>2.2978000000000001</v>
      </c>
      <c r="L2169">
        <f>Pumpkin_Seeds_Dataset!L2167</f>
        <v>0.65769999999999995</v>
      </c>
      <c r="M2169" s="9">
        <f>Pumpkin_Seeds_Dataset!M2167</f>
        <v>1</v>
      </c>
      <c r="N2169" s="10">
        <f t="shared" si="430"/>
        <v>0</v>
      </c>
      <c r="O2169" s="11">
        <f t="shared" si="431"/>
        <v>1</v>
      </c>
      <c r="P2169">
        <f t="shared" si="432"/>
        <v>1</v>
      </c>
      <c r="Q2169">
        <f t="shared" si="433"/>
        <v>0.9791443562849923</v>
      </c>
      <c r="R2169" s="9">
        <f t="shared" si="434"/>
        <v>0.9791443562849923</v>
      </c>
      <c r="S2169" s="11">
        <f t="shared" si="435"/>
        <v>2.0855643715007699E-2</v>
      </c>
      <c r="T2169" s="9">
        <f t="shared" si="436"/>
        <v>-2.107619452806217E-2</v>
      </c>
      <c r="U2169" s="11">
        <f t="shared" si="437"/>
        <v>100</v>
      </c>
      <c r="AX2169">
        <v>0.99558512352150352</v>
      </c>
      <c r="AY2169">
        <v>0</v>
      </c>
      <c r="AZ2169">
        <v>1</v>
      </c>
      <c r="BA2169">
        <f t="shared" si="441"/>
        <v>1299</v>
      </c>
      <c r="BB2169">
        <f t="shared" si="442"/>
        <v>866</v>
      </c>
      <c r="BC2169">
        <f t="shared" si="438"/>
        <v>7.6923076923074429E-4</v>
      </c>
      <c r="BD2169">
        <f t="shared" si="439"/>
        <v>0.27833333333333332</v>
      </c>
      <c r="BE2169">
        <f t="shared" si="440"/>
        <v>0</v>
      </c>
    </row>
    <row r="2170" spans="1:57" x14ac:dyDescent="0.3">
      <c r="A2170">
        <f>Pumpkin_Seeds_Dataset!A2168</f>
        <v>117469</v>
      </c>
      <c r="B2170">
        <f>Pumpkin_Seeds_Dataset!B2168</f>
        <v>1408.886</v>
      </c>
      <c r="C2170">
        <f>Pumpkin_Seeds_Dataset!C2168</f>
        <v>594.9076</v>
      </c>
      <c r="D2170">
        <f>Pumpkin_Seeds_Dataset!D2168</f>
        <v>252.0248</v>
      </c>
      <c r="E2170">
        <f>Pumpkin_Seeds_Dataset!E2168</f>
        <v>118327</v>
      </c>
      <c r="F2170">
        <f>Pumpkin_Seeds_Dataset!F2168</f>
        <v>386.73790000000002</v>
      </c>
      <c r="G2170">
        <f>Pumpkin_Seeds_Dataset!G2168</f>
        <v>0.90580000000000005</v>
      </c>
      <c r="H2170">
        <f>Pumpkin_Seeds_Dataset!H2168</f>
        <v>0.99270000000000003</v>
      </c>
      <c r="I2170">
        <f>Pumpkin_Seeds_Dataset!I2168</f>
        <v>0.76190000000000002</v>
      </c>
      <c r="J2170">
        <f>Pumpkin_Seeds_Dataset!J2168</f>
        <v>0.74370000000000003</v>
      </c>
      <c r="K2170">
        <f>Pumpkin_Seeds_Dataset!K2168</f>
        <v>2.3605</v>
      </c>
      <c r="L2170">
        <f>Pumpkin_Seeds_Dataset!L2168</f>
        <v>0.65010000000000001</v>
      </c>
      <c r="M2170" s="9">
        <f>Pumpkin_Seeds_Dataset!M2168</f>
        <v>1</v>
      </c>
      <c r="N2170" s="10">
        <f t="shared" si="430"/>
        <v>0</v>
      </c>
      <c r="O2170" s="11">
        <f t="shared" si="431"/>
        <v>1</v>
      </c>
      <c r="P2170">
        <f t="shared" si="432"/>
        <v>1</v>
      </c>
      <c r="Q2170">
        <f t="shared" si="433"/>
        <v>0.99983777002490914</v>
      </c>
      <c r="R2170" s="9">
        <f t="shared" si="434"/>
        <v>0.99983777002490914</v>
      </c>
      <c r="S2170" s="11">
        <f t="shared" si="435"/>
        <v>1.6222997509085513E-4</v>
      </c>
      <c r="T2170" s="9">
        <f t="shared" si="436"/>
        <v>-1.6224313579665735E-4</v>
      </c>
      <c r="U2170" s="11">
        <f t="shared" si="437"/>
        <v>100</v>
      </c>
      <c r="AX2170">
        <v>0.9955956833787486</v>
      </c>
      <c r="AY2170">
        <v>0</v>
      </c>
      <c r="AZ2170">
        <v>1</v>
      </c>
      <c r="BA2170">
        <f t="shared" si="441"/>
        <v>1299</v>
      </c>
      <c r="BB2170">
        <f t="shared" si="442"/>
        <v>867</v>
      </c>
      <c r="BC2170">
        <f t="shared" si="438"/>
        <v>7.6923076923074429E-4</v>
      </c>
      <c r="BD2170">
        <f t="shared" si="439"/>
        <v>0.27749999999999997</v>
      </c>
      <c r="BE2170">
        <f t="shared" si="440"/>
        <v>0</v>
      </c>
    </row>
    <row r="2171" spans="1:57" x14ac:dyDescent="0.3">
      <c r="A2171">
        <f>Pumpkin_Seeds_Dataset!A2169</f>
        <v>91175</v>
      </c>
      <c r="B2171">
        <f>Pumpkin_Seeds_Dataset!B2169</f>
        <v>1271.51</v>
      </c>
      <c r="C2171">
        <f>Pumpkin_Seeds_Dataset!C2169</f>
        <v>543.41780000000006</v>
      </c>
      <c r="D2171">
        <f>Pumpkin_Seeds_Dataset!D2169</f>
        <v>215.26320000000001</v>
      </c>
      <c r="E2171">
        <f>Pumpkin_Seeds_Dataset!E2169</f>
        <v>91936</v>
      </c>
      <c r="F2171">
        <f>Pumpkin_Seeds_Dataset!F2169</f>
        <v>340.71629999999999</v>
      </c>
      <c r="G2171">
        <f>Pumpkin_Seeds_Dataset!G2169</f>
        <v>0.91820000000000002</v>
      </c>
      <c r="H2171">
        <f>Pumpkin_Seeds_Dataset!H2169</f>
        <v>0.99170000000000003</v>
      </c>
      <c r="I2171">
        <f>Pumpkin_Seeds_Dataset!I2169</f>
        <v>0.76949999999999996</v>
      </c>
      <c r="J2171">
        <f>Pumpkin_Seeds_Dataset!J2169</f>
        <v>0.7087</v>
      </c>
      <c r="K2171">
        <f>Pumpkin_Seeds_Dataset!K2169</f>
        <v>2.5244</v>
      </c>
      <c r="L2171">
        <f>Pumpkin_Seeds_Dataset!L2169</f>
        <v>0.627</v>
      </c>
      <c r="M2171" s="9">
        <f>Pumpkin_Seeds_Dataset!M2169</f>
        <v>1</v>
      </c>
      <c r="N2171" s="10">
        <f t="shared" si="430"/>
        <v>0</v>
      </c>
      <c r="O2171" s="11">
        <f t="shared" si="431"/>
        <v>1</v>
      </c>
      <c r="P2171">
        <f t="shared" si="432"/>
        <v>1</v>
      </c>
      <c r="Q2171">
        <f t="shared" si="433"/>
        <v>0.99940869126723253</v>
      </c>
      <c r="R2171" s="9">
        <f t="shared" si="434"/>
        <v>0.99940869126723253</v>
      </c>
      <c r="S2171" s="11">
        <f t="shared" si="435"/>
        <v>5.9130873276747042E-4</v>
      </c>
      <c r="T2171" s="9">
        <f t="shared" si="436"/>
        <v>-5.9148362472301937E-4</v>
      </c>
      <c r="U2171" s="11">
        <f t="shared" si="437"/>
        <v>100</v>
      </c>
      <c r="AX2171">
        <v>0.99562285137133844</v>
      </c>
      <c r="AY2171">
        <v>0</v>
      </c>
      <c r="AZ2171">
        <v>1</v>
      </c>
      <c r="BA2171">
        <f t="shared" si="441"/>
        <v>1299</v>
      </c>
      <c r="BB2171">
        <f t="shared" si="442"/>
        <v>868</v>
      </c>
      <c r="BC2171">
        <f t="shared" si="438"/>
        <v>7.6923076923074429E-4</v>
      </c>
      <c r="BD2171">
        <f t="shared" si="439"/>
        <v>0.27666666666666662</v>
      </c>
      <c r="BE2171">
        <f t="shared" si="440"/>
        <v>0</v>
      </c>
    </row>
    <row r="2172" spans="1:57" x14ac:dyDescent="0.3">
      <c r="A2172">
        <f>Pumpkin_Seeds_Dataset!A2170</f>
        <v>90959</v>
      </c>
      <c r="B2172">
        <f>Pumpkin_Seeds_Dataset!B2170</f>
        <v>1232.104</v>
      </c>
      <c r="C2172">
        <f>Pumpkin_Seeds_Dataset!C2170</f>
        <v>508.81920000000002</v>
      </c>
      <c r="D2172">
        <f>Pumpkin_Seeds_Dataset!D2170</f>
        <v>228.21860000000001</v>
      </c>
      <c r="E2172">
        <f>Pumpkin_Seeds_Dataset!E2170</f>
        <v>91689</v>
      </c>
      <c r="F2172">
        <f>Pumpkin_Seeds_Dataset!F2170</f>
        <v>340.3125</v>
      </c>
      <c r="G2172">
        <f>Pumpkin_Seeds_Dataset!G2170</f>
        <v>0.89380000000000004</v>
      </c>
      <c r="H2172">
        <f>Pumpkin_Seeds_Dataset!H2170</f>
        <v>0.99199999999999999</v>
      </c>
      <c r="I2172">
        <f>Pumpkin_Seeds_Dataset!I2170</f>
        <v>0.74750000000000005</v>
      </c>
      <c r="J2172">
        <f>Pumpkin_Seeds_Dataset!J2170</f>
        <v>0.75290000000000001</v>
      </c>
      <c r="K2172">
        <f>Pumpkin_Seeds_Dataset!K2170</f>
        <v>2.2294999999999998</v>
      </c>
      <c r="L2172">
        <f>Pumpkin_Seeds_Dataset!L2170</f>
        <v>0.66879999999999995</v>
      </c>
      <c r="M2172" s="9">
        <f>Pumpkin_Seeds_Dataset!M2170</f>
        <v>1</v>
      </c>
      <c r="N2172" s="10">
        <f t="shared" si="430"/>
        <v>0</v>
      </c>
      <c r="O2172" s="11">
        <f t="shared" si="431"/>
        <v>1</v>
      </c>
      <c r="P2172">
        <f t="shared" si="432"/>
        <v>1</v>
      </c>
      <c r="Q2172">
        <f t="shared" si="433"/>
        <v>0.94505739356503626</v>
      </c>
      <c r="R2172" s="9">
        <f t="shared" si="434"/>
        <v>0.94505739356503626</v>
      </c>
      <c r="S2172" s="11">
        <f t="shared" si="435"/>
        <v>5.4942606434963737E-2</v>
      </c>
      <c r="T2172" s="9">
        <f t="shared" si="436"/>
        <v>-5.6509619401369525E-2</v>
      </c>
      <c r="U2172" s="11">
        <f t="shared" si="437"/>
        <v>100</v>
      </c>
      <c r="AX2172">
        <v>0.99563012733515444</v>
      </c>
      <c r="AY2172">
        <v>0</v>
      </c>
      <c r="AZ2172">
        <v>1</v>
      </c>
      <c r="BA2172">
        <f t="shared" si="441"/>
        <v>1299</v>
      </c>
      <c r="BB2172">
        <f t="shared" si="442"/>
        <v>869</v>
      </c>
      <c r="BC2172">
        <f t="shared" si="438"/>
        <v>7.6923076923074429E-4</v>
      </c>
      <c r="BD2172">
        <f t="shared" si="439"/>
        <v>0.27583333333333337</v>
      </c>
      <c r="BE2172">
        <f t="shared" si="440"/>
        <v>0</v>
      </c>
    </row>
    <row r="2173" spans="1:57" x14ac:dyDescent="0.3">
      <c r="A2173">
        <f>Pumpkin_Seeds_Dataset!A2171</f>
        <v>98410</v>
      </c>
      <c r="B2173">
        <f>Pumpkin_Seeds_Dataset!B2171</f>
        <v>1327.2670000000001</v>
      </c>
      <c r="C2173">
        <f>Pumpkin_Seeds_Dataset!C2171</f>
        <v>573.21720000000005</v>
      </c>
      <c r="D2173">
        <f>Pumpkin_Seeds_Dataset!D2171</f>
        <v>219.43340000000001</v>
      </c>
      <c r="E2173">
        <f>Pumpkin_Seeds_Dataset!E2171</f>
        <v>99166</v>
      </c>
      <c r="F2173">
        <f>Pumpkin_Seeds_Dataset!F2171</f>
        <v>353.97669999999999</v>
      </c>
      <c r="G2173">
        <f>Pumpkin_Seeds_Dataset!G2171</f>
        <v>0.92379999999999995</v>
      </c>
      <c r="H2173">
        <f>Pumpkin_Seeds_Dataset!H2171</f>
        <v>0.99239999999999995</v>
      </c>
      <c r="I2173">
        <f>Pumpkin_Seeds_Dataset!I2171</f>
        <v>0.748</v>
      </c>
      <c r="J2173">
        <f>Pumpkin_Seeds_Dataset!J2171</f>
        <v>0.70199999999999996</v>
      </c>
      <c r="K2173">
        <f>Pumpkin_Seeds_Dataset!K2171</f>
        <v>2.6122999999999998</v>
      </c>
      <c r="L2173">
        <f>Pumpkin_Seeds_Dataset!L2171</f>
        <v>0.61750000000000005</v>
      </c>
      <c r="M2173" s="9">
        <f>Pumpkin_Seeds_Dataset!M2171</f>
        <v>1</v>
      </c>
      <c r="N2173" s="10">
        <f t="shared" si="430"/>
        <v>0</v>
      </c>
      <c r="O2173" s="11">
        <f t="shared" si="431"/>
        <v>1</v>
      </c>
      <c r="P2173">
        <f t="shared" si="432"/>
        <v>1</v>
      </c>
      <c r="Q2173">
        <f t="shared" si="433"/>
        <v>0.99988490705328059</v>
      </c>
      <c r="R2173" s="9">
        <f t="shared" si="434"/>
        <v>0.99988490705328059</v>
      </c>
      <c r="S2173" s="11">
        <f t="shared" si="435"/>
        <v>1.150929467194084E-4</v>
      </c>
      <c r="T2173" s="9">
        <f t="shared" si="436"/>
        <v>-1.1509957042083309E-4</v>
      </c>
      <c r="U2173" s="11">
        <f t="shared" si="437"/>
        <v>100</v>
      </c>
      <c r="AX2173">
        <v>0.99564178681158932</v>
      </c>
      <c r="AY2173">
        <v>0</v>
      </c>
      <c r="AZ2173">
        <v>1</v>
      </c>
      <c r="BA2173">
        <f t="shared" si="441"/>
        <v>1299</v>
      </c>
      <c r="BB2173">
        <f t="shared" si="442"/>
        <v>870</v>
      </c>
      <c r="BC2173">
        <f t="shared" si="438"/>
        <v>7.6923076923074429E-4</v>
      </c>
      <c r="BD2173">
        <f t="shared" si="439"/>
        <v>0.27500000000000002</v>
      </c>
      <c r="BE2173">
        <f t="shared" si="440"/>
        <v>0</v>
      </c>
    </row>
    <row r="2174" spans="1:57" x14ac:dyDescent="0.3">
      <c r="A2174">
        <f>Pumpkin_Seeds_Dataset!A2172</f>
        <v>112075</v>
      </c>
      <c r="B2174">
        <f>Pumpkin_Seeds_Dataset!B2172</f>
        <v>1349.97</v>
      </c>
      <c r="C2174">
        <f>Pumpkin_Seeds_Dataset!C2172</f>
        <v>550.98239999999998</v>
      </c>
      <c r="D2174">
        <f>Pumpkin_Seeds_Dataset!D2172</f>
        <v>260.35300000000001</v>
      </c>
      <c r="E2174">
        <f>Pumpkin_Seeds_Dataset!E2172</f>
        <v>112998</v>
      </c>
      <c r="F2174">
        <f>Pumpkin_Seeds_Dataset!F2172</f>
        <v>377.7543</v>
      </c>
      <c r="G2174">
        <f>Pumpkin_Seeds_Dataset!G2172</f>
        <v>0.88129999999999997</v>
      </c>
      <c r="H2174">
        <f>Pumpkin_Seeds_Dataset!H2172</f>
        <v>0.99180000000000001</v>
      </c>
      <c r="I2174">
        <f>Pumpkin_Seeds_Dataset!I2172</f>
        <v>0.74560000000000004</v>
      </c>
      <c r="J2174">
        <f>Pumpkin_Seeds_Dataset!J2172</f>
        <v>0.77280000000000004</v>
      </c>
      <c r="K2174">
        <f>Pumpkin_Seeds_Dataset!K2172</f>
        <v>2.1162999999999998</v>
      </c>
      <c r="L2174">
        <f>Pumpkin_Seeds_Dataset!L2172</f>
        <v>0.68559999999999999</v>
      </c>
      <c r="M2174" s="9">
        <f>Pumpkin_Seeds_Dataset!M2172</f>
        <v>1</v>
      </c>
      <c r="N2174" s="10">
        <f t="shared" si="430"/>
        <v>0</v>
      </c>
      <c r="O2174" s="11">
        <f t="shared" si="431"/>
        <v>1</v>
      </c>
      <c r="P2174">
        <f t="shared" si="432"/>
        <v>1</v>
      </c>
      <c r="Q2174">
        <f t="shared" si="433"/>
        <v>0.98948078999686373</v>
      </c>
      <c r="R2174" s="9">
        <f t="shared" si="434"/>
        <v>0.98948078999686373</v>
      </c>
      <c r="S2174" s="11">
        <f t="shared" si="435"/>
        <v>1.051921000313627E-2</v>
      </c>
      <c r="T2174" s="9">
        <f t="shared" si="436"/>
        <v>-1.0574927976513835E-2</v>
      </c>
      <c r="U2174" s="11">
        <f t="shared" si="437"/>
        <v>100</v>
      </c>
      <c r="AX2174">
        <v>0.99569839000953797</v>
      </c>
      <c r="AY2174">
        <v>0</v>
      </c>
      <c r="AZ2174">
        <v>1</v>
      </c>
      <c r="BA2174">
        <f t="shared" si="441"/>
        <v>1299</v>
      </c>
      <c r="BB2174">
        <f t="shared" si="442"/>
        <v>871</v>
      </c>
      <c r="BC2174">
        <f t="shared" si="438"/>
        <v>7.6923076923074429E-4</v>
      </c>
      <c r="BD2174">
        <f t="shared" si="439"/>
        <v>0.27416666666666667</v>
      </c>
      <c r="BE2174">
        <f t="shared" si="440"/>
        <v>0</v>
      </c>
    </row>
    <row r="2175" spans="1:57" x14ac:dyDescent="0.3">
      <c r="A2175">
        <f>Pumpkin_Seeds_Dataset!A2173</f>
        <v>87984</v>
      </c>
      <c r="B2175">
        <f>Pumpkin_Seeds_Dataset!B2173</f>
        <v>1264.0409999999999</v>
      </c>
      <c r="C2175">
        <f>Pumpkin_Seeds_Dataset!C2173</f>
        <v>545.02300000000002</v>
      </c>
      <c r="D2175">
        <f>Pumpkin_Seeds_Dataset!D2173</f>
        <v>205.9718</v>
      </c>
      <c r="E2175">
        <f>Pumpkin_Seeds_Dataset!E2173</f>
        <v>88755</v>
      </c>
      <c r="F2175">
        <f>Pumpkin_Seeds_Dataset!F2173</f>
        <v>334.70089999999999</v>
      </c>
      <c r="G2175">
        <f>Pumpkin_Seeds_Dataset!G2173</f>
        <v>0.92579999999999996</v>
      </c>
      <c r="H2175">
        <f>Pumpkin_Seeds_Dataset!H2173</f>
        <v>0.99129999999999996</v>
      </c>
      <c r="I2175">
        <f>Pumpkin_Seeds_Dataset!I2173</f>
        <v>0.78080000000000005</v>
      </c>
      <c r="J2175">
        <f>Pumpkin_Seeds_Dataset!J2173</f>
        <v>0.69199999999999995</v>
      </c>
      <c r="K2175">
        <f>Pumpkin_Seeds_Dataset!K2173</f>
        <v>2.6461000000000001</v>
      </c>
      <c r="L2175">
        <f>Pumpkin_Seeds_Dataset!L2173</f>
        <v>0.61409999999999998</v>
      </c>
      <c r="M2175" s="9">
        <f>Pumpkin_Seeds_Dataset!M2173</f>
        <v>1</v>
      </c>
      <c r="N2175" s="10">
        <f t="shared" si="430"/>
        <v>0</v>
      </c>
      <c r="O2175" s="11">
        <f t="shared" si="431"/>
        <v>1</v>
      </c>
      <c r="P2175">
        <f t="shared" si="432"/>
        <v>1</v>
      </c>
      <c r="Q2175">
        <f t="shared" si="433"/>
        <v>0.99960883918867727</v>
      </c>
      <c r="R2175" s="9">
        <f t="shared" si="434"/>
        <v>0.99960883918867727</v>
      </c>
      <c r="S2175" s="11">
        <f t="shared" si="435"/>
        <v>3.9116081132273273E-4</v>
      </c>
      <c r="T2175" s="9">
        <f t="shared" si="436"/>
        <v>-3.9123733466883009E-4</v>
      </c>
      <c r="U2175" s="11">
        <f t="shared" si="437"/>
        <v>100</v>
      </c>
      <c r="AX2175">
        <v>0.99577961431913808</v>
      </c>
      <c r="AY2175">
        <v>0</v>
      </c>
      <c r="AZ2175">
        <v>1</v>
      </c>
      <c r="BA2175">
        <f t="shared" si="441"/>
        <v>1299</v>
      </c>
      <c r="BB2175">
        <f t="shared" si="442"/>
        <v>872</v>
      </c>
      <c r="BC2175">
        <f t="shared" si="438"/>
        <v>7.6923076923074429E-4</v>
      </c>
      <c r="BD2175">
        <f t="shared" si="439"/>
        <v>0.27333333333333332</v>
      </c>
      <c r="BE2175">
        <f t="shared" si="440"/>
        <v>0</v>
      </c>
    </row>
    <row r="2176" spans="1:57" x14ac:dyDescent="0.3">
      <c r="A2176">
        <f>Pumpkin_Seeds_Dataset!A2174</f>
        <v>77985</v>
      </c>
      <c r="B2176">
        <f>Pumpkin_Seeds_Dataset!B2174</f>
        <v>1129.1769999999999</v>
      </c>
      <c r="C2176">
        <f>Pumpkin_Seeds_Dataset!C2174</f>
        <v>464.06720000000001</v>
      </c>
      <c r="D2176">
        <f>Pumpkin_Seeds_Dataset!D2174</f>
        <v>214.7612</v>
      </c>
      <c r="E2176">
        <f>Pumpkin_Seeds_Dataset!E2174</f>
        <v>78725</v>
      </c>
      <c r="F2176">
        <f>Pumpkin_Seeds_Dataset!F2174</f>
        <v>315.10879999999997</v>
      </c>
      <c r="G2176">
        <f>Pumpkin_Seeds_Dataset!G2174</f>
        <v>0.88649999999999995</v>
      </c>
      <c r="H2176">
        <f>Pumpkin_Seeds_Dataset!H2174</f>
        <v>0.99060000000000004</v>
      </c>
      <c r="I2176">
        <f>Pumpkin_Seeds_Dataset!I2174</f>
        <v>0.73399999999999999</v>
      </c>
      <c r="J2176">
        <f>Pumpkin_Seeds_Dataset!J2174</f>
        <v>0.76859999999999995</v>
      </c>
      <c r="K2176">
        <f>Pumpkin_Seeds_Dataset!K2174</f>
        <v>2.1608999999999998</v>
      </c>
      <c r="L2176">
        <f>Pumpkin_Seeds_Dataset!L2174</f>
        <v>0.67900000000000005</v>
      </c>
      <c r="M2176" s="9">
        <f>Pumpkin_Seeds_Dataset!M2174</f>
        <v>1</v>
      </c>
      <c r="N2176" s="10">
        <f t="shared" si="430"/>
        <v>0</v>
      </c>
      <c r="O2176" s="11">
        <f t="shared" si="431"/>
        <v>1</v>
      </c>
      <c r="P2176">
        <f t="shared" si="432"/>
        <v>1</v>
      </c>
      <c r="Q2176">
        <f t="shared" si="433"/>
        <v>0.76039417954421917</v>
      </c>
      <c r="R2176" s="9">
        <f t="shared" si="434"/>
        <v>0.76039417954421917</v>
      </c>
      <c r="S2176" s="11">
        <f t="shared" si="435"/>
        <v>0.23960582045578083</v>
      </c>
      <c r="T2176" s="9">
        <f t="shared" si="436"/>
        <v>-0.27391832286294077</v>
      </c>
      <c r="U2176" s="11">
        <f t="shared" si="437"/>
        <v>100</v>
      </c>
      <c r="AX2176">
        <v>0.9957871732457495</v>
      </c>
      <c r="AY2176">
        <v>0</v>
      </c>
      <c r="AZ2176">
        <v>1</v>
      </c>
      <c r="BA2176">
        <f t="shared" si="441"/>
        <v>1299</v>
      </c>
      <c r="BB2176">
        <f t="shared" si="442"/>
        <v>873</v>
      </c>
      <c r="BC2176">
        <f t="shared" si="438"/>
        <v>7.6923076923074429E-4</v>
      </c>
      <c r="BD2176">
        <f t="shared" si="439"/>
        <v>0.27249999999999996</v>
      </c>
      <c r="BE2176">
        <f t="shared" si="440"/>
        <v>0</v>
      </c>
    </row>
    <row r="2177" spans="1:57" x14ac:dyDescent="0.3">
      <c r="A2177">
        <f>Pumpkin_Seeds_Dataset!A2175</f>
        <v>95149</v>
      </c>
      <c r="B2177">
        <f>Pumpkin_Seeds_Dataset!B2175</f>
        <v>1234.3499999999999</v>
      </c>
      <c r="C2177">
        <f>Pumpkin_Seeds_Dataset!C2175</f>
        <v>502.48970000000003</v>
      </c>
      <c r="D2177">
        <f>Pumpkin_Seeds_Dataset!D2175</f>
        <v>241.81110000000001</v>
      </c>
      <c r="E2177">
        <f>Pumpkin_Seeds_Dataset!E2175</f>
        <v>96002</v>
      </c>
      <c r="F2177">
        <f>Pumpkin_Seeds_Dataset!F2175</f>
        <v>348.0625</v>
      </c>
      <c r="G2177">
        <f>Pumpkin_Seeds_Dataset!G2175</f>
        <v>0.87660000000000005</v>
      </c>
      <c r="H2177">
        <f>Pumpkin_Seeds_Dataset!H2175</f>
        <v>0.99109999999999998</v>
      </c>
      <c r="I2177">
        <f>Pumpkin_Seeds_Dataset!I2175</f>
        <v>0.72309999999999997</v>
      </c>
      <c r="J2177">
        <f>Pumpkin_Seeds_Dataset!J2175</f>
        <v>0.78480000000000005</v>
      </c>
      <c r="K2177">
        <f>Pumpkin_Seeds_Dataset!K2175</f>
        <v>2.0779999999999998</v>
      </c>
      <c r="L2177">
        <f>Pumpkin_Seeds_Dataset!L2175</f>
        <v>0.69269999999999998</v>
      </c>
      <c r="M2177" s="9">
        <f>Pumpkin_Seeds_Dataset!M2175</f>
        <v>1</v>
      </c>
      <c r="N2177" s="10">
        <f t="shared" si="430"/>
        <v>0</v>
      </c>
      <c r="O2177" s="11">
        <f t="shared" si="431"/>
        <v>1</v>
      </c>
      <c r="P2177">
        <f t="shared" si="432"/>
        <v>1</v>
      </c>
      <c r="Q2177">
        <f t="shared" si="433"/>
        <v>0.72788498745581787</v>
      </c>
      <c r="R2177" s="9">
        <f t="shared" si="434"/>
        <v>0.72788498745581787</v>
      </c>
      <c r="S2177" s="11">
        <f t="shared" si="435"/>
        <v>0.27211501254418213</v>
      </c>
      <c r="T2177" s="9">
        <f t="shared" si="436"/>
        <v>-0.31761222753026591</v>
      </c>
      <c r="U2177" s="11">
        <f t="shared" si="437"/>
        <v>100</v>
      </c>
      <c r="AX2177">
        <v>0.99583257635077571</v>
      </c>
      <c r="AY2177">
        <v>0</v>
      </c>
      <c r="AZ2177">
        <v>1</v>
      </c>
      <c r="BA2177">
        <f t="shared" si="441"/>
        <v>1299</v>
      </c>
      <c r="BB2177">
        <f t="shared" si="442"/>
        <v>874</v>
      </c>
      <c r="BC2177">
        <f t="shared" si="438"/>
        <v>7.6923076923074429E-4</v>
      </c>
      <c r="BD2177">
        <f t="shared" si="439"/>
        <v>0.27166666666666661</v>
      </c>
      <c r="BE2177">
        <f t="shared" si="440"/>
        <v>0</v>
      </c>
    </row>
    <row r="2178" spans="1:57" x14ac:dyDescent="0.3">
      <c r="A2178">
        <f>Pumpkin_Seeds_Dataset!A2176</f>
        <v>69872</v>
      </c>
      <c r="B2178">
        <f>Pumpkin_Seeds_Dataset!B2176</f>
        <v>1074.934</v>
      </c>
      <c r="C2178">
        <f>Pumpkin_Seeds_Dataset!C2176</f>
        <v>446.35770000000002</v>
      </c>
      <c r="D2178">
        <f>Pumpkin_Seeds_Dataset!D2176</f>
        <v>199.73820000000001</v>
      </c>
      <c r="E2178">
        <f>Pumpkin_Seeds_Dataset!E2176</f>
        <v>70550</v>
      </c>
      <c r="F2178">
        <f>Pumpkin_Seeds_Dataset!F2176</f>
        <v>298.26799999999997</v>
      </c>
      <c r="G2178">
        <f>Pumpkin_Seeds_Dataset!G2176</f>
        <v>0.89429999999999998</v>
      </c>
      <c r="H2178">
        <f>Pumpkin_Seeds_Dataset!H2176</f>
        <v>0.99039999999999995</v>
      </c>
      <c r="I2178">
        <f>Pumpkin_Seeds_Dataset!I2176</f>
        <v>0.68700000000000006</v>
      </c>
      <c r="J2178">
        <f>Pumpkin_Seeds_Dataset!J2176</f>
        <v>0.75990000000000002</v>
      </c>
      <c r="K2178">
        <f>Pumpkin_Seeds_Dataset!K2176</f>
        <v>2.2347000000000001</v>
      </c>
      <c r="L2178">
        <f>Pumpkin_Seeds_Dataset!L2176</f>
        <v>0.66820000000000002</v>
      </c>
      <c r="M2178" s="9">
        <f>Pumpkin_Seeds_Dataset!M2176</f>
        <v>1</v>
      </c>
      <c r="N2178" s="10">
        <f t="shared" si="430"/>
        <v>0</v>
      </c>
      <c r="O2178" s="11">
        <f t="shared" si="431"/>
        <v>1</v>
      </c>
      <c r="P2178">
        <f t="shared" si="432"/>
        <v>1</v>
      </c>
      <c r="Q2178">
        <f t="shared" si="433"/>
        <v>0.88094960887394991</v>
      </c>
      <c r="R2178" s="9">
        <f t="shared" si="434"/>
        <v>0.88094960887394991</v>
      </c>
      <c r="S2178" s="11">
        <f t="shared" si="435"/>
        <v>0.11905039112605009</v>
      </c>
      <c r="T2178" s="9">
        <f t="shared" si="436"/>
        <v>-0.1267548523277191</v>
      </c>
      <c r="U2178" s="11">
        <f t="shared" si="437"/>
        <v>100</v>
      </c>
      <c r="AX2178">
        <v>0.99583992788342812</v>
      </c>
      <c r="AY2178">
        <v>0</v>
      </c>
      <c r="AZ2178">
        <v>1</v>
      </c>
      <c r="BA2178">
        <f t="shared" si="441"/>
        <v>1299</v>
      </c>
      <c r="BB2178">
        <f t="shared" si="442"/>
        <v>875</v>
      </c>
      <c r="BC2178">
        <f t="shared" si="438"/>
        <v>7.6923076923074429E-4</v>
      </c>
      <c r="BD2178">
        <f t="shared" si="439"/>
        <v>0.27083333333333337</v>
      </c>
      <c r="BE2178">
        <f t="shared" si="440"/>
        <v>0</v>
      </c>
    </row>
    <row r="2179" spans="1:57" x14ac:dyDescent="0.3">
      <c r="A2179">
        <f>Pumpkin_Seeds_Dataset!A2177</f>
        <v>80229</v>
      </c>
      <c r="B2179">
        <f>Pumpkin_Seeds_Dataset!B2177</f>
        <v>1134.806</v>
      </c>
      <c r="C2179">
        <f>Pumpkin_Seeds_Dataset!C2177</f>
        <v>456.83940000000001</v>
      </c>
      <c r="D2179">
        <f>Pumpkin_Seeds_Dataset!D2177</f>
        <v>225.23949999999999</v>
      </c>
      <c r="E2179">
        <f>Pumpkin_Seeds_Dataset!E2177</f>
        <v>81291</v>
      </c>
      <c r="F2179">
        <f>Pumpkin_Seeds_Dataset!F2177</f>
        <v>319.6103</v>
      </c>
      <c r="G2179">
        <f>Pumpkin_Seeds_Dataset!G2177</f>
        <v>0.87</v>
      </c>
      <c r="H2179">
        <f>Pumpkin_Seeds_Dataset!H2177</f>
        <v>0.9869</v>
      </c>
      <c r="I2179">
        <f>Pumpkin_Seeds_Dataset!I2177</f>
        <v>0.74390000000000001</v>
      </c>
      <c r="J2179">
        <f>Pumpkin_Seeds_Dataset!J2177</f>
        <v>0.78290000000000004</v>
      </c>
      <c r="K2179">
        <f>Pumpkin_Seeds_Dataset!K2177</f>
        <v>2.0282</v>
      </c>
      <c r="L2179">
        <f>Pumpkin_Seeds_Dataset!L2177</f>
        <v>0.6996</v>
      </c>
      <c r="M2179" s="9">
        <f>Pumpkin_Seeds_Dataset!M2177</f>
        <v>1</v>
      </c>
      <c r="N2179" s="10">
        <f t="shared" si="430"/>
        <v>0</v>
      </c>
      <c r="O2179" s="11">
        <f t="shared" si="431"/>
        <v>1</v>
      </c>
      <c r="P2179">
        <f t="shared" si="432"/>
        <v>1</v>
      </c>
      <c r="Q2179">
        <f t="shared" si="433"/>
        <v>0.28773715841199987</v>
      </c>
      <c r="R2179" s="9">
        <f t="shared" si="434"/>
        <v>0.28773715841199987</v>
      </c>
      <c r="S2179" s="11">
        <f t="shared" si="435"/>
        <v>0.71226284158800013</v>
      </c>
      <c r="T2179" s="9">
        <f t="shared" si="436"/>
        <v>-1.2457078599624325</v>
      </c>
      <c r="U2179" s="11">
        <f t="shared" si="437"/>
        <v>0</v>
      </c>
      <c r="AX2179">
        <v>0.99586038432163582</v>
      </c>
      <c r="AY2179">
        <v>0</v>
      </c>
      <c r="AZ2179">
        <v>1</v>
      </c>
      <c r="BA2179">
        <f t="shared" si="441"/>
        <v>1299</v>
      </c>
      <c r="BB2179">
        <f t="shared" si="442"/>
        <v>876</v>
      </c>
      <c r="BC2179">
        <f t="shared" si="438"/>
        <v>7.6923076923074429E-4</v>
      </c>
      <c r="BD2179">
        <f t="shared" si="439"/>
        <v>0.27</v>
      </c>
      <c r="BE2179">
        <f t="shared" si="440"/>
        <v>0</v>
      </c>
    </row>
    <row r="2180" spans="1:57" x14ac:dyDescent="0.3">
      <c r="A2180">
        <f>Pumpkin_Seeds_Dataset!A2178</f>
        <v>88581</v>
      </c>
      <c r="B2180">
        <f>Pumpkin_Seeds_Dataset!B2178</f>
        <v>1198.6769999999999</v>
      </c>
      <c r="C2180">
        <f>Pumpkin_Seeds_Dataset!C2178</f>
        <v>482.07499999999999</v>
      </c>
      <c r="D2180">
        <f>Pumpkin_Seeds_Dataset!D2178</f>
        <v>235.5557</v>
      </c>
      <c r="E2180">
        <f>Pumpkin_Seeds_Dataset!E2178</f>
        <v>89909</v>
      </c>
      <c r="F2180">
        <f>Pumpkin_Seeds_Dataset!F2178</f>
        <v>335.83449999999999</v>
      </c>
      <c r="G2180">
        <f>Pumpkin_Seeds_Dataset!G2178</f>
        <v>0.87250000000000005</v>
      </c>
      <c r="H2180">
        <f>Pumpkin_Seeds_Dataset!H2178</f>
        <v>0.98519999999999996</v>
      </c>
      <c r="I2180">
        <f>Pumpkin_Seeds_Dataset!I2178</f>
        <v>0.62070000000000003</v>
      </c>
      <c r="J2180">
        <f>Pumpkin_Seeds_Dataset!J2178</f>
        <v>0.77470000000000006</v>
      </c>
      <c r="K2180">
        <f>Pumpkin_Seeds_Dataset!K2178</f>
        <v>2.0465</v>
      </c>
      <c r="L2180">
        <f>Pumpkin_Seeds_Dataset!L2178</f>
        <v>0.6966</v>
      </c>
      <c r="M2180" s="9">
        <f>Pumpkin_Seeds_Dataset!M2178</f>
        <v>1</v>
      </c>
      <c r="N2180" s="10">
        <f t="shared" si="430"/>
        <v>0</v>
      </c>
      <c r="O2180" s="11">
        <f t="shared" si="431"/>
        <v>1</v>
      </c>
      <c r="P2180">
        <f t="shared" si="432"/>
        <v>1</v>
      </c>
      <c r="Q2180">
        <f t="shared" si="433"/>
        <v>0.20094630837029248</v>
      </c>
      <c r="R2180" s="9">
        <f t="shared" si="434"/>
        <v>0.20094630837029248</v>
      </c>
      <c r="S2180" s="11">
        <f t="shared" si="435"/>
        <v>0.79905369162970752</v>
      </c>
      <c r="T2180" s="9">
        <f t="shared" si="436"/>
        <v>-1.6047175291424989</v>
      </c>
      <c r="U2180" s="11">
        <f t="shared" si="437"/>
        <v>0</v>
      </c>
      <c r="AX2180">
        <v>0.99586345407491383</v>
      </c>
      <c r="AY2180">
        <v>0</v>
      </c>
      <c r="AZ2180">
        <v>1</v>
      </c>
      <c r="BA2180">
        <f t="shared" si="441"/>
        <v>1299</v>
      </c>
      <c r="BB2180">
        <f t="shared" si="442"/>
        <v>877</v>
      </c>
      <c r="BC2180">
        <f t="shared" si="438"/>
        <v>7.6923076923074429E-4</v>
      </c>
      <c r="BD2180">
        <f t="shared" si="439"/>
        <v>0.26916666666666667</v>
      </c>
      <c r="BE2180">
        <f t="shared" si="440"/>
        <v>0</v>
      </c>
    </row>
    <row r="2181" spans="1:57" x14ac:dyDescent="0.3">
      <c r="A2181">
        <f>Pumpkin_Seeds_Dataset!A2179</f>
        <v>73018</v>
      </c>
      <c r="B2181">
        <f>Pumpkin_Seeds_Dataset!B2179</f>
        <v>1117.48</v>
      </c>
      <c r="C2181">
        <f>Pumpkin_Seeds_Dataset!C2179</f>
        <v>465.55360000000002</v>
      </c>
      <c r="D2181">
        <f>Pumpkin_Seeds_Dataset!D2179</f>
        <v>199.84129999999999</v>
      </c>
      <c r="E2181">
        <f>Pumpkin_Seeds_Dataset!E2179</f>
        <v>73679</v>
      </c>
      <c r="F2181">
        <f>Pumpkin_Seeds_Dataset!F2179</f>
        <v>304.90879999999999</v>
      </c>
      <c r="G2181">
        <f>Pumpkin_Seeds_Dataset!G2179</f>
        <v>0.9032</v>
      </c>
      <c r="H2181">
        <f>Pumpkin_Seeds_Dataset!H2179</f>
        <v>0.99099999999999999</v>
      </c>
      <c r="I2181">
        <f>Pumpkin_Seeds_Dataset!I2179</f>
        <v>0.56340000000000001</v>
      </c>
      <c r="J2181">
        <f>Pumpkin_Seeds_Dataset!J2179</f>
        <v>0.73480000000000001</v>
      </c>
      <c r="K2181">
        <f>Pumpkin_Seeds_Dataset!K2179</f>
        <v>2.3296000000000001</v>
      </c>
      <c r="L2181">
        <f>Pumpkin_Seeds_Dataset!L2179</f>
        <v>0.65490000000000004</v>
      </c>
      <c r="M2181" s="9">
        <f>Pumpkin_Seeds_Dataset!M2179</f>
        <v>1</v>
      </c>
      <c r="N2181" s="10">
        <f t="shared" ref="N2181:N2244" si="443">1-M2181</f>
        <v>0</v>
      </c>
      <c r="O2181" s="11">
        <f t="shared" ref="O2181:O2244" si="444">M2181+N2181</f>
        <v>1</v>
      </c>
      <c r="P2181">
        <f t="shared" ref="P2181:P2244" si="445">IF(O2181=0,"",M2181/O2181)</f>
        <v>1</v>
      </c>
      <c r="Q2181">
        <f t="shared" ref="Q2181:Q2244" si="446">1/(1+EXP(-$X$5-MMULT(A2181:L2181,$X$6:$X$17)))</f>
        <v>0.94778387029302624</v>
      </c>
      <c r="R2181" s="9">
        <f t="shared" ref="R2181:R2244" si="447">O2181*Q2181</f>
        <v>0.94778387029302624</v>
      </c>
      <c r="S2181" s="11">
        <f t="shared" ref="S2181:S2244" si="448">O2181-R2181</f>
        <v>5.2216129706973757E-2</v>
      </c>
      <c r="T2181" s="9">
        <f t="shared" ref="T2181:T2244" si="449">IFERROR(O2181*(P2181*LN(Q2181)+(1-P2181)*LN(1-Q2181)),0)</f>
        <v>-5.362878764259657E-2</v>
      </c>
      <c r="U2181" s="11">
        <f t="shared" ref="U2181:U2244" si="450">100*IF(Q2181&gt;=$AT$10,M2181/O2181,N2181/O2181)</f>
        <v>100</v>
      </c>
      <c r="AX2181">
        <v>0.99586489259529831</v>
      </c>
      <c r="AY2181">
        <v>0</v>
      </c>
      <c r="AZ2181">
        <v>1</v>
      </c>
      <c r="BA2181">
        <f t="shared" si="441"/>
        <v>1299</v>
      </c>
      <c r="BB2181">
        <f t="shared" si="442"/>
        <v>878</v>
      </c>
      <c r="BC2181">
        <f t="shared" ref="BC2181:BC2244" si="451">1-BA2181/BA$2504</f>
        <v>7.6923076923074429E-4</v>
      </c>
      <c r="BD2181">
        <f t="shared" ref="BD2181:BD2244" si="452">1-BB2181/BB$2504</f>
        <v>0.26833333333333331</v>
      </c>
      <c r="BE2181">
        <f t="shared" ref="BE2181:BE2244" si="453">(BC2181-BC2182)*BD2181</f>
        <v>0</v>
      </c>
    </row>
    <row r="2182" spans="1:57" x14ac:dyDescent="0.3">
      <c r="A2182">
        <f>Pumpkin_Seeds_Dataset!A2180</f>
        <v>80769</v>
      </c>
      <c r="B2182">
        <f>Pumpkin_Seeds_Dataset!B2180</f>
        <v>1130.348</v>
      </c>
      <c r="C2182">
        <f>Pumpkin_Seeds_Dataset!C2180</f>
        <v>464.10340000000002</v>
      </c>
      <c r="D2182">
        <f>Pumpkin_Seeds_Dataset!D2180</f>
        <v>222.60079999999999</v>
      </c>
      <c r="E2182">
        <f>Pumpkin_Seeds_Dataset!E2180</f>
        <v>81408</v>
      </c>
      <c r="F2182">
        <f>Pumpkin_Seeds_Dataset!F2180</f>
        <v>320.6841</v>
      </c>
      <c r="G2182">
        <f>Pumpkin_Seeds_Dataset!G2180</f>
        <v>0.87749999999999995</v>
      </c>
      <c r="H2182">
        <f>Pumpkin_Seeds_Dataset!H2180</f>
        <v>0.99219999999999997</v>
      </c>
      <c r="I2182">
        <f>Pumpkin_Seeds_Dataset!I2180</f>
        <v>0.76680000000000004</v>
      </c>
      <c r="J2182">
        <f>Pumpkin_Seeds_Dataset!J2180</f>
        <v>0.7944</v>
      </c>
      <c r="K2182">
        <f>Pumpkin_Seeds_Dataset!K2180</f>
        <v>2.0849000000000002</v>
      </c>
      <c r="L2182">
        <f>Pumpkin_Seeds_Dataset!L2180</f>
        <v>0.69099999999999995</v>
      </c>
      <c r="M2182" s="9">
        <f>Pumpkin_Seeds_Dataset!M2180</f>
        <v>1</v>
      </c>
      <c r="N2182" s="10">
        <f t="shared" si="443"/>
        <v>0</v>
      </c>
      <c r="O2182" s="11">
        <f t="shared" si="444"/>
        <v>1</v>
      </c>
      <c r="P2182">
        <f t="shared" si="445"/>
        <v>1</v>
      </c>
      <c r="Q2182">
        <f t="shared" si="446"/>
        <v>0.68588183488331134</v>
      </c>
      <c r="R2182" s="9">
        <f t="shared" si="447"/>
        <v>0.68588183488331134</v>
      </c>
      <c r="S2182" s="11">
        <f t="shared" si="448"/>
        <v>0.31411816511668866</v>
      </c>
      <c r="T2182" s="9">
        <f t="shared" si="449"/>
        <v>-0.3770499184500819</v>
      </c>
      <c r="U2182" s="11">
        <f t="shared" si="450"/>
        <v>100</v>
      </c>
      <c r="AX2182">
        <v>0.99586673068951237</v>
      </c>
      <c r="AY2182">
        <v>0</v>
      </c>
      <c r="AZ2182">
        <v>1</v>
      </c>
      <c r="BA2182">
        <f t="shared" ref="BA2182:BA2245" si="454">BA2181+AY2182</f>
        <v>1299</v>
      </c>
      <c r="BB2182">
        <f t="shared" ref="BB2182:BB2245" si="455">BB2181+AZ2182</f>
        <v>879</v>
      </c>
      <c r="BC2182">
        <f t="shared" si="451"/>
        <v>7.6923076923074429E-4</v>
      </c>
      <c r="BD2182">
        <f t="shared" si="452"/>
        <v>0.26749999999999996</v>
      </c>
      <c r="BE2182">
        <f t="shared" si="453"/>
        <v>0</v>
      </c>
    </row>
    <row r="2183" spans="1:57" x14ac:dyDescent="0.3">
      <c r="A2183">
        <f>Pumpkin_Seeds_Dataset!A2181</f>
        <v>75239</v>
      </c>
      <c r="B2183">
        <f>Pumpkin_Seeds_Dataset!B2181</f>
        <v>1154.7329999999999</v>
      </c>
      <c r="C2183">
        <f>Pumpkin_Seeds_Dataset!C2181</f>
        <v>492.45800000000003</v>
      </c>
      <c r="D2183">
        <f>Pumpkin_Seeds_Dataset!D2181</f>
        <v>195.50030000000001</v>
      </c>
      <c r="E2183">
        <f>Pumpkin_Seeds_Dataset!E2181</f>
        <v>75925</v>
      </c>
      <c r="F2183">
        <f>Pumpkin_Seeds_Dataset!F2181</f>
        <v>309.51130000000001</v>
      </c>
      <c r="G2183">
        <f>Pumpkin_Seeds_Dataset!G2181</f>
        <v>0.91779999999999995</v>
      </c>
      <c r="H2183">
        <f>Pumpkin_Seeds_Dataset!H2181</f>
        <v>0.99099999999999999</v>
      </c>
      <c r="I2183">
        <f>Pumpkin_Seeds_Dataset!I2181</f>
        <v>0.52949999999999997</v>
      </c>
      <c r="J2183">
        <f>Pumpkin_Seeds_Dataset!J2181</f>
        <v>0.70909999999999995</v>
      </c>
      <c r="K2183">
        <f>Pumpkin_Seeds_Dataset!K2181</f>
        <v>2.5190000000000001</v>
      </c>
      <c r="L2183">
        <f>Pumpkin_Seeds_Dataset!L2181</f>
        <v>0.62849999999999995</v>
      </c>
      <c r="M2183" s="9">
        <f>Pumpkin_Seeds_Dataset!M2181</f>
        <v>1</v>
      </c>
      <c r="N2183" s="10">
        <f t="shared" si="443"/>
        <v>0</v>
      </c>
      <c r="O2183" s="11">
        <f t="shared" si="444"/>
        <v>1</v>
      </c>
      <c r="P2183">
        <f t="shared" si="445"/>
        <v>1</v>
      </c>
      <c r="Q2183">
        <f t="shared" si="446"/>
        <v>0.99692219510992552</v>
      </c>
      <c r="R2183" s="9">
        <f t="shared" si="447"/>
        <v>0.99692219510992552</v>
      </c>
      <c r="S2183" s="11">
        <f t="shared" si="448"/>
        <v>3.0778048900744759E-3</v>
      </c>
      <c r="T2183" s="9">
        <f t="shared" si="449"/>
        <v>-3.08255107259623E-3</v>
      </c>
      <c r="U2183" s="11">
        <f t="shared" si="450"/>
        <v>100</v>
      </c>
      <c r="AX2183">
        <v>0.995867846450746</v>
      </c>
      <c r="AY2183">
        <v>0</v>
      </c>
      <c r="AZ2183">
        <v>1</v>
      </c>
      <c r="BA2183">
        <f t="shared" si="454"/>
        <v>1299</v>
      </c>
      <c r="BB2183">
        <f t="shared" si="455"/>
        <v>880</v>
      </c>
      <c r="BC2183">
        <f t="shared" si="451"/>
        <v>7.6923076923074429E-4</v>
      </c>
      <c r="BD2183">
        <f t="shared" si="452"/>
        <v>0.26666666666666672</v>
      </c>
      <c r="BE2183">
        <f t="shared" si="453"/>
        <v>0</v>
      </c>
    </row>
    <row r="2184" spans="1:57" x14ac:dyDescent="0.3">
      <c r="A2184">
        <f>Pumpkin_Seeds_Dataset!A2182</f>
        <v>84635</v>
      </c>
      <c r="B2184">
        <f>Pumpkin_Seeds_Dataset!B2182</f>
        <v>1124.2840000000001</v>
      </c>
      <c r="C2184">
        <f>Pumpkin_Seeds_Dataset!C2182</f>
        <v>432.92090000000002</v>
      </c>
      <c r="D2184">
        <f>Pumpkin_Seeds_Dataset!D2182</f>
        <v>250.51920000000001</v>
      </c>
      <c r="E2184">
        <f>Pumpkin_Seeds_Dataset!E2182</f>
        <v>85438</v>
      </c>
      <c r="F2184">
        <f>Pumpkin_Seeds_Dataset!F2182</f>
        <v>328.26909999999998</v>
      </c>
      <c r="G2184">
        <f>Pumpkin_Seeds_Dataset!G2182</f>
        <v>0.81559999999999999</v>
      </c>
      <c r="H2184">
        <f>Pumpkin_Seeds_Dataset!H2182</f>
        <v>0.99060000000000004</v>
      </c>
      <c r="I2184">
        <f>Pumpkin_Seeds_Dataset!I2182</f>
        <v>0.70199999999999996</v>
      </c>
      <c r="J2184">
        <f>Pumpkin_Seeds_Dataset!J2182</f>
        <v>0.84140000000000004</v>
      </c>
      <c r="K2184">
        <f>Pumpkin_Seeds_Dataset!K2182</f>
        <v>1.7281</v>
      </c>
      <c r="L2184">
        <f>Pumpkin_Seeds_Dataset!L2182</f>
        <v>0.75829999999999997</v>
      </c>
      <c r="M2184" s="9">
        <f>Pumpkin_Seeds_Dataset!M2182</f>
        <v>1</v>
      </c>
      <c r="N2184" s="10">
        <f t="shared" si="443"/>
        <v>0</v>
      </c>
      <c r="O2184" s="11">
        <f t="shared" si="444"/>
        <v>1</v>
      </c>
      <c r="P2184">
        <f t="shared" si="445"/>
        <v>1</v>
      </c>
      <c r="Q2184">
        <f t="shared" si="446"/>
        <v>4.5645191956681153E-2</v>
      </c>
      <c r="R2184" s="9">
        <f t="shared" si="447"/>
        <v>4.5645191956681153E-2</v>
      </c>
      <c r="S2184" s="11">
        <f t="shared" si="448"/>
        <v>0.95435480804331885</v>
      </c>
      <c r="T2184" s="9">
        <f t="shared" si="449"/>
        <v>-3.0868570015476862</v>
      </c>
      <c r="U2184" s="11">
        <f t="shared" si="450"/>
        <v>0</v>
      </c>
      <c r="AX2184">
        <v>0.99589911874320103</v>
      </c>
      <c r="AY2184">
        <v>0</v>
      </c>
      <c r="AZ2184">
        <v>1</v>
      </c>
      <c r="BA2184">
        <f t="shared" si="454"/>
        <v>1299</v>
      </c>
      <c r="BB2184">
        <f t="shared" si="455"/>
        <v>881</v>
      </c>
      <c r="BC2184">
        <f t="shared" si="451"/>
        <v>7.6923076923074429E-4</v>
      </c>
      <c r="BD2184">
        <f t="shared" si="452"/>
        <v>0.26583333333333337</v>
      </c>
      <c r="BE2184">
        <f t="shared" si="453"/>
        <v>0</v>
      </c>
    </row>
    <row r="2185" spans="1:57" x14ac:dyDescent="0.3">
      <c r="A2185">
        <f>Pumpkin_Seeds_Dataset!A2183</f>
        <v>85346</v>
      </c>
      <c r="B2185">
        <f>Pumpkin_Seeds_Dataset!B2183</f>
        <v>1189.9359999999999</v>
      </c>
      <c r="C2185">
        <f>Pumpkin_Seeds_Dataset!C2183</f>
        <v>491.56060000000002</v>
      </c>
      <c r="D2185">
        <f>Pumpkin_Seeds_Dataset!D2183</f>
        <v>222.76230000000001</v>
      </c>
      <c r="E2185">
        <f>Pumpkin_Seeds_Dataset!E2183</f>
        <v>86234</v>
      </c>
      <c r="F2185">
        <f>Pumpkin_Seeds_Dataset!F2183</f>
        <v>329.64510000000001</v>
      </c>
      <c r="G2185">
        <f>Pumpkin_Seeds_Dataset!G2183</f>
        <v>0.89139999999999997</v>
      </c>
      <c r="H2185">
        <f>Pumpkin_Seeds_Dataset!H2183</f>
        <v>0.98970000000000002</v>
      </c>
      <c r="I2185">
        <f>Pumpkin_Seeds_Dataset!I2183</f>
        <v>0.59970000000000001</v>
      </c>
      <c r="J2185">
        <f>Pumpkin_Seeds_Dataset!J2183</f>
        <v>0.75739999999999996</v>
      </c>
      <c r="K2185">
        <f>Pumpkin_Seeds_Dataset!K2183</f>
        <v>2.2067000000000001</v>
      </c>
      <c r="L2185">
        <f>Pumpkin_Seeds_Dataset!L2183</f>
        <v>0.67059999999999997</v>
      </c>
      <c r="M2185" s="9">
        <f>Pumpkin_Seeds_Dataset!M2183</f>
        <v>1</v>
      </c>
      <c r="N2185" s="10">
        <f t="shared" si="443"/>
        <v>0</v>
      </c>
      <c r="O2185" s="11">
        <f t="shared" si="444"/>
        <v>1</v>
      </c>
      <c r="P2185">
        <f t="shared" si="445"/>
        <v>1</v>
      </c>
      <c r="Q2185">
        <f t="shared" si="446"/>
        <v>0.88185127586532097</v>
      </c>
      <c r="R2185" s="9">
        <f t="shared" si="447"/>
        <v>0.88185127586532097</v>
      </c>
      <c r="S2185" s="11">
        <f t="shared" si="448"/>
        <v>0.11814872413467903</v>
      </c>
      <c r="T2185" s="9">
        <f t="shared" si="449"/>
        <v>-0.12573185866143388</v>
      </c>
      <c r="U2185" s="11">
        <f t="shared" si="450"/>
        <v>100</v>
      </c>
      <c r="AX2185">
        <v>0.9959041357214139</v>
      </c>
      <c r="AY2185">
        <v>0</v>
      </c>
      <c r="AZ2185">
        <v>1</v>
      </c>
      <c r="BA2185">
        <f t="shared" si="454"/>
        <v>1299</v>
      </c>
      <c r="BB2185">
        <f t="shared" si="455"/>
        <v>882</v>
      </c>
      <c r="BC2185">
        <f t="shared" si="451"/>
        <v>7.6923076923074429E-4</v>
      </c>
      <c r="BD2185">
        <f t="shared" si="452"/>
        <v>0.26500000000000001</v>
      </c>
      <c r="BE2185">
        <f t="shared" si="453"/>
        <v>0</v>
      </c>
    </row>
    <row r="2186" spans="1:57" x14ac:dyDescent="0.3">
      <c r="A2186">
        <f>Pumpkin_Seeds_Dataset!A2184</f>
        <v>94521</v>
      </c>
      <c r="B2186">
        <f>Pumpkin_Seeds_Dataset!B2184</f>
        <v>1246.3889999999999</v>
      </c>
      <c r="C2186">
        <f>Pumpkin_Seeds_Dataset!C2184</f>
        <v>508.19569999999999</v>
      </c>
      <c r="D2186">
        <f>Pumpkin_Seeds_Dataset!D2184</f>
        <v>237.31950000000001</v>
      </c>
      <c r="E2186">
        <f>Pumpkin_Seeds_Dataset!E2184</f>
        <v>95494</v>
      </c>
      <c r="F2186">
        <f>Pumpkin_Seeds_Dataset!F2184</f>
        <v>346.9119</v>
      </c>
      <c r="G2186">
        <f>Pumpkin_Seeds_Dataset!G2184</f>
        <v>0.88429999999999997</v>
      </c>
      <c r="H2186">
        <f>Pumpkin_Seeds_Dataset!H2184</f>
        <v>0.98980000000000001</v>
      </c>
      <c r="I2186">
        <f>Pumpkin_Seeds_Dataset!I2184</f>
        <v>0.58299999999999996</v>
      </c>
      <c r="J2186">
        <f>Pumpkin_Seeds_Dataset!J2184</f>
        <v>0.76459999999999995</v>
      </c>
      <c r="K2186">
        <f>Pumpkin_Seeds_Dataset!K2184</f>
        <v>2.1414</v>
      </c>
      <c r="L2186">
        <f>Pumpkin_Seeds_Dataset!L2184</f>
        <v>0.68259999999999998</v>
      </c>
      <c r="M2186" s="9">
        <f>Pumpkin_Seeds_Dataset!M2184</f>
        <v>1</v>
      </c>
      <c r="N2186" s="10">
        <f t="shared" si="443"/>
        <v>0</v>
      </c>
      <c r="O2186" s="11">
        <f t="shared" si="444"/>
        <v>1</v>
      </c>
      <c r="P2186">
        <f t="shared" si="445"/>
        <v>1</v>
      </c>
      <c r="Q2186">
        <f t="shared" si="446"/>
        <v>0.72215328294276904</v>
      </c>
      <c r="R2186" s="9">
        <f t="shared" si="447"/>
        <v>0.72215328294276904</v>
      </c>
      <c r="S2186" s="11">
        <f t="shared" si="448"/>
        <v>0.27784671705723096</v>
      </c>
      <c r="T2186" s="9">
        <f t="shared" si="449"/>
        <v>-0.32551785937762306</v>
      </c>
      <c r="U2186" s="11">
        <f t="shared" si="450"/>
        <v>100</v>
      </c>
      <c r="AX2186">
        <v>0.99591770562969406</v>
      </c>
      <c r="AY2186">
        <v>0</v>
      </c>
      <c r="AZ2186">
        <v>1</v>
      </c>
      <c r="BA2186">
        <f t="shared" si="454"/>
        <v>1299</v>
      </c>
      <c r="BB2186">
        <f t="shared" si="455"/>
        <v>883</v>
      </c>
      <c r="BC2186">
        <f t="shared" si="451"/>
        <v>7.6923076923074429E-4</v>
      </c>
      <c r="BD2186">
        <f t="shared" si="452"/>
        <v>0.26416666666666666</v>
      </c>
      <c r="BE2186">
        <f t="shared" si="453"/>
        <v>0</v>
      </c>
    </row>
    <row r="2187" spans="1:57" x14ac:dyDescent="0.3">
      <c r="A2187">
        <f>Pumpkin_Seeds_Dataset!A2185</f>
        <v>74469</v>
      </c>
      <c r="B2187">
        <f>Pumpkin_Seeds_Dataset!B2185</f>
        <v>1081.579</v>
      </c>
      <c r="C2187">
        <f>Pumpkin_Seeds_Dataset!C2185</f>
        <v>436.86189999999999</v>
      </c>
      <c r="D2187">
        <f>Pumpkin_Seeds_Dataset!D2185</f>
        <v>217.83879999999999</v>
      </c>
      <c r="E2187">
        <f>Pumpkin_Seeds_Dataset!E2185</f>
        <v>75103</v>
      </c>
      <c r="F2187">
        <f>Pumpkin_Seeds_Dataset!F2185</f>
        <v>307.92349999999999</v>
      </c>
      <c r="G2187">
        <f>Pumpkin_Seeds_Dataset!G2185</f>
        <v>0.86680000000000001</v>
      </c>
      <c r="H2187">
        <f>Pumpkin_Seeds_Dataset!H2185</f>
        <v>0.99160000000000004</v>
      </c>
      <c r="I2187">
        <f>Pumpkin_Seeds_Dataset!I2185</f>
        <v>0.63959999999999995</v>
      </c>
      <c r="J2187">
        <f>Pumpkin_Seeds_Dataset!J2185</f>
        <v>0.8</v>
      </c>
      <c r="K2187">
        <f>Pumpkin_Seeds_Dataset!K2185</f>
        <v>2.0053999999999998</v>
      </c>
      <c r="L2187">
        <f>Pumpkin_Seeds_Dataset!L2185</f>
        <v>0.70489999999999997</v>
      </c>
      <c r="M2187" s="9">
        <f>Pumpkin_Seeds_Dataset!M2185</f>
        <v>1</v>
      </c>
      <c r="N2187" s="10">
        <f t="shared" si="443"/>
        <v>0</v>
      </c>
      <c r="O2187" s="11">
        <f t="shared" si="444"/>
        <v>1</v>
      </c>
      <c r="P2187">
        <f t="shared" si="445"/>
        <v>1</v>
      </c>
      <c r="Q2187">
        <f t="shared" si="446"/>
        <v>0.38144459383104234</v>
      </c>
      <c r="R2187" s="9">
        <f t="shared" si="447"/>
        <v>0.38144459383104234</v>
      </c>
      <c r="S2187" s="11">
        <f t="shared" si="448"/>
        <v>0.61855540616895766</v>
      </c>
      <c r="T2187" s="9">
        <f t="shared" si="449"/>
        <v>-0.96378967122678216</v>
      </c>
      <c r="U2187" s="11">
        <f t="shared" si="450"/>
        <v>0</v>
      </c>
      <c r="AX2187">
        <v>0.99593323160126002</v>
      </c>
      <c r="AY2187">
        <v>0</v>
      </c>
      <c r="AZ2187">
        <v>1</v>
      </c>
      <c r="BA2187">
        <f t="shared" si="454"/>
        <v>1299</v>
      </c>
      <c r="BB2187">
        <f t="shared" si="455"/>
        <v>884</v>
      </c>
      <c r="BC2187">
        <f t="shared" si="451"/>
        <v>7.6923076923074429E-4</v>
      </c>
      <c r="BD2187">
        <f t="shared" si="452"/>
        <v>0.26333333333333331</v>
      </c>
      <c r="BE2187">
        <f t="shared" si="453"/>
        <v>0</v>
      </c>
    </row>
    <row r="2188" spans="1:57" x14ac:dyDescent="0.3">
      <c r="A2188">
        <f>Pumpkin_Seeds_Dataset!A2186</f>
        <v>78934</v>
      </c>
      <c r="B2188">
        <f>Pumpkin_Seeds_Dataset!B2186</f>
        <v>1143.3150000000001</v>
      </c>
      <c r="C2188">
        <f>Pumpkin_Seeds_Dataset!C2186</f>
        <v>471.89170000000001</v>
      </c>
      <c r="D2188">
        <f>Pumpkin_Seeds_Dataset!D2186</f>
        <v>213.73419999999999</v>
      </c>
      <c r="E2188">
        <f>Pumpkin_Seeds_Dataset!E2186</f>
        <v>79704</v>
      </c>
      <c r="F2188">
        <f>Pumpkin_Seeds_Dataset!F2186</f>
        <v>317.02030000000002</v>
      </c>
      <c r="G2188">
        <f>Pumpkin_Seeds_Dataset!G2186</f>
        <v>0.89149999999999996</v>
      </c>
      <c r="H2188">
        <f>Pumpkin_Seeds_Dataset!H2186</f>
        <v>0.99029999999999996</v>
      </c>
      <c r="I2188">
        <f>Pumpkin_Seeds_Dataset!I2186</f>
        <v>0.63329999999999997</v>
      </c>
      <c r="J2188">
        <f>Pumpkin_Seeds_Dataset!J2186</f>
        <v>0.75880000000000003</v>
      </c>
      <c r="K2188">
        <f>Pumpkin_Seeds_Dataset!K2186</f>
        <v>2.2078000000000002</v>
      </c>
      <c r="L2188">
        <f>Pumpkin_Seeds_Dataset!L2186</f>
        <v>0.67179999999999995</v>
      </c>
      <c r="M2188" s="9">
        <f>Pumpkin_Seeds_Dataset!M2186</f>
        <v>1</v>
      </c>
      <c r="N2188" s="10">
        <f t="shared" si="443"/>
        <v>0</v>
      </c>
      <c r="O2188" s="11">
        <f t="shared" si="444"/>
        <v>1</v>
      </c>
      <c r="P2188">
        <f t="shared" si="445"/>
        <v>1</v>
      </c>
      <c r="Q2188">
        <f t="shared" si="446"/>
        <v>0.8216313559004409</v>
      </c>
      <c r="R2188" s="9">
        <f t="shared" si="447"/>
        <v>0.8216313559004409</v>
      </c>
      <c r="S2188" s="11">
        <f t="shared" si="448"/>
        <v>0.1783686440995591</v>
      </c>
      <c r="T2188" s="9">
        <f t="shared" si="449"/>
        <v>-0.1964634566602472</v>
      </c>
      <c r="U2188" s="11">
        <f t="shared" si="450"/>
        <v>100</v>
      </c>
      <c r="AX2188">
        <v>0.99595588914212085</v>
      </c>
      <c r="AY2188">
        <v>0</v>
      </c>
      <c r="AZ2188">
        <v>1</v>
      </c>
      <c r="BA2188">
        <f t="shared" si="454"/>
        <v>1299</v>
      </c>
      <c r="BB2188">
        <f t="shared" si="455"/>
        <v>885</v>
      </c>
      <c r="BC2188">
        <f t="shared" si="451"/>
        <v>7.6923076923074429E-4</v>
      </c>
      <c r="BD2188">
        <f t="shared" si="452"/>
        <v>0.26249999999999996</v>
      </c>
      <c r="BE2188">
        <f t="shared" si="453"/>
        <v>0</v>
      </c>
    </row>
    <row r="2189" spans="1:57" x14ac:dyDescent="0.3">
      <c r="A2189">
        <f>Pumpkin_Seeds_Dataset!A2187</f>
        <v>76774</v>
      </c>
      <c r="B2189">
        <f>Pumpkin_Seeds_Dataset!B2187</f>
        <v>1112.9490000000001</v>
      </c>
      <c r="C2189">
        <f>Pumpkin_Seeds_Dataset!C2187</f>
        <v>460.22210000000001</v>
      </c>
      <c r="D2189">
        <f>Pumpkin_Seeds_Dataset!D2187</f>
        <v>212.8887</v>
      </c>
      <c r="E2189">
        <f>Pumpkin_Seeds_Dataset!E2187</f>
        <v>77445</v>
      </c>
      <c r="F2189">
        <f>Pumpkin_Seeds_Dataset!F2187</f>
        <v>312.65269999999998</v>
      </c>
      <c r="G2189">
        <f>Pumpkin_Seeds_Dataset!G2187</f>
        <v>0.88660000000000005</v>
      </c>
      <c r="H2189">
        <f>Pumpkin_Seeds_Dataset!H2187</f>
        <v>0.99129999999999996</v>
      </c>
      <c r="I2189">
        <f>Pumpkin_Seeds_Dataset!I2187</f>
        <v>0.6331</v>
      </c>
      <c r="J2189">
        <f>Pumpkin_Seeds_Dataset!J2187</f>
        <v>0.77890000000000004</v>
      </c>
      <c r="K2189">
        <f>Pumpkin_Seeds_Dataset!K2187</f>
        <v>2.1617999999999999</v>
      </c>
      <c r="L2189">
        <f>Pumpkin_Seeds_Dataset!L2187</f>
        <v>0.6794</v>
      </c>
      <c r="M2189" s="9">
        <f>Pumpkin_Seeds_Dataset!M2187</f>
        <v>1</v>
      </c>
      <c r="N2189" s="10">
        <f t="shared" si="443"/>
        <v>0</v>
      </c>
      <c r="O2189" s="11">
        <f t="shared" si="444"/>
        <v>1</v>
      </c>
      <c r="P2189">
        <f t="shared" si="445"/>
        <v>1</v>
      </c>
      <c r="Q2189">
        <f t="shared" si="446"/>
        <v>0.73005860690231728</v>
      </c>
      <c r="R2189" s="9">
        <f t="shared" si="447"/>
        <v>0.73005860690231728</v>
      </c>
      <c r="S2189" s="11">
        <f t="shared" si="448"/>
        <v>0.26994139309768272</v>
      </c>
      <c r="T2189" s="9">
        <f t="shared" si="449"/>
        <v>-0.31463046463441025</v>
      </c>
      <c r="U2189" s="11">
        <f t="shared" si="450"/>
        <v>100</v>
      </c>
      <c r="AX2189">
        <v>0.99596550938298167</v>
      </c>
      <c r="AY2189">
        <v>0</v>
      </c>
      <c r="AZ2189">
        <v>1</v>
      </c>
      <c r="BA2189">
        <f t="shared" si="454"/>
        <v>1299</v>
      </c>
      <c r="BB2189">
        <f t="shared" si="455"/>
        <v>886</v>
      </c>
      <c r="BC2189">
        <f t="shared" si="451"/>
        <v>7.6923076923074429E-4</v>
      </c>
      <c r="BD2189">
        <f t="shared" si="452"/>
        <v>0.26166666666666671</v>
      </c>
      <c r="BE2189">
        <f t="shared" si="453"/>
        <v>0</v>
      </c>
    </row>
    <row r="2190" spans="1:57" x14ac:dyDescent="0.3">
      <c r="A2190">
        <f>Pumpkin_Seeds_Dataset!A2188</f>
        <v>74462</v>
      </c>
      <c r="B2190">
        <f>Pumpkin_Seeds_Dataset!B2188</f>
        <v>1148.402</v>
      </c>
      <c r="C2190">
        <f>Pumpkin_Seeds_Dataset!C2188</f>
        <v>494.4006</v>
      </c>
      <c r="D2190">
        <f>Pumpkin_Seeds_Dataset!D2188</f>
        <v>192.17330000000001</v>
      </c>
      <c r="E2190">
        <f>Pumpkin_Seeds_Dataset!E2188</f>
        <v>75087</v>
      </c>
      <c r="F2190">
        <f>Pumpkin_Seeds_Dataset!F2188</f>
        <v>307.90899999999999</v>
      </c>
      <c r="G2190">
        <f>Pumpkin_Seeds_Dataset!G2188</f>
        <v>0.9214</v>
      </c>
      <c r="H2190">
        <f>Pumpkin_Seeds_Dataset!H2188</f>
        <v>0.99170000000000003</v>
      </c>
      <c r="I2190">
        <f>Pumpkin_Seeds_Dataset!I2188</f>
        <v>0.64239999999999997</v>
      </c>
      <c r="J2190">
        <f>Pumpkin_Seeds_Dataset!J2188</f>
        <v>0.70950000000000002</v>
      </c>
      <c r="K2190">
        <f>Pumpkin_Seeds_Dataset!K2188</f>
        <v>2.5727000000000002</v>
      </c>
      <c r="L2190">
        <f>Pumpkin_Seeds_Dataset!L2188</f>
        <v>0.62280000000000002</v>
      </c>
      <c r="M2190" s="9">
        <f>Pumpkin_Seeds_Dataset!M2188</f>
        <v>1</v>
      </c>
      <c r="N2190" s="10">
        <f t="shared" si="443"/>
        <v>0</v>
      </c>
      <c r="O2190" s="11">
        <f t="shared" si="444"/>
        <v>1</v>
      </c>
      <c r="P2190">
        <f t="shared" si="445"/>
        <v>1</v>
      </c>
      <c r="Q2190">
        <f t="shared" si="446"/>
        <v>0.99826804429151939</v>
      </c>
      <c r="R2190" s="9">
        <f t="shared" si="447"/>
        <v>0.99826804429151939</v>
      </c>
      <c r="S2190" s="11">
        <f t="shared" si="448"/>
        <v>1.7319557084806148E-3</v>
      </c>
      <c r="T2190" s="9">
        <f t="shared" si="449"/>
        <v>-1.7334572777868372E-3</v>
      </c>
      <c r="U2190" s="11">
        <f t="shared" si="450"/>
        <v>100</v>
      </c>
      <c r="AX2190">
        <v>0.99597904280478378</v>
      </c>
      <c r="AY2190">
        <v>0</v>
      </c>
      <c r="AZ2190">
        <v>1</v>
      </c>
      <c r="BA2190">
        <f t="shared" si="454"/>
        <v>1299</v>
      </c>
      <c r="BB2190">
        <f t="shared" si="455"/>
        <v>887</v>
      </c>
      <c r="BC2190">
        <f t="shared" si="451"/>
        <v>7.6923076923074429E-4</v>
      </c>
      <c r="BD2190">
        <f t="shared" si="452"/>
        <v>0.26083333333333336</v>
      </c>
      <c r="BE2190">
        <f t="shared" si="453"/>
        <v>0</v>
      </c>
    </row>
    <row r="2191" spans="1:57" x14ac:dyDescent="0.3">
      <c r="A2191">
        <f>Pumpkin_Seeds_Dataset!A2189</f>
        <v>65428</v>
      </c>
      <c r="B2191">
        <f>Pumpkin_Seeds_Dataset!B2189</f>
        <v>975.18100000000004</v>
      </c>
      <c r="C2191">
        <f>Pumpkin_Seeds_Dataset!C2189</f>
        <v>378.98669999999998</v>
      </c>
      <c r="D2191">
        <f>Pumpkin_Seeds_Dataset!D2189</f>
        <v>220.61600000000001</v>
      </c>
      <c r="E2191">
        <f>Pumpkin_Seeds_Dataset!E2189</f>
        <v>66000</v>
      </c>
      <c r="F2191">
        <f>Pumpkin_Seeds_Dataset!F2189</f>
        <v>288.62700000000001</v>
      </c>
      <c r="G2191">
        <f>Pumpkin_Seeds_Dataset!G2189</f>
        <v>0.81310000000000004</v>
      </c>
      <c r="H2191">
        <f>Pumpkin_Seeds_Dataset!H2189</f>
        <v>0.99129999999999996</v>
      </c>
      <c r="I2191">
        <f>Pumpkin_Seeds_Dataset!I2189</f>
        <v>0.70150000000000001</v>
      </c>
      <c r="J2191">
        <f>Pumpkin_Seeds_Dataset!J2189</f>
        <v>0.86460000000000004</v>
      </c>
      <c r="K2191">
        <f>Pumpkin_Seeds_Dataset!K2189</f>
        <v>1.7179</v>
      </c>
      <c r="L2191">
        <f>Pumpkin_Seeds_Dataset!L2189</f>
        <v>0.76160000000000005</v>
      </c>
      <c r="M2191" s="9">
        <f>Pumpkin_Seeds_Dataset!M2189</f>
        <v>1</v>
      </c>
      <c r="N2191" s="10">
        <f t="shared" si="443"/>
        <v>0</v>
      </c>
      <c r="O2191" s="11">
        <f t="shared" si="444"/>
        <v>1</v>
      </c>
      <c r="P2191">
        <f t="shared" si="445"/>
        <v>1</v>
      </c>
      <c r="Q2191">
        <f t="shared" si="446"/>
        <v>4.6381879150914518E-2</v>
      </c>
      <c r="R2191" s="9">
        <f t="shared" si="447"/>
        <v>4.6381879150914518E-2</v>
      </c>
      <c r="S2191" s="11">
        <f t="shared" si="448"/>
        <v>0.95361812084908548</v>
      </c>
      <c r="T2191" s="9">
        <f t="shared" si="449"/>
        <v>-3.0708464315694277</v>
      </c>
      <c r="U2191" s="11">
        <f t="shared" si="450"/>
        <v>0</v>
      </c>
      <c r="AX2191">
        <v>0.99597907620222792</v>
      </c>
      <c r="AY2191">
        <v>0</v>
      </c>
      <c r="AZ2191">
        <v>1</v>
      </c>
      <c r="BA2191">
        <f t="shared" si="454"/>
        <v>1299</v>
      </c>
      <c r="BB2191">
        <f t="shared" si="455"/>
        <v>888</v>
      </c>
      <c r="BC2191">
        <f t="shared" si="451"/>
        <v>7.6923076923074429E-4</v>
      </c>
      <c r="BD2191">
        <f t="shared" si="452"/>
        <v>0.26</v>
      </c>
      <c r="BE2191">
        <f t="shared" si="453"/>
        <v>0</v>
      </c>
    </row>
    <row r="2192" spans="1:57" x14ac:dyDescent="0.3">
      <c r="A2192">
        <f>Pumpkin_Seeds_Dataset!A2190</f>
        <v>91752</v>
      </c>
      <c r="B2192">
        <f>Pumpkin_Seeds_Dataset!B2190</f>
        <v>1219.5440000000001</v>
      </c>
      <c r="C2192">
        <f>Pumpkin_Seeds_Dataset!C2190</f>
        <v>498.36700000000002</v>
      </c>
      <c r="D2192">
        <f>Pumpkin_Seeds_Dataset!D2190</f>
        <v>234.97409999999999</v>
      </c>
      <c r="E2192">
        <f>Pumpkin_Seeds_Dataset!E2190</f>
        <v>92712</v>
      </c>
      <c r="F2192">
        <f>Pumpkin_Seeds_Dataset!F2190</f>
        <v>341.79270000000002</v>
      </c>
      <c r="G2192">
        <f>Pumpkin_Seeds_Dataset!G2190</f>
        <v>0.88190000000000002</v>
      </c>
      <c r="H2192">
        <f>Pumpkin_Seeds_Dataset!H2190</f>
        <v>0.98960000000000004</v>
      </c>
      <c r="I2192">
        <f>Pumpkin_Seeds_Dataset!I2190</f>
        <v>0.59709999999999996</v>
      </c>
      <c r="J2192">
        <f>Pumpkin_Seeds_Dataset!J2190</f>
        <v>0.7752</v>
      </c>
      <c r="K2192">
        <f>Pumpkin_Seeds_Dataset!K2190</f>
        <v>2.1208999999999998</v>
      </c>
      <c r="L2192">
        <f>Pumpkin_Seeds_Dataset!L2190</f>
        <v>0.68579999999999997</v>
      </c>
      <c r="M2192" s="9">
        <f>Pumpkin_Seeds_Dataset!M2190</f>
        <v>1</v>
      </c>
      <c r="N2192" s="10">
        <f t="shared" si="443"/>
        <v>0</v>
      </c>
      <c r="O2192" s="11">
        <f t="shared" si="444"/>
        <v>1</v>
      </c>
      <c r="P2192">
        <f t="shared" si="445"/>
        <v>1</v>
      </c>
      <c r="Q2192">
        <f t="shared" si="446"/>
        <v>0.61138241458245479</v>
      </c>
      <c r="R2192" s="9">
        <f t="shared" si="447"/>
        <v>0.61138241458245479</v>
      </c>
      <c r="S2192" s="11">
        <f t="shared" si="448"/>
        <v>0.38861758541754521</v>
      </c>
      <c r="T2192" s="9">
        <f t="shared" si="449"/>
        <v>-0.49203263248001644</v>
      </c>
      <c r="U2192" s="11">
        <f t="shared" si="450"/>
        <v>100</v>
      </c>
      <c r="AX2192">
        <v>0.9960295247391191</v>
      </c>
      <c r="AY2192">
        <v>0</v>
      </c>
      <c r="AZ2192">
        <v>1</v>
      </c>
      <c r="BA2192">
        <f t="shared" si="454"/>
        <v>1299</v>
      </c>
      <c r="BB2192">
        <f t="shared" si="455"/>
        <v>889</v>
      </c>
      <c r="BC2192">
        <f t="shared" si="451"/>
        <v>7.6923076923074429E-4</v>
      </c>
      <c r="BD2192">
        <f t="shared" si="452"/>
        <v>0.25916666666666666</v>
      </c>
      <c r="BE2192">
        <f t="shared" si="453"/>
        <v>0</v>
      </c>
    </row>
    <row r="2193" spans="1:57" x14ac:dyDescent="0.3">
      <c r="A2193">
        <f>Pumpkin_Seeds_Dataset!A2191</f>
        <v>68778</v>
      </c>
      <c r="B2193">
        <f>Pumpkin_Seeds_Dataset!B2191</f>
        <v>1025.1679999999999</v>
      </c>
      <c r="C2193">
        <f>Pumpkin_Seeds_Dataset!C2191</f>
        <v>408.27449999999999</v>
      </c>
      <c r="D2193">
        <f>Pumpkin_Seeds_Dataset!D2191</f>
        <v>215.9211</v>
      </c>
      <c r="E2193">
        <f>Pumpkin_Seeds_Dataset!E2191</f>
        <v>69437</v>
      </c>
      <c r="F2193">
        <f>Pumpkin_Seeds_Dataset!F2191</f>
        <v>295.92380000000003</v>
      </c>
      <c r="G2193">
        <f>Pumpkin_Seeds_Dataset!G2191</f>
        <v>0.84870000000000001</v>
      </c>
      <c r="H2193">
        <f>Pumpkin_Seeds_Dataset!H2191</f>
        <v>0.99050000000000005</v>
      </c>
      <c r="I2193">
        <f>Pumpkin_Seeds_Dataset!I2191</f>
        <v>0.63739999999999997</v>
      </c>
      <c r="J2193">
        <f>Pumpkin_Seeds_Dataset!J2191</f>
        <v>0.82240000000000002</v>
      </c>
      <c r="K2193">
        <f>Pumpkin_Seeds_Dataset!K2191</f>
        <v>1.8909</v>
      </c>
      <c r="L2193">
        <f>Pumpkin_Seeds_Dataset!L2191</f>
        <v>0.7248</v>
      </c>
      <c r="M2193" s="9">
        <f>Pumpkin_Seeds_Dataset!M2191</f>
        <v>1</v>
      </c>
      <c r="N2193" s="10">
        <f t="shared" si="443"/>
        <v>0</v>
      </c>
      <c r="O2193" s="11">
        <f t="shared" si="444"/>
        <v>1</v>
      </c>
      <c r="P2193">
        <f t="shared" si="445"/>
        <v>1</v>
      </c>
      <c r="Q2193">
        <f t="shared" si="446"/>
        <v>0.21595475462965688</v>
      </c>
      <c r="R2193" s="9">
        <f t="shared" si="447"/>
        <v>0.21595475462965688</v>
      </c>
      <c r="S2193" s="11">
        <f t="shared" si="448"/>
        <v>0.78404524537034315</v>
      </c>
      <c r="T2193" s="9">
        <f t="shared" si="449"/>
        <v>-1.5326863625468756</v>
      </c>
      <c r="U2193" s="11">
        <f t="shared" si="450"/>
        <v>0</v>
      </c>
      <c r="AX2193">
        <v>0.99610528394070685</v>
      </c>
      <c r="AY2193">
        <v>0</v>
      </c>
      <c r="AZ2193">
        <v>1</v>
      </c>
      <c r="BA2193">
        <f t="shared" si="454"/>
        <v>1299</v>
      </c>
      <c r="BB2193">
        <f t="shared" si="455"/>
        <v>890</v>
      </c>
      <c r="BC2193">
        <f t="shared" si="451"/>
        <v>7.6923076923074429E-4</v>
      </c>
      <c r="BD2193">
        <f t="shared" si="452"/>
        <v>0.2583333333333333</v>
      </c>
      <c r="BE2193">
        <f t="shared" si="453"/>
        <v>0</v>
      </c>
    </row>
    <row r="2194" spans="1:57" x14ac:dyDescent="0.3">
      <c r="A2194">
        <f>Pumpkin_Seeds_Dataset!A2192</f>
        <v>79951</v>
      </c>
      <c r="B2194">
        <f>Pumpkin_Seeds_Dataset!B2192</f>
        <v>1214.3050000000001</v>
      </c>
      <c r="C2194">
        <f>Pumpkin_Seeds_Dataset!C2192</f>
        <v>520.65700000000004</v>
      </c>
      <c r="D2194">
        <f>Pumpkin_Seeds_Dataset!D2192</f>
        <v>196.23349999999999</v>
      </c>
      <c r="E2194">
        <f>Pumpkin_Seeds_Dataset!E2192</f>
        <v>80756</v>
      </c>
      <c r="F2194">
        <f>Pumpkin_Seeds_Dataset!F2192</f>
        <v>319.05610000000001</v>
      </c>
      <c r="G2194">
        <f>Pumpkin_Seeds_Dataset!G2192</f>
        <v>0.92630000000000001</v>
      </c>
      <c r="H2194">
        <f>Pumpkin_Seeds_Dataset!H2192</f>
        <v>0.99</v>
      </c>
      <c r="I2194">
        <f>Pumpkin_Seeds_Dataset!I2192</f>
        <v>0.51359999999999995</v>
      </c>
      <c r="J2194">
        <f>Pumpkin_Seeds_Dataset!J2192</f>
        <v>0.68140000000000001</v>
      </c>
      <c r="K2194">
        <f>Pumpkin_Seeds_Dataset!K2192</f>
        <v>2.6533000000000002</v>
      </c>
      <c r="L2194">
        <f>Pumpkin_Seeds_Dataset!L2192</f>
        <v>0.61280000000000001</v>
      </c>
      <c r="M2194" s="9">
        <f>Pumpkin_Seeds_Dataset!M2192</f>
        <v>1</v>
      </c>
      <c r="N2194" s="10">
        <f t="shared" si="443"/>
        <v>0</v>
      </c>
      <c r="O2194" s="11">
        <f t="shared" si="444"/>
        <v>1</v>
      </c>
      <c r="P2194">
        <f t="shared" si="445"/>
        <v>1</v>
      </c>
      <c r="Q2194">
        <f t="shared" si="446"/>
        <v>0.99922428962062482</v>
      </c>
      <c r="R2194" s="9">
        <f t="shared" si="447"/>
        <v>0.99922428962062482</v>
      </c>
      <c r="S2194" s="11">
        <f t="shared" si="448"/>
        <v>7.7571037937518295E-4</v>
      </c>
      <c r="T2194" s="9">
        <f t="shared" si="449"/>
        <v>-7.7601139835061428E-4</v>
      </c>
      <c r="U2194" s="11">
        <f t="shared" si="450"/>
        <v>100</v>
      </c>
      <c r="AX2194">
        <v>0.9961113127601362</v>
      </c>
      <c r="AY2194">
        <v>0</v>
      </c>
      <c r="AZ2194">
        <v>1</v>
      </c>
      <c r="BA2194">
        <f t="shared" si="454"/>
        <v>1299</v>
      </c>
      <c r="BB2194">
        <f t="shared" si="455"/>
        <v>891</v>
      </c>
      <c r="BC2194">
        <f t="shared" si="451"/>
        <v>7.6923076923074429E-4</v>
      </c>
      <c r="BD2194">
        <f t="shared" si="452"/>
        <v>0.25749999999999995</v>
      </c>
      <c r="BE2194">
        <f t="shared" si="453"/>
        <v>0</v>
      </c>
    </row>
    <row r="2195" spans="1:57" x14ac:dyDescent="0.3">
      <c r="A2195">
        <f>Pumpkin_Seeds_Dataset!A2193</f>
        <v>72826</v>
      </c>
      <c r="B2195">
        <f>Pumpkin_Seeds_Dataset!B2193</f>
        <v>1068.76</v>
      </c>
      <c r="C2195">
        <f>Pumpkin_Seeds_Dataset!C2193</f>
        <v>435.55189999999999</v>
      </c>
      <c r="D2195">
        <f>Pumpkin_Seeds_Dataset!D2193</f>
        <v>213.75460000000001</v>
      </c>
      <c r="E2195">
        <f>Pumpkin_Seeds_Dataset!E2193</f>
        <v>73578</v>
      </c>
      <c r="F2195">
        <f>Pumpkin_Seeds_Dataset!F2193</f>
        <v>304.5077</v>
      </c>
      <c r="G2195">
        <f>Pumpkin_Seeds_Dataset!G2193</f>
        <v>0.87129999999999996</v>
      </c>
      <c r="H2195">
        <f>Pumpkin_Seeds_Dataset!H2193</f>
        <v>0.98980000000000001</v>
      </c>
      <c r="I2195">
        <f>Pumpkin_Seeds_Dataset!I2193</f>
        <v>0.62670000000000003</v>
      </c>
      <c r="J2195">
        <f>Pumpkin_Seeds_Dataset!J2193</f>
        <v>0.80120000000000002</v>
      </c>
      <c r="K2195">
        <f>Pumpkin_Seeds_Dataset!K2193</f>
        <v>2.0375999999999999</v>
      </c>
      <c r="L2195">
        <f>Pumpkin_Seeds_Dataset!L2193</f>
        <v>0.69910000000000005</v>
      </c>
      <c r="M2195" s="9">
        <f>Pumpkin_Seeds_Dataset!M2193</f>
        <v>1</v>
      </c>
      <c r="N2195" s="10">
        <f t="shared" si="443"/>
        <v>0</v>
      </c>
      <c r="O2195" s="11">
        <f t="shared" si="444"/>
        <v>1</v>
      </c>
      <c r="P2195">
        <f t="shared" si="445"/>
        <v>1</v>
      </c>
      <c r="Q2195">
        <f t="shared" si="446"/>
        <v>0.37149572509851664</v>
      </c>
      <c r="R2195" s="9">
        <f t="shared" si="447"/>
        <v>0.37149572509851664</v>
      </c>
      <c r="S2195" s="11">
        <f t="shared" si="448"/>
        <v>0.62850427490148331</v>
      </c>
      <c r="T2195" s="9">
        <f t="shared" si="449"/>
        <v>-0.99021792202776726</v>
      </c>
      <c r="U2195" s="11">
        <f t="shared" si="450"/>
        <v>0</v>
      </c>
      <c r="AX2195">
        <v>0.9961222265378924</v>
      </c>
      <c r="AY2195">
        <v>0</v>
      </c>
      <c r="AZ2195">
        <v>1</v>
      </c>
      <c r="BA2195">
        <f t="shared" si="454"/>
        <v>1299</v>
      </c>
      <c r="BB2195">
        <f t="shared" si="455"/>
        <v>892</v>
      </c>
      <c r="BC2195">
        <f t="shared" si="451"/>
        <v>7.6923076923074429E-4</v>
      </c>
      <c r="BD2195">
        <f t="shared" si="452"/>
        <v>0.25666666666666671</v>
      </c>
      <c r="BE2195">
        <f t="shared" si="453"/>
        <v>0</v>
      </c>
    </row>
    <row r="2196" spans="1:57" x14ac:dyDescent="0.3">
      <c r="A2196">
        <f>Pumpkin_Seeds_Dataset!A2194</f>
        <v>76345</v>
      </c>
      <c r="B2196">
        <f>Pumpkin_Seeds_Dataset!B2194</f>
        <v>1134.2629999999999</v>
      </c>
      <c r="C2196">
        <f>Pumpkin_Seeds_Dataset!C2194</f>
        <v>474.96570000000003</v>
      </c>
      <c r="D2196">
        <f>Pumpkin_Seeds_Dataset!D2194</f>
        <v>205.42590000000001</v>
      </c>
      <c r="E2196">
        <f>Pumpkin_Seeds_Dataset!E2194</f>
        <v>77175</v>
      </c>
      <c r="F2196">
        <f>Pumpkin_Seeds_Dataset!F2194</f>
        <v>311.77789999999999</v>
      </c>
      <c r="G2196">
        <f>Pumpkin_Seeds_Dataset!G2194</f>
        <v>0.90159999999999996</v>
      </c>
      <c r="H2196">
        <f>Pumpkin_Seeds_Dataset!H2194</f>
        <v>0.98919999999999997</v>
      </c>
      <c r="I2196">
        <f>Pumpkin_Seeds_Dataset!I2194</f>
        <v>0.57809999999999995</v>
      </c>
      <c r="J2196">
        <f>Pumpkin_Seeds_Dataset!J2194</f>
        <v>0.74570000000000003</v>
      </c>
      <c r="K2196">
        <f>Pumpkin_Seeds_Dataset!K2194</f>
        <v>2.3121</v>
      </c>
      <c r="L2196">
        <f>Pumpkin_Seeds_Dataset!L2194</f>
        <v>0.65639999999999998</v>
      </c>
      <c r="M2196" s="9">
        <f>Pumpkin_Seeds_Dataset!M2194</f>
        <v>1</v>
      </c>
      <c r="N2196" s="10">
        <f t="shared" si="443"/>
        <v>0</v>
      </c>
      <c r="O2196" s="11">
        <f t="shared" si="444"/>
        <v>1</v>
      </c>
      <c r="P2196">
        <f t="shared" si="445"/>
        <v>1</v>
      </c>
      <c r="Q2196">
        <f t="shared" si="446"/>
        <v>0.92314023256416744</v>
      </c>
      <c r="R2196" s="9">
        <f t="shared" si="447"/>
        <v>0.92314023256416744</v>
      </c>
      <c r="S2196" s="11">
        <f t="shared" si="448"/>
        <v>7.685976743583256E-2</v>
      </c>
      <c r="T2196" s="9">
        <f t="shared" si="449"/>
        <v>-7.9974124747551001E-2</v>
      </c>
      <c r="U2196" s="11">
        <f t="shared" si="450"/>
        <v>100</v>
      </c>
      <c r="AX2196">
        <v>0.99622231657387172</v>
      </c>
      <c r="AY2196">
        <v>0</v>
      </c>
      <c r="AZ2196">
        <v>1</v>
      </c>
      <c r="BA2196">
        <f t="shared" si="454"/>
        <v>1299</v>
      </c>
      <c r="BB2196">
        <f t="shared" si="455"/>
        <v>893</v>
      </c>
      <c r="BC2196">
        <f t="shared" si="451"/>
        <v>7.6923076923074429E-4</v>
      </c>
      <c r="BD2196">
        <f t="shared" si="452"/>
        <v>0.25583333333333336</v>
      </c>
      <c r="BE2196">
        <f t="shared" si="453"/>
        <v>0</v>
      </c>
    </row>
    <row r="2197" spans="1:57" x14ac:dyDescent="0.3">
      <c r="A2197">
        <f>Pumpkin_Seeds_Dataset!A2195</f>
        <v>101155</v>
      </c>
      <c r="B2197">
        <f>Pumpkin_Seeds_Dataset!B2195</f>
        <v>1310.605</v>
      </c>
      <c r="C2197">
        <f>Pumpkin_Seeds_Dataset!C2195</f>
        <v>558.5865</v>
      </c>
      <c r="D2197">
        <f>Pumpkin_Seeds_Dataset!D2195</f>
        <v>231.2201</v>
      </c>
      <c r="E2197">
        <f>Pumpkin_Seeds_Dataset!E2195</f>
        <v>101903</v>
      </c>
      <c r="F2197">
        <f>Pumpkin_Seeds_Dataset!F2195</f>
        <v>358.87959999999998</v>
      </c>
      <c r="G2197">
        <f>Pumpkin_Seeds_Dataset!G2195</f>
        <v>0.9103</v>
      </c>
      <c r="H2197">
        <f>Pumpkin_Seeds_Dataset!H2195</f>
        <v>0.99270000000000003</v>
      </c>
      <c r="I2197">
        <f>Pumpkin_Seeds_Dataset!I2195</f>
        <v>0.55089999999999995</v>
      </c>
      <c r="J2197">
        <f>Pumpkin_Seeds_Dataset!J2195</f>
        <v>0.74</v>
      </c>
      <c r="K2197">
        <f>Pumpkin_Seeds_Dataset!K2195</f>
        <v>2.4157999999999999</v>
      </c>
      <c r="L2197">
        <f>Pumpkin_Seeds_Dataset!L2195</f>
        <v>0.64249999999999996</v>
      </c>
      <c r="M2197" s="9">
        <f>Pumpkin_Seeds_Dataset!M2195</f>
        <v>1</v>
      </c>
      <c r="N2197" s="10">
        <f t="shared" si="443"/>
        <v>0</v>
      </c>
      <c r="O2197" s="11">
        <f t="shared" si="444"/>
        <v>1</v>
      </c>
      <c r="P2197">
        <f t="shared" si="445"/>
        <v>1</v>
      </c>
      <c r="Q2197">
        <f t="shared" si="446"/>
        <v>0.99829315323381373</v>
      </c>
      <c r="R2197" s="9">
        <f t="shared" si="447"/>
        <v>0.99829315323381373</v>
      </c>
      <c r="S2197" s="11">
        <f t="shared" si="448"/>
        <v>1.7068467661862652E-3</v>
      </c>
      <c r="T2197" s="9">
        <f t="shared" si="449"/>
        <v>-1.7083050887862748E-3</v>
      </c>
      <c r="U2197" s="11">
        <f t="shared" si="450"/>
        <v>100</v>
      </c>
      <c r="AX2197">
        <v>0.99622949994163779</v>
      </c>
      <c r="AY2197">
        <v>0</v>
      </c>
      <c r="AZ2197">
        <v>1</v>
      </c>
      <c r="BA2197">
        <f t="shared" si="454"/>
        <v>1299</v>
      </c>
      <c r="BB2197">
        <f t="shared" si="455"/>
        <v>894</v>
      </c>
      <c r="BC2197">
        <f t="shared" si="451"/>
        <v>7.6923076923074429E-4</v>
      </c>
      <c r="BD2197">
        <f t="shared" si="452"/>
        <v>0.255</v>
      </c>
      <c r="BE2197">
        <f t="shared" si="453"/>
        <v>0</v>
      </c>
    </row>
    <row r="2198" spans="1:57" x14ac:dyDescent="0.3">
      <c r="A2198">
        <f>Pumpkin_Seeds_Dataset!A2196</f>
        <v>99147</v>
      </c>
      <c r="B2198">
        <f>Pumpkin_Seeds_Dataset!B2196</f>
        <v>1258.0340000000001</v>
      </c>
      <c r="C2198">
        <f>Pumpkin_Seeds_Dataset!C2196</f>
        <v>516.83439999999996</v>
      </c>
      <c r="D2198">
        <f>Pumpkin_Seeds_Dataset!D2196</f>
        <v>244.9297</v>
      </c>
      <c r="E2198">
        <f>Pumpkin_Seeds_Dataset!E2196</f>
        <v>99985</v>
      </c>
      <c r="F2198">
        <f>Pumpkin_Seeds_Dataset!F2196</f>
        <v>355.29969999999997</v>
      </c>
      <c r="G2198">
        <f>Pumpkin_Seeds_Dataset!G2196</f>
        <v>0.88060000000000005</v>
      </c>
      <c r="H2198">
        <f>Pumpkin_Seeds_Dataset!H2196</f>
        <v>0.99160000000000004</v>
      </c>
      <c r="I2198">
        <f>Pumpkin_Seeds_Dataset!I2196</f>
        <v>0.65790000000000004</v>
      </c>
      <c r="J2198">
        <f>Pumpkin_Seeds_Dataset!J2196</f>
        <v>0.78720000000000001</v>
      </c>
      <c r="K2198">
        <f>Pumpkin_Seeds_Dataset!K2196</f>
        <v>2.1101000000000001</v>
      </c>
      <c r="L2198">
        <f>Pumpkin_Seeds_Dataset!L2196</f>
        <v>0.6875</v>
      </c>
      <c r="M2198" s="9">
        <f>Pumpkin_Seeds_Dataset!M2196</f>
        <v>1</v>
      </c>
      <c r="N2198" s="10">
        <f t="shared" si="443"/>
        <v>0</v>
      </c>
      <c r="O2198" s="11">
        <f t="shared" si="444"/>
        <v>1</v>
      </c>
      <c r="P2198">
        <f t="shared" si="445"/>
        <v>1</v>
      </c>
      <c r="Q2198">
        <f t="shared" si="446"/>
        <v>0.86352569526080303</v>
      </c>
      <c r="R2198" s="9">
        <f t="shared" si="447"/>
        <v>0.86352569526080303</v>
      </c>
      <c r="S2198" s="11">
        <f t="shared" si="448"/>
        <v>0.13647430473919697</v>
      </c>
      <c r="T2198" s="9">
        <f t="shared" si="449"/>
        <v>-0.14673162473240164</v>
      </c>
      <c r="U2198" s="11">
        <f t="shared" si="450"/>
        <v>100</v>
      </c>
      <c r="AX2198">
        <v>0.9962435600470515</v>
      </c>
      <c r="AY2198">
        <v>0</v>
      </c>
      <c r="AZ2198">
        <v>1</v>
      </c>
      <c r="BA2198">
        <f t="shared" si="454"/>
        <v>1299</v>
      </c>
      <c r="BB2198">
        <f t="shared" si="455"/>
        <v>895</v>
      </c>
      <c r="BC2198">
        <f t="shared" si="451"/>
        <v>7.6923076923074429E-4</v>
      </c>
      <c r="BD2198">
        <f t="shared" si="452"/>
        <v>0.25416666666666665</v>
      </c>
      <c r="BE2198">
        <f t="shared" si="453"/>
        <v>0</v>
      </c>
    </row>
    <row r="2199" spans="1:57" x14ac:dyDescent="0.3">
      <c r="A2199">
        <f>Pumpkin_Seeds_Dataset!A2197</f>
        <v>99695</v>
      </c>
      <c r="B2199">
        <f>Pumpkin_Seeds_Dataset!B2197</f>
        <v>1279.76</v>
      </c>
      <c r="C2199">
        <f>Pumpkin_Seeds_Dataset!C2197</f>
        <v>535.80740000000003</v>
      </c>
      <c r="D2199">
        <f>Pumpkin_Seeds_Dataset!D2197</f>
        <v>237.3569</v>
      </c>
      <c r="E2199">
        <f>Pumpkin_Seeds_Dataset!E2197</f>
        <v>100429</v>
      </c>
      <c r="F2199">
        <f>Pumpkin_Seeds_Dataset!F2197</f>
        <v>356.28019999999998</v>
      </c>
      <c r="G2199">
        <f>Pumpkin_Seeds_Dataset!G2197</f>
        <v>0.89649999999999996</v>
      </c>
      <c r="H2199">
        <f>Pumpkin_Seeds_Dataset!H2197</f>
        <v>0.99270000000000003</v>
      </c>
      <c r="I2199">
        <f>Pumpkin_Seeds_Dataset!I2197</f>
        <v>0.5877</v>
      </c>
      <c r="J2199">
        <f>Pumpkin_Seeds_Dataset!J2197</f>
        <v>0.76490000000000002</v>
      </c>
      <c r="K2199">
        <f>Pumpkin_Seeds_Dataset!K2197</f>
        <v>2.2574000000000001</v>
      </c>
      <c r="L2199">
        <f>Pumpkin_Seeds_Dataset!L2197</f>
        <v>0.66490000000000005</v>
      </c>
      <c r="M2199" s="9">
        <f>Pumpkin_Seeds_Dataset!M2197</f>
        <v>1</v>
      </c>
      <c r="N2199" s="10">
        <f t="shared" si="443"/>
        <v>0</v>
      </c>
      <c r="O2199" s="11">
        <f t="shared" si="444"/>
        <v>1</v>
      </c>
      <c r="P2199">
        <f t="shared" si="445"/>
        <v>1</v>
      </c>
      <c r="Q2199">
        <f t="shared" si="446"/>
        <v>0.98147246829726797</v>
      </c>
      <c r="R2199" s="9">
        <f t="shared" si="447"/>
        <v>0.98147246829726797</v>
      </c>
      <c r="S2199" s="11">
        <f t="shared" si="448"/>
        <v>1.8527531702732025E-2</v>
      </c>
      <c r="T2199" s="9">
        <f t="shared" si="449"/>
        <v>-1.8701316298611801E-2</v>
      </c>
      <c r="U2199" s="11">
        <f t="shared" si="450"/>
        <v>100</v>
      </c>
      <c r="AX2199">
        <v>0.99626716849777419</v>
      </c>
      <c r="AY2199">
        <v>0</v>
      </c>
      <c r="AZ2199">
        <v>1</v>
      </c>
      <c r="BA2199">
        <f t="shared" si="454"/>
        <v>1299</v>
      </c>
      <c r="BB2199">
        <f t="shared" si="455"/>
        <v>896</v>
      </c>
      <c r="BC2199">
        <f t="shared" si="451"/>
        <v>7.6923076923074429E-4</v>
      </c>
      <c r="BD2199">
        <f t="shared" si="452"/>
        <v>0.2533333333333333</v>
      </c>
      <c r="BE2199">
        <f t="shared" si="453"/>
        <v>0</v>
      </c>
    </row>
    <row r="2200" spans="1:57" x14ac:dyDescent="0.3">
      <c r="A2200">
        <f>Pumpkin_Seeds_Dataset!A2198</f>
        <v>77220</v>
      </c>
      <c r="B2200">
        <f>Pumpkin_Seeds_Dataset!B2198</f>
        <v>1170.0519999999999</v>
      </c>
      <c r="C2200">
        <f>Pumpkin_Seeds_Dataset!C2198</f>
        <v>498.06099999999998</v>
      </c>
      <c r="D2200">
        <f>Pumpkin_Seeds_Dataset!D2198</f>
        <v>198.70089999999999</v>
      </c>
      <c r="E2200">
        <f>Pumpkin_Seeds_Dataset!E2198</f>
        <v>77949</v>
      </c>
      <c r="F2200">
        <f>Pumpkin_Seeds_Dataset!F2198</f>
        <v>313.55950000000001</v>
      </c>
      <c r="G2200">
        <f>Pumpkin_Seeds_Dataset!G2198</f>
        <v>0.91700000000000004</v>
      </c>
      <c r="H2200">
        <f>Pumpkin_Seeds_Dataset!H2198</f>
        <v>0.99060000000000004</v>
      </c>
      <c r="I2200">
        <f>Pumpkin_Seeds_Dataset!I2198</f>
        <v>0.63619999999999999</v>
      </c>
      <c r="J2200">
        <f>Pumpkin_Seeds_Dataset!J2198</f>
        <v>0.70879999999999999</v>
      </c>
      <c r="K2200">
        <f>Pumpkin_Seeds_Dataset!K2198</f>
        <v>2.5066000000000002</v>
      </c>
      <c r="L2200">
        <f>Pumpkin_Seeds_Dataset!L2198</f>
        <v>0.62960000000000005</v>
      </c>
      <c r="M2200" s="9">
        <f>Pumpkin_Seeds_Dataset!M2198</f>
        <v>1</v>
      </c>
      <c r="N2200" s="10">
        <f t="shared" si="443"/>
        <v>0</v>
      </c>
      <c r="O2200" s="11">
        <f t="shared" si="444"/>
        <v>1</v>
      </c>
      <c r="P2200">
        <f t="shared" si="445"/>
        <v>1</v>
      </c>
      <c r="Q2200">
        <f t="shared" si="446"/>
        <v>0.99723457797460036</v>
      </c>
      <c r="R2200" s="9">
        <f t="shared" si="447"/>
        <v>0.99723457797460036</v>
      </c>
      <c r="S2200" s="11">
        <f t="shared" si="448"/>
        <v>2.7654220253996442E-3</v>
      </c>
      <c r="T2200" s="9">
        <f t="shared" si="449"/>
        <v>-2.7692528691186519E-3</v>
      </c>
      <c r="U2200" s="11">
        <f t="shared" si="450"/>
        <v>100</v>
      </c>
      <c r="AX2200">
        <v>0.99628380507724845</v>
      </c>
      <c r="AY2200">
        <v>0</v>
      </c>
      <c r="AZ2200">
        <v>1</v>
      </c>
      <c r="BA2200">
        <f t="shared" si="454"/>
        <v>1299</v>
      </c>
      <c r="BB2200">
        <f t="shared" si="455"/>
        <v>897</v>
      </c>
      <c r="BC2200">
        <f t="shared" si="451"/>
        <v>7.6923076923074429E-4</v>
      </c>
      <c r="BD2200">
        <f t="shared" si="452"/>
        <v>0.25249999999999995</v>
      </c>
      <c r="BE2200">
        <f t="shared" si="453"/>
        <v>0</v>
      </c>
    </row>
    <row r="2201" spans="1:57" x14ac:dyDescent="0.3">
      <c r="A2201">
        <f>Pumpkin_Seeds_Dataset!A2199</f>
        <v>87144</v>
      </c>
      <c r="B2201">
        <f>Pumpkin_Seeds_Dataset!B2199</f>
        <v>1190.491</v>
      </c>
      <c r="C2201">
        <f>Pumpkin_Seeds_Dataset!C2199</f>
        <v>486.84899999999999</v>
      </c>
      <c r="D2201">
        <f>Pumpkin_Seeds_Dataset!D2199</f>
        <v>228.98830000000001</v>
      </c>
      <c r="E2201">
        <f>Pumpkin_Seeds_Dataset!E2199</f>
        <v>88042</v>
      </c>
      <c r="F2201">
        <f>Pumpkin_Seeds_Dataset!F2199</f>
        <v>333.0994</v>
      </c>
      <c r="G2201">
        <f>Pumpkin_Seeds_Dataset!G2199</f>
        <v>0.88249999999999995</v>
      </c>
      <c r="H2201">
        <f>Pumpkin_Seeds_Dataset!H2199</f>
        <v>0.98980000000000001</v>
      </c>
      <c r="I2201">
        <f>Pumpkin_Seeds_Dataset!I2199</f>
        <v>0.6038</v>
      </c>
      <c r="J2201">
        <f>Pumpkin_Seeds_Dataset!J2199</f>
        <v>0.77270000000000005</v>
      </c>
      <c r="K2201">
        <f>Pumpkin_Seeds_Dataset!K2199</f>
        <v>2.1261000000000001</v>
      </c>
      <c r="L2201">
        <f>Pumpkin_Seeds_Dataset!L2199</f>
        <v>0.68420000000000003</v>
      </c>
      <c r="M2201" s="9">
        <f>Pumpkin_Seeds_Dataset!M2199</f>
        <v>1</v>
      </c>
      <c r="N2201" s="10">
        <f t="shared" si="443"/>
        <v>0</v>
      </c>
      <c r="O2201" s="11">
        <f t="shared" si="444"/>
        <v>1</v>
      </c>
      <c r="P2201">
        <f t="shared" si="445"/>
        <v>1</v>
      </c>
      <c r="Q2201">
        <f t="shared" si="446"/>
        <v>0.66388902117119053</v>
      </c>
      <c r="R2201" s="9">
        <f t="shared" si="447"/>
        <v>0.66388902117119053</v>
      </c>
      <c r="S2201" s="11">
        <f t="shared" si="448"/>
        <v>0.33611097882880947</v>
      </c>
      <c r="T2201" s="9">
        <f t="shared" si="449"/>
        <v>-0.40964028026498878</v>
      </c>
      <c r="U2201" s="11">
        <f t="shared" si="450"/>
        <v>100</v>
      </c>
      <c r="AX2201">
        <v>0.99631052821683752</v>
      </c>
      <c r="AY2201">
        <v>0</v>
      </c>
      <c r="AZ2201">
        <v>1</v>
      </c>
      <c r="BA2201">
        <f t="shared" si="454"/>
        <v>1299</v>
      </c>
      <c r="BB2201">
        <f t="shared" si="455"/>
        <v>898</v>
      </c>
      <c r="BC2201">
        <f t="shared" si="451"/>
        <v>7.6923076923074429E-4</v>
      </c>
      <c r="BD2201">
        <f t="shared" si="452"/>
        <v>0.25166666666666671</v>
      </c>
      <c r="BE2201">
        <f t="shared" si="453"/>
        <v>0</v>
      </c>
    </row>
    <row r="2202" spans="1:57" x14ac:dyDescent="0.3">
      <c r="A2202">
        <f>Pumpkin_Seeds_Dataset!A2200</f>
        <v>87356</v>
      </c>
      <c r="B2202">
        <f>Pumpkin_Seeds_Dataset!B2200</f>
        <v>1166.8779999999999</v>
      </c>
      <c r="C2202">
        <f>Pumpkin_Seeds_Dataset!C2200</f>
        <v>474.47269999999997</v>
      </c>
      <c r="D2202">
        <f>Pumpkin_Seeds_Dataset!D2200</f>
        <v>234.9271</v>
      </c>
      <c r="E2202">
        <f>Pumpkin_Seeds_Dataset!E2200</f>
        <v>88135</v>
      </c>
      <c r="F2202">
        <f>Pumpkin_Seeds_Dataset!F2200</f>
        <v>333.5043</v>
      </c>
      <c r="G2202">
        <f>Pumpkin_Seeds_Dataset!G2200</f>
        <v>0.86880000000000002</v>
      </c>
      <c r="H2202">
        <f>Pumpkin_Seeds_Dataset!H2200</f>
        <v>0.99119999999999997</v>
      </c>
      <c r="I2202">
        <f>Pumpkin_Seeds_Dataset!I2200</f>
        <v>0.67379999999999995</v>
      </c>
      <c r="J2202">
        <f>Pumpkin_Seeds_Dataset!J2200</f>
        <v>0.80620000000000003</v>
      </c>
      <c r="K2202">
        <f>Pumpkin_Seeds_Dataset!K2200</f>
        <v>2.0196999999999998</v>
      </c>
      <c r="L2202">
        <f>Pumpkin_Seeds_Dataset!L2200</f>
        <v>0.70289999999999997</v>
      </c>
      <c r="M2202" s="9">
        <f>Pumpkin_Seeds_Dataset!M2200</f>
        <v>1</v>
      </c>
      <c r="N2202" s="10">
        <f t="shared" si="443"/>
        <v>0</v>
      </c>
      <c r="O2202" s="11">
        <f t="shared" si="444"/>
        <v>1</v>
      </c>
      <c r="P2202">
        <f t="shared" si="445"/>
        <v>1</v>
      </c>
      <c r="Q2202">
        <f t="shared" si="446"/>
        <v>0.37167329102742308</v>
      </c>
      <c r="R2202" s="9">
        <f t="shared" si="447"/>
        <v>0.37167329102742308</v>
      </c>
      <c r="S2202" s="11">
        <f t="shared" si="448"/>
        <v>0.62832670897257692</v>
      </c>
      <c r="T2202" s="9">
        <f t="shared" si="449"/>
        <v>-0.9897400605226927</v>
      </c>
      <c r="U2202" s="11">
        <f t="shared" si="450"/>
        <v>0</v>
      </c>
      <c r="AX2202">
        <v>0.99632876027390305</v>
      </c>
      <c r="AY2202">
        <v>0</v>
      </c>
      <c r="AZ2202">
        <v>1</v>
      </c>
      <c r="BA2202">
        <f t="shared" si="454"/>
        <v>1299</v>
      </c>
      <c r="BB2202">
        <f t="shared" si="455"/>
        <v>899</v>
      </c>
      <c r="BC2202">
        <f t="shared" si="451"/>
        <v>7.6923076923074429E-4</v>
      </c>
      <c r="BD2202">
        <f t="shared" si="452"/>
        <v>0.25083333333333335</v>
      </c>
      <c r="BE2202">
        <f t="shared" si="453"/>
        <v>0</v>
      </c>
    </row>
    <row r="2203" spans="1:57" x14ac:dyDescent="0.3">
      <c r="A2203">
        <f>Pumpkin_Seeds_Dataset!A2201</f>
        <v>95817</v>
      </c>
      <c r="B2203">
        <f>Pumpkin_Seeds_Dataset!B2201</f>
        <v>1261.135</v>
      </c>
      <c r="C2203">
        <f>Pumpkin_Seeds_Dataset!C2201</f>
        <v>523.86749999999995</v>
      </c>
      <c r="D2203">
        <f>Pumpkin_Seeds_Dataset!D2201</f>
        <v>233.96250000000001</v>
      </c>
      <c r="E2203">
        <f>Pumpkin_Seeds_Dataset!E2201</f>
        <v>96609</v>
      </c>
      <c r="F2203">
        <f>Pumpkin_Seeds_Dataset!F2201</f>
        <v>349.28210000000001</v>
      </c>
      <c r="G2203">
        <f>Pumpkin_Seeds_Dataset!G2201</f>
        <v>0.89470000000000005</v>
      </c>
      <c r="H2203">
        <f>Pumpkin_Seeds_Dataset!H2201</f>
        <v>0.99180000000000001</v>
      </c>
      <c r="I2203">
        <f>Pumpkin_Seeds_Dataset!I2201</f>
        <v>0.64870000000000005</v>
      </c>
      <c r="J2203">
        <f>Pumpkin_Seeds_Dataset!J2201</f>
        <v>0.7571</v>
      </c>
      <c r="K2203">
        <f>Pumpkin_Seeds_Dataset!K2201</f>
        <v>2.2391000000000001</v>
      </c>
      <c r="L2203">
        <f>Pumpkin_Seeds_Dataset!L2201</f>
        <v>0.66669999999999996</v>
      </c>
      <c r="M2203" s="9">
        <f>Pumpkin_Seeds_Dataset!M2201</f>
        <v>1</v>
      </c>
      <c r="N2203" s="10">
        <f t="shared" si="443"/>
        <v>0</v>
      </c>
      <c r="O2203" s="11">
        <f t="shared" si="444"/>
        <v>1</v>
      </c>
      <c r="P2203">
        <f t="shared" si="445"/>
        <v>1</v>
      </c>
      <c r="Q2203">
        <f t="shared" si="446"/>
        <v>0.97046671074452207</v>
      </c>
      <c r="R2203" s="9">
        <f t="shared" si="447"/>
        <v>0.97046671074452207</v>
      </c>
      <c r="S2203" s="11">
        <f t="shared" si="448"/>
        <v>2.9533289255477935E-2</v>
      </c>
      <c r="T2203" s="9">
        <f t="shared" si="449"/>
        <v>-2.9978178100450448E-2</v>
      </c>
      <c r="U2203" s="11">
        <f t="shared" si="450"/>
        <v>100</v>
      </c>
      <c r="AX2203">
        <v>0.9963359495833074</v>
      </c>
      <c r="AY2203">
        <v>0</v>
      </c>
      <c r="AZ2203">
        <v>1</v>
      </c>
      <c r="BA2203">
        <f t="shared" si="454"/>
        <v>1299</v>
      </c>
      <c r="BB2203">
        <f t="shared" si="455"/>
        <v>900</v>
      </c>
      <c r="BC2203">
        <f t="shared" si="451"/>
        <v>7.6923076923074429E-4</v>
      </c>
      <c r="BD2203">
        <f t="shared" si="452"/>
        <v>0.25</v>
      </c>
      <c r="BE2203">
        <f t="shared" si="453"/>
        <v>0</v>
      </c>
    </row>
    <row r="2204" spans="1:57" x14ac:dyDescent="0.3">
      <c r="A2204">
        <f>Pumpkin_Seeds_Dataset!A2202</f>
        <v>68320</v>
      </c>
      <c r="B2204">
        <f>Pumpkin_Seeds_Dataset!B2202</f>
        <v>1080.104</v>
      </c>
      <c r="C2204">
        <f>Pumpkin_Seeds_Dataset!C2202</f>
        <v>455.09339999999997</v>
      </c>
      <c r="D2204">
        <f>Pumpkin_Seeds_Dataset!D2202</f>
        <v>192.18969999999999</v>
      </c>
      <c r="E2204">
        <f>Pumpkin_Seeds_Dataset!E2202</f>
        <v>69205</v>
      </c>
      <c r="F2204">
        <f>Pumpkin_Seeds_Dataset!F2202</f>
        <v>294.93680000000001</v>
      </c>
      <c r="G2204">
        <f>Pumpkin_Seeds_Dataset!G2202</f>
        <v>0.90649999999999997</v>
      </c>
      <c r="H2204">
        <f>Pumpkin_Seeds_Dataset!H2202</f>
        <v>0.98719999999999997</v>
      </c>
      <c r="I2204">
        <f>Pumpkin_Seeds_Dataset!I2202</f>
        <v>0.54339999999999999</v>
      </c>
      <c r="J2204">
        <f>Pumpkin_Seeds_Dataset!J2202</f>
        <v>0.7359</v>
      </c>
      <c r="K2204">
        <f>Pumpkin_Seeds_Dataset!K2202</f>
        <v>2.3679000000000001</v>
      </c>
      <c r="L2204">
        <f>Pumpkin_Seeds_Dataset!L2202</f>
        <v>0.64810000000000001</v>
      </c>
      <c r="M2204" s="9">
        <f>Pumpkin_Seeds_Dataset!M2202</f>
        <v>1</v>
      </c>
      <c r="N2204" s="10">
        <f t="shared" si="443"/>
        <v>0</v>
      </c>
      <c r="O2204" s="11">
        <f t="shared" si="444"/>
        <v>1</v>
      </c>
      <c r="P2204">
        <f t="shared" si="445"/>
        <v>1</v>
      </c>
      <c r="Q2204">
        <f t="shared" si="446"/>
        <v>0.96596170142168625</v>
      </c>
      <c r="R2204" s="9">
        <f t="shared" si="447"/>
        <v>0.96596170142168625</v>
      </c>
      <c r="S2204" s="11">
        <f t="shared" si="448"/>
        <v>3.4038298578313753E-2</v>
      </c>
      <c r="T2204" s="9">
        <f t="shared" si="449"/>
        <v>-3.4631092116966147E-2</v>
      </c>
      <c r="U2204" s="11">
        <f t="shared" si="450"/>
        <v>100</v>
      </c>
      <c r="AX2204">
        <v>0.99633717677769784</v>
      </c>
      <c r="AY2204">
        <v>0</v>
      </c>
      <c r="AZ2204">
        <v>1</v>
      </c>
      <c r="BA2204">
        <f t="shared" si="454"/>
        <v>1299</v>
      </c>
      <c r="BB2204">
        <f t="shared" si="455"/>
        <v>901</v>
      </c>
      <c r="BC2204">
        <f t="shared" si="451"/>
        <v>7.6923076923074429E-4</v>
      </c>
      <c r="BD2204">
        <f t="shared" si="452"/>
        <v>0.24916666666666665</v>
      </c>
      <c r="BE2204">
        <f t="shared" si="453"/>
        <v>0</v>
      </c>
    </row>
    <row r="2205" spans="1:57" x14ac:dyDescent="0.3">
      <c r="A2205">
        <f>Pumpkin_Seeds_Dataset!A2203</f>
        <v>101320</v>
      </c>
      <c r="B2205">
        <f>Pumpkin_Seeds_Dataset!B2203</f>
        <v>1265.097</v>
      </c>
      <c r="C2205">
        <f>Pumpkin_Seeds_Dataset!C2203</f>
        <v>510.94450000000001</v>
      </c>
      <c r="D2205">
        <f>Pumpkin_Seeds_Dataset!D2203</f>
        <v>253.691</v>
      </c>
      <c r="E2205">
        <f>Pumpkin_Seeds_Dataset!E2203</f>
        <v>102756</v>
      </c>
      <c r="F2205">
        <f>Pumpkin_Seeds_Dataset!F2203</f>
        <v>359.1721</v>
      </c>
      <c r="G2205">
        <f>Pumpkin_Seeds_Dataset!G2203</f>
        <v>0.86799999999999999</v>
      </c>
      <c r="H2205">
        <f>Pumpkin_Seeds_Dataset!H2203</f>
        <v>0.98599999999999999</v>
      </c>
      <c r="I2205">
        <f>Pumpkin_Seeds_Dataset!I2203</f>
        <v>0.74809999999999999</v>
      </c>
      <c r="J2205">
        <f>Pumpkin_Seeds_Dataset!J2203</f>
        <v>0.79549999999999998</v>
      </c>
      <c r="K2205">
        <f>Pumpkin_Seeds_Dataset!K2203</f>
        <v>2.0139999999999998</v>
      </c>
      <c r="L2205">
        <f>Pumpkin_Seeds_Dataset!L2203</f>
        <v>0.70299999999999996</v>
      </c>
      <c r="M2205" s="9">
        <f>Pumpkin_Seeds_Dataset!M2203</f>
        <v>1</v>
      </c>
      <c r="N2205" s="10">
        <f t="shared" si="443"/>
        <v>0</v>
      </c>
      <c r="O2205" s="11">
        <f t="shared" si="444"/>
        <v>1</v>
      </c>
      <c r="P2205">
        <f t="shared" si="445"/>
        <v>1</v>
      </c>
      <c r="Q2205">
        <f t="shared" si="446"/>
        <v>0.2812185767779169</v>
      </c>
      <c r="R2205" s="9">
        <f t="shared" si="447"/>
        <v>0.2812185767779169</v>
      </c>
      <c r="S2205" s="11">
        <f t="shared" si="448"/>
        <v>0.71878142322208305</v>
      </c>
      <c r="T2205" s="9">
        <f t="shared" si="449"/>
        <v>-1.2686230587172858</v>
      </c>
      <c r="U2205" s="11">
        <f t="shared" si="450"/>
        <v>0</v>
      </c>
      <c r="AX2205">
        <v>0.99634333337442849</v>
      </c>
      <c r="AY2205">
        <v>0</v>
      </c>
      <c r="AZ2205">
        <v>1</v>
      </c>
      <c r="BA2205">
        <f t="shared" si="454"/>
        <v>1299</v>
      </c>
      <c r="BB2205">
        <f t="shared" si="455"/>
        <v>902</v>
      </c>
      <c r="BC2205">
        <f t="shared" si="451"/>
        <v>7.6923076923074429E-4</v>
      </c>
      <c r="BD2205">
        <f t="shared" si="452"/>
        <v>0.24833333333333329</v>
      </c>
      <c r="BE2205">
        <f t="shared" si="453"/>
        <v>0</v>
      </c>
    </row>
    <row r="2206" spans="1:57" x14ac:dyDescent="0.3">
      <c r="A2206">
        <f>Pumpkin_Seeds_Dataset!A2204</f>
        <v>85763</v>
      </c>
      <c r="B2206">
        <f>Pumpkin_Seeds_Dataset!B2204</f>
        <v>1137.0909999999999</v>
      </c>
      <c r="C2206">
        <f>Pumpkin_Seeds_Dataset!C2204</f>
        <v>454.04399999999998</v>
      </c>
      <c r="D2206">
        <f>Pumpkin_Seeds_Dataset!D2204</f>
        <v>241.3613</v>
      </c>
      <c r="E2206">
        <f>Pumpkin_Seeds_Dataset!E2204</f>
        <v>86401</v>
      </c>
      <c r="F2206">
        <f>Pumpkin_Seeds_Dataset!F2204</f>
        <v>330.4495</v>
      </c>
      <c r="G2206">
        <f>Pumpkin_Seeds_Dataset!G2204</f>
        <v>0.84699999999999998</v>
      </c>
      <c r="H2206">
        <f>Pumpkin_Seeds_Dataset!H2204</f>
        <v>0.99260000000000004</v>
      </c>
      <c r="I2206">
        <f>Pumpkin_Seeds_Dataset!I2204</f>
        <v>0.65400000000000003</v>
      </c>
      <c r="J2206">
        <f>Pumpkin_Seeds_Dataset!J2204</f>
        <v>0.83350000000000002</v>
      </c>
      <c r="K2206">
        <f>Pumpkin_Seeds_Dataset!K2204</f>
        <v>1.8812</v>
      </c>
      <c r="L2206">
        <f>Pumpkin_Seeds_Dataset!L2204</f>
        <v>0.7278</v>
      </c>
      <c r="M2206" s="9">
        <f>Pumpkin_Seeds_Dataset!M2204</f>
        <v>1</v>
      </c>
      <c r="N2206" s="10">
        <f t="shared" si="443"/>
        <v>0</v>
      </c>
      <c r="O2206" s="11">
        <f t="shared" si="444"/>
        <v>1</v>
      </c>
      <c r="P2206">
        <f t="shared" si="445"/>
        <v>1</v>
      </c>
      <c r="Q2206">
        <f t="shared" si="446"/>
        <v>0.18909954609567875</v>
      </c>
      <c r="R2206" s="9">
        <f t="shared" si="447"/>
        <v>0.18909954609567875</v>
      </c>
      <c r="S2206" s="11">
        <f t="shared" si="448"/>
        <v>0.81090045390432119</v>
      </c>
      <c r="T2206" s="9">
        <f t="shared" si="449"/>
        <v>-1.6654817036607501</v>
      </c>
      <c r="U2206" s="11">
        <f t="shared" si="450"/>
        <v>0</v>
      </c>
      <c r="AX2206">
        <v>0.99635288288690238</v>
      </c>
      <c r="AY2206">
        <v>0</v>
      </c>
      <c r="AZ2206">
        <v>1</v>
      </c>
      <c r="BA2206">
        <f t="shared" si="454"/>
        <v>1299</v>
      </c>
      <c r="BB2206">
        <f t="shared" si="455"/>
        <v>903</v>
      </c>
      <c r="BC2206">
        <f t="shared" si="451"/>
        <v>7.6923076923074429E-4</v>
      </c>
      <c r="BD2206">
        <f t="shared" si="452"/>
        <v>0.24750000000000005</v>
      </c>
      <c r="BE2206">
        <f t="shared" si="453"/>
        <v>0</v>
      </c>
    </row>
    <row r="2207" spans="1:57" x14ac:dyDescent="0.3">
      <c r="A2207">
        <f>Pumpkin_Seeds_Dataset!A2205</f>
        <v>83008</v>
      </c>
      <c r="B2207">
        <f>Pumpkin_Seeds_Dataset!B2205</f>
        <v>1157.3699999999999</v>
      </c>
      <c r="C2207">
        <f>Pumpkin_Seeds_Dataset!C2205</f>
        <v>481.44709999999998</v>
      </c>
      <c r="D2207">
        <f>Pumpkin_Seeds_Dataset!D2205</f>
        <v>220.27709999999999</v>
      </c>
      <c r="E2207">
        <f>Pumpkin_Seeds_Dataset!E2205</f>
        <v>83541</v>
      </c>
      <c r="F2207">
        <f>Pumpkin_Seeds_Dataset!F2205</f>
        <v>325.09859999999998</v>
      </c>
      <c r="G2207">
        <f>Pumpkin_Seeds_Dataset!G2205</f>
        <v>0.88919999999999999</v>
      </c>
      <c r="H2207">
        <f>Pumpkin_Seeds_Dataset!H2205</f>
        <v>0.99360000000000004</v>
      </c>
      <c r="I2207">
        <f>Pumpkin_Seeds_Dataset!I2205</f>
        <v>0.64180000000000004</v>
      </c>
      <c r="J2207">
        <f>Pumpkin_Seeds_Dataset!J2205</f>
        <v>0.77869999999999995</v>
      </c>
      <c r="K2207">
        <f>Pumpkin_Seeds_Dataset!K2205</f>
        <v>2.1856</v>
      </c>
      <c r="L2207">
        <f>Pumpkin_Seeds_Dataset!L2205</f>
        <v>0.67530000000000001</v>
      </c>
      <c r="M2207" s="9">
        <f>Pumpkin_Seeds_Dataset!M2205</f>
        <v>1</v>
      </c>
      <c r="N2207" s="10">
        <f t="shared" si="443"/>
        <v>0</v>
      </c>
      <c r="O2207" s="11">
        <f t="shared" si="444"/>
        <v>1</v>
      </c>
      <c r="P2207">
        <f t="shared" si="445"/>
        <v>1</v>
      </c>
      <c r="Q2207">
        <f t="shared" si="446"/>
        <v>0.90102699851366153</v>
      </c>
      <c r="R2207" s="9">
        <f t="shared" si="447"/>
        <v>0.90102699851366153</v>
      </c>
      <c r="S2207" s="11">
        <f t="shared" si="448"/>
        <v>9.8973001486338474E-2</v>
      </c>
      <c r="T2207" s="9">
        <f t="shared" si="449"/>
        <v>-0.10422005676873405</v>
      </c>
      <c r="U2207" s="11">
        <f t="shared" si="450"/>
        <v>100</v>
      </c>
      <c r="AX2207">
        <v>0.99640749496876369</v>
      </c>
      <c r="AY2207">
        <v>0</v>
      </c>
      <c r="AZ2207">
        <v>1</v>
      </c>
      <c r="BA2207">
        <f t="shared" si="454"/>
        <v>1299</v>
      </c>
      <c r="BB2207">
        <f t="shared" si="455"/>
        <v>904</v>
      </c>
      <c r="BC2207">
        <f t="shared" si="451"/>
        <v>7.6923076923074429E-4</v>
      </c>
      <c r="BD2207">
        <f t="shared" si="452"/>
        <v>0.2466666666666667</v>
      </c>
      <c r="BE2207">
        <f t="shared" si="453"/>
        <v>0</v>
      </c>
    </row>
    <row r="2208" spans="1:57" x14ac:dyDescent="0.3">
      <c r="A2208">
        <f>Pumpkin_Seeds_Dataset!A2206</f>
        <v>88660</v>
      </c>
      <c r="B2208">
        <f>Pumpkin_Seeds_Dataset!B2206</f>
        <v>1171.153</v>
      </c>
      <c r="C2208">
        <f>Pumpkin_Seeds_Dataset!C2206</f>
        <v>473.41250000000002</v>
      </c>
      <c r="D2208">
        <f>Pumpkin_Seeds_Dataset!D2206</f>
        <v>239.5984</v>
      </c>
      <c r="E2208">
        <f>Pumpkin_Seeds_Dataset!E2206</f>
        <v>89222</v>
      </c>
      <c r="F2208">
        <f>Pumpkin_Seeds_Dataset!F2206</f>
        <v>335.98430000000002</v>
      </c>
      <c r="G2208">
        <f>Pumpkin_Seeds_Dataset!G2206</f>
        <v>0.86250000000000004</v>
      </c>
      <c r="H2208">
        <f>Pumpkin_Seeds_Dataset!H2206</f>
        <v>0.99370000000000003</v>
      </c>
      <c r="I2208">
        <f>Pumpkin_Seeds_Dataset!I2206</f>
        <v>0.71120000000000005</v>
      </c>
      <c r="J2208">
        <f>Pumpkin_Seeds_Dataset!J2206</f>
        <v>0.81230000000000002</v>
      </c>
      <c r="K2208">
        <f>Pumpkin_Seeds_Dataset!K2206</f>
        <v>1.9759</v>
      </c>
      <c r="L2208">
        <f>Pumpkin_Seeds_Dataset!L2206</f>
        <v>0.7097</v>
      </c>
      <c r="M2208" s="9">
        <f>Pumpkin_Seeds_Dataset!M2206</f>
        <v>1</v>
      </c>
      <c r="N2208" s="10">
        <f t="shared" si="443"/>
        <v>0</v>
      </c>
      <c r="O2208" s="11">
        <f t="shared" si="444"/>
        <v>1</v>
      </c>
      <c r="P2208">
        <f t="shared" si="445"/>
        <v>1</v>
      </c>
      <c r="Q2208">
        <f t="shared" si="446"/>
        <v>0.60151687482129756</v>
      </c>
      <c r="R2208" s="9">
        <f t="shared" si="447"/>
        <v>0.60151687482129756</v>
      </c>
      <c r="S2208" s="11">
        <f t="shared" si="448"/>
        <v>0.39848312517870244</v>
      </c>
      <c r="T2208" s="9">
        <f t="shared" si="449"/>
        <v>-0.50830068939517725</v>
      </c>
      <c r="U2208" s="11">
        <f t="shared" si="450"/>
        <v>100</v>
      </c>
      <c r="AX2208">
        <v>0.99643486327545405</v>
      </c>
      <c r="AY2208">
        <v>0</v>
      </c>
      <c r="AZ2208">
        <v>1</v>
      </c>
      <c r="BA2208">
        <f t="shared" si="454"/>
        <v>1299</v>
      </c>
      <c r="BB2208">
        <f t="shared" si="455"/>
        <v>905</v>
      </c>
      <c r="BC2208">
        <f t="shared" si="451"/>
        <v>7.6923076923074429E-4</v>
      </c>
      <c r="BD2208">
        <f t="shared" si="452"/>
        <v>0.24583333333333335</v>
      </c>
      <c r="BE2208">
        <f t="shared" si="453"/>
        <v>0</v>
      </c>
    </row>
    <row r="2209" spans="1:57" x14ac:dyDescent="0.3">
      <c r="A2209">
        <f>Pumpkin_Seeds_Dataset!A2207</f>
        <v>65267</v>
      </c>
      <c r="B2209">
        <f>Pumpkin_Seeds_Dataset!B2207</f>
        <v>1070.1579999999999</v>
      </c>
      <c r="C2209">
        <f>Pumpkin_Seeds_Dataset!C2207</f>
        <v>457.93310000000002</v>
      </c>
      <c r="D2209">
        <f>Pumpkin_Seeds_Dataset!D2207</f>
        <v>182.0538</v>
      </c>
      <c r="E2209">
        <f>Pumpkin_Seeds_Dataset!E2207</f>
        <v>65914</v>
      </c>
      <c r="F2209">
        <f>Pumpkin_Seeds_Dataset!F2207</f>
        <v>288.27159999999998</v>
      </c>
      <c r="G2209">
        <f>Pumpkin_Seeds_Dataset!G2207</f>
        <v>0.91759999999999997</v>
      </c>
      <c r="H2209">
        <f>Pumpkin_Seeds_Dataset!H2207</f>
        <v>0.99019999999999997</v>
      </c>
      <c r="I2209">
        <f>Pumpkin_Seeds_Dataset!I2207</f>
        <v>0.74339999999999995</v>
      </c>
      <c r="J2209">
        <f>Pumpkin_Seeds_Dataset!J2207</f>
        <v>0.71619999999999995</v>
      </c>
      <c r="K2209">
        <f>Pumpkin_Seeds_Dataset!K2207</f>
        <v>2.5154000000000001</v>
      </c>
      <c r="L2209">
        <f>Pumpkin_Seeds_Dataset!L2207</f>
        <v>0.62949999999999995</v>
      </c>
      <c r="M2209" s="9">
        <f>Pumpkin_Seeds_Dataset!M2207</f>
        <v>1</v>
      </c>
      <c r="N2209" s="10">
        <f t="shared" si="443"/>
        <v>0</v>
      </c>
      <c r="O2209" s="11">
        <f t="shared" si="444"/>
        <v>1</v>
      </c>
      <c r="P2209">
        <f t="shared" si="445"/>
        <v>1</v>
      </c>
      <c r="Q2209">
        <f t="shared" si="446"/>
        <v>0.99765350923009744</v>
      </c>
      <c r="R2209" s="9">
        <f t="shared" si="447"/>
        <v>0.99765350923009744</v>
      </c>
      <c r="S2209" s="11">
        <f t="shared" si="448"/>
        <v>2.346490769902565E-3</v>
      </c>
      <c r="T2209" s="9">
        <f t="shared" si="449"/>
        <v>-2.3492480935700354E-3</v>
      </c>
      <c r="U2209" s="11">
        <f t="shared" si="450"/>
        <v>100</v>
      </c>
      <c r="AX2209">
        <v>0.99644051555613489</v>
      </c>
      <c r="AY2209">
        <v>0</v>
      </c>
      <c r="AZ2209">
        <v>1</v>
      </c>
      <c r="BA2209">
        <f t="shared" si="454"/>
        <v>1299</v>
      </c>
      <c r="BB2209">
        <f t="shared" si="455"/>
        <v>906</v>
      </c>
      <c r="BC2209">
        <f t="shared" si="451"/>
        <v>7.6923076923074429E-4</v>
      </c>
      <c r="BD2209">
        <f t="shared" si="452"/>
        <v>0.245</v>
      </c>
      <c r="BE2209">
        <f t="shared" si="453"/>
        <v>0</v>
      </c>
    </row>
    <row r="2210" spans="1:57" x14ac:dyDescent="0.3">
      <c r="A2210">
        <f>Pumpkin_Seeds_Dataset!A2208</f>
        <v>74428</v>
      </c>
      <c r="B2210">
        <f>Pumpkin_Seeds_Dataset!B2208</f>
        <v>1120.0920000000001</v>
      </c>
      <c r="C2210">
        <f>Pumpkin_Seeds_Dataset!C2208</f>
        <v>473.59769999999997</v>
      </c>
      <c r="D2210">
        <f>Pumpkin_Seeds_Dataset!D2208</f>
        <v>200.35579999999999</v>
      </c>
      <c r="E2210">
        <f>Pumpkin_Seeds_Dataset!E2208</f>
        <v>75046</v>
      </c>
      <c r="F2210">
        <f>Pumpkin_Seeds_Dataset!F2208</f>
        <v>307.83870000000002</v>
      </c>
      <c r="G2210">
        <f>Pumpkin_Seeds_Dataset!G2208</f>
        <v>0.90610000000000002</v>
      </c>
      <c r="H2210">
        <f>Pumpkin_Seeds_Dataset!H2208</f>
        <v>0.99180000000000001</v>
      </c>
      <c r="I2210">
        <f>Pumpkin_Seeds_Dataset!I2208</f>
        <v>0.66369999999999996</v>
      </c>
      <c r="J2210">
        <f>Pumpkin_Seeds_Dataset!J2208</f>
        <v>0.74550000000000005</v>
      </c>
      <c r="K2210">
        <f>Pumpkin_Seeds_Dataset!K2208</f>
        <v>2.3637999999999999</v>
      </c>
      <c r="L2210">
        <f>Pumpkin_Seeds_Dataset!L2208</f>
        <v>0.65</v>
      </c>
      <c r="M2210" s="9">
        <f>Pumpkin_Seeds_Dataset!M2208</f>
        <v>1</v>
      </c>
      <c r="N2210" s="10">
        <f t="shared" si="443"/>
        <v>0</v>
      </c>
      <c r="O2210" s="11">
        <f t="shared" si="444"/>
        <v>1</v>
      </c>
      <c r="P2210">
        <f t="shared" si="445"/>
        <v>1</v>
      </c>
      <c r="Q2210">
        <f t="shared" si="446"/>
        <v>0.97189527592783131</v>
      </c>
      <c r="R2210" s="9">
        <f t="shared" si="447"/>
        <v>0.97189527592783131</v>
      </c>
      <c r="S2210" s="11">
        <f t="shared" si="448"/>
        <v>2.8104724072168685E-2</v>
      </c>
      <c r="T2210" s="9">
        <f t="shared" si="449"/>
        <v>-2.8507221141144866E-2</v>
      </c>
      <c r="U2210" s="11">
        <f t="shared" si="450"/>
        <v>100</v>
      </c>
      <c r="AX2210">
        <v>0.99645428526934876</v>
      </c>
      <c r="AY2210">
        <v>0</v>
      </c>
      <c r="AZ2210">
        <v>1</v>
      </c>
      <c r="BA2210">
        <f t="shared" si="454"/>
        <v>1299</v>
      </c>
      <c r="BB2210">
        <f t="shared" si="455"/>
        <v>907</v>
      </c>
      <c r="BC2210">
        <f t="shared" si="451"/>
        <v>7.6923076923074429E-4</v>
      </c>
      <c r="BD2210">
        <f t="shared" si="452"/>
        <v>0.24416666666666664</v>
      </c>
      <c r="BE2210">
        <f t="shared" si="453"/>
        <v>0</v>
      </c>
    </row>
    <row r="2211" spans="1:57" x14ac:dyDescent="0.3">
      <c r="A2211">
        <f>Pumpkin_Seeds_Dataset!A2209</f>
        <v>86092</v>
      </c>
      <c r="B2211">
        <f>Pumpkin_Seeds_Dataset!B2209</f>
        <v>1220.3900000000001</v>
      </c>
      <c r="C2211">
        <f>Pumpkin_Seeds_Dataset!C2209</f>
        <v>514.08929999999998</v>
      </c>
      <c r="D2211">
        <f>Pumpkin_Seeds_Dataset!D2209</f>
        <v>213.696</v>
      </c>
      <c r="E2211">
        <f>Pumpkin_Seeds_Dataset!E2209</f>
        <v>87032</v>
      </c>
      <c r="F2211">
        <f>Pumpkin_Seeds_Dataset!F2209</f>
        <v>331.08269999999999</v>
      </c>
      <c r="G2211">
        <f>Pumpkin_Seeds_Dataset!G2209</f>
        <v>0.90949999999999998</v>
      </c>
      <c r="H2211">
        <f>Pumpkin_Seeds_Dataset!H2209</f>
        <v>0.98919999999999997</v>
      </c>
      <c r="I2211">
        <f>Pumpkin_Seeds_Dataset!I2209</f>
        <v>0.54100000000000004</v>
      </c>
      <c r="J2211">
        <f>Pumpkin_Seeds_Dataset!J2209</f>
        <v>0.72640000000000005</v>
      </c>
      <c r="K2211">
        <f>Pumpkin_Seeds_Dataset!K2209</f>
        <v>2.4056999999999999</v>
      </c>
      <c r="L2211">
        <f>Pumpkin_Seeds_Dataset!L2209</f>
        <v>0.64400000000000002</v>
      </c>
      <c r="M2211" s="9">
        <f>Pumpkin_Seeds_Dataset!M2209</f>
        <v>1</v>
      </c>
      <c r="N2211" s="10">
        <f t="shared" si="443"/>
        <v>0</v>
      </c>
      <c r="O2211" s="11">
        <f t="shared" si="444"/>
        <v>1</v>
      </c>
      <c r="P2211">
        <f t="shared" si="445"/>
        <v>1</v>
      </c>
      <c r="Q2211">
        <f t="shared" si="446"/>
        <v>0.9710409723273995</v>
      </c>
      <c r="R2211" s="9">
        <f t="shared" si="447"/>
        <v>0.9710409723273995</v>
      </c>
      <c r="S2211" s="11">
        <f t="shared" si="448"/>
        <v>2.8959027672600501E-2</v>
      </c>
      <c r="T2211" s="9">
        <f t="shared" si="449"/>
        <v>-2.9386615569298846E-2</v>
      </c>
      <c r="U2211" s="11">
        <f t="shared" si="450"/>
        <v>100</v>
      </c>
      <c r="AX2211">
        <v>0.99655010000102939</v>
      </c>
      <c r="AY2211">
        <v>0</v>
      </c>
      <c r="AZ2211">
        <v>1</v>
      </c>
      <c r="BA2211">
        <f t="shared" si="454"/>
        <v>1299</v>
      </c>
      <c r="BB2211">
        <f t="shared" si="455"/>
        <v>908</v>
      </c>
      <c r="BC2211">
        <f t="shared" si="451"/>
        <v>7.6923076923074429E-4</v>
      </c>
      <c r="BD2211">
        <f t="shared" si="452"/>
        <v>0.24333333333333329</v>
      </c>
      <c r="BE2211">
        <f t="shared" si="453"/>
        <v>0</v>
      </c>
    </row>
    <row r="2212" spans="1:57" x14ac:dyDescent="0.3">
      <c r="A2212">
        <f>Pumpkin_Seeds_Dataset!A2210</f>
        <v>97073</v>
      </c>
      <c r="B2212">
        <f>Pumpkin_Seeds_Dataset!B2210</f>
        <v>1238.127</v>
      </c>
      <c r="C2212">
        <f>Pumpkin_Seeds_Dataset!C2210</f>
        <v>500.90199999999999</v>
      </c>
      <c r="D2212">
        <f>Pumpkin_Seeds_Dataset!D2210</f>
        <v>247.44589999999999</v>
      </c>
      <c r="E2212">
        <f>Pumpkin_Seeds_Dataset!E2210</f>
        <v>97845</v>
      </c>
      <c r="F2212">
        <f>Pumpkin_Seeds_Dataset!F2210</f>
        <v>351.56389999999999</v>
      </c>
      <c r="G2212">
        <f>Pumpkin_Seeds_Dataset!G2210</f>
        <v>0.86950000000000005</v>
      </c>
      <c r="H2212">
        <f>Pumpkin_Seeds_Dataset!H2210</f>
        <v>0.99209999999999998</v>
      </c>
      <c r="I2212">
        <f>Pumpkin_Seeds_Dataset!I2210</f>
        <v>0.60680000000000001</v>
      </c>
      <c r="J2212">
        <f>Pumpkin_Seeds_Dataset!J2210</f>
        <v>0.79579999999999995</v>
      </c>
      <c r="K2212">
        <f>Pumpkin_Seeds_Dataset!K2210</f>
        <v>2.0243000000000002</v>
      </c>
      <c r="L2212">
        <f>Pumpkin_Seeds_Dataset!L2210</f>
        <v>0.70189999999999997</v>
      </c>
      <c r="M2212" s="9">
        <f>Pumpkin_Seeds_Dataset!M2210</f>
        <v>1</v>
      </c>
      <c r="N2212" s="10">
        <f t="shared" si="443"/>
        <v>0</v>
      </c>
      <c r="O2212" s="11">
        <f t="shared" si="444"/>
        <v>1</v>
      </c>
      <c r="P2212">
        <f t="shared" si="445"/>
        <v>1</v>
      </c>
      <c r="Q2212">
        <f t="shared" si="446"/>
        <v>0.68651714018218624</v>
      </c>
      <c r="R2212" s="9">
        <f t="shared" si="447"/>
        <v>0.68651714018218624</v>
      </c>
      <c r="S2212" s="11">
        <f t="shared" si="448"/>
        <v>0.31348285981781376</v>
      </c>
      <c r="T2212" s="9">
        <f t="shared" si="449"/>
        <v>-0.37612408659535512</v>
      </c>
      <c r="U2212" s="11">
        <f t="shared" si="450"/>
        <v>100</v>
      </c>
      <c r="AX2212">
        <v>0.9965593131956122</v>
      </c>
      <c r="AY2212">
        <v>0</v>
      </c>
      <c r="AZ2212">
        <v>1</v>
      </c>
      <c r="BA2212">
        <f t="shared" si="454"/>
        <v>1299</v>
      </c>
      <c r="BB2212">
        <f t="shared" si="455"/>
        <v>909</v>
      </c>
      <c r="BC2212">
        <f t="shared" si="451"/>
        <v>7.6923076923074429E-4</v>
      </c>
      <c r="BD2212">
        <f t="shared" si="452"/>
        <v>0.24250000000000005</v>
      </c>
      <c r="BE2212">
        <f t="shared" si="453"/>
        <v>0</v>
      </c>
    </row>
    <row r="2213" spans="1:57" x14ac:dyDescent="0.3">
      <c r="A2213">
        <f>Pumpkin_Seeds_Dataset!A2211</f>
        <v>73873</v>
      </c>
      <c r="B2213">
        <f>Pumpkin_Seeds_Dataset!B2211</f>
        <v>1085.9179999999999</v>
      </c>
      <c r="C2213">
        <f>Pumpkin_Seeds_Dataset!C2211</f>
        <v>443.17380000000003</v>
      </c>
      <c r="D2213">
        <f>Pumpkin_Seeds_Dataset!D2211</f>
        <v>213.51910000000001</v>
      </c>
      <c r="E2213">
        <f>Pumpkin_Seeds_Dataset!E2211</f>
        <v>74764</v>
      </c>
      <c r="F2213">
        <f>Pumpkin_Seeds_Dataset!F2211</f>
        <v>306.68880000000001</v>
      </c>
      <c r="G2213">
        <f>Pumpkin_Seeds_Dataset!G2211</f>
        <v>0.87629999999999997</v>
      </c>
      <c r="H2213">
        <f>Pumpkin_Seeds_Dataset!H2211</f>
        <v>0.98809999999999998</v>
      </c>
      <c r="I2213">
        <f>Pumpkin_Seeds_Dataset!I2211</f>
        <v>0.69320000000000004</v>
      </c>
      <c r="J2213">
        <f>Pumpkin_Seeds_Dataset!J2211</f>
        <v>0.78720000000000001</v>
      </c>
      <c r="K2213">
        <f>Pumpkin_Seeds_Dataset!K2211</f>
        <v>2.0756000000000001</v>
      </c>
      <c r="L2213">
        <f>Pumpkin_Seeds_Dataset!L2211</f>
        <v>0.69199999999999995</v>
      </c>
      <c r="M2213" s="9">
        <f>Pumpkin_Seeds_Dataset!M2211</f>
        <v>1</v>
      </c>
      <c r="N2213" s="10">
        <f t="shared" si="443"/>
        <v>0</v>
      </c>
      <c r="O2213" s="11">
        <f t="shared" si="444"/>
        <v>1</v>
      </c>
      <c r="P2213">
        <f t="shared" si="445"/>
        <v>1</v>
      </c>
      <c r="Q2213">
        <f t="shared" si="446"/>
        <v>0.45718106408791348</v>
      </c>
      <c r="R2213" s="9">
        <f t="shared" si="447"/>
        <v>0.45718106408791348</v>
      </c>
      <c r="S2213" s="11">
        <f t="shared" si="448"/>
        <v>0.54281893591208652</v>
      </c>
      <c r="T2213" s="9">
        <f t="shared" si="449"/>
        <v>-0.78267576504974246</v>
      </c>
      <c r="U2213" s="11">
        <f t="shared" si="450"/>
        <v>0</v>
      </c>
      <c r="AX2213">
        <v>0.99660085259832443</v>
      </c>
      <c r="AY2213">
        <v>0</v>
      </c>
      <c r="AZ2213">
        <v>1</v>
      </c>
      <c r="BA2213">
        <f t="shared" si="454"/>
        <v>1299</v>
      </c>
      <c r="BB2213">
        <f t="shared" si="455"/>
        <v>910</v>
      </c>
      <c r="BC2213">
        <f t="shared" si="451"/>
        <v>7.6923076923074429E-4</v>
      </c>
      <c r="BD2213">
        <f t="shared" si="452"/>
        <v>0.2416666666666667</v>
      </c>
      <c r="BE2213">
        <f t="shared" si="453"/>
        <v>0</v>
      </c>
    </row>
    <row r="2214" spans="1:57" x14ac:dyDescent="0.3">
      <c r="A2214">
        <f>Pumpkin_Seeds_Dataset!A2212</f>
        <v>76110</v>
      </c>
      <c r="B2214">
        <f>Pumpkin_Seeds_Dataset!B2212</f>
        <v>1175.5060000000001</v>
      </c>
      <c r="C2214">
        <f>Pumpkin_Seeds_Dataset!C2212</f>
        <v>504.10700000000003</v>
      </c>
      <c r="D2214">
        <f>Pumpkin_Seeds_Dataset!D2212</f>
        <v>194.24879999999999</v>
      </c>
      <c r="E2214">
        <f>Pumpkin_Seeds_Dataset!E2212</f>
        <v>76890</v>
      </c>
      <c r="F2214">
        <f>Pumpkin_Seeds_Dataset!F2212</f>
        <v>311.29770000000002</v>
      </c>
      <c r="G2214">
        <f>Pumpkin_Seeds_Dataset!G2212</f>
        <v>0.92279999999999995</v>
      </c>
      <c r="H2214">
        <f>Pumpkin_Seeds_Dataset!H2212</f>
        <v>0.9899</v>
      </c>
      <c r="I2214">
        <f>Pumpkin_Seeds_Dataset!I2212</f>
        <v>0.69689999999999996</v>
      </c>
      <c r="J2214">
        <f>Pumpkin_Seeds_Dataset!J2212</f>
        <v>0.69220000000000004</v>
      </c>
      <c r="K2214">
        <f>Pumpkin_Seeds_Dataset!K2212</f>
        <v>2.5952000000000002</v>
      </c>
      <c r="L2214">
        <f>Pumpkin_Seeds_Dataset!L2212</f>
        <v>0.61750000000000005</v>
      </c>
      <c r="M2214" s="9">
        <f>Pumpkin_Seeds_Dataset!M2212</f>
        <v>1</v>
      </c>
      <c r="N2214" s="10">
        <f t="shared" si="443"/>
        <v>0</v>
      </c>
      <c r="O2214" s="11">
        <f t="shared" si="444"/>
        <v>1</v>
      </c>
      <c r="P2214">
        <f t="shared" si="445"/>
        <v>1</v>
      </c>
      <c r="Q2214">
        <f t="shared" si="446"/>
        <v>0.9994364392585191</v>
      </c>
      <c r="R2214" s="9">
        <f t="shared" si="447"/>
        <v>0.9994364392585191</v>
      </c>
      <c r="S2214" s="11">
        <f t="shared" si="448"/>
        <v>5.6356074148089519E-4</v>
      </c>
      <c r="T2214" s="9">
        <f t="shared" si="449"/>
        <v>-5.6371960152322377E-4</v>
      </c>
      <c r="U2214" s="11">
        <f t="shared" si="450"/>
        <v>100</v>
      </c>
      <c r="AX2214">
        <v>0.99661688617179833</v>
      </c>
      <c r="AY2214">
        <v>0</v>
      </c>
      <c r="AZ2214">
        <v>1</v>
      </c>
      <c r="BA2214">
        <f t="shared" si="454"/>
        <v>1299</v>
      </c>
      <c r="BB2214">
        <f t="shared" si="455"/>
        <v>911</v>
      </c>
      <c r="BC2214">
        <f t="shared" si="451"/>
        <v>7.6923076923074429E-4</v>
      </c>
      <c r="BD2214">
        <f t="shared" si="452"/>
        <v>0.24083333333333334</v>
      </c>
      <c r="BE2214">
        <f t="shared" si="453"/>
        <v>0</v>
      </c>
    </row>
    <row r="2215" spans="1:57" x14ac:dyDescent="0.3">
      <c r="A2215">
        <f>Pumpkin_Seeds_Dataset!A2213</f>
        <v>95971</v>
      </c>
      <c r="B2215">
        <f>Pumpkin_Seeds_Dataset!B2213</f>
        <v>1303.7739999999999</v>
      </c>
      <c r="C2215">
        <f>Pumpkin_Seeds_Dataset!C2213</f>
        <v>558.41700000000003</v>
      </c>
      <c r="D2215">
        <f>Pumpkin_Seeds_Dataset!D2213</f>
        <v>219.84139999999999</v>
      </c>
      <c r="E2215">
        <f>Pumpkin_Seeds_Dataset!E2213</f>
        <v>96950</v>
      </c>
      <c r="F2215">
        <f>Pumpkin_Seeds_Dataset!F2213</f>
        <v>349.56270000000001</v>
      </c>
      <c r="G2215">
        <f>Pumpkin_Seeds_Dataset!G2213</f>
        <v>0.91920000000000002</v>
      </c>
      <c r="H2215">
        <f>Pumpkin_Seeds_Dataset!H2213</f>
        <v>0.9899</v>
      </c>
      <c r="I2215">
        <f>Pumpkin_Seeds_Dataset!I2213</f>
        <v>0.70650000000000002</v>
      </c>
      <c r="J2215">
        <f>Pumpkin_Seeds_Dataset!J2213</f>
        <v>0.70950000000000002</v>
      </c>
      <c r="K2215">
        <f>Pumpkin_Seeds_Dataset!K2213</f>
        <v>2.5400999999999998</v>
      </c>
      <c r="L2215">
        <f>Pumpkin_Seeds_Dataset!L2213</f>
        <v>0.626</v>
      </c>
      <c r="M2215" s="9">
        <f>Pumpkin_Seeds_Dataset!M2213</f>
        <v>1</v>
      </c>
      <c r="N2215" s="10">
        <f t="shared" si="443"/>
        <v>0</v>
      </c>
      <c r="O2215" s="11">
        <f t="shared" si="444"/>
        <v>1</v>
      </c>
      <c r="P2215">
        <f t="shared" si="445"/>
        <v>1</v>
      </c>
      <c r="Q2215">
        <f t="shared" si="446"/>
        <v>0.99895482782468614</v>
      </c>
      <c r="R2215" s="9">
        <f t="shared" si="447"/>
        <v>0.99895482782468614</v>
      </c>
      <c r="S2215" s="11">
        <f t="shared" si="448"/>
        <v>1.0451721753138576E-3</v>
      </c>
      <c r="T2215" s="9">
        <f t="shared" si="449"/>
        <v>-1.0457187486272177E-3</v>
      </c>
      <c r="U2215" s="11">
        <f t="shared" si="450"/>
        <v>100</v>
      </c>
      <c r="AX2215">
        <v>0.99665884148299388</v>
      </c>
      <c r="AY2215">
        <v>0</v>
      </c>
      <c r="AZ2215">
        <v>1</v>
      </c>
      <c r="BA2215">
        <f t="shared" si="454"/>
        <v>1299</v>
      </c>
      <c r="BB2215">
        <f t="shared" si="455"/>
        <v>912</v>
      </c>
      <c r="BC2215">
        <f t="shared" si="451"/>
        <v>7.6923076923074429E-4</v>
      </c>
      <c r="BD2215">
        <f t="shared" si="452"/>
        <v>0.24</v>
      </c>
      <c r="BE2215">
        <f t="shared" si="453"/>
        <v>0</v>
      </c>
    </row>
    <row r="2216" spans="1:57" x14ac:dyDescent="0.3">
      <c r="A2216">
        <f>Pumpkin_Seeds_Dataset!A2214</f>
        <v>88634</v>
      </c>
      <c r="B2216">
        <f>Pumpkin_Seeds_Dataset!B2214</f>
        <v>1217.3589999999999</v>
      </c>
      <c r="C2216">
        <f>Pumpkin_Seeds_Dataset!C2214</f>
        <v>505.928</v>
      </c>
      <c r="D2216">
        <f>Pumpkin_Seeds_Dataset!D2214</f>
        <v>224.06190000000001</v>
      </c>
      <c r="E2216">
        <f>Pumpkin_Seeds_Dataset!E2214</f>
        <v>89534</v>
      </c>
      <c r="F2216">
        <f>Pumpkin_Seeds_Dataset!F2214</f>
        <v>335.935</v>
      </c>
      <c r="G2216">
        <f>Pumpkin_Seeds_Dataset!G2214</f>
        <v>0.89659999999999995</v>
      </c>
      <c r="H2216">
        <f>Pumpkin_Seeds_Dataset!H2214</f>
        <v>0.9899</v>
      </c>
      <c r="I2216">
        <f>Pumpkin_Seeds_Dataset!I2214</f>
        <v>0.73929999999999996</v>
      </c>
      <c r="J2216">
        <f>Pumpkin_Seeds_Dataset!J2214</f>
        <v>0.75160000000000005</v>
      </c>
      <c r="K2216">
        <f>Pumpkin_Seeds_Dataset!K2214</f>
        <v>2.258</v>
      </c>
      <c r="L2216">
        <f>Pumpkin_Seeds_Dataset!L2214</f>
        <v>0.66400000000000003</v>
      </c>
      <c r="M2216" s="9">
        <f>Pumpkin_Seeds_Dataset!M2214</f>
        <v>1</v>
      </c>
      <c r="N2216" s="10">
        <f t="shared" si="443"/>
        <v>0</v>
      </c>
      <c r="O2216" s="11">
        <f t="shared" si="444"/>
        <v>1</v>
      </c>
      <c r="P2216">
        <f t="shared" si="445"/>
        <v>1</v>
      </c>
      <c r="Q2216">
        <f t="shared" si="446"/>
        <v>0.92749799044496373</v>
      </c>
      <c r="R2216" s="9">
        <f t="shared" si="447"/>
        <v>0.92749799044496373</v>
      </c>
      <c r="S2216" s="11">
        <f t="shared" si="448"/>
        <v>7.2502009555036273E-2</v>
      </c>
      <c r="T2216" s="9">
        <f t="shared" si="449"/>
        <v>-7.5264651139051716E-2</v>
      </c>
      <c r="U2216" s="11">
        <f t="shared" si="450"/>
        <v>100</v>
      </c>
      <c r="AX2216">
        <v>0.9966831505589212</v>
      </c>
      <c r="AY2216">
        <v>0</v>
      </c>
      <c r="AZ2216">
        <v>1</v>
      </c>
      <c r="BA2216">
        <f t="shared" si="454"/>
        <v>1299</v>
      </c>
      <c r="BB2216">
        <f t="shared" si="455"/>
        <v>913</v>
      </c>
      <c r="BC2216">
        <f t="shared" si="451"/>
        <v>7.6923076923074429E-4</v>
      </c>
      <c r="BD2216">
        <f t="shared" si="452"/>
        <v>0.23916666666666664</v>
      </c>
      <c r="BE2216">
        <f t="shared" si="453"/>
        <v>0</v>
      </c>
    </row>
    <row r="2217" spans="1:57" x14ac:dyDescent="0.3">
      <c r="A2217">
        <f>Pumpkin_Seeds_Dataset!A2215</f>
        <v>77706</v>
      </c>
      <c r="B2217">
        <f>Pumpkin_Seeds_Dataset!B2215</f>
        <v>1125.991</v>
      </c>
      <c r="C2217">
        <f>Pumpkin_Seeds_Dataset!C2215</f>
        <v>462.32830000000001</v>
      </c>
      <c r="D2217">
        <f>Pumpkin_Seeds_Dataset!D2215</f>
        <v>215.10400000000001</v>
      </c>
      <c r="E2217">
        <f>Pumpkin_Seeds_Dataset!E2215</f>
        <v>78360</v>
      </c>
      <c r="F2217">
        <f>Pumpkin_Seeds_Dataset!F2215</f>
        <v>314.54469999999998</v>
      </c>
      <c r="G2217">
        <f>Pumpkin_Seeds_Dataset!G2215</f>
        <v>0.88519999999999999</v>
      </c>
      <c r="H2217">
        <f>Pumpkin_Seeds_Dataset!H2215</f>
        <v>0.99170000000000003</v>
      </c>
      <c r="I2217">
        <f>Pumpkin_Seeds_Dataset!I2215</f>
        <v>0.61770000000000003</v>
      </c>
      <c r="J2217">
        <f>Pumpkin_Seeds_Dataset!J2215</f>
        <v>0.7702</v>
      </c>
      <c r="K2217">
        <f>Pumpkin_Seeds_Dataset!K2215</f>
        <v>2.1493000000000002</v>
      </c>
      <c r="L2217">
        <f>Pumpkin_Seeds_Dataset!L2215</f>
        <v>0.68030000000000002</v>
      </c>
      <c r="M2217" s="9">
        <f>Pumpkin_Seeds_Dataset!M2215</f>
        <v>1</v>
      </c>
      <c r="N2217" s="10">
        <f t="shared" si="443"/>
        <v>0</v>
      </c>
      <c r="O2217" s="11">
        <f t="shared" si="444"/>
        <v>1</v>
      </c>
      <c r="P2217">
        <f t="shared" si="445"/>
        <v>1</v>
      </c>
      <c r="Q2217">
        <f t="shared" si="446"/>
        <v>0.80136008166773542</v>
      </c>
      <c r="R2217" s="9">
        <f t="shared" si="447"/>
        <v>0.80136008166773542</v>
      </c>
      <c r="S2217" s="11">
        <f t="shared" si="448"/>
        <v>0.19863991833226458</v>
      </c>
      <c r="T2217" s="9">
        <f t="shared" si="449"/>
        <v>-0.2214448927672136</v>
      </c>
      <c r="U2217" s="11">
        <f t="shared" si="450"/>
        <v>100</v>
      </c>
      <c r="AX2217">
        <v>0.99672365605950353</v>
      </c>
      <c r="AY2217">
        <v>0</v>
      </c>
      <c r="AZ2217">
        <v>1</v>
      </c>
      <c r="BA2217">
        <f t="shared" si="454"/>
        <v>1299</v>
      </c>
      <c r="BB2217">
        <f t="shared" si="455"/>
        <v>914</v>
      </c>
      <c r="BC2217">
        <f t="shared" si="451"/>
        <v>7.6923076923074429E-4</v>
      </c>
      <c r="BD2217">
        <f t="shared" si="452"/>
        <v>0.23833333333333329</v>
      </c>
      <c r="BE2217">
        <f t="shared" si="453"/>
        <v>0</v>
      </c>
    </row>
    <row r="2218" spans="1:57" x14ac:dyDescent="0.3">
      <c r="A2218">
        <f>Pumpkin_Seeds_Dataset!A2216</f>
        <v>101632</v>
      </c>
      <c r="B2218">
        <f>Pumpkin_Seeds_Dataset!B2216</f>
        <v>1323.2750000000001</v>
      </c>
      <c r="C2218">
        <f>Pumpkin_Seeds_Dataset!C2216</f>
        <v>558.97979999999995</v>
      </c>
      <c r="D2218">
        <f>Pumpkin_Seeds_Dataset!D2216</f>
        <v>232.15039999999999</v>
      </c>
      <c r="E2218">
        <f>Pumpkin_Seeds_Dataset!E2216</f>
        <v>102412</v>
      </c>
      <c r="F2218">
        <f>Pumpkin_Seeds_Dataset!F2216</f>
        <v>359.72469999999998</v>
      </c>
      <c r="G2218">
        <f>Pumpkin_Seeds_Dataset!G2216</f>
        <v>0.90969999999999995</v>
      </c>
      <c r="H2218">
        <f>Pumpkin_Seeds_Dataset!H2216</f>
        <v>0.99239999999999995</v>
      </c>
      <c r="I2218">
        <f>Pumpkin_Seeds_Dataset!I2216</f>
        <v>0.74509999999999998</v>
      </c>
      <c r="J2218">
        <f>Pumpkin_Seeds_Dataset!J2216</f>
        <v>0.72940000000000005</v>
      </c>
      <c r="K2218">
        <f>Pumpkin_Seeds_Dataset!K2216</f>
        <v>2.4077999999999999</v>
      </c>
      <c r="L2218">
        <f>Pumpkin_Seeds_Dataset!L2216</f>
        <v>0.64349999999999996</v>
      </c>
      <c r="M2218" s="9">
        <f>Pumpkin_Seeds_Dataset!M2216</f>
        <v>1</v>
      </c>
      <c r="N2218" s="10">
        <f t="shared" si="443"/>
        <v>0</v>
      </c>
      <c r="O2218" s="11">
        <f t="shared" si="444"/>
        <v>1</v>
      </c>
      <c r="P2218">
        <f t="shared" si="445"/>
        <v>1</v>
      </c>
      <c r="Q2218">
        <f t="shared" si="446"/>
        <v>0.99849074869423726</v>
      </c>
      <c r="R2218" s="9">
        <f t="shared" si="447"/>
        <v>0.99849074869423726</v>
      </c>
      <c r="S2218" s="11">
        <f t="shared" si="448"/>
        <v>1.5092513057627377E-3</v>
      </c>
      <c r="T2218" s="9">
        <f t="shared" si="449"/>
        <v>-1.5103913727574992E-3</v>
      </c>
      <c r="U2218" s="11">
        <f t="shared" si="450"/>
        <v>100</v>
      </c>
      <c r="AX2218">
        <v>0.9967334304429617</v>
      </c>
      <c r="AY2218">
        <v>0</v>
      </c>
      <c r="AZ2218">
        <v>1</v>
      </c>
      <c r="BA2218">
        <f t="shared" si="454"/>
        <v>1299</v>
      </c>
      <c r="BB2218">
        <f t="shared" si="455"/>
        <v>915</v>
      </c>
      <c r="BC2218">
        <f t="shared" si="451"/>
        <v>7.6923076923074429E-4</v>
      </c>
      <c r="BD2218">
        <f t="shared" si="452"/>
        <v>0.23750000000000004</v>
      </c>
      <c r="BE2218">
        <f t="shared" si="453"/>
        <v>0</v>
      </c>
    </row>
    <row r="2219" spans="1:57" x14ac:dyDescent="0.3">
      <c r="A2219">
        <f>Pumpkin_Seeds_Dataset!A2217</f>
        <v>96168</v>
      </c>
      <c r="B2219">
        <f>Pumpkin_Seeds_Dataset!B2217</f>
        <v>1293.681</v>
      </c>
      <c r="C2219">
        <f>Pumpkin_Seeds_Dataset!C2217</f>
        <v>545.60950000000003</v>
      </c>
      <c r="D2219">
        <f>Pumpkin_Seeds_Dataset!D2217</f>
        <v>225.10990000000001</v>
      </c>
      <c r="E2219">
        <f>Pumpkin_Seeds_Dataset!E2217</f>
        <v>97215</v>
      </c>
      <c r="F2219">
        <f>Pumpkin_Seeds_Dataset!F2217</f>
        <v>349.92129999999997</v>
      </c>
      <c r="G2219">
        <f>Pumpkin_Seeds_Dataset!G2217</f>
        <v>0.91090000000000004</v>
      </c>
      <c r="H2219">
        <f>Pumpkin_Seeds_Dataset!H2217</f>
        <v>0.98919999999999997</v>
      </c>
      <c r="I2219">
        <f>Pumpkin_Seeds_Dataset!I2217</f>
        <v>0.54290000000000005</v>
      </c>
      <c r="J2219">
        <f>Pumpkin_Seeds_Dataset!J2217</f>
        <v>0.72209999999999996</v>
      </c>
      <c r="K2219">
        <f>Pumpkin_Seeds_Dataset!K2217</f>
        <v>2.4237000000000002</v>
      </c>
      <c r="L2219">
        <f>Pumpkin_Seeds_Dataset!L2217</f>
        <v>0.64129999999999998</v>
      </c>
      <c r="M2219" s="9">
        <f>Pumpkin_Seeds_Dataset!M2217</f>
        <v>1</v>
      </c>
      <c r="N2219" s="10">
        <f t="shared" si="443"/>
        <v>0</v>
      </c>
      <c r="O2219" s="11">
        <f t="shared" si="444"/>
        <v>1</v>
      </c>
      <c r="P2219">
        <f t="shared" si="445"/>
        <v>1</v>
      </c>
      <c r="Q2219">
        <f t="shared" si="446"/>
        <v>0.99014693507104545</v>
      </c>
      <c r="R2219" s="9">
        <f t="shared" si="447"/>
        <v>0.99014693507104545</v>
      </c>
      <c r="S2219" s="11">
        <f t="shared" si="448"/>
        <v>9.8530649289545469E-3</v>
      </c>
      <c r="T2219" s="9">
        <f t="shared" si="449"/>
        <v>-9.9019276028683954E-3</v>
      </c>
      <c r="U2219" s="11">
        <f t="shared" si="450"/>
        <v>100</v>
      </c>
      <c r="AX2219">
        <v>0.99678808508687</v>
      </c>
      <c r="AY2219">
        <v>0</v>
      </c>
      <c r="AZ2219">
        <v>1</v>
      </c>
      <c r="BA2219">
        <f t="shared" si="454"/>
        <v>1299</v>
      </c>
      <c r="BB2219">
        <f t="shared" si="455"/>
        <v>916</v>
      </c>
      <c r="BC2219">
        <f t="shared" si="451"/>
        <v>7.6923076923074429E-4</v>
      </c>
      <c r="BD2219">
        <f t="shared" si="452"/>
        <v>0.23666666666666669</v>
      </c>
      <c r="BE2219">
        <f t="shared" si="453"/>
        <v>0</v>
      </c>
    </row>
    <row r="2220" spans="1:57" x14ac:dyDescent="0.3">
      <c r="A2220">
        <f>Pumpkin_Seeds_Dataset!A2218</f>
        <v>85314</v>
      </c>
      <c r="B2220">
        <f>Pumpkin_Seeds_Dataset!B2218</f>
        <v>1187.038</v>
      </c>
      <c r="C2220">
        <f>Pumpkin_Seeds_Dataset!C2218</f>
        <v>475.51229999999998</v>
      </c>
      <c r="D2220">
        <f>Pumpkin_Seeds_Dataset!D2218</f>
        <v>229.68950000000001</v>
      </c>
      <c r="E2220">
        <f>Pumpkin_Seeds_Dataset!E2218</f>
        <v>86356</v>
      </c>
      <c r="F2220">
        <f>Pumpkin_Seeds_Dataset!F2218</f>
        <v>329.58330000000001</v>
      </c>
      <c r="G2220">
        <f>Pumpkin_Seeds_Dataset!G2218</f>
        <v>0.87560000000000004</v>
      </c>
      <c r="H2220">
        <f>Pumpkin_Seeds_Dataset!H2218</f>
        <v>0.9879</v>
      </c>
      <c r="I2220">
        <f>Pumpkin_Seeds_Dataset!I2218</f>
        <v>0.62549999999999994</v>
      </c>
      <c r="J2220">
        <f>Pumpkin_Seeds_Dataset!J2218</f>
        <v>0.76090000000000002</v>
      </c>
      <c r="K2220">
        <f>Pumpkin_Seeds_Dataset!K2218</f>
        <v>2.0701999999999998</v>
      </c>
      <c r="L2220">
        <f>Pumpkin_Seeds_Dataset!L2218</f>
        <v>0.69310000000000005</v>
      </c>
      <c r="M2220" s="9">
        <f>Pumpkin_Seeds_Dataset!M2218</f>
        <v>1</v>
      </c>
      <c r="N2220" s="10">
        <f t="shared" si="443"/>
        <v>0</v>
      </c>
      <c r="O2220" s="11">
        <f t="shared" si="444"/>
        <v>1</v>
      </c>
      <c r="P2220">
        <f t="shared" si="445"/>
        <v>1</v>
      </c>
      <c r="Q2220">
        <f t="shared" si="446"/>
        <v>0.40420279255038882</v>
      </c>
      <c r="R2220" s="9">
        <f t="shared" si="447"/>
        <v>0.40420279255038882</v>
      </c>
      <c r="S2220" s="11">
        <f t="shared" si="448"/>
        <v>0.59579720744961118</v>
      </c>
      <c r="T2220" s="9">
        <f t="shared" si="449"/>
        <v>-0.90583856520325912</v>
      </c>
      <c r="U2220" s="11">
        <f t="shared" si="450"/>
        <v>0</v>
      </c>
      <c r="AX2220">
        <v>0.99680038324179199</v>
      </c>
      <c r="AY2220">
        <v>0</v>
      </c>
      <c r="AZ2220">
        <v>1</v>
      </c>
      <c r="BA2220">
        <f t="shared" si="454"/>
        <v>1299</v>
      </c>
      <c r="BB2220">
        <f t="shared" si="455"/>
        <v>917</v>
      </c>
      <c r="BC2220">
        <f t="shared" si="451"/>
        <v>7.6923076923074429E-4</v>
      </c>
      <c r="BD2220">
        <f t="shared" si="452"/>
        <v>0.23583333333333334</v>
      </c>
      <c r="BE2220">
        <f t="shared" si="453"/>
        <v>0</v>
      </c>
    </row>
    <row r="2221" spans="1:57" x14ac:dyDescent="0.3">
      <c r="A2221">
        <f>Pumpkin_Seeds_Dataset!A2219</f>
        <v>61934</v>
      </c>
      <c r="B2221">
        <f>Pumpkin_Seeds_Dataset!B2219</f>
        <v>1014.244</v>
      </c>
      <c r="C2221">
        <f>Pumpkin_Seeds_Dataset!C2219</f>
        <v>420.28449999999998</v>
      </c>
      <c r="D2221">
        <f>Pumpkin_Seeds_Dataset!D2219</f>
        <v>188.4084</v>
      </c>
      <c r="E2221">
        <f>Pumpkin_Seeds_Dataset!E2219</f>
        <v>62707</v>
      </c>
      <c r="F2221">
        <f>Pumpkin_Seeds_Dataset!F2219</f>
        <v>280.81459999999998</v>
      </c>
      <c r="G2221">
        <f>Pumpkin_Seeds_Dataset!G2219</f>
        <v>0.89390000000000003</v>
      </c>
      <c r="H2221">
        <f>Pumpkin_Seeds_Dataset!H2219</f>
        <v>0.98770000000000002</v>
      </c>
      <c r="I2221">
        <f>Pumpkin_Seeds_Dataset!I2219</f>
        <v>0.75209999999999999</v>
      </c>
      <c r="J2221">
        <f>Pumpkin_Seeds_Dataset!J2219</f>
        <v>0.75660000000000005</v>
      </c>
      <c r="K2221">
        <f>Pumpkin_Seeds_Dataset!K2219</f>
        <v>2.2307000000000001</v>
      </c>
      <c r="L2221">
        <f>Pumpkin_Seeds_Dataset!L2219</f>
        <v>0.66820000000000002</v>
      </c>
      <c r="M2221" s="9">
        <f>Pumpkin_Seeds_Dataset!M2219</f>
        <v>1</v>
      </c>
      <c r="N2221" s="10">
        <f t="shared" si="443"/>
        <v>0</v>
      </c>
      <c r="O2221" s="11">
        <f t="shared" si="444"/>
        <v>1</v>
      </c>
      <c r="P2221">
        <f t="shared" si="445"/>
        <v>1</v>
      </c>
      <c r="Q2221">
        <f t="shared" si="446"/>
        <v>0.9324066220413777</v>
      </c>
      <c r="R2221" s="9">
        <f t="shared" si="447"/>
        <v>0.9324066220413777</v>
      </c>
      <c r="S2221" s="11">
        <f t="shared" si="448"/>
        <v>6.7593377958622303E-2</v>
      </c>
      <c r="T2221" s="9">
        <f t="shared" si="449"/>
        <v>-6.9986269699275377E-2</v>
      </c>
      <c r="U2221" s="11">
        <f t="shared" si="450"/>
        <v>100</v>
      </c>
      <c r="AX2221">
        <v>0.99680903519742214</v>
      </c>
      <c r="AY2221">
        <v>0</v>
      </c>
      <c r="AZ2221">
        <v>1</v>
      </c>
      <c r="BA2221">
        <f t="shared" si="454"/>
        <v>1299</v>
      </c>
      <c r="BB2221">
        <f t="shared" si="455"/>
        <v>918</v>
      </c>
      <c r="BC2221">
        <f t="shared" si="451"/>
        <v>7.6923076923074429E-4</v>
      </c>
      <c r="BD2221">
        <f t="shared" si="452"/>
        <v>0.23499999999999999</v>
      </c>
      <c r="BE2221">
        <f t="shared" si="453"/>
        <v>0</v>
      </c>
    </row>
    <row r="2222" spans="1:57" x14ac:dyDescent="0.3">
      <c r="A2222">
        <f>Pumpkin_Seeds_Dataset!A2220</f>
        <v>65789</v>
      </c>
      <c r="B2222">
        <f>Pumpkin_Seeds_Dataset!B2220</f>
        <v>1047.0170000000001</v>
      </c>
      <c r="C2222">
        <f>Pumpkin_Seeds_Dataset!C2220</f>
        <v>424.70190000000002</v>
      </c>
      <c r="D2222">
        <f>Pumpkin_Seeds_Dataset!D2220</f>
        <v>198.0334</v>
      </c>
      <c r="E2222">
        <f>Pumpkin_Seeds_Dataset!E2220</f>
        <v>66544</v>
      </c>
      <c r="F2222">
        <f>Pumpkin_Seeds_Dataset!F2220</f>
        <v>289.4221</v>
      </c>
      <c r="G2222">
        <f>Pumpkin_Seeds_Dataset!G2220</f>
        <v>0.88460000000000005</v>
      </c>
      <c r="H2222">
        <f>Pumpkin_Seeds_Dataset!H2220</f>
        <v>0.98870000000000002</v>
      </c>
      <c r="I2222">
        <f>Pumpkin_Seeds_Dataset!I2220</f>
        <v>0.58789999999999998</v>
      </c>
      <c r="J2222">
        <f>Pumpkin_Seeds_Dataset!J2220</f>
        <v>0.75409999999999999</v>
      </c>
      <c r="K2222">
        <f>Pumpkin_Seeds_Dataset!K2220</f>
        <v>2.1446000000000001</v>
      </c>
      <c r="L2222">
        <f>Pumpkin_Seeds_Dataset!L2220</f>
        <v>0.68149999999999999</v>
      </c>
      <c r="M2222" s="9">
        <f>Pumpkin_Seeds_Dataset!M2220</f>
        <v>1</v>
      </c>
      <c r="N2222" s="10">
        <f t="shared" si="443"/>
        <v>0</v>
      </c>
      <c r="O2222" s="11">
        <f t="shared" si="444"/>
        <v>1</v>
      </c>
      <c r="P2222">
        <f t="shared" si="445"/>
        <v>1</v>
      </c>
      <c r="Q2222">
        <f t="shared" si="446"/>
        <v>0.77186004601821723</v>
      </c>
      <c r="R2222" s="9">
        <f t="shared" si="447"/>
        <v>0.77186004601821723</v>
      </c>
      <c r="S2222" s="11">
        <f t="shared" si="448"/>
        <v>0.22813995398178277</v>
      </c>
      <c r="T2222" s="9">
        <f t="shared" si="449"/>
        <v>-0.25895203293310287</v>
      </c>
      <c r="U2222" s="11">
        <f t="shared" si="450"/>
        <v>100</v>
      </c>
      <c r="AX2222">
        <v>0.99683871642610278</v>
      </c>
      <c r="AY2222">
        <v>0</v>
      </c>
      <c r="AZ2222">
        <v>1</v>
      </c>
      <c r="BA2222">
        <f t="shared" si="454"/>
        <v>1299</v>
      </c>
      <c r="BB2222">
        <f t="shared" si="455"/>
        <v>919</v>
      </c>
      <c r="BC2222">
        <f t="shared" si="451"/>
        <v>7.6923076923074429E-4</v>
      </c>
      <c r="BD2222">
        <f t="shared" si="452"/>
        <v>0.23416666666666663</v>
      </c>
      <c r="BE2222">
        <f t="shared" si="453"/>
        <v>0</v>
      </c>
    </row>
    <row r="2223" spans="1:57" x14ac:dyDescent="0.3">
      <c r="A2223">
        <f>Pumpkin_Seeds_Dataset!A2221</f>
        <v>76982</v>
      </c>
      <c r="B2223">
        <f>Pumpkin_Seeds_Dataset!B2221</f>
        <v>1142.664</v>
      </c>
      <c r="C2223">
        <f>Pumpkin_Seeds_Dataset!C2221</f>
        <v>471.20409999999998</v>
      </c>
      <c r="D2223">
        <f>Pumpkin_Seeds_Dataset!D2221</f>
        <v>208.64510000000001</v>
      </c>
      <c r="E2223">
        <f>Pumpkin_Seeds_Dataset!E2221</f>
        <v>78015</v>
      </c>
      <c r="F2223">
        <f>Pumpkin_Seeds_Dataset!F2221</f>
        <v>313.07589999999999</v>
      </c>
      <c r="G2223">
        <f>Pumpkin_Seeds_Dataset!G2221</f>
        <v>0.89659999999999995</v>
      </c>
      <c r="H2223">
        <f>Pumpkin_Seeds_Dataset!H2221</f>
        <v>0.98680000000000001</v>
      </c>
      <c r="I2223">
        <f>Pumpkin_Seeds_Dataset!I2221</f>
        <v>0.70450000000000002</v>
      </c>
      <c r="J2223">
        <f>Pumpkin_Seeds_Dataset!J2221</f>
        <v>0.7409</v>
      </c>
      <c r="K2223">
        <f>Pumpkin_Seeds_Dataset!K2221</f>
        <v>2.2584</v>
      </c>
      <c r="L2223">
        <f>Pumpkin_Seeds_Dataset!L2221</f>
        <v>0.66439999999999999</v>
      </c>
      <c r="M2223" s="9">
        <f>Pumpkin_Seeds_Dataset!M2221</f>
        <v>1</v>
      </c>
      <c r="N2223" s="10">
        <f t="shared" si="443"/>
        <v>0</v>
      </c>
      <c r="O2223" s="11">
        <f t="shared" si="444"/>
        <v>1</v>
      </c>
      <c r="P2223">
        <f t="shared" si="445"/>
        <v>1</v>
      </c>
      <c r="Q2223">
        <f t="shared" si="446"/>
        <v>0.7699674088390982</v>
      </c>
      <c r="R2223" s="9">
        <f t="shared" si="447"/>
        <v>0.7699674088390982</v>
      </c>
      <c r="S2223" s="11">
        <f t="shared" si="448"/>
        <v>0.2300325911609018</v>
      </c>
      <c r="T2223" s="9">
        <f t="shared" si="449"/>
        <v>-0.26140709121317501</v>
      </c>
      <c r="U2223" s="11">
        <f t="shared" si="450"/>
        <v>100</v>
      </c>
      <c r="AX2223">
        <v>0.99683926259400024</v>
      </c>
      <c r="AY2223">
        <v>0</v>
      </c>
      <c r="AZ2223">
        <v>1</v>
      </c>
      <c r="BA2223">
        <f t="shared" si="454"/>
        <v>1299</v>
      </c>
      <c r="BB2223">
        <f t="shared" si="455"/>
        <v>920</v>
      </c>
      <c r="BC2223">
        <f t="shared" si="451"/>
        <v>7.6923076923074429E-4</v>
      </c>
      <c r="BD2223">
        <f t="shared" si="452"/>
        <v>0.23333333333333328</v>
      </c>
      <c r="BE2223">
        <f t="shared" si="453"/>
        <v>0</v>
      </c>
    </row>
    <row r="2224" spans="1:57" x14ac:dyDescent="0.3">
      <c r="A2224">
        <f>Pumpkin_Seeds_Dataset!A2222</f>
        <v>63752</v>
      </c>
      <c r="B2224">
        <f>Pumpkin_Seeds_Dataset!B2222</f>
        <v>1016.122</v>
      </c>
      <c r="C2224">
        <f>Pumpkin_Seeds_Dataset!C2222</f>
        <v>411.85149999999999</v>
      </c>
      <c r="D2224">
        <f>Pumpkin_Seeds_Dataset!D2222</f>
        <v>197.90539999999999</v>
      </c>
      <c r="E2224">
        <f>Pumpkin_Seeds_Dataset!E2222</f>
        <v>64556</v>
      </c>
      <c r="F2224">
        <f>Pumpkin_Seeds_Dataset!F2222</f>
        <v>284.90620000000001</v>
      </c>
      <c r="G2224">
        <f>Pumpkin_Seeds_Dataset!G2222</f>
        <v>0.877</v>
      </c>
      <c r="H2224">
        <f>Pumpkin_Seeds_Dataset!H2222</f>
        <v>0.98750000000000004</v>
      </c>
      <c r="I2224">
        <f>Pumpkin_Seeds_Dataset!I2222</f>
        <v>0.72640000000000005</v>
      </c>
      <c r="J2224">
        <f>Pumpkin_Seeds_Dataset!J2222</f>
        <v>0.77590000000000003</v>
      </c>
      <c r="K2224">
        <f>Pumpkin_Seeds_Dataset!K2222</f>
        <v>2.0811000000000002</v>
      </c>
      <c r="L2224">
        <f>Pumpkin_Seeds_Dataset!L2222</f>
        <v>0.69179999999999997</v>
      </c>
      <c r="M2224" s="9">
        <f>Pumpkin_Seeds_Dataset!M2222</f>
        <v>1</v>
      </c>
      <c r="N2224" s="10">
        <f t="shared" si="443"/>
        <v>0</v>
      </c>
      <c r="O2224" s="11">
        <f t="shared" si="444"/>
        <v>1</v>
      </c>
      <c r="P2224">
        <f t="shared" si="445"/>
        <v>1</v>
      </c>
      <c r="Q2224">
        <f t="shared" si="446"/>
        <v>0.64683105493293724</v>
      </c>
      <c r="R2224" s="9">
        <f t="shared" si="447"/>
        <v>0.64683105493293724</v>
      </c>
      <c r="S2224" s="11">
        <f t="shared" si="448"/>
        <v>0.35316894506706276</v>
      </c>
      <c r="T2224" s="9">
        <f t="shared" si="449"/>
        <v>-0.43567013923923803</v>
      </c>
      <c r="U2224" s="11">
        <f t="shared" si="450"/>
        <v>100</v>
      </c>
      <c r="AX2224">
        <v>0.99687116679973686</v>
      </c>
      <c r="AY2224">
        <v>0</v>
      </c>
      <c r="AZ2224">
        <v>1</v>
      </c>
      <c r="BA2224">
        <f t="shared" si="454"/>
        <v>1299</v>
      </c>
      <c r="BB2224">
        <f t="shared" si="455"/>
        <v>921</v>
      </c>
      <c r="BC2224">
        <f t="shared" si="451"/>
        <v>7.6923076923074429E-4</v>
      </c>
      <c r="BD2224">
        <f t="shared" si="452"/>
        <v>0.23250000000000004</v>
      </c>
      <c r="BE2224">
        <f t="shared" si="453"/>
        <v>0</v>
      </c>
    </row>
    <row r="2225" spans="1:57" x14ac:dyDescent="0.3">
      <c r="A2225">
        <f>Pumpkin_Seeds_Dataset!A2223</f>
        <v>74014</v>
      </c>
      <c r="B2225">
        <f>Pumpkin_Seeds_Dataset!B2223</f>
        <v>1156.549</v>
      </c>
      <c r="C2225">
        <f>Pumpkin_Seeds_Dataset!C2223</f>
        <v>496.66739999999999</v>
      </c>
      <c r="D2225">
        <f>Pumpkin_Seeds_Dataset!D2223</f>
        <v>191.65299999999999</v>
      </c>
      <c r="E2225">
        <f>Pumpkin_Seeds_Dataset!E2223</f>
        <v>74728</v>
      </c>
      <c r="F2225">
        <f>Pumpkin_Seeds_Dataset!F2223</f>
        <v>306.98140000000001</v>
      </c>
      <c r="G2225">
        <f>Pumpkin_Seeds_Dataset!G2223</f>
        <v>0.92249999999999999</v>
      </c>
      <c r="H2225">
        <f>Pumpkin_Seeds_Dataset!H2223</f>
        <v>0.99039999999999995</v>
      </c>
      <c r="I2225">
        <f>Pumpkin_Seeds_Dataset!I2223</f>
        <v>0.66879999999999995</v>
      </c>
      <c r="J2225">
        <f>Pumpkin_Seeds_Dataset!J2223</f>
        <v>0.69530000000000003</v>
      </c>
      <c r="K2225">
        <f>Pumpkin_Seeds_Dataset!K2223</f>
        <v>2.5914999999999999</v>
      </c>
      <c r="L2225">
        <f>Pumpkin_Seeds_Dataset!L2223</f>
        <v>0.61809999999999998</v>
      </c>
      <c r="M2225" s="9">
        <f>Pumpkin_Seeds_Dataset!M2223</f>
        <v>1</v>
      </c>
      <c r="N2225" s="10">
        <f t="shared" si="443"/>
        <v>0</v>
      </c>
      <c r="O2225" s="11">
        <f t="shared" si="444"/>
        <v>1</v>
      </c>
      <c r="P2225">
        <f t="shared" si="445"/>
        <v>1</v>
      </c>
      <c r="Q2225">
        <f t="shared" si="446"/>
        <v>0.99946325820167337</v>
      </c>
      <c r="R2225" s="9">
        <f t="shared" si="447"/>
        <v>0.99946325820167337</v>
      </c>
      <c r="S2225" s="11">
        <f t="shared" si="448"/>
        <v>5.3674179832663427E-4</v>
      </c>
      <c r="T2225" s="9">
        <f t="shared" si="449"/>
        <v>-5.3688589577005727E-4</v>
      </c>
      <c r="U2225" s="11">
        <f t="shared" si="450"/>
        <v>100</v>
      </c>
      <c r="AX2225">
        <v>0.99689404710615748</v>
      </c>
      <c r="AY2225">
        <v>0</v>
      </c>
      <c r="AZ2225">
        <v>1</v>
      </c>
      <c r="BA2225">
        <f t="shared" si="454"/>
        <v>1299</v>
      </c>
      <c r="BB2225">
        <f t="shared" si="455"/>
        <v>922</v>
      </c>
      <c r="BC2225">
        <f t="shared" si="451"/>
        <v>7.6923076923074429E-4</v>
      </c>
      <c r="BD2225">
        <f t="shared" si="452"/>
        <v>0.23166666666666669</v>
      </c>
      <c r="BE2225">
        <f t="shared" si="453"/>
        <v>0</v>
      </c>
    </row>
    <row r="2226" spans="1:57" x14ac:dyDescent="0.3">
      <c r="A2226">
        <f>Pumpkin_Seeds_Dataset!A2224</f>
        <v>74941</v>
      </c>
      <c r="B2226">
        <f>Pumpkin_Seeds_Dataset!B2224</f>
        <v>1034.963</v>
      </c>
      <c r="C2226">
        <f>Pumpkin_Seeds_Dataset!C2224</f>
        <v>388.84359999999998</v>
      </c>
      <c r="D2226">
        <f>Pumpkin_Seeds_Dataset!D2224</f>
        <v>246.48689999999999</v>
      </c>
      <c r="E2226">
        <f>Pumpkin_Seeds_Dataset!E2224</f>
        <v>75646</v>
      </c>
      <c r="F2226">
        <f>Pumpkin_Seeds_Dataset!F2224</f>
        <v>308.89780000000002</v>
      </c>
      <c r="G2226">
        <f>Pumpkin_Seeds_Dataset!G2224</f>
        <v>0.77339999999999998</v>
      </c>
      <c r="H2226">
        <f>Pumpkin_Seeds_Dataset!H2224</f>
        <v>0.99070000000000003</v>
      </c>
      <c r="I2226">
        <f>Pumpkin_Seeds_Dataset!I2224</f>
        <v>0.73440000000000005</v>
      </c>
      <c r="J2226">
        <f>Pumpkin_Seeds_Dataset!J2224</f>
        <v>0.87919999999999998</v>
      </c>
      <c r="K2226">
        <f>Pumpkin_Seeds_Dataset!K2224</f>
        <v>1.5774999999999999</v>
      </c>
      <c r="L2226">
        <f>Pumpkin_Seeds_Dataset!L2224</f>
        <v>0.7944</v>
      </c>
      <c r="M2226" s="9">
        <f>Pumpkin_Seeds_Dataset!M2224</f>
        <v>1</v>
      </c>
      <c r="N2226" s="10">
        <f t="shared" si="443"/>
        <v>0</v>
      </c>
      <c r="O2226" s="11">
        <f t="shared" si="444"/>
        <v>1</v>
      </c>
      <c r="P2226">
        <f t="shared" si="445"/>
        <v>1</v>
      </c>
      <c r="Q2226">
        <f t="shared" si="446"/>
        <v>8.2278177220617803E-3</v>
      </c>
      <c r="R2226" s="9">
        <f t="shared" si="447"/>
        <v>8.2278177220617803E-3</v>
      </c>
      <c r="S2226" s="11">
        <f t="shared" si="448"/>
        <v>0.99177218227793817</v>
      </c>
      <c r="T2226" s="9">
        <f t="shared" si="449"/>
        <v>-4.8002344608080145</v>
      </c>
      <c r="U2226" s="11">
        <f t="shared" si="450"/>
        <v>0</v>
      </c>
      <c r="AX2226">
        <v>0.99690350253737492</v>
      </c>
      <c r="AY2226">
        <v>0</v>
      </c>
      <c r="AZ2226">
        <v>1</v>
      </c>
      <c r="BA2226">
        <f t="shared" si="454"/>
        <v>1299</v>
      </c>
      <c r="BB2226">
        <f t="shared" si="455"/>
        <v>923</v>
      </c>
      <c r="BC2226">
        <f t="shared" si="451"/>
        <v>7.6923076923074429E-4</v>
      </c>
      <c r="BD2226">
        <f t="shared" si="452"/>
        <v>0.23083333333333333</v>
      </c>
      <c r="BE2226">
        <f t="shared" si="453"/>
        <v>0</v>
      </c>
    </row>
    <row r="2227" spans="1:57" x14ac:dyDescent="0.3">
      <c r="A2227">
        <f>Pumpkin_Seeds_Dataset!A2225</f>
        <v>109945</v>
      </c>
      <c r="B2227">
        <f>Pumpkin_Seeds_Dataset!B2225</f>
        <v>1339.451</v>
      </c>
      <c r="C2227">
        <f>Pumpkin_Seeds_Dataset!C2225</f>
        <v>560.08140000000003</v>
      </c>
      <c r="D2227">
        <f>Pumpkin_Seeds_Dataset!D2225</f>
        <v>250.8681</v>
      </c>
      <c r="E2227">
        <f>Pumpkin_Seeds_Dataset!E2225</f>
        <v>110866</v>
      </c>
      <c r="F2227">
        <f>Pumpkin_Seeds_Dataset!F2225</f>
        <v>374.14749999999998</v>
      </c>
      <c r="G2227">
        <f>Pumpkin_Seeds_Dataset!G2225</f>
        <v>0.89410000000000001</v>
      </c>
      <c r="H2227">
        <f>Pumpkin_Seeds_Dataset!H2225</f>
        <v>0.99170000000000003</v>
      </c>
      <c r="I2227">
        <f>Pumpkin_Seeds_Dataset!I2225</f>
        <v>0.77629999999999999</v>
      </c>
      <c r="J2227">
        <f>Pumpkin_Seeds_Dataset!J2225</f>
        <v>0.77010000000000001</v>
      </c>
      <c r="K2227">
        <f>Pumpkin_Seeds_Dataset!K2225</f>
        <v>2.2326000000000001</v>
      </c>
      <c r="L2227">
        <f>Pumpkin_Seeds_Dataset!L2225</f>
        <v>0.66800000000000004</v>
      </c>
      <c r="M2227" s="9">
        <f>Pumpkin_Seeds_Dataset!M2225</f>
        <v>1</v>
      </c>
      <c r="N2227" s="10">
        <f t="shared" si="443"/>
        <v>0</v>
      </c>
      <c r="O2227" s="11">
        <f t="shared" si="444"/>
        <v>1</v>
      </c>
      <c r="P2227">
        <f t="shared" si="445"/>
        <v>1</v>
      </c>
      <c r="Q2227">
        <f t="shared" si="446"/>
        <v>0.99477929726081837</v>
      </c>
      <c r="R2227" s="9">
        <f t="shared" si="447"/>
        <v>0.99477929726081837</v>
      </c>
      <c r="S2227" s="11">
        <f t="shared" si="448"/>
        <v>5.2207027391816263E-3</v>
      </c>
      <c r="T2227" s="9">
        <f t="shared" si="449"/>
        <v>-5.234378225592029E-3</v>
      </c>
      <c r="U2227" s="11">
        <f t="shared" si="450"/>
        <v>100</v>
      </c>
      <c r="AX2227">
        <v>0.99692219510992552</v>
      </c>
      <c r="AY2227">
        <v>0</v>
      </c>
      <c r="AZ2227">
        <v>1</v>
      </c>
      <c r="BA2227">
        <f t="shared" si="454"/>
        <v>1299</v>
      </c>
      <c r="BB2227">
        <f t="shared" si="455"/>
        <v>924</v>
      </c>
      <c r="BC2227">
        <f t="shared" si="451"/>
        <v>7.6923076923074429E-4</v>
      </c>
      <c r="BD2227">
        <f t="shared" si="452"/>
        <v>0.22999999999999998</v>
      </c>
      <c r="BE2227">
        <f t="shared" si="453"/>
        <v>0</v>
      </c>
    </row>
    <row r="2228" spans="1:57" x14ac:dyDescent="0.3">
      <c r="A2228">
        <f>Pumpkin_Seeds_Dataset!A2226</f>
        <v>74272</v>
      </c>
      <c r="B2228">
        <f>Pumpkin_Seeds_Dataset!B2226</f>
        <v>1166.4349999999999</v>
      </c>
      <c r="C2228">
        <f>Pumpkin_Seeds_Dataset!C2226</f>
        <v>501.91739999999999</v>
      </c>
      <c r="D2228">
        <f>Pumpkin_Seeds_Dataset!D2226</f>
        <v>188.98740000000001</v>
      </c>
      <c r="E2228">
        <f>Pumpkin_Seeds_Dataset!E2226</f>
        <v>75425</v>
      </c>
      <c r="F2228">
        <f>Pumpkin_Seeds_Dataset!F2226</f>
        <v>307.51589999999999</v>
      </c>
      <c r="G2228">
        <f>Pumpkin_Seeds_Dataset!G2226</f>
        <v>0.9264</v>
      </c>
      <c r="H2228">
        <f>Pumpkin_Seeds_Dataset!H2226</f>
        <v>0.98470000000000002</v>
      </c>
      <c r="I2228">
        <f>Pumpkin_Seeds_Dataset!I2226</f>
        <v>0.63670000000000004</v>
      </c>
      <c r="J2228">
        <f>Pumpkin_Seeds_Dataset!J2226</f>
        <v>0.68600000000000005</v>
      </c>
      <c r="K2228">
        <f>Pumpkin_Seeds_Dataset!K2226</f>
        <v>2.6558000000000002</v>
      </c>
      <c r="L2228">
        <f>Pumpkin_Seeds_Dataset!L2226</f>
        <v>0.61270000000000002</v>
      </c>
      <c r="M2228" s="9">
        <f>Pumpkin_Seeds_Dataset!M2226</f>
        <v>1</v>
      </c>
      <c r="N2228" s="10">
        <f t="shared" si="443"/>
        <v>0</v>
      </c>
      <c r="O2228" s="11">
        <f t="shared" si="444"/>
        <v>1</v>
      </c>
      <c r="P2228">
        <f t="shared" si="445"/>
        <v>1</v>
      </c>
      <c r="Q2228">
        <f t="shared" si="446"/>
        <v>0.99697966577848673</v>
      </c>
      <c r="R2228" s="9">
        <f t="shared" si="447"/>
        <v>0.99697966577848673</v>
      </c>
      <c r="S2228" s="11">
        <f t="shared" si="448"/>
        <v>3.0203342215132656E-3</v>
      </c>
      <c r="T2228" s="9">
        <f t="shared" si="449"/>
        <v>-3.0249046360243531E-3</v>
      </c>
      <c r="U2228" s="11">
        <f t="shared" si="450"/>
        <v>100</v>
      </c>
      <c r="AX2228">
        <v>0.99697966577848673</v>
      </c>
      <c r="AY2228">
        <v>0</v>
      </c>
      <c r="AZ2228">
        <v>1</v>
      </c>
      <c r="BA2228">
        <f t="shared" si="454"/>
        <v>1299</v>
      </c>
      <c r="BB2228">
        <f t="shared" si="455"/>
        <v>925</v>
      </c>
      <c r="BC2228">
        <f t="shared" si="451"/>
        <v>7.6923076923074429E-4</v>
      </c>
      <c r="BD2228">
        <f t="shared" si="452"/>
        <v>0.22916666666666663</v>
      </c>
      <c r="BE2228">
        <f t="shared" si="453"/>
        <v>0</v>
      </c>
    </row>
    <row r="2229" spans="1:57" x14ac:dyDescent="0.3">
      <c r="A2229">
        <f>Pumpkin_Seeds_Dataset!A2227</f>
        <v>67958</v>
      </c>
      <c r="B2229">
        <f>Pumpkin_Seeds_Dataset!B2227</f>
        <v>1075.298</v>
      </c>
      <c r="C2229">
        <f>Pumpkin_Seeds_Dataset!C2227</f>
        <v>433.41129999999998</v>
      </c>
      <c r="D2229">
        <f>Pumpkin_Seeds_Dataset!D2227</f>
        <v>200.43100000000001</v>
      </c>
      <c r="E2229">
        <f>Pumpkin_Seeds_Dataset!E2227</f>
        <v>69034</v>
      </c>
      <c r="F2229">
        <f>Pumpkin_Seeds_Dataset!F2227</f>
        <v>294.15440000000001</v>
      </c>
      <c r="G2229">
        <f>Pumpkin_Seeds_Dataset!G2227</f>
        <v>0.88660000000000005</v>
      </c>
      <c r="H2229">
        <f>Pumpkin_Seeds_Dataset!H2227</f>
        <v>0.98440000000000005</v>
      </c>
      <c r="I2229">
        <f>Pumpkin_Seeds_Dataset!I2227</f>
        <v>0.56579999999999997</v>
      </c>
      <c r="J2229">
        <f>Pumpkin_Seeds_Dataset!J2227</f>
        <v>0.73860000000000003</v>
      </c>
      <c r="K2229">
        <f>Pumpkin_Seeds_Dataset!K2227</f>
        <v>2.1623999999999999</v>
      </c>
      <c r="L2229">
        <f>Pumpkin_Seeds_Dataset!L2227</f>
        <v>0.67869999999999997</v>
      </c>
      <c r="M2229" s="9">
        <f>Pumpkin_Seeds_Dataset!M2227</f>
        <v>1</v>
      </c>
      <c r="N2229" s="10">
        <f t="shared" si="443"/>
        <v>0</v>
      </c>
      <c r="O2229" s="11">
        <f t="shared" si="444"/>
        <v>1</v>
      </c>
      <c r="P2229">
        <f t="shared" si="445"/>
        <v>1</v>
      </c>
      <c r="Q2229">
        <f t="shared" si="446"/>
        <v>0.56962129129323891</v>
      </c>
      <c r="R2229" s="9">
        <f t="shared" si="447"/>
        <v>0.56962129129323891</v>
      </c>
      <c r="S2229" s="11">
        <f t="shared" si="448"/>
        <v>0.43037870870676109</v>
      </c>
      <c r="T2229" s="9">
        <f t="shared" si="449"/>
        <v>-0.56278354020578747</v>
      </c>
      <c r="U2229" s="11">
        <f t="shared" si="450"/>
        <v>100</v>
      </c>
      <c r="AX2229">
        <v>0.99698027128019706</v>
      </c>
      <c r="AY2229">
        <v>0</v>
      </c>
      <c r="AZ2229">
        <v>1</v>
      </c>
      <c r="BA2229">
        <f t="shared" si="454"/>
        <v>1299</v>
      </c>
      <c r="BB2229">
        <f t="shared" si="455"/>
        <v>926</v>
      </c>
      <c r="BC2229">
        <f t="shared" si="451"/>
        <v>7.6923076923074429E-4</v>
      </c>
      <c r="BD2229">
        <f t="shared" si="452"/>
        <v>0.22833333333333339</v>
      </c>
      <c r="BE2229">
        <f t="shared" si="453"/>
        <v>0</v>
      </c>
    </row>
    <row r="2230" spans="1:57" x14ac:dyDescent="0.3">
      <c r="A2230">
        <f>Pumpkin_Seeds_Dataset!A2228</f>
        <v>64226</v>
      </c>
      <c r="B2230">
        <f>Pumpkin_Seeds_Dataset!B2228</f>
        <v>1031.7929999999999</v>
      </c>
      <c r="C2230">
        <f>Pumpkin_Seeds_Dataset!C2228</f>
        <v>428.79349999999999</v>
      </c>
      <c r="D2230">
        <f>Pumpkin_Seeds_Dataset!D2228</f>
        <v>191.60659999999999</v>
      </c>
      <c r="E2230">
        <f>Pumpkin_Seeds_Dataset!E2228</f>
        <v>64959</v>
      </c>
      <c r="F2230">
        <f>Pumpkin_Seeds_Dataset!F2228</f>
        <v>285.96339999999998</v>
      </c>
      <c r="G2230">
        <f>Pumpkin_Seeds_Dataset!G2228</f>
        <v>0.89459999999999995</v>
      </c>
      <c r="H2230">
        <f>Pumpkin_Seeds_Dataset!H2228</f>
        <v>0.98870000000000002</v>
      </c>
      <c r="I2230">
        <f>Pumpkin_Seeds_Dataset!I2228</f>
        <v>0.7419</v>
      </c>
      <c r="J2230">
        <f>Pumpkin_Seeds_Dataset!J2228</f>
        <v>0.7581</v>
      </c>
      <c r="K2230">
        <f>Pumpkin_Seeds_Dataset!K2228</f>
        <v>2.2378999999999998</v>
      </c>
      <c r="L2230">
        <f>Pumpkin_Seeds_Dataset!L2228</f>
        <v>0.66690000000000005</v>
      </c>
      <c r="M2230" s="9">
        <f>Pumpkin_Seeds_Dataset!M2228</f>
        <v>1</v>
      </c>
      <c r="N2230" s="10">
        <f t="shared" si="443"/>
        <v>0</v>
      </c>
      <c r="O2230" s="11">
        <f t="shared" si="444"/>
        <v>1</v>
      </c>
      <c r="P2230">
        <f t="shared" si="445"/>
        <v>1</v>
      </c>
      <c r="Q2230">
        <f t="shared" si="446"/>
        <v>0.93355253216633083</v>
      </c>
      <c r="R2230" s="9">
        <f t="shared" si="447"/>
        <v>0.93355253216633083</v>
      </c>
      <c r="S2230" s="11">
        <f t="shared" si="448"/>
        <v>6.6447467833669172E-2</v>
      </c>
      <c r="T2230" s="9">
        <f t="shared" si="449"/>
        <v>-6.8758043168782007E-2</v>
      </c>
      <c r="U2230" s="11">
        <f t="shared" si="450"/>
        <v>100</v>
      </c>
      <c r="AX2230">
        <v>0.99703835638998228</v>
      </c>
      <c r="AY2230">
        <v>0</v>
      </c>
      <c r="AZ2230">
        <v>1</v>
      </c>
      <c r="BA2230">
        <f t="shared" si="454"/>
        <v>1299</v>
      </c>
      <c r="BB2230">
        <f t="shared" si="455"/>
        <v>927</v>
      </c>
      <c r="BC2230">
        <f t="shared" si="451"/>
        <v>7.6923076923074429E-4</v>
      </c>
      <c r="BD2230">
        <f t="shared" si="452"/>
        <v>0.22750000000000004</v>
      </c>
      <c r="BE2230">
        <f t="shared" si="453"/>
        <v>0</v>
      </c>
    </row>
    <row r="2231" spans="1:57" x14ac:dyDescent="0.3">
      <c r="A2231">
        <f>Pumpkin_Seeds_Dataset!A2229</f>
        <v>66684</v>
      </c>
      <c r="B2231">
        <f>Pumpkin_Seeds_Dataset!B2229</f>
        <v>1050.377</v>
      </c>
      <c r="C2231">
        <f>Pumpkin_Seeds_Dataset!C2229</f>
        <v>440.6173</v>
      </c>
      <c r="D2231">
        <f>Pumpkin_Seeds_Dataset!D2229</f>
        <v>192.9502</v>
      </c>
      <c r="E2231">
        <f>Pumpkin_Seeds_Dataset!E2229</f>
        <v>67302</v>
      </c>
      <c r="F2231">
        <f>Pumpkin_Seeds_Dataset!F2229</f>
        <v>291.38409999999999</v>
      </c>
      <c r="G2231">
        <f>Pumpkin_Seeds_Dataset!G2229</f>
        <v>0.89900000000000002</v>
      </c>
      <c r="H2231">
        <f>Pumpkin_Seeds_Dataset!H2229</f>
        <v>0.99080000000000001</v>
      </c>
      <c r="I2231">
        <f>Pumpkin_Seeds_Dataset!I2229</f>
        <v>0.72499999999999998</v>
      </c>
      <c r="J2231">
        <f>Pumpkin_Seeds_Dataset!J2229</f>
        <v>0.75949999999999995</v>
      </c>
      <c r="K2231">
        <f>Pumpkin_Seeds_Dataset!K2229</f>
        <v>2.2835999999999999</v>
      </c>
      <c r="L2231">
        <f>Pumpkin_Seeds_Dataset!L2229</f>
        <v>0.6613</v>
      </c>
      <c r="M2231" s="9">
        <f>Pumpkin_Seeds_Dataset!M2229</f>
        <v>1</v>
      </c>
      <c r="N2231" s="10">
        <f t="shared" si="443"/>
        <v>0</v>
      </c>
      <c r="O2231" s="11">
        <f t="shared" si="444"/>
        <v>1</v>
      </c>
      <c r="P2231">
        <f t="shared" si="445"/>
        <v>1</v>
      </c>
      <c r="Q2231">
        <f t="shared" si="446"/>
        <v>0.9443478257561464</v>
      </c>
      <c r="R2231" s="9">
        <f t="shared" si="447"/>
        <v>0.9443478257561464</v>
      </c>
      <c r="S2231" s="11">
        <f t="shared" si="448"/>
        <v>5.5652174243853603E-2</v>
      </c>
      <c r="T2231" s="9">
        <f t="shared" si="449"/>
        <v>-5.7260721213720382E-2</v>
      </c>
      <c r="U2231" s="11">
        <f t="shared" si="450"/>
        <v>100</v>
      </c>
      <c r="AX2231">
        <v>0.99713049406913279</v>
      </c>
      <c r="AY2231">
        <v>0</v>
      </c>
      <c r="AZ2231">
        <v>1</v>
      </c>
      <c r="BA2231">
        <f t="shared" si="454"/>
        <v>1299</v>
      </c>
      <c r="BB2231">
        <f t="shared" si="455"/>
        <v>928</v>
      </c>
      <c r="BC2231">
        <f t="shared" si="451"/>
        <v>7.6923076923074429E-4</v>
      </c>
      <c r="BD2231">
        <f t="shared" si="452"/>
        <v>0.22666666666666668</v>
      </c>
      <c r="BE2231">
        <f t="shared" si="453"/>
        <v>0</v>
      </c>
    </row>
    <row r="2232" spans="1:57" x14ac:dyDescent="0.3">
      <c r="A2232">
        <f>Pumpkin_Seeds_Dataset!A2230</f>
        <v>105056</v>
      </c>
      <c r="B2232">
        <f>Pumpkin_Seeds_Dataset!B2230</f>
        <v>1277.271</v>
      </c>
      <c r="C2232">
        <f>Pumpkin_Seeds_Dataset!C2230</f>
        <v>518.90679999999998</v>
      </c>
      <c r="D2232">
        <f>Pumpkin_Seeds_Dataset!D2230</f>
        <v>258.45260000000002</v>
      </c>
      <c r="E2232">
        <f>Pumpkin_Seeds_Dataset!E2230</f>
        <v>105896</v>
      </c>
      <c r="F2232">
        <f>Pumpkin_Seeds_Dataset!F2230</f>
        <v>365.73410000000001</v>
      </c>
      <c r="G2232">
        <f>Pumpkin_Seeds_Dataset!G2230</f>
        <v>0.86709999999999998</v>
      </c>
      <c r="H2232">
        <f>Pumpkin_Seeds_Dataset!H2230</f>
        <v>0.99209999999999998</v>
      </c>
      <c r="I2232">
        <f>Pumpkin_Seeds_Dataset!I2230</f>
        <v>0.61280000000000001</v>
      </c>
      <c r="J2232">
        <f>Pumpkin_Seeds_Dataset!J2230</f>
        <v>0.80920000000000003</v>
      </c>
      <c r="K2232">
        <f>Pumpkin_Seeds_Dataset!K2230</f>
        <v>2.0076999999999998</v>
      </c>
      <c r="L2232">
        <f>Pumpkin_Seeds_Dataset!L2230</f>
        <v>0.70479999999999998</v>
      </c>
      <c r="M2232" s="9">
        <f>Pumpkin_Seeds_Dataset!M2230</f>
        <v>1</v>
      </c>
      <c r="N2232" s="10">
        <f t="shared" si="443"/>
        <v>0</v>
      </c>
      <c r="O2232" s="11">
        <f t="shared" si="444"/>
        <v>1</v>
      </c>
      <c r="P2232">
        <f t="shared" si="445"/>
        <v>1</v>
      </c>
      <c r="Q2232">
        <f t="shared" si="446"/>
        <v>0.81905066191615761</v>
      </c>
      <c r="R2232" s="9">
        <f t="shared" si="447"/>
        <v>0.81905066191615761</v>
      </c>
      <c r="S2232" s="11">
        <f t="shared" si="448"/>
        <v>0.18094933808384239</v>
      </c>
      <c r="T2232" s="9">
        <f t="shared" si="449"/>
        <v>-0.19960933878072429</v>
      </c>
      <c r="U2232" s="11">
        <f t="shared" si="450"/>
        <v>100</v>
      </c>
      <c r="AX2232">
        <v>0.99715515850325476</v>
      </c>
      <c r="AY2232">
        <v>0</v>
      </c>
      <c r="AZ2232">
        <v>1</v>
      </c>
      <c r="BA2232">
        <f t="shared" si="454"/>
        <v>1299</v>
      </c>
      <c r="BB2232">
        <f t="shared" si="455"/>
        <v>929</v>
      </c>
      <c r="BC2232">
        <f t="shared" si="451"/>
        <v>7.6923076923074429E-4</v>
      </c>
      <c r="BD2232">
        <f t="shared" si="452"/>
        <v>0.22583333333333333</v>
      </c>
      <c r="BE2232">
        <f t="shared" si="453"/>
        <v>0</v>
      </c>
    </row>
    <row r="2233" spans="1:57" x14ac:dyDescent="0.3">
      <c r="A2233">
        <f>Pumpkin_Seeds_Dataset!A2231</f>
        <v>105093</v>
      </c>
      <c r="B2233">
        <f>Pumpkin_Seeds_Dataset!B2231</f>
        <v>1320.3610000000001</v>
      </c>
      <c r="C2233">
        <f>Pumpkin_Seeds_Dataset!C2231</f>
        <v>548.65449999999998</v>
      </c>
      <c r="D2233">
        <f>Pumpkin_Seeds_Dataset!D2231</f>
        <v>244.79150000000001</v>
      </c>
      <c r="E2233">
        <f>Pumpkin_Seeds_Dataset!E2231</f>
        <v>106199</v>
      </c>
      <c r="F2233">
        <f>Pumpkin_Seeds_Dataset!F2231</f>
        <v>365.79849999999999</v>
      </c>
      <c r="G2233">
        <f>Pumpkin_Seeds_Dataset!G2231</f>
        <v>0.89490000000000003</v>
      </c>
      <c r="H2233">
        <f>Pumpkin_Seeds_Dataset!H2231</f>
        <v>0.98960000000000004</v>
      </c>
      <c r="I2233">
        <f>Pumpkin_Seeds_Dataset!I2231</f>
        <v>0.57040000000000002</v>
      </c>
      <c r="J2233">
        <f>Pumpkin_Seeds_Dataset!J2231</f>
        <v>0.75749999999999995</v>
      </c>
      <c r="K2233">
        <f>Pumpkin_Seeds_Dataset!K2231</f>
        <v>2.2412999999999998</v>
      </c>
      <c r="L2233">
        <f>Pumpkin_Seeds_Dataset!L2231</f>
        <v>0.66669999999999996</v>
      </c>
      <c r="M2233" s="9">
        <f>Pumpkin_Seeds_Dataset!M2231</f>
        <v>1</v>
      </c>
      <c r="N2233" s="10">
        <f t="shared" si="443"/>
        <v>0</v>
      </c>
      <c r="O2233" s="11">
        <f t="shared" si="444"/>
        <v>1</v>
      </c>
      <c r="P2233">
        <f t="shared" si="445"/>
        <v>1</v>
      </c>
      <c r="Q2233">
        <f t="shared" si="446"/>
        <v>0.96982945614912341</v>
      </c>
      <c r="R2233" s="9">
        <f t="shared" si="447"/>
        <v>0.96982945614912341</v>
      </c>
      <c r="S2233" s="11">
        <f t="shared" si="448"/>
        <v>3.0170543850876586E-2</v>
      </c>
      <c r="T2233" s="9">
        <f t="shared" si="449"/>
        <v>-3.0635041345541385E-2</v>
      </c>
      <c r="U2233" s="11">
        <f t="shared" si="450"/>
        <v>100</v>
      </c>
      <c r="AX2233">
        <v>0.99723457797460036</v>
      </c>
      <c r="AY2233">
        <v>0</v>
      </c>
      <c r="AZ2233">
        <v>1</v>
      </c>
      <c r="BA2233">
        <f t="shared" si="454"/>
        <v>1299</v>
      </c>
      <c r="BB2233">
        <f t="shared" si="455"/>
        <v>930</v>
      </c>
      <c r="BC2233">
        <f t="shared" si="451"/>
        <v>7.6923076923074429E-4</v>
      </c>
      <c r="BD2233">
        <f t="shared" si="452"/>
        <v>0.22499999999999998</v>
      </c>
      <c r="BE2233">
        <f t="shared" si="453"/>
        <v>0</v>
      </c>
    </row>
    <row r="2234" spans="1:57" x14ac:dyDescent="0.3">
      <c r="A2234">
        <f>Pumpkin_Seeds_Dataset!A2232</f>
        <v>85803</v>
      </c>
      <c r="B2234">
        <f>Pumpkin_Seeds_Dataset!B2232</f>
        <v>1226.9590000000001</v>
      </c>
      <c r="C2234">
        <f>Pumpkin_Seeds_Dataset!C2232</f>
        <v>528.82349999999997</v>
      </c>
      <c r="D2234">
        <f>Pumpkin_Seeds_Dataset!D2232</f>
        <v>206.78880000000001</v>
      </c>
      <c r="E2234">
        <f>Pumpkin_Seeds_Dataset!E2232</f>
        <v>86510</v>
      </c>
      <c r="F2234">
        <f>Pumpkin_Seeds_Dataset!F2232</f>
        <v>330.5265</v>
      </c>
      <c r="G2234">
        <f>Pumpkin_Seeds_Dataset!G2232</f>
        <v>0.9204</v>
      </c>
      <c r="H2234">
        <f>Pumpkin_Seeds_Dataset!H2232</f>
        <v>0.99180000000000001</v>
      </c>
      <c r="I2234">
        <f>Pumpkin_Seeds_Dataset!I2232</f>
        <v>0.54149999999999998</v>
      </c>
      <c r="J2234">
        <f>Pumpkin_Seeds_Dataset!J2232</f>
        <v>0.71619999999999995</v>
      </c>
      <c r="K2234">
        <f>Pumpkin_Seeds_Dataset!K2232</f>
        <v>2.5573000000000001</v>
      </c>
      <c r="L2234">
        <f>Pumpkin_Seeds_Dataset!L2232</f>
        <v>0.625</v>
      </c>
      <c r="M2234" s="9">
        <f>Pumpkin_Seeds_Dataset!M2232</f>
        <v>1</v>
      </c>
      <c r="N2234" s="10">
        <f t="shared" si="443"/>
        <v>0</v>
      </c>
      <c r="O2234" s="11">
        <f t="shared" si="444"/>
        <v>1</v>
      </c>
      <c r="P2234">
        <f t="shared" si="445"/>
        <v>1</v>
      </c>
      <c r="Q2234">
        <f t="shared" si="446"/>
        <v>0.99789465642746533</v>
      </c>
      <c r="R2234" s="9">
        <f t="shared" si="447"/>
        <v>0.99789465642746533</v>
      </c>
      <c r="S2234" s="11">
        <f t="shared" si="448"/>
        <v>2.1053435725346681E-3</v>
      </c>
      <c r="T2234" s="9">
        <f t="shared" si="449"/>
        <v>-2.1075629238590313E-3</v>
      </c>
      <c r="U2234" s="11">
        <f t="shared" si="450"/>
        <v>100</v>
      </c>
      <c r="AX2234">
        <v>0.9972965289855148</v>
      </c>
      <c r="AY2234">
        <v>0</v>
      </c>
      <c r="AZ2234">
        <v>1</v>
      </c>
      <c r="BA2234">
        <f t="shared" si="454"/>
        <v>1299</v>
      </c>
      <c r="BB2234">
        <f t="shared" si="455"/>
        <v>931</v>
      </c>
      <c r="BC2234">
        <f t="shared" si="451"/>
        <v>7.6923076923074429E-4</v>
      </c>
      <c r="BD2234">
        <f t="shared" si="452"/>
        <v>0.22416666666666663</v>
      </c>
      <c r="BE2234">
        <f t="shared" si="453"/>
        <v>0</v>
      </c>
    </row>
    <row r="2235" spans="1:57" x14ac:dyDescent="0.3">
      <c r="A2235">
        <f>Pumpkin_Seeds_Dataset!A2233</f>
        <v>71369</v>
      </c>
      <c r="B2235">
        <f>Pumpkin_Seeds_Dataset!B2233</f>
        <v>1102.261</v>
      </c>
      <c r="C2235">
        <f>Pumpkin_Seeds_Dataset!C2233</f>
        <v>459.41410000000002</v>
      </c>
      <c r="D2235">
        <f>Pumpkin_Seeds_Dataset!D2233</f>
        <v>199.34889999999999</v>
      </c>
      <c r="E2235">
        <f>Pumpkin_Seeds_Dataset!E2233</f>
        <v>72310</v>
      </c>
      <c r="F2235">
        <f>Pumpkin_Seeds_Dataset!F2233</f>
        <v>301.44619999999998</v>
      </c>
      <c r="G2235">
        <f>Pumpkin_Seeds_Dataset!G2233</f>
        <v>0.90100000000000002</v>
      </c>
      <c r="H2235">
        <f>Pumpkin_Seeds_Dataset!H2233</f>
        <v>0.98699999999999999</v>
      </c>
      <c r="I2235">
        <f>Pumpkin_Seeds_Dataset!I2233</f>
        <v>0.60550000000000004</v>
      </c>
      <c r="J2235">
        <f>Pumpkin_Seeds_Dataset!J2233</f>
        <v>0.73819999999999997</v>
      </c>
      <c r="K2235">
        <f>Pumpkin_Seeds_Dataset!K2233</f>
        <v>2.3046000000000002</v>
      </c>
      <c r="L2235">
        <f>Pumpkin_Seeds_Dataset!L2233</f>
        <v>0.65620000000000001</v>
      </c>
      <c r="M2235" s="9">
        <f>Pumpkin_Seeds_Dataset!M2233</f>
        <v>1</v>
      </c>
      <c r="N2235" s="10">
        <f t="shared" si="443"/>
        <v>0</v>
      </c>
      <c r="O2235" s="11">
        <f t="shared" si="444"/>
        <v>1</v>
      </c>
      <c r="P2235">
        <f t="shared" si="445"/>
        <v>1</v>
      </c>
      <c r="Q2235">
        <f t="shared" si="446"/>
        <v>0.93670803987549311</v>
      </c>
      <c r="R2235" s="9">
        <f t="shared" si="447"/>
        <v>0.93670803987549311</v>
      </c>
      <c r="S2235" s="11">
        <f t="shared" si="448"/>
        <v>6.3291960124506885E-2</v>
      </c>
      <c r="T2235" s="9">
        <f t="shared" si="449"/>
        <v>-6.5383635612371468E-2</v>
      </c>
      <c r="U2235" s="11">
        <f t="shared" si="450"/>
        <v>100</v>
      </c>
      <c r="AX2235">
        <v>0.99740254530799766</v>
      </c>
      <c r="AY2235">
        <v>0</v>
      </c>
      <c r="AZ2235">
        <v>1</v>
      </c>
      <c r="BA2235">
        <f t="shared" si="454"/>
        <v>1299</v>
      </c>
      <c r="BB2235">
        <f t="shared" si="455"/>
        <v>932</v>
      </c>
      <c r="BC2235">
        <f t="shared" si="451"/>
        <v>7.6923076923074429E-4</v>
      </c>
      <c r="BD2235">
        <f t="shared" si="452"/>
        <v>0.22333333333333338</v>
      </c>
      <c r="BE2235">
        <f t="shared" si="453"/>
        <v>0</v>
      </c>
    </row>
    <row r="2236" spans="1:57" x14ac:dyDescent="0.3">
      <c r="A2236">
        <f>Pumpkin_Seeds_Dataset!A2234</f>
        <v>71664</v>
      </c>
      <c r="B2236">
        <f>Pumpkin_Seeds_Dataset!B2234</f>
        <v>1061.808</v>
      </c>
      <c r="C2236">
        <f>Pumpkin_Seeds_Dataset!C2234</f>
        <v>435.68459999999999</v>
      </c>
      <c r="D2236">
        <f>Pumpkin_Seeds_Dataset!D2234</f>
        <v>210.2183</v>
      </c>
      <c r="E2236">
        <f>Pumpkin_Seeds_Dataset!E2234</f>
        <v>72533</v>
      </c>
      <c r="F2236">
        <f>Pumpkin_Seeds_Dataset!F2234</f>
        <v>302.0686</v>
      </c>
      <c r="G2236">
        <f>Pumpkin_Seeds_Dataset!G2234</f>
        <v>0.87590000000000001</v>
      </c>
      <c r="H2236">
        <f>Pumpkin_Seeds_Dataset!H2234</f>
        <v>0.98799999999999999</v>
      </c>
      <c r="I2236">
        <f>Pumpkin_Seeds_Dataset!I2234</f>
        <v>0.63600000000000001</v>
      </c>
      <c r="J2236">
        <f>Pumpkin_Seeds_Dataset!J2234</f>
        <v>0.79879999999999995</v>
      </c>
      <c r="K2236">
        <f>Pumpkin_Seeds_Dataset!K2234</f>
        <v>2.0724999999999998</v>
      </c>
      <c r="L2236">
        <f>Pumpkin_Seeds_Dataset!L2234</f>
        <v>0.69330000000000003</v>
      </c>
      <c r="M2236" s="9">
        <f>Pumpkin_Seeds_Dataset!M2234</f>
        <v>1</v>
      </c>
      <c r="N2236" s="10">
        <f t="shared" si="443"/>
        <v>0</v>
      </c>
      <c r="O2236" s="11">
        <f t="shared" si="444"/>
        <v>1</v>
      </c>
      <c r="P2236">
        <f t="shared" si="445"/>
        <v>1</v>
      </c>
      <c r="Q2236">
        <f t="shared" si="446"/>
        <v>0.36448150346370045</v>
      </c>
      <c r="R2236" s="9">
        <f t="shared" si="447"/>
        <v>0.36448150346370045</v>
      </c>
      <c r="S2236" s="11">
        <f t="shared" si="448"/>
        <v>0.63551849653629955</v>
      </c>
      <c r="T2236" s="9">
        <f t="shared" si="449"/>
        <v>-1.0092794737765474</v>
      </c>
      <c r="U2236" s="11">
        <f t="shared" si="450"/>
        <v>0</v>
      </c>
      <c r="AX2236">
        <v>0.99741483885647098</v>
      </c>
      <c r="AY2236">
        <v>0</v>
      </c>
      <c r="AZ2236">
        <v>1</v>
      </c>
      <c r="BA2236">
        <f t="shared" si="454"/>
        <v>1299</v>
      </c>
      <c r="BB2236">
        <f t="shared" si="455"/>
        <v>933</v>
      </c>
      <c r="BC2236">
        <f t="shared" si="451"/>
        <v>7.6923076923074429E-4</v>
      </c>
      <c r="BD2236">
        <f t="shared" si="452"/>
        <v>0.22250000000000003</v>
      </c>
      <c r="BE2236">
        <f t="shared" si="453"/>
        <v>0</v>
      </c>
    </row>
    <row r="2237" spans="1:57" x14ac:dyDescent="0.3">
      <c r="A2237">
        <f>Pumpkin_Seeds_Dataset!A2235</f>
        <v>81001</v>
      </c>
      <c r="B2237">
        <f>Pumpkin_Seeds_Dataset!B2235</f>
        <v>1108.076</v>
      </c>
      <c r="C2237">
        <f>Pumpkin_Seeds_Dataset!C2235</f>
        <v>442.0752</v>
      </c>
      <c r="D2237">
        <f>Pumpkin_Seeds_Dataset!D2235</f>
        <v>233.7499</v>
      </c>
      <c r="E2237">
        <f>Pumpkin_Seeds_Dataset!E2235</f>
        <v>81872</v>
      </c>
      <c r="F2237">
        <f>Pumpkin_Seeds_Dataset!F2235</f>
        <v>321.14429999999999</v>
      </c>
      <c r="G2237">
        <f>Pumpkin_Seeds_Dataset!G2235</f>
        <v>0.8488</v>
      </c>
      <c r="H2237">
        <f>Pumpkin_Seeds_Dataset!H2235</f>
        <v>0.98939999999999995</v>
      </c>
      <c r="I2237">
        <f>Pumpkin_Seeds_Dataset!I2235</f>
        <v>0.71789999999999998</v>
      </c>
      <c r="J2237">
        <f>Pumpkin_Seeds_Dataset!J2235</f>
        <v>0.82899999999999996</v>
      </c>
      <c r="K2237">
        <f>Pumpkin_Seeds_Dataset!K2235</f>
        <v>1.8912</v>
      </c>
      <c r="L2237">
        <f>Pumpkin_Seeds_Dataset!L2235</f>
        <v>0.72640000000000005</v>
      </c>
      <c r="M2237" s="9">
        <f>Pumpkin_Seeds_Dataset!M2235</f>
        <v>1</v>
      </c>
      <c r="N2237" s="10">
        <f t="shared" si="443"/>
        <v>0</v>
      </c>
      <c r="O2237" s="11">
        <f t="shared" si="444"/>
        <v>1</v>
      </c>
      <c r="P2237">
        <f t="shared" si="445"/>
        <v>1</v>
      </c>
      <c r="Q2237">
        <f t="shared" si="446"/>
        <v>6.3920338211542929E-2</v>
      </c>
      <c r="R2237" s="9">
        <f t="shared" si="447"/>
        <v>6.3920338211542929E-2</v>
      </c>
      <c r="S2237" s="11">
        <f t="shared" si="448"/>
        <v>0.93607966178845703</v>
      </c>
      <c r="T2237" s="9">
        <f t="shared" si="449"/>
        <v>-2.7501176863687959</v>
      </c>
      <c r="U2237" s="11">
        <f t="shared" si="450"/>
        <v>0</v>
      </c>
      <c r="AX2237">
        <v>0.99742376082488771</v>
      </c>
      <c r="AY2237">
        <v>0</v>
      </c>
      <c r="AZ2237">
        <v>1</v>
      </c>
      <c r="BA2237">
        <f t="shared" si="454"/>
        <v>1299</v>
      </c>
      <c r="BB2237">
        <f t="shared" si="455"/>
        <v>934</v>
      </c>
      <c r="BC2237">
        <f t="shared" si="451"/>
        <v>7.6923076923074429E-4</v>
      </c>
      <c r="BD2237">
        <f t="shared" si="452"/>
        <v>0.22166666666666668</v>
      </c>
      <c r="BE2237">
        <f t="shared" si="453"/>
        <v>0</v>
      </c>
    </row>
    <row r="2238" spans="1:57" x14ac:dyDescent="0.3">
      <c r="A2238">
        <f>Pumpkin_Seeds_Dataset!A2236</f>
        <v>71387</v>
      </c>
      <c r="B2238">
        <f>Pumpkin_Seeds_Dataset!B2236</f>
        <v>1137.932</v>
      </c>
      <c r="C2238">
        <f>Pumpkin_Seeds_Dataset!C2236</f>
        <v>490.08269999999999</v>
      </c>
      <c r="D2238">
        <f>Pumpkin_Seeds_Dataset!D2236</f>
        <v>186.07769999999999</v>
      </c>
      <c r="E2238">
        <f>Pumpkin_Seeds_Dataset!E2236</f>
        <v>72376</v>
      </c>
      <c r="F2238">
        <f>Pumpkin_Seeds_Dataset!F2236</f>
        <v>301.48419999999999</v>
      </c>
      <c r="G2238">
        <f>Pumpkin_Seeds_Dataset!G2236</f>
        <v>0.92510000000000003</v>
      </c>
      <c r="H2238">
        <f>Pumpkin_Seeds_Dataset!H2236</f>
        <v>0.98629999999999995</v>
      </c>
      <c r="I2238">
        <f>Pumpkin_Seeds_Dataset!I2236</f>
        <v>0.6089</v>
      </c>
      <c r="J2238">
        <f>Pumpkin_Seeds_Dataset!J2236</f>
        <v>0.69279999999999997</v>
      </c>
      <c r="K2238">
        <f>Pumpkin_Seeds_Dataset!K2236</f>
        <v>2.6337999999999999</v>
      </c>
      <c r="L2238">
        <f>Pumpkin_Seeds_Dataset!L2236</f>
        <v>0.61519999999999997</v>
      </c>
      <c r="M2238" s="9">
        <f>Pumpkin_Seeds_Dataset!M2236</f>
        <v>1</v>
      </c>
      <c r="N2238" s="10">
        <f t="shared" si="443"/>
        <v>0</v>
      </c>
      <c r="O2238" s="11">
        <f t="shared" si="444"/>
        <v>1</v>
      </c>
      <c r="P2238">
        <f t="shared" si="445"/>
        <v>1</v>
      </c>
      <c r="Q2238">
        <f t="shared" si="446"/>
        <v>0.99774407671522225</v>
      </c>
      <c r="R2238" s="9">
        <f t="shared" si="447"/>
        <v>0.99774407671522225</v>
      </c>
      <c r="S2238" s="11">
        <f t="shared" si="448"/>
        <v>2.2559232847777499E-3</v>
      </c>
      <c r="T2238" s="9">
        <f t="shared" si="449"/>
        <v>-2.2584717131384625E-3</v>
      </c>
      <c r="U2238" s="11">
        <f t="shared" si="450"/>
        <v>100</v>
      </c>
      <c r="AX2238">
        <v>0.99742745070338357</v>
      </c>
      <c r="AY2238">
        <v>0</v>
      </c>
      <c r="AZ2238">
        <v>1</v>
      </c>
      <c r="BA2238">
        <f t="shared" si="454"/>
        <v>1299</v>
      </c>
      <c r="BB2238">
        <f t="shared" si="455"/>
        <v>935</v>
      </c>
      <c r="BC2238">
        <f t="shared" si="451"/>
        <v>7.6923076923074429E-4</v>
      </c>
      <c r="BD2238">
        <f t="shared" si="452"/>
        <v>0.22083333333333333</v>
      </c>
      <c r="BE2238">
        <f t="shared" si="453"/>
        <v>0</v>
      </c>
    </row>
    <row r="2239" spans="1:57" x14ac:dyDescent="0.3">
      <c r="A2239">
        <f>Pumpkin_Seeds_Dataset!A2237</f>
        <v>74883</v>
      </c>
      <c r="B2239">
        <f>Pumpkin_Seeds_Dataset!B2237</f>
        <v>1069.277</v>
      </c>
      <c r="C2239">
        <f>Pumpkin_Seeds_Dataset!C2237</f>
        <v>432.02749999999997</v>
      </c>
      <c r="D2239">
        <f>Pumpkin_Seeds_Dataset!D2237</f>
        <v>221.90989999999999</v>
      </c>
      <c r="E2239">
        <f>Pumpkin_Seeds_Dataset!E2237</f>
        <v>75559</v>
      </c>
      <c r="F2239">
        <f>Pumpkin_Seeds_Dataset!F2237</f>
        <v>308.77820000000003</v>
      </c>
      <c r="G2239">
        <f>Pumpkin_Seeds_Dataset!G2237</f>
        <v>0.85799999999999998</v>
      </c>
      <c r="H2239">
        <f>Pumpkin_Seeds_Dataset!H2237</f>
        <v>0.99109999999999998</v>
      </c>
      <c r="I2239">
        <f>Pumpkin_Seeds_Dataset!I2237</f>
        <v>0.73819999999999997</v>
      </c>
      <c r="J2239">
        <f>Pumpkin_Seeds_Dataset!J2237</f>
        <v>0.82299999999999995</v>
      </c>
      <c r="K2239">
        <f>Pumpkin_Seeds_Dataset!K2237</f>
        <v>1.9469000000000001</v>
      </c>
      <c r="L2239">
        <f>Pumpkin_Seeds_Dataset!L2237</f>
        <v>0.7147</v>
      </c>
      <c r="M2239" s="9">
        <f>Pumpkin_Seeds_Dataset!M2237</f>
        <v>1</v>
      </c>
      <c r="N2239" s="10">
        <f t="shared" si="443"/>
        <v>0</v>
      </c>
      <c r="O2239" s="11">
        <f t="shared" si="444"/>
        <v>1</v>
      </c>
      <c r="P2239">
        <f t="shared" si="445"/>
        <v>1</v>
      </c>
      <c r="Q2239">
        <f t="shared" si="446"/>
        <v>0.26652203190510304</v>
      </c>
      <c r="R2239" s="9">
        <f t="shared" si="447"/>
        <v>0.26652203190510304</v>
      </c>
      <c r="S2239" s="11">
        <f t="shared" si="448"/>
        <v>0.73347796809489696</v>
      </c>
      <c r="T2239" s="9">
        <f t="shared" si="449"/>
        <v>-1.3222983674796152</v>
      </c>
      <c r="U2239" s="11">
        <f t="shared" si="450"/>
        <v>0</v>
      </c>
      <c r="AX2239">
        <v>0.99749230838417946</v>
      </c>
      <c r="AY2239">
        <v>0</v>
      </c>
      <c r="AZ2239">
        <v>1</v>
      </c>
      <c r="BA2239">
        <f t="shared" si="454"/>
        <v>1299</v>
      </c>
      <c r="BB2239">
        <f t="shared" si="455"/>
        <v>936</v>
      </c>
      <c r="BC2239">
        <f t="shared" si="451"/>
        <v>7.6923076923074429E-4</v>
      </c>
      <c r="BD2239">
        <f t="shared" si="452"/>
        <v>0.21999999999999997</v>
      </c>
      <c r="BE2239">
        <f t="shared" si="453"/>
        <v>0</v>
      </c>
    </row>
    <row r="2240" spans="1:57" x14ac:dyDescent="0.3">
      <c r="A2240">
        <f>Pumpkin_Seeds_Dataset!A2238</f>
        <v>68526</v>
      </c>
      <c r="B2240">
        <f>Pumpkin_Seeds_Dataset!B2238</f>
        <v>1051.8610000000001</v>
      </c>
      <c r="C2240">
        <f>Pumpkin_Seeds_Dataset!C2238</f>
        <v>434.75389999999999</v>
      </c>
      <c r="D2240">
        <f>Pumpkin_Seeds_Dataset!D2238</f>
        <v>201.58199999999999</v>
      </c>
      <c r="E2240">
        <f>Pumpkin_Seeds_Dataset!E2238</f>
        <v>69134</v>
      </c>
      <c r="F2240">
        <f>Pumpkin_Seeds_Dataset!F2238</f>
        <v>295.3811</v>
      </c>
      <c r="G2240">
        <f>Pumpkin_Seeds_Dataset!G2238</f>
        <v>0.88600000000000001</v>
      </c>
      <c r="H2240">
        <f>Pumpkin_Seeds_Dataset!H2238</f>
        <v>0.99119999999999997</v>
      </c>
      <c r="I2240">
        <f>Pumpkin_Seeds_Dataset!I2238</f>
        <v>0.65239999999999998</v>
      </c>
      <c r="J2240">
        <f>Pumpkin_Seeds_Dataset!J2238</f>
        <v>0.77829999999999999</v>
      </c>
      <c r="K2240">
        <f>Pumpkin_Seeds_Dataset!K2238</f>
        <v>2.1566999999999998</v>
      </c>
      <c r="L2240">
        <f>Pumpkin_Seeds_Dataset!L2238</f>
        <v>0.6794</v>
      </c>
      <c r="M2240" s="9">
        <f>Pumpkin_Seeds_Dataset!M2238</f>
        <v>1</v>
      </c>
      <c r="N2240" s="10">
        <f t="shared" si="443"/>
        <v>0</v>
      </c>
      <c r="O2240" s="11">
        <f t="shared" si="444"/>
        <v>1</v>
      </c>
      <c r="P2240">
        <f t="shared" si="445"/>
        <v>1</v>
      </c>
      <c r="Q2240">
        <f t="shared" si="446"/>
        <v>0.83115814903271035</v>
      </c>
      <c r="R2240" s="9">
        <f t="shared" si="447"/>
        <v>0.83115814903271035</v>
      </c>
      <c r="S2240" s="11">
        <f t="shared" si="448"/>
        <v>0.16884185096728965</v>
      </c>
      <c r="T2240" s="9">
        <f t="shared" si="449"/>
        <v>-0.1849351905216193</v>
      </c>
      <c r="U2240" s="11">
        <f t="shared" si="450"/>
        <v>100</v>
      </c>
      <c r="AX2240">
        <v>0.99754241918200537</v>
      </c>
      <c r="AY2240">
        <v>0</v>
      </c>
      <c r="AZ2240">
        <v>1</v>
      </c>
      <c r="BA2240">
        <f t="shared" si="454"/>
        <v>1299</v>
      </c>
      <c r="BB2240">
        <f t="shared" si="455"/>
        <v>937</v>
      </c>
      <c r="BC2240">
        <f t="shared" si="451"/>
        <v>7.6923076923074429E-4</v>
      </c>
      <c r="BD2240">
        <f t="shared" si="452"/>
        <v>0.21916666666666662</v>
      </c>
      <c r="BE2240">
        <f t="shared" si="453"/>
        <v>0</v>
      </c>
    </row>
    <row r="2241" spans="1:57" x14ac:dyDescent="0.3">
      <c r="A2241">
        <f>Pumpkin_Seeds_Dataset!A2239</f>
        <v>88390</v>
      </c>
      <c r="B2241">
        <f>Pumpkin_Seeds_Dataset!B2239</f>
        <v>1237.595</v>
      </c>
      <c r="C2241">
        <f>Pumpkin_Seeds_Dataset!C2239</f>
        <v>527.5077</v>
      </c>
      <c r="D2241">
        <f>Pumpkin_Seeds_Dataset!D2239</f>
        <v>214.06030000000001</v>
      </c>
      <c r="E2241">
        <f>Pumpkin_Seeds_Dataset!E2239</f>
        <v>89081</v>
      </c>
      <c r="F2241">
        <f>Pumpkin_Seeds_Dataset!F2239</f>
        <v>335.47230000000002</v>
      </c>
      <c r="G2241">
        <f>Pumpkin_Seeds_Dataset!G2239</f>
        <v>0.91400000000000003</v>
      </c>
      <c r="H2241">
        <f>Pumpkin_Seeds_Dataset!H2239</f>
        <v>0.99219999999999997</v>
      </c>
      <c r="I2241">
        <f>Pumpkin_Seeds_Dataset!I2239</f>
        <v>0.625</v>
      </c>
      <c r="J2241">
        <f>Pumpkin_Seeds_Dataset!J2239</f>
        <v>0.72519999999999996</v>
      </c>
      <c r="K2241">
        <f>Pumpkin_Seeds_Dataset!K2239</f>
        <v>2.4643000000000002</v>
      </c>
      <c r="L2241">
        <f>Pumpkin_Seeds_Dataset!L2239</f>
        <v>0.63600000000000001</v>
      </c>
      <c r="M2241" s="9">
        <f>Pumpkin_Seeds_Dataset!M2239</f>
        <v>1</v>
      </c>
      <c r="N2241" s="10">
        <f t="shared" si="443"/>
        <v>0</v>
      </c>
      <c r="O2241" s="11">
        <f t="shared" si="444"/>
        <v>1</v>
      </c>
      <c r="P2241">
        <f t="shared" si="445"/>
        <v>1</v>
      </c>
      <c r="Q2241">
        <f t="shared" si="446"/>
        <v>0.99665884148299388</v>
      </c>
      <c r="R2241" s="9">
        <f t="shared" si="447"/>
        <v>0.99665884148299388</v>
      </c>
      <c r="S2241" s="11">
        <f t="shared" si="448"/>
        <v>3.3411585170061153E-3</v>
      </c>
      <c r="T2241" s="9">
        <f t="shared" si="449"/>
        <v>-3.3467526511923146E-3</v>
      </c>
      <c r="U2241" s="11">
        <f t="shared" si="450"/>
        <v>100</v>
      </c>
      <c r="AX2241">
        <v>0.9975485236476036</v>
      </c>
      <c r="AY2241">
        <v>0</v>
      </c>
      <c r="AZ2241">
        <v>1</v>
      </c>
      <c r="BA2241">
        <f t="shared" si="454"/>
        <v>1299</v>
      </c>
      <c r="BB2241">
        <f t="shared" si="455"/>
        <v>938</v>
      </c>
      <c r="BC2241">
        <f t="shared" si="451"/>
        <v>7.6923076923074429E-4</v>
      </c>
      <c r="BD2241">
        <f t="shared" si="452"/>
        <v>0.21833333333333338</v>
      </c>
      <c r="BE2241">
        <f t="shared" si="453"/>
        <v>0</v>
      </c>
    </row>
    <row r="2242" spans="1:57" x14ac:dyDescent="0.3">
      <c r="A2242">
        <f>Pumpkin_Seeds_Dataset!A2240</f>
        <v>98748</v>
      </c>
      <c r="B2242">
        <f>Pumpkin_Seeds_Dataset!B2240</f>
        <v>1334.828</v>
      </c>
      <c r="C2242">
        <f>Pumpkin_Seeds_Dataset!C2240</f>
        <v>567.08989999999994</v>
      </c>
      <c r="D2242">
        <f>Pumpkin_Seeds_Dataset!D2240</f>
        <v>223.1156</v>
      </c>
      <c r="E2242">
        <f>Pumpkin_Seeds_Dataset!E2240</f>
        <v>99592</v>
      </c>
      <c r="F2242">
        <f>Pumpkin_Seeds_Dataset!F2240</f>
        <v>354.58409999999998</v>
      </c>
      <c r="G2242">
        <f>Pumpkin_Seeds_Dataset!G2240</f>
        <v>0.9194</v>
      </c>
      <c r="H2242">
        <f>Pumpkin_Seeds_Dataset!H2240</f>
        <v>0.99150000000000005</v>
      </c>
      <c r="I2242">
        <f>Pumpkin_Seeds_Dataset!I2240</f>
        <v>0.52829999999999999</v>
      </c>
      <c r="J2242">
        <f>Pumpkin_Seeds_Dataset!J2240</f>
        <v>0.69640000000000002</v>
      </c>
      <c r="K2242">
        <f>Pumpkin_Seeds_Dataset!K2240</f>
        <v>2.5417000000000001</v>
      </c>
      <c r="L2242">
        <f>Pumpkin_Seeds_Dataset!L2240</f>
        <v>0.62529999999999997</v>
      </c>
      <c r="M2242" s="9">
        <f>Pumpkin_Seeds_Dataset!M2240</f>
        <v>1</v>
      </c>
      <c r="N2242" s="10">
        <f t="shared" si="443"/>
        <v>0</v>
      </c>
      <c r="O2242" s="11">
        <f t="shared" si="444"/>
        <v>1</v>
      </c>
      <c r="P2242">
        <f t="shared" si="445"/>
        <v>1</v>
      </c>
      <c r="Q2242">
        <f t="shared" si="446"/>
        <v>0.99966569706230402</v>
      </c>
      <c r="R2242" s="9">
        <f t="shared" si="447"/>
        <v>0.99966569706230402</v>
      </c>
      <c r="S2242" s="11">
        <f t="shared" si="448"/>
        <v>3.3430293769598496E-4</v>
      </c>
      <c r="T2242" s="9">
        <f t="shared" si="449"/>
        <v>-3.3435882937991087E-4</v>
      </c>
      <c r="U2242" s="11">
        <f t="shared" si="450"/>
        <v>100</v>
      </c>
      <c r="AX2242">
        <v>0.99761851279443658</v>
      </c>
      <c r="AY2242">
        <v>0</v>
      </c>
      <c r="AZ2242">
        <v>1</v>
      </c>
      <c r="BA2242">
        <f t="shared" si="454"/>
        <v>1299</v>
      </c>
      <c r="BB2242">
        <f t="shared" si="455"/>
        <v>939</v>
      </c>
      <c r="BC2242">
        <f t="shared" si="451"/>
        <v>7.6923076923074429E-4</v>
      </c>
      <c r="BD2242">
        <f t="shared" si="452"/>
        <v>0.21750000000000003</v>
      </c>
      <c r="BE2242">
        <f t="shared" si="453"/>
        <v>0</v>
      </c>
    </row>
    <row r="2243" spans="1:57" x14ac:dyDescent="0.3">
      <c r="A2243">
        <f>Pumpkin_Seeds_Dataset!A2241</f>
        <v>75848</v>
      </c>
      <c r="B2243">
        <f>Pumpkin_Seeds_Dataset!B2241</f>
        <v>1073.3009999999999</v>
      </c>
      <c r="C2243">
        <f>Pumpkin_Seeds_Dataset!C2241</f>
        <v>431.1936</v>
      </c>
      <c r="D2243">
        <f>Pumpkin_Seeds_Dataset!D2241</f>
        <v>224.8681</v>
      </c>
      <c r="E2243">
        <f>Pumpkin_Seeds_Dataset!E2241</f>
        <v>76621</v>
      </c>
      <c r="F2243">
        <f>Pumpkin_Seeds_Dataset!F2241</f>
        <v>310.76139999999998</v>
      </c>
      <c r="G2243">
        <f>Pumpkin_Seeds_Dataset!G2241</f>
        <v>0.85329999999999995</v>
      </c>
      <c r="H2243">
        <f>Pumpkin_Seeds_Dataset!H2241</f>
        <v>0.9899</v>
      </c>
      <c r="I2243">
        <f>Pumpkin_Seeds_Dataset!I2241</f>
        <v>0.68259999999999998</v>
      </c>
      <c r="J2243">
        <f>Pumpkin_Seeds_Dataset!J2241</f>
        <v>0.82740000000000002</v>
      </c>
      <c r="K2243">
        <f>Pumpkin_Seeds_Dataset!K2241</f>
        <v>1.9175</v>
      </c>
      <c r="L2243">
        <f>Pumpkin_Seeds_Dataset!L2241</f>
        <v>0.72070000000000001</v>
      </c>
      <c r="M2243" s="9">
        <f>Pumpkin_Seeds_Dataset!M2241</f>
        <v>1</v>
      </c>
      <c r="N2243" s="10">
        <f t="shared" si="443"/>
        <v>0</v>
      </c>
      <c r="O2243" s="11">
        <f t="shared" si="444"/>
        <v>1</v>
      </c>
      <c r="P2243">
        <f t="shared" si="445"/>
        <v>1</v>
      </c>
      <c r="Q2243">
        <f t="shared" si="446"/>
        <v>0.12683024895643955</v>
      </c>
      <c r="R2243" s="9">
        <f t="shared" si="447"/>
        <v>0.12683024895643955</v>
      </c>
      <c r="S2243" s="11">
        <f t="shared" si="448"/>
        <v>0.87316975104356043</v>
      </c>
      <c r="T2243" s="9">
        <f t="shared" si="449"/>
        <v>-2.0649057089902767</v>
      </c>
      <c r="U2243" s="11">
        <f t="shared" si="450"/>
        <v>0</v>
      </c>
      <c r="AX2243">
        <v>0.9976260175663193</v>
      </c>
      <c r="AY2243">
        <v>0</v>
      </c>
      <c r="AZ2243">
        <v>1</v>
      </c>
      <c r="BA2243">
        <f t="shared" si="454"/>
        <v>1299</v>
      </c>
      <c r="BB2243">
        <f t="shared" si="455"/>
        <v>940</v>
      </c>
      <c r="BC2243">
        <f t="shared" si="451"/>
        <v>7.6923076923074429E-4</v>
      </c>
      <c r="BD2243">
        <f t="shared" si="452"/>
        <v>0.21666666666666667</v>
      </c>
      <c r="BE2243">
        <f t="shared" si="453"/>
        <v>0</v>
      </c>
    </row>
    <row r="2244" spans="1:57" x14ac:dyDescent="0.3">
      <c r="A2244">
        <f>Pumpkin_Seeds_Dataset!A2242</f>
        <v>84407</v>
      </c>
      <c r="B2244">
        <f>Pumpkin_Seeds_Dataset!B2242</f>
        <v>1175.982</v>
      </c>
      <c r="C2244">
        <f>Pumpkin_Seeds_Dataset!C2242</f>
        <v>495.97300000000001</v>
      </c>
      <c r="D2244">
        <f>Pumpkin_Seeds_Dataset!D2242</f>
        <v>217.07320000000001</v>
      </c>
      <c r="E2244">
        <f>Pumpkin_Seeds_Dataset!E2242</f>
        <v>84988</v>
      </c>
      <c r="F2244">
        <f>Pumpkin_Seeds_Dataset!F2242</f>
        <v>327.82670000000002</v>
      </c>
      <c r="G2244">
        <f>Pumpkin_Seeds_Dataset!G2242</f>
        <v>0.89910000000000001</v>
      </c>
      <c r="H2244">
        <f>Pumpkin_Seeds_Dataset!H2242</f>
        <v>0.99319999999999997</v>
      </c>
      <c r="I2244">
        <f>Pumpkin_Seeds_Dataset!I2242</f>
        <v>0.66200000000000003</v>
      </c>
      <c r="J2244">
        <f>Pumpkin_Seeds_Dataset!J2242</f>
        <v>0.76700000000000002</v>
      </c>
      <c r="K2244">
        <f>Pumpkin_Seeds_Dataset!K2242</f>
        <v>2.2848000000000002</v>
      </c>
      <c r="L2244">
        <f>Pumpkin_Seeds_Dataset!L2242</f>
        <v>0.66100000000000003</v>
      </c>
      <c r="M2244" s="9">
        <f>Pumpkin_Seeds_Dataset!M2242</f>
        <v>1</v>
      </c>
      <c r="N2244" s="10">
        <f t="shared" si="443"/>
        <v>0</v>
      </c>
      <c r="O2244" s="11">
        <f t="shared" si="444"/>
        <v>1</v>
      </c>
      <c r="P2244">
        <f t="shared" si="445"/>
        <v>1</v>
      </c>
      <c r="Q2244">
        <f t="shared" si="446"/>
        <v>0.95701542658879901</v>
      </c>
      <c r="R2244" s="9">
        <f t="shared" si="447"/>
        <v>0.95701542658879901</v>
      </c>
      <c r="S2244" s="11">
        <f t="shared" si="448"/>
        <v>4.2984573411200988E-2</v>
      </c>
      <c r="T2244" s="9">
        <f t="shared" si="449"/>
        <v>-4.3935767921592331E-2</v>
      </c>
      <c r="U2244" s="11">
        <f t="shared" si="450"/>
        <v>100</v>
      </c>
      <c r="AX2244">
        <v>0.99765350923009744</v>
      </c>
      <c r="AY2244">
        <v>0</v>
      </c>
      <c r="AZ2244">
        <v>1</v>
      </c>
      <c r="BA2244">
        <f t="shared" si="454"/>
        <v>1299</v>
      </c>
      <c r="BB2244">
        <f t="shared" si="455"/>
        <v>941</v>
      </c>
      <c r="BC2244">
        <f t="shared" si="451"/>
        <v>7.6923076923074429E-4</v>
      </c>
      <c r="BD2244">
        <f t="shared" si="452"/>
        <v>0.21583333333333332</v>
      </c>
      <c r="BE2244">
        <f t="shared" si="453"/>
        <v>0</v>
      </c>
    </row>
    <row r="2245" spans="1:57" x14ac:dyDescent="0.3">
      <c r="A2245">
        <f>Pumpkin_Seeds_Dataset!A2243</f>
        <v>71379</v>
      </c>
      <c r="B2245">
        <f>Pumpkin_Seeds_Dataset!B2243</f>
        <v>1112.9280000000001</v>
      </c>
      <c r="C2245">
        <f>Pumpkin_Seeds_Dataset!C2243</f>
        <v>411.69889999999998</v>
      </c>
      <c r="D2245">
        <f>Pumpkin_Seeds_Dataset!D2243</f>
        <v>222.12309999999999</v>
      </c>
      <c r="E2245">
        <f>Pumpkin_Seeds_Dataset!E2243</f>
        <v>72534</v>
      </c>
      <c r="F2245">
        <f>Pumpkin_Seeds_Dataset!F2243</f>
        <v>301.4674</v>
      </c>
      <c r="G2245">
        <f>Pumpkin_Seeds_Dataset!G2243</f>
        <v>0.84199999999999997</v>
      </c>
      <c r="H2245">
        <f>Pumpkin_Seeds_Dataset!H2243</f>
        <v>0.98409999999999997</v>
      </c>
      <c r="I2245">
        <f>Pumpkin_Seeds_Dataset!I2243</f>
        <v>0.69769999999999999</v>
      </c>
      <c r="J2245">
        <f>Pumpkin_Seeds_Dataset!J2243</f>
        <v>0.72419999999999995</v>
      </c>
      <c r="K2245">
        <f>Pumpkin_Seeds_Dataset!K2243</f>
        <v>1.8534999999999999</v>
      </c>
      <c r="L2245">
        <f>Pumpkin_Seeds_Dataset!L2243</f>
        <v>0.73229999999999995</v>
      </c>
      <c r="M2245" s="9">
        <f>Pumpkin_Seeds_Dataset!M2243</f>
        <v>1</v>
      </c>
      <c r="N2245" s="10">
        <f t="shared" ref="N2245:N2308" si="456">1-M2245</f>
        <v>0</v>
      </c>
      <c r="O2245" s="11">
        <f t="shared" ref="O2245:O2308" si="457">M2245+N2245</f>
        <v>1</v>
      </c>
      <c r="P2245">
        <f t="shared" ref="P2245:P2308" si="458">IF(O2245=0,"",M2245/O2245)</f>
        <v>1</v>
      </c>
      <c r="Q2245">
        <f t="shared" ref="Q2245:Q2308" si="459">1/(1+EXP(-$X$5-MMULT(A2245:L2245,$X$6:$X$17)))</f>
        <v>6.594237009391464E-2</v>
      </c>
      <c r="R2245" s="9">
        <f t="shared" ref="R2245:R2308" si="460">O2245*Q2245</f>
        <v>6.594237009391464E-2</v>
      </c>
      <c r="S2245" s="11">
        <f t="shared" ref="S2245:S2308" si="461">O2245-R2245</f>
        <v>0.93405762990608532</v>
      </c>
      <c r="T2245" s="9">
        <f t="shared" ref="T2245:T2308" si="462">IFERROR(O2245*(P2245*LN(Q2245)+(1-P2245)*LN(1-Q2245)),0)</f>
        <v>-2.718974098795008</v>
      </c>
      <c r="U2245" s="11">
        <f t="shared" ref="U2245:U2308" si="463">100*IF(Q2245&gt;=$AT$10,M2245/O2245,N2245/O2245)</f>
        <v>0</v>
      </c>
      <c r="AX2245">
        <v>0.9976750167121119</v>
      </c>
      <c r="AY2245">
        <v>0</v>
      </c>
      <c r="AZ2245">
        <v>1</v>
      </c>
      <c r="BA2245">
        <f t="shared" si="454"/>
        <v>1299</v>
      </c>
      <c r="BB2245">
        <f t="shared" si="455"/>
        <v>942</v>
      </c>
      <c r="BC2245">
        <f t="shared" ref="BC2245:BC2308" si="464">1-BA2245/BA$2504</f>
        <v>7.6923076923074429E-4</v>
      </c>
      <c r="BD2245">
        <f t="shared" ref="BD2245:BD2308" si="465">1-BB2245/BB$2504</f>
        <v>0.21499999999999997</v>
      </c>
      <c r="BE2245">
        <f t="shared" ref="BE2245:BE2308" si="466">(BC2245-BC2246)*BD2245</f>
        <v>0</v>
      </c>
    </row>
    <row r="2246" spans="1:57" x14ac:dyDescent="0.3">
      <c r="A2246">
        <f>Pumpkin_Seeds_Dataset!A2244</f>
        <v>108264</v>
      </c>
      <c r="B2246">
        <f>Pumpkin_Seeds_Dataset!B2244</f>
        <v>1284.454</v>
      </c>
      <c r="C2246">
        <f>Pumpkin_Seeds_Dataset!C2244</f>
        <v>519.13109999999995</v>
      </c>
      <c r="D2246">
        <f>Pumpkin_Seeds_Dataset!D2244</f>
        <v>266.30119999999999</v>
      </c>
      <c r="E2246">
        <f>Pumpkin_Seeds_Dataset!E2244</f>
        <v>108964</v>
      </c>
      <c r="F2246">
        <f>Pumpkin_Seeds_Dataset!F2244</f>
        <v>371.27620000000002</v>
      </c>
      <c r="G2246">
        <f>Pumpkin_Seeds_Dataset!G2244</f>
        <v>0.85840000000000005</v>
      </c>
      <c r="H2246">
        <f>Pumpkin_Seeds_Dataset!H2244</f>
        <v>0.99360000000000004</v>
      </c>
      <c r="I2246">
        <f>Pumpkin_Seeds_Dataset!I2244</f>
        <v>0.67320000000000002</v>
      </c>
      <c r="J2246">
        <f>Pumpkin_Seeds_Dataset!J2244</f>
        <v>0.8246</v>
      </c>
      <c r="K2246">
        <f>Pumpkin_Seeds_Dataset!K2244</f>
        <v>1.9494</v>
      </c>
      <c r="L2246">
        <f>Pumpkin_Seeds_Dataset!L2244</f>
        <v>0.71519999999999995</v>
      </c>
      <c r="M2246" s="9">
        <f>Pumpkin_Seeds_Dataset!M2244</f>
        <v>1</v>
      </c>
      <c r="N2246" s="10">
        <f t="shared" si="456"/>
        <v>0</v>
      </c>
      <c r="O2246" s="11">
        <f t="shared" si="457"/>
        <v>1</v>
      </c>
      <c r="P2246">
        <f t="shared" si="458"/>
        <v>1</v>
      </c>
      <c r="Q2246">
        <f t="shared" si="459"/>
        <v>0.89442534744540236</v>
      </c>
      <c r="R2246" s="9">
        <f t="shared" si="460"/>
        <v>0.89442534744540236</v>
      </c>
      <c r="S2246" s="11">
        <f t="shared" si="461"/>
        <v>0.10557465255459764</v>
      </c>
      <c r="T2246" s="9">
        <f t="shared" si="462"/>
        <v>-0.11157383681583528</v>
      </c>
      <c r="U2246" s="11">
        <f t="shared" si="463"/>
        <v>100</v>
      </c>
      <c r="AX2246">
        <v>0.99769431624563942</v>
      </c>
      <c r="AY2246">
        <v>0</v>
      </c>
      <c r="AZ2246">
        <v>1</v>
      </c>
      <c r="BA2246">
        <f t="shared" ref="BA2246:BA2309" si="467">BA2245+AY2246</f>
        <v>1299</v>
      </c>
      <c r="BB2246">
        <f t="shared" ref="BB2246:BB2309" si="468">BB2245+AZ2246</f>
        <v>943</v>
      </c>
      <c r="BC2246">
        <f t="shared" si="464"/>
        <v>7.6923076923074429E-4</v>
      </c>
      <c r="BD2246">
        <f t="shared" si="465"/>
        <v>0.21416666666666662</v>
      </c>
      <c r="BE2246">
        <f t="shared" si="466"/>
        <v>0</v>
      </c>
    </row>
    <row r="2247" spans="1:57" x14ac:dyDescent="0.3">
      <c r="A2247">
        <f>Pumpkin_Seeds_Dataset!A2245</f>
        <v>67762</v>
      </c>
      <c r="B2247">
        <f>Pumpkin_Seeds_Dataset!B2245</f>
        <v>1135.367</v>
      </c>
      <c r="C2247">
        <f>Pumpkin_Seeds_Dataset!C2245</f>
        <v>506.03809999999999</v>
      </c>
      <c r="D2247">
        <f>Pumpkin_Seeds_Dataset!D2245</f>
        <v>172.88059999999999</v>
      </c>
      <c r="E2247">
        <f>Pumpkin_Seeds_Dataset!E2245</f>
        <v>68540</v>
      </c>
      <c r="F2247">
        <f>Pumpkin_Seeds_Dataset!F2245</f>
        <v>293.72989999999999</v>
      </c>
      <c r="G2247">
        <f>Pumpkin_Seeds_Dataset!G2245</f>
        <v>0.93979999999999997</v>
      </c>
      <c r="H2247">
        <f>Pumpkin_Seeds_Dataset!H2245</f>
        <v>0.98860000000000003</v>
      </c>
      <c r="I2247">
        <f>Pumpkin_Seeds_Dataset!I2245</f>
        <v>0.77749999999999997</v>
      </c>
      <c r="J2247">
        <f>Pumpkin_Seeds_Dataset!J2245</f>
        <v>0.66059999999999997</v>
      </c>
      <c r="K2247">
        <f>Pumpkin_Seeds_Dataset!K2245</f>
        <v>2.9270999999999998</v>
      </c>
      <c r="L2247">
        <f>Pumpkin_Seeds_Dataset!L2245</f>
        <v>0.58050000000000002</v>
      </c>
      <c r="M2247" s="9">
        <f>Pumpkin_Seeds_Dataset!M2245</f>
        <v>1</v>
      </c>
      <c r="N2247" s="10">
        <f t="shared" si="456"/>
        <v>0</v>
      </c>
      <c r="O2247" s="11">
        <f t="shared" si="457"/>
        <v>1</v>
      </c>
      <c r="P2247">
        <f t="shared" si="458"/>
        <v>1</v>
      </c>
      <c r="Q2247">
        <f t="shared" si="459"/>
        <v>0.99999588159029007</v>
      </c>
      <c r="R2247" s="9">
        <f t="shared" si="460"/>
        <v>0.99999588159029007</v>
      </c>
      <c r="S2247" s="11">
        <f t="shared" si="461"/>
        <v>4.1184097099300487E-6</v>
      </c>
      <c r="T2247" s="9">
        <f t="shared" si="462"/>
        <v>-4.1184181906026025E-6</v>
      </c>
      <c r="U2247" s="11">
        <f t="shared" si="463"/>
        <v>100</v>
      </c>
      <c r="AX2247">
        <v>0.99771599327756955</v>
      </c>
      <c r="AY2247">
        <v>0</v>
      </c>
      <c r="AZ2247">
        <v>1</v>
      </c>
      <c r="BA2247">
        <f t="shared" si="467"/>
        <v>1299</v>
      </c>
      <c r="BB2247">
        <f t="shared" si="468"/>
        <v>944</v>
      </c>
      <c r="BC2247">
        <f t="shared" si="464"/>
        <v>7.6923076923074429E-4</v>
      </c>
      <c r="BD2247">
        <f t="shared" si="465"/>
        <v>0.21333333333333337</v>
      </c>
      <c r="BE2247">
        <f t="shared" si="466"/>
        <v>0</v>
      </c>
    </row>
    <row r="2248" spans="1:57" x14ac:dyDescent="0.3">
      <c r="A2248">
        <f>Pumpkin_Seeds_Dataset!A2246</f>
        <v>80991</v>
      </c>
      <c r="B2248">
        <f>Pumpkin_Seeds_Dataset!B2246</f>
        <v>1146.528</v>
      </c>
      <c r="C2248">
        <f>Pumpkin_Seeds_Dataset!C2246</f>
        <v>476.00729999999999</v>
      </c>
      <c r="D2248">
        <f>Pumpkin_Seeds_Dataset!D2246</f>
        <v>217.90969999999999</v>
      </c>
      <c r="E2248">
        <f>Pumpkin_Seeds_Dataset!E2246</f>
        <v>81621</v>
      </c>
      <c r="F2248">
        <f>Pumpkin_Seeds_Dataset!F2246</f>
        <v>321.12450000000001</v>
      </c>
      <c r="G2248">
        <f>Pumpkin_Seeds_Dataset!G2246</f>
        <v>0.8891</v>
      </c>
      <c r="H2248">
        <f>Pumpkin_Seeds_Dataset!H2246</f>
        <v>0.99229999999999996</v>
      </c>
      <c r="I2248">
        <f>Pumpkin_Seeds_Dataset!I2246</f>
        <v>0.72250000000000003</v>
      </c>
      <c r="J2248">
        <f>Pumpkin_Seeds_Dataset!J2246</f>
        <v>0.7742</v>
      </c>
      <c r="K2248">
        <f>Pumpkin_Seeds_Dataset!K2246</f>
        <v>2.1844000000000001</v>
      </c>
      <c r="L2248">
        <f>Pumpkin_Seeds_Dataset!L2246</f>
        <v>0.67459999999999998</v>
      </c>
      <c r="M2248" s="9">
        <f>Pumpkin_Seeds_Dataset!M2246</f>
        <v>1</v>
      </c>
      <c r="N2248" s="10">
        <f t="shared" si="456"/>
        <v>0</v>
      </c>
      <c r="O2248" s="11">
        <f t="shared" si="457"/>
        <v>1</v>
      </c>
      <c r="P2248">
        <f t="shared" si="458"/>
        <v>1</v>
      </c>
      <c r="Q2248">
        <f t="shared" si="459"/>
        <v>0.89965776750659099</v>
      </c>
      <c r="R2248" s="9">
        <f t="shared" si="460"/>
        <v>0.89965776750659099</v>
      </c>
      <c r="S2248" s="11">
        <f t="shared" si="461"/>
        <v>0.10034223249340901</v>
      </c>
      <c r="T2248" s="9">
        <f t="shared" si="462"/>
        <v>-0.10574084630036679</v>
      </c>
      <c r="U2248" s="11">
        <f t="shared" si="463"/>
        <v>100</v>
      </c>
      <c r="AX2248">
        <v>0.99774407671522225</v>
      </c>
      <c r="AY2248">
        <v>0</v>
      </c>
      <c r="AZ2248">
        <v>1</v>
      </c>
      <c r="BA2248">
        <f t="shared" si="467"/>
        <v>1299</v>
      </c>
      <c r="BB2248">
        <f t="shared" si="468"/>
        <v>945</v>
      </c>
      <c r="BC2248">
        <f t="shared" si="464"/>
        <v>7.6923076923074429E-4</v>
      </c>
      <c r="BD2248">
        <f t="shared" si="465"/>
        <v>0.21250000000000002</v>
      </c>
      <c r="BE2248">
        <f t="shared" si="466"/>
        <v>0</v>
      </c>
    </row>
    <row r="2249" spans="1:57" x14ac:dyDescent="0.3">
      <c r="A2249">
        <f>Pumpkin_Seeds_Dataset!A2247</f>
        <v>73320</v>
      </c>
      <c r="B2249">
        <f>Pumpkin_Seeds_Dataset!B2247</f>
        <v>1082.9880000000001</v>
      </c>
      <c r="C2249">
        <f>Pumpkin_Seeds_Dataset!C2247</f>
        <v>447.81360000000001</v>
      </c>
      <c r="D2249">
        <f>Pumpkin_Seeds_Dataset!D2247</f>
        <v>209.46299999999999</v>
      </c>
      <c r="E2249">
        <f>Pumpkin_Seeds_Dataset!E2247</f>
        <v>74067</v>
      </c>
      <c r="F2249">
        <f>Pumpkin_Seeds_Dataset!F2247</f>
        <v>305.53870000000001</v>
      </c>
      <c r="G2249">
        <f>Pumpkin_Seeds_Dataset!G2247</f>
        <v>0.88390000000000002</v>
      </c>
      <c r="H2249">
        <f>Pumpkin_Seeds_Dataset!H2247</f>
        <v>0.9899</v>
      </c>
      <c r="I2249">
        <f>Pumpkin_Seeds_Dataset!I2247</f>
        <v>0.58720000000000006</v>
      </c>
      <c r="J2249">
        <f>Pumpkin_Seeds_Dataset!J2247</f>
        <v>0.78559999999999997</v>
      </c>
      <c r="K2249">
        <f>Pumpkin_Seeds_Dataset!K2247</f>
        <v>2.1379000000000001</v>
      </c>
      <c r="L2249">
        <f>Pumpkin_Seeds_Dataset!L2247</f>
        <v>0.68230000000000002</v>
      </c>
      <c r="M2249" s="9">
        <f>Pumpkin_Seeds_Dataset!M2247</f>
        <v>1</v>
      </c>
      <c r="N2249" s="10">
        <f t="shared" si="456"/>
        <v>0</v>
      </c>
      <c r="O2249" s="11">
        <f t="shared" si="457"/>
        <v>1</v>
      </c>
      <c r="P2249">
        <f t="shared" si="458"/>
        <v>1</v>
      </c>
      <c r="Q2249">
        <f t="shared" si="459"/>
        <v>0.66975850323775321</v>
      </c>
      <c r="R2249" s="9">
        <f t="shared" si="460"/>
        <v>0.66975850323775321</v>
      </c>
      <c r="S2249" s="11">
        <f t="shared" si="461"/>
        <v>0.33024149676224679</v>
      </c>
      <c r="T2249" s="9">
        <f t="shared" si="462"/>
        <v>-0.40083807450101799</v>
      </c>
      <c r="U2249" s="11">
        <f t="shared" si="463"/>
        <v>100</v>
      </c>
      <c r="AX2249">
        <v>0.99774433246712535</v>
      </c>
      <c r="AY2249">
        <v>0</v>
      </c>
      <c r="AZ2249">
        <v>1</v>
      </c>
      <c r="BA2249">
        <f t="shared" si="467"/>
        <v>1299</v>
      </c>
      <c r="BB2249">
        <f t="shared" si="468"/>
        <v>946</v>
      </c>
      <c r="BC2249">
        <f t="shared" si="464"/>
        <v>7.6923076923074429E-4</v>
      </c>
      <c r="BD2249">
        <f t="shared" si="465"/>
        <v>0.21166666666666667</v>
      </c>
      <c r="BE2249">
        <f t="shared" si="466"/>
        <v>0</v>
      </c>
    </row>
    <row r="2250" spans="1:57" x14ac:dyDescent="0.3">
      <c r="A2250">
        <f>Pumpkin_Seeds_Dataset!A2248</f>
        <v>64787</v>
      </c>
      <c r="B2250">
        <f>Pumpkin_Seeds_Dataset!B2248</f>
        <v>1056.788</v>
      </c>
      <c r="C2250">
        <f>Pumpkin_Seeds_Dataset!C2248</f>
        <v>444.27760000000001</v>
      </c>
      <c r="D2250">
        <f>Pumpkin_Seeds_Dataset!D2248</f>
        <v>185.91159999999999</v>
      </c>
      <c r="E2250">
        <f>Pumpkin_Seeds_Dataset!E2248</f>
        <v>65556</v>
      </c>
      <c r="F2250">
        <f>Pumpkin_Seeds_Dataset!F2248</f>
        <v>287.20960000000002</v>
      </c>
      <c r="G2250">
        <f>Pumpkin_Seeds_Dataset!G2248</f>
        <v>0.90820000000000001</v>
      </c>
      <c r="H2250">
        <f>Pumpkin_Seeds_Dataset!H2248</f>
        <v>0.98829999999999996</v>
      </c>
      <c r="I2250">
        <f>Pumpkin_Seeds_Dataset!I2248</f>
        <v>0.5494</v>
      </c>
      <c r="J2250">
        <f>Pumpkin_Seeds_Dataset!J2248</f>
        <v>0.72899999999999998</v>
      </c>
      <c r="K2250">
        <f>Pumpkin_Seeds_Dataset!K2248</f>
        <v>2.3896999999999999</v>
      </c>
      <c r="L2250">
        <f>Pumpkin_Seeds_Dataset!L2248</f>
        <v>0.64649999999999996</v>
      </c>
      <c r="M2250" s="9">
        <f>Pumpkin_Seeds_Dataset!M2248</f>
        <v>1</v>
      </c>
      <c r="N2250" s="10">
        <f t="shared" si="456"/>
        <v>0</v>
      </c>
      <c r="O2250" s="11">
        <f t="shared" si="457"/>
        <v>1</v>
      </c>
      <c r="P2250">
        <f t="shared" si="458"/>
        <v>1</v>
      </c>
      <c r="Q2250">
        <f t="shared" si="459"/>
        <v>0.97571206510989528</v>
      </c>
      <c r="R2250" s="9">
        <f t="shared" si="460"/>
        <v>0.97571206510989528</v>
      </c>
      <c r="S2250" s="11">
        <f t="shared" si="461"/>
        <v>2.4287934890104723E-2</v>
      </c>
      <c r="T2250" s="9">
        <f t="shared" si="462"/>
        <v>-2.4587751350860797E-2</v>
      </c>
      <c r="U2250" s="11">
        <f t="shared" si="463"/>
        <v>100</v>
      </c>
      <c r="AX2250">
        <v>0.99775602083928605</v>
      </c>
      <c r="AY2250">
        <v>0</v>
      </c>
      <c r="AZ2250">
        <v>1</v>
      </c>
      <c r="BA2250">
        <f t="shared" si="467"/>
        <v>1299</v>
      </c>
      <c r="BB2250">
        <f t="shared" si="468"/>
        <v>947</v>
      </c>
      <c r="BC2250">
        <f t="shared" si="464"/>
        <v>7.6923076923074429E-4</v>
      </c>
      <c r="BD2250">
        <f t="shared" si="465"/>
        <v>0.21083333333333332</v>
      </c>
      <c r="BE2250">
        <f t="shared" si="466"/>
        <v>0</v>
      </c>
    </row>
    <row r="2251" spans="1:57" x14ac:dyDescent="0.3">
      <c r="A2251">
        <f>Pumpkin_Seeds_Dataset!A2249</f>
        <v>72824</v>
      </c>
      <c r="B2251">
        <f>Pumpkin_Seeds_Dataset!B2249</f>
        <v>1143.769</v>
      </c>
      <c r="C2251">
        <f>Pumpkin_Seeds_Dataset!C2249</f>
        <v>493.42790000000002</v>
      </c>
      <c r="D2251">
        <f>Pumpkin_Seeds_Dataset!D2249</f>
        <v>189.17449999999999</v>
      </c>
      <c r="E2251">
        <f>Pumpkin_Seeds_Dataset!E2249</f>
        <v>73862</v>
      </c>
      <c r="F2251">
        <f>Pumpkin_Seeds_Dataset!F2249</f>
        <v>304.50349999999997</v>
      </c>
      <c r="G2251">
        <f>Pumpkin_Seeds_Dataset!G2249</f>
        <v>0.92359999999999998</v>
      </c>
      <c r="H2251">
        <f>Pumpkin_Seeds_Dataset!H2249</f>
        <v>0.9859</v>
      </c>
      <c r="I2251">
        <f>Pumpkin_Seeds_Dataset!I2249</f>
        <v>0.61360000000000003</v>
      </c>
      <c r="J2251">
        <f>Pumpkin_Seeds_Dataset!J2249</f>
        <v>0.69950000000000001</v>
      </c>
      <c r="K2251">
        <f>Pumpkin_Seeds_Dataset!K2249</f>
        <v>2.6082999999999998</v>
      </c>
      <c r="L2251">
        <f>Pumpkin_Seeds_Dataset!L2249</f>
        <v>0.61709999999999998</v>
      </c>
      <c r="M2251" s="9">
        <f>Pumpkin_Seeds_Dataset!M2249</f>
        <v>1</v>
      </c>
      <c r="N2251" s="10">
        <f t="shared" si="456"/>
        <v>0</v>
      </c>
      <c r="O2251" s="11">
        <f t="shared" si="457"/>
        <v>1</v>
      </c>
      <c r="P2251">
        <f t="shared" si="458"/>
        <v>1</v>
      </c>
      <c r="Q2251">
        <f t="shared" si="459"/>
        <v>0.99761851279443658</v>
      </c>
      <c r="R2251" s="9">
        <f t="shared" si="460"/>
        <v>0.99761851279443658</v>
      </c>
      <c r="S2251" s="11">
        <f t="shared" si="461"/>
        <v>2.3814872055634151E-3</v>
      </c>
      <c r="T2251" s="9">
        <f t="shared" si="462"/>
        <v>-2.3843274564620477E-3</v>
      </c>
      <c r="U2251" s="11">
        <f t="shared" si="463"/>
        <v>100</v>
      </c>
      <c r="AX2251">
        <v>0.99779754619602334</v>
      </c>
      <c r="AY2251">
        <v>0</v>
      </c>
      <c r="AZ2251">
        <v>1</v>
      </c>
      <c r="BA2251">
        <f t="shared" si="467"/>
        <v>1299</v>
      </c>
      <c r="BB2251">
        <f t="shared" si="468"/>
        <v>948</v>
      </c>
      <c r="BC2251">
        <f t="shared" si="464"/>
        <v>7.6923076923074429E-4</v>
      </c>
      <c r="BD2251">
        <f t="shared" si="465"/>
        <v>0.20999999999999996</v>
      </c>
      <c r="BE2251">
        <f t="shared" si="466"/>
        <v>0</v>
      </c>
    </row>
    <row r="2252" spans="1:57" x14ac:dyDescent="0.3">
      <c r="A2252">
        <f>Pumpkin_Seeds_Dataset!A2250</f>
        <v>64338</v>
      </c>
      <c r="B2252">
        <f>Pumpkin_Seeds_Dataset!B2250</f>
        <v>999.81299999999999</v>
      </c>
      <c r="C2252">
        <f>Pumpkin_Seeds_Dataset!C2250</f>
        <v>365.29629999999997</v>
      </c>
      <c r="D2252">
        <f>Pumpkin_Seeds_Dataset!D2250</f>
        <v>227.76009999999999</v>
      </c>
      <c r="E2252">
        <f>Pumpkin_Seeds_Dataset!E2250</f>
        <v>65554</v>
      </c>
      <c r="F2252">
        <f>Pumpkin_Seeds_Dataset!F2250</f>
        <v>286.21269999999998</v>
      </c>
      <c r="G2252">
        <f>Pumpkin_Seeds_Dataset!G2250</f>
        <v>0.78180000000000005</v>
      </c>
      <c r="H2252">
        <f>Pumpkin_Seeds_Dataset!H2250</f>
        <v>0.98150000000000004</v>
      </c>
      <c r="I2252">
        <f>Pumpkin_Seeds_Dataset!I2250</f>
        <v>0.76100000000000001</v>
      </c>
      <c r="J2252">
        <f>Pumpkin_Seeds_Dataset!J2250</f>
        <v>0.80879999999999996</v>
      </c>
      <c r="K2252">
        <f>Pumpkin_Seeds_Dataset!K2250</f>
        <v>1.6039000000000001</v>
      </c>
      <c r="L2252">
        <f>Pumpkin_Seeds_Dataset!L2250</f>
        <v>0.78349999999999997</v>
      </c>
      <c r="M2252" s="9">
        <f>Pumpkin_Seeds_Dataset!M2250</f>
        <v>1</v>
      </c>
      <c r="N2252" s="10">
        <f t="shared" si="456"/>
        <v>0</v>
      </c>
      <c r="O2252" s="11">
        <f t="shared" si="457"/>
        <v>1</v>
      </c>
      <c r="P2252">
        <f t="shared" si="458"/>
        <v>1</v>
      </c>
      <c r="Q2252">
        <f t="shared" si="459"/>
        <v>2.4631695579715927E-2</v>
      </c>
      <c r="R2252" s="9">
        <f t="shared" si="460"/>
        <v>2.4631695579715927E-2</v>
      </c>
      <c r="S2252" s="11">
        <f t="shared" si="461"/>
        <v>0.9753683044202841</v>
      </c>
      <c r="T2252" s="9">
        <f t="shared" si="462"/>
        <v>-3.7037212271682041</v>
      </c>
      <c r="U2252" s="11">
        <f t="shared" si="463"/>
        <v>0</v>
      </c>
      <c r="AX2252">
        <v>0.997821821452477</v>
      </c>
      <c r="AY2252">
        <v>0</v>
      </c>
      <c r="AZ2252">
        <v>1</v>
      </c>
      <c r="BA2252">
        <f t="shared" si="467"/>
        <v>1299</v>
      </c>
      <c r="BB2252">
        <f t="shared" si="468"/>
        <v>949</v>
      </c>
      <c r="BC2252">
        <f t="shared" si="464"/>
        <v>7.6923076923074429E-4</v>
      </c>
      <c r="BD2252">
        <f t="shared" si="465"/>
        <v>0.20916666666666661</v>
      </c>
      <c r="BE2252">
        <f t="shared" si="466"/>
        <v>0</v>
      </c>
    </row>
    <row r="2253" spans="1:57" x14ac:dyDescent="0.3">
      <c r="A2253">
        <f>Pumpkin_Seeds_Dataset!A2251</f>
        <v>90412</v>
      </c>
      <c r="B2253">
        <f>Pumpkin_Seeds_Dataset!B2251</f>
        <v>1239.673</v>
      </c>
      <c r="C2253">
        <f>Pumpkin_Seeds_Dataset!C2251</f>
        <v>523.82730000000004</v>
      </c>
      <c r="D2253">
        <f>Pumpkin_Seeds_Dataset!D2251</f>
        <v>221.1662</v>
      </c>
      <c r="E2253">
        <f>Pumpkin_Seeds_Dataset!E2251</f>
        <v>91379</v>
      </c>
      <c r="F2253">
        <f>Pumpkin_Seeds_Dataset!F2251</f>
        <v>339.28769999999997</v>
      </c>
      <c r="G2253">
        <f>Pumpkin_Seeds_Dataset!G2251</f>
        <v>0.90649999999999997</v>
      </c>
      <c r="H2253">
        <f>Pumpkin_Seeds_Dataset!H2251</f>
        <v>0.98939999999999995</v>
      </c>
      <c r="I2253">
        <f>Pumpkin_Seeds_Dataset!I2251</f>
        <v>0.74029999999999996</v>
      </c>
      <c r="J2253">
        <f>Pumpkin_Seeds_Dataset!J2251</f>
        <v>0.73929999999999996</v>
      </c>
      <c r="K2253">
        <f>Pumpkin_Seeds_Dataset!K2251</f>
        <v>2.3685</v>
      </c>
      <c r="L2253">
        <f>Pumpkin_Seeds_Dataset!L2251</f>
        <v>0.64770000000000005</v>
      </c>
      <c r="M2253" s="9">
        <f>Pumpkin_Seeds_Dataset!M2251</f>
        <v>1</v>
      </c>
      <c r="N2253" s="10">
        <f t="shared" si="456"/>
        <v>0</v>
      </c>
      <c r="O2253" s="11">
        <f t="shared" si="457"/>
        <v>1</v>
      </c>
      <c r="P2253">
        <f t="shared" si="458"/>
        <v>1</v>
      </c>
      <c r="Q2253">
        <f t="shared" si="459"/>
        <v>0.98464052858001705</v>
      </c>
      <c r="R2253" s="9">
        <f t="shared" si="460"/>
        <v>0.98464052858001705</v>
      </c>
      <c r="S2253" s="11">
        <f t="shared" si="461"/>
        <v>1.5359471419982951E-2</v>
      </c>
      <c r="T2253" s="9">
        <f t="shared" si="462"/>
        <v>-1.5478650022944962E-2</v>
      </c>
      <c r="U2253" s="11">
        <f t="shared" si="463"/>
        <v>100</v>
      </c>
      <c r="AX2253">
        <v>0.99782677398633346</v>
      </c>
      <c r="AY2253">
        <v>0</v>
      </c>
      <c r="AZ2253">
        <v>1</v>
      </c>
      <c r="BA2253">
        <f t="shared" si="467"/>
        <v>1299</v>
      </c>
      <c r="BB2253">
        <f t="shared" si="468"/>
        <v>950</v>
      </c>
      <c r="BC2253">
        <f t="shared" si="464"/>
        <v>7.6923076923074429E-4</v>
      </c>
      <c r="BD2253">
        <f t="shared" si="465"/>
        <v>0.20833333333333337</v>
      </c>
      <c r="BE2253">
        <f t="shared" si="466"/>
        <v>0</v>
      </c>
    </row>
    <row r="2254" spans="1:57" x14ac:dyDescent="0.3">
      <c r="A2254">
        <f>Pumpkin_Seeds_Dataset!A2252</f>
        <v>75494</v>
      </c>
      <c r="B2254">
        <f>Pumpkin_Seeds_Dataset!B2252</f>
        <v>1200.5989999999999</v>
      </c>
      <c r="C2254">
        <f>Pumpkin_Seeds_Dataset!C2252</f>
        <v>535.57169999999996</v>
      </c>
      <c r="D2254">
        <f>Pumpkin_Seeds_Dataset!D2252</f>
        <v>179.78639999999999</v>
      </c>
      <c r="E2254">
        <f>Pumpkin_Seeds_Dataset!E2252</f>
        <v>76136</v>
      </c>
      <c r="F2254">
        <f>Pumpkin_Seeds_Dataset!F2252</f>
        <v>310.03539999999998</v>
      </c>
      <c r="G2254">
        <f>Pumpkin_Seeds_Dataset!G2252</f>
        <v>0.94199999999999995</v>
      </c>
      <c r="H2254">
        <f>Pumpkin_Seeds_Dataset!H2252</f>
        <v>0.99160000000000004</v>
      </c>
      <c r="I2254">
        <f>Pumpkin_Seeds_Dataset!I2252</f>
        <v>0.77690000000000003</v>
      </c>
      <c r="J2254">
        <f>Pumpkin_Seeds_Dataset!J2252</f>
        <v>0.65820000000000001</v>
      </c>
      <c r="K2254">
        <f>Pumpkin_Seeds_Dataset!K2252</f>
        <v>2.9788999999999999</v>
      </c>
      <c r="L2254">
        <f>Pumpkin_Seeds_Dataset!L2252</f>
        <v>0.57889999999999997</v>
      </c>
      <c r="M2254" s="9">
        <f>Pumpkin_Seeds_Dataset!M2252</f>
        <v>1</v>
      </c>
      <c r="N2254" s="10">
        <f t="shared" si="456"/>
        <v>0</v>
      </c>
      <c r="O2254" s="11">
        <f t="shared" si="457"/>
        <v>1</v>
      </c>
      <c r="P2254">
        <f t="shared" si="458"/>
        <v>1</v>
      </c>
      <c r="Q2254">
        <f t="shared" si="459"/>
        <v>0.99999328422472367</v>
      </c>
      <c r="R2254" s="9">
        <f t="shared" si="460"/>
        <v>0.99999328422472367</v>
      </c>
      <c r="S2254" s="11">
        <f t="shared" si="461"/>
        <v>6.7157752763336021E-6</v>
      </c>
      <c r="T2254" s="9">
        <f t="shared" si="462"/>
        <v>-6.7157978272533475E-6</v>
      </c>
      <c r="U2254" s="11">
        <f t="shared" si="463"/>
        <v>100</v>
      </c>
      <c r="AX2254">
        <v>0.99785346861118995</v>
      </c>
      <c r="AY2254">
        <v>0</v>
      </c>
      <c r="AZ2254">
        <v>1</v>
      </c>
      <c r="BA2254">
        <f t="shared" si="467"/>
        <v>1299</v>
      </c>
      <c r="BB2254">
        <f t="shared" si="468"/>
        <v>951</v>
      </c>
      <c r="BC2254">
        <f t="shared" si="464"/>
        <v>7.6923076923074429E-4</v>
      </c>
      <c r="BD2254">
        <f t="shared" si="465"/>
        <v>0.20750000000000002</v>
      </c>
      <c r="BE2254">
        <f t="shared" si="466"/>
        <v>0</v>
      </c>
    </row>
    <row r="2255" spans="1:57" x14ac:dyDescent="0.3">
      <c r="A2255">
        <f>Pumpkin_Seeds_Dataset!A2253</f>
        <v>73944</v>
      </c>
      <c r="B2255">
        <f>Pumpkin_Seeds_Dataset!B2253</f>
        <v>1106.7719999999999</v>
      </c>
      <c r="C2255">
        <f>Pumpkin_Seeds_Dataset!C2253</f>
        <v>460.67360000000002</v>
      </c>
      <c r="D2255">
        <f>Pumpkin_Seeds_Dataset!D2253</f>
        <v>204.91829999999999</v>
      </c>
      <c r="E2255">
        <f>Pumpkin_Seeds_Dataset!E2253</f>
        <v>74709</v>
      </c>
      <c r="F2255">
        <f>Pumpkin_Seeds_Dataset!F2253</f>
        <v>306.83620000000002</v>
      </c>
      <c r="G2255">
        <f>Pumpkin_Seeds_Dataset!G2253</f>
        <v>0.89559999999999995</v>
      </c>
      <c r="H2255">
        <f>Pumpkin_Seeds_Dataset!H2253</f>
        <v>0.98980000000000001</v>
      </c>
      <c r="I2255">
        <f>Pumpkin_Seeds_Dataset!I2253</f>
        <v>0.71799999999999997</v>
      </c>
      <c r="J2255">
        <f>Pumpkin_Seeds_Dataset!J2253</f>
        <v>0.75860000000000005</v>
      </c>
      <c r="K2255">
        <f>Pumpkin_Seeds_Dataset!K2253</f>
        <v>2.2481</v>
      </c>
      <c r="L2255">
        <f>Pumpkin_Seeds_Dataset!L2253</f>
        <v>0.66610000000000003</v>
      </c>
      <c r="M2255" s="9">
        <f>Pumpkin_Seeds_Dataset!M2253</f>
        <v>1</v>
      </c>
      <c r="N2255" s="10">
        <f t="shared" si="456"/>
        <v>0</v>
      </c>
      <c r="O2255" s="11">
        <f t="shared" si="457"/>
        <v>1</v>
      </c>
      <c r="P2255">
        <f t="shared" si="458"/>
        <v>1</v>
      </c>
      <c r="Q2255">
        <f t="shared" si="459"/>
        <v>0.86686351585134214</v>
      </c>
      <c r="R2255" s="9">
        <f t="shared" si="460"/>
        <v>0.86686351585134214</v>
      </c>
      <c r="S2255" s="11">
        <f t="shared" si="461"/>
        <v>0.13313648414865786</v>
      </c>
      <c r="T2255" s="9">
        <f t="shared" si="462"/>
        <v>-0.14287373575699561</v>
      </c>
      <c r="U2255" s="11">
        <f t="shared" si="463"/>
        <v>100</v>
      </c>
      <c r="AX2255">
        <v>0.99787226309600141</v>
      </c>
      <c r="AY2255">
        <v>0</v>
      </c>
      <c r="AZ2255">
        <v>1</v>
      </c>
      <c r="BA2255">
        <f t="shared" si="467"/>
        <v>1299</v>
      </c>
      <c r="BB2255">
        <f t="shared" si="468"/>
        <v>952</v>
      </c>
      <c r="BC2255">
        <f t="shared" si="464"/>
        <v>7.6923076923074429E-4</v>
      </c>
      <c r="BD2255">
        <f t="shared" si="465"/>
        <v>0.20666666666666667</v>
      </c>
      <c r="BE2255">
        <f t="shared" si="466"/>
        <v>0</v>
      </c>
    </row>
    <row r="2256" spans="1:57" x14ac:dyDescent="0.3">
      <c r="A2256">
        <f>Pumpkin_Seeds_Dataset!A2254</f>
        <v>81185</v>
      </c>
      <c r="B2256">
        <f>Pumpkin_Seeds_Dataset!B2254</f>
        <v>1155.989</v>
      </c>
      <c r="C2256">
        <f>Pumpkin_Seeds_Dataset!C2254</f>
        <v>486.24470000000002</v>
      </c>
      <c r="D2256">
        <f>Pumpkin_Seeds_Dataset!D2254</f>
        <v>213.29050000000001</v>
      </c>
      <c r="E2256">
        <f>Pumpkin_Seeds_Dataset!E2254</f>
        <v>81776</v>
      </c>
      <c r="F2256">
        <f>Pumpkin_Seeds_Dataset!F2254</f>
        <v>321.50889999999998</v>
      </c>
      <c r="G2256">
        <f>Pumpkin_Seeds_Dataset!G2254</f>
        <v>0.89870000000000005</v>
      </c>
      <c r="H2256">
        <f>Pumpkin_Seeds_Dataset!H2254</f>
        <v>0.99280000000000002</v>
      </c>
      <c r="I2256">
        <f>Pumpkin_Seeds_Dataset!I2254</f>
        <v>0.74399999999999999</v>
      </c>
      <c r="J2256">
        <f>Pumpkin_Seeds_Dataset!J2254</f>
        <v>0.76339999999999997</v>
      </c>
      <c r="K2256">
        <f>Pumpkin_Seeds_Dataset!K2254</f>
        <v>2.2797000000000001</v>
      </c>
      <c r="L2256">
        <f>Pumpkin_Seeds_Dataset!L2254</f>
        <v>0.66120000000000001</v>
      </c>
      <c r="M2256" s="9">
        <f>Pumpkin_Seeds_Dataset!M2254</f>
        <v>1</v>
      </c>
      <c r="N2256" s="10">
        <f t="shared" si="456"/>
        <v>0</v>
      </c>
      <c r="O2256" s="11">
        <f t="shared" si="457"/>
        <v>1</v>
      </c>
      <c r="P2256">
        <f t="shared" si="458"/>
        <v>1</v>
      </c>
      <c r="Q2256">
        <f t="shared" si="459"/>
        <v>0.95861080291556477</v>
      </c>
      <c r="R2256" s="9">
        <f t="shared" si="460"/>
        <v>0.95861080291556477</v>
      </c>
      <c r="S2256" s="11">
        <f t="shared" si="461"/>
        <v>4.1389197084435225E-2</v>
      </c>
      <c r="T2256" s="9">
        <f t="shared" si="462"/>
        <v>-4.2270122848413305E-2</v>
      </c>
      <c r="U2256" s="11">
        <f t="shared" si="463"/>
        <v>100</v>
      </c>
      <c r="AX2256">
        <v>0.99789465642746533</v>
      </c>
      <c r="AY2256">
        <v>0</v>
      </c>
      <c r="AZ2256">
        <v>1</v>
      </c>
      <c r="BA2256">
        <f t="shared" si="467"/>
        <v>1299</v>
      </c>
      <c r="BB2256">
        <f t="shared" si="468"/>
        <v>953</v>
      </c>
      <c r="BC2256">
        <f t="shared" si="464"/>
        <v>7.6923076923074429E-4</v>
      </c>
      <c r="BD2256">
        <f t="shared" si="465"/>
        <v>0.20583333333333331</v>
      </c>
      <c r="BE2256">
        <f t="shared" si="466"/>
        <v>0</v>
      </c>
    </row>
    <row r="2257" spans="1:57" x14ac:dyDescent="0.3">
      <c r="A2257">
        <f>Pumpkin_Seeds_Dataset!A2255</f>
        <v>71301</v>
      </c>
      <c r="B2257">
        <f>Pumpkin_Seeds_Dataset!B2255</f>
        <v>1063.55</v>
      </c>
      <c r="C2257">
        <f>Pumpkin_Seeds_Dataset!C2255</f>
        <v>435.476</v>
      </c>
      <c r="D2257">
        <f>Pumpkin_Seeds_Dataset!D2255</f>
        <v>209.80680000000001</v>
      </c>
      <c r="E2257">
        <f>Pumpkin_Seeds_Dataset!E2255</f>
        <v>72045</v>
      </c>
      <c r="F2257">
        <f>Pumpkin_Seeds_Dataset!F2255</f>
        <v>301.30259999999998</v>
      </c>
      <c r="G2257">
        <f>Pumpkin_Seeds_Dataset!G2255</f>
        <v>0.87629999999999997</v>
      </c>
      <c r="H2257">
        <f>Pumpkin_Seeds_Dataset!H2255</f>
        <v>0.98970000000000002</v>
      </c>
      <c r="I2257">
        <f>Pumpkin_Seeds_Dataset!I2255</f>
        <v>0.67959999999999998</v>
      </c>
      <c r="J2257">
        <f>Pumpkin_Seeds_Dataset!J2255</f>
        <v>0.79210000000000003</v>
      </c>
      <c r="K2257">
        <f>Pumpkin_Seeds_Dataset!K2255</f>
        <v>2.0756000000000001</v>
      </c>
      <c r="L2257">
        <f>Pumpkin_Seeds_Dataset!L2255</f>
        <v>0.69189999999999996</v>
      </c>
      <c r="M2257" s="9">
        <f>Pumpkin_Seeds_Dataset!M2255</f>
        <v>1</v>
      </c>
      <c r="N2257" s="10">
        <f t="shared" si="456"/>
        <v>0</v>
      </c>
      <c r="O2257" s="11">
        <f t="shared" si="457"/>
        <v>1</v>
      </c>
      <c r="P2257">
        <f t="shared" si="458"/>
        <v>1</v>
      </c>
      <c r="Q2257">
        <f t="shared" si="459"/>
        <v>0.59375201151035972</v>
      </c>
      <c r="R2257" s="9">
        <f t="shared" si="460"/>
        <v>0.59375201151035972</v>
      </c>
      <c r="S2257" s="11">
        <f t="shared" si="461"/>
        <v>0.40624798848964028</v>
      </c>
      <c r="T2257" s="9">
        <f t="shared" si="462"/>
        <v>-0.52129353583210303</v>
      </c>
      <c r="U2257" s="11">
        <f t="shared" si="463"/>
        <v>100</v>
      </c>
      <c r="AX2257">
        <v>0.99790022509193987</v>
      </c>
      <c r="AY2257">
        <v>0</v>
      </c>
      <c r="AZ2257">
        <v>1</v>
      </c>
      <c r="BA2257">
        <f t="shared" si="467"/>
        <v>1299</v>
      </c>
      <c r="BB2257">
        <f t="shared" si="468"/>
        <v>954</v>
      </c>
      <c r="BC2257">
        <f t="shared" si="464"/>
        <v>7.6923076923074429E-4</v>
      </c>
      <c r="BD2257">
        <f t="shared" si="465"/>
        <v>0.20499999999999996</v>
      </c>
      <c r="BE2257">
        <f t="shared" si="466"/>
        <v>0</v>
      </c>
    </row>
    <row r="2258" spans="1:57" x14ac:dyDescent="0.3">
      <c r="A2258">
        <f>Pumpkin_Seeds_Dataset!A2256</f>
        <v>104566</v>
      </c>
      <c r="B2258">
        <f>Pumpkin_Seeds_Dataset!B2256</f>
        <v>1400.499</v>
      </c>
      <c r="C2258">
        <f>Pumpkin_Seeds_Dataset!C2256</f>
        <v>613.41499999999996</v>
      </c>
      <c r="D2258">
        <f>Pumpkin_Seeds_Dataset!D2256</f>
        <v>219.41579999999999</v>
      </c>
      <c r="E2258">
        <f>Pumpkin_Seeds_Dataset!E2256</f>
        <v>105550</v>
      </c>
      <c r="F2258">
        <f>Pumpkin_Seeds_Dataset!F2256</f>
        <v>364.8802</v>
      </c>
      <c r="G2258">
        <f>Pumpkin_Seeds_Dataset!G2256</f>
        <v>0.93379999999999996</v>
      </c>
      <c r="H2258">
        <f>Pumpkin_Seeds_Dataset!H2256</f>
        <v>0.99070000000000003</v>
      </c>
      <c r="I2258">
        <f>Pumpkin_Seeds_Dataset!I2256</f>
        <v>0.76239999999999997</v>
      </c>
      <c r="J2258">
        <f>Pumpkin_Seeds_Dataset!J2256</f>
        <v>0.66990000000000005</v>
      </c>
      <c r="K2258">
        <f>Pumpkin_Seeds_Dataset!K2256</f>
        <v>2.7957000000000001</v>
      </c>
      <c r="L2258">
        <f>Pumpkin_Seeds_Dataset!L2256</f>
        <v>0.5948</v>
      </c>
      <c r="M2258" s="9">
        <f>Pumpkin_Seeds_Dataset!M2256</f>
        <v>1</v>
      </c>
      <c r="N2258" s="10">
        <f t="shared" si="456"/>
        <v>0</v>
      </c>
      <c r="O2258" s="11">
        <f t="shared" si="457"/>
        <v>1</v>
      </c>
      <c r="P2258">
        <f t="shared" si="458"/>
        <v>1</v>
      </c>
      <c r="Q2258">
        <f t="shared" si="459"/>
        <v>0.99999808703355286</v>
      </c>
      <c r="R2258" s="9">
        <f t="shared" si="460"/>
        <v>0.99999808703355286</v>
      </c>
      <c r="S2258" s="11">
        <f t="shared" si="461"/>
        <v>1.9129664471373431E-6</v>
      </c>
      <c r="T2258" s="9">
        <f t="shared" si="462"/>
        <v>-1.9129682768599907E-6</v>
      </c>
      <c r="U2258" s="11">
        <f t="shared" si="463"/>
        <v>100</v>
      </c>
      <c r="AX2258">
        <v>0.99790321383722125</v>
      </c>
      <c r="AY2258">
        <v>0</v>
      </c>
      <c r="AZ2258">
        <v>1</v>
      </c>
      <c r="BA2258">
        <f t="shared" si="467"/>
        <v>1299</v>
      </c>
      <c r="BB2258">
        <f t="shared" si="468"/>
        <v>955</v>
      </c>
      <c r="BC2258">
        <f t="shared" si="464"/>
        <v>7.6923076923074429E-4</v>
      </c>
      <c r="BD2258">
        <f t="shared" si="465"/>
        <v>0.20416666666666672</v>
      </c>
      <c r="BE2258">
        <f t="shared" si="466"/>
        <v>0</v>
      </c>
    </row>
    <row r="2259" spans="1:57" x14ac:dyDescent="0.3">
      <c r="A2259">
        <f>Pumpkin_Seeds_Dataset!A2257</f>
        <v>86092</v>
      </c>
      <c r="B2259">
        <f>Pumpkin_Seeds_Dataset!B2257</f>
        <v>1218.625</v>
      </c>
      <c r="C2259">
        <f>Pumpkin_Seeds_Dataset!C2257</f>
        <v>520.31640000000004</v>
      </c>
      <c r="D2259">
        <f>Pumpkin_Seeds_Dataset!D2257</f>
        <v>211.09540000000001</v>
      </c>
      <c r="E2259">
        <f>Pumpkin_Seeds_Dataset!E2257</f>
        <v>86861</v>
      </c>
      <c r="F2259">
        <f>Pumpkin_Seeds_Dataset!F2257</f>
        <v>331.08269999999999</v>
      </c>
      <c r="G2259">
        <f>Pumpkin_Seeds_Dataset!G2257</f>
        <v>0.91400000000000003</v>
      </c>
      <c r="H2259">
        <f>Pumpkin_Seeds_Dataset!H2257</f>
        <v>0.99109999999999998</v>
      </c>
      <c r="I2259">
        <f>Pumpkin_Seeds_Dataset!I2257</f>
        <v>0.74650000000000005</v>
      </c>
      <c r="J2259">
        <f>Pumpkin_Seeds_Dataset!J2257</f>
        <v>0.72850000000000004</v>
      </c>
      <c r="K2259">
        <f>Pumpkin_Seeds_Dataset!K2257</f>
        <v>2.4647999999999999</v>
      </c>
      <c r="L2259">
        <f>Pumpkin_Seeds_Dataset!L2257</f>
        <v>0.63629999999999998</v>
      </c>
      <c r="M2259" s="9">
        <f>Pumpkin_Seeds_Dataset!M2257</f>
        <v>1</v>
      </c>
      <c r="N2259" s="10">
        <f t="shared" si="456"/>
        <v>0</v>
      </c>
      <c r="O2259" s="11">
        <f t="shared" si="457"/>
        <v>1</v>
      </c>
      <c r="P2259">
        <f t="shared" si="458"/>
        <v>1</v>
      </c>
      <c r="Q2259">
        <f t="shared" si="459"/>
        <v>0.99389950012618811</v>
      </c>
      <c r="R2259" s="9">
        <f t="shared" si="460"/>
        <v>0.99389950012618811</v>
      </c>
      <c r="S2259" s="11">
        <f t="shared" si="461"/>
        <v>6.1004998738118932E-3</v>
      </c>
      <c r="T2259" s="9">
        <f t="shared" si="462"/>
        <v>-6.1191839500602668E-3</v>
      </c>
      <c r="U2259" s="11">
        <f t="shared" si="463"/>
        <v>100</v>
      </c>
      <c r="AX2259">
        <v>0.99800800646817411</v>
      </c>
      <c r="AY2259">
        <v>0</v>
      </c>
      <c r="AZ2259">
        <v>1</v>
      </c>
      <c r="BA2259">
        <f t="shared" si="467"/>
        <v>1299</v>
      </c>
      <c r="BB2259">
        <f t="shared" si="468"/>
        <v>956</v>
      </c>
      <c r="BC2259">
        <f t="shared" si="464"/>
        <v>7.6923076923074429E-4</v>
      </c>
      <c r="BD2259">
        <f t="shared" si="465"/>
        <v>0.20333333333333337</v>
      </c>
      <c r="BE2259">
        <f t="shared" si="466"/>
        <v>0</v>
      </c>
    </row>
    <row r="2260" spans="1:57" x14ac:dyDescent="0.3">
      <c r="A2260">
        <f>Pumpkin_Seeds_Dataset!A2258</f>
        <v>107364</v>
      </c>
      <c r="B2260">
        <f>Pumpkin_Seeds_Dataset!B2258</f>
        <v>1313.8140000000001</v>
      </c>
      <c r="C2260">
        <f>Pumpkin_Seeds_Dataset!C2258</f>
        <v>544.60919999999999</v>
      </c>
      <c r="D2260">
        <f>Pumpkin_Seeds_Dataset!D2258</f>
        <v>251.75290000000001</v>
      </c>
      <c r="E2260">
        <f>Pumpkin_Seeds_Dataset!E2258</f>
        <v>108062</v>
      </c>
      <c r="F2260">
        <f>Pumpkin_Seeds_Dataset!F2258</f>
        <v>369.72980000000001</v>
      </c>
      <c r="G2260">
        <f>Pumpkin_Seeds_Dataset!G2258</f>
        <v>0.88670000000000004</v>
      </c>
      <c r="H2260">
        <f>Pumpkin_Seeds_Dataset!H2258</f>
        <v>0.99350000000000005</v>
      </c>
      <c r="I2260">
        <f>Pumpkin_Seeds_Dataset!I2258</f>
        <v>0.66049999999999998</v>
      </c>
      <c r="J2260">
        <f>Pumpkin_Seeds_Dataset!J2258</f>
        <v>0.78159999999999996</v>
      </c>
      <c r="K2260">
        <f>Pumpkin_Seeds_Dataset!K2258</f>
        <v>2.1633</v>
      </c>
      <c r="L2260">
        <f>Pumpkin_Seeds_Dataset!L2258</f>
        <v>0.67889999999999995</v>
      </c>
      <c r="M2260" s="9">
        <f>Pumpkin_Seeds_Dataset!M2258</f>
        <v>1</v>
      </c>
      <c r="N2260" s="10">
        <f t="shared" si="456"/>
        <v>0</v>
      </c>
      <c r="O2260" s="11">
        <f t="shared" si="457"/>
        <v>1</v>
      </c>
      <c r="P2260">
        <f t="shared" si="458"/>
        <v>1</v>
      </c>
      <c r="Q2260">
        <f t="shared" si="459"/>
        <v>0.98947665802242157</v>
      </c>
      <c r="R2260" s="9">
        <f t="shared" si="460"/>
        <v>0.98947665802242157</v>
      </c>
      <c r="S2260" s="11">
        <f t="shared" si="461"/>
        <v>1.0523341977578426E-2</v>
      </c>
      <c r="T2260" s="9">
        <f t="shared" si="462"/>
        <v>-1.0579103886861273E-2</v>
      </c>
      <c r="U2260" s="11">
        <f t="shared" si="463"/>
        <v>100</v>
      </c>
      <c r="AX2260">
        <v>0.99802595056223886</v>
      </c>
      <c r="AY2260">
        <v>0</v>
      </c>
      <c r="AZ2260">
        <v>1</v>
      </c>
      <c r="BA2260">
        <f t="shared" si="467"/>
        <v>1299</v>
      </c>
      <c r="BB2260">
        <f t="shared" si="468"/>
        <v>957</v>
      </c>
      <c r="BC2260">
        <f t="shared" si="464"/>
        <v>7.6923076923074429E-4</v>
      </c>
      <c r="BD2260">
        <f t="shared" si="465"/>
        <v>0.20250000000000001</v>
      </c>
      <c r="BE2260">
        <f t="shared" si="466"/>
        <v>0</v>
      </c>
    </row>
    <row r="2261" spans="1:57" x14ac:dyDescent="0.3">
      <c r="A2261">
        <f>Pumpkin_Seeds_Dataset!A2259</f>
        <v>65347</v>
      </c>
      <c r="B2261">
        <f>Pumpkin_Seeds_Dataset!B2259</f>
        <v>1061.5239999999999</v>
      </c>
      <c r="C2261">
        <f>Pumpkin_Seeds_Dataset!C2259</f>
        <v>454.25940000000003</v>
      </c>
      <c r="D2261">
        <f>Pumpkin_Seeds_Dataset!D2259</f>
        <v>183.45820000000001</v>
      </c>
      <c r="E2261">
        <f>Pumpkin_Seeds_Dataset!E2259</f>
        <v>65929</v>
      </c>
      <c r="F2261">
        <f>Pumpkin_Seeds_Dataset!F2259</f>
        <v>288.44819999999999</v>
      </c>
      <c r="G2261">
        <f>Pumpkin_Seeds_Dataset!G2259</f>
        <v>0.91479999999999995</v>
      </c>
      <c r="H2261">
        <f>Pumpkin_Seeds_Dataset!H2259</f>
        <v>0.99119999999999997</v>
      </c>
      <c r="I2261">
        <f>Pumpkin_Seeds_Dataset!I2259</f>
        <v>0.75990000000000002</v>
      </c>
      <c r="J2261">
        <f>Pumpkin_Seeds_Dataset!J2259</f>
        <v>0.72870000000000001</v>
      </c>
      <c r="K2261">
        <f>Pumpkin_Seeds_Dataset!K2259</f>
        <v>2.4761000000000002</v>
      </c>
      <c r="L2261">
        <f>Pumpkin_Seeds_Dataset!L2259</f>
        <v>0.63500000000000001</v>
      </c>
      <c r="M2261" s="9">
        <f>Pumpkin_Seeds_Dataset!M2259</f>
        <v>1</v>
      </c>
      <c r="N2261" s="10">
        <f t="shared" si="456"/>
        <v>0</v>
      </c>
      <c r="O2261" s="11">
        <f t="shared" si="457"/>
        <v>1</v>
      </c>
      <c r="P2261">
        <f t="shared" si="458"/>
        <v>1</v>
      </c>
      <c r="Q2261">
        <f t="shared" si="459"/>
        <v>0.99596550938298167</v>
      </c>
      <c r="R2261" s="9">
        <f t="shared" si="460"/>
        <v>0.99596550938298167</v>
      </c>
      <c r="S2261" s="11">
        <f t="shared" si="461"/>
        <v>4.034490617018327E-3</v>
      </c>
      <c r="T2261" s="9">
        <f t="shared" si="462"/>
        <v>-4.0426511306936429E-3</v>
      </c>
      <c r="U2261" s="11">
        <f t="shared" si="463"/>
        <v>100</v>
      </c>
      <c r="AX2261">
        <v>0.99805336744711981</v>
      </c>
      <c r="AY2261">
        <v>0</v>
      </c>
      <c r="AZ2261">
        <v>1</v>
      </c>
      <c r="BA2261">
        <f t="shared" si="467"/>
        <v>1299</v>
      </c>
      <c r="BB2261">
        <f t="shared" si="468"/>
        <v>958</v>
      </c>
      <c r="BC2261">
        <f t="shared" si="464"/>
        <v>7.6923076923074429E-4</v>
      </c>
      <c r="BD2261">
        <f t="shared" si="465"/>
        <v>0.20166666666666666</v>
      </c>
      <c r="BE2261">
        <f t="shared" si="466"/>
        <v>0</v>
      </c>
    </row>
    <row r="2262" spans="1:57" x14ac:dyDescent="0.3">
      <c r="A2262">
        <f>Pumpkin_Seeds_Dataset!A2260</f>
        <v>93014</v>
      </c>
      <c r="B2262">
        <f>Pumpkin_Seeds_Dataset!B2260</f>
        <v>1246.6669999999999</v>
      </c>
      <c r="C2262">
        <f>Pumpkin_Seeds_Dataset!C2260</f>
        <v>519.29259999999999</v>
      </c>
      <c r="D2262">
        <f>Pumpkin_Seeds_Dataset!D2260</f>
        <v>229.17689999999999</v>
      </c>
      <c r="E2262">
        <f>Pumpkin_Seeds_Dataset!E2260</f>
        <v>93928</v>
      </c>
      <c r="F2262">
        <f>Pumpkin_Seeds_Dataset!F2260</f>
        <v>344.13529999999997</v>
      </c>
      <c r="G2262">
        <f>Pumpkin_Seeds_Dataset!G2260</f>
        <v>0.89729999999999999</v>
      </c>
      <c r="H2262">
        <f>Pumpkin_Seeds_Dataset!H2260</f>
        <v>0.99029999999999996</v>
      </c>
      <c r="I2262">
        <f>Pumpkin_Seeds_Dataset!I2260</f>
        <v>0.75390000000000001</v>
      </c>
      <c r="J2262">
        <f>Pumpkin_Seeds_Dataset!J2260</f>
        <v>0.75209999999999999</v>
      </c>
      <c r="K2262">
        <f>Pumpkin_Seeds_Dataset!K2260</f>
        <v>2.2658999999999998</v>
      </c>
      <c r="L2262">
        <f>Pumpkin_Seeds_Dataset!L2260</f>
        <v>0.66269999999999996</v>
      </c>
      <c r="M2262" s="9">
        <f>Pumpkin_Seeds_Dataset!M2260</f>
        <v>1</v>
      </c>
      <c r="N2262" s="10">
        <f t="shared" si="456"/>
        <v>0</v>
      </c>
      <c r="O2262" s="11">
        <f t="shared" si="457"/>
        <v>1</v>
      </c>
      <c r="P2262">
        <f t="shared" si="458"/>
        <v>1</v>
      </c>
      <c r="Q2262">
        <f t="shared" si="459"/>
        <v>0.95811149600795376</v>
      </c>
      <c r="R2262" s="9">
        <f t="shared" si="460"/>
        <v>0.95811149600795376</v>
      </c>
      <c r="S2262" s="11">
        <f t="shared" si="461"/>
        <v>4.1888503992046244E-2</v>
      </c>
      <c r="T2262" s="9">
        <f t="shared" si="462"/>
        <v>-4.2791123641471161E-2</v>
      </c>
      <c r="U2262" s="11">
        <f t="shared" si="463"/>
        <v>100</v>
      </c>
      <c r="AX2262">
        <v>0.99806360724331877</v>
      </c>
      <c r="AY2262">
        <v>0</v>
      </c>
      <c r="AZ2262">
        <v>1</v>
      </c>
      <c r="BA2262">
        <f t="shared" si="467"/>
        <v>1299</v>
      </c>
      <c r="BB2262">
        <f t="shared" si="468"/>
        <v>959</v>
      </c>
      <c r="BC2262">
        <f t="shared" si="464"/>
        <v>7.6923076923074429E-4</v>
      </c>
      <c r="BD2262">
        <f t="shared" si="465"/>
        <v>0.20083333333333331</v>
      </c>
      <c r="BE2262">
        <f t="shared" si="466"/>
        <v>0</v>
      </c>
    </row>
    <row r="2263" spans="1:57" x14ac:dyDescent="0.3">
      <c r="A2263">
        <f>Pumpkin_Seeds_Dataset!A2261</f>
        <v>80622</v>
      </c>
      <c r="B2263">
        <f>Pumpkin_Seeds_Dataset!B2261</f>
        <v>1123.28</v>
      </c>
      <c r="C2263">
        <f>Pumpkin_Seeds_Dataset!C2261</f>
        <v>454.55770000000001</v>
      </c>
      <c r="D2263">
        <f>Pumpkin_Seeds_Dataset!D2261</f>
        <v>226.9589</v>
      </c>
      <c r="E2263">
        <f>Pumpkin_Seeds_Dataset!E2261</f>
        <v>81477</v>
      </c>
      <c r="F2263">
        <f>Pumpkin_Seeds_Dataset!F2261</f>
        <v>320.39210000000003</v>
      </c>
      <c r="G2263">
        <f>Pumpkin_Seeds_Dataset!G2261</f>
        <v>0.86639999999999995</v>
      </c>
      <c r="H2263">
        <f>Pumpkin_Seeds_Dataset!H2261</f>
        <v>0.98950000000000005</v>
      </c>
      <c r="I2263">
        <f>Pumpkin_Seeds_Dataset!I2261</f>
        <v>0.74109999999999998</v>
      </c>
      <c r="J2263">
        <f>Pumpkin_Seeds_Dataset!J2261</f>
        <v>0.80289999999999995</v>
      </c>
      <c r="K2263">
        <f>Pumpkin_Seeds_Dataset!K2261</f>
        <v>2.0028000000000001</v>
      </c>
      <c r="L2263">
        <f>Pumpkin_Seeds_Dataset!L2261</f>
        <v>0.70479999999999998</v>
      </c>
      <c r="M2263" s="9">
        <f>Pumpkin_Seeds_Dataset!M2261</f>
        <v>1</v>
      </c>
      <c r="N2263" s="10">
        <f t="shared" si="456"/>
        <v>0</v>
      </c>
      <c r="O2263" s="11">
        <f t="shared" si="457"/>
        <v>1</v>
      </c>
      <c r="P2263">
        <f t="shared" si="458"/>
        <v>1</v>
      </c>
      <c r="Q2263">
        <f t="shared" si="459"/>
        <v>0.29331672341856707</v>
      </c>
      <c r="R2263" s="9">
        <f t="shared" si="460"/>
        <v>0.29331672341856707</v>
      </c>
      <c r="S2263" s="11">
        <f t="shared" si="461"/>
        <v>0.70668327658143293</v>
      </c>
      <c r="T2263" s="9">
        <f t="shared" si="462"/>
        <v>-1.2265022864906645</v>
      </c>
      <c r="U2263" s="11">
        <f t="shared" si="463"/>
        <v>0</v>
      </c>
      <c r="AX2263">
        <v>0.99810440523252009</v>
      </c>
      <c r="AY2263">
        <v>0</v>
      </c>
      <c r="AZ2263">
        <v>1</v>
      </c>
      <c r="BA2263">
        <f t="shared" si="467"/>
        <v>1299</v>
      </c>
      <c r="BB2263">
        <f t="shared" si="468"/>
        <v>960</v>
      </c>
      <c r="BC2263">
        <f t="shared" si="464"/>
        <v>7.6923076923074429E-4</v>
      </c>
      <c r="BD2263">
        <f t="shared" si="465"/>
        <v>0.19999999999999996</v>
      </c>
      <c r="BE2263">
        <f t="shared" si="466"/>
        <v>0</v>
      </c>
    </row>
    <row r="2264" spans="1:57" x14ac:dyDescent="0.3">
      <c r="A2264">
        <f>Pumpkin_Seeds_Dataset!A2262</f>
        <v>74545</v>
      </c>
      <c r="B2264">
        <f>Pumpkin_Seeds_Dataset!B2262</f>
        <v>1164.653</v>
      </c>
      <c r="C2264">
        <f>Pumpkin_Seeds_Dataset!C2262</f>
        <v>503.71190000000001</v>
      </c>
      <c r="D2264">
        <f>Pumpkin_Seeds_Dataset!D2262</f>
        <v>191.17750000000001</v>
      </c>
      <c r="E2264">
        <f>Pumpkin_Seeds_Dataset!E2262</f>
        <v>75354</v>
      </c>
      <c r="F2264">
        <f>Pumpkin_Seeds_Dataset!F2262</f>
        <v>308.0806</v>
      </c>
      <c r="G2264">
        <f>Pumpkin_Seeds_Dataset!G2262</f>
        <v>0.92520000000000002</v>
      </c>
      <c r="H2264">
        <f>Pumpkin_Seeds_Dataset!H2262</f>
        <v>0.98929999999999996</v>
      </c>
      <c r="I2264">
        <f>Pumpkin_Seeds_Dataset!I2262</f>
        <v>0.70469999999999999</v>
      </c>
      <c r="J2264">
        <f>Pumpkin_Seeds_Dataset!J2262</f>
        <v>0.69059999999999999</v>
      </c>
      <c r="K2264">
        <f>Pumpkin_Seeds_Dataset!K2262</f>
        <v>2.6347999999999998</v>
      </c>
      <c r="L2264">
        <f>Pumpkin_Seeds_Dataset!L2262</f>
        <v>0.61160000000000003</v>
      </c>
      <c r="M2264" s="9">
        <f>Pumpkin_Seeds_Dataset!M2262</f>
        <v>1</v>
      </c>
      <c r="N2264" s="10">
        <f t="shared" si="456"/>
        <v>0</v>
      </c>
      <c r="O2264" s="11">
        <f t="shared" si="457"/>
        <v>1</v>
      </c>
      <c r="P2264">
        <f t="shared" si="458"/>
        <v>1</v>
      </c>
      <c r="Q2264">
        <f t="shared" si="459"/>
        <v>0.99978389817782987</v>
      </c>
      <c r="R2264" s="9">
        <f t="shared" si="460"/>
        <v>0.99978389817782987</v>
      </c>
      <c r="S2264" s="11">
        <f t="shared" si="461"/>
        <v>2.1610182217013385E-4</v>
      </c>
      <c r="T2264" s="9">
        <f t="shared" si="462"/>
        <v>-2.1612517553343664E-4</v>
      </c>
      <c r="U2264" s="11">
        <f t="shared" si="463"/>
        <v>100</v>
      </c>
      <c r="AX2264">
        <v>0.99816521808727154</v>
      </c>
      <c r="AY2264">
        <v>0</v>
      </c>
      <c r="AZ2264">
        <v>1</v>
      </c>
      <c r="BA2264">
        <f t="shared" si="467"/>
        <v>1299</v>
      </c>
      <c r="BB2264">
        <f t="shared" si="468"/>
        <v>961</v>
      </c>
      <c r="BC2264">
        <f t="shared" si="464"/>
        <v>7.6923076923074429E-4</v>
      </c>
      <c r="BD2264">
        <f t="shared" si="465"/>
        <v>0.19916666666666671</v>
      </c>
      <c r="BE2264">
        <f t="shared" si="466"/>
        <v>0</v>
      </c>
    </row>
    <row r="2265" spans="1:57" x14ac:dyDescent="0.3">
      <c r="A2265">
        <f>Pumpkin_Seeds_Dataset!A2263</f>
        <v>81665</v>
      </c>
      <c r="B2265">
        <f>Pumpkin_Seeds_Dataset!B2263</f>
        <v>1158.432</v>
      </c>
      <c r="C2265">
        <f>Pumpkin_Seeds_Dataset!C2263</f>
        <v>476.54349999999999</v>
      </c>
      <c r="D2265">
        <f>Pumpkin_Seeds_Dataset!D2263</f>
        <v>218.66149999999999</v>
      </c>
      <c r="E2265">
        <f>Pumpkin_Seeds_Dataset!E2263</f>
        <v>82439</v>
      </c>
      <c r="F2265">
        <f>Pumpkin_Seeds_Dataset!F2263</f>
        <v>322.4579</v>
      </c>
      <c r="G2265">
        <f>Pumpkin_Seeds_Dataset!G2263</f>
        <v>0.88849999999999996</v>
      </c>
      <c r="H2265">
        <f>Pumpkin_Seeds_Dataset!H2263</f>
        <v>0.99060000000000004</v>
      </c>
      <c r="I2265">
        <f>Pumpkin_Seeds_Dataset!I2263</f>
        <v>0.66249999999999998</v>
      </c>
      <c r="J2265">
        <f>Pumpkin_Seeds_Dataset!J2263</f>
        <v>0.76470000000000005</v>
      </c>
      <c r="K2265">
        <f>Pumpkin_Seeds_Dataset!K2263</f>
        <v>2.1793999999999998</v>
      </c>
      <c r="L2265">
        <f>Pumpkin_Seeds_Dataset!L2263</f>
        <v>0.67669999999999997</v>
      </c>
      <c r="M2265" s="9">
        <f>Pumpkin_Seeds_Dataset!M2263</f>
        <v>1</v>
      </c>
      <c r="N2265" s="10">
        <f t="shared" si="456"/>
        <v>0</v>
      </c>
      <c r="O2265" s="11">
        <f t="shared" si="457"/>
        <v>1</v>
      </c>
      <c r="P2265">
        <f t="shared" si="458"/>
        <v>1</v>
      </c>
      <c r="Q2265">
        <f t="shared" si="459"/>
        <v>0.74790552698174206</v>
      </c>
      <c r="R2265" s="9">
        <f t="shared" si="460"/>
        <v>0.74790552698174206</v>
      </c>
      <c r="S2265" s="11">
        <f t="shared" si="461"/>
        <v>0.25209447301825794</v>
      </c>
      <c r="T2265" s="9">
        <f t="shared" si="462"/>
        <v>-0.2904786098108289</v>
      </c>
      <c r="U2265" s="11">
        <f t="shared" si="463"/>
        <v>100</v>
      </c>
      <c r="AX2265">
        <v>0.99817557978846816</v>
      </c>
      <c r="AY2265">
        <v>0</v>
      </c>
      <c r="AZ2265">
        <v>1</v>
      </c>
      <c r="BA2265">
        <f t="shared" si="467"/>
        <v>1299</v>
      </c>
      <c r="BB2265">
        <f t="shared" si="468"/>
        <v>962</v>
      </c>
      <c r="BC2265">
        <f t="shared" si="464"/>
        <v>7.6923076923074429E-4</v>
      </c>
      <c r="BD2265">
        <f t="shared" si="465"/>
        <v>0.19833333333333336</v>
      </c>
      <c r="BE2265">
        <f t="shared" si="466"/>
        <v>0</v>
      </c>
    </row>
    <row r="2266" spans="1:57" x14ac:dyDescent="0.3">
      <c r="A2266">
        <f>Pumpkin_Seeds_Dataset!A2264</f>
        <v>78058</v>
      </c>
      <c r="B2266">
        <f>Pumpkin_Seeds_Dataset!B2264</f>
        <v>1123.2629999999999</v>
      </c>
      <c r="C2266">
        <f>Pumpkin_Seeds_Dataset!C2264</f>
        <v>459.28629999999998</v>
      </c>
      <c r="D2266">
        <f>Pumpkin_Seeds_Dataset!D2264</f>
        <v>218.17359999999999</v>
      </c>
      <c r="E2266">
        <f>Pumpkin_Seeds_Dataset!E2264</f>
        <v>78800</v>
      </c>
      <c r="F2266">
        <f>Pumpkin_Seeds_Dataset!F2264</f>
        <v>315.25630000000001</v>
      </c>
      <c r="G2266">
        <f>Pumpkin_Seeds_Dataset!G2264</f>
        <v>0.88</v>
      </c>
      <c r="H2266">
        <f>Pumpkin_Seeds_Dataset!H2264</f>
        <v>0.99060000000000004</v>
      </c>
      <c r="I2266">
        <f>Pumpkin_Seeds_Dataset!I2264</f>
        <v>0.71450000000000002</v>
      </c>
      <c r="J2266">
        <f>Pumpkin_Seeds_Dataset!J2264</f>
        <v>0.77739999999999998</v>
      </c>
      <c r="K2266">
        <f>Pumpkin_Seeds_Dataset!K2264</f>
        <v>2.1051000000000002</v>
      </c>
      <c r="L2266">
        <f>Pumpkin_Seeds_Dataset!L2264</f>
        <v>0.68640000000000001</v>
      </c>
      <c r="M2266" s="9">
        <f>Pumpkin_Seeds_Dataset!M2264</f>
        <v>1</v>
      </c>
      <c r="N2266" s="10">
        <f t="shared" si="456"/>
        <v>0</v>
      </c>
      <c r="O2266" s="11">
        <f t="shared" si="457"/>
        <v>1</v>
      </c>
      <c r="P2266">
        <f t="shared" si="458"/>
        <v>1</v>
      </c>
      <c r="Q2266">
        <f t="shared" si="459"/>
        <v>0.75425437167539255</v>
      </c>
      <c r="R2266" s="9">
        <f t="shared" si="460"/>
        <v>0.75425437167539255</v>
      </c>
      <c r="S2266" s="11">
        <f t="shared" si="461"/>
        <v>0.24574562832460745</v>
      </c>
      <c r="T2266" s="9">
        <f t="shared" si="462"/>
        <v>-0.28202560490355871</v>
      </c>
      <c r="U2266" s="11">
        <f t="shared" si="463"/>
        <v>100</v>
      </c>
      <c r="AX2266">
        <v>0.99819928981626205</v>
      </c>
      <c r="AY2266">
        <v>0</v>
      </c>
      <c r="AZ2266">
        <v>1</v>
      </c>
      <c r="BA2266">
        <f t="shared" si="467"/>
        <v>1299</v>
      </c>
      <c r="BB2266">
        <f t="shared" si="468"/>
        <v>963</v>
      </c>
      <c r="BC2266">
        <f t="shared" si="464"/>
        <v>7.6923076923074429E-4</v>
      </c>
      <c r="BD2266">
        <f t="shared" si="465"/>
        <v>0.19750000000000001</v>
      </c>
      <c r="BE2266">
        <f t="shared" si="466"/>
        <v>0</v>
      </c>
    </row>
    <row r="2267" spans="1:57" x14ac:dyDescent="0.3">
      <c r="A2267">
        <f>Pumpkin_Seeds_Dataset!A2265</f>
        <v>85617</v>
      </c>
      <c r="B2267">
        <f>Pumpkin_Seeds_Dataset!B2265</f>
        <v>1237.6379999999999</v>
      </c>
      <c r="C2267">
        <f>Pumpkin_Seeds_Dataset!C2265</f>
        <v>537.7672</v>
      </c>
      <c r="D2267">
        <f>Pumpkin_Seeds_Dataset!D2265</f>
        <v>203.02670000000001</v>
      </c>
      <c r="E2267">
        <f>Pumpkin_Seeds_Dataset!E2265</f>
        <v>86437</v>
      </c>
      <c r="F2267">
        <f>Pumpkin_Seeds_Dataset!F2265</f>
        <v>330.16809999999998</v>
      </c>
      <c r="G2267">
        <f>Pumpkin_Seeds_Dataset!G2265</f>
        <v>0.92600000000000005</v>
      </c>
      <c r="H2267">
        <f>Pumpkin_Seeds_Dataset!H2265</f>
        <v>0.99050000000000005</v>
      </c>
      <c r="I2267">
        <f>Pumpkin_Seeds_Dataset!I2265</f>
        <v>0.72019999999999995</v>
      </c>
      <c r="J2267">
        <f>Pumpkin_Seeds_Dataset!J2265</f>
        <v>0.70240000000000002</v>
      </c>
      <c r="K2267">
        <f>Pumpkin_Seeds_Dataset!K2265</f>
        <v>2.6488</v>
      </c>
      <c r="L2267">
        <f>Pumpkin_Seeds_Dataset!L2265</f>
        <v>0.61399999999999999</v>
      </c>
      <c r="M2267" s="9">
        <f>Pumpkin_Seeds_Dataset!M2265</f>
        <v>1</v>
      </c>
      <c r="N2267" s="10">
        <f t="shared" si="456"/>
        <v>0</v>
      </c>
      <c r="O2267" s="11">
        <f t="shared" si="457"/>
        <v>1</v>
      </c>
      <c r="P2267">
        <f t="shared" si="458"/>
        <v>1</v>
      </c>
      <c r="Q2267">
        <f t="shared" si="459"/>
        <v>0.99929467112766823</v>
      </c>
      <c r="R2267" s="9">
        <f t="shared" si="460"/>
        <v>0.99929467112766823</v>
      </c>
      <c r="S2267" s="11">
        <f t="shared" si="461"/>
        <v>7.0532887233176744E-4</v>
      </c>
      <c r="T2267" s="9">
        <f t="shared" si="462"/>
        <v>-7.0557773376715759E-4</v>
      </c>
      <c r="U2267" s="11">
        <f t="shared" si="463"/>
        <v>100</v>
      </c>
      <c r="AX2267">
        <v>0.99820832135072268</v>
      </c>
      <c r="AY2267">
        <v>0</v>
      </c>
      <c r="AZ2267">
        <v>1</v>
      </c>
      <c r="BA2267">
        <f t="shared" si="467"/>
        <v>1299</v>
      </c>
      <c r="BB2267">
        <f t="shared" si="468"/>
        <v>964</v>
      </c>
      <c r="BC2267">
        <f t="shared" si="464"/>
        <v>7.6923076923074429E-4</v>
      </c>
      <c r="BD2267">
        <f t="shared" si="465"/>
        <v>0.19666666666666666</v>
      </c>
      <c r="BE2267">
        <f t="shared" si="466"/>
        <v>0</v>
      </c>
    </row>
    <row r="2268" spans="1:57" x14ac:dyDescent="0.3">
      <c r="A2268">
        <f>Pumpkin_Seeds_Dataset!A2266</f>
        <v>68421</v>
      </c>
      <c r="B2268">
        <f>Pumpkin_Seeds_Dataset!B2266</f>
        <v>1051.5340000000001</v>
      </c>
      <c r="C2268">
        <f>Pumpkin_Seeds_Dataset!C2266</f>
        <v>427.9692</v>
      </c>
      <c r="D2268">
        <f>Pumpkin_Seeds_Dataset!D2266</f>
        <v>204.66120000000001</v>
      </c>
      <c r="E2268">
        <f>Pumpkin_Seeds_Dataset!E2266</f>
        <v>69170</v>
      </c>
      <c r="F2268">
        <f>Pumpkin_Seeds_Dataset!F2266</f>
        <v>295.15469999999999</v>
      </c>
      <c r="G2268">
        <f>Pumpkin_Seeds_Dataset!G2266</f>
        <v>0.87819999999999998</v>
      </c>
      <c r="H2268">
        <f>Pumpkin_Seeds_Dataset!H2266</f>
        <v>0.98919999999999997</v>
      </c>
      <c r="I2268">
        <f>Pumpkin_Seeds_Dataset!I2266</f>
        <v>0.75060000000000004</v>
      </c>
      <c r="J2268">
        <f>Pumpkin_Seeds_Dataset!J2266</f>
        <v>0.77759999999999996</v>
      </c>
      <c r="K2268">
        <f>Pumpkin_Seeds_Dataset!K2266</f>
        <v>2.0911</v>
      </c>
      <c r="L2268">
        <f>Pumpkin_Seeds_Dataset!L2266</f>
        <v>0.68969999999999998</v>
      </c>
      <c r="M2268" s="9">
        <f>Pumpkin_Seeds_Dataset!M2266</f>
        <v>1</v>
      </c>
      <c r="N2268" s="10">
        <f t="shared" si="456"/>
        <v>0</v>
      </c>
      <c r="O2268" s="11">
        <f t="shared" si="457"/>
        <v>1</v>
      </c>
      <c r="P2268">
        <f t="shared" si="458"/>
        <v>1</v>
      </c>
      <c r="Q2268">
        <f t="shared" si="459"/>
        <v>0.66634026973626403</v>
      </c>
      <c r="R2268" s="9">
        <f t="shared" si="460"/>
        <v>0.66634026973626403</v>
      </c>
      <c r="S2268" s="11">
        <f t="shared" si="461"/>
        <v>0.33365973026373597</v>
      </c>
      <c r="T2268" s="9">
        <f t="shared" si="462"/>
        <v>-0.40595482339472766</v>
      </c>
      <c r="U2268" s="11">
        <f t="shared" si="463"/>
        <v>100</v>
      </c>
      <c r="AX2268">
        <v>0.99826246265669683</v>
      </c>
      <c r="AY2268">
        <v>0</v>
      </c>
      <c r="AZ2268">
        <v>1</v>
      </c>
      <c r="BA2268">
        <f t="shared" si="467"/>
        <v>1299</v>
      </c>
      <c r="BB2268">
        <f t="shared" si="468"/>
        <v>965</v>
      </c>
      <c r="BC2268">
        <f t="shared" si="464"/>
        <v>7.6923076923074429E-4</v>
      </c>
      <c r="BD2268">
        <f t="shared" si="465"/>
        <v>0.1958333333333333</v>
      </c>
      <c r="BE2268">
        <f t="shared" si="466"/>
        <v>0</v>
      </c>
    </row>
    <row r="2269" spans="1:57" x14ac:dyDescent="0.3">
      <c r="A2269">
        <f>Pumpkin_Seeds_Dataset!A2267</f>
        <v>75450</v>
      </c>
      <c r="B2269">
        <f>Pumpkin_Seeds_Dataset!B2267</f>
        <v>1123.7729999999999</v>
      </c>
      <c r="C2269">
        <f>Pumpkin_Seeds_Dataset!C2267</f>
        <v>476.67590000000001</v>
      </c>
      <c r="D2269">
        <f>Pumpkin_Seeds_Dataset!D2267</f>
        <v>201.7157</v>
      </c>
      <c r="E2269">
        <f>Pumpkin_Seeds_Dataset!E2267</f>
        <v>76068</v>
      </c>
      <c r="F2269">
        <f>Pumpkin_Seeds_Dataset!F2267</f>
        <v>309.94499999999999</v>
      </c>
      <c r="G2269">
        <f>Pumpkin_Seeds_Dataset!G2267</f>
        <v>0.90600000000000003</v>
      </c>
      <c r="H2269">
        <f>Pumpkin_Seeds_Dataset!H2267</f>
        <v>0.9919</v>
      </c>
      <c r="I2269">
        <f>Pumpkin_Seeds_Dataset!I2267</f>
        <v>0.76570000000000005</v>
      </c>
      <c r="J2269">
        <f>Pumpkin_Seeds_Dataset!J2267</f>
        <v>0.75080000000000002</v>
      </c>
      <c r="K2269">
        <f>Pumpkin_Seeds_Dataset!K2267</f>
        <v>2.3631000000000002</v>
      </c>
      <c r="L2269">
        <f>Pumpkin_Seeds_Dataset!L2267</f>
        <v>0.6502</v>
      </c>
      <c r="M2269" s="9">
        <f>Pumpkin_Seeds_Dataset!M2267</f>
        <v>1</v>
      </c>
      <c r="N2269" s="10">
        <f t="shared" si="456"/>
        <v>0</v>
      </c>
      <c r="O2269" s="11">
        <f t="shared" si="457"/>
        <v>1</v>
      </c>
      <c r="P2269">
        <f t="shared" si="458"/>
        <v>1</v>
      </c>
      <c r="Q2269">
        <f t="shared" si="459"/>
        <v>0.97249958026579642</v>
      </c>
      <c r="R2269" s="9">
        <f t="shared" si="460"/>
        <v>0.97249958026579642</v>
      </c>
      <c r="S2269" s="11">
        <f t="shared" si="461"/>
        <v>2.7500419734203585E-2</v>
      </c>
      <c r="T2269" s="9">
        <f t="shared" si="462"/>
        <v>-2.7885635092923008E-2</v>
      </c>
      <c r="U2269" s="11">
        <f t="shared" si="463"/>
        <v>100</v>
      </c>
      <c r="AX2269">
        <v>0.9982635814482913</v>
      </c>
      <c r="AY2269">
        <v>0</v>
      </c>
      <c r="AZ2269">
        <v>1</v>
      </c>
      <c r="BA2269">
        <f t="shared" si="467"/>
        <v>1299</v>
      </c>
      <c r="BB2269">
        <f t="shared" si="468"/>
        <v>966</v>
      </c>
      <c r="BC2269">
        <f t="shared" si="464"/>
        <v>7.6923076923074429E-4</v>
      </c>
      <c r="BD2269">
        <f t="shared" si="465"/>
        <v>0.19499999999999995</v>
      </c>
      <c r="BE2269">
        <f t="shared" si="466"/>
        <v>0</v>
      </c>
    </row>
    <row r="2270" spans="1:57" x14ac:dyDescent="0.3">
      <c r="A2270">
        <f>Pumpkin_Seeds_Dataset!A2268</f>
        <v>108466</v>
      </c>
      <c r="B2270">
        <f>Pumpkin_Seeds_Dataset!B2268</f>
        <v>1355.941</v>
      </c>
      <c r="C2270">
        <f>Pumpkin_Seeds_Dataset!C2268</f>
        <v>576.82190000000003</v>
      </c>
      <c r="D2270">
        <f>Pumpkin_Seeds_Dataset!D2268</f>
        <v>240.01329999999999</v>
      </c>
      <c r="E2270">
        <f>Pumpkin_Seeds_Dataset!E2268</f>
        <v>109644</v>
      </c>
      <c r="F2270">
        <f>Pumpkin_Seeds_Dataset!F2268</f>
        <v>371.62240000000003</v>
      </c>
      <c r="G2270">
        <f>Pumpkin_Seeds_Dataset!G2268</f>
        <v>0.9093</v>
      </c>
      <c r="H2270">
        <f>Pumpkin_Seeds_Dataset!H2268</f>
        <v>0.98929999999999996</v>
      </c>
      <c r="I2270">
        <f>Pumpkin_Seeds_Dataset!I2268</f>
        <v>0.78790000000000004</v>
      </c>
      <c r="J2270">
        <f>Pumpkin_Seeds_Dataset!J2268</f>
        <v>0.74129999999999996</v>
      </c>
      <c r="K2270">
        <f>Pumpkin_Seeds_Dataset!K2268</f>
        <v>2.4033000000000002</v>
      </c>
      <c r="L2270">
        <f>Pumpkin_Seeds_Dataset!L2268</f>
        <v>0.64429999999999998</v>
      </c>
      <c r="M2270" s="9">
        <f>Pumpkin_Seeds_Dataset!M2268</f>
        <v>1</v>
      </c>
      <c r="N2270" s="10">
        <f t="shared" si="456"/>
        <v>0</v>
      </c>
      <c r="O2270" s="11">
        <f t="shared" si="457"/>
        <v>1</v>
      </c>
      <c r="P2270">
        <f t="shared" si="458"/>
        <v>1</v>
      </c>
      <c r="Q2270">
        <f t="shared" si="459"/>
        <v>0.99742376082488771</v>
      </c>
      <c r="R2270" s="9">
        <f t="shared" si="460"/>
        <v>0.99742376082488771</v>
      </c>
      <c r="S2270" s="11">
        <f t="shared" si="461"/>
        <v>2.5762391751122937E-3</v>
      </c>
      <c r="T2270" s="9">
        <f t="shared" si="462"/>
        <v>-2.5795633897981191E-3</v>
      </c>
      <c r="U2270" s="11">
        <f t="shared" si="463"/>
        <v>100</v>
      </c>
      <c r="AX2270">
        <v>0.99826804429151939</v>
      </c>
      <c r="AY2270">
        <v>0</v>
      </c>
      <c r="AZ2270">
        <v>1</v>
      </c>
      <c r="BA2270">
        <f t="shared" si="467"/>
        <v>1299</v>
      </c>
      <c r="BB2270">
        <f t="shared" si="468"/>
        <v>967</v>
      </c>
      <c r="BC2270">
        <f t="shared" si="464"/>
        <v>7.6923076923074429E-4</v>
      </c>
      <c r="BD2270">
        <f t="shared" si="465"/>
        <v>0.19416666666666671</v>
      </c>
      <c r="BE2270">
        <f t="shared" si="466"/>
        <v>0</v>
      </c>
    </row>
    <row r="2271" spans="1:57" x14ac:dyDescent="0.3">
      <c r="A2271">
        <f>Pumpkin_Seeds_Dataset!A2269</f>
        <v>77930</v>
      </c>
      <c r="B2271">
        <f>Pumpkin_Seeds_Dataset!B2269</f>
        <v>1106.6780000000001</v>
      </c>
      <c r="C2271">
        <f>Pumpkin_Seeds_Dataset!C2269</f>
        <v>446.68459999999999</v>
      </c>
      <c r="D2271">
        <f>Pumpkin_Seeds_Dataset!D2269</f>
        <v>223.14150000000001</v>
      </c>
      <c r="E2271">
        <f>Pumpkin_Seeds_Dataset!E2269</f>
        <v>78859</v>
      </c>
      <c r="F2271">
        <f>Pumpkin_Seeds_Dataset!F2269</f>
        <v>314.99770000000001</v>
      </c>
      <c r="G2271">
        <f>Pumpkin_Seeds_Dataset!G2269</f>
        <v>0.86629999999999996</v>
      </c>
      <c r="H2271">
        <f>Pumpkin_Seeds_Dataset!H2269</f>
        <v>0.98819999999999997</v>
      </c>
      <c r="I2271">
        <f>Pumpkin_Seeds_Dataset!I2269</f>
        <v>0.68230000000000002</v>
      </c>
      <c r="J2271">
        <f>Pumpkin_Seeds_Dataset!J2269</f>
        <v>0.79959999999999998</v>
      </c>
      <c r="K2271">
        <f>Pumpkin_Seeds_Dataset!K2269</f>
        <v>2.0017999999999998</v>
      </c>
      <c r="L2271">
        <f>Pumpkin_Seeds_Dataset!L2269</f>
        <v>0.70520000000000005</v>
      </c>
      <c r="M2271" s="9">
        <f>Pumpkin_Seeds_Dataset!M2269</f>
        <v>1</v>
      </c>
      <c r="N2271" s="10">
        <f t="shared" si="456"/>
        <v>0</v>
      </c>
      <c r="O2271" s="11">
        <f t="shared" si="457"/>
        <v>1</v>
      </c>
      <c r="P2271">
        <f t="shared" si="458"/>
        <v>1</v>
      </c>
      <c r="Q2271">
        <f t="shared" si="459"/>
        <v>0.20567130522643357</v>
      </c>
      <c r="R2271" s="9">
        <f t="shared" si="460"/>
        <v>0.20567130522643357</v>
      </c>
      <c r="S2271" s="11">
        <f t="shared" si="461"/>
        <v>0.79432869477356638</v>
      </c>
      <c r="T2271" s="9">
        <f t="shared" si="462"/>
        <v>-1.5814759902239879</v>
      </c>
      <c r="U2271" s="11">
        <f t="shared" si="463"/>
        <v>0</v>
      </c>
      <c r="AX2271">
        <v>0.99829315323381373</v>
      </c>
      <c r="AY2271">
        <v>0</v>
      </c>
      <c r="AZ2271">
        <v>1</v>
      </c>
      <c r="BA2271">
        <f t="shared" si="467"/>
        <v>1299</v>
      </c>
      <c r="BB2271">
        <f t="shared" si="468"/>
        <v>968</v>
      </c>
      <c r="BC2271">
        <f t="shared" si="464"/>
        <v>7.6923076923074429E-4</v>
      </c>
      <c r="BD2271">
        <f t="shared" si="465"/>
        <v>0.19333333333333336</v>
      </c>
      <c r="BE2271">
        <f t="shared" si="466"/>
        <v>0</v>
      </c>
    </row>
    <row r="2272" spans="1:57" x14ac:dyDescent="0.3">
      <c r="A2272">
        <f>Pumpkin_Seeds_Dataset!A2270</f>
        <v>95146</v>
      </c>
      <c r="B2272">
        <f>Pumpkin_Seeds_Dataset!B2270</f>
        <v>1192.116</v>
      </c>
      <c r="C2272">
        <f>Pumpkin_Seeds_Dataset!C2270</f>
        <v>461.16539999999998</v>
      </c>
      <c r="D2272">
        <f>Pumpkin_Seeds_Dataset!D2270</f>
        <v>263.72140000000002</v>
      </c>
      <c r="E2272">
        <f>Pumpkin_Seeds_Dataset!E2270</f>
        <v>96444</v>
      </c>
      <c r="F2272">
        <f>Pumpkin_Seeds_Dataset!F2270</f>
        <v>348.05700000000002</v>
      </c>
      <c r="G2272">
        <f>Pumpkin_Seeds_Dataset!G2270</f>
        <v>0.82040000000000002</v>
      </c>
      <c r="H2272">
        <f>Pumpkin_Seeds_Dataset!H2270</f>
        <v>0.98650000000000004</v>
      </c>
      <c r="I2272">
        <f>Pumpkin_Seeds_Dataset!I2270</f>
        <v>0.6704</v>
      </c>
      <c r="J2272">
        <f>Pumpkin_Seeds_Dataset!J2270</f>
        <v>0.84130000000000005</v>
      </c>
      <c r="K2272">
        <f>Pumpkin_Seeds_Dataset!K2270</f>
        <v>1.7486999999999999</v>
      </c>
      <c r="L2272">
        <f>Pumpkin_Seeds_Dataset!L2270</f>
        <v>0.75470000000000004</v>
      </c>
      <c r="M2272" s="9">
        <f>Pumpkin_Seeds_Dataset!M2270</f>
        <v>1</v>
      </c>
      <c r="N2272" s="10">
        <f t="shared" si="456"/>
        <v>0</v>
      </c>
      <c r="O2272" s="11">
        <f t="shared" si="457"/>
        <v>1</v>
      </c>
      <c r="P2272">
        <f t="shared" si="458"/>
        <v>1</v>
      </c>
      <c r="Q2272">
        <f t="shared" si="459"/>
        <v>1.4986680851032426E-2</v>
      </c>
      <c r="R2272" s="9">
        <f t="shared" si="460"/>
        <v>1.4986680851032426E-2</v>
      </c>
      <c r="S2272" s="11">
        <f t="shared" si="461"/>
        <v>0.98501331914896761</v>
      </c>
      <c r="T2272" s="9">
        <f t="shared" si="462"/>
        <v>-4.2005934155995721</v>
      </c>
      <c r="U2272" s="11">
        <f t="shared" si="463"/>
        <v>0</v>
      </c>
      <c r="AX2272">
        <v>0.99834228981330009</v>
      </c>
      <c r="AY2272">
        <v>0</v>
      </c>
      <c r="AZ2272">
        <v>1</v>
      </c>
      <c r="BA2272">
        <f t="shared" si="467"/>
        <v>1299</v>
      </c>
      <c r="BB2272">
        <f t="shared" si="468"/>
        <v>969</v>
      </c>
      <c r="BC2272">
        <f t="shared" si="464"/>
        <v>7.6923076923074429E-4</v>
      </c>
      <c r="BD2272">
        <f t="shared" si="465"/>
        <v>0.1925</v>
      </c>
      <c r="BE2272">
        <f t="shared" si="466"/>
        <v>0</v>
      </c>
    </row>
    <row r="2273" spans="1:57" x14ac:dyDescent="0.3">
      <c r="A2273">
        <f>Pumpkin_Seeds_Dataset!A2271</f>
        <v>82337</v>
      </c>
      <c r="B2273">
        <f>Pumpkin_Seeds_Dataset!B2271</f>
        <v>1172.136</v>
      </c>
      <c r="C2273">
        <f>Pumpkin_Seeds_Dataset!C2271</f>
        <v>494.53399999999999</v>
      </c>
      <c r="D2273">
        <f>Pumpkin_Seeds_Dataset!D2271</f>
        <v>212.32400000000001</v>
      </c>
      <c r="E2273">
        <f>Pumpkin_Seeds_Dataset!E2271</f>
        <v>83014</v>
      </c>
      <c r="F2273">
        <f>Pumpkin_Seeds_Dataset!F2271</f>
        <v>323.78190000000001</v>
      </c>
      <c r="G2273">
        <f>Pumpkin_Seeds_Dataset!G2271</f>
        <v>0.90310000000000001</v>
      </c>
      <c r="H2273">
        <f>Pumpkin_Seeds_Dataset!H2271</f>
        <v>0.99180000000000001</v>
      </c>
      <c r="I2273">
        <f>Pumpkin_Seeds_Dataset!I2271</f>
        <v>0.76070000000000004</v>
      </c>
      <c r="J2273">
        <f>Pumpkin_Seeds_Dataset!J2271</f>
        <v>0.75309999999999999</v>
      </c>
      <c r="K2273">
        <f>Pumpkin_Seeds_Dataset!K2271</f>
        <v>2.3290999999999999</v>
      </c>
      <c r="L2273">
        <f>Pumpkin_Seeds_Dataset!L2271</f>
        <v>0.65469999999999995</v>
      </c>
      <c r="M2273" s="9">
        <f>Pumpkin_Seeds_Dataset!M2271</f>
        <v>1</v>
      </c>
      <c r="N2273" s="10">
        <f t="shared" si="456"/>
        <v>0</v>
      </c>
      <c r="O2273" s="11">
        <f t="shared" si="457"/>
        <v>1</v>
      </c>
      <c r="P2273">
        <f t="shared" si="458"/>
        <v>1</v>
      </c>
      <c r="Q2273">
        <f t="shared" si="459"/>
        <v>0.96468681564293657</v>
      </c>
      <c r="R2273" s="9">
        <f t="shared" si="460"/>
        <v>0.96468681564293657</v>
      </c>
      <c r="S2273" s="11">
        <f t="shared" si="461"/>
        <v>3.5313184357063432E-2</v>
      </c>
      <c r="T2273" s="9">
        <f t="shared" si="462"/>
        <v>-3.5951773693944901E-2</v>
      </c>
      <c r="U2273" s="11">
        <f t="shared" si="463"/>
        <v>100</v>
      </c>
      <c r="AX2273">
        <v>0.99836173412619722</v>
      </c>
      <c r="AY2273">
        <v>0</v>
      </c>
      <c r="AZ2273">
        <v>1</v>
      </c>
      <c r="BA2273">
        <f t="shared" si="467"/>
        <v>1299</v>
      </c>
      <c r="BB2273">
        <f t="shared" si="468"/>
        <v>970</v>
      </c>
      <c r="BC2273">
        <f t="shared" si="464"/>
        <v>7.6923076923074429E-4</v>
      </c>
      <c r="BD2273">
        <f t="shared" si="465"/>
        <v>0.19166666666666665</v>
      </c>
      <c r="BE2273">
        <f t="shared" si="466"/>
        <v>0</v>
      </c>
    </row>
    <row r="2274" spans="1:57" x14ac:dyDescent="0.3">
      <c r="A2274">
        <f>Pumpkin_Seeds_Dataset!A2272</f>
        <v>76702</v>
      </c>
      <c r="B2274">
        <f>Pumpkin_Seeds_Dataset!B2272</f>
        <v>1060.6389999999999</v>
      </c>
      <c r="C2274">
        <f>Pumpkin_Seeds_Dataset!C2272</f>
        <v>407.71</v>
      </c>
      <c r="D2274">
        <f>Pumpkin_Seeds_Dataset!D2272</f>
        <v>240.49510000000001</v>
      </c>
      <c r="E2274">
        <f>Pumpkin_Seeds_Dataset!E2272</f>
        <v>77425</v>
      </c>
      <c r="F2274">
        <f>Pumpkin_Seeds_Dataset!F2272</f>
        <v>312.50599999999997</v>
      </c>
      <c r="G2274">
        <f>Pumpkin_Seeds_Dataset!G2272</f>
        <v>0.8075</v>
      </c>
      <c r="H2274">
        <f>Pumpkin_Seeds_Dataset!H2272</f>
        <v>0.99070000000000003</v>
      </c>
      <c r="I2274">
        <f>Pumpkin_Seeds_Dataset!I2272</f>
        <v>0.66059999999999997</v>
      </c>
      <c r="J2274">
        <f>Pumpkin_Seeds_Dataset!J2272</f>
        <v>0.85680000000000001</v>
      </c>
      <c r="K2274">
        <f>Pumpkin_Seeds_Dataset!K2272</f>
        <v>1.6953</v>
      </c>
      <c r="L2274">
        <f>Pumpkin_Seeds_Dataset!L2272</f>
        <v>0.76649999999999996</v>
      </c>
      <c r="M2274" s="9">
        <f>Pumpkin_Seeds_Dataset!M2272</f>
        <v>1</v>
      </c>
      <c r="N2274" s="10">
        <f t="shared" si="456"/>
        <v>0</v>
      </c>
      <c r="O2274" s="11">
        <f t="shared" si="457"/>
        <v>1</v>
      </c>
      <c r="P2274">
        <f t="shared" si="458"/>
        <v>1</v>
      </c>
      <c r="Q2274">
        <f t="shared" si="459"/>
        <v>1.9396323237985545E-2</v>
      </c>
      <c r="R2274" s="9">
        <f t="shared" si="460"/>
        <v>1.9396323237985545E-2</v>
      </c>
      <c r="S2274" s="11">
        <f t="shared" si="461"/>
        <v>0.98060367676201443</v>
      </c>
      <c r="T2274" s="9">
        <f t="shared" si="462"/>
        <v>-3.9426717546899406</v>
      </c>
      <c r="U2274" s="11">
        <f t="shared" si="463"/>
        <v>0</v>
      </c>
      <c r="AX2274">
        <v>0.99839502590670592</v>
      </c>
      <c r="AY2274">
        <v>0</v>
      </c>
      <c r="AZ2274">
        <v>1</v>
      </c>
      <c r="BA2274">
        <f t="shared" si="467"/>
        <v>1299</v>
      </c>
      <c r="BB2274">
        <f t="shared" si="468"/>
        <v>971</v>
      </c>
      <c r="BC2274">
        <f t="shared" si="464"/>
        <v>7.6923076923074429E-4</v>
      </c>
      <c r="BD2274">
        <f t="shared" si="465"/>
        <v>0.1908333333333333</v>
      </c>
      <c r="BE2274">
        <f t="shared" si="466"/>
        <v>0</v>
      </c>
    </row>
    <row r="2275" spans="1:57" x14ac:dyDescent="0.3">
      <c r="A2275">
        <f>Pumpkin_Seeds_Dataset!A2273</f>
        <v>97966</v>
      </c>
      <c r="B2275">
        <f>Pumpkin_Seeds_Dataset!B2273</f>
        <v>1238.779</v>
      </c>
      <c r="C2275">
        <f>Pumpkin_Seeds_Dataset!C2273</f>
        <v>497.91730000000001</v>
      </c>
      <c r="D2275">
        <f>Pumpkin_Seeds_Dataset!D2273</f>
        <v>251.35419999999999</v>
      </c>
      <c r="E2275">
        <f>Pumpkin_Seeds_Dataset!E2273</f>
        <v>98754</v>
      </c>
      <c r="F2275">
        <f>Pumpkin_Seeds_Dataset!F2273</f>
        <v>353.1773</v>
      </c>
      <c r="G2275">
        <f>Pumpkin_Seeds_Dataset!G2273</f>
        <v>0.86319999999999997</v>
      </c>
      <c r="H2275">
        <f>Pumpkin_Seeds_Dataset!H2273</f>
        <v>0.99199999999999999</v>
      </c>
      <c r="I2275">
        <f>Pumpkin_Seeds_Dataset!I2273</f>
        <v>0.62819999999999998</v>
      </c>
      <c r="J2275">
        <f>Pumpkin_Seeds_Dataset!J2273</f>
        <v>0.80220000000000002</v>
      </c>
      <c r="K2275">
        <f>Pumpkin_Seeds_Dataset!K2273</f>
        <v>1.9809000000000001</v>
      </c>
      <c r="L2275">
        <f>Pumpkin_Seeds_Dataset!L2273</f>
        <v>0.70930000000000004</v>
      </c>
      <c r="M2275" s="9">
        <f>Pumpkin_Seeds_Dataset!M2273</f>
        <v>1</v>
      </c>
      <c r="N2275" s="10">
        <f t="shared" si="456"/>
        <v>0</v>
      </c>
      <c r="O2275" s="11">
        <f t="shared" si="457"/>
        <v>1</v>
      </c>
      <c r="P2275">
        <f t="shared" si="458"/>
        <v>1</v>
      </c>
      <c r="Q2275">
        <f t="shared" si="459"/>
        <v>0.61745119333272969</v>
      </c>
      <c r="R2275" s="9">
        <f t="shared" si="460"/>
        <v>0.61745119333272969</v>
      </c>
      <c r="S2275" s="11">
        <f t="shared" si="461"/>
        <v>0.38254880666727031</v>
      </c>
      <c r="T2275" s="9">
        <f t="shared" si="462"/>
        <v>-0.48215525274104187</v>
      </c>
      <c r="U2275" s="11">
        <f t="shared" si="463"/>
        <v>100</v>
      </c>
      <c r="AX2275">
        <v>0.9984450924282644</v>
      </c>
      <c r="AY2275">
        <v>0</v>
      </c>
      <c r="AZ2275">
        <v>1</v>
      </c>
      <c r="BA2275">
        <f t="shared" si="467"/>
        <v>1299</v>
      </c>
      <c r="BB2275">
        <f t="shared" si="468"/>
        <v>972</v>
      </c>
      <c r="BC2275">
        <f t="shared" si="464"/>
        <v>7.6923076923074429E-4</v>
      </c>
      <c r="BD2275">
        <f t="shared" si="465"/>
        <v>0.18999999999999995</v>
      </c>
      <c r="BE2275">
        <f t="shared" si="466"/>
        <v>0</v>
      </c>
    </row>
    <row r="2276" spans="1:57" x14ac:dyDescent="0.3">
      <c r="A2276">
        <f>Pumpkin_Seeds_Dataset!A2274</f>
        <v>74143</v>
      </c>
      <c r="B2276">
        <f>Pumpkin_Seeds_Dataset!B2274</f>
        <v>1192.175</v>
      </c>
      <c r="C2276">
        <f>Pumpkin_Seeds_Dataset!C2274</f>
        <v>448.33679999999998</v>
      </c>
      <c r="D2276">
        <f>Pumpkin_Seeds_Dataset!D2274</f>
        <v>212.24019999999999</v>
      </c>
      <c r="E2276">
        <f>Pumpkin_Seeds_Dataset!E2274</f>
        <v>75809</v>
      </c>
      <c r="F2276">
        <f>Pumpkin_Seeds_Dataset!F2274</f>
        <v>307.24880000000002</v>
      </c>
      <c r="G2276">
        <f>Pumpkin_Seeds_Dataset!G2274</f>
        <v>0.88090000000000002</v>
      </c>
      <c r="H2276">
        <f>Pumpkin_Seeds_Dataset!H2274</f>
        <v>0.97799999999999998</v>
      </c>
      <c r="I2276">
        <f>Pumpkin_Seeds_Dataset!I2274</f>
        <v>0.63249999999999995</v>
      </c>
      <c r="J2276">
        <f>Pumpkin_Seeds_Dataset!J2274</f>
        <v>0.65549999999999997</v>
      </c>
      <c r="K2276">
        <f>Pumpkin_Seeds_Dataset!K2274</f>
        <v>2.1124000000000001</v>
      </c>
      <c r="L2276">
        <f>Pumpkin_Seeds_Dataset!L2274</f>
        <v>0.68530000000000002</v>
      </c>
      <c r="M2276" s="9">
        <f>Pumpkin_Seeds_Dataset!M2274</f>
        <v>1</v>
      </c>
      <c r="N2276" s="10">
        <f t="shared" si="456"/>
        <v>0</v>
      </c>
      <c r="O2276" s="11">
        <f t="shared" si="457"/>
        <v>1</v>
      </c>
      <c r="P2276">
        <f t="shared" si="458"/>
        <v>1</v>
      </c>
      <c r="Q2276">
        <f t="shared" si="459"/>
        <v>0.1878916816933911</v>
      </c>
      <c r="R2276" s="9">
        <f t="shared" si="460"/>
        <v>0.1878916816933911</v>
      </c>
      <c r="S2276" s="11">
        <f t="shared" si="461"/>
        <v>0.8121083183066089</v>
      </c>
      <c r="T2276" s="9">
        <f t="shared" si="462"/>
        <v>-1.6718896434022037</v>
      </c>
      <c r="U2276" s="11">
        <f t="shared" si="463"/>
        <v>0</v>
      </c>
      <c r="AX2276">
        <v>0.99849074869423726</v>
      </c>
      <c r="AY2276">
        <v>0</v>
      </c>
      <c r="AZ2276">
        <v>1</v>
      </c>
      <c r="BA2276">
        <f t="shared" si="467"/>
        <v>1299</v>
      </c>
      <c r="BB2276">
        <f t="shared" si="468"/>
        <v>973</v>
      </c>
      <c r="BC2276">
        <f t="shared" si="464"/>
        <v>7.6923076923074429E-4</v>
      </c>
      <c r="BD2276">
        <f t="shared" si="465"/>
        <v>0.18916666666666671</v>
      </c>
      <c r="BE2276">
        <f t="shared" si="466"/>
        <v>0</v>
      </c>
    </row>
    <row r="2277" spans="1:57" x14ac:dyDescent="0.3">
      <c r="A2277">
        <f>Pumpkin_Seeds_Dataset!A2275</f>
        <v>81992</v>
      </c>
      <c r="B2277">
        <f>Pumpkin_Seeds_Dataset!B2275</f>
        <v>1174.797</v>
      </c>
      <c r="C2277">
        <f>Pumpkin_Seeds_Dataset!C2275</f>
        <v>494.18819999999999</v>
      </c>
      <c r="D2277">
        <f>Pumpkin_Seeds_Dataset!D2275</f>
        <v>212.91669999999999</v>
      </c>
      <c r="E2277">
        <f>Pumpkin_Seeds_Dataset!E2275</f>
        <v>82907</v>
      </c>
      <c r="F2277">
        <f>Pumpkin_Seeds_Dataset!F2275</f>
        <v>323.10289999999998</v>
      </c>
      <c r="G2277">
        <f>Pumpkin_Seeds_Dataset!G2275</f>
        <v>0.90239999999999998</v>
      </c>
      <c r="H2277">
        <f>Pumpkin_Seeds_Dataset!H2275</f>
        <v>0.98899999999999999</v>
      </c>
      <c r="I2277">
        <f>Pumpkin_Seeds_Dataset!I2275</f>
        <v>0.69030000000000002</v>
      </c>
      <c r="J2277">
        <f>Pumpkin_Seeds_Dataset!J2275</f>
        <v>0.74650000000000005</v>
      </c>
      <c r="K2277">
        <f>Pumpkin_Seeds_Dataset!K2275</f>
        <v>2.3210000000000002</v>
      </c>
      <c r="L2277">
        <f>Pumpkin_Seeds_Dataset!L2275</f>
        <v>0.65380000000000005</v>
      </c>
      <c r="M2277" s="9">
        <f>Pumpkin_Seeds_Dataset!M2275</f>
        <v>1</v>
      </c>
      <c r="N2277" s="10">
        <f t="shared" si="456"/>
        <v>0</v>
      </c>
      <c r="O2277" s="11">
        <f t="shared" si="457"/>
        <v>1</v>
      </c>
      <c r="P2277">
        <f t="shared" si="458"/>
        <v>1</v>
      </c>
      <c r="Q2277">
        <f t="shared" si="459"/>
        <v>0.96069189837357705</v>
      </c>
      <c r="R2277" s="9">
        <f t="shared" si="460"/>
        <v>0.96069189837357705</v>
      </c>
      <c r="S2277" s="11">
        <f t="shared" si="461"/>
        <v>3.9308101626422953E-2</v>
      </c>
      <c r="T2277" s="9">
        <f t="shared" si="462"/>
        <v>-4.0101526647097742E-2</v>
      </c>
      <c r="U2277" s="11">
        <f t="shared" si="463"/>
        <v>100</v>
      </c>
      <c r="AX2277">
        <v>0.99849890478407621</v>
      </c>
      <c r="AY2277">
        <v>0</v>
      </c>
      <c r="AZ2277">
        <v>1</v>
      </c>
      <c r="BA2277">
        <f t="shared" si="467"/>
        <v>1299</v>
      </c>
      <c r="BB2277">
        <f t="shared" si="468"/>
        <v>974</v>
      </c>
      <c r="BC2277">
        <f t="shared" si="464"/>
        <v>7.6923076923074429E-4</v>
      </c>
      <c r="BD2277">
        <f t="shared" si="465"/>
        <v>0.18833333333333335</v>
      </c>
      <c r="BE2277">
        <f t="shared" si="466"/>
        <v>0</v>
      </c>
    </row>
    <row r="2278" spans="1:57" x14ac:dyDescent="0.3">
      <c r="A2278">
        <f>Pumpkin_Seeds_Dataset!A2276</f>
        <v>58368</v>
      </c>
      <c r="B2278">
        <f>Pumpkin_Seeds_Dataset!B2276</f>
        <v>992.94299999999998</v>
      </c>
      <c r="C2278">
        <f>Pumpkin_Seeds_Dataset!C2276</f>
        <v>422.4393</v>
      </c>
      <c r="D2278">
        <f>Pumpkin_Seeds_Dataset!D2276</f>
        <v>176.21299999999999</v>
      </c>
      <c r="E2278">
        <f>Pumpkin_Seeds_Dataset!E2276</f>
        <v>58799</v>
      </c>
      <c r="F2278">
        <f>Pumpkin_Seeds_Dataset!F2276</f>
        <v>272.61040000000003</v>
      </c>
      <c r="G2278">
        <f>Pumpkin_Seeds_Dataset!G2276</f>
        <v>0.90880000000000005</v>
      </c>
      <c r="H2278">
        <f>Pumpkin_Seeds_Dataset!H2276</f>
        <v>0.99270000000000003</v>
      </c>
      <c r="I2278">
        <f>Pumpkin_Seeds_Dataset!I2276</f>
        <v>0.58079999999999998</v>
      </c>
      <c r="J2278">
        <f>Pumpkin_Seeds_Dataset!J2276</f>
        <v>0.74390000000000001</v>
      </c>
      <c r="K2278">
        <f>Pumpkin_Seeds_Dataset!K2276</f>
        <v>2.3973</v>
      </c>
      <c r="L2278">
        <f>Pumpkin_Seeds_Dataset!L2276</f>
        <v>0.64529999999999998</v>
      </c>
      <c r="M2278" s="9">
        <f>Pumpkin_Seeds_Dataset!M2276</f>
        <v>1</v>
      </c>
      <c r="N2278" s="10">
        <f t="shared" si="456"/>
        <v>0</v>
      </c>
      <c r="O2278" s="11">
        <f t="shared" si="457"/>
        <v>1</v>
      </c>
      <c r="P2278">
        <f t="shared" si="458"/>
        <v>1</v>
      </c>
      <c r="Q2278">
        <f t="shared" si="459"/>
        <v>0.99583992788342812</v>
      </c>
      <c r="R2278" s="9">
        <f t="shared" si="460"/>
        <v>0.99583992788342812</v>
      </c>
      <c r="S2278" s="11">
        <f t="shared" si="461"/>
        <v>4.1600721165718779E-3</v>
      </c>
      <c r="T2278" s="9">
        <f t="shared" si="462"/>
        <v>-4.1687492900523253E-3</v>
      </c>
      <c r="U2278" s="11">
        <f t="shared" si="463"/>
        <v>100</v>
      </c>
      <c r="AX2278">
        <v>0.99852227577709785</v>
      </c>
      <c r="AY2278">
        <v>0</v>
      </c>
      <c r="AZ2278">
        <v>1</v>
      </c>
      <c r="BA2278">
        <f t="shared" si="467"/>
        <v>1299</v>
      </c>
      <c r="BB2278">
        <f t="shared" si="468"/>
        <v>975</v>
      </c>
      <c r="BC2278">
        <f t="shared" si="464"/>
        <v>7.6923076923074429E-4</v>
      </c>
      <c r="BD2278">
        <f t="shared" si="465"/>
        <v>0.1875</v>
      </c>
      <c r="BE2278">
        <f t="shared" si="466"/>
        <v>0</v>
      </c>
    </row>
    <row r="2279" spans="1:57" x14ac:dyDescent="0.3">
      <c r="A2279">
        <f>Pumpkin_Seeds_Dataset!A2277</f>
        <v>85579</v>
      </c>
      <c r="B2279">
        <f>Pumpkin_Seeds_Dataset!B2277</f>
        <v>1206.655</v>
      </c>
      <c r="C2279">
        <f>Pumpkin_Seeds_Dataset!C2277</f>
        <v>511.75069999999999</v>
      </c>
      <c r="D2279">
        <f>Pumpkin_Seeds_Dataset!D2277</f>
        <v>213.83609999999999</v>
      </c>
      <c r="E2279">
        <f>Pumpkin_Seeds_Dataset!E2277</f>
        <v>86299</v>
      </c>
      <c r="F2279">
        <f>Pumpkin_Seeds_Dataset!F2277</f>
        <v>330.09480000000002</v>
      </c>
      <c r="G2279">
        <f>Pumpkin_Seeds_Dataset!G2277</f>
        <v>0.90849999999999997</v>
      </c>
      <c r="H2279">
        <f>Pumpkin_Seeds_Dataset!H2277</f>
        <v>0.99170000000000003</v>
      </c>
      <c r="I2279">
        <f>Pumpkin_Seeds_Dataset!I2277</f>
        <v>0.5534</v>
      </c>
      <c r="J2279">
        <f>Pumpkin_Seeds_Dataset!J2277</f>
        <v>0.73860000000000003</v>
      </c>
      <c r="K2279">
        <f>Pumpkin_Seeds_Dataset!K2277</f>
        <v>2.3932000000000002</v>
      </c>
      <c r="L2279">
        <f>Pumpkin_Seeds_Dataset!L2277</f>
        <v>0.64500000000000002</v>
      </c>
      <c r="M2279" s="9">
        <f>Pumpkin_Seeds_Dataset!M2277</f>
        <v>1</v>
      </c>
      <c r="N2279" s="10">
        <f t="shared" si="456"/>
        <v>0</v>
      </c>
      <c r="O2279" s="11">
        <f t="shared" si="457"/>
        <v>1</v>
      </c>
      <c r="P2279">
        <f t="shared" si="458"/>
        <v>1</v>
      </c>
      <c r="Q2279">
        <f t="shared" si="459"/>
        <v>0.98797920467103728</v>
      </c>
      <c r="R2279" s="9">
        <f t="shared" si="460"/>
        <v>0.98797920467103728</v>
      </c>
      <c r="S2279" s="11">
        <f t="shared" si="461"/>
        <v>1.2020795328962719E-2</v>
      </c>
      <c r="T2279" s="9">
        <f t="shared" si="462"/>
        <v>-1.2093629359587892E-2</v>
      </c>
      <c r="U2279" s="11">
        <f t="shared" si="463"/>
        <v>100</v>
      </c>
      <c r="AX2279">
        <v>0.99852345100955775</v>
      </c>
      <c r="AY2279">
        <v>0</v>
      </c>
      <c r="AZ2279">
        <v>1</v>
      </c>
      <c r="BA2279">
        <f t="shared" si="467"/>
        <v>1299</v>
      </c>
      <c r="BB2279">
        <f t="shared" si="468"/>
        <v>976</v>
      </c>
      <c r="BC2279">
        <f t="shared" si="464"/>
        <v>7.6923076923074429E-4</v>
      </c>
      <c r="BD2279">
        <f t="shared" si="465"/>
        <v>0.18666666666666665</v>
      </c>
      <c r="BE2279">
        <f t="shared" si="466"/>
        <v>0</v>
      </c>
    </row>
    <row r="2280" spans="1:57" x14ac:dyDescent="0.3">
      <c r="A2280">
        <f>Pumpkin_Seeds_Dataset!A2278</f>
        <v>79573</v>
      </c>
      <c r="B2280">
        <f>Pumpkin_Seeds_Dataset!B2278</f>
        <v>1142.268</v>
      </c>
      <c r="C2280">
        <f>Pumpkin_Seeds_Dataset!C2278</f>
        <v>466.8338</v>
      </c>
      <c r="D2280">
        <f>Pumpkin_Seeds_Dataset!D2278</f>
        <v>217.69</v>
      </c>
      <c r="E2280">
        <f>Pumpkin_Seeds_Dataset!E2278</f>
        <v>80552</v>
      </c>
      <c r="F2280">
        <f>Pumpkin_Seeds_Dataset!F2278</f>
        <v>318.30090000000001</v>
      </c>
      <c r="G2280">
        <f>Pumpkin_Seeds_Dataset!G2278</f>
        <v>0.88460000000000005</v>
      </c>
      <c r="H2280">
        <f>Pumpkin_Seeds_Dataset!H2278</f>
        <v>0.98780000000000001</v>
      </c>
      <c r="I2280">
        <f>Pumpkin_Seeds_Dataset!I2278</f>
        <v>0.59040000000000004</v>
      </c>
      <c r="J2280">
        <f>Pumpkin_Seeds_Dataset!J2278</f>
        <v>0.76639999999999997</v>
      </c>
      <c r="K2280">
        <f>Pumpkin_Seeds_Dataset!K2278</f>
        <v>2.1444999999999999</v>
      </c>
      <c r="L2280">
        <f>Pumpkin_Seeds_Dataset!L2278</f>
        <v>0.68179999999999996</v>
      </c>
      <c r="M2280" s="9">
        <f>Pumpkin_Seeds_Dataset!M2278</f>
        <v>1</v>
      </c>
      <c r="N2280" s="10">
        <f t="shared" si="456"/>
        <v>0</v>
      </c>
      <c r="O2280" s="11">
        <f t="shared" si="457"/>
        <v>1</v>
      </c>
      <c r="P2280">
        <f t="shared" si="458"/>
        <v>1</v>
      </c>
      <c r="Q2280">
        <f t="shared" si="459"/>
        <v>0.47915289802343458</v>
      </c>
      <c r="R2280" s="9">
        <f t="shared" si="460"/>
        <v>0.47915289802343458</v>
      </c>
      <c r="S2280" s="11">
        <f t="shared" si="461"/>
        <v>0.52084710197656547</v>
      </c>
      <c r="T2280" s="9">
        <f t="shared" si="462"/>
        <v>-0.73573552995137526</v>
      </c>
      <c r="U2280" s="11">
        <f t="shared" si="463"/>
        <v>0</v>
      </c>
      <c r="AX2280">
        <v>0.99853470549212964</v>
      </c>
      <c r="AY2280">
        <v>0</v>
      </c>
      <c r="AZ2280">
        <v>1</v>
      </c>
      <c r="BA2280">
        <f t="shared" si="467"/>
        <v>1299</v>
      </c>
      <c r="BB2280">
        <f t="shared" si="468"/>
        <v>977</v>
      </c>
      <c r="BC2280">
        <f t="shared" si="464"/>
        <v>7.6923076923074429E-4</v>
      </c>
      <c r="BD2280">
        <f t="shared" si="465"/>
        <v>0.18583333333333329</v>
      </c>
      <c r="BE2280">
        <f t="shared" si="466"/>
        <v>0</v>
      </c>
    </row>
    <row r="2281" spans="1:57" x14ac:dyDescent="0.3">
      <c r="A2281">
        <f>Pumpkin_Seeds_Dataset!A2279</f>
        <v>66859</v>
      </c>
      <c r="B2281">
        <f>Pumpkin_Seeds_Dataset!B2279</f>
        <v>1125.2</v>
      </c>
      <c r="C2281">
        <f>Pumpkin_Seeds_Dataset!C2279</f>
        <v>485.94940000000003</v>
      </c>
      <c r="D2281">
        <f>Pumpkin_Seeds_Dataset!D2279</f>
        <v>175.8005</v>
      </c>
      <c r="E2281">
        <f>Pumpkin_Seeds_Dataset!E2279</f>
        <v>67728</v>
      </c>
      <c r="F2281">
        <f>Pumpkin_Seeds_Dataset!F2279</f>
        <v>291.76620000000003</v>
      </c>
      <c r="G2281">
        <f>Pumpkin_Seeds_Dataset!G2279</f>
        <v>0.93230000000000002</v>
      </c>
      <c r="H2281">
        <f>Pumpkin_Seeds_Dataset!H2279</f>
        <v>0.98719999999999997</v>
      </c>
      <c r="I2281">
        <f>Pumpkin_Seeds_Dataset!I2279</f>
        <v>0.495</v>
      </c>
      <c r="J2281">
        <f>Pumpkin_Seeds_Dataset!J2279</f>
        <v>0.66359999999999997</v>
      </c>
      <c r="K2281">
        <f>Pumpkin_Seeds_Dataset!K2279</f>
        <v>2.7642000000000002</v>
      </c>
      <c r="L2281">
        <f>Pumpkin_Seeds_Dataset!L2279</f>
        <v>0.60040000000000004</v>
      </c>
      <c r="M2281" s="9">
        <f>Pumpkin_Seeds_Dataset!M2279</f>
        <v>1</v>
      </c>
      <c r="N2281" s="10">
        <f t="shared" si="456"/>
        <v>0</v>
      </c>
      <c r="O2281" s="11">
        <f t="shared" si="457"/>
        <v>1</v>
      </c>
      <c r="P2281">
        <f t="shared" si="458"/>
        <v>1</v>
      </c>
      <c r="Q2281">
        <f t="shared" si="459"/>
        <v>0.99975896107910656</v>
      </c>
      <c r="R2281" s="9">
        <f t="shared" si="460"/>
        <v>0.99975896107910656</v>
      </c>
      <c r="S2281" s="11">
        <f t="shared" si="461"/>
        <v>2.4103892089344381E-4</v>
      </c>
      <c r="T2281" s="9">
        <f t="shared" si="462"/>
        <v>-2.4106797544308186E-4</v>
      </c>
      <c r="U2281" s="11">
        <f t="shared" si="463"/>
        <v>100</v>
      </c>
      <c r="AX2281">
        <v>0.9985400875566417</v>
      </c>
      <c r="AY2281">
        <v>0</v>
      </c>
      <c r="AZ2281">
        <v>1</v>
      </c>
      <c r="BA2281">
        <f t="shared" si="467"/>
        <v>1299</v>
      </c>
      <c r="BB2281">
        <f t="shared" si="468"/>
        <v>978</v>
      </c>
      <c r="BC2281">
        <f t="shared" si="464"/>
        <v>7.6923076923074429E-4</v>
      </c>
      <c r="BD2281">
        <f t="shared" si="465"/>
        <v>0.18500000000000005</v>
      </c>
      <c r="BE2281">
        <f t="shared" si="466"/>
        <v>0</v>
      </c>
    </row>
    <row r="2282" spans="1:57" x14ac:dyDescent="0.3">
      <c r="A2282">
        <f>Pumpkin_Seeds_Dataset!A2280</f>
        <v>74494</v>
      </c>
      <c r="B2282">
        <f>Pumpkin_Seeds_Dataset!B2280</f>
        <v>1116.2850000000001</v>
      </c>
      <c r="C2282">
        <f>Pumpkin_Seeds_Dataset!C2280</f>
        <v>468.29590000000002</v>
      </c>
      <c r="D2282">
        <f>Pumpkin_Seeds_Dataset!D2280</f>
        <v>203.84139999999999</v>
      </c>
      <c r="E2282">
        <f>Pumpkin_Seeds_Dataset!E2280</f>
        <v>75158</v>
      </c>
      <c r="F2282">
        <f>Pumpkin_Seeds_Dataset!F2280</f>
        <v>307.97519999999997</v>
      </c>
      <c r="G2282">
        <f>Pumpkin_Seeds_Dataset!G2280</f>
        <v>0.90029999999999999</v>
      </c>
      <c r="H2282">
        <f>Pumpkin_Seeds_Dataset!H2280</f>
        <v>0.99119999999999997</v>
      </c>
      <c r="I2282">
        <f>Pumpkin_Seeds_Dataset!I2280</f>
        <v>0.70720000000000005</v>
      </c>
      <c r="J2282">
        <f>Pumpkin_Seeds_Dataset!J2280</f>
        <v>0.75119999999999998</v>
      </c>
      <c r="K2282">
        <f>Pumpkin_Seeds_Dataset!K2280</f>
        <v>2.2974000000000001</v>
      </c>
      <c r="L2282">
        <f>Pumpkin_Seeds_Dataset!L2280</f>
        <v>0.65769999999999995</v>
      </c>
      <c r="M2282" s="9">
        <f>Pumpkin_Seeds_Dataset!M2280</f>
        <v>1</v>
      </c>
      <c r="N2282" s="10">
        <f t="shared" si="456"/>
        <v>0</v>
      </c>
      <c r="O2282" s="11">
        <f t="shared" si="457"/>
        <v>1</v>
      </c>
      <c r="P2282">
        <f t="shared" si="458"/>
        <v>1</v>
      </c>
      <c r="Q2282">
        <f t="shared" si="459"/>
        <v>0.96636153779893474</v>
      </c>
      <c r="R2282" s="9">
        <f t="shared" si="460"/>
        <v>0.96636153779893474</v>
      </c>
      <c r="S2282" s="11">
        <f t="shared" si="461"/>
        <v>3.3638462201065256E-2</v>
      </c>
      <c r="T2282" s="9">
        <f t="shared" si="462"/>
        <v>-3.4217252056629018E-2</v>
      </c>
      <c r="U2282" s="11">
        <f t="shared" si="463"/>
        <v>100</v>
      </c>
      <c r="AX2282">
        <v>0.99857604439433145</v>
      </c>
      <c r="AY2282">
        <v>0</v>
      </c>
      <c r="AZ2282">
        <v>1</v>
      </c>
      <c r="BA2282">
        <f t="shared" si="467"/>
        <v>1299</v>
      </c>
      <c r="BB2282">
        <f t="shared" si="468"/>
        <v>979</v>
      </c>
      <c r="BC2282">
        <f t="shared" si="464"/>
        <v>7.6923076923074429E-4</v>
      </c>
      <c r="BD2282">
        <f t="shared" si="465"/>
        <v>0.1841666666666667</v>
      </c>
      <c r="BE2282">
        <f t="shared" si="466"/>
        <v>0</v>
      </c>
    </row>
    <row r="2283" spans="1:57" x14ac:dyDescent="0.3">
      <c r="A2283">
        <f>Pumpkin_Seeds_Dataset!A2281</f>
        <v>75714</v>
      </c>
      <c r="B2283">
        <f>Pumpkin_Seeds_Dataset!B2281</f>
        <v>1087.855</v>
      </c>
      <c r="C2283">
        <f>Pumpkin_Seeds_Dataset!C2281</f>
        <v>444.76609999999999</v>
      </c>
      <c r="D2283">
        <f>Pumpkin_Seeds_Dataset!D2281</f>
        <v>217.8407</v>
      </c>
      <c r="E2283">
        <f>Pumpkin_Seeds_Dataset!E2281</f>
        <v>76370</v>
      </c>
      <c r="F2283">
        <f>Pumpkin_Seeds_Dataset!F2281</f>
        <v>310.48680000000002</v>
      </c>
      <c r="G2283">
        <f>Pumpkin_Seeds_Dataset!G2281</f>
        <v>0.87180000000000002</v>
      </c>
      <c r="H2283">
        <f>Pumpkin_Seeds_Dataset!H2281</f>
        <v>0.99139999999999995</v>
      </c>
      <c r="I2283">
        <f>Pumpkin_Seeds_Dataset!I2281</f>
        <v>0.66859999999999997</v>
      </c>
      <c r="J2283">
        <f>Pumpkin_Seeds_Dataset!J2281</f>
        <v>0.80400000000000005</v>
      </c>
      <c r="K2283">
        <f>Pumpkin_Seeds_Dataset!K2281</f>
        <v>2.0417000000000001</v>
      </c>
      <c r="L2283">
        <f>Pumpkin_Seeds_Dataset!L2281</f>
        <v>0.69810000000000005</v>
      </c>
      <c r="M2283" s="9">
        <f>Pumpkin_Seeds_Dataset!M2281</f>
        <v>1</v>
      </c>
      <c r="N2283" s="10">
        <f t="shared" si="456"/>
        <v>0</v>
      </c>
      <c r="O2283" s="11">
        <f t="shared" si="457"/>
        <v>1</v>
      </c>
      <c r="P2283">
        <f t="shared" si="458"/>
        <v>1</v>
      </c>
      <c r="Q2283">
        <f t="shared" si="459"/>
        <v>0.50322394916880653</v>
      </c>
      <c r="R2283" s="9">
        <f t="shared" si="460"/>
        <v>0.50322394916880653</v>
      </c>
      <c r="S2283" s="11">
        <f t="shared" si="461"/>
        <v>0.49677605083119347</v>
      </c>
      <c r="T2283" s="9">
        <f t="shared" si="462"/>
        <v>-0.68671998099076048</v>
      </c>
      <c r="U2283" s="11">
        <f t="shared" si="463"/>
        <v>100</v>
      </c>
      <c r="AX2283">
        <v>0.99858401327973312</v>
      </c>
      <c r="AY2283">
        <v>0</v>
      </c>
      <c r="AZ2283">
        <v>1</v>
      </c>
      <c r="BA2283">
        <f t="shared" si="467"/>
        <v>1299</v>
      </c>
      <c r="BB2283">
        <f t="shared" si="468"/>
        <v>980</v>
      </c>
      <c r="BC2283">
        <f t="shared" si="464"/>
        <v>7.6923076923074429E-4</v>
      </c>
      <c r="BD2283">
        <f t="shared" si="465"/>
        <v>0.18333333333333335</v>
      </c>
      <c r="BE2283">
        <f t="shared" si="466"/>
        <v>0</v>
      </c>
    </row>
    <row r="2284" spans="1:57" x14ac:dyDescent="0.3">
      <c r="A2284">
        <f>Pumpkin_Seeds_Dataset!A2282</f>
        <v>74525</v>
      </c>
      <c r="B2284">
        <f>Pumpkin_Seeds_Dataset!B2282</f>
        <v>1153.2049999999999</v>
      </c>
      <c r="C2284">
        <f>Pumpkin_Seeds_Dataset!C2282</f>
        <v>478.0779</v>
      </c>
      <c r="D2284">
        <f>Pumpkin_Seeds_Dataset!D2282</f>
        <v>200.04580000000001</v>
      </c>
      <c r="E2284">
        <f>Pumpkin_Seeds_Dataset!E2282</f>
        <v>76573</v>
      </c>
      <c r="F2284">
        <f>Pumpkin_Seeds_Dataset!F2282</f>
        <v>308.03919999999999</v>
      </c>
      <c r="G2284">
        <f>Pumpkin_Seeds_Dataset!G2282</f>
        <v>0.90820000000000001</v>
      </c>
      <c r="H2284">
        <f>Pumpkin_Seeds_Dataset!H2282</f>
        <v>0.97330000000000005</v>
      </c>
      <c r="I2284">
        <f>Pumpkin_Seeds_Dataset!I2282</f>
        <v>0.55779999999999996</v>
      </c>
      <c r="J2284">
        <f>Pumpkin_Seeds_Dataset!J2282</f>
        <v>0.70420000000000005</v>
      </c>
      <c r="K2284">
        <f>Pumpkin_Seeds_Dataset!K2282</f>
        <v>2.3898000000000001</v>
      </c>
      <c r="L2284">
        <f>Pumpkin_Seeds_Dataset!L2282</f>
        <v>0.64429999999999998</v>
      </c>
      <c r="M2284" s="9">
        <f>Pumpkin_Seeds_Dataset!M2282</f>
        <v>1</v>
      </c>
      <c r="N2284" s="10">
        <f t="shared" si="456"/>
        <v>0</v>
      </c>
      <c r="O2284" s="11">
        <f t="shared" si="457"/>
        <v>1</v>
      </c>
      <c r="P2284">
        <f t="shared" si="458"/>
        <v>1</v>
      </c>
      <c r="Q2284">
        <f t="shared" si="459"/>
        <v>0.46454148618404467</v>
      </c>
      <c r="R2284" s="9">
        <f t="shared" si="460"/>
        <v>0.46454148618404467</v>
      </c>
      <c r="S2284" s="11">
        <f t="shared" si="461"/>
        <v>0.53545851381595533</v>
      </c>
      <c r="T2284" s="9">
        <f t="shared" si="462"/>
        <v>-0.76670441108020504</v>
      </c>
      <c r="U2284" s="11">
        <f t="shared" si="463"/>
        <v>0</v>
      </c>
      <c r="AX2284">
        <v>0.99861113602769869</v>
      </c>
      <c r="AY2284">
        <v>0</v>
      </c>
      <c r="AZ2284">
        <v>1</v>
      </c>
      <c r="BA2284">
        <f t="shared" si="467"/>
        <v>1299</v>
      </c>
      <c r="BB2284">
        <f t="shared" si="468"/>
        <v>981</v>
      </c>
      <c r="BC2284">
        <f t="shared" si="464"/>
        <v>7.6923076923074429E-4</v>
      </c>
      <c r="BD2284">
        <f t="shared" si="465"/>
        <v>0.1825</v>
      </c>
      <c r="BE2284">
        <f t="shared" si="466"/>
        <v>0</v>
      </c>
    </row>
    <row r="2285" spans="1:57" x14ac:dyDescent="0.3">
      <c r="A2285">
        <f>Pumpkin_Seeds_Dataset!A2283</f>
        <v>52143</v>
      </c>
      <c r="B2285">
        <f>Pumpkin_Seeds_Dataset!B2283</f>
        <v>884.10599999999999</v>
      </c>
      <c r="C2285">
        <f>Pumpkin_Seeds_Dataset!C2283</f>
        <v>328.26839999999999</v>
      </c>
      <c r="D2285">
        <f>Pumpkin_Seeds_Dataset!D2283</f>
        <v>204.2834</v>
      </c>
      <c r="E2285">
        <f>Pumpkin_Seeds_Dataset!E2283</f>
        <v>53205</v>
      </c>
      <c r="F2285">
        <f>Pumpkin_Seeds_Dataset!F2283</f>
        <v>257.66359999999997</v>
      </c>
      <c r="G2285">
        <f>Pumpkin_Seeds_Dataset!G2283</f>
        <v>0.78280000000000005</v>
      </c>
      <c r="H2285">
        <f>Pumpkin_Seeds_Dataset!H2283</f>
        <v>0.98</v>
      </c>
      <c r="I2285">
        <f>Pumpkin_Seeds_Dataset!I2283</f>
        <v>0.72819999999999996</v>
      </c>
      <c r="J2285">
        <f>Pumpkin_Seeds_Dataset!J2283</f>
        <v>0.83830000000000005</v>
      </c>
      <c r="K2285">
        <f>Pumpkin_Seeds_Dataset!K2283</f>
        <v>1.6069</v>
      </c>
      <c r="L2285">
        <f>Pumpkin_Seeds_Dataset!L2283</f>
        <v>0.78490000000000004</v>
      </c>
      <c r="M2285" s="9">
        <f>Pumpkin_Seeds_Dataset!M2283</f>
        <v>1</v>
      </c>
      <c r="N2285" s="10">
        <f t="shared" si="456"/>
        <v>0</v>
      </c>
      <c r="O2285" s="11">
        <f t="shared" si="457"/>
        <v>1</v>
      </c>
      <c r="P2285">
        <f t="shared" si="458"/>
        <v>1</v>
      </c>
      <c r="Q2285">
        <f t="shared" si="459"/>
        <v>0.10261667331748493</v>
      </c>
      <c r="R2285" s="9">
        <f t="shared" si="460"/>
        <v>0.10261667331748493</v>
      </c>
      <c r="S2285" s="11">
        <f t="shared" si="461"/>
        <v>0.89738332668251508</v>
      </c>
      <c r="T2285" s="9">
        <f t="shared" si="462"/>
        <v>-2.2767548514807681</v>
      </c>
      <c r="U2285" s="11">
        <f t="shared" si="463"/>
        <v>0</v>
      </c>
      <c r="AX2285">
        <v>0.99862769505691718</v>
      </c>
      <c r="AY2285">
        <v>0</v>
      </c>
      <c r="AZ2285">
        <v>1</v>
      </c>
      <c r="BA2285">
        <f t="shared" si="467"/>
        <v>1299</v>
      </c>
      <c r="BB2285">
        <f t="shared" si="468"/>
        <v>982</v>
      </c>
      <c r="BC2285">
        <f t="shared" si="464"/>
        <v>7.6923076923074429E-4</v>
      </c>
      <c r="BD2285">
        <f t="shared" si="465"/>
        <v>0.18166666666666664</v>
      </c>
      <c r="BE2285">
        <f t="shared" si="466"/>
        <v>0</v>
      </c>
    </row>
    <row r="2286" spans="1:57" x14ac:dyDescent="0.3">
      <c r="A2286">
        <f>Pumpkin_Seeds_Dataset!A2284</f>
        <v>75699</v>
      </c>
      <c r="B2286">
        <f>Pumpkin_Seeds_Dataset!B2284</f>
        <v>1130.1079999999999</v>
      </c>
      <c r="C2286">
        <f>Pumpkin_Seeds_Dataset!C2284</f>
        <v>481.88909999999998</v>
      </c>
      <c r="D2286">
        <f>Pumpkin_Seeds_Dataset!D2284</f>
        <v>200.24250000000001</v>
      </c>
      <c r="E2286">
        <f>Pumpkin_Seeds_Dataset!E2284</f>
        <v>76317</v>
      </c>
      <c r="F2286">
        <f>Pumpkin_Seeds_Dataset!F2284</f>
        <v>310.45609999999999</v>
      </c>
      <c r="G2286">
        <f>Pumpkin_Seeds_Dataset!G2284</f>
        <v>0.90959999999999996</v>
      </c>
      <c r="H2286">
        <f>Pumpkin_Seeds_Dataset!H2284</f>
        <v>0.9919</v>
      </c>
      <c r="I2286">
        <f>Pumpkin_Seeds_Dataset!I2284</f>
        <v>0.63880000000000003</v>
      </c>
      <c r="J2286">
        <f>Pumpkin_Seeds_Dataset!J2284</f>
        <v>0.74480000000000002</v>
      </c>
      <c r="K2286">
        <f>Pumpkin_Seeds_Dataset!K2284</f>
        <v>2.4064999999999999</v>
      </c>
      <c r="L2286">
        <f>Pumpkin_Seeds_Dataset!L2284</f>
        <v>0.64419999999999999</v>
      </c>
      <c r="M2286" s="9">
        <f>Pumpkin_Seeds_Dataset!M2284</f>
        <v>1</v>
      </c>
      <c r="N2286" s="10">
        <f t="shared" si="456"/>
        <v>0</v>
      </c>
      <c r="O2286" s="11">
        <f t="shared" si="457"/>
        <v>1</v>
      </c>
      <c r="P2286">
        <f t="shared" si="458"/>
        <v>1</v>
      </c>
      <c r="Q2286">
        <f t="shared" si="459"/>
        <v>0.98244101497716307</v>
      </c>
      <c r="R2286" s="9">
        <f t="shared" si="460"/>
        <v>0.98244101497716307</v>
      </c>
      <c r="S2286" s="11">
        <f t="shared" si="461"/>
        <v>1.7558985022836926E-2</v>
      </c>
      <c r="T2286" s="9">
        <f t="shared" si="462"/>
        <v>-1.7714972687585678E-2</v>
      </c>
      <c r="U2286" s="11">
        <f t="shared" si="463"/>
        <v>100</v>
      </c>
      <c r="AX2286">
        <v>0.99863029991338303</v>
      </c>
      <c r="AY2286">
        <v>0</v>
      </c>
      <c r="AZ2286">
        <v>1</v>
      </c>
      <c r="BA2286">
        <f t="shared" si="467"/>
        <v>1299</v>
      </c>
      <c r="BB2286">
        <f t="shared" si="468"/>
        <v>983</v>
      </c>
      <c r="BC2286">
        <f t="shared" si="464"/>
        <v>7.6923076923074429E-4</v>
      </c>
      <c r="BD2286">
        <f t="shared" si="465"/>
        <v>0.18083333333333329</v>
      </c>
      <c r="BE2286">
        <f t="shared" si="466"/>
        <v>0</v>
      </c>
    </row>
    <row r="2287" spans="1:57" x14ac:dyDescent="0.3">
      <c r="A2287">
        <f>Pumpkin_Seeds_Dataset!A2285</f>
        <v>87562</v>
      </c>
      <c r="B2287">
        <f>Pumpkin_Seeds_Dataset!B2285</f>
        <v>1174.5119999999999</v>
      </c>
      <c r="C2287">
        <f>Pumpkin_Seeds_Dataset!C2285</f>
        <v>477.71820000000002</v>
      </c>
      <c r="D2287">
        <f>Pumpkin_Seeds_Dataset!D2285</f>
        <v>234.93860000000001</v>
      </c>
      <c r="E2287">
        <f>Pumpkin_Seeds_Dataset!E2285</f>
        <v>88285</v>
      </c>
      <c r="F2287">
        <f>Pumpkin_Seeds_Dataset!F2285</f>
        <v>333.89729999999997</v>
      </c>
      <c r="G2287">
        <f>Pumpkin_Seeds_Dataset!G2285</f>
        <v>0.87070000000000003</v>
      </c>
      <c r="H2287">
        <f>Pumpkin_Seeds_Dataset!H2285</f>
        <v>0.99180000000000001</v>
      </c>
      <c r="I2287">
        <f>Pumpkin_Seeds_Dataset!I2285</f>
        <v>0.67410000000000003</v>
      </c>
      <c r="J2287">
        <f>Pumpkin_Seeds_Dataset!J2285</f>
        <v>0.79759999999999998</v>
      </c>
      <c r="K2287">
        <f>Pumpkin_Seeds_Dataset!K2285</f>
        <v>2.0333999999999999</v>
      </c>
      <c r="L2287">
        <f>Pumpkin_Seeds_Dataset!L2285</f>
        <v>0.69889999999999997</v>
      </c>
      <c r="M2287" s="9">
        <f>Pumpkin_Seeds_Dataset!M2285</f>
        <v>1</v>
      </c>
      <c r="N2287" s="10">
        <f t="shared" si="456"/>
        <v>0</v>
      </c>
      <c r="O2287" s="11">
        <f t="shared" si="457"/>
        <v>1</v>
      </c>
      <c r="P2287">
        <f t="shared" si="458"/>
        <v>1</v>
      </c>
      <c r="Q2287">
        <f t="shared" si="459"/>
        <v>0.65022468017546164</v>
      </c>
      <c r="R2287" s="9">
        <f t="shared" si="460"/>
        <v>0.65022468017546164</v>
      </c>
      <c r="S2287" s="11">
        <f t="shared" si="461"/>
        <v>0.34977531982453836</v>
      </c>
      <c r="T2287" s="9">
        <f t="shared" si="462"/>
        <v>-0.4304373140113314</v>
      </c>
      <c r="U2287" s="11">
        <f t="shared" si="463"/>
        <v>100</v>
      </c>
      <c r="AX2287">
        <v>0.99865111469295409</v>
      </c>
      <c r="AY2287">
        <v>0</v>
      </c>
      <c r="AZ2287">
        <v>1</v>
      </c>
      <c r="BA2287">
        <f t="shared" si="467"/>
        <v>1299</v>
      </c>
      <c r="BB2287">
        <f t="shared" si="468"/>
        <v>984</v>
      </c>
      <c r="BC2287">
        <f t="shared" si="464"/>
        <v>7.6923076923074429E-4</v>
      </c>
      <c r="BD2287">
        <f t="shared" si="465"/>
        <v>0.18000000000000005</v>
      </c>
      <c r="BE2287">
        <f t="shared" si="466"/>
        <v>0</v>
      </c>
    </row>
    <row r="2288" spans="1:57" x14ac:dyDescent="0.3">
      <c r="A2288">
        <f>Pumpkin_Seeds_Dataset!A2286</f>
        <v>60455</v>
      </c>
      <c r="B2288">
        <f>Pumpkin_Seeds_Dataset!B2286</f>
        <v>1011.0119999999999</v>
      </c>
      <c r="C2288">
        <f>Pumpkin_Seeds_Dataset!C2286</f>
        <v>412.21609999999998</v>
      </c>
      <c r="D2288">
        <f>Pumpkin_Seeds_Dataset!D2286</f>
        <v>188.4316</v>
      </c>
      <c r="E2288">
        <f>Pumpkin_Seeds_Dataset!E2286</f>
        <v>61359</v>
      </c>
      <c r="F2288">
        <f>Pumpkin_Seeds_Dataset!F2286</f>
        <v>277.44130000000001</v>
      </c>
      <c r="G2288">
        <f>Pumpkin_Seeds_Dataset!G2286</f>
        <v>0.88939999999999997</v>
      </c>
      <c r="H2288">
        <f>Pumpkin_Seeds_Dataset!H2286</f>
        <v>0.98529999999999995</v>
      </c>
      <c r="I2288">
        <f>Pumpkin_Seeds_Dataset!I2286</f>
        <v>0.75029999999999997</v>
      </c>
      <c r="J2288">
        <f>Pumpkin_Seeds_Dataset!J2286</f>
        <v>0.74319999999999997</v>
      </c>
      <c r="K2288">
        <f>Pumpkin_Seeds_Dataset!K2286</f>
        <v>2.1876000000000002</v>
      </c>
      <c r="L2288">
        <f>Pumpkin_Seeds_Dataset!L2286</f>
        <v>0.67300000000000004</v>
      </c>
      <c r="M2288" s="9">
        <f>Pumpkin_Seeds_Dataset!M2286</f>
        <v>1</v>
      </c>
      <c r="N2288" s="10">
        <f t="shared" si="456"/>
        <v>0</v>
      </c>
      <c r="O2288" s="11">
        <f t="shared" si="457"/>
        <v>1</v>
      </c>
      <c r="P2288">
        <f t="shared" si="458"/>
        <v>1</v>
      </c>
      <c r="Q2288">
        <f t="shared" si="459"/>
        <v>0.93806331557879974</v>
      </c>
      <c r="R2288" s="9">
        <f t="shared" si="460"/>
        <v>0.93806331557879974</v>
      </c>
      <c r="S2288" s="11">
        <f t="shared" si="461"/>
        <v>6.1936684421200261E-2</v>
      </c>
      <c r="T2288" s="9">
        <f t="shared" si="462"/>
        <v>-6.3937831636919226E-2</v>
      </c>
      <c r="U2288" s="11">
        <f t="shared" si="463"/>
        <v>100</v>
      </c>
      <c r="AX2288">
        <v>0.99866031547676493</v>
      </c>
      <c r="AY2288">
        <v>0</v>
      </c>
      <c r="AZ2288">
        <v>1</v>
      </c>
      <c r="BA2288">
        <f t="shared" si="467"/>
        <v>1299</v>
      </c>
      <c r="BB2288">
        <f t="shared" si="468"/>
        <v>985</v>
      </c>
      <c r="BC2288">
        <f t="shared" si="464"/>
        <v>7.6923076923074429E-4</v>
      </c>
      <c r="BD2288">
        <f t="shared" si="465"/>
        <v>0.1791666666666667</v>
      </c>
      <c r="BE2288">
        <f t="shared" si="466"/>
        <v>0</v>
      </c>
    </row>
    <row r="2289" spans="1:57" x14ac:dyDescent="0.3">
      <c r="A2289">
        <f>Pumpkin_Seeds_Dataset!A2287</f>
        <v>81937</v>
      </c>
      <c r="B2289">
        <f>Pumpkin_Seeds_Dataset!B2287</f>
        <v>1167.5170000000001</v>
      </c>
      <c r="C2289">
        <f>Pumpkin_Seeds_Dataset!C2287</f>
        <v>492.3956</v>
      </c>
      <c r="D2289">
        <f>Pumpkin_Seeds_Dataset!D2287</f>
        <v>212.72139999999999</v>
      </c>
      <c r="E2289">
        <f>Pumpkin_Seeds_Dataset!E2287</f>
        <v>82725</v>
      </c>
      <c r="F2289">
        <f>Pumpkin_Seeds_Dataset!F2287</f>
        <v>322.99450000000002</v>
      </c>
      <c r="G2289">
        <f>Pumpkin_Seeds_Dataset!G2287</f>
        <v>0.90190000000000003</v>
      </c>
      <c r="H2289">
        <f>Pumpkin_Seeds_Dataset!H2287</f>
        <v>0.99050000000000005</v>
      </c>
      <c r="I2289">
        <f>Pumpkin_Seeds_Dataset!I2287</f>
        <v>0.58140000000000003</v>
      </c>
      <c r="J2289">
        <f>Pumpkin_Seeds_Dataset!J2287</f>
        <v>0.75539999999999996</v>
      </c>
      <c r="K2289">
        <f>Pumpkin_Seeds_Dataset!K2287</f>
        <v>2.3147000000000002</v>
      </c>
      <c r="L2289">
        <f>Pumpkin_Seeds_Dataset!L2287</f>
        <v>0.65600000000000003</v>
      </c>
      <c r="M2289" s="9">
        <f>Pumpkin_Seeds_Dataset!M2287</f>
        <v>1</v>
      </c>
      <c r="N2289" s="10">
        <f t="shared" si="456"/>
        <v>0</v>
      </c>
      <c r="O2289" s="11">
        <f t="shared" si="457"/>
        <v>1</v>
      </c>
      <c r="P2289">
        <f t="shared" si="458"/>
        <v>1</v>
      </c>
      <c r="Q2289">
        <f t="shared" si="459"/>
        <v>0.94447717541851939</v>
      </c>
      <c r="R2289" s="9">
        <f t="shared" si="460"/>
        <v>0.94447717541851939</v>
      </c>
      <c r="S2289" s="11">
        <f t="shared" si="461"/>
        <v>5.5522824581480612E-2</v>
      </c>
      <c r="T2289" s="9">
        <f t="shared" si="462"/>
        <v>-5.7123758114974069E-2</v>
      </c>
      <c r="U2289" s="11">
        <f t="shared" si="463"/>
        <v>100</v>
      </c>
      <c r="AX2289">
        <v>0.99867179422598418</v>
      </c>
      <c r="AY2289">
        <v>0</v>
      </c>
      <c r="AZ2289">
        <v>1</v>
      </c>
      <c r="BA2289">
        <f t="shared" si="467"/>
        <v>1299</v>
      </c>
      <c r="BB2289">
        <f t="shared" si="468"/>
        <v>986</v>
      </c>
      <c r="BC2289">
        <f t="shared" si="464"/>
        <v>7.6923076923074429E-4</v>
      </c>
      <c r="BD2289">
        <f t="shared" si="465"/>
        <v>0.17833333333333334</v>
      </c>
      <c r="BE2289">
        <f t="shared" si="466"/>
        <v>0</v>
      </c>
    </row>
    <row r="2290" spans="1:57" x14ac:dyDescent="0.3">
      <c r="A2290">
        <f>Pumpkin_Seeds_Dataset!A2288</f>
        <v>71723</v>
      </c>
      <c r="B2290">
        <f>Pumpkin_Seeds_Dataset!B2288</f>
        <v>1109.7729999999999</v>
      </c>
      <c r="C2290">
        <f>Pumpkin_Seeds_Dataset!C2288</f>
        <v>472.30270000000002</v>
      </c>
      <c r="D2290">
        <f>Pumpkin_Seeds_Dataset!D2288</f>
        <v>194.7114</v>
      </c>
      <c r="E2290">
        <f>Pumpkin_Seeds_Dataset!E2288</f>
        <v>72336</v>
      </c>
      <c r="F2290">
        <f>Pumpkin_Seeds_Dataset!F2288</f>
        <v>302.19290000000001</v>
      </c>
      <c r="G2290">
        <f>Pumpkin_Seeds_Dataset!G2288</f>
        <v>0.91110000000000002</v>
      </c>
      <c r="H2290">
        <f>Pumpkin_Seeds_Dataset!H2288</f>
        <v>0.99150000000000005</v>
      </c>
      <c r="I2290">
        <f>Pumpkin_Seeds_Dataset!I2288</f>
        <v>0.72709999999999997</v>
      </c>
      <c r="J2290">
        <f>Pumpkin_Seeds_Dataset!J2288</f>
        <v>0.73180000000000001</v>
      </c>
      <c r="K2290">
        <f>Pumpkin_Seeds_Dataset!K2288</f>
        <v>2.4257</v>
      </c>
      <c r="L2290">
        <f>Pumpkin_Seeds_Dataset!L2288</f>
        <v>0.63980000000000004</v>
      </c>
      <c r="M2290" s="9">
        <f>Pumpkin_Seeds_Dataset!M2288</f>
        <v>1</v>
      </c>
      <c r="N2290" s="10">
        <f t="shared" si="456"/>
        <v>0</v>
      </c>
      <c r="O2290" s="11">
        <f t="shared" si="457"/>
        <v>1</v>
      </c>
      <c r="P2290">
        <f t="shared" si="458"/>
        <v>1</v>
      </c>
      <c r="Q2290">
        <f t="shared" si="459"/>
        <v>0.99490773514526976</v>
      </c>
      <c r="R2290" s="9">
        <f t="shared" si="460"/>
        <v>0.99490773514526976</v>
      </c>
      <c r="S2290" s="11">
        <f t="shared" si="461"/>
        <v>5.092264854730244E-3</v>
      </c>
      <c r="T2290" s="9">
        <f t="shared" si="462"/>
        <v>-5.1052746203135019E-3</v>
      </c>
      <c r="U2290" s="11">
        <f t="shared" si="463"/>
        <v>100</v>
      </c>
      <c r="AX2290">
        <v>0.99867570286217022</v>
      </c>
      <c r="AY2290">
        <v>0</v>
      </c>
      <c r="AZ2290">
        <v>1</v>
      </c>
      <c r="BA2290">
        <f t="shared" si="467"/>
        <v>1299</v>
      </c>
      <c r="BB2290">
        <f t="shared" si="468"/>
        <v>987</v>
      </c>
      <c r="BC2290">
        <f t="shared" si="464"/>
        <v>7.6923076923074429E-4</v>
      </c>
      <c r="BD2290">
        <f t="shared" si="465"/>
        <v>0.17749999999999999</v>
      </c>
      <c r="BE2290">
        <f t="shared" si="466"/>
        <v>0</v>
      </c>
    </row>
    <row r="2291" spans="1:57" x14ac:dyDescent="0.3">
      <c r="A2291">
        <f>Pumpkin_Seeds_Dataset!A2289</f>
        <v>93323</v>
      </c>
      <c r="B2291">
        <f>Pumpkin_Seeds_Dataset!B2289</f>
        <v>1244.527</v>
      </c>
      <c r="C2291">
        <f>Pumpkin_Seeds_Dataset!C2289</f>
        <v>519.30399999999997</v>
      </c>
      <c r="D2291">
        <f>Pumpkin_Seeds_Dataset!D2289</f>
        <v>229.4401</v>
      </c>
      <c r="E2291">
        <f>Pumpkin_Seeds_Dataset!E2289</f>
        <v>94506</v>
      </c>
      <c r="F2291">
        <f>Pumpkin_Seeds_Dataset!F2289</f>
        <v>344.70639999999997</v>
      </c>
      <c r="G2291">
        <f>Pumpkin_Seeds_Dataset!G2289</f>
        <v>0.89710000000000001</v>
      </c>
      <c r="H2291">
        <f>Pumpkin_Seeds_Dataset!H2289</f>
        <v>0.98750000000000004</v>
      </c>
      <c r="I2291">
        <f>Pumpkin_Seeds_Dataset!I2289</f>
        <v>0.75319999999999998</v>
      </c>
      <c r="J2291">
        <f>Pumpkin_Seeds_Dataset!J2289</f>
        <v>0.75719999999999998</v>
      </c>
      <c r="K2291">
        <f>Pumpkin_Seeds_Dataset!K2289</f>
        <v>2.2633999999999999</v>
      </c>
      <c r="L2291">
        <f>Pumpkin_Seeds_Dataset!L2289</f>
        <v>0.66379999999999995</v>
      </c>
      <c r="M2291" s="9">
        <f>Pumpkin_Seeds_Dataset!M2289</f>
        <v>1</v>
      </c>
      <c r="N2291" s="10">
        <f t="shared" si="456"/>
        <v>0</v>
      </c>
      <c r="O2291" s="11">
        <f t="shared" si="457"/>
        <v>1</v>
      </c>
      <c r="P2291">
        <f t="shared" si="458"/>
        <v>1</v>
      </c>
      <c r="Q2291">
        <f t="shared" si="459"/>
        <v>0.84454195573929902</v>
      </c>
      <c r="R2291" s="9">
        <f t="shared" si="460"/>
        <v>0.84454195573929902</v>
      </c>
      <c r="S2291" s="11">
        <f t="shared" si="461"/>
        <v>0.15545804426070098</v>
      </c>
      <c r="T2291" s="9">
        <f t="shared" si="462"/>
        <v>-0.16896086280873029</v>
      </c>
      <c r="U2291" s="11">
        <f t="shared" si="463"/>
        <v>100</v>
      </c>
      <c r="AX2291">
        <v>0.99868384582941039</v>
      </c>
      <c r="AY2291">
        <v>0</v>
      </c>
      <c r="AZ2291">
        <v>1</v>
      </c>
      <c r="BA2291">
        <f t="shared" si="467"/>
        <v>1299</v>
      </c>
      <c r="BB2291">
        <f t="shared" si="468"/>
        <v>988</v>
      </c>
      <c r="BC2291">
        <f t="shared" si="464"/>
        <v>7.6923076923074429E-4</v>
      </c>
      <c r="BD2291">
        <f t="shared" si="465"/>
        <v>0.17666666666666664</v>
      </c>
      <c r="BE2291">
        <f t="shared" si="466"/>
        <v>0</v>
      </c>
    </row>
    <row r="2292" spans="1:57" x14ac:dyDescent="0.3">
      <c r="A2292">
        <f>Pumpkin_Seeds_Dataset!A2290</f>
        <v>72866</v>
      </c>
      <c r="B2292">
        <f>Pumpkin_Seeds_Dataset!B2290</f>
        <v>1075.1569999999999</v>
      </c>
      <c r="C2292">
        <f>Pumpkin_Seeds_Dataset!C2290</f>
        <v>442.36270000000002</v>
      </c>
      <c r="D2292">
        <f>Pumpkin_Seeds_Dataset!D2290</f>
        <v>211.27959999999999</v>
      </c>
      <c r="E2292">
        <f>Pumpkin_Seeds_Dataset!E2290</f>
        <v>73466</v>
      </c>
      <c r="F2292">
        <f>Pumpkin_Seeds_Dataset!F2290</f>
        <v>304.59129999999999</v>
      </c>
      <c r="G2292">
        <f>Pumpkin_Seeds_Dataset!G2290</f>
        <v>0.87860000000000005</v>
      </c>
      <c r="H2292">
        <f>Pumpkin_Seeds_Dataset!H2290</f>
        <v>0.99180000000000001</v>
      </c>
      <c r="I2292">
        <f>Pumpkin_Seeds_Dataset!I2290</f>
        <v>0.72940000000000005</v>
      </c>
      <c r="J2292">
        <f>Pumpkin_Seeds_Dataset!J2290</f>
        <v>0.79210000000000003</v>
      </c>
      <c r="K2292">
        <f>Pumpkin_Seeds_Dataset!K2290</f>
        <v>2.0937000000000001</v>
      </c>
      <c r="L2292">
        <f>Pumpkin_Seeds_Dataset!L2290</f>
        <v>0.68859999999999999</v>
      </c>
      <c r="M2292" s="9">
        <f>Pumpkin_Seeds_Dataset!M2290</f>
        <v>1</v>
      </c>
      <c r="N2292" s="10">
        <f t="shared" si="456"/>
        <v>0</v>
      </c>
      <c r="O2292" s="11">
        <f t="shared" si="457"/>
        <v>1</v>
      </c>
      <c r="P2292">
        <f t="shared" si="458"/>
        <v>1</v>
      </c>
      <c r="Q2292">
        <f t="shared" si="459"/>
        <v>0.77501117938660424</v>
      </c>
      <c r="R2292" s="9">
        <f t="shared" si="460"/>
        <v>0.77501117938660424</v>
      </c>
      <c r="S2292" s="11">
        <f t="shared" si="461"/>
        <v>0.22498882061339576</v>
      </c>
      <c r="T2292" s="9">
        <f t="shared" si="462"/>
        <v>-0.25487782471785636</v>
      </c>
      <c r="U2292" s="11">
        <f t="shared" si="463"/>
        <v>100</v>
      </c>
      <c r="AX2292">
        <v>0.99868625578908576</v>
      </c>
      <c r="AY2292">
        <v>0</v>
      </c>
      <c r="AZ2292">
        <v>1</v>
      </c>
      <c r="BA2292">
        <f t="shared" si="467"/>
        <v>1299</v>
      </c>
      <c r="BB2292">
        <f t="shared" si="468"/>
        <v>989</v>
      </c>
      <c r="BC2292">
        <f t="shared" si="464"/>
        <v>7.6923076923074429E-4</v>
      </c>
      <c r="BD2292">
        <f t="shared" si="465"/>
        <v>0.17583333333333329</v>
      </c>
      <c r="BE2292">
        <f t="shared" si="466"/>
        <v>0</v>
      </c>
    </row>
    <row r="2293" spans="1:57" x14ac:dyDescent="0.3">
      <c r="A2293">
        <f>Pumpkin_Seeds_Dataset!A2291</f>
        <v>125949</v>
      </c>
      <c r="B2293">
        <f>Pumpkin_Seeds_Dataset!B2291</f>
        <v>1425.9549999999999</v>
      </c>
      <c r="C2293">
        <f>Pumpkin_Seeds_Dataset!C2291</f>
        <v>595.59130000000005</v>
      </c>
      <c r="D2293">
        <f>Pumpkin_Seeds_Dataset!D2291</f>
        <v>269.78640000000001</v>
      </c>
      <c r="E2293">
        <f>Pumpkin_Seeds_Dataset!E2291</f>
        <v>126962</v>
      </c>
      <c r="F2293">
        <f>Pumpkin_Seeds_Dataset!F2291</f>
        <v>400.4538</v>
      </c>
      <c r="G2293">
        <f>Pumpkin_Seeds_Dataset!G2291</f>
        <v>0.89149999999999996</v>
      </c>
      <c r="H2293">
        <f>Pumpkin_Seeds_Dataset!H2291</f>
        <v>0.99199999999999999</v>
      </c>
      <c r="I2293">
        <f>Pumpkin_Seeds_Dataset!I2291</f>
        <v>0.6946</v>
      </c>
      <c r="J2293">
        <f>Pumpkin_Seeds_Dataset!J2291</f>
        <v>0.77839999999999998</v>
      </c>
      <c r="K2293">
        <f>Pumpkin_Seeds_Dataset!K2291</f>
        <v>2.2075999999999998</v>
      </c>
      <c r="L2293">
        <f>Pumpkin_Seeds_Dataset!L2291</f>
        <v>0.6724</v>
      </c>
      <c r="M2293" s="9">
        <f>Pumpkin_Seeds_Dataset!M2291</f>
        <v>1</v>
      </c>
      <c r="N2293" s="10">
        <f t="shared" si="456"/>
        <v>0</v>
      </c>
      <c r="O2293" s="11">
        <f t="shared" si="457"/>
        <v>1</v>
      </c>
      <c r="P2293">
        <f t="shared" si="458"/>
        <v>1</v>
      </c>
      <c r="Q2293">
        <f t="shared" si="459"/>
        <v>0.99963119379321475</v>
      </c>
      <c r="R2293" s="9">
        <f t="shared" si="460"/>
        <v>0.99963119379321475</v>
      </c>
      <c r="S2293" s="11">
        <f t="shared" si="461"/>
        <v>3.6880620678525489E-4</v>
      </c>
      <c r="T2293" s="9">
        <f t="shared" si="462"/>
        <v>-3.6887423252039291E-4</v>
      </c>
      <c r="U2293" s="11">
        <f t="shared" si="463"/>
        <v>100</v>
      </c>
      <c r="AX2293">
        <v>0.99869524539482302</v>
      </c>
      <c r="AY2293">
        <v>0</v>
      </c>
      <c r="AZ2293">
        <v>1</v>
      </c>
      <c r="BA2293">
        <f t="shared" si="467"/>
        <v>1299</v>
      </c>
      <c r="BB2293">
        <f t="shared" si="468"/>
        <v>990</v>
      </c>
      <c r="BC2293">
        <f t="shared" si="464"/>
        <v>7.6923076923074429E-4</v>
      </c>
      <c r="BD2293">
        <f t="shared" si="465"/>
        <v>0.17500000000000004</v>
      </c>
      <c r="BE2293">
        <f t="shared" si="466"/>
        <v>0</v>
      </c>
    </row>
    <row r="2294" spans="1:57" x14ac:dyDescent="0.3">
      <c r="A2294">
        <f>Pumpkin_Seeds_Dataset!A2292</f>
        <v>75382</v>
      </c>
      <c r="B2294">
        <f>Pumpkin_Seeds_Dataset!B2292</f>
        <v>1094.1369999999999</v>
      </c>
      <c r="C2294">
        <f>Pumpkin_Seeds_Dataset!C2292</f>
        <v>447.45920000000001</v>
      </c>
      <c r="D2294">
        <f>Pumpkin_Seeds_Dataset!D2292</f>
        <v>216.1576</v>
      </c>
      <c r="E2294">
        <f>Pumpkin_Seeds_Dataset!E2292</f>
        <v>75986</v>
      </c>
      <c r="F2294">
        <f>Pumpkin_Seeds_Dataset!F2292</f>
        <v>309.80529999999999</v>
      </c>
      <c r="G2294">
        <f>Pumpkin_Seeds_Dataset!G2292</f>
        <v>0.87560000000000004</v>
      </c>
      <c r="H2294">
        <f>Pumpkin_Seeds_Dataset!H2292</f>
        <v>0.99209999999999998</v>
      </c>
      <c r="I2294">
        <f>Pumpkin_Seeds_Dataset!I2292</f>
        <v>0.62250000000000005</v>
      </c>
      <c r="J2294">
        <f>Pumpkin_Seeds_Dataset!J2292</f>
        <v>0.7913</v>
      </c>
      <c r="K2294">
        <f>Pumpkin_Seeds_Dataset!K2292</f>
        <v>2.0701000000000001</v>
      </c>
      <c r="L2294">
        <f>Pumpkin_Seeds_Dataset!L2292</f>
        <v>0.69240000000000002</v>
      </c>
      <c r="M2294" s="9">
        <f>Pumpkin_Seeds_Dataset!M2292</f>
        <v>1</v>
      </c>
      <c r="N2294" s="10">
        <f t="shared" si="456"/>
        <v>0</v>
      </c>
      <c r="O2294" s="11">
        <f t="shared" si="457"/>
        <v>1</v>
      </c>
      <c r="P2294">
        <f t="shared" si="458"/>
        <v>1</v>
      </c>
      <c r="Q2294">
        <f t="shared" si="459"/>
        <v>0.71263461469031464</v>
      </c>
      <c r="R2294" s="9">
        <f t="shared" si="460"/>
        <v>0.71263461469031464</v>
      </c>
      <c r="S2294" s="11">
        <f t="shared" si="461"/>
        <v>0.28736538530968536</v>
      </c>
      <c r="T2294" s="9">
        <f t="shared" si="462"/>
        <v>-0.33878645178621664</v>
      </c>
      <c r="U2294" s="11">
        <f t="shared" si="463"/>
        <v>100</v>
      </c>
      <c r="AX2294">
        <v>0.99869856949605218</v>
      </c>
      <c r="AY2294">
        <v>0</v>
      </c>
      <c r="AZ2294">
        <v>1</v>
      </c>
      <c r="BA2294">
        <f t="shared" si="467"/>
        <v>1299</v>
      </c>
      <c r="BB2294">
        <f t="shared" si="468"/>
        <v>991</v>
      </c>
      <c r="BC2294">
        <f t="shared" si="464"/>
        <v>7.6923076923074429E-4</v>
      </c>
      <c r="BD2294">
        <f t="shared" si="465"/>
        <v>0.17416666666666669</v>
      </c>
      <c r="BE2294">
        <f t="shared" si="466"/>
        <v>0</v>
      </c>
    </row>
    <row r="2295" spans="1:57" x14ac:dyDescent="0.3">
      <c r="A2295">
        <f>Pumpkin_Seeds_Dataset!A2293</f>
        <v>72677</v>
      </c>
      <c r="B2295">
        <f>Pumpkin_Seeds_Dataset!B2293</f>
        <v>1138.136</v>
      </c>
      <c r="C2295">
        <f>Pumpkin_Seeds_Dataset!C2293</f>
        <v>488.58539999999999</v>
      </c>
      <c r="D2295">
        <f>Pumpkin_Seeds_Dataset!D2293</f>
        <v>189.9325</v>
      </c>
      <c r="E2295">
        <f>Pumpkin_Seeds_Dataset!E2293</f>
        <v>73376</v>
      </c>
      <c r="F2295">
        <f>Pumpkin_Seeds_Dataset!F2293</f>
        <v>304.19600000000003</v>
      </c>
      <c r="G2295">
        <f>Pumpkin_Seeds_Dataset!G2293</f>
        <v>0.92130000000000001</v>
      </c>
      <c r="H2295">
        <f>Pumpkin_Seeds_Dataset!H2293</f>
        <v>0.99050000000000005</v>
      </c>
      <c r="I2295">
        <f>Pumpkin_Seeds_Dataset!I2293</f>
        <v>0.52249999999999996</v>
      </c>
      <c r="J2295">
        <f>Pumpkin_Seeds_Dataset!J2293</f>
        <v>0.70499999999999996</v>
      </c>
      <c r="K2295">
        <f>Pumpkin_Seeds_Dataset!K2293</f>
        <v>2.5724</v>
      </c>
      <c r="L2295">
        <f>Pumpkin_Seeds_Dataset!L2293</f>
        <v>0.62260000000000004</v>
      </c>
      <c r="M2295" s="9">
        <f>Pumpkin_Seeds_Dataset!M2293</f>
        <v>1</v>
      </c>
      <c r="N2295" s="10">
        <f t="shared" si="456"/>
        <v>0</v>
      </c>
      <c r="O2295" s="11">
        <f t="shared" si="457"/>
        <v>1</v>
      </c>
      <c r="P2295">
        <f t="shared" si="458"/>
        <v>1</v>
      </c>
      <c r="Q2295">
        <f t="shared" si="459"/>
        <v>0.99771599327756955</v>
      </c>
      <c r="R2295" s="9">
        <f t="shared" si="460"/>
        <v>0.99771599327756955</v>
      </c>
      <c r="S2295" s="11">
        <f t="shared" si="461"/>
        <v>2.2840067224304539E-3</v>
      </c>
      <c r="T2295" s="9">
        <f t="shared" si="462"/>
        <v>-2.2866190442495877E-3</v>
      </c>
      <c r="U2295" s="11">
        <f t="shared" si="463"/>
        <v>100</v>
      </c>
      <c r="AX2295">
        <v>0.99870755522587085</v>
      </c>
      <c r="AY2295">
        <v>0</v>
      </c>
      <c r="AZ2295">
        <v>1</v>
      </c>
      <c r="BA2295">
        <f t="shared" si="467"/>
        <v>1299</v>
      </c>
      <c r="BB2295">
        <f t="shared" si="468"/>
        <v>992</v>
      </c>
      <c r="BC2295">
        <f t="shared" si="464"/>
        <v>7.6923076923074429E-4</v>
      </c>
      <c r="BD2295">
        <f t="shared" si="465"/>
        <v>0.17333333333333334</v>
      </c>
      <c r="BE2295">
        <f t="shared" si="466"/>
        <v>0</v>
      </c>
    </row>
    <row r="2296" spans="1:57" x14ac:dyDescent="0.3">
      <c r="A2296">
        <f>Pumpkin_Seeds_Dataset!A2294</f>
        <v>98350</v>
      </c>
      <c r="B2296">
        <f>Pumpkin_Seeds_Dataset!B2294</f>
        <v>1269.539</v>
      </c>
      <c r="C2296">
        <f>Pumpkin_Seeds_Dataset!C2294</f>
        <v>526.2346</v>
      </c>
      <c r="D2296">
        <f>Pumpkin_Seeds_Dataset!D2294</f>
        <v>238.47020000000001</v>
      </c>
      <c r="E2296">
        <f>Pumpkin_Seeds_Dataset!E2294</f>
        <v>99184</v>
      </c>
      <c r="F2296">
        <f>Pumpkin_Seeds_Dataset!F2294</f>
        <v>353.86880000000002</v>
      </c>
      <c r="G2296">
        <f>Pumpkin_Seeds_Dataset!G2294</f>
        <v>0.89139999999999997</v>
      </c>
      <c r="H2296">
        <f>Pumpkin_Seeds_Dataset!H2294</f>
        <v>0.99160000000000004</v>
      </c>
      <c r="I2296">
        <f>Pumpkin_Seeds_Dataset!I2294</f>
        <v>0.59189999999999998</v>
      </c>
      <c r="J2296">
        <f>Pumpkin_Seeds_Dataset!J2294</f>
        <v>0.76680000000000004</v>
      </c>
      <c r="K2296">
        <f>Pumpkin_Seeds_Dataset!K2294</f>
        <v>2.2067000000000001</v>
      </c>
      <c r="L2296">
        <f>Pumpkin_Seeds_Dataset!L2294</f>
        <v>0.67249999999999999</v>
      </c>
      <c r="M2296" s="9">
        <f>Pumpkin_Seeds_Dataset!M2294</f>
        <v>1</v>
      </c>
      <c r="N2296" s="10">
        <f t="shared" si="456"/>
        <v>0</v>
      </c>
      <c r="O2296" s="11">
        <f t="shared" si="457"/>
        <v>1</v>
      </c>
      <c r="P2296">
        <f t="shared" si="458"/>
        <v>1</v>
      </c>
      <c r="Q2296">
        <f t="shared" si="459"/>
        <v>0.94160406510530403</v>
      </c>
      <c r="R2296" s="9">
        <f t="shared" si="460"/>
        <v>0.94160406510530403</v>
      </c>
      <c r="S2296" s="11">
        <f t="shared" si="461"/>
        <v>5.8395934894695967E-2</v>
      </c>
      <c r="T2296" s="9">
        <f t="shared" si="462"/>
        <v>-6.0170405813758009E-2</v>
      </c>
      <c r="U2296" s="11">
        <f t="shared" si="463"/>
        <v>100</v>
      </c>
      <c r="AX2296">
        <v>0.9987514738907689</v>
      </c>
      <c r="AY2296">
        <v>0</v>
      </c>
      <c r="AZ2296">
        <v>1</v>
      </c>
      <c r="BA2296">
        <f t="shared" si="467"/>
        <v>1299</v>
      </c>
      <c r="BB2296">
        <f t="shared" si="468"/>
        <v>993</v>
      </c>
      <c r="BC2296">
        <f t="shared" si="464"/>
        <v>7.6923076923074429E-4</v>
      </c>
      <c r="BD2296">
        <f t="shared" si="465"/>
        <v>0.17249999999999999</v>
      </c>
      <c r="BE2296">
        <f t="shared" si="466"/>
        <v>0</v>
      </c>
    </row>
    <row r="2297" spans="1:57" x14ac:dyDescent="0.3">
      <c r="A2297">
        <f>Pumpkin_Seeds_Dataset!A2295</f>
        <v>63720</v>
      </c>
      <c r="B2297">
        <f>Pumpkin_Seeds_Dataset!B2295</f>
        <v>1017.504</v>
      </c>
      <c r="C2297">
        <f>Pumpkin_Seeds_Dataset!C2295</f>
        <v>424.34699999999998</v>
      </c>
      <c r="D2297">
        <f>Pumpkin_Seeds_Dataset!D2295</f>
        <v>191.74680000000001</v>
      </c>
      <c r="E2297">
        <f>Pumpkin_Seeds_Dataset!E2295</f>
        <v>64566</v>
      </c>
      <c r="F2297">
        <f>Pumpkin_Seeds_Dataset!F2295</f>
        <v>284.8347</v>
      </c>
      <c r="G2297">
        <f>Pumpkin_Seeds_Dataset!G2295</f>
        <v>0.8921</v>
      </c>
      <c r="H2297">
        <f>Pumpkin_Seeds_Dataset!H2295</f>
        <v>0.9869</v>
      </c>
      <c r="I2297">
        <f>Pumpkin_Seeds_Dataset!I2295</f>
        <v>0.73460000000000003</v>
      </c>
      <c r="J2297">
        <f>Pumpkin_Seeds_Dataset!J2295</f>
        <v>0.77339999999999998</v>
      </c>
      <c r="K2297">
        <f>Pumpkin_Seeds_Dataset!K2295</f>
        <v>2.2130999999999998</v>
      </c>
      <c r="L2297">
        <f>Pumpkin_Seeds_Dataset!L2295</f>
        <v>0.67120000000000002</v>
      </c>
      <c r="M2297" s="9">
        <f>Pumpkin_Seeds_Dataset!M2295</f>
        <v>1</v>
      </c>
      <c r="N2297" s="10">
        <f t="shared" si="456"/>
        <v>0</v>
      </c>
      <c r="O2297" s="11">
        <f t="shared" si="457"/>
        <v>1</v>
      </c>
      <c r="P2297">
        <f t="shared" si="458"/>
        <v>1</v>
      </c>
      <c r="Q2297">
        <f t="shared" si="459"/>
        <v>0.84533269343414119</v>
      </c>
      <c r="R2297" s="9">
        <f t="shared" si="460"/>
        <v>0.84533269343414119</v>
      </c>
      <c r="S2297" s="11">
        <f t="shared" si="461"/>
        <v>0.15466730656585881</v>
      </c>
      <c r="T2297" s="9">
        <f t="shared" si="462"/>
        <v>-0.1680250090719563</v>
      </c>
      <c r="U2297" s="11">
        <f t="shared" si="463"/>
        <v>100</v>
      </c>
      <c r="AX2297">
        <v>0.9987692881869551</v>
      </c>
      <c r="AY2297">
        <v>0</v>
      </c>
      <c r="AZ2297">
        <v>1</v>
      </c>
      <c r="BA2297">
        <f t="shared" si="467"/>
        <v>1299</v>
      </c>
      <c r="BB2297">
        <f t="shared" si="468"/>
        <v>994</v>
      </c>
      <c r="BC2297">
        <f t="shared" si="464"/>
        <v>7.6923076923074429E-4</v>
      </c>
      <c r="BD2297">
        <f t="shared" si="465"/>
        <v>0.17166666666666663</v>
      </c>
      <c r="BE2297">
        <f t="shared" si="466"/>
        <v>0</v>
      </c>
    </row>
    <row r="2298" spans="1:57" x14ac:dyDescent="0.3">
      <c r="A2298">
        <f>Pumpkin_Seeds_Dataset!A2296</f>
        <v>74327</v>
      </c>
      <c r="B2298">
        <f>Pumpkin_Seeds_Dataset!B2296</f>
        <v>1105.6489999999999</v>
      </c>
      <c r="C2298">
        <f>Pumpkin_Seeds_Dataset!C2296</f>
        <v>459.18529999999998</v>
      </c>
      <c r="D2298">
        <f>Pumpkin_Seeds_Dataset!D2296</f>
        <v>206.7791</v>
      </c>
      <c r="E2298">
        <f>Pumpkin_Seeds_Dataset!E2296</f>
        <v>74986</v>
      </c>
      <c r="F2298">
        <f>Pumpkin_Seeds_Dataset!F2296</f>
        <v>307.62979999999999</v>
      </c>
      <c r="G2298">
        <f>Pumpkin_Seeds_Dataset!G2296</f>
        <v>0.89290000000000003</v>
      </c>
      <c r="H2298">
        <f>Pumpkin_Seeds_Dataset!H2296</f>
        <v>0.99119999999999997</v>
      </c>
      <c r="I2298">
        <f>Pumpkin_Seeds_Dataset!I2296</f>
        <v>0.57509999999999994</v>
      </c>
      <c r="J2298">
        <f>Pumpkin_Seeds_Dataset!J2296</f>
        <v>0.7641</v>
      </c>
      <c r="K2298">
        <f>Pumpkin_Seeds_Dataset!K2296</f>
        <v>2.2206999999999999</v>
      </c>
      <c r="L2298">
        <f>Pumpkin_Seeds_Dataset!L2296</f>
        <v>0.66990000000000005</v>
      </c>
      <c r="M2298" s="9">
        <f>Pumpkin_Seeds_Dataset!M2296</f>
        <v>1</v>
      </c>
      <c r="N2298" s="10">
        <f t="shared" si="456"/>
        <v>0</v>
      </c>
      <c r="O2298" s="11">
        <f t="shared" si="457"/>
        <v>1</v>
      </c>
      <c r="P2298">
        <f t="shared" si="458"/>
        <v>1</v>
      </c>
      <c r="Q2298">
        <f t="shared" si="459"/>
        <v>0.8637323216461511</v>
      </c>
      <c r="R2298" s="9">
        <f t="shared" si="460"/>
        <v>0.8637323216461511</v>
      </c>
      <c r="S2298" s="11">
        <f t="shared" si="461"/>
        <v>0.1362676783538489</v>
      </c>
      <c r="T2298" s="9">
        <f t="shared" si="462"/>
        <v>-0.14649237108956289</v>
      </c>
      <c r="U2298" s="11">
        <f t="shared" si="463"/>
        <v>100</v>
      </c>
      <c r="AX2298">
        <v>0.99878760503942121</v>
      </c>
      <c r="AY2298">
        <v>0</v>
      </c>
      <c r="AZ2298">
        <v>1</v>
      </c>
      <c r="BA2298">
        <f t="shared" si="467"/>
        <v>1299</v>
      </c>
      <c r="BB2298">
        <f t="shared" si="468"/>
        <v>995</v>
      </c>
      <c r="BC2298">
        <f t="shared" si="464"/>
        <v>7.6923076923074429E-4</v>
      </c>
      <c r="BD2298">
        <f t="shared" si="465"/>
        <v>0.17083333333333328</v>
      </c>
      <c r="BE2298">
        <f t="shared" si="466"/>
        <v>0</v>
      </c>
    </row>
    <row r="2299" spans="1:57" x14ac:dyDescent="0.3">
      <c r="A2299">
        <f>Pumpkin_Seeds_Dataset!A2297</f>
        <v>56718</v>
      </c>
      <c r="B2299">
        <f>Pumpkin_Seeds_Dataset!B2297</f>
        <v>973.29300000000001</v>
      </c>
      <c r="C2299">
        <f>Pumpkin_Seeds_Dataset!C2297</f>
        <v>408.91730000000001</v>
      </c>
      <c r="D2299">
        <f>Pumpkin_Seeds_Dataset!D2297</f>
        <v>177.0455</v>
      </c>
      <c r="E2299">
        <f>Pumpkin_Seeds_Dataset!E2297</f>
        <v>57147</v>
      </c>
      <c r="F2299">
        <f>Pumpkin_Seeds_Dataset!F2297</f>
        <v>268.7296</v>
      </c>
      <c r="G2299">
        <f>Pumpkin_Seeds_Dataset!G2297</f>
        <v>0.90139999999999998</v>
      </c>
      <c r="H2299">
        <f>Pumpkin_Seeds_Dataset!H2297</f>
        <v>0.99250000000000005</v>
      </c>
      <c r="I2299">
        <f>Pumpkin_Seeds_Dataset!I2297</f>
        <v>0.69369999999999998</v>
      </c>
      <c r="J2299">
        <f>Pumpkin_Seeds_Dataset!J2297</f>
        <v>0.75239999999999996</v>
      </c>
      <c r="K2299">
        <f>Pumpkin_Seeds_Dataset!K2297</f>
        <v>2.3096999999999999</v>
      </c>
      <c r="L2299">
        <f>Pumpkin_Seeds_Dataset!L2297</f>
        <v>0.65720000000000001</v>
      </c>
      <c r="M2299" s="9">
        <f>Pumpkin_Seeds_Dataset!M2297</f>
        <v>1</v>
      </c>
      <c r="N2299" s="10">
        <f t="shared" si="456"/>
        <v>0</v>
      </c>
      <c r="O2299" s="11">
        <f t="shared" si="457"/>
        <v>1</v>
      </c>
      <c r="P2299">
        <f t="shared" si="458"/>
        <v>1</v>
      </c>
      <c r="Q2299">
        <f t="shared" si="459"/>
        <v>0.99295595574069972</v>
      </c>
      <c r="R2299" s="9">
        <f t="shared" si="460"/>
        <v>0.99295595574069972</v>
      </c>
      <c r="S2299" s="11">
        <f t="shared" si="461"/>
        <v>7.044044259300275E-3</v>
      </c>
      <c r="T2299" s="9">
        <f t="shared" si="462"/>
        <v>-7.0689706631628978E-3</v>
      </c>
      <c r="U2299" s="11">
        <f t="shared" si="463"/>
        <v>100</v>
      </c>
      <c r="AX2299">
        <v>0.99879455489484203</v>
      </c>
      <c r="AY2299">
        <v>0</v>
      </c>
      <c r="AZ2299">
        <v>1</v>
      </c>
      <c r="BA2299">
        <f t="shared" si="467"/>
        <v>1299</v>
      </c>
      <c r="BB2299">
        <f t="shared" si="468"/>
        <v>996</v>
      </c>
      <c r="BC2299">
        <f t="shared" si="464"/>
        <v>7.6923076923074429E-4</v>
      </c>
      <c r="BD2299">
        <f t="shared" si="465"/>
        <v>0.17000000000000004</v>
      </c>
      <c r="BE2299">
        <f t="shared" si="466"/>
        <v>0</v>
      </c>
    </row>
    <row r="2300" spans="1:57" x14ac:dyDescent="0.3">
      <c r="A2300">
        <f>Pumpkin_Seeds_Dataset!A2298</f>
        <v>76372</v>
      </c>
      <c r="B2300">
        <f>Pumpkin_Seeds_Dataset!B2298</f>
        <v>1130.9949999999999</v>
      </c>
      <c r="C2300">
        <f>Pumpkin_Seeds_Dataset!C2298</f>
        <v>484.21319999999997</v>
      </c>
      <c r="D2300">
        <f>Pumpkin_Seeds_Dataset!D2298</f>
        <v>201.20150000000001</v>
      </c>
      <c r="E2300">
        <f>Pumpkin_Seeds_Dataset!E2298</f>
        <v>76928</v>
      </c>
      <c r="F2300">
        <f>Pumpkin_Seeds_Dataset!F2298</f>
        <v>311.83300000000003</v>
      </c>
      <c r="G2300">
        <f>Pumpkin_Seeds_Dataset!G2298</f>
        <v>0.90959999999999996</v>
      </c>
      <c r="H2300">
        <f>Pumpkin_Seeds_Dataset!H2298</f>
        <v>0.99280000000000002</v>
      </c>
      <c r="I2300">
        <f>Pumpkin_Seeds_Dataset!I2298</f>
        <v>0.74539999999999995</v>
      </c>
      <c r="J2300">
        <f>Pumpkin_Seeds_Dataset!J2298</f>
        <v>0.75029999999999997</v>
      </c>
      <c r="K2300">
        <f>Pumpkin_Seeds_Dataset!K2298</f>
        <v>2.4066000000000001</v>
      </c>
      <c r="L2300">
        <f>Pumpkin_Seeds_Dataset!L2298</f>
        <v>0.64400000000000002</v>
      </c>
      <c r="M2300" s="9">
        <f>Pumpkin_Seeds_Dataset!M2298</f>
        <v>1</v>
      </c>
      <c r="N2300" s="10">
        <f t="shared" si="456"/>
        <v>0</v>
      </c>
      <c r="O2300" s="11">
        <f t="shared" si="457"/>
        <v>1</v>
      </c>
      <c r="P2300">
        <f t="shared" si="458"/>
        <v>1</v>
      </c>
      <c r="Q2300">
        <f t="shared" si="459"/>
        <v>0.98832665243219686</v>
      </c>
      <c r="R2300" s="9">
        <f t="shared" si="460"/>
        <v>0.98832665243219686</v>
      </c>
      <c r="S2300" s="11">
        <f t="shared" si="461"/>
        <v>1.1673347567803138E-2</v>
      </c>
      <c r="T2300" s="9">
        <f t="shared" si="462"/>
        <v>-1.1742016006330428E-2</v>
      </c>
      <c r="U2300" s="11">
        <f t="shared" si="463"/>
        <v>100</v>
      </c>
      <c r="AX2300">
        <v>0.99882293588818749</v>
      </c>
      <c r="AY2300">
        <v>0</v>
      </c>
      <c r="AZ2300">
        <v>1</v>
      </c>
      <c r="BA2300">
        <f t="shared" si="467"/>
        <v>1299</v>
      </c>
      <c r="BB2300">
        <f t="shared" si="468"/>
        <v>997</v>
      </c>
      <c r="BC2300">
        <f t="shared" si="464"/>
        <v>7.6923076923074429E-4</v>
      </c>
      <c r="BD2300">
        <f t="shared" si="465"/>
        <v>0.16916666666666669</v>
      </c>
      <c r="BE2300">
        <f t="shared" si="466"/>
        <v>0</v>
      </c>
    </row>
    <row r="2301" spans="1:57" x14ac:dyDescent="0.3">
      <c r="A2301">
        <f>Pumpkin_Seeds_Dataset!A2299</f>
        <v>111027</v>
      </c>
      <c r="B2301">
        <f>Pumpkin_Seeds_Dataset!B2299</f>
        <v>1339.13</v>
      </c>
      <c r="C2301">
        <f>Pumpkin_Seeds_Dataset!C2299</f>
        <v>556.8954</v>
      </c>
      <c r="D2301">
        <f>Pumpkin_Seeds_Dataset!D2299</f>
        <v>254.22559999999999</v>
      </c>
      <c r="E2301">
        <f>Pumpkin_Seeds_Dataset!E2299</f>
        <v>111852</v>
      </c>
      <c r="F2301">
        <f>Pumpkin_Seeds_Dataset!F2299</f>
        <v>375.98399999999998</v>
      </c>
      <c r="G2301">
        <f>Pumpkin_Seeds_Dataset!G2299</f>
        <v>0.88970000000000005</v>
      </c>
      <c r="H2301">
        <f>Pumpkin_Seeds_Dataset!H2299</f>
        <v>0.99260000000000004</v>
      </c>
      <c r="I2301">
        <f>Pumpkin_Seeds_Dataset!I2299</f>
        <v>0.7671</v>
      </c>
      <c r="J2301">
        <f>Pumpkin_Seeds_Dataset!J2299</f>
        <v>0.77800000000000002</v>
      </c>
      <c r="K2301">
        <f>Pumpkin_Seeds_Dataset!K2299</f>
        <v>2.1905999999999999</v>
      </c>
      <c r="L2301">
        <f>Pumpkin_Seeds_Dataset!L2299</f>
        <v>0.67510000000000003</v>
      </c>
      <c r="M2301" s="9">
        <f>Pumpkin_Seeds_Dataset!M2299</f>
        <v>1</v>
      </c>
      <c r="N2301" s="10">
        <f t="shared" si="456"/>
        <v>0</v>
      </c>
      <c r="O2301" s="11">
        <f t="shared" si="457"/>
        <v>1</v>
      </c>
      <c r="P2301">
        <f t="shared" si="458"/>
        <v>1</v>
      </c>
      <c r="Q2301">
        <f t="shared" si="459"/>
        <v>0.9929976073710659</v>
      </c>
      <c r="R2301" s="9">
        <f t="shared" si="460"/>
        <v>0.9929976073710659</v>
      </c>
      <c r="S2301" s="11">
        <f t="shared" si="461"/>
        <v>7.0023926289340954E-3</v>
      </c>
      <c r="T2301" s="9">
        <f t="shared" si="462"/>
        <v>-7.0270244352692076E-3</v>
      </c>
      <c r="U2301" s="11">
        <f t="shared" si="463"/>
        <v>100</v>
      </c>
      <c r="AX2301">
        <v>0.99886133757705475</v>
      </c>
      <c r="AY2301">
        <v>0</v>
      </c>
      <c r="AZ2301">
        <v>1</v>
      </c>
      <c r="BA2301">
        <f t="shared" si="467"/>
        <v>1299</v>
      </c>
      <c r="BB2301">
        <f t="shared" si="468"/>
        <v>998</v>
      </c>
      <c r="BC2301">
        <f t="shared" si="464"/>
        <v>7.6923076923074429E-4</v>
      </c>
      <c r="BD2301">
        <f t="shared" si="465"/>
        <v>0.16833333333333333</v>
      </c>
      <c r="BE2301">
        <f t="shared" si="466"/>
        <v>0</v>
      </c>
    </row>
    <row r="2302" spans="1:57" x14ac:dyDescent="0.3">
      <c r="A2302">
        <f>Pumpkin_Seeds_Dataset!A2300</f>
        <v>77346</v>
      </c>
      <c r="B2302">
        <f>Pumpkin_Seeds_Dataset!B2300</f>
        <v>1118.7049999999999</v>
      </c>
      <c r="C2302">
        <f>Pumpkin_Seeds_Dataset!C2300</f>
        <v>453.59429999999998</v>
      </c>
      <c r="D2302">
        <f>Pumpkin_Seeds_Dataset!D2300</f>
        <v>218.0136</v>
      </c>
      <c r="E2302">
        <f>Pumpkin_Seeds_Dataset!E2300</f>
        <v>78335</v>
      </c>
      <c r="F2302">
        <f>Pumpkin_Seeds_Dataset!F2300</f>
        <v>313.8152</v>
      </c>
      <c r="G2302">
        <f>Pumpkin_Seeds_Dataset!G2300</f>
        <v>0.87690000000000001</v>
      </c>
      <c r="H2302">
        <f>Pumpkin_Seeds_Dataset!H2300</f>
        <v>0.98740000000000006</v>
      </c>
      <c r="I2302">
        <f>Pumpkin_Seeds_Dataset!I2300</f>
        <v>0.7359</v>
      </c>
      <c r="J2302">
        <f>Pumpkin_Seeds_Dataset!J2300</f>
        <v>0.77659999999999996</v>
      </c>
      <c r="K2302">
        <f>Pumpkin_Seeds_Dataset!K2300</f>
        <v>2.0806</v>
      </c>
      <c r="L2302">
        <f>Pumpkin_Seeds_Dataset!L2300</f>
        <v>0.69179999999999997</v>
      </c>
      <c r="M2302" s="9">
        <f>Pumpkin_Seeds_Dataset!M2300</f>
        <v>1</v>
      </c>
      <c r="N2302" s="10">
        <f t="shared" si="456"/>
        <v>0</v>
      </c>
      <c r="O2302" s="11">
        <f t="shared" si="457"/>
        <v>1</v>
      </c>
      <c r="P2302">
        <f t="shared" si="458"/>
        <v>1</v>
      </c>
      <c r="Q2302">
        <f t="shared" si="459"/>
        <v>0.35291642543089313</v>
      </c>
      <c r="R2302" s="9">
        <f t="shared" si="460"/>
        <v>0.35291642543089313</v>
      </c>
      <c r="S2302" s="11">
        <f t="shared" si="461"/>
        <v>0.64708357456910681</v>
      </c>
      <c r="T2302" s="9">
        <f t="shared" si="462"/>
        <v>-1.0415240052330432</v>
      </c>
      <c r="U2302" s="11">
        <f t="shared" si="463"/>
        <v>0</v>
      </c>
      <c r="AX2302">
        <v>0.99886933042682635</v>
      </c>
      <c r="AY2302">
        <v>0</v>
      </c>
      <c r="AZ2302">
        <v>1</v>
      </c>
      <c r="BA2302">
        <f t="shared" si="467"/>
        <v>1299</v>
      </c>
      <c r="BB2302">
        <f t="shared" si="468"/>
        <v>999</v>
      </c>
      <c r="BC2302">
        <f t="shared" si="464"/>
        <v>7.6923076923074429E-4</v>
      </c>
      <c r="BD2302">
        <f t="shared" si="465"/>
        <v>0.16749999999999998</v>
      </c>
      <c r="BE2302">
        <f t="shared" si="466"/>
        <v>0</v>
      </c>
    </row>
    <row r="2303" spans="1:57" x14ac:dyDescent="0.3">
      <c r="A2303">
        <f>Pumpkin_Seeds_Dataset!A2301</f>
        <v>58497</v>
      </c>
      <c r="B2303">
        <f>Pumpkin_Seeds_Dataset!B2301</f>
        <v>959.18299999999999</v>
      </c>
      <c r="C2303">
        <f>Pumpkin_Seeds_Dataset!C2301</f>
        <v>369.32409999999999</v>
      </c>
      <c r="D2303">
        <f>Pumpkin_Seeds_Dataset!D2301</f>
        <v>207.72059999999999</v>
      </c>
      <c r="E2303">
        <f>Pumpkin_Seeds_Dataset!E2301</f>
        <v>59162</v>
      </c>
      <c r="F2303">
        <f>Pumpkin_Seeds_Dataset!F2301</f>
        <v>272.91149999999999</v>
      </c>
      <c r="G2303">
        <f>Pumpkin_Seeds_Dataset!G2301</f>
        <v>0.82679999999999998</v>
      </c>
      <c r="H2303">
        <f>Pumpkin_Seeds_Dataset!H2301</f>
        <v>0.98880000000000001</v>
      </c>
      <c r="I2303">
        <f>Pumpkin_Seeds_Dataset!I2301</f>
        <v>0.60729999999999995</v>
      </c>
      <c r="J2303">
        <f>Pumpkin_Seeds_Dataset!J2301</f>
        <v>0.79900000000000004</v>
      </c>
      <c r="K2303">
        <f>Pumpkin_Seeds_Dataset!K2301</f>
        <v>1.778</v>
      </c>
      <c r="L2303">
        <f>Pumpkin_Seeds_Dataset!L2301</f>
        <v>0.7389</v>
      </c>
      <c r="M2303" s="9">
        <f>Pumpkin_Seeds_Dataset!M2301</f>
        <v>1</v>
      </c>
      <c r="N2303" s="10">
        <f t="shared" si="456"/>
        <v>0</v>
      </c>
      <c r="O2303" s="11">
        <f t="shared" si="457"/>
        <v>1</v>
      </c>
      <c r="P2303">
        <f t="shared" si="458"/>
        <v>1</v>
      </c>
      <c r="Q2303">
        <f t="shared" si="459"/>
        <v>0.86312710998925102</v>
      </c>
      <c r="R2303" s="9">
        <f t="shared" si="460"/>
        <v>0.86312710998925102</v>
      </c>
      <c r="S2303" s="11">
        <f t="shared" si="461"/>
        <v>0.13687289001074898</v>
      </c>
      <c r="T2303" s="9">
        <f t="shared" si="462"/>
        <v>-0.14719331022866364</v>
      </c>
      <c r="U2303" s="11">
        <f t="shared" si="463"/>
        <v>100</v>
      </c>
      <c r="AX2303">
        <v>0.99889578415125835</v>
      </c>
      <c r="AY2303">
        <v>0</v>
      </c>
      <c r="AZ2303">
        <v>1</v>
      </c>
      <c r="BA2303">
        <f t="shared" si="467"/>
        <v>1299</v>
      </c>
      <c r="BB2303">
        <f t="shared" si="468"/>
        <v>1000</v>
      </c>
      <c r="BC2303">
        <f t="shared" si="464"/>
        <v>7.6923076923074429E-4</v>
      </c>
      <c r="BD2303">
        <f t="shared" si="465"/>
        <v>0.16666666666666663</v>
      </c>
      <c r="BE2303">
        <f t="shared" si="466"/>
        <v>0</v>
      </c>
    </row>
    <row r="2304" spans="1:57" x14ac:dyDescent="0.3">
      <c r="A2304">
        <f>Pumpkin_Seeds_Dataset!A2302</f>
        <v>69535</v>
      </c>
      <c r="B2304">
        <f>Pumpkin_Seeds_Dataset!B2302</f>
        <v>1100.5909999999999</v>
      </c>
      <c r="C2304">
        <f>Pumpkin_Seeds_Dataset!C2302</f>
        <v>465.10149999999999</v>
      </c>
      <c r="D2304">
        <f>Pumpkin_Seeds_Dataset!D2302</f>
        <v>190.6875</v>
      </c>
      <c r="E2304">
        <f>Pumpkin_Seeds_Dataset!E2302</f>
        <v>70307</v>
      </c>
      <c r="F2304">
        <f>Pumpkin_Seeds_Dataset!F2302</f>
        <v>297.5478</v>
      </c>
      <c r="G2304">
        <f>Pumpkin_Seeds_Dataset!G2302</f>
        <v>0.91210000000000002</v>
      </c>
      <c r="H2304">
        <f>Pumpkin_Seeds_Dataset!H2302</f>
        <v>0.98899999999999999</v>
      </c>
      <c r="I2304">
        <f>Pumpkin_Seeds_Dataset!I2302</f>
        <v>0.59199999999999997</v>
      </c>
      <c r="J2304">
        <f>Pumpkin_Seeds_Dataset!J2302</f>
        <v>0.72140000000000004</v>
      </c>
      <c r="K2304">
        <f>Pumpkin_Seeds_Dataset!K2302</f>
        <v>2.4390999999999998</v>
      </c>
      <c r="L2304">
        <f>Pumpkin_Seeds_Dataset!L2302</f>
        <v>0.63970000000000005</v>
      </c>
      <c r="M2304" s="9">
        <f>Pumpkin_Seeds_Dataset!M2302</f>
        <v>1</v>
      </c>
      <c r="N2304" s="10">
        <f t="shared" si="456"/>
        <v>0</v>
      </c>
      <c r="O2304" s="11">
        <f t="shared" si="457"/>
        <v>1</v>
      </c>
      <c r="P2304">
        <f t="shared" si="458"/>
        <v>1</v>
      </c>
      <c r="Q2304">
        <f t="shared" si="459"/>
        <v>0.98416764434630244</v>
      </c>
      <c r="R2304" s="9">
        <f t="shared" si="460"/>
        <v>0.98416764434630244</v>
      </c>
      <c r="S2304" s="11">
        <f t="shared" si="461"/>
        <v>1.5832355653697561E-2</v>
      </c>
      <c r="T2304" s="9">
        <f t="shared" si="462"/>
        <v>-1.5959026170617445E-2</v>
      </c>
      <c r="U2304" s="11">
        <f t="shared" si="463"/>
        <v>100</v>
      </c>
      <c r="AX2304">
        <v>0.99890135177133865</v>
      </c>
      <c r="AY2304">
        <v>0</v>
      </c>
      <c r="AZ2304">
        <v>1</v>
      </c>
      <c r="BA2304">
        <f t="shared" si="467"/>
        <v>1299</v>
      </c>
      <c r="BB2304">
        <f t="shared" si="468"/>
        <v>1001</v>
      </c>
      <c r="BC2304">
        <f t="shared" si="464"/>
        <v>7.6923076923074429E-4</v>
      </c>
      <c r="BD2304">
        <f t="shared" si="465"/>
        <v>0.16583333333333339</v>
      </c>
      <c r="BE2304">
        <f t="shared" si="466"/>
        <v>0</v>
      </c>
    </row>
    <row r="2305" spans="1:57" x14ac:dyDescent="0.3">
      <c r="A2305">
        <f>Pumpkin_Seeds_Dataset!A2303</f>
        <v>76901</v>
      </c>
      <c r="B2305">
        <f>Pumpkin_Seeds_Dataset!B2303</f>
        <v>1128.5640000000001</v>
      </c>
      <c r="C2305">
        <f>Pumpkin_Seeds_Dataset!C2303</f>
        <v>468.79649999999998</v>
      </c>
      <c r="D2305">
        <f>Pumpkin_Seeds_Dataset!D2303</f>
        <v>209.5557</v>
      </c>
      <c r="E2305">
        <f>Pumpkin_Seeds_Dataset!E2303</f>
        <v>77636</v>
      </c>
      <c r="F2305">
        <f>Pumpkin_Seeds_Dataset!F2303</f>
        <v>312.91120000000001</v>
      </c>
      <c r="G2305">
        <f>Pumpkin_Seeds_Dataset!G2303</f>
        <v>0.89449999999999996</v>
      </c>
      <c r="H2305">
        <f>Pumpkin_Seeds_Dataset!H2303</f>
        <v>0.99050000000000005</v>
      </c>
      <c r="I2305">
        <f>Pumpkin_Seeds_Dataset!I2303</f>
        <v>0.57179999999999997</v>
      </c>
      <c r="J2305">
        <f>Pumpkin_Seeds_Dataset!J2303</f>
        <v>0.75870000000000004</v>
      </c>
      <c r="K2305">
        <f>Pumpkin_Seeds_Dataset!K2303</f>
        <v>2.2370999999999999</v>
      </c>
      <c r="L2305">
        <f>Pumpkin_Seeds_Dataset!L2303</f>
        <v>0.66749999999999998</v>
      </c>
      <c r="M2305" s="9">
        <f>Pumpkin_Seeds_Dataset!M2303</f>
        <v>1</v>
      </c>
      <c r="N2305" s="10">
        <f t="shared" si="456"/>
        <v>0</v>
      </c>
      <c r="O2305" s="11">
        <f t="shared" si="457"/>
        <v>1</v>
      </c>
      <c r="P2305">
        <f t="shared" si="458"/>
        <v>1</v>
      </c>
      <c r="Q2305">
        <f t="shared" si="459"/>
        <v>0.86098635487405695</v>
      </c>
      <c r="R2305" s="9">
        <f t="shared" si="460"/>
        <v>0.86098635487405695</v>
      </c>
      <c r="S2305" s="11">
        <f t="shared" si="461"/>
        <v>0.13901364512594305</v>
      </c>
      <c r="T2305" s="9">
        <f t="shared" si="462"/>
        <v>-0.14967662267759807</v>
      </c>
      <c r="U2305" s="11">
        <f t="shared" si="463"/>
        <v>100</v>
      </c>
      <c r="AX2305">
        <v>0.99890683641716771</v>
      </c>
      <c r="AY2305">
        <v>0</v>
      </c>
      <c r="AZ2305">
        <v>1</v>
      </c>
      <c r="BA2305">
        <f t="shared" si="467"/>
        <v>1299</v>
      </c>
      <c r="BB2305">
        <f t="shared" si="468"/>
        <v>1002</v>
      </c>
      <c r="BC2305">
        <f t="shared" si="464"/>
        <v>7.6923076923074429E-4</v>
      </c>
      <c r="BD2305">
        <f t="shared" si="465"/>
        <v>0.16500000000000004</v>
      </c>
      <c r="BE2305">
        <f t="shared" si="466"/>
        <v>0</v>
      </c>
    </row>
    <row r="2306" spans="1:57" x14ac:dyDescent="0.3">
      <c r="A2306">
        <f>Pumpkin_Seeds_Dataset!A2304</f>
        <v>88112</v>
      </c>
      <c r="B2306">
        <f>Pumpkin_Seeds_Dataset!B2304</f>
        <v>1189.6320000000001</v>
      </c>
      <c r="C2306">
        <f>Pumpkin_Seeds_Dataset!C2304</f>
        <v>488.29739999999998</v>
      </c>
      <c r="D2306">
        <f>Pumpkin_Seeds_Dataset!D2304</f>
        <v>230.59710000000001</v>
      </c>
      <c r="E2306">
        <f>Pumpkin_Seeds_Dataset!E2304</f>
        <v>89314</v>
      </c>
      <c r="F2306">
        <f>Pumpkin_Seeds_Dataset!F2304</f>
        <v>334.9443</v>
      </c>
      <c r="G2306">
        <f>Pumpkin_Seeds_Dataset!G2304</f>
        <v>0.88149999999999995</v>
      </c>
      <c r="H2306">
        <f>Pumpkin_Seeds_Dataset!H2304</f>
        <v>0.98650000000000004</v>
      </c>
      <c r="I2306">
        <f>Pumpkin_Seeds_Dataset!I2304</f>
        <v>0.72950000000000004</v>
      </c>
      <c r="J2306">
        <f>Pumpkin_Seeds_Dataset!J2304</f>
        <v>0.78239999999999998</v>
      </c>
      <c r="K2306">
        <f>Pumpkin_Seeds_Dataset!K2304</f>
        <v>2.1175000000000002</v>
      </c>
      <c r="L2306">
        <f>Pumpkin_Seeds_Dataset!L2304</f>
        <v>0.68589999999999995</v>
      </c>
      <c r="M2306" s="9">
        <f>Pumpkin_Seeds_Dataset!M2304</f>
        <v>1</v>
      </c>
      <c r="N2306" s="10">
        <f t="shared" si="456"/>
        <v>0</v>
      </c>
      <c r="O2306" s="11">
        <f t="shared" si="457"/>
        <v>1</v>
      </c>
      <c r="P2306">
        <f t="shared" si="458"/>
        <v>1</v>
      </c>
      <c r="Q2306">
        <f t="shared" si="459"/>
        <v>0.3557684412963194</v>
      </c>
      <c r="R2306" s="9">
        <f t="shared" si="460"/>
        <v>0.3557684412963194</v>
      </c>
      <c r="S2306" s="11">
        <f t="shared" si="461"/>
        <v>0.64423155870368065</v>
      </c>
      <c r="T2306" s="9">
        <f t="shared" si="462"/>
        <v>-1.0334752055586045</v>
      </c>
      <c r="U2306" s="11">
        <f t="shared" si="463"/>
        <v>0</v>
      </c>
      <c r="AX2306">
        <v>0.99895482782468614</v>
      </c>
      <c r="AY2306">
        <v>0</v>
      </c>
      <c r="AZ2306">
        <v>1</v>
      </c>
      <c r="BA2306">
        <f t="shared" si="467"/>
        <v>1299</v>
      </c>
      <c r="BB2306">
        <f t="shared" si="468"/>
        <v>1003</v>
      </c>
      <c r="BC2306">
        <f t="shared" si="464"/>
        <v>7.6923076923074429E-4</v>
      </c>
      <c r="BD2306">
        <f t="shared" si="465"/>
        <v>0.16416666666666668</v>
      </c>
      <c r="BE2306">
        <f t="shared" si="466"/>
        <v>0</v>
      </c>
    </row>
    <row r="2307" spans="1:57" x14ac:dyDescent="0.3">
      <c r="A2307">
        <f>Pumpkin_Seeds_Dataset!A2305</f>
        <v>67562</v>
      </c>
      <c r="B2307">
        <f>Pumpkin_Seeds_Dataset!B2305</f>
        <v>1017.263</v>
      </c>
      <c r="C2307">
        <f>Pumpkin_Seeds_Dataset!C2305</f>
        <v>383.69830000000002</v>
      </c>
      <c r="D2307">
        <f>Pumpkin_Seeds_Dataset!D2305</f>
        <v>228.69810000000001</v>
      </c>
      <c r="E2307">
        <f>Pumpkin_Seeds_Dataset!E2305</f>
        <v>68465</v>
      </c>
      <c r="F2307">
        <f>Pumpkin_Seeds_Dataset!F2305</f>
        <v>293.29610000000002</v>
      </c>
      <c r="G2307">
        <f>Pumpkin_Seeds_Dataset!G2305</f>
        <v>0.80300000000000005</v>
      </c>
      <c r="H2307">
        <f>Pumpkin_Seeds_Dataset!H2305</f>
        <v>0.98680000000000001</v>
      </c>
      <c r="I2307">
        <f>Pumpkin_Seeds_Dataset!I2305</f>
        <v>0.63260000000000005</v>
      </c>
      <c r="J2307">
        <f>Pumpkin_Seeds_Dataset!J2305</f>
        <v>0.82040000000000002</v>
      </c>
      <c r="K2307">
        <f>Pumpkin_Seeds_Dataset!K2305</f>
        <v>1.6777</v>
      </c>
      <c r="L2307">
        <f>Pumpkin_Seeds_Dataset!L2305</f>
        <v>0.76439999999999997</v>
      </c>
      <c r="M2307" s="9">
        <f>Pumpkin_Seeds_Dataset!M2305</f>
        <v>1</v>
      </c>
      <c r="N2307" s="10">
        <f t="shared" si="456"/>
        <v>0</v>
      </c>
      <c r="O2307" s="11">
        <f t="shared" si="457"/>
        <v>1</v>
      </c>
      <c r="P2307">
        <f t="shared" si="458"/>
        <v>1</v>
      </c>
      <c r="Q2307">
        <f t="shared" si="459"/>
        <v>0.12160798312970048</v>
      </c>
      <c r="R2307" s="9">
        <f t="shared" si="460"/>
        <v>0.12160798312970048</v>
      </c>
      <c r="S2307" s="11">
        <f t="shared" si="461"/>
        <v>0.87839201687029955</v>
      </c>
      <c r="T2307" s="9">
        <f t="shared" si="462"/>
        <v>-2.1069526608673175</v>
      </c>
      <c r="U2307" s="11">
        <f t="shared" si="463"/>
        <v>0</v>
      </c>
      <c r="AX2307">
        <v>0.99896303817566856</v>
      </c>
      <c r="AY2307">
        <v>0</v>
      </c>
      <c r="AZ2307">
        <v>1</v>
      </c>
      <c r="BA2307">
        <f t="shared" si="467"/>
        <v>1299</v>
      </c>
      <c r="BB2307">
        <f t="shared" si="468"/>
        <v>1004</v>
      </c>
      <c r="BC2307">
        <f t="shared" si="464"/>
        <v>7.6923076923074429E-4</v>
      </c>
      <c r="BD2307">
        <f t="shared" si="465"/>
        <v>0.16333333333333333</v>
      </c>
      <c r="BE2307">
        <f t="shared" si="466"/>
        <v>0</v>
      </c>
    </row>
    <row r="2308" spans="1:57" x14ac:dyDescent="0.3">
      <c r="A2308">
        <f>Pumpkin_Seeds_Dataset!A2306</f>
        <v>101656</v>
      </c>
      <c r="B2308">
        <f>Pumpkin_Seeds_Dataset!B2306</f>
        <v>1237.338</v>
      </c>
      <c r="C2308">
        <f>Pumpkin_Seeds_Dataset!C2306</f>
        <v>488.75740000000002</v>
      </c>
      <c r="D2308">
        <f>Pumpkin_Seeds_Dataset!D2306</f>
        <v>265.6798</v>
      </c>
      <c r="E2308">
        <f>Pumpkin_Seeds_Dataset!E2306</f>
        <v>102295</v>
      </c>
      <c r="F2308">
        <f>Pumpkin_Seeds_Dataset!F2306</f>
        <v>359.7672</v>
      </c>
      <c r="G2308">
        <f>Pumpkin_Seeds_Dataset!G2306</f>
        <v>0.83940000000000003</v>
      </c>
      <c r="H2308">
        <f>Pumpkin_Seeds_Dataset!H2306</f>
        <v>0.99380000000000002</v>
      </c>
      <c r="I2308">
        <f>Pumpkin_Seeds_Dataset!I2306</f>
        <v>0.71950000000000003</v>
      </c>
      <c r="J2308">
        <f>Pumpkin_Seeds_Dataset!J2306</f>
        <v>0.83440000000000003</v>
      </c>
      <c r="K2308">
        <f>Pumpkin_Seeds_Dataset!K2306</f>
        <v>1.8395999999999999</v>
      </c>
      <c r="L2308">
        <f>Pumpkin_Seeds_Dataset!L2306</f>
        <v>0.73609999999999998</v>
      </c>
      <c r="M2308" s="9">
        <f>Pumpkin_Seeds_Dataset!M2306</f>
        <v>1</v>
      </c>
      <c r="N2308" s="10">
        <f t="shared" si="456"/>
        <v>0</v>
      </c>
      <c r="O2308" s="11">
        <f t="shared" si="457"/>
        <v>1</v>
      </c>
      <c r="P2308">
        <f t="shared" si="458"/>
        <v>1</v>
      </c>
      <c r="Q2308">
        <f t="shared" si="459"/>
        <v>0.54966157291646056</v>
      </c>
      <c r="R2308" s="9">
        <f t="shared" si="460"/>
        <v>0.54966157291646056</v>
      </c>
      <c r="S2308" s="11">
        <f t="shared" si="461"/>
        <v>0.45033842708353944</v>
      </c>
      <c r="T2308" s="9">
        <f t="shared" si="462"/>
        <v>-0.59845251211394945</v>
      </c>
      <c r="U2308" s="11">
        <f t="shared" si="463"/>
        <v>100</v>
      </c>
      <c r="AX2308">
        <v>0.99898768348285993</v>
      </c>
      <c r="AY2308">
        <v>0</v>
      </c>
      <c r="AZ2308">
        <v>1</v>
      </c>
      <c r="BA2308">
        <f t="shared" si="467"/>
        <v>1299</v>
      </c>
      <c r="BB2308">
        <f t="shared" si="468"/>
        <v>1005</v>
      </c>
      <c r="BC2308">
        <f t="shared" si="464"/>
        <v>7.6923076923074429E-4</v>
      </c>
      <c r="BD2308">
        <f t="shared" si="465"/>
        <v>0.16249999999999998</v>
      </c>
      <c r="BE2308">
        <f t="shared" si="466"/>
        <v>0</v>
      </c>
    </row>
    <row r="2309" spans="1:57" x14ac:dyDescent="0.3">
      <c r="A2309">
        <f>Pumpkin_Seeds_Dataset!A2307</f>
        <v>65917</v>
      </c>
      <c r="B2309">
        <f>Pumpkin_Seeds_Dataset!B2307</f>
        <v>1018.453</v>
      </c>
      <c r="C2309">
        <f>Pumpkin_Seeds_Dataset!C2307</f>
        <v>418.8596</v>
      </c>
      <c r="D2309">
        <f>Pumpkin_Seeds_Dataset!D2307</f>
        <v>201.24180000000001</v>
      </c>
      <c r="E2309">
        <f>Pumpkin_Seeds_Dataset!E2307</f>
        <v>66539</v>
      </c>
      <c r="F2309">
        <f>Pumpkin_Seeds_Dataset!F2307</f>
        <v>289.70350000000002</v>
      </c>
      <c r="G2309">
        <f>Pumpkin_Seeds_Dataset!G2307</f>
        <v>0.877</v>
      </c>
      <c r="H2309">
        <f>Pumpkin_Seeds_Dataset!H2307</f>
        <v>0.99070000000000003</v>
      </c>
      <c r="I2309">
        <f>Pumpkin_Seeds_Dataset!I2307</f>
        <v>0.76359999999999995</v>
      </c>
      <c r="J2309">
        <f>Pumpkin_Seeds_Dataset!J2307</f>
        <v>0.79859999999999998</v>
      </c>
      <c r="K2309">
        <f>Pumpkin_Seeds_Dataset!K2307</f>
        <v>2.0813999999999999</v>
      </c>
      <c r="L2309">
        <f>Pumpkin_Seeds_Dataset!L2307</f>
        <v>0.69159999999999999</v>
      </c>
      <c r="M2309" s="9">
        <f>Pumpkin_Seeds_Dataset!M2307</f>
        <v>1</v>
      </c>
      <c r="N2309" s="10">
        <f t="shared" ref="N2309:N2372" si="469">1-M2309</f>
        <v>0</v>
      </c>
      <c r="O2309" s="11">
        <f t="shared" ref="O2309:O2372" si="470">M2309+N2309</f>
        <v>1</v>
      </c>
      <c r="P2309">
        <f t="shared" ref="P2309:P2372" si="471">IF(O2309=0,"",M2309/O2309)</f>
        <v>1</v>
      </c>
      <c r="Q2309">
        <f t="shared" ref="Q2309:Q2372" si="472">1/(1+EXP(-$X$5-MMULT(A2309:L2309,$X$6:$X$17)))</f>
        <v>0.70152864652799174</v>
      </c>
      <c r="R2309" s="9">
        <f t="shared" ref="R2309:R2372" si="473">O2309*Q2309</f>
        <v>0.70152864652799174</v>
      </c>
      <c r="S2309" s="11">
        <f t="shared" ref="S2309:S2372" si="474">O2309-R2309</f>
        <v>0.29847135347200826</v>
      </c>
      <c r="T2309" s="9">
        <f t="shared" ref="T2309:T2372" si="475">IFERROR(O2309*(P2309*LN(Q2309)+(1-P2309)*LN(1-Q2309)),0)</f>
        <v>-0.35449354416791601</v>
      </c>
      <c r="U2309" s="11">
        <f t="shared" ref="U2309:U2372" si="476">100*IF(Q2309&gt;=$AT$10,M2309/O2309,N2309/O2309)</f>
        <v>100</v>
      </c>
      <c r="AX2309">
        <v>0.99901444816904894</v>
      </c>
      <c r="AY2309">
        <v>0</v>
      </c>
      <c r="AZ2309">
        <v>1</v>
      </c>
      <c r="BA2309">
        <f t="shared" si="467"/>
        <v>1299</v>
      </c>
      <c r="BB2309">
        <f t="shared" si="468"/>
        <v>1006</v>
      </c>
      <c r="BC2309">
        <f t="shared" ref="BC2309:BC2372" si="477">1-BA2309/BA$2504</f>
        <v>7.6923076923074429E-4</v>
      </c>
      <c r="BD2309">
        <f t="shared" ref="BD2309:BD2372" si="478">1-BB2309/BB$2504</f>
        <v>0.16166666666666663</v>
      </c>
      <c r="BE2309">
        <f t="shared" ref="BE2309:BE2372" si="479">(BC2309-BC2310)*BD2309</f>
        <v>0</v>
      </c>
    </row>
    <row r="2310" spans="1:57" x14ac:dyDescent="0.3">
      <c r="A2310">
        <f>Pumpkin_Seeds_Dataset!A2308</f>
        <v>85774</v>
      </c>
      <c r="B2310">
        <f>Pumpkin_Seeds_Dataset!B2308</f>
        <v>1165.615</v>
      </c>
      <c r="C2310">
        <f>Pumpkin_Seeds_Dataset!C2308</f>
        <v>470.39269999999999</v>
      </c>
      <c r="D2310">
        <f>Pumpkin_Seeds_Dataset!D2308</f>
        <v>232.8066</v>
      </c>
      <c r="E2310">
        <f>Pumpkin_Seeds_Dataset!E2308</f>
        <v>86582</v>
      </c>
      <c r="F2310">
        <f>Pumpkin_Seeds_Dataset!F2308</f>
        <v>330.47059999999999</v>
      </c>
      <c r="G2310">
        <f>Pumpkin_Seeds_Dataset!G2308</f>
        <v>0.86890000000000001</v>
      </c>
      <c r="H2310">
        <f>Pumpkin_Seeds_Dataset!H2308</f>
        <v>0.99070000000000003</v>
      </c>
      <c r="I2310">
        <f>Pumpkin_Seeds_Dataset!I2308</f>
        <v>0.74160000000000004</v>
      </c>
      <c r="J2310">
        <f>Pumpkin_Seeds_Dataset!J2308</f>
        <v>0.79330000000000001</v>
      </c>
      <c r="K2310">
        <f>Pumpkin_Seeds_Dataset!K2308</f>
        <v>2.0205000000000002</v>
      </c>
      <c r="L2310">
        <f>Pumpkin_Seeds_Dataset!L2308</f>
        <v>0.70250000000000001</v>
      </c>
      <c r="M2310" s="9">
        <f>Pumpkin_Seeds_Dataset!M2308</f>
        <v>1</v>
      </c>
      <c r="N2310" s="10">
        <f t="shared" si="469"/>
        <v>0</v>
      </c>
      <c r="O2310" s="11">
        <f t="shared" si="470"/>
        <v>1</v>
      </c>
      <c r="P2310">
        <f t="shared" si="471"/>
        <v>1</v>
      </c>
      <c r="Q2310">
        <f t="shared" si="472"/>
        <v>0.37856173369845392</v>
      </c>
      <c r="R2310" s="9">
        <f t="shared" si="473"/>
        <v>0.37856173369845392</v>
      </c>
      <c r="S2310" s="11">
        <f t="shared" si="474"/>
        <v>0.62143826630154608</v>
      </c>
      <c r="T2310" s="9">
        <f t="shared" si="475"/>
        <v>-0.97137611848352468</v>
      </c>
      <c r="U2310" s="11">
        <f t="shared" si="476"/>
        <v>0</v>
      </c>
      <c r="AX2310">
        <v>0.99901955131281084</v>
      </c>
      <c r="AY2310">
        <v>0</v>
      </c>
      <c r="AZ2310">
        <v>1</v>
      </c>
      <c r="BA2310">
        <f t="shared" ref="BA2310:BA2373" si="480">BA2309+AY2310</f>
        <v>1299</v>
      </c>
      <c r="BB2310">
        <f t="shared" ref="BB2310:BB2373" si="481">BB2309+AZ2310</f>
        <v>1007</v>
      </c>
      <c r="BC2310">
        <f t="shared" si="477"/>
        <v>7.6923076923074429E-4</v>
      </c>
      <c r="BD2310">
        <f t="shared" si="478"/>
        <v>0.16083333333333338</v>
      </c>
      <c r="BE2310">
        <f t="shared" si="479"/>
        <v>0</v>
      </c>
    </row>
    <row r="2311" spans="1:57" x14ac:dyDescent="0.3">
      <c r="A2311">
        <f>Pumpkin_Seeds_Dataset!A2309</f>
        <v>84892</v>
      </c>
      <c r="B2311">
        <f>Pumpkin_Seeds_Dataset!B2309</f>
        <v>1273.557</v>
      </c>
      <c r="C2311">
        <f>Pumpkin_Seeds_Dataset!C2309</f>
        <v>557.78390000000002</v>
      </c>
      <c r="D2311">
        <f>Pumpkin_Seeds_Dataset!D2309</f>
        <v>195.41079999999999</v>
      </c>
      <c r="E2311">
        <f>Pumpkin_Seeds_Dataset!E2309</f>
        <v>86259</v>
      </c>
      <c r="F2311">
        <f>Pumpkin_Seeds_Dataset!F2309</f>
        <v>328.7672</v>
      </c>
      <c r="G2311">
        <f>Pumpkin_Seeds_Dataset!G2309</f>
        <v>0.93659999999999999</v>
      </c>
      <c r="H2311">
        <f>Pumpkin_Seeds_Dataset!H2309</f>
        <v>0.98419999999999996</v>
      </c>
      <c r="I2311">
        <f>Pumpkin_Seeds_Dataset!I2309</f>
        <v>0.6139</v>
      </c>
      <c r="J2311">
        <f>Pumpkin_Seeds_Dataset!J2309</f>
        <v>0.65769999999999995</v>
      </c>
      <c r="K2311">
        <f>Pumpkin_Seeds_Dataset!K2309</f>
        <v>2.8544</v>
      </c>
      <c r="L2311">
        <f>Pumpkin_Seeds_Dataset!L2309</f>
        <v>0.58940000000000003</v>
      </c>
      <c r="M2311" s="9">
        <f>Pumpkin_Seeds_Dataset!M2309</f>
        <v>1</v>
      </c>
      <c r="N2311" s="10">
        <f t="shared" si="469"/>
        <v>0</v>
      </c>
      <c r="O2311" s="11">
        <f t="shared" si="470"/>
        <v>1</v>
      </c>
      <c r="P2311">
        <f t="shared" si="471"/>
        <v>1</v>
      </c>
      <c r="Q2311">
        <f t="shared" si="472"/>
        <v>0.99987461699468505</v>
      </c>
      <c r="R2311" s="9">
        <f t="shared" si="473"/>
        <v>0.99987461699468505</v>
      </c>
      <c r="S2311" s="11">
        <f t="shared" si="474"/>
        <v>1.2538300531494961E-4</v>
      </c>
      <c r="T2311" s="9">
        <f t="shared" si="475"/>
        <v>-1.253908664210668E-4</v>
      </c>
      <c r="U2311" s="11">
        <f t="shared" si="476"/>
        <v>100</v>
      </c>
      <c r="AX2311">
        <v>0.9990418615704002</v>
      </c>
      <c r="AY2311">
        <v>0</v>
      </c>
      <c r="AZ2311">
        <v>1</v>
      </c>
      <c r="BA2311">
        <f t="shared" si="480"/>
        <v>1299</v>
      </c>
      <c r="BB2311">
        <f t="shared" si="481"/>
        <v>1008</v>
      </c>
      <c r="BC2311">
        <f t="shared" si="477"/>
        <v>7.6923076923074429E-4</v>
      </c>
      <c r="BD2311">
        <f t="shared" si="478"/>
        <v>0.16000000000000003</v>
      </c>
      <c r="BE2311">
        <f t="shared" si="479"/>
        <v>0</v>
      </c>
    </row>
    <row r="2312" spans="1:57" x14ac:dyDescent="0.3">
      <c r="A2312">
        <f>Pumpkin_Seeds_Dataset!A2310</f>
        <v>68462</v>
      </c>
      <c r="B2312">
        <f>Pumpkin_Seeds_Dataset!B2310</f>
        <v>1024.088</v>
      </c>
      <c r="C2312">
        <f>Pumpkin_Seeds_Dataset!C2310</f>
        <v>410.45049999999998</v>
      </c>
      <c r="D2312">
        <f>Pumpkin_Seeds_Dataset!D2310</f>
        <v>213.52600000000001</v>
      </c>
      <c r="E2312">
        <f>Pumpkin_Seeds_Dataset!E2310</f>
        <v>68977</v>
      </c>
      <c r="F2312">
        <f>Pumpkin_Seeds_Dataset!F2310</f>
        <v>295.2432</v>
      </c>
      <c r="G2312">
        <f>Pumpkin_Seeds_Dataset!G2310</f>
        <v>0.85399999999999998</v>
      </c>
      <c r="H2312">
        <f>Pumpkin_Seeds_Dataset!H2310</f>
        <v>0.99250000000000005</v>
      </c>
      <c r="I2312">
        <f>Pumpkin_Seeds_Dataset!I2310</f>
        <v>0.72460000000000002</v>
      </c>
      <c r="J2312">
        <f>Pumpkin_Seeds_Dataset!J2310</f>
        <v>0.82030000000000003</v>
      </c>
      <c r="K2312">
        <f>Pumpkin_Seeds_Dataset!K2310</f>
        <v>1.9222999999999999</v>
      </c>
      <c r="L2312">
        <f>Pumpkin_Seeds_Dataset!L2310</f>
        <v>0.71930000000000005</v>
      </c>
      <c r="M2312" s="9">
        <f>Pumpkin_Seeds_Dataset!M2310</f>
        <v>1</v>
      </c>
      <c r="N2312" s="10">
        <f t="shared" si="469"/>
        <v>0</v>
      </c>
      <c r="O2312" s="11">
        <f t="shared" si="470"/>
        <v>1</v>
      </c>
      <c r="P2312">
        <f t="shared" si="471"/>
        <v>1</v>
      </c>
      <c r="Q2312">
        <f t="shared" si="472"/>
        <v>0.3632792021666108</v>
      </c>
      <c r="R2312" s="9">
        <f t="shared" si="473"/>
        <v>0.3632792021666108</v>
      </c>
      <c r="S2312" s="11">
        <f t="shared" si="474"/>
        <v>0.6367207978333892</v>
      </c>
      <c r="T2312" s="9">
        <f t="shared" si="475"/>
        <v>-1.0125835883889436</v>
      </c>
      <c r="U2312" s="11">
        <f t="shared" si="476"/>
        <v>0</v>
      </c>
      <c r="AX2312">
        <v>0.99904517082293531</v>
      </c>
      <c r="AY2312">
        <v>0</v>
      </c>
      <c r="AZ2312">
        <v>1</v>
      </c>
      <c r="BA2312">
        <f t="shared" si="480"/>
        <v>1299</v>
      </c>
      <c r="BB2312">
        <f t="shared" si="481"/>
        <v>1009</v>
      </c>
      <c r="BC2312">
        <f t="shared" si="477"/>
        <v>7.6923076923074429E-4</v>
      </c>
      <c r="BD2312">
        <f t="shared" si="478"/>
        <v>0.15916666666666668</v>
      </c>
      <c r="BE2312">
        <f t="shared" si="479"/>
        <v>0</v>
      </c>
    </row>
    <row r="2313" spans="1:57" x14ac:dyDescent="0.3">
      <c r="A2313">
        <f>Pumpkin_Seeds_Dataset!A2311</f>
        <v>91338</v>
      </c>
      <c r="B2313">
        <f>Pumpkin_Seeds_Dataset!B2311</f>
        <v>1229.229</v>
      </c>
      <c r="C2313">
        <f>Pumpkin_Seeds_Dataset!C2311</f>
        <v>518.64959999999996</v>
      </c>
      <c r="D2313">
        <f>Pumpkin_Seeds_Dataset!D2311</f>
        <v>224.35480000000001</v>
      </c>
      <c r="E2313">
        <f>Pumpkin_Seeds_Dataset!E2311</f>
        <v>92016</v>
      </c>
      <c r="F2313">
        <f>Pumpkin_Seeds_Dataset!F2311</f>
        <v>341.02080000000001</v>
      </c>
      <c r="G2313">
        <f>Pumpkin_Seeds_Dataset!G2311</f>
        <v>0.90159999999999996</v>
      </c>
      <c r="H2313">
        <f>Pumpkin_Seeds_Dataset!H2311</f>
        <v>0.99260000000000004</v>
      </c>
      <c r="I2313">
        <f>Pumpkin_Seeds_Dataset!I2311</f>
        <v>0.72840000000000005</v>
      </c>
      <c r="J2313">
        <f>Pumpkin_Seeds_Dataset!J2311</f>
        <v>0.75960000000000005</v>
      </c>
      <c r="K2313">
        <f>Pumpkin_Seeds_Dataset!K2311</f>
        <v>2.3117000000000001</v>
      </c>
      <c r="L2313">
        <f>Pumpkin_Seeds_Dataset!L2311</f>
        <v>0.65749999999999997</v>
      </c>
      <c r="M2313" s="9">
        <f>Pumpkin_Seeds_Dataset!M2311</f>
        <v>1</v>
      </c>
      <c r="N2313" s="10">
        <f t="shared" si="469"/>
        <v>0</v>
      </c>
      <c r="O2313" s="11">
        <f t="shared" si="470"/>
        <v>1</v>
      </c>
      <c r="P2313">
        <f t="shared" si="471"/>
        <v>1</v>
      </c>
      <c r="Q2313">
        <f t="shared" si="472"/>
        <v>0.97513564106623185</v>
      </c>
      <c r="R2313" s="9">
        <f t="shared" si="473"/>
        <v>0.97513564106623185</v>
      </c>
      <c r="S2313" s="11">
        <f t="shared" si="474"/>
        <v>2.4864358933768149E-2</v>
      </c>
      <c r="T2313" s="9">
        <f t="shared" si="475"/>
        <v>-2.5178698618157348E-2</v>
      </c>
      <c r="U2313" s="11">
        <f t="shared" si="476"/>
        <v>100</v>
      </c>
      <c r="AX2313">
        <v>0.99904548755226497</v>
      </c>
      <c r="AY2313">
        <v>0</v>
      </c>
      <c r="AZ2313">
        <v>1</v>
      </c>
      <c r="BA2313">
        <f t="shared" si="480"/>
        <v>1299</v>
      </c>
      <c r="BB2313">
        <f t="shared" si="481"/>
        <v>1010</v>
      </c>
      <c r="BC2313">
        <f t="shared" si="477"/>
        <v>7.6923076923074429E-4</v>
      </c>
      <c r="BD2313">
        <f t="shared" si="478"/>
        <v>0.15833333333333333</v>
      </c>
      <c r="BE2313">
        <f t="shared" si="479"/>
        <v>0</v>
      </c>
    </row>
    <row r="2314" spans="1:57" x14ac:dyDescent="0.3">
      <c r="A2314">
        <f>Pumpkin_Seeds_Dataset!A2312</f>
        <v>72243</v>
      </c>
      <c r="B2314">
        <f>Pumpkin_Seeds_Dataset!B2312</f>
        <v>1081.761</v>
      </c>
      <c r="C2314">
        <f>Pumpkin_Seeds_Dataset!C2312</f>
        <v>439.2749</v>
      </c>
      <c r="D2314">
        <f>Pumpkin_Seeds_Dataset!D2312</f>
        <v>210.45400000000001</v>
      </c>
      <c r="E2314">
        <f>Pumpkin_Seeds_Dataset!E2312</f>
        <v>72987</v>
      </c>
      <c r="F2314">
        <f>Pumpkin_Seeds_Dataset!F2312</f>
        <v>303.28640000000001</v>
      </c>
      <c r="G2314">
        <f>Pumpkin_Seeds_Dataset!G2312</f>
        <v>0.87780000000000002</v>
      </c>
      <c r="H2314">
        <f>Pumpkin_Seeds_Dataset!H2312</f>
        <v>0.98980000000000001</v>
      </c>
      <c r="I2314">
        <f>Pumpkin_Seeds_Dataset!I2312</f>
        <v>0.74839999999999995</v>
      </c>
      <c r="J2314">
        <f>Pumpkin_Seeds_Dataset!J2312</f>
        <v>0.77580000000000005</v>
      </c>
      <c r="K2314">
        <f>Pumpkin_Seeds_Dataset!K2312</f>
        <v>2.0872999999999999</v>
      </c>
      <c r="L2314">
        <f>Pumpkin_Seeds_Dataset!L2312</f>
        <v>0.69040000000000001</v>
      </c>
      <c r="M2314" s="9">
        <f>Pumpkin_Seeds_Dataset!M2312</f>
        <v>1</v>
      </c>
      <c r="N2314" s="10">
        <f t="shared" si="469"/>
        <v>0</v>
      </c>
      <c r="O2314" s="11">
        <f t="shared" si="470"/>
        <v>1</v>
      </c>
      <c r="P2314">
        <f t="shared" si="471"/>
        <v>1</v>
      </c>
      <c r="Q2314">
        <f t="shared" si="472"/>
        <v>0.62232090956576214</v>
      </c>
      <c r="R2314" s="9">
        <f t="shared" si="473"/>
        <v>0.62232090956576214</v>
      </c>
      <c r="S2314" s="11">
        <f t="shared" si="474"/>
        <v>0.37767909043423786</v>
      </c>
      <c r="T2314" s="9">
        <f t="shared" si="475"/>
        <v>-0.47429938751224449</v>
      </c>
      <c r="U2314" s="11">
        <f t="shared" si="476"/>
        <v>100</v>
      </c>
      <c r="AX2314">
        <v>0.99904576682118451</v>
      </c>
      <c r="AY2314">
        <v>0</v>
      </c>
      <c r="AZ2314">
        <v>1</v>
      </c>
      <c r="BA2314">
        <f t="shared" si="480"/>
        <v>1299</v>
      </c>
      <c r="BB2314">
        <f t="shared" si="481"/>
        <v>1011</v>
      </c>
      <c r="BC2314">
        <f t="shared" si="477"/>
        <v>7.6923076923074429E-4</v>
      </c>
      <c r="BD2314">
        <f t="shared" si="478"/>
        <v>0.15749999999999997</v>
      </c>
      <c r="BE2314">
        <f t="shared" si="479"/>
        <v>0</v>
      </c>
    </row>
    <row r="2315" spans="1:57" x14ac:dyDescent="0.3">
      <c r="A2315">
        <f>Pumpkin_Seeds_Dataset!A2313</f>
        <v>73613</v>
      </c>
      <c r="B2315">
        <f>Pumpkin_Seeds_Dataset!B2313</f>
        <v>1086.9469999999999</v>
      </c>
      <c r="C2315">
        <f>Pumpkin_Seeds_Dataset!C2313</f>
        <v>447.99430000000001</v>
      </c>
      <c r="D2315">
        <f>Pumpkin_Seeds_Dataset!D2313</f>
        <v>209.93530000000001</v>
      </c>
      <c r="E2315">
        <f>Pumpkin_Seeds_Dataset!E2313</f>
        <v>74220</v>
      </c>
      <c r="F2315">
        <f>Pumpkin_Seeds_Dataset!F2313</f>
        <v>306.14859999999999</v>
      </c>
      <c r="G2315">
        <f>Pumpkin_Seeds_Dataset!G2313</f>
        <v>0.88339999999999996</v>
      </c>
      <c r="H2315">
        <f>Pumpkin_Seeds_Dataset!H2313</f>
        <v>0.99180000000000001</v>
      </c>
      <c r="I2315">
        <f>Pumpkin_Seeds_Dataset!I2313</f>
        <v>0.74850000000000005</v>
      </c>
      <c r="J2315">
        <f>Pumpkin_Seeds_Dataset!J2313</f>
        <v>0.78300000000000003</v>
      </c>
      <c r="K2315">
        <f>Pumpkin_Seeds_Dataset!K2313</f>
        <v>2.1339999999999999</v>
      </c>
      <c r="L2315">
        <f>Pumpkin_Seeds_Dataset!L2313</f>
        <v>0.68340000000000001</v>
      </c>
      <c r="M2315" s="9">
        <f>Pumpkin_Seeds_Dataset!M2313</f>
        <v>1</v>
      </c>
      <c r="N2315" s="10">
        <f t="shared" si="469"/>
        <v>0</v>
      </c>
      <c r="O2315" s="11">
        <f t="shared" si="470"/>
        <v>1</v>
      </c>
      <c r="P2315">
        <f t="shared" si="471"/>
        <v>1</v>
      </c>
      <c r="Q2315">
        <f t="shared" si="472"/>
        <v>0.76135838107253195</v>
      </c>
      <c r="R2315" s="9">
        <f t="shared" si="473"/>
        <v>0.76135838107253195</v>
      </c>
      <c r="S2315" s="11">
        <f t="shared" si="474"/>
        <v>0.23864161892746805</v>
      </c>
      <c r="T2315" s="9">
        <f t="shared" si="475"/>
        <v>-0.27265109758296091</v>
      </c>
      <c r="U2315" s="11">
        <f t="shared" si="476"/>
        <v>100</v>
      </c>
      <c r="AX2315">
        <v>0.99905648467236041</v>
      </c>
      <c r="AY2315">
        <v>0</v>
      </c>
      <c r="AZ2315">
        <v>1</v>
      </c>
      <c r="BA2315">
        <f t="shared" si="480"/>
        <v>1299</v>
      </c>
      <c r="BB2315">
        <f t="shared" si="481"/>
        <v>1012</v>
      </c>
      <c r="BC2315">
        <f t="shared" si="477"/>
        <v>7.6923076923074429E-4</v>
      </c>
      <c r="BD2315">
        <f t="shared" si="478"/>
        <v>0.15666666666666662</v>
      </c>
      <c r="BE2315">
        <f t="shared" si="479"/>
        <v>0</v>
      </c>
    </row>
    <row r="2316" spans="1:57" x14ac:dyDescent="0.3">
      <c r="A2316">
        <f>Pumpkin_Seeds_Dataset!A2314</f>
        <v>76816</v>
      </c>
      <c r="B2316">
        <f>Pumpkin_Seeds_Dataset!B2314</f>
        <v>1201.8589999999999</v>
      </c>
      <c r="C2316">
        <f>Pumpkin_Seeds_Dataset!C2314</f>
        <v>523.33489999999995</v>
      </c>
      <c r="D2316">
        <f>Pumpkin_Seeds_Dataset!D2314</f>
        <v>190.9331</v>
      </c>
      <c r="E2316">
        <f>Pumpkin_Seeds_Dataset!E2314</f>
        <v>78087</v>
      </c>
      <c r="F2316">
        <f>Pumpkin_Seeds_Dataset!F2314</f>
        <v>312.73820000000001</v>
      </c>
      <c r="G2316">
        <f>Pumpkin_Seeds_Dataset!G2314</f>
        <v>0.93110000000000004</v>
      </c>
      <c r="H2316">
        <f>Pumpkin_Seeds_Dataset!H2314</f>
        <v>0.98370000000000002</v>
      </c>
      <c r="I2316">
        <f>Pumpkin_Seeds_Dataset!I2314</f>
        <v>0.76100000000000001</v>
      </c>
      <c r="J2316">
        <f>Pumpkin_Seeds_Dataset!J2314</f>
        <v>0.66830000000000001</v>
      </c>
      <c r="K2316">
        <f>Pumpkin_Seeds_Dataset!K2314</f>
        <v>2.7408999999999999</v>
      </c>
      <c r="L2316">
        <f>Pumpkin_Seeds_Dataset!L2314</f>
        <v>0.59760000000000002</v>
      </c>
      <c r="M2316" s="9">
        <f>Pumpkin_Seeds_Dataset!M2314</f>
        <v>1</v>
      </c>
      <c r="N2316" s="10">
        <f t="shared" si="469"/>
        <v>0</v>
      </c>
      <c r="O2316" s="11">
        <f t="shared" si="470"/>
        <v>1</v>
      </c>
      <c r="P2316">
        <f t="shared" si="471"/>
        <v>1</v>
      </c>
      <c r="Q2316">
        <f t="shared" si="472"/>
        <v>0.99991802107607597</v>
      </c>
      <c r="R2316" s="9">
        <f t="shared" si="473"/>
        <v>0.99991802107607597</v>
      </c>
      <c r="S2316" s="11">
        <f t="shared" si="474"/>
        <v>8.1978923924030944E-5</v>
      </c>
      <c r="T2316" s="9">
        <f t="shared" si="475"/>
        <v>-8.1982284379673756E-5</v>
      </c>
      <c r="U2316" s="11">
        <f t="shared" si="476"/>
        <v>100</v>
      </c>
      <c r="AX2316">
        <v>0.99905760444607039</v>
      </c>
      <c r="AY2316">
        <v>0</v>
      </c>
      <c r="AZ2316">
        <v>1</v>
      </c>
      <c r="BA2316">
        <f t="shared" si="480"/>
        <v>1299</v>
      </c>
      <c r="BB2316">
        <f t="shared" si="481"/>
        <v>1013</v>
      </c>
      <c r="BC2316">
        <f t="shared" si="477"/>
        <v>7.6923076923074429E-4</v>
      </c>
      <c r="BD2316">
        <f t="shared" si="478"/>
        <v>0.15583333333333338</v>
      </c>
      <c r="BE2316">
        <f t="shared" si="479"/>
        <v>0</v>
      </c>
    </row>
    <row r="2317" spans="1:57" x14ac:dyDescent="0.3">
      <c r="A2317">
        <f>Pumpkin_Seeds_Dataset!A2315</f>
        <v>98464</v>
      </c>
      <c r="B2317">
        <f>Pumpkin_Seeds_Dataset!B2315</f>
        <v>1397.232</v>
      </c>
      <c r="C2317">
        <f>Pumpkin_Seeds_Dataset!C2315</f>
        <v>610.32920000000001</v>
      </c>
      <c r="D2317">
        <f>Pumpkin_Seeds_Dataset!D2315</f>
        <v>206.23859999999999</v>
      </c>
      <c r="E2317">
        <f>Pumpkin_Seeds_Dataset!E2315</f>
        <v>99519</v>
      </c>
      <c r="F2317">
        <f>Pumpkin_Seeds_Dataset!F2315</f>
        <v>354.07380000000001</v>
      </c>
      <c r="G2317">
        <f>Pumpkin_Seeds_Dataset!G2315</f>
        <v>0.94120000000000004</v>
      </c>
      <c r="H2317">
        <f>Pumpkin_Seeds_Dataset!H2315</f>
        <v>0.98939999999999995</v>
      </c>
      <c r="I2317">
        <f>Pumpkin_Seeds_Dataset!I2315</f>
        <v>0.55940000000000001</v>
      </c>
      <c r="J2317">
        <f>Pumpkin_Seeds_Dataset!J2315</f>
        <v>0.63380000000000003</v>
      </c>
      <c r="K2317">
        <f>Pumpkin_Seeds_Dataset!K2315</f>
        <v>2.9592999999999998</v>
      </c>
      <c r="L2317">
        <f>Pumpkin_Seeds_Dataset!L2315</f>
        <v>0.58009999999999995</v>
      </c>
      <c r="M2317" s="9">
        <f>Pumpkin_Seeds_Dataset!M2315</f>
        <v>1</v>
      </c>
      <c r="N2317" s="10">
        <f t="shared" si="469"/>
        <v>0</v>
      </c>
      <c r="O2317" s="11">
        <f t="shared" si="470"/>
        <v>1</v>
      </c>
      <c r="P2317">
        <f t="shared" si="471"/>
        <v>1</v>
      </c>
      <c r="Q2317">
        <f t="shared" si="472"/>
        <v>0.99999737307080816</v>
      </c>
      <c r="R2317" s="9">
        <f t="shared" si="473"/>
        <v>0.99999737307080816</v>
      </c>
      <c r="S2317" s="11">
        <f t="shared" si="474"/>
        <v>2.6269291918401549E-6</v>
      </c>
      <c r="T2317" s="9">
        <f t="shared" si="475"/>
        <v>-2.6269326422246872E-6</v>
      </c>
      <c r="U2317" s="11">
        <f t="shared" si="476"/>
        <v>100</v>
      </c>
      <c r="AX2317">
        <v>0.99907830991551538</v>
      </c>
      <c r="AY2317">
        <v>0</v>
      </c>
      <c r="AZ2317">
        <v>1</v>
      </c>
      <c r="BA2317">
        <f t="shared" si="480"/>
        <v>1299</v>
      </c>
      <c r="BB2317">
        <f t="shared" si="481"/>
        <v>1014</v>
      </c>
      <c r="BC2317">
        <f t="shared" si="477"/>
        <v>7.6923076923074429E-4</v>
      </c>
      <c r="BD2317">
        <f t="shared" si="478"/>
        <v>0.15500000000000003</v>
      </c>
      <c r="BE2317">
        <f t="shared" si="479"/>
        <v>0</v>
      </c>
    </row>
    <row r="2318" spans="1:57" x14ac:dyDescent="0.3">
      <c r="A2318">
        <f>Pumpkin_Seeds_Dataset!A2316</f>
        <v>80687</v>
      </c>
      <c r="B2318">
        <f>Pumpkin_Seeds_Dataset!B2316</f>
        <v>1193.75</v>
      </c>
      <c r="C2318">
        <f>Pumpkin_Seeds_Dataset!C2316</f>
        <v>504.91430000000003</v>
      </c>
      <c r="D2318">
        <f>Pumpkin_Seeds_Dataset!D2316</f>
        <v>205.81829999999999</v>
      </c>
      <c r="E2318">
        <f>Pumpkin_Seeds_Dataset!E2316</f>
        <v>81468</v>
      </c>
      <c r="F2318">
        <f>Pumpkin_Seeds_Dataset!F2316</f>
        <v>320.5213</v>
      </c>
      <c r="G2318">
        <f>Pumpkin_Seeds_Dataset!G2316</f>
        <v>0.91310000000000002</v>
      </c>
      <c r="H2318">
        <f>Pumpkin_Seeds_Dataset!H2316</f>
        <v>0.99039999999999995</v>
      </c>
      <c r="I2318">
        <f>Pumpkin_Seeds_Dataset!I2316</f>
        <v>0.68200000000000005</v>
      </c>
      <c r="J2318">
        <f>Pumpkin_Seeds_Dataset!J2316</f>
        <v>0.71150000000000002</v>
      </c>
      <c r="K2318">
        <f>Pumpkin_Seeds_Dataset!K2316</f>
        <v>2.4531999999999998</v>
      </c>
      <c r="L2318">
        <f>Pumpkin_Seeds_Dataset!L2316</f>
        <v>0.63480000000000003</v>
      </c>
      <c r="M2318" s="9">
        <f>Pumpkin_Seeds_Dataset!M2316</f>
        <v>1</v>
      </c>
      <c r="N2318" s="10">
        <f t="shared" si="469"/>
        <v>0</v>
      </c>
      <c r="O2318" s="11">
        <f t="shared" si="470"/>
        <v>1</v>
      </c>
      <c r="P2318">
        <f t="shared" si="471"/>
        <v>1</v>
      </c>
      <c r="Q2318">
        <f t="shared" si="472"/>
        <v>0.99742745070338357</v>
      </c>
      <c r="R2318" s="9">
        <f t="shared" si="473"/>
        <v>0.99742745070338357</v>
      </c>
      <c r="S2318" s="11">
        <f t="shared" si="474"/>
        <v>2.5725492966164332E-3</v>
      </c>
      <c r="T2318" s="9">
        <f t="shared" si="475"/>
        <v>-2.5758639875825143E-3</v>
      </c>
      <c r="U2318" s="11">
        <f t="shared" si="476"/>
        <v>100</v>
      </c>
      <c r="AX2318">
        <v>0.99908169206590414</v>
      </c>
      <c r="AY2318">
        <v>0</v>
      </c>
      <c r="AZ2318">
        <v>1</v>
      </c>
      <c r="BA2318">
        <f t="shared" si="480"/>
        <v>1299</v>
      </c>
      <c r="BB2318">
        <f t="shared" si="481"/>
        <v>1015</v>
      </c>
      <c r="BC2318">
        <f t="shared" si="477"/>
        <v>7.6923076923074429E-4</v>
      </c>
      <c r="BD2318">
        <f t="shared" si="478"/>
        <v>0.15416666666666667</v>
      </c>
      <c r="BE2318">
        <f t="shared" si="479"/>
        <v>0</v>
      </c>
    </row>
    <row r="2319" spans="1:57" x14ac:dyDescent="0.3">
      <c r="A2319">
        <f>Pumpkin_Seeds_Dataset!A2317</f>
        <v>104650</v>
      </c>
      <c r="B2319">
        <f>Pumpkin_Seeds_Dataset!B2317</f>
        <v>1337.576</v>
      </c>
      <c r="C2319">
        <f>Pumpkin_Seeds_Dataset!C2317</f>
        <v>561.80340000000001</v>
      </c>
      <c r="D2319">
        <f>Pumpkin_Seeds_Dataset!D2317</f>
        <v>237.68690000000001</v>
      </c>
      <c r="E2319">
        <f>Pumpkin_Seeds_Dataset!E2317</f>
        <v>105836</v>
      </c>
      <c r="F2319">
        <f>Pumpkin_Seeds_Dataset!F2317</f>
        <v>365.02670000000001</v>
      </c>
      <c r="G2319">
        <f>Pumpkin_Seeds_Dataset!G2317</f>
        <v>0.90610000000000002</v>
      </c>
      <c r="H2319">
        <f>Pumpkin_Seeds_Dataset!H2317</f>
        <v>0.98880000000000001</v>
      </c>
      <c r="I2319">
        <f>Pumpkin_Seeds_Dataset!I2317</f>
        <v>0.62680000000000002</v>
      </c>
      <c r="J2319">
        <f>Pumpkin_Seeds_Dataset!J2317</f>
        <v>0.73499999999999999</v>
      </c>
      <c r="K2319">
        <f>Pumpkin_Seeds_Dataset!K2317</f>
        <v>2.3635999999999999</v>
      </c>
      <c r="L2319">
        <f>Pumpkin_Seeds_Dataset!L2317</f>
        <v>0.64970000000000006</v>
      </c>
      <c r="M2319" s="9">
        <f>Pumpkin_Seeds_Dataset!M2317</f>
        <v>1</v>
      </c>
      <c r="N2319" s="10">
        <f t="shared" si="469"/>
        <v>0</v>
      </c>
      <c r="O2319" s="11">
        <f t="shared" si="470"/>
        <v>1</v>
      </c>
      <c r="P2319">
        <f t="shared" si="471"/>
        <v>1</v>
      </c>
      <c r="Q2319">
        <f t="shared" si="472"/>
        <v>0.98900246956059246</v>
      </c>
      <c r="R2319" s="9">
        <f t="shared" si="473"/>
        <v>0.98900246956059246</v>
      </c>
      <c r="S2319" s="11">
        <f t="shared" si="474"/>
        <v>1.0997530439407543E-2</v>
      </c>
      <c r="T2319" s="9">
        <f t="shared" si="475"/>
        <v>-1.1058450334643158E-2</v>
      </c>
      <c r="U2319" s="11">
        <f t="shared" si="476"/>
        <v>100</v>
      </c>
      <c r="AX2319">
        <v>0.99909326916224495</v>
      </c>
      <c r="AY2319">
        <v>0</v>
      </c>
      <c r="AZ2319">
        <v>1</v>
      </c>
      <c r="BA2319">
        <f t="shared" si="480"/>
        <v>1299</v>
      </c>
      <c r="BB2319">
        <f t="shared" si="481"/>
        <v>1016</v>
      </c>
      <c r="BC2319">
        <f t="shared" si="477"/>
        <v>7.6923076923074429E-4</v>
      </c>
      <c r="BD2319">
        <f t="shared" si="478"/>
        <v>0.15333333333333332</v>
      </c>
      <c r="BE2319">
        <f t="shared" si="479"/>
        <v>0</v>
      </c>
    </row>
    <row r="2320" spans="1:57" x14ac:dyDescent="0.3">
      <c r="A2320">
        <f>Pumpkin_Seeds_Dataset!A2318</f>
        <v>72356</v>
      </c>
      <c r="B2320">
        <f>Pumpkin_Seeds_Dataset!B2318</f>
        <v>1056.731</v>
      </c>
      <c r="C2320">
        <f>Pumpkin_Seeds_Dataset!C2318</f>
        <v>416.65350000000001</v>
      </c>
      <c r="D2320">
        <f>Pumpkin_Seeds_Dataset!D2318</f>
        <v>222.7646</v>
      </c>
      <c r="E2320">
        <f>Pumpkin_Seeds_Dataset!E2318</f>
        <v>73449</v>
      </c>
      <c r="F2320">
        <f>Pumpkin_Seeds_Dataset!F2318</f>
        <v>303.52350000000001</v>
      </c>
      <c r="G2320">
        <f>Pumpkin_Seeds_Dataset!G2318</f>
        <v>0.84509999999999996</v>
      </c>
      <c r="H2320">
        <f>Pumpkin_Seeds_Dataset!H2318</f>
        <v>0.98509999999999998</v>
      </c>
      <c r="I2320">
        <f>Pumpkin_Seeds_Dataset!I2318</f>
        <v>0.72250000000000003</v>
      </c>
      <c r="J2320">
        <f>Pumpkin_Seeds_Dataset!J2318</f>
        <v>0.81420000000000003</v>
      </c>
      <c r="K2320">
        <f>Pumpkin_Seeds_Dataset!K2318</f>
        <v>1.8704000000000001</v>
      </c>
      <c r="L2320">
        <f>Pumpkin_Seeds_Dataset!L2318</f>
        <v>0.72850000000000004</v>
      </c>
      <c r="M2320" s="9">
        <f>Pumpkin_Seeds_Dataset!M2318</f>
        <v>1</v>
      </c>
      <c r="N2320" s="10">
        <f t="shared" si="469"/>
        <v>0</v>
      </c>
      <c r="O2320" s="11">
        <f t="shared" si="470"/>
        <v>1</v>
      </c>
      <c r="P2320">
        <f t="shared" si="471"/>
        <v>1</v>
      </c>
      <c r="Q2320">
        <f t="shared" si="472"/>
        <v>5.7185119712266475E-2</v>
      </c>
      <c r="R2320" s="9">
        <f t="shared" si="473"/>
        <v>5.7185119712266475E-2</v>
      </c>
      <c r="S2320" s="11">
        <f t="shared" si="474"/>
        <v>0.94281488028773353</v>
      </c>
      <c r="T2320" s="9">
        <f t="shared" si="475"/>
        <v>-2.8614615593303827</v>
      </c>
      <c r="U2320" s="11">
        <f t="shared" si="476"/>
        <v>0</v>
      </c>
      <c r="AX2320">
        <v>0.99909514040664493</v>
      </c>
      <c r="AY2320">
        <v>0</v>
      </c>
      <c r="AZ2320">
        <v>1</v>
      </c>
      <c r="BA2320">
        <f t="shared" si="480"/>
        <v>1299</v>
      </c>
      <c r="BB2320">
        <f t="shared" si="481"/>
        <v>1017</v>
      </c>
      <c r="BC2320">
        <f t="shared" si="477"/>
        <v>7.6923076923074429E-4</v>
      </c>
      <c r="BD2320">
        <f t="shared" si="478"/>
        <v>0.15249999999999997</v>
      </c>
      <c r="BE2320">
        <f t="shared" si="479"/>
        <v>0</v>
      </c>
    </row>
    <row r="2321" spans="1:57" x14ac:dyDescent="0.3">
      <c r="A2321">
        <f>Pumpkin_Seeds_Dataset!A2319</f>
        <v>86870</v>
      </c>
      <c r="B2321">
        <f>Pumpkin_Seeds_Dataset!B2319</f>
        <v>1223.99</v>
      </c>
      <c r="C2321">
        <f>Pumpkin_Seeds_Dataset!C2319</f>
        <v>509.75959999999998</v>
      </c>
      <c r="D2321">
        <f>Pumpkin_Seeds_Dataset!D2319</f>
        <v>217.93090000000001</v>
      </c>
      <c r="E2321">
        <f>Pumpkin_Seeds_Dataset!E2319</f>
        <v>87691</v>
      </c>
      <c r="F2321">
        <f>Pumpkin_Seeds_Dataset!F2319</f>
        <v>332.57530000000003</v>
      </c>
      <c r="G2321">
        <f>Pumpkin_Seeds_Dataset!G2319</f>
        <v>0.90400000000000003</v>
      </c>
      <c r="H2321">
        <f>Pumpkin_Seeds_Dataset!H2319</f>
        <v>0.99060000000000004</v>
      </c>
      <c r="I2321">
        <f>Pumpkin_Seeds_Dataset!I2319</f>
        <v>0.58050000000000002</v>
      </c>
      <c r="J2321">
        <f>Pumpkin_Seeds_Dataset!J2319</f>
        <v>0.72870000000000001</v>
      </c>
      <c r="K2321">
        <f>Pumpkin_Seeds_Dataset!K2319</f>
        <v>2.3391000000000002</v>
      </c>
      <c r="L2321">
        <f>Pumpkin_Seeds_Dataset!L2319</f>
        <v>0.65239999999999998</v>
      </c>
      <c r="M2321" s="9">
        <f>Pumpkin_Seeds_Dataset!M2319</f>
        <v>1</v>
      </c>
      <c r="N2321" s="10">
        <f t="shared" si="469"/>
        <v>0</v>
      </c>
      <c r="O2321" s="11">
        <f t="shared" si="470"/>
        <v>1</v>
      </c>
      <c r="P2321">
        <f t="shared" si="471"/>
        <v>1</v>
      </c>
      <c r="Q2321">
        <f t="shared" si="472"/>
        <v>0.97333700053615446</v>
      </c>
      <c r="R2321" s="9">
        <f t="shared" si="473"/>
        <v>0.97333700053615446</v>
      </c>
      <c r="S2321" s="11">
        <f t="shared" si="474"/>
        <v>2.6662999463845538E-2</v>
      </c>
      <c r="T2321" s="9">
        <f t="shared" si="475"/>
        <v>-2.702490472088568E-2</v>
      </c>
      <c r="U2321" s="11">
        <f t="shared" si="476"/>
        <v>100</v>
      </c>
      <c r="AX2321">
        <v>0.99910409815969936</v>
      </c>
      <c r="AY2321">
        <v>0</v>
      </c>
      <c r="AZ2321">
        <v>1</v>
      </c>
      <c r="BA2321">
        <f t="shared" si="480"/>
        <v>1299</v>
      </c>
      <c r="BB2321">
        <f t="shared" si="481"/>
        <v>1018</v>
      </c>
      <c r="BC2321">
        <f t="shared" si="477"/>
        <v>7.6923076923074429E-4</v>
      </c>
      <c r="BD2321">
        <f t="shared" si="478"/>
        <v>0.15166666666666662</v>
      </c>
      <c r="BE2321">
        <f t="shared" si="479"/>
        <v>0</v>
      </c>
    </row>
    <row r="2322" spans="1:57" x14ac:dyDescent="0.3">
      <c r="A2322">
        <f>Pumpkin_Seeds_Dataset!A2320</f>
        <v>90217</v>
      </c>
      <c r="B2322">
        <f>Pumpkin_Seeds_Dataset!B2320</f>
        <v>1220.4670000000001</v>
      </c>
      <c r="C2322">
        <f>Pumpkin_Seeds_Dataset!C2320</f>
        <v>511.863</v>
      </c>
      <c r="D2322">
        <f>Pumpkin_Seeds_Dataset!D2320</f>
        <v>224.72980000000001</v>
      </c>
      <c r="E2322">
        <f>Pumpkin_Seeds_Dataset!E2320</f>
        <v>90865</v>
      </c>
      <c r="F2322">
        <f>Pumpkin_Seeds_Dataset!F2320</f>
        <v>338.92160000000001</v>
      </c>
      <c r="G2322">
        <f>Pumpkin_Seeds_Dataset!G2320</f>
        <v>0.89849999999999997</v>
      </c>
      <c r="H2322">
        <f>Pumpkin_Seeds_Dataset!H2320</f>
        <v>0.9929</v>
      </c>
      <c r="I2322">
        <f>Pumpkin_Seeds_Dataset!I2320</f>
        <v>0.67090000000000005</v>
      </c>
      <c r="J2322">
        <f>Pumpkin_Seeds_Dataset!J2320</f>
        <v>0.7611</v>
      </c>
      <c r="K2322">
        <f>Pumpkin_Seeds_Dataset!K2320</f>
        <v>2.2776999999999998</v>
      </c>
      <c r="L2322">
        <f>Pumpkin_Seeds_Dataset!L2320</f>
        <v>0.66210000000000002</v>
      </c>
      <c r="M2322" s="9">
        <f>Pumpkin_Seeds_Dataset!M2320</f>
        <v>1</v>
      </c>
      <c r="N2322" s="10">
        <f t="shared" si="469"/>
        <v>0</v>
      </c>
      <c r="O2322" s="11">
        <f t="shared" si="470"/>
        <v>1</v>
      </c>
      <c r="P2322">
        <f t="shared" si="471"/>
        <v>1</v>
      </c>
      <c r="Q2322">
        <f t="shared" si="472"/>
        <v>0.96454601678865293</v>
      </c>
      <c r="R2322" s="9">
        <f t="shared" si="473"/>
        <v>0.96454601678865293</v>
      </c>
      <c r="S2322" s="11">
        <f t="shared" si="474"/>
        <v>3.5453983211347073E-2</v>
      </c>
      <c r="T2322" s="9">
        <f t="shared" si="475"/>
        <v>-3.6097737262640921E-2</v>
      </c>
      <c r="U2322" s="11">
        <f t="shared" si="476"/>
        <v>100</v>
      </c>
      <c r="AX2322">
        <v>0.99910478338899078</v>
      </c>
      <c r="AY2322">
        <v>0</v>
      </c>
      <c r="AZ2322">
        <v>1</v>
      </c>
      <c r="BA2322">
        <f t="shared" si="480"/>
        <v>1299</v>
      </c>
      <c r="BB2322">
        <f t="shared" si="481"/>
        <v>1019</v>
      </c>
      <c r="BC2322">
        <f t="shared" si="477"/>
        <v>7.6923076923074429E-4</v>
      </c>
      <c r="BD2322">
        <f t="shared" si="478"/>
        <v>0.15083333333333337</v>
      </c>
      <c r="BE2322">
        <f t="shared" si="479"/>
        <v>0</v>
      </c>
    </row>
    <row r="2323" spans="1:57" x14ac:dyDescent="0.3">
      <c r="A2323">
        <f>Pumpkin_Seeds_Dataset!A2321</f>
        <v>50731</v>
      </c>
      <c r="B2323">
        <f>Pumpkin_Seeds_Dataset!B2321</f>
        <v>960.18200000000002</v>
      </c>
      <c r="C2323">
        <f>Pumpkin_Seeds_Dataset!C2321</f>
        <v>422.62720000000002</v>
      </c>
      <c r="D2323">
        <f>Pumpkin_Seeds_Dataset!D2321</f>
        <v>154.00200000000001</v>
      </c>
      <c r="E2323">
        <f>Pumpkin_Seeds_Dataset!E2321</f>
        <v>51230</v>
      </c>
      <c r="F2323">
        <f>Pumpkin_Seeds_Dataset!F2321</f>
        <v>254.15100000000001</v>
      </c>
      <c r="G2323">
        <f>Pumpkin_Seeds_Dataset!G2321</f>
        <v>0.93120000000000003</v>
      </c>
      <c r="H2323">
        <f>Pumpkin_Seeds_Dataset!H2321</f>
        <v>0.99029999999999996</v>
      </c>
      <c r="I2323">
        <f>Pumpkin_Seeds_Dataset!I2321</f>
        <v>0.70709999999999995</v>
      </c>
      <c r="J2323">
        <f>Pumpkin_Seeds_Dataset!J2321</f>
        <v>0.6915</v>
      </c>
      <c r="K2323">
        <f>Pumpkin_Seeds_Dataset!K2321</f>
        <v>2.7443</v>
      </c>
      <c r="L2323">
        <f>Pumpkin_Seeds_Dataset!L2321</f>
        <v>0.60140000000000005</v>
      </c>
      <c r="M2323" s="9">
        <f>Pumpkin_Seeds_Dataset!M2321</f>
        <v>1</v>
      </c>
      <c r="N2323" s="10">
        <f t="shared" si="469"/>
        <v>0</v>
      </c>
      <c r="O2323" s="11">
        <f t="shared" si="470"/>
        <v>1</v>
      </c>
      <c r="P2323">
        <f t="shared" si="471"/>
        <v>1</v>
      </c>
      <c r="Q2323">
        <f t="shared" si="472"/>
        <v>0.99999234111970425</v>
      </c>
      <c r="R2323" s="9">
        <f t="shared" si="473"/>
        <v>0.99999234111970425</v>
      </c>
      <c r="S2323" s="11">
        <f t="shared" si="474"/>
        <v>7.6588802957466839E-6</v>
      </c>
      <c r="T2323" s="9">
        <f t="shared" si="475"/>
        <v>-7.6589096251201306E-6</v>
      </c>
      <c r="U2323" s="11">
        <f t="shared" si="476"/>
        <v>100</v>
      </c>
      <c r="AX2323">
        <v>0.99910997513727517</v>
      </c>
      <c r="AY2323">
        <v>0</v>
      </c>
      <c r="AZ2323">
        <v>1</v>
      </c>
      <c r="BA2323">
        <f t="shared" si="480"/>
        <v>1299</v>
      </c>
      <c r="BB2323">
        <f t="shared" si="481"/>
        <v>1020</v>
      </c>
      <c r="BC2323">
        <f t="shared" si="477"/>
        <v>7.6923076923074429E-4</v>
      </c>
      <c r="BD2323">
        <f t="shared" si="478"/>
        <v>0.15000000000000002</v>
      </c>
      <c r="BE2323">
        <f t="shared" si="479"/>
        <v>0</v>
      </c>
    </row>
    <row r="2324" spans="1:57" x14ac:dyDescent="0.3">
      <c r="A2324">
        <f>Pumpkin_Seeds_Dataset!A2322</f>
        <v>85325</v>
      </c>
      <c r="B2324">
        <f>Pumpkin_Seeds_Dataset!B2322</f>
        <v>1218.3050000000001</v>
      </c>
      <c r="C2324">
        <f>Pumpkin_Seeds_Dataset!C2322</f>
        <v>520.32330000000002</v>
      </c>
      <c r="D2324">
        <f>Pumpkin_Seeds_Dataset!D2322</f>
        <v>209.38229999999999</v>
      </c>
      <c r="E2324">
        <f>Pumpkin_Seeds_Dataset!E2322</f>
        <v>86287</v>
      </c>
      <c r="F2324">
        <f>Pumpkin_Seeds_Dataset!F2322</f>
        <v>329.6046</v>
      </c>
      <c r="G2324">
        <f>Pumpkin_Seeds_Dataset!G2322</f>
        <v>0.91549999999999998</v>
      </c>
      <c r="H2324">
        <f>Pumpkin_Seeds_Dataset!H2322</f>
        <v>0.9889</v>
      </c>
      <c r="I2324">
        <f>Pumpkin_Seeds_Dataset!I2322</f>
        <v>0.69950000000000001</v>
      </c>
      <c r="J2324">
        <f>Pumpkin_Seeds_Dataset!J2322</f>
        <v>0.72240000000000004</v>
      </c>
      <c r="K2324">
        <f>Pumpkin_Seeds_Dataset!K2322</f>
        <v>2.4849999999999999</v>
      </c>
      <c r="L2324">
        <f>Pumpkin_Seeds_Dataset!L2322</f>
        <v>0.63349999999999995</v>
      </c>
      <c r="M2324" s="9">
        <f>Pumpkin_Seeds_Dataset!M2322</f>
        <v>1</v>
      </c>
      <c r="N2324" s="10">
        <f t="shared" si="469"/>
        <v>0</v>
      </c>
      <c r="O2324" s="11">
        <f t="shared" si="470"/>
        <v>1</v>
      </c>
      <c r="P2324">
        <f t="shared" si="471"/>
        <v>1</v>
      </c>
      <c r="Q2324">
        <f t="shared" si="472"/>
        <v>0.99037101479524725</v>
      </c>
      <c r="R2324" s="9">
        <f t="shared" si="473"/>
        <v>0.99037101479524725</v>
      </c>
      <c r="S2324" s="11">
        <f t="shared" si="474"/>
        <v>9.6289852047527491E-3</v>
      </c>
      <c r="T2324" s="9">
        <f t="shared" si="475"/>
        <v>-9.6756436399554804E-3</v>
      </c>
      <c r="U2324" s="11">
        <f t="shared" si="476"/>
        <v>100</v>
      </c>
      <c r="AX2324">
        <v>0.99912392556491292</v>
      </c>
      <c r="AY2324">
        <v>0</v>
      </c>
      <c r="AZ2324">
        <v>1</v>
      </c>
      <c r="BA2324">
        <f t="shared" si="480"/>
        <v>1299</v>
      </c>
      <c r="BB2324">
        <f t="shared" si="481"/>
        <v>1021</v>
      </c>
      <c r="BC2324">
        <f t="shared" si="477"/>
        <v>7.6923076923074429E-4</v>
      </c>
      <c r="BD2324">
        <f t="shared" si="478"/>
        <v>0.14916666666666667</v>
      </c>
      <c r="BE2324">
        <f t="shared" si="479"/>
        <v>0</v>
      </c>
    </row>
    <row r="2325" spans="1:57" x14ac:dyDescent="0.3">
      <c r="A2325">
        <f>Pumpkin_Seeds_Dataset!A2323</f>
        <v>95801</v>
      </c>
      <c r="B2325">
        <f>Pumpkin_Seeds_Dataset!B2323</f>
        <v>1281.5029999999999</v>
      </c>
      <c r="C2325">
        <f>Pumpkin_Seeds_Dataset!C2323</f>
        <v>540.36739999999998</v>
      </c>
      <c r="D2325">
        <f>Pumpkin_Seeds_Dataset!D2323</f>
        <v>227.876</v>
      </c>
      <c r="E2325">
        <f>Pumpkin_Seeds_Dataset!E2323</f>
        <v>96934</v>
      </c>
      <c r="F2325">
        <f>Pumpkin_Seeds_Dataset!F2323</f>
        <v>349.25290000000001</v>
      </c>
      <c r="G2325">
        <f>Pumpkin_Seeds_Dataset!G2323</f>
        <v>0.90669999999999995</v>
      </c>
      <c r="H2325">
        <f>Pumpkin_Seeds_Dataset!H2323</f>
        <v>0.98829999999999996</v>
      </c>
      <c r="I2325">
        <f>Pumpkin_Seeds_Dataset!I2323</f>
        <v>0.75029999999999997</v>
      </c>
      <c r="J2325">
        <f>Pumpkin_Seeds_Dataset!J2323</f>
        <v>0.73309999999999997</v>
      </c>
      <c r="K2325">
        <f>Pumpkin_Seeds_Dataset!K2323</f>
        <v>2.3713000000000002</v>
      </c>
      <c r="L2325">
        <f>Pumpkin_Seeds_Dataset!L2323</f>
        <v>0.64629999999999999</v>
      </c>
      <c r="M2325" s="9">
        <f>Pumpkin_Seeds_Dataset!M2323</f>
        <v>1</v>
      </c>
      <c r="N2325" s="10">
        <f t="shared" si="469"/>
        <v>0</v>
      </c>
      <c r="O2325" s="11">
        <f t="shared" si="470"/>
        <v>1</v>
      </c>
      <c r="P2325">
        <f t="shared" si="471"/>
        <v>1</v>
      </c>
      <c r="Q2325">
        <f t="shared" si="472"/>
        <v>0.99137507303089833</v>
      </c>
      <c r="R2325" s="9">
        <f t="shared" si="473"/>
        <v>0.99137507303089833</v>
      </c>
      <c r="S2325" s="11">
        <f t="shared" si="474"/>
        <v>8.624926969101665E-3</v>
      </c>
      <c r="T2325" s="9">
        <f t="shared" si="475"/>
        <v>-8.6623369123861611E-3</v>
      </c>
      <c r="U2325" s="11">
        <f t="shared" si="476"/>
        <v>100</v>
      </c>
      <c r="AX2325">
        <v>0.99918504579824119</v>
      </c>
      <c r="AY2325">
        <v>0</v>
      </c>
      <c r="AZ2325">
        <v>1</v>
      </c>
      <c r="BA2325">
        <f t="shared" si="480"/>
        <v>1299</v>
      </c>
      <c r="BB2325">
        <f t="shared" si="481"/>
        <v>1022</v>
      </c>
      <c r="BC2325">
        <f t="shared" si="477"/>
        <v>7.6923076923074429E-4</v>
      </c>
      <c r="BD2325">
        <f t="shared" si="478"/>
        <v>0.14833333333333332</v>
      </c>
      <c r="BE2325">
        <f t="shared" si="479"/>
        <v>0</v>
      </c>
    </row>
    <row r="2326" spans="1:57" x14ac:dyDescent="0.3">
      <c r="A2326">
        <f>Pumpkin_Seeds_Dataset!A2324</f>
        <v>70222</v>
      </c>
      <c r="B2326">
        <f>Pumpkin_Seeds_Dataset!B2324</f>
        <v>1093.2660000000001</v>
      </c>
      <c r="C2326">
        <f>Pumpkin_Seeds_Dataset!C2324</f>
        <v>454.48140000000001</v>
      </c>
      <c r="D2326">
        <f>Pumpkin_Seeds_Dataset!D2324</f>
        <v>200.0419</v>
      </c>
      <c r="E2326">
        <f>Pumpkin_Seeds_Dataset!E2324</f>
        <v>70999</v>
      </c>
      <c r="F2326">
        <f>Pumpkin_Seeds_Dataset!F2324</f>
        <v>299.01409999999998</v>
      </c>
      <c r="G2326">
        <f>Pumpkin_Seeds_Dataset!G2324</f>
        <v>0.89790000000000003</v>
      </c>
      <c r="H2326">
        <f>Pumpkin_Seeds_Dataset!H2324</f>
        <v>0.98909999999999998</v>
      </c>
      <c r="I2326">
        <f>Pumpkin_Seeds_Dataset!I2324</f>
        <v>0.54179999999999995</v>
      </c>
      <c r="J2326">
        <f>Pumpkin_Seeds_Dataset!J2324</f>
        <v>0.73829999999999996</v>
      </c>
      <c r="K2326">
        <f>Pumpkin_Seeds_Dataset!K2324</f>
        <v>2.2719</v>
      </c>
      <c r="L2326">
        <f>Pumpkin_Seeds_Dataset!L2324</f>
        <v>0.65790000000000004</v>
      </c>
      <c r="M2326" s="9">
        <f>Pumpkin_Seeds_Dataset!M2324</f>
        <v>1</v>
      </c>
      <c r="N2326" s="10">
        <f t="shared" si="469"/>
        <v>0</v>
      </c>
      <c r="O2326" s="11">
        <f t="shared" si="470"/>
        <v>1</v>
      </c>
      <c r="P2326">
        <f t="shared" si="471"/>
        <v>1</v>
      </c>
      <c r="Q2326">
        <f t="shared" si="472"/>
        <v>0.98352730246527653</v>
      </c>
      <c r="R2326" s="9">
        <f t="shared" si="473"/>
        <v>0.98352730246527653</v>
      </c>
      <c r="S2326" s="11">
        <f t="shared" si="474"/>
        <v>1.6472697534723468E-2</v>
      </c>
      <c r="T2326" s="9">
        <f t="shared" si="475"/>
        <v>-1.6609881024585757E-2</v>
      </c>
      <c r="U2326" s="11">
        <f t="shared" si="476"/>
        <v>100</v>
      </c>
      <c r="AX2326">
        <v>0.99921219555241736</v>
      </c>
      <c r="AY2326">
        <v>0</v>
      </c>
      <c r="AZ2326">
        <v>1</v>
      </c>
      <c r="BA2326">
        <f t="shared" si="480"/>
        <v>1299</v>
      </c>
      <c r="BB2326">
        <f t="shared" si="481"/>
        <v>1023</v>
      </c>
      <c r="BC2326">
        <f t="shared" si="477"/>
        <v>7.6923076923074429E-4</v>
      </c>
      <c r="BD2326">
        <f t="shared" si="478"/>
        <v>0.14749999999999996</v>
      </c>
      <c r="BE2326">
        <f t="shared" si="479"/>
        <v>0</v>
      </c>
    </row>
    <row r="2327" spans="1:57" x14ac:dyDescent="0.3">
      <c r="A2327">
        <f>Pumpkin_Seeds_Dataset!A2325</f>
        <v>60553</v>
      </c>
      <c r="B2327">
        <f>Pumpkin_Seeds_Dataset!B2325</f>
        <v>971.56799999999998</v>
      </c>
      <c r="C2327">
        <f>Pumpkin_Seeds_Dataset!C2325</f>
        <v>364.02420000000001</v>
      </c>
      <c r="D2327">
        <f>Pumpkin_Seeds_Dataset!D2325</f>
        <v>217.24549999999999</v>
      </c>
      <c r="E2327">
        <f>Pumpkin_Seeds_Dataset!E2325</f>
        <v>61707</v>
      </c>
      <c r="F2327">
        <f>Pumpkin_Seeds_Dataset!F2325</f>
        <v>277.66609999999997</v>
      </c>
      <c r="G2327">
        <f>Pumpkin_Seeds_Dataset!G2325</f>
        <v>0.8024</v>
      </c>
      <c r="H2327">
        <f>Pumpkin_Seeds_Dataset!H2325</f>
        <v>0.98129999999999995</v>
      </c>
      <c r="I2327">
        <f>Pumpkin_Seeds_Dataset!I2325</f>
        <v>0.68189999999999995</v>
      </c>
      <c r="J2327">
        <f>Pumpkin_Seeds_Dataset!J2325</f>
        <v>0.80610000000000004</v>
      </c>
      <c r="K2327">
        <f>Pumpkin_Seeds_Dataset!K2325</f>
        <v>1.6756</v>
      </c>
      <c r="L2327">
        <f>Pumpkin_Seeds_Dataset!L2325</f>
        <v>0.76280000000000003</v>
      </c>
      <c r="M2327" s="9">
        <f>Pumpkin_Seeds_Dataset!M2325</f>
        <v>1</v>
      </c>
      <c r="N2327" s="10">
        <f t="shared" si="469"/>
        <v>0</v>
      </c>
      <c r="O2327" s="11">
        <f t="shared" si="470"/>
        <v>1</v>
      </c>
      <c r="P2327">
        <f t="shared" si="471"/>
        <v>1</v>
      </c>
      <c r="Q2327">
        <f t="shared" si="472"/>
        <v>0.22572445378703582</v>
      </c>
      <c r="R2327" s="9">
        <f t="shared" si="473"/>
        <v>0.22572445378703582</v>
      </c>
      <c r="S2327" s="11">
        <f t="shared" si="474"/>
        <v>0.77427554621296424</v>
      </c>
      <c r="T2327" s="9">
        <f t="shared" si="475"/>
        <v>-1.4884402546075113</v>
      </c>
      <c r="U2327" s="11">
        <f t="shared" si="476"/>
        <v>0</v>
      </c>
      <c r="AX2327">
        <v>0.99921909578669377</v>
      </c>
      <c r="AY2327">
        <v>0</v>
      </c>
      <c r="AZ2327">
        <v>1</v>
      </c>
      <c r="BA2327">
        <f t="shared" si="480"/>
        <v>1299</v>
      </c>
      <c r="BB2327">
        <f t="shared" si="481"/>
        <v>1024</v>
      </c>
      <c r="BC2327">
        <f t="shared" si="477"/>
        <v>7.6923076923074429E-4</v>
      </c>
      <c r="BD2327">
        <f t="shared" si="478"/>
        <v>0.14666666666666661</v>
      </c>
      <c r="BE2327">
        <f t="shared" si="479"/>
        <v>0</v>
      </c>
    </row>
    <row r="2328" spans="1:57" x14ac:dyDescent="0.3">
      <c r="A2328">
        <f>Pumpkin_Seeds_Dataset!A2326</f>
        <v>73120</v>
      </c>
      <c r="B2328">
        <f>Pumpkin_Seeds_Dataset!B2326</f>
        <v>1129.3230000000001</v>
      </c>
      <c r="C2328">
        <f>Pumpkin_Seeds_Dataset!C2326</f>
        <v>483.17750000000001</v>
      </c>
      <c r="D2328">
        <f>Pumpkin_Seeds_Dataset!D2326</f>
        <v>193.1832</v>
      </c>
      <c r="E2328">
        <f>Pumpkin_Seeds_Dataset!E2326</f>
        <v>73754</v>
      </c>
      <c r="F2328">
        <f>Pumpkin_Seeds_Dataset!F2326</f>
        <v>305.12169999999998</v>
      </c>
      <c r="G2328">
        <f>Pumpkin_Seeds_Dataset!G2326</f>
        <v>0.91659999999999997</v>
      </c>
      <c r="H2328">
        <f>Pumpkin_Seeds_Dataset!H2326</f>
        <v>0.99139999999999995</v>
      </c>
      <c r="I2328">
        <f>Pumpkin_Seeds_Dataset!I2326</f>
        <v>0.62749999999999995</v>
      </c>
      <c r="J2328">
        <f>Pumpkin_Seeds_Dataset!J2326</f>
        <v>0.72050000000000003</v>
      </c>
      <c r="K2328">
        <f>Pumpkin_Seeds_Dataset!K2326</f>
        <v>2.5011000000000001</v>
      </c>
      <c r="L2328">
        <f>Pumpkin_Seeds_Dataset!L2326</f>
        <v>0.63149999999999995</v>
      </c>
      <c r="M2328" s="9">
        <f>Pumpkin_Seeds_Dataset!M2326</f>
        <v>1</v>
      </c>
      <c r="N2328" s="10">
        <f t="shared" si="469"/>
        <v>0</v>
      </c>
      <c r="O2328" s="11">
        <f t="shared" si="470"/>
        <v>1</v>
      </c>
      <c r="P2328">
        <f t="shared" si="471"/>
        <v>1</v>
      </c>
      <c r="Q2328">
        <f t="shared" si="472"/>
        <v>0.99563012733515444</v>
      </c>
      <c r="R2328" s="9">
        <f t="shared" si="473"/>
        <v>0.99563012733515444</v>
      </c>
      <c r="S2328" s="11">
        <f t="shared" si="474"/>
        <v>4.3698726648455644E-3</v>
      </c>
      <c r="T2328" s="9">
        <f t="shared" si="475"/>
        <v>-4.3794484652672078E-3</v>
      </c>
      <c r="U2328" s="11">
        <f t="shared" si="476"/>
        <v>100</v>
      </c>
      <c r="AX2328">
        <v>0.99922428962062482</v>
      </c>
      <c r="AY2328">
        <v>0</v>
      </c>
      <c r="AZ2328">
        <v>1</v>
      </c>
      <c r="BA2328">
        <f t="shared" si="480"/>
        <v>1299</v>
      </c>
      <c r="BB2328">
        <f t="shared" si="481"/>
        <v>1025</v>
      </c>
      <c r="BC2328">
        <f t="shared" si="477"/>
        <v>7.6923076923074429E-4</v>
      </c>
      <c r="BD2328">
        <f t="shared" si="478"/>
        <v>0.14583333333333337</v>
      </c>
      <c r="BE2328">
        <f t="shared" si="479"/>
        <v>0</v>
      </c>
    </row>
    <row r="2329" spans="1:57" x14ac:dyDescent="0.3">
      <c r="A2329">
        <f>Pumpkin_Seeds_Dataset!A2327</f>
        <v>97132</v>
      </c>
      <c r="B2329">
        <f>Pumpkin_Seeds_Dataset!B2327</f>
        <v>1310.223</v>
      </c>
      <c r="C2329">
        <f>Pumpkin_Seeds_Dataset!C2327</f>
        <v>563.94740000000002</v>
      </c>
      <c r="D2329">
        <f>Pumpkin_Seeds_Dataset!D2327</f>
        <v>220.68520000000001</v>
      </c>
      <c r="E2329">
        <f>Pumpkin_Seeds_Dataset!E2327</f>
        <v>98229</v>
      </c>
      <c r="F2329">
        <f>Pumpkin_Seeds_Dataset!F2327</f>
        <v>351.67070000000001</v>
      </c>
      <c r="G2329">
        <f>Pumpkin_Seeds_Dataset!G2327</f>
        <v>0.92030000000000001</v>
      </c>
      <c r="H2329">
        <f>Pumpkin_Seeds_Dataset!H2327</f>
        <v>0.98880000000000001</v>
      </c>
      <c r="I2329">
        <f>Pumpkin_Seeds_Dataset!I2327</f>
        <v>0.66759999999999997</v>
      </c>
      <c r="J2329">
        <f>Pumpkin_Seeds_Dataset!J2327</f>
        <v>0.71099999999999997</v>
      </c>
      <c r="K2329">
        <f>Pumpkin_Seeds_Dataset!K2327</f>
        <v>2.5554000000000001</v>
      </c>
      <c r="L2329">
        <f>Pumpkin_Seeds_Dataset!L2327</f>
        <v>0.62360000000000004</v>
      </c>
      <c r="M2329" s="9">
        <f>Pumpkin_Seeds_Dataset!M2327</f>
        <v>1</v>
      </c>
      <c r="N2329" s="10">
        <f t="shared" si="469"/>
        <v>0</v>
      </c>
      <c r="O2329" s="11">
        <f t="shared" si="470"/>
        <v>1</v>
      </c>
      <c r="P2329">
        <f t="shared" si="471"/>
        <v>1</v>
      </c>
      <c r="Q2329">
        <f t="shared" si="472"/>
        <v>0.99907830991551538</v>
      </c>
      <c r="R2329" s="9">
        <f t="shared" si="473"/>
        <v>0.99907830991551538</v>
      </c>
      <c r="S2329" s="11">
        <f t="shared" si="474"/>
        <v>9.2169008448461653E-4</v>
      </c>
      <c r="T2329" s="9">
        <f t="shared" si="475"/>
        <v>-9.2211510196686989E-4</v>
      </c>
      <c r="U2329" s="11">
        <f t="shared" si="476"/>
        <v>100</v>
      </c>
      <c r="AX2329">
        <v>0.99924597021446637</v>
      </c>
      <c r="AY2329">
        <v>0</v>
      </c>
      <c r="AZ2329">
        <v>1</v>
      </c>
      <c r="BA2329">
        <f t="shared" si="480"/>
        <v>1299</v>
      </c>
      <c r="BB2329">
        <f t="shared" si="481"/>
        <v>1026</v>
      </c>
      <c r="BC2329">
        <f t="shared" si="477"/>
        <v>7.6923076923074429E-4</v>
      </c>
      <c r="BD2329">
        <f t="shared" si="478"/>
        <v>0.14500000000000002</v>
      </c>
      <c r="BE2329">
        <f t="shared" si="479"/>
        <v>0</v>
      </c>
    </row>
    <row r="2330" spans="1:57" x14ac:dyDescent="0.3">
      <c r="A2330">
        <f>Pumpkin_Seeds_Dataset!A2328</f>
        <v>79793</v>
      </c>
      <c r="B2330">
        <f>Pumpkin_Seeds_Dataset!B2328</f>
        <v>1235.8689999999999</v>
      </c>
      <c r="C2330">
        <f>Pumpkin_Seeds_Dataset!C2328</f>
        <v>544.30859999999996</v>
      </c>
      <c r="D2330">
        <f>Pumpkin_Seeds_Dataset!D2328</f>
        <v>187.7568</v>
      </c>
      <c r="E2330">
        <f>Pumpkin_Seeds_Dataset!E2328</f>
        <v>80640</v>
      </c>
      <c r="F2330">
        <f>Pumpkin_Seeds_Dataset!F2328</f>
        <v>318.7407</v>
      </c>
      <c r="G2330">
        <f>Pumpkin_Seeds_Dataset!G2328</f>
        <v>0.93859999999999999</v>
      </c>
      <c r="H2330">
        <f>Pumpkin_Seeds_Dataset!H2328</f>
        <v>0.98950000000000005</v>
      </c>
      <c r="I2330">
        <f>Pumpkin_Seeds_Dataset!I2328</f>
        <v>0.54239999999999999</v>
      </c>
      <c r="J2330">
        <f>Pumpkin_Seeds_Dataset!J2328</f>
        <v>0.65649999999999997</v>
      </c>
      <c r="K2330">
        <f>Pumpkin_Seeds_Dataset!K2328</f>
        <v>2.899</v>
      </c>
      <c r="L2330">
        <f>Pumpkin_Seeds_Dataset!L2328</f>
        <v>0.58560000000000001</v>
      </c>
      <c r="M2330" s="9">
        <f>Pumpkin_Seeds_Dataset!M2328</f>
        <v>1</v>
      </c>
      <c r="N2330" s="10">
        <f t="shared" si="469"/>
        <v>0</v>
      </c>
      <c r="O2330" s="11">
        <f t="shared" si="470"/>
        <v>1</v>
      </c>
      <c r="P2330">
        <f t="shared" si="471"/>
        <v>1</v>
      </c>
      <c r="Q2330">
        <f t="shared" si="472"/>
        <v>0.99997761089092352</v>
      </c>
      <c r="R2330" s="9">
        <f t="shared" si="473"/>
        <v>0.99997761089092352</v>
      </c>
      <c r="S2330" s="11">
        <f t="shared" si="474"/>
        <v>2.2389109076481617E-5</v>
      </c>
      <c r="T2330" s="9">
        <f t="shared" si="475"/>
        <v>-2.2389359716325312E-5</v>
      </c>
      <c r="U2330" s="11">
        <f t="shared" si="476"/>
        <v>100</v>
      </c>
      <c r="AX2330">
        <v>0.99925068757896618</v>
      </c>
      <c r="AY2330">
        <v>0</v>
      </c>
      <c r="AZ2330">
        <v>1</v>
      </c>
      <c r="BA2330">
        <f t="shared" si="480"/>
        <v>1299</v>
      </c>
      <c r="BB2330">
        <f t="shared" si="481"/>
        <v>1027</v>
      </c>
      <c r="BC2330">
        <f t="shared" si="477"/>
        <v>7.6923076923074429E-4</v>
      </c>
      <c r="BD2330">
        <f t="shared" si="478"/>
        <v>0.14416666666666667</v>
      </c>
      <c r="BE2330">
        <f t="shared" si="479"/>
        <v>0</v>
      </c>
    </row>
    <row r="2331" spans="1:57" x14ac:dyDescent="0.3">
      <c r="A2331">
        <f>Pumpkin_Seeds_Dataset!A2329</f>
        <v>69949</v>
      </c>
      <c r="B2331">
        <f>Pumpkin_Seeds_Dataset!B2329</f>
        <v>1070.1880000000001</v>
      </c>
      <c r="C2331">
        <f>Pumpkin_Seeds_Dataset!C2329</f>
        <v>448.70940000000002</v>
      </c>
      <c r="D2331">
        <f>Pumpkin_Seeds_Dataset!D2329</f>
        <v>199.24289999999999</v>
      </c>
      <c r="E2331">
        <f>Pumpkin_Seeds_Dataset!E2329</f>
        <v>70727</v>
      </c>
      <c r="F2331">
        <f>Pumpkin_Seeds_Dataset!F2329</f>
        <v>298.4323</v>
      </c>
      <c r="G2331">
        <f>Pumpkin_Seeds_Dataset!G2329</f>
        <v>0.89600000000000002</v>
      </c>
      <c r="H2331">
        <f>Pumpkin_Seeds_Dataset!H2329</f>
        <v>0.98899999999999999</v>
      </c>
      <c r="I2331">
        <f>Pumpkin_Seeds_Dataset!I2329</f>
        <v>0.71609999999999996</v>
      </c>
      <c r="J2331">
        <f>Pumpkin_Seeds_Dataset!J2329</f>
        <v>0.76749999999999996</v>
      </c>
      <c r="K2331">
        <f>Pumpkin_Seeds_Dataset!K2329</f>
        <v>2.2521</v>
      </c>
      <c r="L2331">
        <f>Pumpkin_Seeds_Dataset!L2329</f>
        <v>0.66510000000000002</v>
      </c>
      <c r="M2331" s="9">
        <f>Pumpkin_Seeds_Dataset!M2329</f>
        <v>1</v>
      </c>
      <c r="N2331" s="10">
        <f t="shared" si="469"/>
        <v>0</v>
      </c>
      <c r="O2331" s="11">
        <f t="shared" si="470"/>
        <v>1</v>
      </c>
      <c r="P2331">
        <f t="shared" si="471"/>
        <v>1</v>
      </c>
      <c r="Q2331">
        <f t="shared" si="472"/>
        <v>0.88666140728129461</v>
      </c>
      <c r="R2331" s="9">
        <f t="shared" si="473"/>
        <v>0.88666140728129461</v>
      </c>
      <c r="S2331" s="11">
        <f t="shared" si="474"/>
        <v>0.11333859271870539</v>
      </c>
      <c r="T2331" s="9">
        <f t="shared" si="475"/>
        <v>-0.12029209752973187</v>
      </c>
      <c r="U2331" s="11">
        <f t="shared" si="476"/>
        <v>100</v>
      </c>
      <c r="AX2331">
        <v>0.9992815209248993</v>
      </c>
      <c r="AY2331">
        <v>0</v>
      </c>
      <c r="AZ2331">
        <v>1</v>
      </c>
      <c r="BA2331">
        <f t="shared" si="480"/>
        <v>1299</v>
      </c>
      <c r="BB2331">
        <f t="shared" si="481"/>
        <v>1028</v>
      </c>
      <c r="BC2331">
        <f t="shared" si="477"/>
        <v>7.6923076923074429E-4</v>
      </c>
      <c r="BD2331">
        <f t="shared" si="478"/>
        <v>0.14333333333333331</v>
      </c>
      <c r="BE2331">
        <f t="shared" si="479"/>
        <v>0</v>
      </c>
    </row>
    <row r="2332" spans="1:57" x14ac:dyDescent="0.3">
      <c r="A2332">
        <f>Pumpkin_Seeds_Dataset!A2330</f>
        <v>69655</v>
      </c>
      <c r="B2332">
        <f>Pumpkin_Seeds_Dataset!B2330</f>
        <v>1082.498</v>
      </c>
      <c r="C2332">
        <f>Pumpkin_Seeds_Dataset!C2330</f>
        <v>455.81380000000001</v>
      </c>
      <c r="D2332">
        <f>Pumpkin_Seeds_Dataset!D2330</f>
        <v>195.0643</v>
      </c>
      <c r="E2332">
        <f>Pumpkin_Seeds_Dataset!E2330</f>
        <v>70513</v>
      </c>
      <c r="F2332">
        <f>Pumpkin_Seeds_Dataset!F2330</f>
        <v>297.80450000000002</v>
      </c>
      <c r="G2332">
        <f>Pumpkin_Seeds_Dataset!G2330</f>
        <v>0.90380000000000005</v>
      </c>
      <c r="H2332">
        <f>Pumpkin_Seeds_Dataset!H2330</f>
        <v>0.98780000000000001</v>
      </c>
      <c r="I2332">
        <f>Pumpkin_Seeds_Dataset!I2330</f>
        <v>0.71489999999999998</v>
      </c>
      <c r="J2332">
        <f>Pumpkin_Seeds_Dataset!J2330</f>
        <v>0.747</v>
      </c>
      <c r="K2332">
        <f>Pumpkin_Seeds_Dataset!K2330</f>
        <v>2.3367</v>
      </c>
      <c r="L2332">
        <f>Pumpkin_Seeds_Dataset!L2330</f>
        <v>0.65329999999999999</v>
      </c>
      <c r="M2332" s="9">
        <f>Pumpkin_Seeds_Dataset!M2330</f>
        <v>1</v>
      </c>
      <c r="N2332" s="10">
        <f t="shared" si="469"/>
        <v>0</v>
      </c>
      <c r="O2332" s="11">
        <f t="shared" si="470"/>
        <v>1</v>
      </c>
      <c r="P2332">
        <f t="shared" si="471"/>
        <v>1</v>
      </c>
      <c r="Q2332">
        <f t="shared" si="472"/>
        <v>0.93862682845912548</v>
      </c>
      <c r="R2332" s="9">
        <f t="shared" si="473"/>
        <v>0.93862682845912548</v>
      </c>
      <c r="S2332" s="11">
        <f t="shared" si="474"/>
        <v>6.1373171540874516E-2</v>
      </c>
      <c r="T2332" s="9">
        <f t="shared" si="475"/>
        <v>-6.3337292545208479E-2</v>
      </c>
      <c r="U2332" s="11">
        <f t="shared" si="476"/>
        <v>100</v>
      </c>
      <c r="AX2332">
        <v>0.99929467112766823</v>
      </c>
      <c r="AY2332">
        <v>0</v>
      </c>
      <c r="AZ2332">
        <v>1</v>
      </c>
      <c r="BA2332">
        <f t="shared" si="480"/>
        <v>1299</v>
      </c>
      <c r="BB2332">
        <f t="shared" si="481"/>
        <v>1029</v>
      </c>
      <c r="BC2332">
        <f t="shared" si="477"/>
        <v>7.6923076923074429E-4</v>
      </c>
      <c r="BD2332">
        <f t="shared" si="478"/>
        <v>0.14249999999999996</v>
      </c>
      <c r="BE2332">
        <f t="shared" si="479"/>
        <v>0</v>
      </c>
    </row>
    <row r="2333" spans="1:57" x14ac:dyDescent="0.3">
      <c r="A2333">
        <f>Pumpkin_Seeds_Dataset!A2331</f>
        <v>92115</v>
      </c>
      <c r="B2333">
        <f>Pumpkin_Seeds_Dataset!B2331</f>
        <v>1170.3530000000001</v>
      </c>
      <c r="C2333">
        <f>Pumpkin_Seeds_Dataset!C2331</f>
        <v>466.41649999999998</v>
      </c>
      <c r="D2333">
        <f>Pumpkin_Seeds_Dataset!D2331</f>
        <v>251.81909999999999</v>
      </c>
      <c r="E2333">
        <f>Pumpkin_Seeds_Dataset!E2331</f>
        <v>92719</v>
      </c>
      <c r="F2333">
        <f>Pumpkin_Seeds_Dataset!F2331</f>
        <v>342.46820000000002</v>
      </c>
      <c r="G2333">
        <f>Pumpkin_Seeds_Dataset!G2331</f>
        <v>0.8417</v>
      </c>
      <c r="H2333">
        <f>Pumpkin_Seeds_Dataset!H2331</f>
        <v>0.99350000000000005</v>
      </c>
      <c r="I2333">
        <f>Pumpkin_Seeds_Dataset!I2331</f>
        <v>0.69310000000000005</v>
      </c>
      <c r="J2333">
        <f>Pumpkin_Seeds_Dataset!J2331</f>
        <v>0.84509999999999996</v>
      </c>
      <c r="K2333">
        <f>Pumpkin_Seeds_Dataset!K2331</f>
        <v>1.8522000000000001</v>
      </c>
      <c r="L2333">
        <f>Pumpkin_Seeds_Dataset!L2331</f>
        <v>0.73429999999999995</v>
      </c>
      <c r="M2333" s="9">
        <f>Pumpkin_Seeds_Dataset!M2331</f>
        <v>1</v>
      </c>
      <c r="N2333" s="10">
        <f t="shared" si="469"/>
        <v>0</v>
      </c>
      <c r="O2333" s="11">
        <f t="shared" si="470"/>
        <v>1</v>
      </c>
      <c r="P2333">
        <f t="shared" si="471"/>
        <v>1</v>
      </c>
      <c r="Q2333">
        <f t="shared" si="472"/>
        <v>0.20844807011848387</v>
      </c>
      <c r="R2333" s="9">
        <f t="shared" si="473"/>
        <v>0.20844807011848387</v>
      </c>
      <c r="S2333" s="11">
        <f t="shared" si="474"/>
        <v>0.79155192988151613</v>
      </c>
      <c r="T2333" s="9">
        <f t="shared" si="475"/>
        <v>-1.5680653329448482</v>
      </c>
      <c r="U2333" s="11">
        <f t="shared" si="476"/>
        <v>0</v>
      </c>
      <c r="AX2333">
        <v>0.99932141253331797</v>
      </c>
      <c r="AY2333">
        <v>0</v>
      </c>
      <c r="AZ2333">
        <v>1</v>
      </c>
      <c r="BA2333">
        <f t="shared" si="480"/>
        <v>1299</v>
      </c>
      <c r="BB2333">
        <f t="shared" si="481"/>
        <v>1030</v>
      </c>
      <c r="BC2333">
        <f t="shared" si="477"/>
        <v>7.6923076923074429E-4</v>
      </c>
      <c r="BD2333">
        <f t="shared" si="478"/>
        <v>0.14166666666666672</v>
      </c>
      <c r="BE2333">
        <f t="shared" si="479"/>
        <v>0</v>
      </c>
    </row>
    <row r="2334" spans="1:57" x14ac:dyDescent="0.3">
      <c r="A2334">
        <f>Pumpkin_Seeds_Dataset!A2332</f>
        <v>100401</v>
      </c>
      <c r="B2334">
        <f>Pumpkin_Seeds_Dataset!B2332</f>
        <v>1365.713</v>
      </c>
      <c r="C2334">
        <f>Pumpkin_Seeds_Dataset!C2332</f>
        <v>593.45569999999998</v>
      </c>
      <c r="D2334">
        <f>Pumpkin_Seeds_Dataset!D2332</f>
        <v>217.31700000000001</v>
      </c>
      <c r="E2334">
        <f>Pumpkin_Seeds_Dataset!E2332</f>
        <v>101603</v>
      </c>
      <c r="F2334">
        <f>Pumpkin_Seeds_Dataset!F2332</f>
        <v>357.53949999999998</v>
      </c>
      <c r="G2334">
        <f>Pumpkin_Seeds_Dataset!G2332</f>
        <v>0.93049999999999999</v>
      </c>
      <c r="H2334">
        <f>Pumpkin_Seeds_Dataset!H2332</f>
        <v>0.98819999999999997</v>
      </c>
      <c r="I2334">
        <f>Pumpkin_Seeds_Dataset!I2332</f>
        <v>0.62260000000000004</v>
      </c>
      <c r="J2334">
        <f>Pumpkin_Seeds_Dataset!J2332</f>
        <v>0.6764</v>
      </c>
      <c r="K2334">
        <f>Pumpkin_Seeds_Dataset!K2332</f>
        <v>2.7307999999999999</v>
      </c>
      <c r="L2334">
        <f>Pumpkin_Seeds_Dataset!L2332</f>
        <v>0.60250000000000004</v>
      </c>
      <c r="M2334" s="9">
        <f>Pumpkin_Seeds_Dataset!M2332</f>
        <v>1</v>
      </c>
      <c r="N2334" s="10">
        <f t="shared" si="469"/>
        <v>0</v>
      </c>
      <c r="O2334" s="11">
        <f t="shared" si="470"/>
        <v>1</v>
      </c>
      <c r="P2334">
        <f t="shared" si="471"/>
        <v>1</v>
      </c>
      <c r="Q2334">
        <f t="shared" si="472"/>
        <v>0.9999550328254333</v>
      </c>
      <c r="R2334" s="9">
        <f t="shared" si="473"/>
        <v>0.9999550328254333</v>
      </c>
      <c r="S2334" s="11">
        <f t="shared" si="474"/>
        <v>4.4967174566701296E-5</v>
      </c>
      <c r="T2334" s="9">
        <f t="shared" si="475"/>
        <v>-4.4968185620405149E-5</v>
      </c>
      <c r="U2334" s="11">
        <f t="shared" si="476"/>
        <v>100</v>
      </c>
      <c r="AX2334">
        <v>0.99932523060653844</v>
      </c>
      <c r="AY2334">
        <v>0</v>
      </c>
      <c r="AZ2334">
        <v>1</v>
      </c>
      <c r="BA2334">
        <f t="shared" si="480"/>
        <v>1299</v>
      </c>
      <c r="BB2334">
        <f t="shared" si="481"/>
        <v>1031</v>
      </c>
      <c r="BC2334">
        <f t="shared" si="477"/>
        <v>7.6923076923074429E-4</v>
      </c>
      <c r="BD2334">
        <f t="shared" si="478"/>
        <v>0.14083333333333337</v>
      </c>
      <c r="BE2334">
        <f t="shared" si="479"/>
        <v>0</v>
      </c>
    </row>
    <row r="2335" spans="1:57" x14ac:dyDescent="0.3">
      <c r="A2335">
        <f>Pumpkin_Seeds_Dataset!A2333</f>
        <v>89388</v>
      </c>
      <c r="B2335">
        <f>Pumpkin_Seeds_Dataset!B2333</f>
        <v>1196.951</v>
      </c>
      <c r="C2335">
        <f>Pumpkin_Seeds_Dataset!C2333</f>
        <v>494.67849999999999</v>
      </c>
      <c r="D2335">
        <f>Pumpkin_Seeds_Dataset!D2333</f>
        <v>231.3656</v>
      </c>
      <c r="E2335">
        <f>Pumpkin_Seeds_Dataset!E2333</f>
        <v>90135</v>
      </c>
      <c r="F2335">
        <f>Pumpkin_Seeds_Dataset!F2333</f>
        <v>337.36079999999998</v>
      </c>
      <c r="G2335">
        <f>Pumpkin_Seeds_Dataset!G2333</f>
        <v>0.88390000000000002</v>
      </c>
      <c r="H2335">
        <f>Pumpkin_Seeds_Dataset!H2333</f>
        <v>0.99170000000000003</v>
      </c>
      <c r="I2335">
        <f>Pumpkin_Seeds_Dataset!I2333</f>
        <v>0.74539999999999995</v>
      </c>
      <c r="J2335">
        <f>Pumpkin_Seeds_Dataset!J2333</f>
        <v>0.78400000000000003</v>
      </c>
      <c r="K2335">
        <f>Pumpkin_Seeds_Dataset!K2333</f>
        <v>2.1381000000000001</v>
      </c>
      <c r="L2335">
        <f>Pumpkin_Seeds_Dataset!L2333</f>
        <v>0.68200000000000005</v>
      </c>
      <c r="M2335" s="9">
        <f>Pumpkin_Seeds_Dataset!M2333</f>
        <v>1</v>
      </c>
      <c r="N2335" s="10">
        <f t="shared" si="469"/>
        <v>0</v>
      </c>
      <c r="O2335" s="11">
        <f t="shared" si="470"/>
        <v>1</v>
      </c>
      <c r="P2335">
        <f t="shared" si="471"/>
        <v>1</v>
      </c>
      <c r="Q2335">
        <f t="shared" si="472"/>
        <v>0.86108071880896497</v>
      </c>
      <c r="R2335" s="9">
        <f t="shared" si="473"/>
        <v>0.86108071880896497</v>
      </c>
      <c r="S2335" s="11">
        <f t="shared" si="474"/>
        <v>0.13891928119103503</v>
      </c>
      <c r="T2335" s="9">
        <f t="shared" si="475"/>
        <v>-0.149567028880185</v>
      </c>
      <c r="U2335" s="11">
        <f t="shared" si="476"/>
        <v>100</v>
      </c>
      <c r="AX2335">
        <v>0.99933145133779433</v>
      </c>
      <c r="AY2335">
        <v>0</v>
      </c>
      <c r="AZ2335">
        <v>1</v>
      </c>
      <c r="BA2335">
        <f t="shared" si="480"/>
        <v>1299</v>
      </c>
      <c r="BB2335">
        <f t="shared" si="481"/>
        <v>1032</v>
      </c>
      <c r="BC2335">
        <f t="shared" si="477"/>
        <v>7.6923076923074429E-4</v>
      </c>
      <c r="BD2335">
        <f t="shared" si="478"/>
        <v>0.14000000000000001</v>
      </c>
      <c r="BE2335">
        <f t="shared" si="479"/>
        <v>0</v>
      </c>
    </row>
    <row r="2336" spans="1:57" x14ac:dyDescent="0.3">
      <c r="A2336">
        <f>Pumpkin_Seeds_Dataset!A2334</f>
        <v>72624</v>
      </c>
      <c r="B2336">
        <f>Pumpkin_Seeds_Dataset!B2334</f>
        <v>1030.932</v>
      </c>
      <c r="C2336">
        <f>Pumpkin_Seeds_Dataset!C2334</f>
        <v>400.3075</v>
      </c>
      <c r="D2336">
        <f>Pumpkin_Seeds_Dataset!D2334</f>
        <v>233.65430000000001</v>
      </c>
      <c r="E2336">
        <f>Pumpkin_Seeds_Dataset!E2334</f>
        <v>73123</v>
      </c>
      <c r="F2336">
        <f>Pumpkin_Seeds_Dataset!F2334</f>
        <v>304.08510000000001</v>
      </c>
      <c r="G2336">
        <f>Pumpkin_Seeds_Dataset!G2334</f>
        <v>0.81200000000000006</v>
      </c>
      <c r="H2336">
        <f>Pumpkin_Seeds_Dataset!H2334</f>
        <v>0.99319999999999997</v>
      </c>
      <c r="I2336">
        <f>Pumpkin_Seeds_Dataset!I2334</f>
        <v>0.74350000000000005</v>
      </c>
      <c r="J2336">
        <f>Pumpkin_Seeds_Dataset!J2334</f>
        <v>0.85870000000000002</v>
      </c>
      <c r="K2336">
        <f>Pumpkin_Seeds_Dataset!K2334</f>
        <v>1.7132000000000001</v>
      </c>
      <c r="L2336">
        <f>Pumpkin_Seeds_Dataset!L2334</f>
        <v>0.75960000000000005</v>
      </c>
      <c r="M2336" s="9">
        <f>Pumpkin_Seeds_Dataset!M2334</f>
        <v>1</v>
      </c>
      <c r="N2336" s="10">
        <f t="shared" si="469"/>
        <v>0</v>
      </c>
      <c r="O2336" s="11">
        <f t="shared" si="470"/>
        <v>1</v>
      </c>
      <c r="P2336">
        <f t="shared" si="471"/>
        <v>1</v>
      </c>
      <c r="Q2336">
        <f t="shared" si="472"/>
        <v>0.1320633642881561</v>
      </c>
      <c r="R2336" s="9">
        <f t="shared" si="473"/>
        <v>0.1320633642881561</v>
      </c>
      <c r="S2336" s="11">
        <f t="shared" si="474"/>
        <v>0.86793663571184387</v>
      </c>
      <c r="T2336" s="9">
        <f t="shared" si="475"/>
        <v>-2.0244734390884709</v>
      </c>
      <c r="U2336" s="11">
        <f t="shared" si="476"/>
        <v>0</v>
      </c>
      <c r="AX2336">
        <v>0.99934211400483774</v>
      </c>
      <c r="AY2336">
        <v>0</v>
      </c>
      <c r="AZ2336">
        <v>1</v>
      </c>
      <c r="BA2336">
        <f t="shared" si="480"/>
        <v>1299</v>
      </c>
      <c r="BB2336">
        <f t="shared" si="481"/>
        <v>1033</v>
      </c>
      <c r="BC2336">
        <f t="shared" si="477"/>
        <v>7.6923076923074429E-4</v>
      </c>
      <c r="BD2336">
        <f t="shared" si="478"/>
        <v>0.13916666666666666</v>
      </c>
      <c r="BE2336">
        <f t="shared" si="479"/>
        <v>0</v>
      </c>
    </row>
    <row r="2337" spans="1:57" x14ac:dyDescent="0.3">
      <c r="A2337">
        <f>Pumpkin_Seeds_Dataset!A2335</f>
        <v>69490</v>
      </c>
      <c r="B2337">
        <f>Pumpkin_Seeds_Dataset!B2335</f>
        <v>1108.6210000000001</v>
      </c>
      <c r="C2337">
        <f>Pumpkin_Seeds_Dataset!C2335</f>
        <v>476.6936</v>
      </c>
      <c r="D2337">
        <f>Pumpkin_Seeds_Dataset!D2335</f>
        <v>186.05539999999999</v>
      </c>
      <c r="E2337">
        <f>Pumpkin_Seeds_Dataset!E2335</f>
        <v>70219</v>
      </c>
      <c r="F2337">
        <f>Pumpkin_Seeds_Dataset!F2335</f>
        <v>297.45150000000001</v>
      </c>
      <c r="G2337">
        <f>Pumpkin_Seeds_Dataset!G2335</f>
        <v>0.92069999999999996</v>
      </c>
      <c r="H2337">
        <f>Pumpkin_Seeds_Dataset!H2335</f>
        <v>0.98960000000000004</v>
      </c>
      <c r="I2337">
        <f>Pumpkin_Seeds_Dataset!I2335</f>
        <v>0.52329999999999999</v>
      </c>
      <c r="J2337">
        <f>Pumpkin_Seeds_Dataset!J2335</f>
        <v>0.71050000000000002</v>
      </c>
      <c r="K2337">
        <f>Pumpkin_Seeds_Dataset!K2335</f>
        <v>2.5621</v>
      </c>
      <c r="L2337">
        <f>Pumpkin_Seeds_Dataset!L2335</f>
        <v>0.624</v>
      </c>
      <c r="M2337" s="9">
        <f>Pumpkin_Seeds_Dataset!M2335</f>
        <v>1</v>
      </c>
      <c r="N2337" s="10">
        <f t="shared" si="469"/>
        <v>0</v>
      </c>
      <c r="O2337" s="11">
        <f t="shared" si="470"/>
        <v>1</v>
      </c>
      <c r="P2337">
        <f t="shared" si="471"/>
        <v>1</v>
      </c>
      <c r="Q2337">
        <f t="shared" si="472"/>
        <v>0.99703835638998228</v>
      </c>
      <c r="R2337" s="9">
        <f t="shared" si="473"/>
        <v>0.99703835638998228</v>
      </c>
      <c r="S2337" s="11">
        <f t="shared" si="474"/>
        <v>2.9616436100177168E-3</v>
      </c>
      <c r="T2337" s="9">
        <f t="shared" si="475"/>
        <v>-2.9660379549211685E-3</v>
      </c>
      <c r="U2337" s="11">
        <f t="shared" si="476"/>
        <v>100</v>
      </c>
      <c r="AX2337">
        <v>0.99935526942827657</v>
      </c>
      <c r="AY2337">
        <v>0</v>
      </c>
      <c r="AZ2337">
        <v>1</v>
      </c>
      <c r="BA2337">
        <f t="shared" si="480"/>
        <v>1299</v>
      </c>
      <c r="BB2337">
        <f t="shared" si="481"/>
        <v>1034</v>
      </c>
      <c r="BC2337">
        <f t="shared" si="477"/>
        <v>7.6923076923074429E-4</v>
      </c>
      <c r="BD2337">
        <f t="shared" si="478"/>
        <v>0.13833333333333331</v>
      </c>
      <c r="BE2337">
        <f t="shared" si="479"/>
        <v>0</v>
      </c>
    </row>
    <row r="2338" spans="1:57" x14ac:dyDescent="0.3">
      <c r="A2338">
        <f>Pumpkin_Seeds_Dataset!A2336</f>
        <v>73031</v>
      </c>
      <c r="B2338">
        <f>Pumpkin_Seeds_Dataset!B2336</f>
        <v>1090.309</v>
      </c>
      <c r="C2338">
        <f>Pumpkin_Seeds_Dataset!C2336</f>
        <v>457.04329999999999</v>
      </c>
      <c r="D2338">
        <f>Pumpkin_Seeds_Dataset!D2336</f>
        <v>203.95079999999999</v>
      </c>
      <c r="E2338">
        <f>Pumpkin_Seeds_Dataset!E2336</f>
        <v>73588</v>
      </c>
      <c r="F2338">
        <f>Pumpkin_Seeds_Dataset!F2336</f>
        <v>304.93599999999998</v>
      </c>
      <c r="G2338">
        <f>Pumpkin_Seeds_Dataset!G2336</f>
        <v>0.89490000000000003</v>
      </c>
      <c r="H2338">
        <f>Pumpkin_Seeds_Dataset!H2336</f>
        <v>0.99239999999999995</v>
      </c>
      <c r="I2338">
        <f>Pumpkin_Seeds_Dataset!I2336</f>
        <v>0.70440000000000003</v>
      </c>
      <c r="J2338">
        <f>Pumpkin_Seeds_Dataset!J2336</f>
        <v>0.77200000000000002</v>
      </c>
      <c r="K2338">
        <f>Pumpkin_Seeds_Dataset!K2336</f>
        <v>2.2408999999999999</v>
      </c>
      <c r="L2338">
        <f>Pumpkin_Seeds_Dataset!L2336</f>
        <v>0.66720000000000002</v>
      </c>
      <c r="M2338" s="9">
        <f>Pumpkin_Seeds_Dataset!M2336</f>
        <v>1</v>
      </c>
      <c r="N2338" s="10">
        <f t="shared" si="469"/>
        <v>0</v>
      </c>
      <c r="O2338" s="11">
        <f t="shared" si="470"/>
        <v>1</v>
      </c>
      <c r="P2338">
        <f t="shared" si="471"/>
        <v>1</v>
      </c>
      <c r="Q2338">
        <f t="shared" si="472"/>
        <v>0.91609412669170431</v>
      </c>
      <c r="R2338" s="9">
        <f t="shared" si="473"/>
        <v>0.91609412669170431</v>
      </c>
      <c r="S2338" s="11">
        <f t="shared" si="474"/>
        <v>8.3905873308295686E-2</v>
      </c>
      <c r="T2338" s="9">
        <f t="shared" si="475"/>
        <v>-8.7636161190232098E-2</v>
      </c>
      <c r="U2338" s="11">
        <f t="shared" si="476"/>
        <v>100</v>
      </c>
      <c r="AX2338">
        <v>0.99936787845327446</v>
      </c>
      <c r="AY2338">
        <v>0</v>
      </c>
      <c r="AZ2338">
        <v>1</v>
      </c>
      <c r="BA2338">
        <f t="shared" si="480"/>
        <v>1299</v>
      </c>
      <c r="BB2338">
        <f t="shared" si="481"/>
        <v>1035</v>
      </c>
      <c r="BC2338">
        <f t="shared" si="477"/>
        <v>7.6923076923074429E-4</v>
      </c>
      <c r="BD2338">
        <f t="shared" si="478"/>
        <v>0.13749999999999996</v>
      </c>
      <c r="BE2338">
        <f t="shared" si="479"/>
        <v>0</v>
      </c>
    </row>
    <row r="2339" spans="1:57" x14ac:dyDescent="0.3">
      <c r="A2339">
        <f>Pumpkin_Seeds_Dataset!A2337</f>
        <v>99963</v>
      </c>
      <c r="B2339">
        <f>Pumpkin_Seeds_Dataset!B2337</f>
        <v>1320.999</v>
      </c>
      <c r="C2339">
        <f>Pumpkin_Seeds_Dataset!C2337</f>
        <v>567.51980000000003</v>
      </c>
      <c r="D2339">
        <f>Pumpkin_Seeds_Dataset!D2337</f>
        <v>225.23519999999999</v>
      </c>
      <c r="E2339">
        <f>Pumpkin_Seeds_Dataset!E2337</f>
        <v>101049</v>
      </c>
      <c r="F2339">
        <f>Pumpkin_Seeds_Dataset!F2337</f>
        <v>356.75880000000001</v>
      </c>
      <c r="G2339">
        <f>Pumpkin_Seeds_Dataset!G2337</f>
        <v>0.91790000000000005</v>
      </c>
      <c r="H2339">
        <f>Pumpkin_Seeds_Dataset!H2337</f>
        <v>0.98929999999999996</v>
      </c>
      <c r="I2339">
        <f>Pumpkin_Seeds_Dataset!I2337</f>
        <v>0.61299999999999999</v>
      </c>
      <c r="J2339">
        <f>Pumpkin_Seeds_Dataset!J2337</f>
        <v>0.71989999999999998</v>
      </c>
      <c r="K2339">
        <f>Pumpkin_Seeds_Dataset!K2337</f>
        <v>2.5196999999999998</v>
      </c>
      <c r="L2339">
        <f>Pumpkin_Seeds_Dataset!L2337</f>
        <v>0.62860000000000005</v>
      </c>
      <c r="M2339" s="9">
        <f>Pumpkin_Seeds_Dataset!M2337</f>
        <v>1</v>
      </c>
      <c r="N2339" s="10">
        <f t="shared" si="469"/>
        <v>0</v>
      </c>
      <c r="O2339" s="11">
        <f t="shared" si="470"/>
        <v>1</v>
      </c>
      <c r="P2339">
        <f t="shared" si="471"/>
        <v>1</v>
      </c>
      <c r="Q2339">
        <f t="shared" si="472"/>
        <v>0.99858401327973312</v>
      </c>
      <c r="R2339" s="9">
        <f t="shared" si="473"/>
        <v>0.99858401327973312</v>
      </c>
      <c r="S2339" s="11">
        <f t="shared" si="474"/>
        <v>1.4159867202668819E-3</v>
      </c>
      <c r="T2339" s="9">
        <f t="shared" si="475"/>
        <v>-1.4169901768288382E-3</v>
      </c>
      <c r="U2339" s="11">
        <f t="shared" si="476"/>
        <v>100</v>
      </c>
      <c r="AX2339">
        <v>0.99936978629649731</v>
      </c>
      <c r="AY2339">
        <v>0</v>
      </c>
      <c r="AZ2339">
        <v>1</v>
      </c>
      <c r="BA2339">
        <f t="shared" si="480"/>
        <v>1299</v>
      </c>
      <c r="BB2339">
        <f t="shared" si="481"/>
        <v>1036</v>
      </c>
      <c r="BC2339">
        <f t="shared" si="477"/>
        <v>7.6923076923074429E-4</v>
      </c>
      <c r="BD2339">
        <f t="shared" si="478"/>
        <v>0.13666666666666671</v>
      </c>
      <c r="BE2339">
        <f t="shared" si="479"/>
        <v>0</v>
      </c>
    </row>
    <row r="2340" spans="1:57" x14ac:dyDescent="0.3">
      <c r="A2340">
        <f>Pumpkin_Seeds_Dataset!A2338</f>
        <v>61860</v>
      </c>
      <c r="B2340">
        <f>Pumpkin_Seeds_Dataset!B2338</f>
        <v>987.51599999999996</v>
      </c>
      <c r="C2340">
        <f>Pumpkin_Seeds_Dataset!C2338</f>
        <v>404.30810000000002</v>
      </c>
      <c r="D2340">
        <f>Pumpkin_Seeds_Dataset!D2338</f>
        <v>195.7133</v>
      </c>
      <c r="E2340">
        <f>Pumpkin_Seeds_Dataset!E2338</f>
        <v>62401</v>
      </c>
      <c r="F2340">
        <f>Pumpkin_Seeds_Dataset!F2338</f>
        <v>280.64670000000001</v>
      </c>
      <c r="G2340">
        <f>Pumpkin_Seeds_Dataset!G2338</f>
        <v>0.875</v>
      </c>
      <c r="H2340">
        <f>Pumpkin_Seeds_Dataset!H2338</f>
        <v>0.99129999999999996</v>
      </c>
      <c r="I2340">
        <f>Pumpkin_Seeds_Dataset!I2338</f>
        <v>0.60329999999999995</v>
      </c>
      <c r="J2340">
        <f>Pumpkin_Seeds_Dataset!J2338</f>
        <v>0.79710000000000003</v>
      </c>
      <c r="K2340">
        <f>Pumpkin_Seeds_Dataset!K2338</f>
        <v>2.0657999999999999</v>
      </c>
      <c r="L2340">
        <f>Pumpkin_Seeds_Dataset!L2338</f>
        <v>0.69410000000000005</v>
      </c>
      <c r="M2340" s="9">
        <f>Pumpkin_Seeds_Dataset!M2338</f>
        <v>1</v>
      </c>
      <c r="N2340" s="10">
        <f t="shared" si="469"/>
        <v>0</v>
      </c>
      <c r="O2340" s="11">
        <f t="shared" si="470"/>
        <v>1</v>
      </c>
      <c r="P2340">
        <f t="shared" si="471"/>
        <v>1</v>
      </c>
      <c r="Q2340">
        <f t="shared" si="472"/>
        <v>0.77052547484997214</v>
      </c>
      <c r="R2340" s="9">
        <f t="shared" si="473"/>
        <v>0.77052547484997214</v>
      </c>
      <c r="S2340" s="11">
        <f t="shared" si="474"/>
        <v>0.22947452515002786</v>
      </c>
      <c r="T2340" s="9">
        <f t="shared" si="475"/>
        <v>-0.26068256201710338</v>
      </c>
      <c r="U2340" s="11">
        <f t="shared" si="476"/>
        <v>100</v>
      </c>
      <c r="AX2340">
        <v>0.99938518314575342</v>
      </c>
      <c r="AY2340">
        <v>0</v>
      </c>
      <c r="AZ2340">
        <v>1</v>
      </c>
      <c r="BA2340">
        <f t="shared" si="480"/>
        <v>1299</v>
      </c>
      <c r="BB2340">
        <f t="shared" si="481"/>
        <v>1037</v>
      </c>
      <c r="BC2340">
        <f t="shared" si="477"/>
        <v>7.6923076923074429E-4</v>
      </c>
      <c r="BD2340">
        <f t="shared" si="478"/>
        <v>0.13583333333333336</v>
      </c>
      <c r="BE2340">
        <f t="shared" si="479"/>
        <v>0</v>
      </c>
    </row>
    <row r="2341" spans="1:57" x14ac:dyDescent="0.3">
      <c r="A2341">
        <f>Pumpkin_Seeds_Dataset!A2339</f>
        <v>91710</v>
      </c>
      <c r="B2341">
        <f>Pumpkin_Seeds_Dataset!B2339</f>
        <v>1219.412</v>
      </c>
      <c r="C2341">
        <f>Pumpkin_Seeds_Dataset!C2339</f>
        <v>498.76069999999999</v>
      </c>
      <c r="D2341">
        <f>Pumpkin_Seeds_Dataset!D2339</f>
        <v>236.07380000000001</v>
      </c>
      <c r="E2341">
        <f>Pumpkin_Seeds_Dataset!E2339</f>
        <v>92599</v>
      </c>
      <c r="F2341">
        <f>Pumpkin_Seeds_Dataset!F2339</f>
        <v>341.71449999999999</v>
      </c>
      <c r="G2341">
        <f>Pumpkin_Seeds_Dataset!G2339</f>
        <v>0.88090000000000002</v>
      </c>
      <c r="H2341">
        <f>Pumpkin_Seeds_Dataset!H2339</f>
        <v>0.99039999999999995</v>
      </c>
      <c r="I2341">
        <f>Pumpkin_Seeds_Dataset!I2339</f>
        <v>0.73860000000000003</v>
      </c>
      <c r="J2341">
        <f>Pumpkin_Seeds_Dataset!J2339</f>
        <v>0.77500000000000002</v>
      </c>
      <c r="K2341">
        <f>Pumpkin_Seeds_Dataset!K2339</f>
        <v>2.1126999999999998</v>
      </c>
      <c r="L2341">
        <f>Pumpkin_Seeds_Dataset!L2339</f>
        <v>0.68510000000000004</v>
      </c>
      <c r="M2341" s="9">
        <f>Pumpkin_Seeds_Dataset!M2339</f>
        <v>1</v>
      </c>
      <c r="N2341" s="10">
        <f t="shared" si="469"/>
        <v>0</v>
      </c>
      <c r="O2341" s="11">
        <f t="shared" si="470"/>
        <v>1</v>
      </c>
      <c r="P2341">
        <f t="shared" si="471"/>
        <v>1</v>
      </c>
      <c r="Q2341">
        <f t="shared" si="472"/>
        <v>0.84847259585314827</v>
      </c>
      <c r="R2341" s="9">
        <f t="shared" si="473"/>
        <v>0.84847259585314827</v>
      </c>
      <c r="S2341" s="11">
        <f t="shared" si="474"/>
        <v>0.15152740414685173</v>
      </c>
      <c r="T2341" s="9">
        <f t="shared" si="475"/>
        <v>-0.16431749199718948</v>
      </c>
      <c r="U2341" s="11">
        <f t="shared" si="476"/>
        <v>100</v>
      </c>
      <c r="AX2341">
        <v>0.99939982622280787</v>
      </c>
      <c r="AY2341">
        <v>0</v>
      </c>
      <c r="AZ2341">
        <v>1</v>
      </c>
      <c r="BA2341">
        <f t="shared" si="480"/>
        <v>1299</v>
      </c>
      <c r="BB2341">
        <f t="shared" si="481"/>
        <v>1038</v>
      </c>
      <c r="BC2341">
        <f t="shared" si="477"/>
        <v>7.6923076923074429E-4</v>
      </c>
      <c r="BD2341">
        <f t="shared" si="478"/>
        <v>0.13500000000000001</v>
      </c>
      <c r="BE2341">
        <f t="shared" si="479"/>
        <v>0</v>
      </c>
    </row>
    <row r="2342" spans="1:57" x14ac:dyDescent="0.3">
      <c r="A2342">
        <f>Pumpkin_Seeds_Dataset!A2340</f>
        <v>73528</v>
      </c>
      <c r="B2342">
        <f>Pumpkin_Seeds_Dataset!B2340</f>
        <v>1120.9829999999999</v>
      </c>
      <c r="C2342">
        <f>Pumpkin_Seeds_Dataset!C2340</f>
        <v>470.48790000000002</v>
      </c>
      <c r="D2342">
        <f>Pumpkin_Seeds_Dataset!D2340</f>
        <v>200.61109999999999</v>
      </c>
      <c r="E2342">
        <f>Pumpkin_Seeds_Dataset!E2340</f>
        <v>74343</v>
      </c>
      <c r="F2342">
        <f>Pumpkin_Seeds_Dataset!F2340</f>
        <v>305.97179999999997</v>
      </c>
      <c r="G2342">
        <f>Pumpkin_Seeds_Dataset!G2340</f>
        <v>0.90449999999999997</v>
      </c>
      <c r="H2342">
        <f>Pumpkin_Seeds_Dataset!H2340</f>
        <v>0.98899999999999999</v>
      </c>
      <c r="I2342">
        <f>Pumpkin_Seeds_Dataset!I2340</f>
        <v>0.67300000000000004</v>
      </c>
      <c r="J2342">
        <f>Pumpkin_Seeds_Dataset!J2340</f>
        <v>0.73529999999999995</v>
      </c>
      <c r="K2342">
        <f>Pumpkin_Seeds_Dataset!K2340</f>
        <v>2.3452999999999999</v>
      </c>
      <c r="L2342">
        <f>Pumpkin_Seeds_Dataset!L2340</f>
        <v>0.65029999999999999</v>
      </c>
      <c r="M2342" s="9">
        <f>Pumpkin_Seeds_Dataset!M2340</f>
        <v>1</v>
      </c>
      <c r="N2342" s="10">
        <f t="shared" si="469"/>
        <v>0</v>
      </c>
      <c r="O2342" s="11">
        <f t="shared" si="470"/>
        <v>1</v>
      </c>
      <c r="P2342">
        <f t="shared" si="471"/>
        <v>1</v>
      </c>
      <c r="Q2342">
        <f t="shared" si="472"/>
        <v>0.97615641437022937</v>
      </c>
      <c r="R2342" s="9">
        <f t="shared" si="473"/>
        <v>0.97615641437022937</v>
      </c>
      <c r="S2342" s="11">
        <f t="shared" si="474"/>
        <v>2.3843585629770625E-2</v>
      </c>
      <c r="T2342" s="9">
        <f t="shared" si="475"/>
        <v>-2.4132444784171699E-2</v>
      </c>
      <c r="U2342" s="11">
        <f t="shared" si="476"/>
        <v>100</v>
      </c>
      <c r="AX2342">
        <v>0.99940869126723253</v>
      </c>
      <c r="AY2342">
        <v>0</v>
      </c>
      <c r="AZ2342">
        <v>1</v>
      </c>
      <c r="BA2342">
        <f t="shared" si="480"/>
        <v>1299</v>
      </c>
      <c r="BB2342">
        <f t="shared" si="481"/>
        <v>1039</v>
      </c>
      <c r="BC2342">
        <f t="shared" si="477"/>
        <v>7.6923076923074429E-4</v>
      </c>
      <c r="BD2342">
        <f t="shared" si="478"/>
        <v>0.13416666666666666</v>
      </c>
      <c r="BE2342">
        <f t="shared" si="479"/>
        <v>0</v>
      </c>
    </row>
    <row r="2343" spans="1:57" x14ac:dyDescent="0.3">
      <c r="A2343">
        <f>Pumpkin_Seeds_Dataset!A2341</f>
        <v>73065</v>
      </c>
      <c r="B2343">
        <f>Pumpkin_Seeds_Dataset!B2341</f>
        <v>1067.8910000000001</v>
      </c>
      <c r="C2343">
        <f>Pumpkin_Seeds_Dataset!C2341</f>
        <v>429.74299999999999</v>
      </c>
      <c r="D2343">
        <f>Pumpkin_Seeds_Dataset!D2341</f>
        <v>217.81440000000001</v>
      </c>
      <c r="E2343">
        <f>Pumpkin_Seeds_Dataset!E2341</f>
        <v>74045</v>
      </c>
      <c r="F2343">
        <f>Pumpkin_Seeds_Dataset!F2341</f>
        <v>305.00700000000001</v>
      </c>
      <c r="G2343">
        <f>Pumpkin_Seeds_Dataset!G2341</f>
        <v>0.86199999999999999</v>
      </c>
      <c r="H2343">
        <f>Pumpkin_Seeds_Dataset!H2341</f>
        <v>0.98680000000000001</v>
      </c>
      <c r="I2343">
        <f>Pumpkin_Seeds_Dataset!I2341</f>
        <v>0.69699999999999995</v>
      </c>
      <c r="J2343">
        <f>Pumpkin_Seeds_Dataset!J2341</f>
        <v>0.80510000000000004</v>
      </c>
      <c r="K2343">
        <f>Pumpkin_Seeds_Dataset!K2341</f>
        <v>1.9730000000000001</v>
      </c>
      <c r="L2343">
        <f>Pumpkin_Seeds_Dataset!L2341</f>
        <v>0.7097</v>
      </c>
      <c r="M2343" s="9">
        <f>Pumpkin_Seeds_Dataset!M2341</f>
        <v>1</v>
      </c>
      <c r="N2343" s="10">
        <f t="shared" si="469"/>
        <v>0</v>
      </c>
      <c r="O2343" s="11">
        <f t="shared" si="470"/>
        <v>1</v>
      </c>
      <c r="P2343">
        <f t="shared" si="471"/>
        <v>1</v>
      </c>
      <c r="Q2343">
        <f t="shared" si="472"/>
        <v>0.16580114576745658</v>
      </c>
      <c r="R2343" s="9">
        <f t="shared" si="473"/>
        <v>0.16580114576745658</v>
      </c>
      <c r="S2343" s="11">
        <f t="shared" si="474"/>
        <v>0.83419885423254336</v>
      </c>
      <c r="T2343" s="9">
        <f t="shared" si="475"/>
        <v>-1.7969661257652749</v>
      </c>
      <c r="U2343" s="11">
        <f t="shared" si="476"/>
        <v>0</v>
      </c>
      <c r="AX2343">
        <v>0.99941607999542514</v>
      </c>
      <c r="AY2343">
        <v>0</v>
      </c>
      <c r="AZ2343">
        <v>1</v>
      </c>
      <c r="BA2343">
        <f t="shared" si="480"/>
        <v>1299</v>
      </c>
      <c r="BB2343">
        <f t="shared" si="481"/>
        <v>1040</v>
      </c>
      <c r="BC2343">
        <f t="shared" si="477"/>
        <v>7.6923076923074429E-4</v>
      </c>
      <c r="BD2343">
        <f t="shared" si="478"/>
        <v>0.1333333333333333</v>
      </c>
      <c r="BE2343">
        <f t="shared" si="479"/>
        <v>0</v>
      </c>
    </row>
    <row r="2344" spans="1:57" x14ac:dyDescent="0.3">
      <c r="A2344">
        <f>Pumpkin_Seeds_Dataset!A2342</f>
        <v>100776</v>
      </c>
      <c r="B2344">
        <f>Pumpkin_Seeds_Dataset!B2342</f>
        <v>1255.2049999999999</v>
      </c>
      <c r="C2344">
        <f>Pumpkin_Seeds_Dataset!C2342</f>
        <v>508.00229999999999</v>
      </c>
      <c r="D2344">
        <f>Pumpkin_Seeds_Dataset!D2342</f>
        <v>253.535</v>
      </c>
      <c r="E2344">
        <f>Pumpkin_Seeds_Dataset!E2342</f>
        <v>101767</v>
      </c>
      <c r="F2344">
        <f>Pumpkin_Seeds_Dataset!F2342</f>
        <v>358.20659999999998</v>
      </c>
      <c r="G2344">
        <f>Pumpkin_Seeds_Dataset!G2342</f>
        <v>0.86660000000000004</v>
      </c>
      <c r="H2344">
        <f>Pumpkin_Seeds_Dataset!H2342</f>
        <v>0.99029999999999996</v>
      </c>
      <c r="I2344">
        <f>Pumpkin_Seeds_Dataset!I2342</f>
        <v>0.67400000000000004</v>
      </c>
      <c r="J2344">
        <f>Pumpkin_Seeds_Dataset!J2342</f>
        <v>0.80379999999999996</v>
      </c>
      <c r="K2344">
        <f>Pumpkin_Seeds_Dataset!K2342</f>
        <v>2.0036999999999998</v>
      </c>
      <c r="L2344">
        <f>Pumpkin_Seeds_Dataset!L2342</f>
        <v>0.70509999999999995</v>
      </c>
      <c r="M2344" s="9">
        <f>Pumpkin_Seeds_Dataset!M2342</f>
        <v>1</v>
      </c>
      <c r="N2344" s="10">
        <f t="shared" si="469"/>
        <v>0</v>
      </c>
      <c r="O2344" s="11">
        <f t="shared" si="470"/>
        <v>1</v>
      </c>
      <c r="P2344">
        <f t="shared" si="471"/>
        <v>1</v>
      </c>
      <c r="Q2344">
        <f t="shared" si="472"/>
        <v>0.59960651757382455</v>
      </c>
      <c r="R2344" s="9">
        <f t="shared" si="473"/>
        <v>0.59960651757382455</v>
      </c>
      <c r="S2344" s="11">
        <f t="shared" si="474"/>
        <v>0.40039348242617545</v>
      </c>
      <c r="T2344" s="9">
        <f t="shared" si="475"/>
        <v>-0.51148164294315035</v>
      </c>
      <c r="U2344" s="11">
        <f t="shared" si="476"/>
        <v>100</v>
      </c>
      <c r="AX2344">
        <v>0.999416362561933</v>
      </c>
      <c r="AY2344">
        <v>0</v>
      </c>
      <c r="AZ2344">
        <v>1</v>
      </c>
      <c r="BA2344">
        <f t="shared" si="480"/>
        <v>1299</v>
      </c>
      <c r="BB2344">
        <f t="shared" si="481"/>
        <v>1041</v>
      </c>
      <c r="BC2344">
        <f t="shared" si="477"/>
        <v>7.6923076923074429E-4</v>
      </c>
      <c r="BD2344">
        <f t="shared" si="478"/>
        <v>0.13249999999999995</v>
      </c>
      <c r="BE2344">
        <f t="shared" si="479"/>
        <v>0</v>
      </c>
    </row>
    <row r="2345" spans="1:57" x14ac:dyDescent="0.3">
      <c r="A2345">
        <f>Pumpkin_Seeds_Dataset!A2343</f>
        <v>82301</v>
      </c>
      <c r="B2345">
        <f>Pumpkin_Seeds_Dataset!B2343</f>
        <v>1206.5029999999999</v>
      </c>
      <c r="C2345">
        <f>Pumpkin_Seeds_Dataset!C2343</f>
        <v>518.8682</v>
      </c>
      <c r="D2345">
        <f>Pumpkin_Seeds_Dataset!D2343</f>
        <v>203.21520000000001</v>
      </c>
      <c r="E2345">
        <f>Pumpkin_Seeds_Dataset!E2343</f>
        <v>83011</v>
      </c>
      <c r="F2345">
        <f>Pumpkin_Seeds_Dataset!F2343</f>
        <v>323.71109999999999</v>
      </c>
      <c r="G2345">
        <f>Pumpkin_Seeds_Dataset!G2343</f>
        <v>0.92010000000000003</v>
      </c>
      <c r="H2345">
        <f>Pumpkin_Seeds_Dataset!H2343</f>
        <v>0.99139999999999995</v>
      </c>
      <c r="I2345">
        <f>Pumpkin_Seeds_Dataset!I2343</f>
        <v>0.54310000000000003</v>
      </c>
      <c r="J2345">
        <f>Pumpkin_Seeds_Dataset!J2343</f>
        <v>0.71050000000000002</v>
      </c>
      <c r="K2345">
        <f>Pumpkin_Seeds_Dataset!K2343</f>
        <v>2.5533000000000001</v>
      </c>
      <c r="L2345">
        <f>Pumpkin_Seeds_Dataset!L2343</f>
        <v>0.62390000000000001</v>
      </c>
      <c r="M2345" s="9">
        <f>Pumpkin_Seeds_Dataset!M2343</f>
        <v>1</v>
      </c>
      <c r="N2345" s="10">
        <f t="shared" si="469"/>
        <v>0</v>
      </c>
      <c r="O2345" s="11">
        <f t="shared" si="470"/>
        <v>1</v>
      </c>
      <c r="P2345">
        <f t="shared" si="471"/>
        <v>1</v>
      </c>
      <c r="Q2345">
        <f t="shared" si="472"/>
        <v>0.99869856949605218</v>
      </c>
      <c r="R2345" s="9">
        <f t="shared" si="473"/>
        <v>0.99869856949605218</v>
      </c>
      <c r="S2345" s="11">
        <f t="shared" si="474"/>
        <v>1.3014305039478202E-3</v>
      </c>
      <c r="T2345" s="9">
        <f t="shared" si="475"/>
        <v>-1.30227810009759E-3</v>
      </c>
      <c r="U2345" s="11">
        <f t="shared" si="476"/>
        <v>100</v>
      </c>
      <c r="AX2345">
        <v>0.99942472645545599</v>
      </c>
      <c r="AY2345">
        <v>0</v>
      </c>
      <c r="AZ2345">
        <v>1</v>
      </c>
      <c r="BA2345">
        <f t="shared" si="480"/>
        <v>1299</v>
      </c>
      <c r="BB2345">
        <f t="shared" si="481"/>
        <v>1042</v>
      </c>
      <c r="BC2345">
        <f t="shared" si="477"/>
        <v>7.6923076923074429E-4</v>
      </c>
      <c r="BD2345">
        <f t="shared" si="478"/>
        <v>0.13166666666666671</v>
      </c>
      <c r="BE2345">
        <f t="shared" si="479"/>
        <v>0</v>
      </c>
    </row>
    <row r="2346" spans="1:57" x14ac:dyDescent="0.3">
      <c r="A2346">
        <f>Pumpkin_Seeds_Dataset!A2344</f>
        <v>80251</v>
      </c>
      <c r="B2346">
        <f>Pumpkin_Seeds_Dataset!B2344</f>
        <v>1143.501</v>
      </c>
      <c r="C2346">
        <f>Pumpkin_Seeds_Dataset!C2344</f>
        <v>474.80349999999999</v>
      </c>
      <c r="D2346">
        <f>Pumpkin_Seeds_Dataset!D2344</f>
        <v>216.42930000000001</v>
      </c>
      <c r="E2346">
        <f>Pumpkin_Seeds_Dataset!E2344</f>
        <v>81135</v>
      </c>
      <c r="F2346">
        <f>Pumpkin_Seeds_Dataset!F2344</f>
        <v>319.65410000000003</v>
      </c>
      <c r="G2346">
        <f>Pumpkin_Seeds_Dataset!G2344</f>
        <v>0.8901</v>
      </c>
      <c r="H2346">
        <f>Pumpkin_Seeds_Dataset!H2344</f>
        <v>0.98909999999999998</v>
      </c>
      <c r="I2346">
        <f>Pumpkin_Seeds_Dataset!I2344</f>
        <v>0.62039999999999995</v>
      </c>
      <c r="J2346">
        <f>Pumpkin_Seeds_Dataset!J2344</f>
        <v>0.7712</v>
      </c>
      <c r="K2346">
        <f>Pumpkin_Seeds_Dataset!K2344</f>
        <v>2.1938</v>
      </c>
      <c r="L2346">
        <f>Pumpkin_Seeds_Dataset!L2344</f>
        <v>0.67320000000000002</v>
      </c>
      <c r="M2346" s="9">
        <f>Pumpkin_Seeds_Dataset!M2344</f>
        <v>1</v>
      </c>
      <c r="N2346" s="10">
        <f t="shared" si="469"/>
        <v>0</v>
      </c>
      <c r="O2346" s="11">
        <f t="shared" si="470"/>
        <v>1</v>
      </c>
      <c r="P2346">
        <f t="shared" si="471"/>
        <v>1</v>
      </c>
      <c r="Q2346">
        <f t="shared" si="472"/>
        <v>0.77051154512955133</v>
      </c>
      <c r="R2346" s="9">
        <f t="shared" si="473"/>
        <v>0.77051154512955133</v>
      </c>
      <c r="S2346" s="11">
        <f t="shared" si="474"/>
        <v>0.22948845487044867</v>
      </c>
      <c r="T2346" s="9">
        <f t="shared" si="475"/>
        <v>-0.26070064038931717</v>
      </c>
      <c r="U2346" s="11">
        <f t="shared" si="476"/>
        <v>100</v>
      </c>
      <c r="AX2346">
        <v>0.9994364392585191</v>
      </c>
      <c r="AY2346">
        <v>0</v>
      </c>
      <c r="AZ2346">
        <v>1</v>
      </c>
      <c r="BA2346">
        <f t="shared" si="480"/>
        <v>1299</v>
      </c>
      <c r="BB2346">
        <f t="shared" si="481"/>
        <v>1043</v>
      </c>
      <c r="BC2346">
        <f t="shared" si="477"/>
        <v>7.6923076923074429E-4</v>
      </c>
      <c r="BD2346">
        <f t="shared" si="478"/>
        <v>0.13083333333333336</v>
      </c>
      <c r="BE2346">
        <f t="shared" si="479"/>
        <v>0</v>
      </c>
    </row>
    <row r="2347" spans="1:57" x14ac:dyDescent="0.3">
      <c r="A2347">
        <f>Pumpkin_Seeds_Dataset!A2345</f>
        <v>73958</v>
      </c>
      <c r="B2347">
        <f>Pumpkin_Seeds_Dataset!B2345</f>
        <v>1101.126</v>
      </c>
      <c r="C2347">
        <f>Pumpkin_Seeds_Dataset!C2345</f>
        <v>454.4932</v>
      </c>
      <c r="D2347">
        <f>Pumpkin_Seeds_Dataset!D2345</f>
        <v>208.01300000000001</v>
      </c>
      <c r="E2347">
        <f>Pumpkin_Seeds_Dataset!E2345</f>
        <v>74727</v>
      </c>
      <c r="F2347">
        <f>Pumpkin_Seeds_Dataset!F2345</f>
        <v>306.86520000000002</v>
      </c>
      <c r="G2347">
        <f>Pumpkin_Seeds_Dataset!G2345</f>
        <v>0.8891</v>
      </c>
      <c r="H2347">
        <f>Pumpkin_Seeds_Dataset!H2345</f>
        <v>0.98970000000000002</v>
      </c>
      <c r="I2347">
        <f>Pumpkin_Seeds_Dataset!I2345</f>
        <v>0.68899999999999995</v>
      </c>
      <c r="J2347">
        <f>Pumpkin_Seeds_Dataset!J2345</f>
        <v>0.76649999999999996</v>
      </c>
      <c r="K2347">
        <f>Pumpkin_Seeds_Dataset!K2345</f>
        <v>2.1848999999999998</v>
      </c>
      <c r="L2347">
        <f>Pumpkin_Seeds_Dataset!L2345</f>
        <v>0.67520000000000002</v>
      </c>
      <c r="M2347" s="9">
        <f>Pumpkin_Seeds_Dataset!M2345</f>
        <v>1</v>
      </c>
      <c r="N2347" s="10">
        <f t="shared" si="469"/>
        <v>0</v>
      </c>
      <c r="O2347" s="11">
        <f t="shared" si="470"/>
        <v>1</v>
      </c>
      <c r="P2347">
        <f t="shared" si="471"/>
        <v>1</v>
      </c>
      <c r="Q2347">
        <f t="shared" si="472"/>
        <v>0.78096614025621314</v>
      </c>
      <c r="R2347" s="9">
        <f t="shared" si="473"/>
        <v>0.78096614025621314</v>
      </c>
      <c r="S2347" s="11">
        <f t="shared" si="474"/>
        <v>0.21903385974378686</v>
      </c>
      <c r="T2347" s="9">
        <f t="shared" si="475"/>
        <v>-0.24722348442771561</v>
      </c>
      <c r="U2347" s="11">
        <f t="shared" si="476"/>
        <v>100</v>
      </c>
      <c r="AX2347">
        <v>0.99944021762122404</v>
      </c>
      <c r="AY2347">
        <v>0</v>
      </c>
      <c r="AZ2347">
        <v>1</v>
      </c>
      <c r="BA2347">
        <f t="shared" si="480"/>
        <v>1299</v>
      </c>
      <c r="BB2347">
        <f t="shared" si="481"/>
        <v>1044</v>
      </c>
      <c r="BC2347">
        <f t="shared" si="477"/>
        <v>7.6923076923074429E-4</v>
      </c>
      <c r="BD2347">
        <f t="shared" si="478"/>
        <v>0.13</v>
      </c>
      <c r="BE2347">
        <f t="shared" si="479"/>
        <v>0</v>
      </c>
    </row>
    <row r="2348" spans="1:57" x14ac:dyDescent="0.3">
      <c r="A2348">
        <f>Pumpkin_Seeds_Dataset!A2346</f>
        <v>94555</v>
      </c>
      <c r="B2348">
        <f>Pumpkin_Seeds_Dataset!B2346</f>
        <v>1271.2619999999999</v>
      </c>
      <c r="C2348">
        <f>Pumpkin_Seeds_Dataset!C2346</f>
        <v>533.27779999999996</v>
      </c>
      <c r="D2348">
        <f>Pumpkin_Seeds_Dataset!D2346</f>
        <v>226.8304</v>
      </c>
      <c r="E2348">
        <f>Pumpkin_Seeds_Dataset!E2346</f>
        <v>95804</v>
      </c>
      <c r="F2348">
        <f>Pumpkin_Seeds_Dataset!F2346</f>
        <v>346.97430000000003</v>
      </c>
      <c r="G2348">
        <f>Pumpkin_Seeds_Dataset!G2346</f>
        <v>0.90500000000000003</v>
      </c>
      <c r="H2348">
        <f>Pumpkin_Seeds_Dataset!H2346</f>
        <v>0.98699999999999999</v>
      </c>
      <c r="I2348">
        <f>Pumpkin_Seeds_Dataset!I2346</f>
        <v>0.5474</v>
      </c>
      <c r="J2348">
        <f>Pumpkin_Seeds_Dataset!J2346</f>
        <v>0.73519999999999996</v>
      </c>
      <c r="K2348">
        <f>Pumpkin_Seeds_Dataset!K2346</f>
        <v>2.351</v>
      </c>
      <c r="L2348">
        <f>Pumpkin_Seeds_Dataset!L2346</f>
        <v>0.65059999999999996</v>
      </c>
      <c r="M2348" s="9">
        <f>Pumpkin_Seeds_Dataset!M2346</f>
        <v>1</v>
      </c>
      <c r="N2348" s="10">
        <f t="shared" si="469"/>
        <v>0</v>
      </c>
      <c r="O2348" s="11">
        <f t="shared" si="470"/>
        <v>1</v>
      </c>
      <c r="P2348">
        <f t="shared" si="471"/>
        <v>1</v>
      </c>
      <c r="Q2348">
        <f t="shared" si="472"/>
        <v>0.94562952283234225</v>
      </c>
      <c r="R2348" s="9">
        <f t="shared" si="473"/>
        <v>0.94562952283234225</v>
      </c>
      <c r="S2348" s="11">
        <f t="shared" si="474"/>
        <v>5.4370477167657749E-2</v>
      </c>
      <c r="T2348" s="9">
        <f t="shared" si="475"/>
        <v>-5.5904411548279513E-2</v>
      </c>
      <c r="U2348" s="11">
        <f t="shared" si="476"/>
        <v>100</v>
      </c>
      <c r="AX2348">
        <v>0.99946325820167337</v>
      </c>
      <c r="AY2348">
        <v>0</v>
      </c>
      <c r="AZ2348">
        <v>1</v>
      </c>
      <c r="BA2348">
        <f t="shared" si="480"/>
        <v>1299</v>
      </c>
      <c r="BB2348">
        <f t="shared" si="481"/>
        <v>1045</v>
      </c>
      <c r="BC2348">
        <f t="shared" si="477"/>
        <v>7.6923076923074429E-4</v>
      </c>
      <c r="BD2348">
        <f t="shared" si="478"/>
        <v>0.12916666666666665</v>
      </c>
      <c r="BE2348">
        <f t="shared" si="479"/>
        <v>0</v>
      </c>
    </row>
    <row r="2349" spans="1:57" x14ac:dyDescent="0.3">
      <c r="A2349">
        <f>Pumpkin_Seeds_Dataset!A2347</f>
        <v>96357</v>
      </c>
      <c r="B2349">
        <f>Pumpkin_Seeds_Dataset!B2347</f>
        <v>1250.211</v>
      </c>
      <c r="C2349">
        <f>Pumpkin_Seeds_Dataset!C2347</f>
        <v>512.63639999999998</v>
      </c>
      <c r="D2349">
        <f>Pumpkin_Seeds_Dataset!D2347</f>
        <v>240.12530000000001</v>
      </c>
      <c r="E2349">
        <f>Pumpkin_Seeds_Dataset!E2347</f>
        <v>97308</v>
      </c>
      <c r="F2349">
        <f>Pumpkin_Seeds_Dataset!F2347</f>
        <v>350.26499999999999</v>
      </c>
      <c r="G2349">
        <f>Pumpkin_Seeds_Dataset!G2347</f>
        <v>0.88349999999999995</v>
      </c>
      <c r="H2349">
        <f>Pumpkin_Seeds_Dataset!H2347</f>
        <v>0.99019999999999997</v>
      </c>
      <c r="I2349">
        <f>Pumpkin_Seeds_Dataset!I2347</f>
        <v>0.73250000000000004</v>
      </c>
      <c r="J2349">
        <f>Pumpkin_Seeds_Dataset!J2347</f>
        <v>0.77470000000000006</v>
      </c>
      <c r="K2349">
        <f>Pumpkin_Seeds_Dataset!K2347</f>
        <v>2.1349</v>
      </c>
      <c r="L2349">
        <f>Pumpkin_Seeds_Dataset!L2347</f>
        <v>0.68330000000000002</v>
      </c>
      <c r="M2349" s="9">
        <f>Pumpkin_Seeds_Dataset!M2347</f>
        <v>1</v>
      </c>
      <c r="N2349" s="10">
        <f t="shared" si="469"/>
        <v>0</v>
      </c>
      <c r="O2349" s="11">
        <f t="shared" si="470"/>
        <v>1</v>
      </c>
      <c r="P2349">
        <f t="shared" si="471"/>
        <v>1</v>
      </c>
      <c r="Q2349">
        <f t="shared" si="472"/>
        <v>0.81886635894143989</v>
      </c>
      <c r="R2349" s="9">
        <f t="shared" si="473"/>
        <v>0.81886635894143989</v>
      </c>
      <c r="S2349" s="11">
        <f t="shared" si="474"/>
        <v>0.18113364105856011</v>
      </c>
      <c r="T2349" s="9">
        <f t="shared" si="475"/>
        <v>-0.19983438433938033</v>
      </c>
      <c r="U2349" s="11">
        <f t="shared" si="476"/>
        <v>100</v>
      </c>
      <c r="AX2349">
        <v>0.9994773852196922</v>
      </c>
      <c r="AY2349">
        <v>0</v>
      </c>
      <c r="AZ2349">
        <v>1</v>
      </c>
      <c r="BA2349">
        <f t="shared" si="480"/>
        <v>1299</v>
      </c>
      <c r="BB2349">
        <f t="shared" si="481"/>
        <v>1046</v>
      </c>
      <c r="BC2349">
        <f t="shared" si="477"/>
        <v>7.6923076923074429E-4</v>
      </c>
      <c r="BD2349">
        <f t="shared" si="478"/>
        <v>0.1283333333333333</v>
      </c>
      <c r="BE2349">
        <f t="shared" si="479"/>
        <v>0</v>
      </c>
    </row>
    <row r="2350" spans="1:57" x14ac:dyDescent="0.3">
      <c r="A2350">
        <f>Pumpkin_Seeds_Dataset!A2348</f>
        <v>97110</v>
      </c>
      <c r="B2350">
        <f>Pumpkin_Seeds_Dataset!B2348</f>
        <v>1253.943</v>
      </c>
      <c r="C2350">
        <f>Pumpkin_Seeds_Dataset!C2348</f>
        <v>517.84500000000003</v>
      </c>
      <c r="D2350">
        <f>Pumpkin_Seeds_Dataset!D2348</f>
        <v>239.26320000000001</v>
      </c>
      <c r="E2350">
        <f>Pumpkin_Seeds_Dataset!E2348</f>
        <v>98045</v>
      </c>
      <c r="F2350">
        <f>Pumpkin_Seeds_Dataset!F2348</f>
        <v>351.6309</v>
      </c>
      <c r="G2350">
        <f>Pumpkin_Seeds_Dataset!G2348</f>
        <v>0.88690000000000002</v>
      </c>
      <c r="H2350">
        <f>Pumpkin_Seeds_Dataset!H2348</f>
        <v>0.99050000000000005</v>
      </c>
      <c r="I2350">
        <f>Pumpkin_Seeds_Dataset!I2348</f>
        <v>0.58789999999999998</v>
      </c>
      <c r="J2350">
        <f>Pumpkin_Seeds_Dataset!J2348</f>
        <v>0.77610000000000001</v>
      </c>
      <c r="K2350">
        <f>Pumpkin_Seeds_Dataset!K2348</f>
        <v>2.1642999999999999</v>
      </c>
      <c r="L2350">
        <f>Pumpkin_Seeds_Dataset!L2348</f>
        <v>0.67900000000000005</v>
      </c>
      <c r="M2350" s="9">
        <f>Pumpkin_Seeds_Dataset!M2348</f>
        <v>1</v>
      </c>
      <c r="N2350" s="10">
        <f t="shared" si="469"/>
        <v>0</v>
      </c>
      <c r="O2350" s="11">
        <f t="shared" si="470"/>
        <v>1</v>
      </c>
      <c r="P2350">
        <f t="shared" si="471"/>
        <v>1</v>
      </c>
      <c r="Q2350">
        <f t="shared" si="472"/>
        <v>0.83582675054845046</v>
      </c>
      <c r="R2350" s="9">
        <f t="shared" si="473"/>
        <v>0.83582675054845046</v>
      </c>
      <c r="S2350" s="11">
        <f t="shared" si="474"/>
        <v>0.16417324945154954</v>
      </c>
      <c r="T2350" s="9">
        <f t="shared" si="475"/>
        <v>-0.17933392355988506</v>
      </c>
      <c r="U2350" s="11">
        <f t="shared" si="476"/>
        <v>100</v>
      </c>
      <c r="AX2350">
        <v>0.99948705215739009</v>
      </c>
      <c r="AY2350">
        <v>0</v>
      </c>
      <c r="AZ2350">
        <v>1</v>
      </c>
      <c r="BA2350">
        <f t="shared" si="480"/>
        <v>1299</v>
      </c>
      <c r="BB2350">
        <f t="shared" si="481"/>
        <v>1047</v>
      </c>
      <c r="BC2350">
        <f t="shared" si="477"/>
        <v>7.6923076923074429E-4</v>
      </c>
      <c r="BD2350">
        <f t="shared" si="478"/>
        <v>0.12749999999999995</v>
      </c>
      <c r="BE2350">
        <f t="shared" si="479"/>
        <v>0</v>
      </c>
    </row>
    <row r="2351" spans="1:57" x14ac:dyDescent="0.3">
      <c r="A2351">
        <f>Pumpkin_Seeds_Dataset!A2349</f>
        <v>64286</v>
      </c>
      <c r="B2351">
        <f>Pumpkin_Seeds_Dataset!B2349</f>
        <v>1028.115</v>
      </c>
      <c r="C2351">
        <f>Pumpkin_Seeds_Dataset!C2349</f>
        <v>428.49650000000003</v>
      </c>
      <c r="D2351">
        <f>Pumpkin_Seeds_Dataset!D2349</f>
        <v>191.4254</v>
      </c>
      <c r="E2351">
        <f>Pumpkin_Seeds_Dataset!E2349</f>
        <v>64847</v>
      </c>
      <c r="F2351">
        <f>Pumpkin_Seeds_Dataset!F2349</f>
        <v>286.09699999999998</v>
      </c>
      <c r="G2351">
        <f>Pumpkin_Seeds_Dataset!G2349</f>
        <v>0.89470000000000005</v>
      </c>
      <c r="H2351">
        <f>Pumpkin_Seeds_Dataset!H2349</f>
        <v>0.99129999999999996</v>
      </c>
      <c r="I2351">
        <f>Pumpkin_Seeds_Dataset!I2349</f>
        <v>0.72209999999999996</v>
      </c>
      <c r="J2351">
        <f>Pumpkin_Seeds_Dataset!J2349</f>
        <v>0.76429999999999998</v>
      </c>
      <c r="K2351">
        <f>Pumpkin_Seeds_Dataset!K2349</f>
        <v>2.2385000000000002</v>
      </c>
      <c r="L2351">
        <f>Pumpkin_Seeds_Dataset!L2349</f>
        <v>0.66769999999999996</v>
      </c>
      <c r="M2351" s="9">
        <f>Pumpkin_Seeds_Dataset!M2349</f>
        <v>1</v>
      </c>
      <c r="N2351" s="10">
        <f t="shared" si="469"/>
        <v>0</v>
      </c>
      <c r="O2351" s="11">
        <f t="shared" si="470"/>
        <v>1</v>
      </c>
      <c r="P2351">
        <f t="shared" si="471"/>
        <v>1</v>
      </c>
      <c r="Q2351">
        <f t="shared" si="472"/>
        <v>0.94121133943088975</v>
      </c>
      <c r="R2351" s="9">
        <f t="shared" si="473"/>
        <v>0.94121133943088975</v>
      </c>
      <c r="S2351" s="11">
        <f t="shared" si="474"/>
        <v>5.8788660569110252E-2</v>
      </c>
      <c r="T2351" s="9">
        <f t="shared" si="475"/>
        <v>-6.0587574357380068E-2</v>
      </c>
      <c r="U2351" s="11">
        <f t="shared" si="476"/>
        <v>100</v>
      </c>
      <c r="AX2351">
        <v>0.99950265531572491</v>
      </c>
      <c r="AY2351">
        <v>0</v>
      </c>
      <c r="AZ2351">
        <v>1</v>
      </c>
      <c r="BA2351">
        <f t="shared" si="480"/>
        <v>1299</v>
      </c>
      <c r="BB2351">
        <f t="shared" si="481"/>
        <v>1048</v>
      </c>
      <c r="BC2351">
        <f t="shared" si="477"/>
        <v>7.6923076923074429E-4</v>
      </c>
      <c r="BD2351">
        <f t="shared" si="478"/>
        <v>0.12666666666666671</v>
      </c>
      <c r="BE2351">
        <f t="shared" si="479"/>
        <v>0</v>
      </c>
    </row>
    <row r="2352" spans="1:57" x14ac:dyDescent="0.3">
      <c r="A2352">
        <f>Pumpkin_Seeds_Dataset!A2350</f>
        <v>80283</v>
      </c>
      <c r="B2352">
        <f>Pumpkin_Seeds_Dataset!B2350</f>
        <v>1140.1969999999999</v>
      </c>
      <c r="C2352">
        <f>Pumpkin_Seeds_Dataset!C2350</f>
        <v>471.15100000000001</v>
      </c>
      <c r="D2352">
        <f>Pumpkin_Seeds_Dataset!D2350</f>
        <v>217.97300000000001</v>
      </c>
      <c r="E2352">
        <f>Pumpkin_Seeds_Dataset!E2350</f>
        <v>80940</v>
      </c>
      <c r="F2352">
        <f>Pumpkin_Seeds_Dataset!F2350</f>
        <v>319.71780000000001</v>
      </c>
      <c r="G2352">
        <f>Pumpkin_Seeds_Dataset!G2350</f>
        <v>0.88649999999999995</v>
      </c>
      <c r="H2352">
        <f>Pumpkin_Seeds_Dataset!H2350</f>
        <v>0.9919</v>
      </c>
      <c r="I2352">
        <f>Pumpkin_Seeds_Dataset!I2350</f>
        <v>0.69210000000000005</v>
      </c>
      <c r="J2352">
        <f>Pumpkin_Seeds_Dataset!J2350</f>
        <v>0.77600000000000002</v>
      </c>
      <c r="K2352">
        <f>Pumpkin_Seeds_Dataset!K2350</f>
        <v>2.1615000000000002</v>
      </c>
      <c r="L2352">
        <f>Pumpkin_Seeds_Dataset!L2350</f>
        <v>0.67859999999999998</v>
      </c>
      <c r="M2352" s="9">
        <f>Pumpkin_Seeds_Dataset!M2350</f>
        <v>1</v>
      </c>
      <c r="N2352" s="10">
        <f t="shared" si="469"/>
        <v>0</v>
      </c>
      <c r="O2352" s="11">
        <f t="shared" si="470"/>
        <v>1</v>
      </c>
      <c r="P2352">
        <f t="shared" si="471"/>
        <v>1</v>
      </c>
      <c r="Q2352">
        <f t="shared" si="472"/>
        <v>0.82956093189533864</v>
      </c>
      <c r="R2352" s="9">
        <f t="shared" si="473"/>
        <v>0.82956093189533864</v>
      </c>
      <c r="S2352" s="11">
        <f t="shared" si="474"/>
        <v>0.17043906810466136</v>
      </c>
      <c r="T2352" s="9">
        <f t="shared" si="475"/>
        <v>-0.18685871587660918</v>
      </c>
      <c r="U2352" s="11">
        <f t="shared" si="476"/>
        <v>100</v>
      </c>
      <c r="AX2352">
        <v>0.99950764391759139</v>
      </c>
      <c r="AY2352">
        <v>0</v>
      </c>
      <c r="AZ2352">
        <v>1</v>
      </c>
      <c r="BA2352">
        <f t="shared" si="480"/>
        <v>1299</v>
      </c>
      <c r="BB2352">
        <f t="shared" si="481"/>
        <v>1049</v>
      </c>
      <c r="BC2352">
        <f t="shared" si="477"/>
        <v>7.6923076923074429E-4</v>
      </c>
      <c r="BD2352">
        <f t="shared" si="478"/>
        <v>0.12583333333333335</v>
      </c>
      <c r="BE2352">
        <f t="shared" si="479"/>
        <v>0</v>
      </c>
    </row>
    <row r="2353" spans="1:57" x14ac:dyDescent="0.3">
      <c r="A2353">
        <f>Pumpkin_Seeds_Dataset!A2351</f>
        <v>79317</v>
      </c>
      <c r="B2353">
        <f>Pumpkin_Seeds_Dataset!B2351</f>
        <v>1093.8440000000001</v>
      </c>
      <c r="C2353">
        <f>Pumpkin_Seeds_Dataset!C2351</f>
        <v>439.3614</v>
      </c>
      <c r="D2353">
        <f>Pumpkin_Seeds_Dataset!D2351</f>
        <v>230.43520000000001</v>
      </c>
      <c r="E2353">
        <f>Pumpkin_Seeds_Dataset!E2351</f>
        <v>79905</v>
      </c>
      <c r="F2353">
        <f>Pumpkin_Seeds_Dataset!F2351</f>
        <v>317.7885</v>
      </c>
      <c r="G2353">
        <f>Pumpkin_Seeds_Dataset!G2351</f>
        <v>0.85140000000000005</v>
      </c>
      <c r="H2353">
        <f>Pumpkin_Seeds_Dataset!H2351</f>
        <v>0.99260000000000004</v>
      </c>
      <c r="I2353">
        <f>Pumpkin_Seeds_Dataset!I2351</f>
        <v>0.65910000000000002</v>
      </c>
      <c r="J2353">
        <f>Pumpkin_Seeds_Dataset!J2351</f>
        <v>0.83299999999999996</v>
      </c>
      <c r="K2353">
        <f>Pumpkin_Seeds_Dataset!K2351</f>
        <v>1.9067000000000001</v>
      </c>
      <c r="L2353">
        <f>Pumpkin_Seeds_Dataset!L2351</f>
        <v>0.72330000000000005</v>
      </c>
      <c r="M2353" s="9">
        <f>Pumpkin_Seeds_Dataset!M2351</f>
        <v>1</v>
      </c>
      <c r="N2353" s="10">
        <f t="shared" si="469"/>
        <v>0</v>
      </c>
      <c r="O2353" s="11">
        <f t="shared" si="470"/>
        <v>1</v>
      </c>
      <c r="P2353">
        <f t="shared" si="471"/>
        <v>1</v>
      </c>
      <c r="Q2353">
        <f t="shared" si="472"/>
        <v>0.17218967368316421</v>
      </c>
      <c r="R2353" s="9">
        <f t="shared" si="473"/>
        <v>0.17218967368316421</v>
      </c>
      <c r="S2353" s="11">
        <f t="shared" si="474"/>
        <v>0.82781032631683582</v>
      </c>
      <c r="T2353" s="9">
        <f t="shared" si="475"/>
        <v>-1.7591586557833223</v>
      </c>
      <c r="U2353" s="11">
        <f t="shared" si="476"/>
        <v>0</v>
      </c>
      <c r="AX2353">
        <v>0.99950771004945926</v>
      </c>
      <c r="AY2353">
        <v>0</v>
      </c>
      <c r="AZ2353">
        <v>1</v>
      </c>
      <c r="BA2353">
        <f t="shared" si="480"/>
        <v>1299</v>
      </c>
      <c r="BB2353">
        <f t="shared" si="481"/>
        <v>1050</v>
      </c>
      <c r="BC2353">
        <f t="shared" si="477"/>
        <v>7.6923076923074429E-4</v>
      </c>
      <c r="BD2353">
        <f t="shared" si="478"/>
        <v>0.125</v>
      </c>
      <c r="BE2353">
        <f t="shared" si="479"/>
        <v>0</v>
      </c>
    </row>
    <row r="2354" spans="1:57" x14ac:dyDescent="0.3">
      <c r="A2354">
        <f>Pumpkin_Seeds_Dataset!A2352</f>
        <v>91329</v>
      </c>
      <c r="B2354">
        <f>Pumpkin_Seeds_Dataset!B2352</f>
        <v>1237.633</v>
      </c>
      <c r="C2354">
        <f>Pumpkin_Seeds_Dataset!C2352</f>
        <v>509.12759999999997</v>
      </c>
      <c r="D2354">
        <f>Pumpkin_Seeds_Dataset!D2352</f>
        <v>229.5984</v>
      </c>
      <c r="E2354">
        <f>Pumpkin_Seeds_Dataset!E2352</f>
        <v>92246</v>
      </c>
      <c r="F2354">
        <f>Pumpkin_Seeds_Dataset!F2352</f>
        <v>341.00400000000002</v>
      </c>
      <c r="G2354">
        <f>Pumpkin_Seeds_Dataset!G2352</f>
        <v>0.89249999999999996</v>
      </c>
      <c r="H2354">
        <f>Pumpkin_Seeds_Dataset!H2352</f>
        <v>0.99009999999999998</v>
      </c>
      <c r="I2354">
        <f>Pumpkin_Seeds_Dataset!I2352</f>
        <v>0.58640000000000003</v>
      </c>
      <c r="J2354">
        <f>Pumpkin_Seeds_Dataset!J2352</f>
        <v>0.74929999999999997</v>
      </c>
      <c r="K2354">
        <f>Pumpkin_Seeds_Dataset!K2352</f>
        <v>2.2174999999999998</v>
      </c>
      <c r="L2354">
        <f>Pumpkin_Seeds_Dataset!L2352</f>
        <v>0.66979999999999995</v>
      </c>
      <c r="M2354" s="9">
        <f>Pumpkin_Seeds_Dataset!M2352</f>
        <v>1</v>
      </c>
      <c r="N2354" s="10">
        <f t="shared" si="469"/>
        <v>0</v>
      </c>
      <c r="O2354" s="11">
        <f t="shared" si="470"/>
        <v>1</v>
      </c>
      <c r="P2354">
        <f t="shared" si="471"/>
        <v>1</v>
      </c>
      <c r="Q2354">
        <f t="shared" si="472"/>
        <v>0.90373905847252067</v>
      </c>
      <c r="R2354" s="9">
        <f t="shared" si="473"/>
        <v>0.90373905847252067</v>
      </c>
      <c r="S2354" s="11">
        <f t="shared" si="474"/>
        <v>9.6260941527479327E-2</v>
      </c>
      <c r="T2354" s="9">
        <f t="shared" si="475"/>
        <v>-0.10121461239017322</v>
      </c>
      <c r="U2354" s="11">
        <f t="shared" si="476"/>
        <v>100</v>
      </c>
      <c r="AX2354">
        <v>0.99951661010067194</v>
      </c>
      <c r="AY2354">
        <v>0</v>
      </c>
      <c r="AZ2354">
        <v>1</v>
      </c>
      <c r="BA2354">
        <f t="shared" si="480"/>
        <v>1299</v>
      </c>
      <c r="BB2354">
        <f t="shared" si="481"/>
        <v>1051</v>
      </c>
      <c r="BC2354">
        <f t="shared" si="477"/>
        <v>7.6923076923074429E-4</v>
      </c>
      <c r="BD2354">
        <f t="shared" si="478"/>
        <v>0.12416666666666665</v>
      </c>
      <c r="BE2354">
        <f t="shared" si="479"/>
        <v>0</v>
      </c>
    </row>
    <row r="2355" spans="1:57" x14ac:dyDescent="0.3">
      <c r="A2355">
        <f>Pumpkin_Seeds_Dataset!A2353</f>
        <v>82647</v>
      </c>
      <c r="B2355">
        <f>Pumpkin_Seeds_Dataset!B2353</f>
        <v>1167.309</v>
      </c>
      <c r="C2355">
        <f>Pumpkin_Seeds_Dataset!C2353</f>
        <v>491.90530000000001</v>
      </c>
      <c r="D2355">
        <f>Pumpkin_Seeds_Dataset!D2353</f>
        <v>214.489</v>
      </c>
      <c r="E2355">
        <f>Pumpkin_Seeds_Dataset!E2353</f>
        <v>83428</v>
      </c>
      <c r="F2355">
        <f>Pumpkin_Seeds_Dataset!F2353</f>
        <v>324.39089999999999</v>
      </c>
      <c r="G2355">
        <f>Pumpkin_Seeds_Dataset!G2353</f>
        <v>0.89990000000000003</v>
      </c>
      <c r="H2355">
        <f>Pumpkin_Seeds_Dataset!H2353</f>
        <v>0.99060000000000004</v>
      </c>
      <c r="I2355">
        <f>Pumpkin_Seeds_Dataset!I2353</f>
        <v>0.74329999999999996</v>
      </c>
      <c r="J2355">
        <f>Pumpkin_Seeds_Dataset!J2353</f>
        <v>0.76219999999999999</v>
      </c>
      <c r="K2355">
        <f>Pumpkin_Seeds_Dataset!K2353</f>
        <v>2.2934000000000001</v>
      </c>
      <c r="L2355">
        <f>Pumpkin_Seeds_Dataset!L2353</f>
        <v>0.65949999999999998</v>
      </c>
      <c r="M2355" s="9">
        <f>Pumpkin_Seeds_Dataset!M2353</f>
        <v>1</v>
      </c>
      <c r="N2355" s="10">
        <f t="shared" si="469"/>
        <v>0</v>
      </c>
      <c r="O2355" s="11">
        <f t="shared" si="470"/>
        <v>1</v>
      </c>
      <c r="P2355">
        <f t="shared" si="471"/>
        <v>1</v>
      </c>
      <c r="Q2355">
        <f t="shared" si="472"/>
        <v>0.93044019343072604</v>
      </c>
      <c r="R2355" s="9">
        <f t="shared" si="473"/>
        <v>0.93044019343072604</v>
      </c>
      <c r="S2355" s="11">
        <f t="shared" si="474"/>
        <v>6.9559806569273963E-2</v>
      </c>
      <c r="T2355" s="9">
        <f t="shared" si="475"/>
        <v>-7.209747854878118E-2</v>
      </c>
      <c r="U2355" s="11">
        <f t="shared" si="476"/>
        <v>100</v>
      </c>
      <c r="AX2355">
        <v>0.99953533587813281</v>
      </c>
      <c r="AY2355">
        <v>0</v>
      </c>
      <c r="AZ2355">
        <v>1</v>
      </c>
      <c r="BA2355">
        <f t="shared" si="480"/>
        <v>1299</v>
      </c>
      <c r="BB2355">
        <f t="shared" si="481"/>
        <v>1052</v>
      </c>
      <c r="BC2355">
        <f t="shared" si="477"/>
        <v>7.6923076923074429E-4</v>
      </c>
      <c r="BD2355">
        <f t="shared" si="478"/>
        <v>0.12333333333333329</v>
      </c>
      <c r="BE2355">
        <f t="shared" si="479"/>
        <v>0</v>
      </c>
    </row>
    <row r="2356" spans="1:57" x14ac:dyDescent="0.3">
      <c r="A2356">
        <f>Pumpkin_Seeds_Dataset!A2354</f>
        <v>74478</v>
      </c>
      <c r="B2356">
        <f>Pumpkin_Seeds_Dataset!B2354</f>
        <v>1108.664</v>
      </c>
      <c r="C2356">
        <f>Pumpkin_Seeds_Dataset!C2354</f>
        <v>464.0992</v>
      </c>
      <c r="D2356">
        <f>Pumpkin_Seeds_Dataset!D2354</f>
        <v>204.67840000000001</v>
      </c>
      <c r="E2356">
        <f>Pumpkin_Seeds_Dataset!E2354</f>
        <v>75065</v>
      </c>
      <c r="F2356">
        <f>Pumpkin_Seeds_Dataset!F2354</f>
        <v>307.94209999999998</v>
      </c>
      <c r="G2356">
        <f>Pumpkin_Seeds_Dataset!G2354</f>
        <v>0.89749999999999996</v>
      </c>
      <c r="H2356">
        <f>Pumpkin_Seeds_Dataset!H2354</f>
        <v>0.99219999999999997</v>
      </c>
      <c r="I2356">
        <f>Pumpkin_Seeds_Dataset!I2354</f>
        <v>0.64370000000000005</v>
      </c>
      <c r="J2356">
        <f>Pumpkin_Seeds_Dataset!J2354</f>
        <v>0.76139999999999997</v>
      </c>
      <c r="K2356">
        <f>Pumpkin_Seeds_Dataset!K2354</f>
        <v>2.2675000000000001</v>
      </c>
      <c r="L2356">
        <f>Pumpkin_Seeds_Dataset!L2354</f>
        <v>0.66349999999999998</v>
      </c>
      <c r="M2356" s="9">
        <f>Pumpkin_Seeds_Dataset!M2354</f>
        <v>1</v>
      </c>
      <c r="N2356" s="10">
        <f t="shared" si="469"/>
        <v>0</v>
      </c>
      <c r="O2356" s="11">
        <f t="shared" si="470"/>
        <v>1</v>
      </c>
      <c r="P2356">
        <f t="shared" si="471"/>
        <v>1</v>
      </c>
      <c r="Q2356">
        <f t="shared" si="472"/>
        <v>0.9227676331919622</v>
      </c>
      <c r="R2356" s="9">
        <f t="shared" si="473"/>
        <v>0.9227676331919622</v>
      </c>
      <c r="S2356" s="11">
        <f t="shared" si="474"/>
        <v>7.72323668080378E-2</v>
      </c>
      <c r="T2356" s="9">
        <f t="shared" si="475"/>
        <v>-8.0377827862075646E-2</v>
      </c>
      <c r="U2356" s="11">
        <f t="shared" si="476"/>
        <v>100</v>
      </c>
      <c r="AX2356">
        <v>0.99953672139557914</v>
      </c>
      <c r="AY2356">
        <v>0</v>
      </c>
      <c r="AZ2356">
        <v>1</v>
      </c>
      <c r="BA2356">
        <f t="shared" si="480"/>
        <v>1299</v>
      </c>
      <c r="BB2356">
        <f t="shared" si="481"/>
        <v>1053</v>
      </c>
      <c r="BC2356">
        <f t="shared" si="477"/>
        <v>7.6923076923074429E-4</v>
      </c>
      <c r="BD2356">
        <f t="shared" si="478"/>
        <v>0.12250000000000005</v>
      </c>
      <c r="BE2356">
        <f t="shared" si="479"/>
        <v>0</v>
      </c>
    </row>
    <row r="2357" spans="1:57" x14ac:dyDescent="0.3">
      <c r="A2357">
        <f>Pumpkin_Seeds_Dataset!A2355</f>
        <v>107620</v>
      </c>
      <c r="B2357">
        <f>Pumpkin_Seeds_Dataset!B2355</f>
        <v>1391.943</v>
      </c>
      <c r="C2357">
        <f>Pumpkin_Seeds_Dataset!C2355</f>
        <v>593.7296</v>
      </c>
      <c r="D2357">
        <f>Pumpkin_Seeds_Dataset!D2355</f>
        <v>232.6062</v>
      </c>
      <c r="E2357">
        <f>Pumpkin_Seeds_Dataset!E2355</f>
        <v>108931</v>
      </c>
      <c r="F2357">
        <f>Pumpkin_Seeds_Dataset!F2355</f>
        <v>370.1703</v>
      </c>
      <c r="G2357">
        <f>Pumpkin_Seeds_Dataset!G2355</f>
        <v>0.92010000000000003</v>
      </c>
      <c r="H2357">
        <f>Pumpkin_Seeds_Dataset!H2355</f>
        <v>0.98799999999999999</v>
      </c>
      <c r="I2357">
        <f>Pumpkin_Seeds_Dataset!I2355</f>
        <v>0.72309999999999997</v>
      </c>
      <c r="J2357">
        <f>Pumpkin_Seeds_Dataset!J2355</f>
        <v>0.69799999999999995</v>
      </c>
      <c r="K2357">
        <f>Pumpkin_Seeds_Dataset!K2355</f>
        <v>2.5525000000000002</v>
      </c>
      <c r="L2357">
        <f>Pumpkin_Seeds_Dataset!L2355</f>
        <v>0.62350000000000005</v>
      </c>
      <c r="M2357" s="9">
        <f>Pumpkin_Seeds_Dataset!M2355</f>
        <v>1</v>
      </c>
      <c r="N2357" s="10">
        <f t="shared" si="469"/>
        <v>0</v>
      </c>
      <c r="O2357" s="11">
        <f t="shared" si="470"/>
        <v>1</v>
      </c>
      <c r="P2357">
        <f t="shared" si="471"/>
        <v>1</v>
      </c>
      <c r="Q2357">
        <f t="shared" si="472"/>
        <v>0.99974494111353829</v>
      </c>
      <c r="R2357" s="9">
        <f t="shared" si="473"/>
        <v>0.99974494111353829</v>
      </c>
      <c r="S2357" s="11">
        <f t="shared" si="474"/>
        <v>2.5505888646171204E-4</v>
      </c>
      <c r="T2357" s="9">
        <f t="shared" si="475"/>
        <v>-2.5509141951150679E-4</v>
      </c>
      <c r="U2357" s="11">
        <f t="shared" si="476"/>
        <v>100</v>
      </c>
      <c r="AX2357">
        <v>0.99953856766900639</v>
      </c>
      <c r="AY2357">
        <v>0</v>
      </c>
      <c r="AZ2357">
        <v>1</v>
      </c>
      <c r="BA2357">
        <f t="shared" si="480"/>
        <v>1299</v>
      </c>
      <c r="BB2357">
        <f t="shared" si="481"/>
        <v>1054</v>
      </c>
      <c r="BC2357">
        <f t="shared" si="477"/>
        <v>7.6923076923074429E-4</v>
      </c>
      <c r="BD2357">
        <f t="shared" si="478"/>
        <v>0.1216666666666667</v>
      </c>
      <c r="BE2357">
        <f t="shared" si="479"/>
        <v>0</v>
      </c>
    </row>
    <row r="2358" spans="1:57" x14ac:dyDescent="0.3">
      <c r="A2358">
        <f>Pumpkin_Seeds_Dataset!A2356</f>
        <v>74928</v>
      </c>
      <c r="B2358">
        <f>Pumpkin_Seeds_Dataset!B2356</f>
        <v>1063.2460000000001</v>
      </c>
      <c r="C2358">
        <f>Pumpkin_Seeds_Dataset!C2356</f>
        <v>416.74329999999998</v>
      </c>
      <c r="D2358">
        <f>Pumpkin_Seeds_Dataset!D2356</f>
        <v>231.4828</v>
      </c>
      <c r="E2358">
        <f>Pumpkin_Seeds_Dataset!E2356</f>
        <v>75550</v>
      </c>
      <c r="F2358">
        <f>Pumpkin_Seeds_Dataset!F2356</f>
        <v>308.87099999999998</v>
      </c>
      <c r="G2358">
        <f>Pumpkin_Seeds_Dataset!G2356</f>
        <v>0.83150000000000002</v>
      </c>
      <c r="H2358">
        <f>Pumpkin_Seeds_Dataset!H2356</f>
        <v>0.99180000000000001</v>
      </c>
      <c r="I2358">
        <f>Pumpkin_Seeds_Dataset!I2356</f>
        <v>0.75180000000000002</v>
      </c>
      <c r="J2358">
        <f>Pumpkin_Seeds_Dataset!J2356</f>
        <v>0.83289999999999997</v>
      </c>
      <c r="K2358">
        <f>Pumpkin_Seeds_Dataset!K2356</f>
        <v>1.8003</v>
      </c>
      <c r="L2358">
        <f>Pumpkin_Seeds_Dataset!L2356</f>
        <v>0.74119999999999997</v>
      </c>
      <c r="M2358" s="9">
        <f>Pumpkin_Seeds_Dataset!M2356</f>
        <v>1</v>
      </c>
      <c r="N2358" s="10">
        <f t="shared" si="469"/>
        <v>0</v>
      </c>
      <c r="O2358" s="11">
        <f t="shared" si="470"/>
        <v>1</v>
      </c>
      <c r="P2358">
        <f t="shared" si="471"/>
        <v>1</v>
      </c>
      <c r="Q2358">
        <f t="shared" si="472"/>
        <v>0.19787742953441106</v>
      </c>
      <c r="R2358" s="9">
        <f t="shared" si="473"/>
        <v>0.19787742953441106</v>
      </c>
      <c r="S2358" s="11">
        <f t="shared" si="474"/>
        <v>0.80212257046558899</v>
      </c>
      <c r="T2358" s="9">
        <f t="shared" si="475"/>
        <v>-1.6201074827291801</v>
      </c>
      <c r="U2358" s="11">
        <f t="shared" si="476"/>
        <v>0</v>
      </c>
      <c r="AX2358">
        <v>0.99957150866637734</v>
      </c>
      <c r="AY2358">
        <v>0</v>
      </c>
      <c r="AZ2358">
        <v>1</v>
      </c>
      <c r="BA2358">
        <f t="shared" si="480"/>
        <v>1299</v>
      </c>
      <c r="BB2358">
        <f t="shared" si="481"/>
        <v>1055</v>
      </c>
      <c r="BC2358">
        <f t="shared" si="477"/>
        <v>7.6923076923074429E-4</v>
      </c>
      <c r="BD2358">
        <f t="shared" si="478"/>
        <v>0.12083333333333335</v>
      </c>
      <c r="BE2358">
        <f t="shared" si="479"/>
        <v>0</v>
      </c>
    </row>
    <row r="2359" spans="1:57" x14ac:dyDescent="0.3">
      <c r="A2359">
        <f>Pumpkin_Seeds_Dataset!A2357</f>
        <v>101189</v>
      </c>
      <c r="B2359">
        <f>Pumpkin_Seeds_Dataset!B2357</f>
        <v>1307.9000000000001</v>
      </c>
      <c r="C2359">
        <f>Pumpkin_Seeds_Dataset!C2357</f>
        <v>538.27110000000005</v>
      </c>
      <c r="D2359">
        <f>Pumpkin_Seeds_Dataset!D2357</f>
        <v>241.20509999999999</v>
      </c>
      <c r="E2359">
        <f>Pumpkin_Seeds_Dataset!E2357</f>
        <v>102562</v>
      </c>
      <c r="F2359">
        <f>Pumpkin_Seeds_Dataset!F2357</f>
        <v>358.93990000000002</v>
      </c>
      <c r="G2359">
        <f>Pumpkin_Seeds_Dataset!G2357</f>
        <v>0.89400000000000002</v>
      </c>
      <c r="H2359">
        <f>Pumpkin_Seeds_Dataset!H2357</f>
        <v>0.98660000000000003</v>
      </c>
      <c r="I2359">
        <f>Pumpkin_Seeds_Dataset!I2357</f>
        <v>0.64510000000000001</v>
      </c>
      <c r="J2359">
        <f>Pumpkin_Seeds_Dataset!J2357</f>
        <v>0.74339999999999995</v>
      </c>
      <c r="K2359">
        <f>Pumpkin_Seeds_Dataset!K2357</f>
        <v>2.2315999999999998</v>
      </c>
      <c r="L2359">
        <f>Pumpkin_Seeds_Dataset!L2357</f>
        <v>0.66679999999999995</v>
      </c>
      <c r="M2359" s="9">
        <f>Pumpkin_Seeds_Dataset!M2357</f>
        <v>1</v>
      </c>
      <c r="N2359" s="10">
        <f t="shared" si="469"/>
        <v>0</v>
      </c>
      <c r="O2359" s="11">
        <f t="shared" si="470"/>
        <v>1</v>
      </c>
      <c r="P2359">
        <f t="shared" si="471"/>
        <v>1</v>
      </c>
      <c r="Q2359">
        <f t="shared" si="472"/>
        <v>0.91698203869977546</v>
      </c>
      <c r="R2359" s="9">
        <f t="shared" si="473"/>
        <v>0.91698203869977546</v>
      </c>
      <c r="S2359" s="11">
        <f t="shared" si="474"/>
        <v>8.3017961300224541E-2</v>
      </c>
      <c r="T2359" s="9">
        <f t="shared" si="475"/>
        <v>-8.666739394064607E-2</v>
      </c>
      <c r="U2359" s="11">
        <f t="shared" si="476"/>
        <v>100</v>
      </c>
      <c r="AX2359">
        <v>0.99957919535912265</v>
      </c>
      <c r="AY2359">
        <v>0</v>
      </c>
      <c r="AZ2359">
        <v>1</v>
      </c>
      <c r="BA2359">
        <f t="shared" si="480"/>
        <v>1299</v>
      </c>
      <c r="BB2359">
        <f t="shared" si="481"/>
        <v>1056</v>
      </c>
      <c r="BC2359">
        <f t="shared" si="477"/>
        <v>7.6923076923074429E-4</v>
      </c>
      <c r="BD2359">
        <f t="shared" si="478"/>
        <v>0.12</v>
      </c>
      <c r="BE2359">
        <f t="shared" si="479"/>
        <v>0</v>
      </c>
    </row>
    <row r="2360" spans="1:57" x14ac:dyDescent="0.3">
      <c r="A2360">
        <f>Pumpkin_Seeds_Dataset!A2358</f>
        <v>76894</v>
      </c>
      <c r="B2360">
        <f>Pumpkin_Seeds_Dataset!B2358</f>
        <v>1163.6959999999999</v>
      </c>
      <c r="C2360">
        <f>Pumpkin_Seeds_Dataset!C2358</f>
        <v>495.57819999999998</v>
      </c>
      <c r="D2360">
        <f>Pumpkin_Seeds_Dataset!D2358</f>
        <v>198.6129</v>
      </c>
      <c r="E2360">
        <f>Pumpkin_Seeds_Dataset!E2358</f>
        <v>77536</v>
      </c>
      <c r="F2360">
        <f>Pumpkin_Seeds_Dataset!F2358</f>
        <v>312.89690000000002</v>
      </c>
      <c r="G2360">
        <f>Pumpkin_Seeds_Dataset!G2358</f>
        <v>0.91620000000000001</v>
      </c>
      <c r="H2360">
        <f>Pumpkin_Seeds_Dataset!H2358</f>
        <v>0.99170000000000003</v>
      </c>
      <c r="I2360">
        <f>Pumpkin_Seeds_Dataset!I2358</f>
        <v>0.55679999999999996</v>
      </c>
      <c r="J2360">
        <f>Pumpkin_Seeds_Dataset!J2358</f>
        <v>0.71350000000000002</v>
      </c>
      <c r="K2360">
        <f>Pumpkin_Seeds_Dataset!K2358</f>
        <v>2.4952000000000001</v>
      </c>
      <c r="L2360">
        <f>Pumpkin_Seeds_Dataset!L2358</f>
        <v>0.63139999999999996</v>
      </c>
      <c r="M2360" s="9">
        <f>Pumpkin_Seeds_Dataset!M2358</f>
        <v>1</v>
      </c>
      <c r="N2360" s="10">
        <f t="shared" si="469"/>
        <v>0</v>
      </c>
      <c r="O2360" s="11">
        <f t="shared" si="470"/>
        <v>1</v>
      </c>
      <c r="P2360">
        <f t="shared" si="471"/>
        <v>1</v>
      </c>
      <c r="Q2360">
        <f t="shared" si="472"/>
        <v>0.99683926259400024</v>
      </c>
      <c r="R2360" s="9">
        <f t="shared" si="473"/>
        <v>0.99683926259400024</v>
      </c>
      <c r="S2360" s="11">
        <f t="shared" si="474"/>
        <v>3.1607374059997584E-3</v>
      </c>
      <c r="T2360" s="9">
        <f t="shared" si="475"/>
        <v>-3.1657430870196813E-3</v>
      </c>
      <c r="U2360" s="11">
        <f t="shared" si="476"/>
        <v>100</v>
      </c>
      <c r="AX2360">
        <v>0.99959180829140792</v>
      </c>
      <c r="AY2360">
        <v>0</v>
      </c>
      <c r="AZ2360">
        <v>1</v>
      </c>
      <c r="BA2360">
        <f t="shared" si="480"/>
        <v>1299</v>
      </c>
      <c r="BB2360">
        <f t="shared" si="481"/>
        <v>1057</v>
      </c>
      <c r="BC2360">
        <f t="shared" si="477"/>
        <v>7.6923076923074429E-4</v>
      </c>
      <c r="BD2360">
        <f t="shared" si="478"/>
        <v>0.11916666666666664</v>
      </c>
      <c r="BE2360">
        <f t="shared" si="479"/>
        <v>0</v>
      </c>
    </row>
    <row r="2361" spans="1:57" x14ac:dyDescent="0.3">
      <c r="A2361">
        <f>Pumpkin_Seeds_Dataset!A2359</f>
        <v>99873</v>
      </c>
      <c r="B2361">
        <f>Pumpkin_Seeds_Dataset!B2359</f>
        <v>1361.049</v>
      </c>
      <c r="C2361">
        <f>Pumpkin_Seeds_Dataset!C2359</f>
        <v>597.08590000000004</v>
      </c>
      <c r="D2361">
        <f>Pumpkin_Seeds_Dataset!D2359</f>
        <v>213.81790000000001</v>
      </c>
      <c r="E2361">
        <f>Pumpkin_Seeds_Dataset!E2359</f>
        <v>100795</v>
      </c>
      <c r="F2361">
        <f>Pumpkin_Seeds_Dataset!F2359</f>
        <v>356.59820000000002</v>
      </c>
      <c r="G2361">
        <f>Pumpkin_Seeds_Dataset!G2359</f>
        <v>0.93369999999999997</v>
      </c>
      <c r="H2361">
        <f>Pumpkin_Seeds_Dataset!H2359</f>
        <v>0.9909</v>
      </c>
      <c r="I2361">
        <f>Pumpkin_Seeds_Dataset!I2359</f>
        <v>0.78239999999999998</v>
      </c>
      <c r="J2361">
        <f>Pumpkin_Seeds_Dataset!J2359</f>
        <v>0.67749999999999999</v>
      </c>
      <c r="K2361">
        <f>Pumpkin_Seeds_Dataset!K2359</f>
        <v>2.7925</v>
      </c>
      <c r="L2361">
        <f>Pumpkin_Seeds_Dataset!L2359</f>
        <v>0.59719999999999995</v>
      </c>
      <c r="M2361" s="9">
        <f>Pumpkin_Seeds_Dataset!M2359</f>
        <v>1</v>
      </c>
      <c r="N2361" s="10">
        <f t="shared" si="469"/>
        <v>0</v>
      </c>
      <c r="O2361" s="11">
        <f t="shared" si="470"/>
        <v>1</v>
      </c>
      <c r="P2361">
        <f t="shared" si="471"/>
        <v>1</v>
      </c>
      <c r="Q2361">
        <f t="shared" si="472"/>
        <v>0.99998786531972206</v>
      </c>
      <c r="R2361" s="9">
        <f t="shared" si="473"/>
        <v>0.99998786531972206</v>
      </c>
      <c r="S2361" s="11">
        <f t="shared" si="474"/>
        <v>1.2134680277942067E-5</v>
      </c>
      <c r="T2361" s="9">
        <f t="shared" si="475"/>
        <v>-1.2134753903770408E-5</v>
      </c>
      <c r="U2361" s="11">
        <f t="shared" si="476"/>
        <v>100</v>
      </c>
      <c r="AX2361">
        <v>0.99959828467916656</v>
      </c>
      <c r="AY2361">
        <v>0</v>
      </c>
      <c r="AZ2361">
        <v>1</v>
      </c>
      <c r="BA2361">
        <f t="shared" si="480"/>
        <v>1299</v>
      </c>
      <c r="BB2361">
        <f t="shared" si="481"/>
        <v>1058</v>
      </c>
      <c r="BC2361">
        <f t="shared" si="477"/>
        <v>7.6923076923074429E-4</v>
      </c>
      <c r="BD2361">
        <f t="shared" si="478"/>
        <v>0.11833333333333329</v>
      </c>
      <c r="BE2361">
        <f t="shared" si="479"/>
        <v>0</v>
      </c>
    </row>
    <row r="2362" spans="1:57" x14ac:dyDescent="0.3">
      <c r="A2362">
        <f>Pumpkin_Seeds_Dataset!A2360</f>
        <v>102794</v>
      </c>
      <c r="B2362">
        <f>Pumpkin_Seeds_Dataset!B2360</f>
        <v>1304.1590000000001</v>
      </c>
      <c r="C2362">
        <f>Pumpkin_Seeds_Dataset!C2360</f>
        <v>539.35260000000005</v>
      </c>
      <c r="D2362">
        <f>Pumpkin_Seeds_Dataset!D2360</f>
        <v>243.58779999999999</v>
      </c>
      <c r="E2362">
        <f>Pumpkin_Seeds_Dataset!E2360</f>
        <v>103596</v>
      </c>
      <c r="F2362">
        <f>Pumpkin_Seeds_Dataset!F2360</f>
        <v>361.77530000000002</v>
      </c>
      <c r="G2362">
        <f>Pumpkin_Seeds_Dataset!G2360</f>
        <v>0.89219999999999999</v>
      </c>
      <c r="H2362">
        <f>Pumpkin_Seeds_Dataset!H2360</f>
        <v>0.99229999999999996</v>
      </c>
      <c r="I2362">
        <f>Pumpkin_Seeds_Dataset!I2360</f>
        <v>0.70389999999999997</v>
      </c>
      <c r="J2362">
        <f>Pumpkin_Seeds_Dataset!J2360</f>
        <v>0.75949999999999995</v>
      </c>
      <c r="K2362">
        <f>Pumpkin_Seeds_Dataset!K2360</f>
        <v>2.2141999999999999</v>
      </c>
      <c r="L2362">
        <f>Pumpkin_Seeds_Dataset!L2360</f>
        <v>0.67079999999999995</v>
      </c>
      <c r="M2362" s="9">
        <f>Pumpkin_Seeds_Dataset!M2360</f>
        <v>1</v>
      </c>
      <c r="N2362" s="10">
        <f t="shared" si="469"/>
        <v>0</v>
      </c>
      <c r="O2362" s="11">
        <f t="shared" si="470"/>
        <v>1</v>
      </c>
      <c r="P2362">
        <f t="shared" si="471"/>
        <v>1</v>
      </c>
      <c r="Q2362">
        <f t="shared" si="472"/>
        <v>0.98455716120244607</v>
      </c>
      <c r="R2362" s="9">
        <f t="shared" si="473"/>
        <v>0.98455716120244607</v>
      </c>
      <c r="S2362" s="11">
        <f t="shared" si="474"/>
        <v>1.5442838797553926E-2</v>
      </c>
      <c r="T2362" s="9">
        <f t="shared" si="475"/>
        <v>-1.5563321438164825E-2</v>
      </c>
      <c r="U2362" s="11">
        <f t="shared" si="476"/>
        <v>100</v>
      </c>
      <c r="AX2362">
        <v>0.99960652850758469</v>
      </c>
      <c r="AY2362">
        <v>0</v>
      </c>
      <c r="AZ2362">
        <v>1</v>
      </c>
      <c r="BA2362">
        <f t="shared" si="480"/>
        <v>1299</v>
      </c>
      <c r="BB2362">
        <f t="shared" si="481"/>
        <v>1059</v>
      </c>
      <c r="BC2362">
        <f t="shared" si="477"/>
        <v>7.6923076923074429E-4</v>
      </c>
      <c r="BD2362">
        <f t="shared" si="478"/>
        <v>0.11750000000000005</v>
      </c>
      <c r="BE2362">
        <f t="shared" si="479"/>
        <v>0</v>
      </c>
    </row>
    <row r="2363" spans="1:57" x14ac:dyDescent="0.3">
      <c r="A2363">
        <f>Pumpkin_Seeds_Dataset!A2361</f>
        <v>71556</v>
      </c>
      <c r="B2363">
        <f>Pumpkin_Seeds_Dataset!B2361</f>
        <v>1095.2650000000001</v>
      </c>
      <c r="C2363">
        <f>Pumpkin_Seeds_Dataset!C2361</f>
        <v>457.35559999999998</v>
      </c>
      <c r="D2363">
        <f>Pumpkin_Seeds_Dataset!D2361</f>
        <v>200.71080000000001</v>
      </c>
      <c r="E2363">
        <f>Pumpkin_Seeds_Dataset!E2361</f>
        <v>72376</v>
      </c>
      <c r="F2363">
        <f>Pumpkin_Seeds_Dataset!F2361</f>
        <v>301.84089999999998</v>
      </c>
      <c r="G2363">
        <f>Pumpkin_Seeds_Dataset!G2361</f>
        <v>0.89859999999999995</v>
      </c>
      <c r="H2363">
        <f>Pumpkin_Seeds_Dataset!H2361</f>
        <v>0.98870000000000002</v>
      </c>
      <c r="I2363">
        <f>Pumpkin_Seeds_Dataset!I2361</f>
        <v>0.7329</v>
      </c>
      <c r="J2363">
        <f>Pumpkin_Seeds_Dataset!J2361</f>
        <v>0.74960000000000004</v>
      </c>
      <c r="K2363">
        <f>Pumpkin_Seeds_Dataset!K2361</f>
        <v>2.2787000000000002</v>
      </c>
      <c r="L2363">
        <f>Pumpkin_Seeds_Dataset!L2361</f>
        <v>0.66</v>
      </c>
      <c r="M2363" s="9">
        <f>Pumpkin_Seeds_Dataset!M2361</f>
        <v>1</v>
      </c>
      <c r="N2363" s="10">
        <f t="shared" si="469"/>
        <v>0</v>
      </c>
      <c r="O2363" s="11">
        <f t="shared" si="470"/>
        <v>1</v>
      </c>
      <c r="P2363">
        <f t="shared" si="471"/>
        <v>1</v>
      </c>
      <c r="Q2363">
        <f t="shared" si="472"/>
        <v>0.94422398742264757</v>
      </c>
      <c r="R2363" s="9">
        <f t="shared" si="473"/>
        <v>0.94422398742264757</v>
      </c>
      <c r="S2363" s="11">
        <f t="shared" si="474"/>
        <v>5.577601257735243E-2</v>
      </c>
      <c r="T2363" s="9">
        <f t="shared" si="475"/>
        <v>-5.7391866169725921E-2</v>
      </c>
      <c r="U2363" s="11">
        <f t="shared" si="476"/>
        <v>100</v>
      </c>
      <c r="AX2363">
        <v>0.99960883918867727</v>
      </c>
      <c r="AY2363">
        <v>0</v>
      </c>
      <c r="AZ2363">
        <v>1</v>
      </c>
      <c r="BA2363">
        <f t="shared" si="480"/>
        <v>1299</v>
      </c>
      <c r="BB2363">
        <f t="shared" si="481"/>
        <v>1060</v>
      </c>
      <c r="BC2363">
        <f t="shared" si="477"/>
        <v>7.6923076923074429E-4</v>
      </c>
      <c r="BD2363">
        <f t="shared" si="478"/>
        <v>0.1166666666666667</v>
      </c>
      <c r="BE2363">
        <f t="shared" si="479"/>
        <v>0</v>
      </c>
    </row>
    <row r="2364" spans="1:57" x14ac:dyDescent="0.3">
      <c r="A2364">
        <f>Pumpkin_Seeds_Dataset!A2362</f>
        <v>83141</v>
      </c>
      <c r="B2364">
        <f>Pumpkin_Seeds_Dataset!B2362</f>
        <v>1224.7370000000001</v>
      </c>
      <c r="C2364">
        <f>Pumpkin_Seeds_Dataset!C2362</f>
        <v>528.81709999999998</v>
      </c>
      <c r="D2364">
        <f>Pumpkin_Seeds_Dataset!D2362</f>
        <v>202.0976</v>
      </c>
      <c r="E2364">
        <f>Pumpkin_Seeds_Dataset!E2362</f>
        <v>83949</v>
      </c>
      <c r="F2364">
        <f>Pumpkin_Seeds_Dataset!F2362</f>
        <v>325.35890000000001</v>
      </c>
      <c r="G2364">
        <f>Pumpkin_Seeds_Dataset!G2362</f>
        <v>0.92410000000000003</v>
      </c>
      <c r="H2364">
        <f>Pumpkin_Seeds_Dataset!H2362</f>
        <v>0.99039999999999995</v>
      </c>
      <c r="I2364">
        <f>Pumpkin_Seeds_Dataset!I2362</f>
        <v>0.63690000000000002</v>
      </c>
      <c r="J2364">
        <f>Pumpkin_Seeds_Dataset!J2362</f>
        <v>0.69650000000000001</v>
      </c>
      <c r="K2364">
        <f>Pumpkin_Seeds_Dataset!K2362</f>
        <v>2.6166</v>
      </c>
      <c r="L2364">
        <f>Pumpkin_Seeds_Dataset!L2362</f>
        <v>0.61529999999999996</v>
      </c>
      <c r="M2364" s="9">
        <f>Pumpkin_Seeds_Dataset!M2362</f>
        <v>1</v>
      </c>
      <c r="N2364" s="10">
        <f t="shared" si="469"/>
        <v>0</v>
      </c>
      <c r="O2364" s="11">
        <f t="shared" si="470"/>
        <v>1</v>
      </c>
      <c r="P2364">
        <f t="shared" si="471"/>
        <v>1</v>
      </c>
      <c r="Q2364">
        <f t="shared" si="472"/>
        <v>0.99959828467916656</v>
      </c>
      <c r="R2364" s="9">
        <f t="shared" si="473"/>
        <v>0.99959828467916656</v>
      </c>
      <c r="S2364" s="11">
        <f t="shared" si="474"/>
        <v>4.0171532083344008E-4</v>
      </c>
      <c r="T2364" s="9">
        <f t="shared" si="475"/>
        <v>-4.0179603004841211E-4</v>
      </c>
      <c r="U2364" s="11">
        <f t="shared" si="476"/>
        <v>100</v>
      </c>
      <c r="AX2364">
        <v>0.99961245753986727</v>
      </c>
      <c r="AY2364">
        <v>0</v>
      </c>
      <c r="AZ2364">
        <v>1</v>
      </c>
      <c r="BA2364">
        <f t="shared" si="480"/>
        <v>1299</v>
      </c>
      <c r="BB2364">
        <f t="shared" si="481"/>
        <v>1061</v>
      </c>
      <c r="BC2364">
        <f t="shared" si="477"/>
        <v>7.6923076923074429E-4</v>
      </c>
      <c r="BD2364">
        <f t="shared" si="478"/>
        <v>0.11583333333333334</v>
      </c>
      <c r="BE2364">
        <f t="shared" si="479"/>
        <v>0</v>
      </c>
    </row>
    <row r="2365" spans="1:57" x14ac:dyDescent="0.3">
      <c r="A2365">
        <f>Pumpkin_Seeds_Dataset!A2363</f>
        <v>85765</v>
      </c>
      <c r="B2365">
        <f>Pumpkin_Seeds_Dataset!B2363</f>
        <v>1240.556</v>
      </c>
      <c r="C2365">
        <f>Pumpkin_Seeds_Dataset!C2363</f>
        <v>535.44209999999998</v>
      </c>
      <c r="D2365">
        <f>Pumpkin_Seeds_Dataset!D2363</f>
        <v>204.93029999999999</v>
      </c>
      <c r="E2365">
        <f>Pumpkin_Seeds_Dataset!E2363</f>
        <v>86648</v>
      </c>
      <c r="F2365">
        <f>Pumpkin_Seeds_Dataset!F2363</f>
        <v>330.45330000000001</v>
      </c>
      <c r="G2365">
        <f>Pumpkin_Seeds_Dataset!G2363</f>
        <v>0.92390000000000005</v>
      </c>
      <c r="H2365">
        <f>Pumpkin_Seeds_Dataset!H2363</f>
        <v>0.98980000000000001</v>
      </c>
      <c r="I2365">
        <f>Pumpkin_Seeds_Dataset!I2363</f>
        <v>0.75690000000000002</v>
      </c>
      <c r="J2365">
        <f>Pumpkin_Seeds_Dataset!J2363</f>
        <v>0.70030000000000003</v>
      </c>
      <c r="K2365">
        <f>Pumpkin_Seeds_Dataset!K2363</f>
        <v>2.6128</v>
      </c>
      <c r="L2365">
        <f>Pumpkin_Seeds_Dataset!L2363</f>
        <v>0.61719999999999997</v>
      </c>
      <c r="M2365" s="9">
        <f>Pumpkin_Seeds_Dataset!M2363</f>
        <v>1</v>
      </c>
      <c r="N2365" s="10">
        <f t="shared" si="469"/>
        <v>0</v>
      </c>
      <c r="O2365" s="11">
        <f t="shared" si="470"/>
        <v>1</v>
      </c>
      <c r="P2365">
        <f t="shared" si="471"/>
        <v>1</v>
      </c>
      <c r="Q2365">
        <f t="shared" si="472"/>
        <v>0.99918504579824119</v>
      </c>
      <c r="R2365" s="9">
        <f t="shared" si="473"/>
        <v>0.99918504579824119</v>
      </c>
      <c r="S2365" s="11">
        <f t="shared" si="474"/>
        <v>8.1495420175881073E-4</v>
      </c>
      <c r="T2365" s="9">
        <f t="shared" si="475"/>
        <v>-8.1528645746201177E-4</v>
      </c>
      <c r="U2365" s="11">
        <f t="shared" si="476"/>
        <v>100</v>
      </c>
      <c r="AX2365">
        <v>0.99962262820858161</v>
      </c>
      <c r="AY2365">
        <v>0</v>
      </c>
      <c r="AZ2365">
        <v>1</v>
      </c>
      <c r="BA2365">
        <f t="shared" si="480"/>
        <v>1299</v>
      </c>
      <c r="BB2365">
        <f t="shared" si="481"/>
        <v>1062</v>
      </c>
      <c r="BC2365">
        <f t="shared" si="477"/>
        <v>7.6923076923074429E-4</v>
      </c>
      <c r="BD2365">
        <f t="shared" si="478"/>
        <v>0.11499999999999999</v>
      </c>
      <c r="BE2365">
        <f t="shared" si="479"/>
        <v>0</v>
      </c>
    </row>
    <row r="2366" spans="1:57" x14ac:dyDescent="0.3">
      <c r="A2366">
        <f>Pumpkin_Seeds_Dataset!A2364</f>
        <v>96442</v>
      </c>
      <c r="B2366">
        <f>Pumpkin_Seeds_Dataset!B2364</f>
        <v>1227.0219999999999</v>
      </c>
      <c r="C2366">
        <f>Pumpkin_Seeds_Dataset!C2364</f>
        <v>493.25310000000002</v>
      </c>
      <c r="D2366">
        <f>Pumpkin_Seeds_Dataset!D2364</f>
        <v>249.75710000000001</v>
      </c>
      <c r="E2366">
        <f>Pumpkin_Seeds_Dataset!E2364</f>
        <v>97371</v>
      </c>
      <c r="F2366">
        <f>Pumpkin_Seeds_Dataset!F2364</f>
        <v>350.4194</v>
      </c>
      <c r="G2366">
        <f>Pumpkin_Seeds_Dataset!G2364</f>
        <v>0.86229999999999996</v>
      </c>
      <c r="H2366">
        <f>Pumpkin_Seeds_Dataset!H2364</f>
        <v>0.99050000000000005</v>
      </c>
      <c r="I2366">
        <f>Pumpkin_Seeds_Dataset!I2364</f>
        <v>0.72929999999999995</v>
      </c>
      <c r="J2366">
        <f>Pumpkin_Seeds_Dataset!J2364</f>
        <v>0.80500000000000005</v>
      </c>
      <c r="K2366">
        <f>Pumpkin_Seeds_Dataset!K2364</f>
        <v>1.9749000000000001</v>
      </c>
      <c r="L2366">
        <f>Pumpkin_Seeds_Dataset!L2364</f>
        <v>0.71040000000000003</v>
      </c>
      <c r="M2366" s="9">
        <f>Pumpkin_Seeds_Dataset!M2364</f>
        <v>1</v>
      </c>
      <c r="N2366" s="10">
        <f t="shared" si="469"/>
        <v>0</v>
      </c>
      <c r="O2366" s="11">
        <f t="shared" si="470"/>
        <v>1</v>
      </c>
      <c r="P2366">
        <f t="shared" si="471"/>
        <v>1</v>
      </c>
      <c r="Q2366">
        <f t="shared" si="472"/>
        <v>0.42390951967808282</v>
      </c>
      <c r="R2366" s="9">
        <f t="shared" si="473"/>
        <v>0.42390951967808282</v>
      </c>
      <c r="S2366" s="11">
        <f t="shared" si="474"/>
        <v>0.57609048032191712</v>
      </c>
      <c r="T2366" s="9">
        <f t="shared" si="475"/>
        <v>-0.85823524350820946</v>
      </c>
      <c r="U2366" s="11">
        <f t="shared" si="476"/>
        <v>0</v>
      </c>
      <c r="AX2366">
        <v>0.99963119379321475</v>
      </c>
      <c r="AY2366">
        <v>0</v>
      </c>
      <c r="AZ2366">
        <v>1</v>
      </c>
      <c r="BA2366">
        <f t="shared" si="480"/>
        <v>1299</v>
      </c>
      <c r="BB2366">
        <f t="shared" si="481"/>
        <v>1063</v>
      </c>
      <c r="BC2366">
        <f t="shared" si="477"/>
        <v>7.6923076923074429E-4</v>
      </c>
      <c r="BD2366">
        <f t="shared" si="478"/>
        <v>0.11416666666666664</v>
      </c>
      <c r="BE2366">
        <f t="shared" si="479"/>
        <v>0</v>
      </c>
    </row>
    <row r="2367" spans="1:57" x14ac:dyDescent="0.3">
      <c r="A2367">
        <f>Pumpkin_Seeds_Dataset!A2365</f>
        <v>94961</v>
      </c>
      <c r="B2367">
        <f>Pumpkin_Seeds_Dataset!B2365</f>
        <v>1276.1559999999999</v>
      </c>
      <c r="C2367">
        <f>Pumpkin_Seeds_Dataset!C2365</f>
        <v>540.44690000000003</v>
      </c>
      <c r="D2367">
        <f>Pumpkin_Seeds_Dataset!D2365</f>
        <v>224.2278</v>
      </c>
      <c r="E2367">
        <f>Pumpkin_Seeds_Dataset!E2365</f>
        <v>95861</v>
      </c>
      <c r="F2367">
        <f>Pumpkin_Seeds_Dataset!F2365</f>
        <v>347.71839999999997</v>
      </c>
      <c r="G2367">
        <f>Pumpkin_Seeds_Dataset!G2365</f>
        <v>0.90990000000000004</v>
      </c>
      <c r="H2367">
        <f>Pumpkin_Seeds_Dataset!H2365</f>
        <v>0.99060000000000004</v>
      </c>
      <c r="I2367">
        <f>Pumpkin_Seeds_Dataset!I2365</f>
        <v>0.66520000000000001</v>
      </c>
      <c r="J2367">
        <f>Pumpkin_Seeds_Dataset!J2365</f>
        <v>0.73270000000000002</v>
      </c>
      <c r="K2367">
        <f>Pumpkin_Seeds_Dataset!K2365</f>
        <v>2.4102999999999999</v>
      </c>
      <c r="L2367">
        <f>Pumpkin_Seeds_Dataset!L2365</f>
        <v>0.64339999999999997</v>
      </c>
      <c r="M2367" s="9">
        <f>Pumpkin_Seeds_Dataset!M2365</f>
        <v>1</v>
      </c>
      <c r="N2367" s="10">
        <f t="shared" si="469"/>
        <v>0</v>
      </c>
      <c r="O2367" s="11">
        <f t="shared" si="470"/>
        <v>1</v>
      </c>
      <c r="P2367">
        <f t="shared" si="471"/>
        <v>1</v>
      </c>
      <c r="Q2367">
        <f t="shared" si="472"/>
        <v>0.99193944483014529</v>
      </c>
      <c r="R2367" s="9">
        <f t="shared" si="473"/>
        <v>0.99193944483014529</v>
      </c>
      <c r="S2367" s="11">
        <f t="shared" si="474"/>
        <v>8.0605551698547107E-3</v>
      </c>
      <c r="T2367" s="9">
        <f t="shared" si="475"/>
        <v>-8.0932170784943306E-3</v>
      </c>
      <c r="U2367" s="11">
        <f t="shared" si="476"/>
        <v>100</v>
      </c>
      <c r="AX2367">
        <v>0.99965589469423621</v>
      </c>
      <c r="AY2367">
        <v>0</v>
      </c>
      <c r="AZ2367">
        <v>1</v>
      </c>
      <c r="BA2367">
        <f t="shared" si="480"/>
        <v>1299</v>
      </c>
      <c r="BB2367">
        <f t="shared" si="481"/>
        <v>1064</v>
      </c>
      <c r="BC2367">
        <f t="shared" si="477"/>
        <v>7.6923076923074429E-4</v>
      </c>
      <c r="BD2367">
        <f t="shared" si="478"/>
        <v>0.11333333333333329</v>
      </c>
      <c r="BE2367">
        <f t="shared" si="479"/>
        <v>0</v>
      </c>
    </row>
    <row r="2368" spans="1:57" x14ac:dyDescent="0.3">
      <c r="A2368">
        <f>Pumpkin_Seeds_Dataset!A2366</f>
        <v>92369</v>
      </c>
      <c r="B2368">
        <f>Pumpkin_Seeds_Dataset!B2366</f>
        <v>1221.8989999999999</v>
      </c>
      <c r="C2368">
        <f>Pumpkin_Seeds_Dataset!C2366</f>
        <v>499.5711</v>
      </c>
      <c r="D2368">
        <f>Pumpkin_Seeds_Dataset!D2366</f>
        <v>235.99680000000001</v>
      </c>
      <c r="E2368">
        <f>Pumpkin_Seeds_Dataset!E2366</f>
        <v>93072</v>
      </c>
      <c r="F2368">
        <f>Pumpkin_Seeds_Dataset!F2366</f>
        <v>342.94</v>
      </c>
      <c r="G2368">
        <f>Pumpkin_Seeds_Dataset!G2366</f>
        <v>0.88139999999999996</v>
      </c>
      <c r="H2368">
        <f>Pumpkin_Seeds_Dataset!H2366</f>
        <v>0.99239999999999995</v>
      </c>
      <c r="I2368">
        <f>Pumpkin_Seeds_Dataset!I2366</f>
        <v>0.59830000000000005</v>
      </c>
      <c r="J2368">
        <f>Pumpkin_Seeds_Dataset!J2366</f>
        <v>0.77739999999999998</v>
      </c>
      <c r="K2368">
        <f>Pumpkin_Seeds_Dataset!K2366</f>
        <v>2.1168999999999998</v>
      </c>
      <c r="L2368">
        <f>Pumpkin_Seeds_Dataset!L2366</f>
        <v>0.6865</v>
      </c>
      <c r="M2368" s="9">
        <f>Pumpkin_Seeds_Dataset!M2366</f>
        <v>1</v>
      </c>
      <c r="N2368" s="10">
        <f t="shared" si="469"/>
        <v>0</v>
      </c>
      <c r="O2368" s="11">
        <f t="shared" si="470"/>
        <v>1</v>
      </c>
      <c r="P2368">
        <f t="shared" si="471"/>
        <v>1</v>
      </c>
      <c r="Q2368">
        <f t="shared" si="472"/>
        <v>0.81628386878976222</v>
      </c>
      <c r="R2368" s="9">
        <f t="shared" si="473"/>
        <v>0.81628386878976222</v>
      </c>
      <c r="S2368" s="11">
        <f t="shared" si="474"/>
        <v>0.18371613121023778</v>
      </c>
      <c r="T2368" s="9">
        <f t="shared" si="475"/>
        <v>-0.20299310609487126</v>
      </c>
      <c r="U2368" s="11">
        <f t="shared" si="476"/>
        <v>100</v>
      </c>
      <c r="AX2368">
        <v>0.99965824609447618</v>
      </c>
      <c r="AY2368">
        <v>0</v>
      </c>
      <c r="AZ2368">
        <v>1</v>
      </c>
      <c r="BA2368">
        <f t="shared" si="480"/>
        <v>1299</v>
      </c>
      <c r="BB2368">
        <f t="shared" si="481"/>
        <v>1065</v>
      </c>
      <c r="BC2368">
        <f t="shared" si="477"/>
        <v>7.6923076923074429E-4</v>
      </c>
      <c r="BD2368">
        <f t="shared" si="478"/>
        <v>0.11250000000000004</v>
      </c>
      <c r="BE2368">
        <f t="shared" si="479"/>
        <v>0</v>
      </c>
    </row>
    <row r="2369" spans="1:57" x14ac:dyDescent="0.3">
      <c r="A2369">
        <f>Pumpkin_Seeds_Dataset!A2367</f>
        <v>96666</v>
      </c>
      <c r="B2369">
        <f>Pumpkin_Seeds_Dataset!B2367</f>
        <v>1267.886</v>
      </c>
      <c r="C2369">
        <f>Pumpkin_Seeds_Dataset!C2367</f>
        <v>515.71529999999996</v>
      </c>
      <c r="D2369">
        <f>Pumpkin_Seeds_Dataset!D2367</f>
        <v>238.8048</v>
      </c>
      <c r="E2369">
        <f>Pumpkin_Seeds_Dataset!E2367</f>
        <v>97560</v>
      </c>
      <c r="F2369">
        <f>Pumpkin_Seeds_Dataset!F2367</f>
        <v>350.8261</v>
      </c>
      <c r="G2369">
        <f>Pumpkin_Seeds_Dataset!G2367</f>
        <v>0.88629999999999998</v>
      </c>
      <c r="H2369">
        <f>Pumpkin_Seeds_Dataset!H2367</f>
        <v>0.99080000000000001</v>
      </c>
      <c r="I2369">
        <f>Pumpkin_Seeds_Dataset!I2367</f>
        <v>0.625</v>
      </c>
      <c r="J2369">
        <f>Pumpkin_Seeds_Dataset!J2367</f>
        <v>0.75570000000000004</v>
      </c>
      <c r="K2369">
        <f>Pumpkin_Seeds_Dataset!K2367</f>
        <v>2.1596000000000002</v>
      </c>
      <c r="L2369">
        <f>Pumpkin_Seeds_Dataset!L2367</f>
        <v>0.68030000000000002</v>
      </c>
      <c r="M2369" s="9">
        <f>Pumpkin_Seeds_Dataset!M2367</f>
        <v>1</v>
      </c>
      <c r="N2369" s="10">
        <f t="shared" si="469"/>
        <v>0</v>
      </c>
      <c r="O2369" s="11">
        <f t="shared" si="470"/>
        <v>1</v>
      </c>
      <c r="P2369">
        <f t="shared" si="471"/>
        <v>1</v>
      </c>
      <c r="Q2369">
        <f t="shared" si="472"/>
        <v>0.83441102558058688</v>
      </c>
      <c r="R2369" s="9">
        <f t="shared" si="473"/>
        <v>0.83441102558058688</v>
      </c>
      <c r="S2369" s="11">
        <f t="shared" si="474"/>
        <v>0.16558897441941312</v>
      </c>
      <c r="T2369" s="9">
        <f t="shared" si="475"/>
        <v>-0.18102916159981369</v>
      </c>
      <c r="U2369" s="11">
        <f t="shared" si="476"/>
        <v>100</v>
      </c>
      <c r="AX2369">
        <v>0.99966122640647326</v>
      </c>
      <c r="AY2369">
        <v>0</v>
      </c>
      <c r="AZ2369">
        <v>1</v>
      </c>
      <c r="BA2369">
        <f t="shared" si="480"/>
        <v>1299</v>
      </c>
      <c r="BB2369">
        <f t="shared" si="481"/>
        <v>1066</v>
      </c>
      <c r="BC2369">
        <f t="shared" si="477"/>
        <v>7.6923076923074429E-4</v>
      </c>
      <c r="BD2369">
        <f t="shared" si="478"/>
        <v>0.11166666666666669</v>
      </c>
      <c r="BE2369">
        <f t="shared" si="479"/>
        <v>0</v>
      </c>
    </row>
    <row r="2370" spans="1:57" x14ac:dyDescent="0.3">
      <c r="A2370">
        <f>Pumpkin_Seeds_Dataset!A2368</f>
        <v>72499</v>
      </c>
      <c r="B2370">
        <f>Pumpkin_Seeds_Dataset!B2368</f>
        <v>1091.7190000000001</v>
      </c>
      <c r="C2370">
        <f>Pumpkin_Seeds_Dataset!C2368</f>
        <v>449.21719999999999</v>
      </c>
      <c r="D2370">
        <f>Pumpkin_Seeds_Dataset!D2368</f>
        <v>206.251</v>
      </c>
      <c r="E2370">
        <f>Pumpkin_Seeds_Dataset!E2368</f>
        <v>73438</v>
      </c>
      <c r="F2370">
        <f>Pumpkin_Seeds_Dataset!F2368</f>
        <v>303.82330000000002</v>
      </c>
      <c r="G2370">
        <f>Pumpkin_Seeds_Dataset!G2368</f>
        <v>0.88839999999999997</v>
      </c>
      <c r="H2370">
        <f>Pumpkin_Seeds_Dataset!H2368</f>
        <v>0.98719999999999997</v>
      </c>
      <c r="I2370">
        <f>Pumpkin_Seeds_Dataset!I2368</f>
        <v>0.73750000000000004</v>
      </c>
      <c r="J2370">
        <f>Pumpkin_Seeds_Dataset!J2368</f>
        <v>0.76439999999999997</v>
      </c>
      <c r="K2370">
        <f>Pumpkin_Seeds_Dataset!K2368</f>
        <v>2.1779999999999999</v>
      </c>
      <c r="L2370">
        <f>Pumpkin_Seeds_Dataset!L2368</f>
        <v>0.67630000000000001</v>
      </c>
      <c r="M2370" s="9">
        <f>Pumpkin_Seeds_Dataset!M2368</f>
        <v>1</v>
      </c>
      <c r="N2370" s="10">
        <f t="shared" si="469"/>
        <v>0</v>
      </c>
      <c r="O2370" s="11">
        <f t="shared" si="470"/>
        <v>1</v>
      </c>
      <c r="P2370">
        <f t="shared" si="471"/>
        <v>1</v>
      </c>
      <c r="Q2370">
        <f t="shared" si="472"/>
        <v>0.65972965295524044</v>
      </c>
      <c r="R2370" s="9">
        <f t="shared" si="473"/>
        <v>0.65972965295524044</v>
      </c>
      <c r="S2370" s="11">
        <f t="shared" si="474"/>
        <v>0.34027034704475956</v>
      </c>
      <c r="T2370" s="9">
        <f t="shared" si="475"/>
        <v>-0.41592514461200092</v>
      </c>
      <c r="U2370" s="11">
        <f t="shared" si="476"/>
        <v>100</v>
      </c>
      <c r="AX2370">
        <v>0.99966569706230402</v>
      </c>
      <c r="AY2370">
        <v>0</v>
      </c>
      <c r="AZ2370">
        <v>1</v>
      </c>
      <c r="BA2370">
        <f t="shared" si="480"/>
        <v>1299</v>
      </c>
      <c r="BB2370">
        <f t="shared" si="481"/>
        <v>1067</v>
      </c>
      <c r="BC2370">
        <f t="shared" si="477"/>
        <v>7.6923076923074429E-4</v>
      </c>
      <c r="BD2370">
        <f t="shared" si="478"/>
        <v>0.11083333333333334</v>
      </c>
      <c r="BE2370">
        <f t="shared" si="479"/>
        <v>0</v>
      </c>
    </row>
    <row r="2371" spans="1:57" x14ac:dyDescent="0.3">
      <c r="A2371">
        <f>Pumpkin_Seeds_Dataset!A2369</f>
        <v>82850</v>
      </c>
      <c r="B2371">
        <f>Pumpkin_Seeds_Dataset!B2369</f>
        <v>1130.4939999999999</v>
      </c>
      <c r="C2371">
        <f>Pumpkin_Seeds_Dataset!C2369</f>
        <v>453.02699999999999</v>
      </c>
      <c r="D2371">
        <f>Pumpkin_Seeds_Dataset!D2369</f>
        <v>233.37219999999999</v>
      </c>
      <c r="E2371">
        <f>Pumpkin_Seeds_Dataset!E2369</f>
        <v>83496</v>
      </c>
      <c r="F2371">
        <f>Pumpkin_Seeds_Dataset!F2369</f>
        <v>324.78899999999999</v>
      </c>
      <c r="G2371">
        <f>Pumpkin_Seeds_Dataset!G2369</f>
        <v>0.85709999999999997</v>
      </c>
      <c r="H2371">
        <f>Pumpkin_Seeds_Dataset!H2369</f>
        <v>0.99229999999999996</v>
      </c>
      <c r="I2371">
        <f>Pumpkin_Seeds_Dataset!I2369</f>
        <v>0.7198</v>
      </c>
      <c r="J2371">
        <f>Pumpkin_Seeds_Dataset!J2369</f>
        <v>0.81459999999999999</v>
      </c>
      <c r="K2371">
        <f>Pumpkin_Seeds_Dataset!K2369</f>
        <v>1.9412</v>
      </c>
      <c r="L2371">
        <f>Pumpkin_Seeds_Dataset!L2369</f>
        <v>0.71689999999999998</v>
      </c>
      <c r="M2371" s="9">
        <f>Pumpkin_Seeds_Dataset!M2369</f>
        <v>1</v>
      </c>
      <c r="N2371" s="10">
        <f t="shared" si="469"/>
        <v>0</v>
      </c>
      <c r="O2371" s="11">
        <f t="shared" si="470"/>
        <v>1</v>
      </c>
      <c r="P2371">
        <f t="shared" si="471"/>
        <v>1</v>
      </c>
      <c r="Q2371">
        <f t="shared" si="472"/>
        <v>0.24537661661600796</v>
      </c>
      <c r="R2371" s="9">
        <f t="shared" si="473"/>
        <v>0.24537661661600796</v>
      </c>
      <c r="S2371" s="11">
        <f t="shared" si="474"/>
        <v>0.75462338338399204</v>
      </c>
      <c r="T2371" s="9">
        <f t="shared" si="475"/>
        <v>-1.4049610380587363</v>
      </c>
      <c r="U2371" s="11">
        <f t="shared" si="476"/>
        <v>0</v>
      </c>
      <c r="AX2371">
        <v>0.99967135590171508</v>
      </c>
      <c r="AY2371">
        <v>0</v>
      </c>
      <c r="AZ2371">
        <v>1</v>
      </c>
      <c r="BA2371">
        <f t="shared" si="480"/>
        <v>1299</v>
      </c>
      <c r="BB2371">
        <f t="shared" si="481"/>
        <v>1068</v>
      </c>
      <c r="BC2371">
        <f t="shared" si="477"/>
        <v>7.6923076923074429E-4</v>
      </c>
      <c r="BD2371">
        <f t="shared" si="478"/>
        <v>0.10999999999999999</v>
      </c>
      <c r="BE2371">
        <f t="shared" si="479"/>
        <v>0</v>
      </c>
    </row>
    <row r="2372" spans="1:57" x14ac:dyDescent="0.3">
      <c r="A2372">
        <f>Pumpkin_Seeds_Dataset!A2370</f>
        <v>85133</v>
      </c>
      <c r="B2372">
        <f>Pumpkin_Seeds_Dataset!B2370</f>
        <v>1240.7629999999999</v>
      </c>
      <c r="C2372">
        <f>Pumpkin_Seeds_Dataset!C2370</f>
        <v>531.58860000000004</v>
      </c>
      <c r="D2372">
        <f>Pumpkin_Seeds_Dataset!D2370</f>
        <v>204.89439999999999</v>
      </c>
      <c r="E2372">
        <f>Pumpkin_Seeds_Dataset!E2370</f>
        <v>86272</v>
      </c>
      <c r="F2372">
        <f>Pumpkin_Seeds_Dataset!F2370</f>
        <v>329.23349999999999</v>
      </c>
      <c r="G2372">
        <f>Pumpkin_Seeds_Dataset!G2370</f>
        <v>0.92269999999999996</v>
      </c>
      <c r="H2372">
        <f>Pumpkin_Seeds_Dataset!H2370</f>
        <v>0.98680000000000001</v>
      </c>
      <c r="I2372">
        <f>Pumpkin_Seeds_Dataset!I2370</f>
        <v>0.57869999999999999</v>
      </c>
      <c r="J2372">
        <f>Pumpkin_Seeds_Dataset!J2370</f>
        <v>0.69489999999999996</v>
      </c>
      <c r="K2372">
        <f>Pumpkin_Seeds_Dataset!K2370</f>
        <v>2.5945</v>
      </c>
      <c r="L2372">
        <f>Pumpkin_Seeds_Dataset!L2370</f>
        <v>0.61929999999999996</v>
      </c>
      <c r="M2372" s="9">
        <f>Pumpkin_Seeds_Dataset!M2370</f>
        <v>1</v>
      </c>
      <c r="N2372" s="10">
        <f t="shared" si="469"/>
        <v>0</v>
      </c>
      <c r="O2372" s="11">
        <f t="shared" si="470"/>
        <v>1</v>
      </c>
      <c r="P2372">
        <f t="shared" si="471"/>
        <v>1</v>
      </c>
      <c r="Q2372">
        <f t="shared" si="472"/>
        <v>0.9965593131956122</v>
      </c>
      <c r="R2372" s="9">
        <f t="shared" si="473"/>
        <v>0.9965593131956122</v>
      </c>
      <c r="S2372" s="11">
        <f t="shared" si="474"/>
        <v>3.4406868043878047E-3</v>
      </c>
      <c r="T2372" s="9">
        <f t="shared" si="475"/>
        <v>-3.4466195796876123E-3</v>
      </c>
      <c r="U2372" s="11">
        <f t="shared" si="476"/>
        <v>100</v>
      </c>
      <c r="AX2372">
        <v>0.99967626866653092</v>
      </c>
      <c r="AY2372">
        <v>0</v>
      </c>
      <c r="AZ2372">
        <v>1</v>
      </c>
      <c r="BA2372">
        <f t="shared" si="480"/>
        <v>1299</v>
      </c>
      <c r="BB2372">
        <f t="shared" si="481"/>
        <v>1069</v>
      </c>
      <c r="BC2372">
        <f t="shared" si="477"/>
        <v>7.6923076923074429E-4</v>
      </c>
      <c r="BD2372">
        <f t="shared" si="478"/>
        <v>0.10916666666666663</v>
      </c>
      <c r="BE2372">
        <f t="shared" si="479"/>
        <v>0</v>
      </c>
    </row>
    <row r="2373" spans="1:57" x14ac:dyDescent="0.3">
      <c r="A2373">
        <f>Pumpkin_Seeds_Dataset!A2371</f>
        <v>93099</v>
      </c>
      <c r="B2373">
        <f>Pumpkin_Seeds_Dataset!B2371</f>
        <v>1318.933</v>
      </c>
      <c r="C2373">
        <f>Pumpkin_Seeds_Dataset!C2371</f>
        <v>567.3827</v>
      </c>
      <c r="D2373">
        <f>Pumpkin_Seeds_Dataset!D2371</f>
        <v>209.67660000000001</v>
      </c>
      <c r="E2373">
        <f>Pumpkin_Seeds_Dataset!E2371</f>
        <v>93996</v>
      </c>
      <c r="F2373">
        <f>Pumpkin_Seeds_Dataset!F2371</f>
        <v>344.29250000000002</v>
      </c>
      <c r="G2373">
        <f>Pumpkin_Seeds_Dataset!G2371</f>
        <v>0.92920000000000003</v>
      </c>
      <c r="H2373">
        <f>Pumpkin_Seeds_Dataset!H2371</f>
        <v>0.99050000000000005</v>
      </c>
      <c r="I2373">
        <f>Pumpkin_Seeds_Dataset!I2371</f>
        <v>0.497</v>
      </c>
      <c r="J2373">
        <f>Pumpkin_Seeds_Dataset!J2371</f>
        <v>0.67249999999999999</v>
      </c>
      <c r="K2373">
        <f>Pumpkin_Seeds_Dataset!K2371</f>
        <v>2.706</v>
      </c>
      <c r="L2373">
        <f>Pumpkin_Seeds_Dataset!L2371</f>
        <v>0.60680000000000001</v>
      </c>
      <c r="M2373" s="9">
        <f>Pumpkin_Seeds_Dataset!M2371</f>
        <v>1</v>
      </c>
      <c r="N2373" s="10">
        <f t="shared" ref="N2373:N2436" si="482">1-M2373</f>
        <v>0</v>
      </c>
      <c r="O2373" s="11">
        <f t="shared" ref="O2373:O2436" si="483">M2373+N2373</f>
        <v>1</v>
      </c>
      <c r="P2373">
        <f t="shared" ref="P2373:P2436" si="484">IF(O2373=0,"",M2373/O2373)</f>
        <v>1</v>
      </c>
      <c r="Q2373">
        <f t="shared" ref="Q2373:Q2436" si="485">1/(1+EXP(-$X$5-MMULT(A2373:L2373,$X$6:$X$17)))</f>
        <v>0.99984693070644637</v>
      </c>
      <c r="R2373" s="9">
        <f t="shared" ref="R2373:R2436" si="486">O2373*Q2373</f>
        <v>0.99984693070644637</v>
      </c>
      <c r="S2373" s="11">
        <f t="shared" ref="S2373:S2436" si="487">O2373-R2373</f>
        <v>1.5306929355363152E-4</v>
      </c>
      <c r="T2373" s="9">
        <f t="shared" ref="T2373:T2436" si="488">IFERROR(O2373*(P2373*LN(Q2373)+(1-P2373)*LN(1-Q2373)),0)</f>
        <v>-1.5308100985356513E-4</v>
      </c>
      <c r="U2373" s="11">
        <f t="shared" ref="U2373:U2436" si="489">100*IF(Q2373&gt;=$AT$10,M2373/O2373,N2373/O2373)</f>
        <v>100</v>
      </c>
      <c r="AX2373">
        <v>0.99968214720371817</v>
      </c>
      <c r="AY2373">
        <v>0</v>
      </c>
      <c r="AZ2373">
        <v>1</v>
      </c>
      <c r="BA2373">
        <f t="shared" si="480"/>
        <v>1299</v>
      </c>
      <c r="BB2373">
        <f t="shared" si="481"/>
        <v>1070</v>
      </c>
      <c r="BC2373">
        <f t="shared" ref="BC2373:BC2436" si="490">1-BA2373/BA$2504</f>
        <v>7.6923076923074429E-4</v>
      </c>
      <c r="BD2373">
        <f t="shared" ref="BD2373:BD2436" si="491">1-BB2373/BB$2504</f>
        <v>0.10833333333333328</v>
      </c>
      <c r="BE2373">
        <f t="shared" ref="BE2373:BE2436" si="492">(BC2373-BC2374)*BD2373</f>
        <v>0</v>
      </c>
    </row>
    <row r="2374" spans="1:57" x14ac:dyDescent="0.3">
      <c r="A2374">
        <f>Pumpkin_Seeds_Dataset!A2372</f>
        <v>83734</v>
      </c>
      <c r="B2374">
        <f>Pumpkin_Seeds_Dataset!B2372</f>
        <v>1169.568</v>
      </c>
      <c r="C2374">
        <f>Pumpkin_Seeds_Dataset!C2372</f>
        <v>484.25319999999999</v>
      </c>
      <c r="D2374">
        <f>Pumpkin_Seeds_Dataset!D2372</f>
        <v>220.4503</v>
      </c>
      <c r="E2374">
        <f>Pumpkin_Seeds_Dataset!E2372</f>
        <v>84419</v>
      </c>
      <c r="F2374">
        <f>Pumpkin_Seeds_Dataset!F2372</f>
        <v>326.51710000000003</v>
      </c>
      <c r="G2374">
        <f>Pumpkin_Seeds_Dataset!G2372</f>
        <v>0.89039999999999997</v>
      </c>
      <c r="H2374">
        <f>Pumpkin_Seeds_Dataset!H2372</f>
        <v>0.9919</v>
      </c>
      <c r="I2374">
        <f>Pumpkin_Seeds_Dataset!I2372</f>
        <v>0.62050000000000005</v>
      </c>
      <c r="J2374">
        <f>Pumpkin_Seeds_Dataset!J2372</f>
        <v>0.76919999999999999</v>
      </c>
      <c r="K2374">
        <f>Pumpkin_Seeds_Dataset!K2372</f>
        <v>2.1966999999999999</v>
      </c>
      <c r="L2374">
        <f>Pumpkin_Seeds_Dataset!L2372</f>
        <v>0.67430000000000001</v>
      </c>
      <c r="M2374" s="9">
        <f>Pumpkin_Seeds_Dataset!M2372</f>
        <v>1</v>
      </c>
      <c r="N2374" s="10">
        <f t="shared" si="482"/>
        <v>0</v>
      </c>
      <c r="O2374" s="11">
        <f t="shared" si="483"/>
        <v>1</v>
      </c>
      <c r="P2374">
        <f t="shared" si="484"/>
        <v>1</v>
      </c>
      <c r="Q2374">
        <f t="shared" si="485"/>
        <v>0.82192975934047974</v>
      </c>
      <c r="R2374" s="9">
        <f t="shared" si="486"/>
        <v>0.82192975934047974</v>
      </c>
      <c r="S2374" s="11">
        <f t="shared" si="487"/>
        <v>0.17807024065952026</v>
      </c>
      <c r="T2374" s="9">
        <f t="shared" si="488"/>
        <v>-0.19610033850108594</v>
      </c>
      <c r="U2374" s="11">
        <f t="shared" si="489"/>
        <v>100</v>
      </c>
      <c r="AX2374">
        <v>0.99968454957181752</v>
      </c>
      <c r="AY2374">
        <v>0</v>
      </c>
      <c r="AZ2374">
        <v>1</v>
      </c>
      <c r="BA2374">
        <f t="shared" ref="BA2374:BA2437" si="493">BA2373+AY2374</f>
        <v>1299</v>
      </c>
      <c r="BB2374">
        <f t="shared" ref="BB2374:BB2437" si="494">BB2373+AZ2374</f>
        <v>1071</v>
      </c>
      <c r="BC2374">
        <f t="shared" si="490"/>
        <v>7.6923076923074429E-4</v>
      </c>
      <c r="BD2374">
        <f t="shared" si="491"/>
        <v>0.10750000000000004</v>
      </c>
      <c r="BE2374">
        <f t="shared" si="492"/>
        <v>0</v>
      </c>
    </row>
    <row r="2375" spans="1:57" x14ac:dyDescent="0.3">
      <c r="A2375">
        <f>Pumpkin_Seeds_Dataset!A2373</f>
        <v>75492</v>
      </c>
      <c r="B2375">
        <f>Pumpkin_Seeds_Dataset!B2373</f>
        <v>1119.8050000000001</v>
      </c>
      <c r="C2375">
        <f>Pumpkin_Seeds_Dataset!C2373</f>
        <v>468.64879999999999</v>
      </c>
      <c r="D2375">
        <f>Pumpkin_Seeds_Dataset!D2373</f>
        <v>205.53710000000001</v>
      </c>
      <c r="E2375">
        <f>Pumpkin_Seeds_Dataset!E2373</f>
        <v>76193</v>
      </c>
      <c r="F2375">
        <f>Pumpkin_Seeds_Dataset!F2373</f>
        <v>310.03129999999999</v>
      </c>
      <c r="G2375">
        <f>Pumpkin_Seeds_Dataset!G2373</f>
        <v>0.89870000000000005</v>
      </c>
      <c r="H2375">
        <f>Pumpkin_Seeds_Dataset!H2373</f>
        <v>0.99080000000000001</v>
      </c>
      <c r="I2375">
        <f>Pumpkin_Seeds_Dataset!I2373</f>
        <v>0.62860000000000005</v>
      </c>
      <c r="J2375">
        <f>Pumpkin_Seeds_Dataset!J2373</f>
        <v>0.75649999999999995</v>
      </c>
      <c r="K2375">
        <f>Pumpkin_Seeds_Dataset!K2373</f>
        <v>2.2801</v>
      </c>
      <c r="L2375">
        <f>Pumpkin_Seeds_Dataset!L2373</f>
        <v>0.66149999999999998</v>
      </c>
      <c r="M2375" s="9">
        <f>Pumpkin_Seeds_Dataset!M2373</f>
        <v>1</v>
      </c>
      <c r="N2375" s="10">
        <f t="shared" si="482"/>
        <v>0</v>
      </c>
      <c r="O2375" s="11">
        <f t="shared" si="483"/>
        <v>1</v>
      </c>
      <c r="P2375">
        <f t="shared" si="484"/>
        <v>1</v>
      </c>
      <c r="Q2375">
        <f t="shared" si="485"/>
        <v>0.90981537856560679</v>
      </c>
      <c r="R2375" s="9">
        <f t="shared" si="486"/>
        <v>0.90981537856560679</v>
      </c>
      <c r="S2375" s="11">
        <f t="shared" si="487"/>
        <v>9.0184621434393208E-2</v>
      </c>
      <c r="T2375" s="9">
        <f t="shared" si="488"/>
        <v>-9.4513580751449347E-2</v>
      </c>
      <c r="U2375" s="11">
        <f t="shared" si="489"/>
        <v>100</v>
      </c>
      <c r="AX2375">
        <v>0.99968696512278643</v>
      </c>
      <c r="AY2375">
        <v>0</v>
      </c>
      <c r="AZ2375">
        <v>1</v>
      </c>
      <c r="BA2375">
        <f t="shared" si="493"/>
        <v>1299</v>
      </c>
      <c r="BB2375">
        <f t="shared" si="494"/>
        <v>1072</v>
      </c>
      <c r="BC2375">
        <f t="shared" si="490"/>
        <v>7.6923076923074429E-4</v>
      </c>
      <c r="BD2375">
        <f t="shared" si="491"/>
        <v>0.10666666666666669</v>
      </c>
      <c r="BE2375">
        <f t="shared" si="492"/>
        <v>0</v>
      </c>
    </row>
    <row r="2376" spans="1:57" x14ac:dyDescent="0.3">
      <c r="A2376">
        <f>Pumpkin_Seeds_Dataset!A2374</f>
        <v>82298</v>
      </c>
      <c r="B2376">
        <f>Pumpkin_Seeds_Dataset!B2374</f>
        <v>1127.5719999999999</v>
      </c>
      <c r="C2376">
        <f>Pumpkin_Seeds_Dataset!C2374</f>
        <v>459.37470000000002</v>
      </c>
      <c r="D2376">
        <f>Pumpkin_Seeds_Dataset!D2374</f>
        <v>228.98249999999999</v>
      </c>
      <c r="E2376">
        <f>Pumpkin_Seeds_Dataset!E2374</f>
        <v>82840</v>
      </c>
      <c r="F2376">
        <f>Pumpkin_Seeds_Dataset!F2374</f>
        <v>323.70519999999999</v>
      </c>
      <c r="G2376">
        <f>Pumpkin_Seeds_Dataset!G2374</f>
        <v>0.8669</v>
      </c>
      <c r="H2376">
        <f>Pumpkin_Seeds_Dataset!H2374</f>
        <v>0.99350000000000005</v>
      </c>
      <c r="I2376">
        <f>Pumpkin_Seeds_Dataset!I2374</f>
        <v>0.63619999999999999</v>
      </c>
      <c r="J2376">
        <f>Pumpkin_Seeds_Dataset!J2374</f>
        <v>0.81340000000000001</v>
      </c>
      <c r="K2376">
        <f>Pumpkin_Seeds_Dataset!K2374</f>
        <v>2.0062000000000002</v>
      </c>
      <c r="L2376">
        <f>Pumpkin_Seeds_Dataset!L2374</f>
        <v>0.70469999999999999</v>
      </c>
      <c r="M2376" s="9">
        <f>Pumpkin_Seeds_Dataset!M2374</f>
        <v>1</v>
      </c>
      <c r="N2376" s="10">
        <f t="shared" si="482"/>
        <v>0</v>
      </c>
      <c r="O2376" s="11">
        <f t="shared" si="483"/>
        <v>1</v>
      </c>
      <c r="P2376">
        <f t="shared" si="484"/>
        <v>1</v>
      </c>
      <c r="Q2376">
        <f t="shared" si="485"/>
        <v>0.50508525288237127</v>
      </c>
      <c r="R2376" s="9">
        <f t="shared" si="486"/>
        <v>0.50508525288237127</v>
      </c>
      <c r="S2376" s="11">
        <f t="shared" si="487"/>
        <v>0.49491474711762873</v>
      </c>
      <c r="T2376" s="9">
        <f t="shared" si="488"/>
        <v>-0.68302804636600889</v>
      </c>
      <c r="U2376" s="11">
        <f t="shared" si="489"/>
        <v>100</v>
      </c>
      <c r="AX2376">
        <v>0.99968867945458018</v>
      </c>
      <c r="AY2376">
        <v>0</v>
      </c>
      <c r="AZ2376">
        <v>1</v>
      </c>
      <c r="BA2376">
        <f t="shared" si="493"/>
        <v>1299</v>
      </c>
      <c r="BB2376">
        <f t="shared" si="494"/>
        <v>1073</v>
      </c>
      <c r="BC2376">
        <f t="shared" si="490"/>
        <v>7.6923076923074429E-4</v>
      </c>
      <c r="BD2376">
        <f t="shared" si="491"/>
        <v>0.10583333333333333</v>
      </c>
      <c r="BE2376">
        <f t="shared" si="492"/>
        <v>0</v>
      </c>
    </row>
    <row r="2377" spans="1:57" x14ac:dyDescent="0.3">
      <c r="A2377">
        <f>Pumpkin_Seeds_Dataset!A2375</f>
        <v>130071</v>
      </c>
      <c r="B2377">
        <f>Pumpkin_Seeds_Dataset!B2375</f>
        <v>1491.9459999999999</v>
      </c>
      <c r="C2377">
        <f>Pumpkin_Seeds_Dataset!C2375</f>
        <v>621.70820000000003</v>
      </c>
      <c r="D2377">
        <f>Pumpkin_Seeds_Dataset!D2375</f>
        <v>267.3021</v>
      </c>
      <c r="E2377">
        <f>Pumpkin_Seeds_Dataset!E2375</f>
        <v>131713</v>
      </c>
      <c r="F2377">
        <f>Pumpkin_Seeds_Dataset!F2375</f>
        <v>406.95400000000001</v>
      </c>
      <c r="G2377">
        <f>Pumpkin_Seeds_Dataset!G2375</f>
        <v>0.90290000000000004</v>
      </c>
      <c r="H2377">
        <f>Pumpkin_Seeds_Dataset!H2375</f>
        <v>0.98750000000000004</v>
      </c>
      <c r="I2377">
        <f>Pumpkin_Seeds_Dataset!I2375</f>
        <v>0.59430000000000005</v>
      </c>
      <c r="J2377">
        <f>Pumpkin_Seeds_Dataset!J2375</f>
        <v>0.73429999999999995</v>
      </c>
      <c r="K2377">
        <f>Pumpkin_Seeds_Dataset!K2375</f>
        <v>2.3258999999999999</v>
      </c>
      <c r="L2377">
        <f>Pumpkin_Seeds_Dataset!L2375</f>
        <v>0.65459999999999996</v>
      </c>
      <c r="M2377" s="9">
        <f>Pumpkin_Seeds_Dataset!M2375</f>
        <v>1</v>
      </c>
      <c r="N2377" s="10">
        <f t="shared" si="482"/>
        <v>0</v>
      </c>
      <c r="O2377" s="11">
        <f t="shared" si="483"/>
        <v>1</v>
      </c>
      <c r="P2377">
        <f t="shared" si="484"/>
        <v>1</v>
      </c>
      <c r="Q2377">
        <f t="shared" si="485"/>
        <v>0.99968454957181752</v>
      </c>
      <c r="R2377" s="9">
        <f t="shared" si="486"/>
        <v>0.99968454957181752</v>
      </c>
      <c r="S2377" s="11">
        <f t="shared" si="487"/>
        <v>3.1545042818248437E-4</v>
      </c>
      <c r="T2377" s="9">
        <f t="shared" si="488"/>
        <v>-3.1550019313466345E-4</v>
      </c>
      <c r="U2377" s="11">
        <f t="shared" si="489"/>
        <v>100</v>
      </c>
      <c r="AX2377">
        <v>0.99969003111410693</v>
      </c>
      <c r="AY2377">
        <v>0</v>
      </c>
      <c r="AZ2377">
        <v>1</v>
      </c>
      <c r="BA2377">
        <f t="shared" si="493"/>
        <v>1299</v>
      </c>
      <c r="BB2377">
        <f t="shared" si="494"/>
        <v>1074</v>
      </c>
      <c r="BC2377">
        <f t="shared" si="490"/>
        <v>7.6923076923074429E-4</v>
      </c>
      <c r="BD2377">
        <f t="shared" si="491"/>
        <v>0.10499999999999998</v>
      </c>
      <c r="BE2377">
        <f t="shared" si="492"/>
        <v>0</v>
      </c>
    </row>
    <row r="2378" spans="1:57" x14ac:dyDescent="0.3">
      <c r="A2378">
        <f>Pumpkin_Seeds_Dataset!A2376</f>
        <v>87159</v>
      </c>
      <c r="B2378">
        <f>Pumpkin_Seeds_Dataset!B2376</f>
        <v>1198.096</v>
      </c>
      <c r="C2378">
        <f>Pumpkin_Seeds_Dataset!C2376</f>
        <v>496.98590000000002</v>
      </c>
      <c r="D2378">
        <f>Pumpkin_Seeds_Dataset!D2376</f>
        <v>224.36439999999999</v>
      </c>
      <c r="E2378">
        <f>Pumpkin_Seeds_Dataset!E2376</f>
        <v>88010</v>
      </c>
      <c r="F2378">
        <f>Pumpkin_Seeds_Dataset!F2376</f>
        <v>333.12799999999999</v>
      </c>
      <c r="G2378">
        <f>Pumpkin_Seeds_Dataset!G2376</f>
        <v>0.89229999999999998</v>
      </c>
      <c r="H2378">
        <f>Pumpkin_Seeds_Dataset!H2376</f>
        <v>0.99029999999999996</v>
      </c>
      <c r="I2378">
        <f>Pumpkin_Seeds_Dataset!I2376</f>
        <v>0.626</v>
      </c>
      <c r="J2378">
        <f>Pumpkin_Seeds_Dataset!J2376</f>
        <v>0.76300000000000001</v>
      </c>
      <c r="K2378">
        <f>Pumpkin_Seeds_Dataset!K2376</f>
        <v>2.2151000000000001</v>
      </c>
      <c r="L2378">
        <f>Pumpkin_Seeds_Dataset!L2376</f>
        <v>0.67030000000000001</v>
      </c>
      <c r="M2378" s="9">
        <f>Pumpkin_Seeds_Dataset!M2376</f>
        <v>1</v>
      </c>
      <c r="N2378" s="10">
        <f t="shared" si="482"/>
        <v>0</v>
      </c>
      <c r="O2378" s="11">
        <f t="shared" si="483"/>
        <v>1</v>
      </c>
      <c r="P2378">
        <f t="shared" si="484"/>
        <v>1</v>
      </c>
      <c r="Q2378">
        <f t="shared" si="485"/>
        <v>0.8758283684768261</v>
      </c>
      <c r="R2378" s="9">
        <f t="shared" si="486"/>
        <v>0.8758283684768261</v>
      </c>
      <c r="S2378" s="11">
        <f t="shared" si="487"/>
        <v>0.1241716315231739</v>
      </c>
      <c r="T2378" s="9">
        <f t="shared" si="488"/>
        <v>-0.13258513363814661</v>
      </c>
      <c r="U2378" s="11">
        <f t="shared" si="489"/>
        <v>100</v>
      </c>
      <c r="AX2378">
        <v>0.99969005879901907</v>
      </c>
      <c r="AY2378">
        <v>0</v>
      </c>
      <c r="AZ2378">
        <v>1</v>
      </c>
      <c r="BA2378">
        <f t="shared" si="493"/>
        <v>1299</v>
      </c>
      <c r="BB2378">
        <f t="shared" si="494"/>
        <v>1075</v>
      </c>
      <c r="BC2378">
        <f t="shared" si="490"/>
        <v>7.6923076923074429E-4</v>
      </c>
      <c r="BD2378">
        <f t="shared" si="491"/>
        <v>0.10416666666666663</v>
      </c>
      <c r="BE2378">
        <f t="shared" si="492"/>
        <v>0</v>
      </c>
    </row>
    <row r="2379" spans="1:57" x14ac:dyDescent="0.3">
      <c r="A2379">
        <f>Pumpkin_Seeds_Dataset!A2377</f>
        <v>99415</v>
      </c>
      <c r="B2379">
        <f>Pumpkin_Seeds_Dataset!B2377</f>
        <v>1273.3630000000001</v>
      </c>
      <c r="C2379">
        <f>Pumpkin_Seeds_Dataset!C2377</f>
        <v>521.1825</v>
      </c>
      <c r="D2379">
        <f>Pumpkin_Seeds_Dataset!D2377</f>
        <v>244.21899999999999</v>
      </c>
      <c r="E2379">
        <f>Pumpkin_Seeds_Dataset!E2377</f>
        <v>100630</v>
      </c>
      <c r="F2379">
        <f>Pumpkin_Seeds_Dataset!F2377</f>
        <v>355.77960000000002</v>
      </c>
      <c r="G2379">
        <f>Pumpkin_Seeds_Dataset!G2377</f>
        <v>0.88339999999999996</v>
      </c>
      <c r="H2379">
        <f>Pumpkin_Seeds_Dataset!H2377</f>
        <v>0.9879</v>
      </c>
      <c r="I2379">
        <f>Pumpkin_Seeds_Dataset!I2377</f>
        <v>0.62560000000000004</v>
      </c>
      <c r="J2379">
        <f>Pumpkin_Seeds_Dataset!J2377</f>
        <v>0.77049999999999996</v>
      </c>
      <c r="K2379">
        <f>Pumpkin_Seeds_Dataset!K2377</f>
        <v>2.1341000000000001</v>
      </c>
      <c r="L2379">
        <f>Pumpkin_Seeds_Dataset!L2377</f>
        <v>0.68259999999999998</v>
      </c>
      <c r="M2379" s="9">
        <f>Pumpkin_Seeds_Dataset!M2377</f>
        <v>1</v>
      </c>
      <c r="N2379" s="10">
        <f t="shared" si="482"/>
        <v>0</v>
      </c>
      <c r="O2379" s="11">
        <f t="shared" si="483"/>
        <v>1</v>
      </c>
      <c r="P2379">
        <f t="shared" si="484"/>
        <v>1</v>
      </c>
      <c r="Q2379">
        <f t="shared" si="485"/>
        <v>0.7552368666317445</v>
      </c>
      <c r="R2379" s="9">
        <f t="shared" si="486"/>
        <v>0.7552368666317445</v>
      </c>
      <c r="S2379" s="11">
        <f t="shared" si="487"/>
        <v>0.2447631333682555</v>
      </c>
      <c r="T2379" s="9">
        <f t="shared" si="488"/>
        <v>-0.28072384829820607</v>
      </c>
      <c r="U2379" s="11">
        <f t="shared" si="489"/>
        <v>100</v>
      </c>
      <c r="AX2379">
        <v>0.99970106789163071</v>
      </c>
      <c r="AY2379">
        <v>0</v>
      </c>
      <c r="AZ2379">
        <v>1</v>
      </c>
      <c r="BA2379">
        <f t="shared" si="493"/>
        <v>1299</v>
      </c>
      <c r="BB2379">
        <f t="shared" si="494"/>
        <v>1076</v>
      </c>
      <c r="BC2379">
        <f t="shared" si="490"/>
        <v>7.6923076923074429E-4</v>
      </c>
      <c r="BD2379">
        <f t="shared" si="491"/>
        <v>0.10333333333333339</v>
      </c>
      <c r="BE2379">
        <f t="shared" si="492"/>
        <v>0</v>
      </c>
    </row>
    <row r="2380" spans="1:57" x14ac:dyDescent="0.3">
      <c r="A2380">
        <f>Pumpkin_Seeds_Dataset!A2378</f>
        <v>86036</v>
      </c>
      <c r="B2380">
        <f>Pumpkin_Seeds_Dataset!B2378</f>
        <v>1211.0719999999999</v>
      </c>
      <c r="C2380">
        <f>Pumpkin_Seeds_Dataset!C2378</f>
        <v>501.7878</v>
      </c>
      <c r="D2380">
        <f>Pumpkin_Seeds_Dataset!D2378</f>
        <v>220.42580000000001</v>
      </c>
      <c r="E2380">
        <f>Pumpkin_Seeds_Dataset!E2378</f>
        <v>87340</v>
      </c>
      <c r="F2380">
        <f>Pumpkin_Seeds_Dataset!F2378</f>
        <v>330.97500000000002</v>
      </c>
      <c r="G2380">
        <f>Pumpkin_Seeds_Dataset!G2378</f>
        <v>0.89829999999999999</v>
      </c>
      <c r="H2380">
        <f>Pumpkin_Seeds_Dataset!H2378</f>
        <v>0.98509999999999998</v>
      </c>
      <c r="I2380">
        <f>Pumpkin_Seeds_Dataset!I2378</f>
        <v>0.5978</v>
      </c>
      <c r="J2380">
        <f>Pumpkin_Seeds_Dataset!J2378</f>
        <v>0.73709999999999998</v>
      </c>
      <c r="K2380">
        <f>Pumpkin_Seeds_Dataset!K2378</f>
        <v>2.2764000000000002</v>
      </c>
      <c r="L2380">
        <f>Pumpkin_Seeds_Dataset!L2378</f>
        <v>0.65959999999999996</v>
      </c>
      <c r="M2380" s="9">
        <f>Pumpkin_Seeds_Dataset!M2378</f>
        <v>1</v>
      </c>
      <c r="N2380" s="10">
        <f t="shared" si="482"/>
        <v>0</v>
      </c>
      <c r="O2380" s="11">
        <f t="shared" si="483"/>
        <v>1</v>
      </c>
      <c r="P2380">
        <f t="shared" si="484"/>
        <v>1</v>
      </c>
      <c r="Q2380">
        <f t="shared" si="485"/>
        <v>0.84446221470940541</v>
      </c>
      <c r="R2380" s="9">
        <f t="shared" si="486"/>
        <v>0.84446221470940541</v>
      </c>
      <c r="S2380" s="11">
        <f t="shared" si="487"/>
        <v>0.15553778529059459</v>
      </c>
      <c r="T2380" s="9">
        <f t="shared" si="488"/>
        <v>-0.16905528653052806</v>
      </c>
      <c r="U2380" s="11">
        <f t="shared" si="489"/>
        <v>100</v>
      </c>
      <c r="AX2380">
        <v>0.99970351288337722</v>
      </c>
      <c r="AY2380">
        <v>0</v>
      </c>
      <c r="AZ2380">
        <v>1</v>
      </c>
      <c r="BA2380">
        <f t="shared" si="493"/>
        <v>1299</v>
      </c>
      <c r="BB2380">
        <f t="shared" si="494"/>
        <v>1077</v>
      </c>
      <c r="BC2380">
        <f t="shared" si="490"/>
        <v>7.6923076923074429E-4</v>
      </c>
      <c r="BD2380">
        <f t="shared" si="491"/>
        <v>0.10250000000000004</v>
      </c>
      <c r="BE2380">
        <f t="shared" si="492"/>
        <v>0</v>
      </c>
    </row>
    <row r="2381" spans="1:57" x14ac:dyDescent="0.3">
      <c r="A2381">
        <f>Pumpkin_Seeds_Dataset!A2379</f>
        <v>67481</v>
      </c>
      <c r="B2381">
        <f>Pumpkin_Seeds_Dataset!B2379</f>
        <v>1076.021</v>
      </c>
      <c r="C2381">
        <f>Pumpkin_Seeds_Dataset!C2379</f>
        <v>454.94779999999997</v>
      </c>
      <c r="D2381">
        <f>Pumpkin_Seeds_Dataset!D2379</f>
        <v>190.58340000000001</v>
      </c>
      <c r="E2381">
        <f>Pumpkin_Seeds_Dataset!E2379</f>
        <v>68105</v>
      </c>
      <c r="F2381">
        <f>Pumpkin_Seeds_Dataset!F2379</f>
        <v>293.12020000000001</v>
      </c>
      <c r="G2381">
        <f>Pumpkin_Seeds_Dataset!G2379</f>
        <v>0.90800000000000003</v>
      </c>
      <c r="H2381">
        <f>Pumpkin_Seeds_Dataset!H2379</f>
        <v>0.99080000000000001</v>
      </c>
      <c r="I2381">
        <f>Pumpkin_Seeds_Dataset!I2379</f>
        <v>0.60409999999999997</v>
      </c>
      <c r="J2381">
        <f>Pumpkin_Seeds_Dataset!J2379</f>
        <v>0.73240000000000005</v>
      </c>
      <c r="K2381">
        <f>Pumpkin_Seeds_Dataset!K2379</f>
        <v>2.3871000000000002</v>
      </c>
      <c r="L2381">
        <f>Pumpkin_Seeds_Dataset!L2379</f>
        <v>0.64429999999999998</v>
      </c>
      <c r="M2381" s="9">
        <f>Pumpkin_Seeds_Dataset!M2379</f>
        <v>1</v>
      </c>
      <c r="N2381" s="10">
        <f t="shared" si="482"/>
        <v>0</v>
      </c>
      <c r="O2381" s="11">
        <f t="shared" si="483"/>
        <v>1</v>
      </c>
      <c r="P2381">
        <f t="shared" si="484"/>
        <v>1</v>
      </c>
      <c r="Q2381">
        <f t="shared" si="485"/>
        <v>0.9937068407303381</v>
      </c>
      <c r="R2381" s="9">
        <f t="shared" si="486"/>
        <v>0.9937068407303381</v>
      </c>
      <c r="S2381" s="11">
        <f t="shared" si="487"/>
        <v>6.2931592696618965E-3</v>
      </c>
      <c r="T2381" s="9">
        <f t="shared" si="488"/>
        <v>-6.3130446683455146E-3</v>
      </c>
      <c r="U2381" s="11">
        <f t="shared" si="489"/>
        <v>100</v>
      </c>
      <c r="AX2381">
        <v>0.99970914316495374</v>
      </c>
      <c r="AY2381">
        <v>0</v>
      </c>
      <c r="AZ2381">
        <v>1</v>
      </c>
      <c r="BA2381">
        <f t="shared" si="493"/>
        <v>1299</v>
      </c>
      <c r="BB2381">
        <f t="shared" si="494"/>
        <v>1078</v>
      </c>
      <c r="BC2381">
        <f t="shared" si="490"/>
        <v>7.6923076923074429E-4</v>
      </c>
      <c r="BD2381">
        <f t="shared" si="491"/>
        <v>0.10166666666666668</v>
      </c>
      <c r="BE2381">
        <f t="shared" si="492"/>
        <v>0</v>
      </c>
    </row>
    <row r="2382" spans="1:57" x14ac:dyDescent="0.3">
      <c r="A2382">
        <f>Pumpkin_Seeds_Dataset!A2380</f>
        <v>90221</v>
      </c>
      <c r="B2382">
        <f>Pumpkin_Seeds_Dataset!B2380</f>
        <v>1203.8720000000001</v>
      </c>
      <c r="C2382">
        <f>Pumpkin_Seeds_Dataset!C2380</f>
        <v>496.40690000000001</v>
      </c>
      <c r="D2382">
        <f>Pumpkin_Seeds_Dataset!D2380</f>
        <v>231.98480000000001</v>
      </c>
      <c r="E2382">
        <f>Pumpkin_Seeds_Dataset!E2380</f>
        <v>90947</v>
      </c>
      <c r="F2382">
        <f>Pumpkin_Seeds_Dataset!F2380</f>
        <v>338.92910000000001</v>
      </c>
      <c r="G2382">
        <f>Pumpkin_Seeds_Dataset!G2380</f>
        <v>0.8841</v>
      </c>
      <c r="H2382">
        <f>Pumpkin_Seeds_Dataset!H2380</f>
        <v>0.99199999999999999</v>
      </c>
      <c r="I2382">
        <f>Pumpkin_Seeds_Dataset!I2380</f>
        <v>0.749</v>
      </c>
      <c r="J2382">
        <f>Pumpkin_Seeds_Dataset!J2380</f>
        <v>0.7823</v>
      </c>
      <c r="K2382">
        <f>Pumpkin_Seeds_Dataset!K2380</f>
        <v>2.1398000000000001</v>
      </c>
      <c r="L2382">
        <f>Pumpkin_Seeds_Dataset!L2380</f>
        <v>0.68279999999999996</v>
      </c>
      <c r="M2382" s="9">
        <f>Pumpkin_Seeds_Dataset!M2380</f>
        <v>1</v>
      </c>
      <c r="N2382" s="10">
        <f t="shared" si="482"/>
        <v>0</v>
      </c>
      <c r="O2382" s="11">
        <f t="shared" si="483"/>
        <v>1</v>
      </c>
      <c r="P2382">
        <f t="shared" si="484"/>
        <v>1</v>
      </c>
      <c r="Q2382">
        <f t="shared" si="485"/>
        <v>0.82381704226909613</v>
      </c>
      <c r="R2382" s="9">
        <f t="shared" si="486"/>
        <v>0.82381704226909613</v>
      </c>
      <c r="S2382" s="11">
        <f t="shared" si="487"/>
        <v>0.17618295773090387</v>
      </c>
      <c r="T2382" s="9">
        <f t="shared" si="488"/>
        <v>-0.19380680980751944</v>
      </c>
      <c r="U2382" s="11">
        <f t="shared" si="489"/>
        <v>100</v>
      </c>
      <c r="AX2382">
        <v>0.99971422537729959</v>
      </c>
      <c r="AY2382">
        <v>0</v>
      </c>
      <c r="AZ2382">
        <v>1</v>
      </c>
      <c r="BA2382">
        <f t="shared" si="493"/>
        <v>1299</v>
      </c>
      <c r="BB2382">
        <f t="shared" si="494"/>
        <v>1079</v>
      </c>
      <c r="BC2382">
        <f t="shared" si="490"/>
        <v>7.6923076923074429E-4</v>
      </c>
      <c r="BD2382">
        <f t="shared" si="491"/>
        <v>0.10083333333333333</v>
      </c>
      <c r="BE2382">
        <f t="shared" si="492"/>
        <v>0</v>
      </c>
    </row>
    <row r="2383" spans="1:57" x14ac:dyDescent="0.3">
      <c r="A2383">
        <f>Pumpkin_Seeds_Dataset!A2381</f>
        <v>117001</v>
      </c>
      <c r="B2383">
        <f>Pumpkin_Seeds_Dataset!B2381</f>
        <v>1377.335</v>
      </c>
      <c r="C2383">
        <f>Pumpkin_Seeds_Dataset!C2381</f>
        <v>567.3528</v>
      </c>
      <c r="D2383">
        <f>Pumpkin_Seeds_Dataset!D2381</f>
        <v>263.62169999999998</v>
      </c>
      <c r="E2383">
        <f>Pumpkin_Seeds_Dataset!E2381</f>
        <v>117934</v>
      </c>
      <c r="F2383">
        <f>Pumpkin_Seeds_Dataset!F2381</f>
        <v>385.9667</v>
      </c>
      <c r="G2383">
        <f>Pumpkin_Seeds_Dataset!G2381</f>
        <v>0.88549999999999995</v>
      </c>
      <c r="H2383">
        <f>Pumpkin_Seeds_Dataset!H2381</f>
        <v>0.99209999999999998</v>
      </c>
      <c r="I2383">
        <f>Pumpkin_Seeds_Dataset!I2381</f>
        <v>0.69369999999999998</v>
      </c>
      <c r="J2383">
        <f>Pumpkin_Seeds_Dataset!J2381</f>
        <v>0.77500000000000002</v>
      </c>
      <c r="K2383">
        <f>Pumpkin_Seeds_Dataset!K2381</f>
        <v>2.1520999999999999</v>
      </c>
      <c r="L2383">
        <f>Pumpkin_Seeds_Dataset!L2381</f>
        <v>0.68030000000000002</v>
      </c>
      <c r="M2383" s="9">
        <f>Pumpkin_Seeds_Dataset!M2381</f>
        <v>1</v>
      </c>
      <c r="N2383" s="10">
        <f t="shared" si="482"/>
        <v>0</v>
      </c>
      <c r="O2383" s="11">
        <f t="shared" si="483"/>
        <v>1</v>
      </c>
      <c r="P2383">
        <f t="shared" si="484"/>
        <v>1</v>
      </c>
      <c r="Q2383">
        <f t="shared" si="485"/>
        <v>0.9967334304429617</v>
      </c>
      <c r="R2383" s="9">
        <f t="shared" si="486"/>
        <v>0.9967334304429617</v>
      </c>
      <c r="S2383" s="11">
        <f t="shared" si="487"/>
        <v>3.2665695570383013E-3</v>
      </c>
      <c r="T2383" s="9">
        <f t="shared" si="488"/>
        <v>-3.2719164425312271E-3</v>
      </c>
      <c r="U2383" s="11">
        <f t="shared" si="489"/>
        <v>100</v>
      </c>
      <c r="AX2383">
        <v>0.99971452059133536</v>
      </c>
      <c r="AY2383">
        <v>0</v>
      </c>
      <c r="AZ2383">
        <v>1</v>
      </c>
      <c r="BA2383">
        <f t="shared" si="493"/>
        <v>1299</v>
      </c>
      <c r="BB2383">
        <f t="shared" si="494"/>
        <v>1080</v>
      </c>
      <c r="BC2383">
        <f t="shared" si="490"/>
        <v>7.6923076923074429E-4</v>
      </c>
      <c r="BD2383">
        <f t="shared" si="491"/>
        <v>9.9999999999999978E-2</v>
      </c>
      <c r="BE2383">
        <f t="shared" si="492"/>
        <v>0</v>
      </c>
    </row>
    <row r="2384" spans="1:57" x14ac:dyDescent="0.3">
      <c r="A2384">
        <f>Pumpkin_Seeds_Dataset!A2382</f>
        <v>80881</v>
      </c>
      <c r="B2384">
        <f>Pumpkin_Seeds_Dataset!B2382</f>
        <v>1184.4179999999999</v>
      </c>
      <c r="C2384">
        <f>Pumpkin_Seeds_Dataset!C2382</f>
        <v>492.19420000000002</v>
      </c>
      <c r="D2384">
        <f>Pumpkin_Seeds_Dataset!D2382</f>
        <v>211.25389999999999</v>
      </c>
      <c r="E2384">
        <f>Pumpkin_Seeds_Dataset!E2382</f>
        <v>81867</v>
      </c>
      <c r="F2384">
        <f>Pumpkin_Seeds_Dataset!F2382</f>
        <v>320.90640000000002</v>
      </c>
      <c r="G2384">
        <f>Pumpkin_Seeds_Dataset!G2382</f>
        <v>0.9032</v>
      </c>
      <c r="H2384">
        <f>Pumpkin_Seeds_Dataset!H2382</f>
        <v>0.98799999999999999</v>
      </c>
      <c r="I2384">
        <f>Pumpkin_Seeds_Dataset!I2382</f>
        <v>0.58620000000000005</v>
      </c>
      <c r="J2384">
        <f>Pumpkin_Seeds_Dataset!J2382</f>
        <v>0.72450000000000003</v>
      </c>
      <c r="K2384">
        <f>Pumpkin_Seeds_Dataset!K2382</f>
        <v>2.3298999999999999</v>
      </c>
      <c r="L2384">
        <f>Pumpkin_Seeds_Dataset!L2382</f>
        <v>0.65200000000000002</v>
      </c>
      <c r="M2384" s="9">
        <f>Pumpkin_Seeds_Dataset!M2382</f>
        <v>1</v>
      </c>
      <c r="N2384" s="10">
        <f t="shared" si="482"/>
        <v>0</v>
      </c>
      <c r="O2384" s="11">
        <f t="shared" si="483"/>
        <v>1</v>
      </c>
      <c r="P2384">
        <f t="shared" si="484"/>
        <v>1</v>
      </c>
      <c r="Q2384">
        <f t="shared" si="485"/>
        <v>0.96312877734337798</v>
      </c>
      <c r="R2384" s="9">
        <f t="shared" si="486"/>
        <v>0.96312877734337798</v>
      </c>
      <c r="S2384" s="11">
        <f t="shared" si="487"/>
        <v>3.6871222656622016E-2</v>
      </c>
      <c r="T2384" s="9">
        <f t="shared" si="488"/>
        <v>-3.7568150949578327E-2</v>
      </c>
      <c r="U2384" s="11">
        <f t="shared" si="489"/>
        <v>100</v>
      </c>
      <c r="AX2384">
        <v>0.99973455047056392</v>
      </c>
      <c r="AY2384">
        <v>0</v>
      </c>
      <c r="AZ2384">
        <v>1</v>
      </c>
      <c r="BA2384">
        <f t="shared" si="493"/>
        <v>1299</v>
      </c>
      <c r="BB2384">
        <f t="shared" si="494"/>
        <v>1081</v>
      </c>
      <c r="BC2384">
        <f t="shared" si="490"/>
        <v>7.6923076923074429E-4</v>
      </c>
      <c r="BD2384">
        <f t="shared" si="491"/>
        <v>9.9166666666666625E-2</v>
      </c>
      <c r="BE2384">
        <f t="shared" si="492"/>
        <v>0</v>
      </c>
    </row>
    <row r="2385" spans="1:57" x14ac:dyDescent="0.3">
      <c r="A2385">
        <f>Pumpkin_Seeds_Dataset!A2383</f>
        <v>88358</v>
      </c>
      <c r="B2385">
        <f>Pumpkin_Seeds_Dataset!B2383</f>
        <v>1319.8879999999999</v>
      </c>
      <c r="C2385">
        <f>Pumpkin_Seeds_Dataset!C2383</f>
        <v>581.48839999999996</v>
      </c>
      <c r="D2385">
        <f>Pumpkin_Seeds_Dataset!D2383</f>
        <v>193.9067</v>
      </c>
      <c r="E2385">
        <f>Pumpkin_Seeds_Dataset!E2383</f>
        <v>89445</v>
      </c>
      <c r="F2385">
        <f>Pumpkin_Seeds_Dataset!F2383</f>
        <v>335.41149999999999</v>
      </c>
      <c r="G2385">
        <f>Pumpkin_Seeds_Dataset!G2383</f>
        <v>0.94279999999999997</v>
      </c>
      <c r="H2385">
        <f>Pumpkin_Seeds_Dataset!H2383</f>
        <v>0.98780000000000001</v>
      </c>
      <c r="I2385">
        <f>Pumpkin_Seeds_Dataset!I2383</f>
        <v>0.73750000000000004</v>
      </c>
      <c r="J2385">
        <f>Pumpkin_Seeds_Dataset!J2383</f>
        <v>0.63739999999999997</v>
      </c>
      <c r="K2385">
        <f>Pumpkin_Seeds_Dataset!K2383</f>
        <v>2.9988000000000001</v>
      </c>
      <c r="L2385">
        <f>Pumpkin_Seeds_Dataset!L2383</f>
        <v>0.57679999999999998</v>
      </c>
      <c r="M2385" s="9">
        <f>Pumpkin_Seeds_Dataset!M2383</f>
        <v>1</v>
      </c>
      <c r="N2385" s="10">
        <f t="shared" si="482"/>
        <v>0</v>
      </c>
      <c r="O2385" s="11">
        <f t="shared" si="483"/>
        <v>1</v>
      </c>
      <c r="P2385">
        <f t="shared" si="484"/>
        <v>1</v>
      </c>
      <c r="Q2385">
        <f t="shared" si="485"/>
        <v>0.99999180292571987</v>
      </c>
      <c r="R2385" s="9">
        <f t="shared" si="486"/>
        <v>0.99999180292571987</v>
      </c>
      <c r="S2385" s="11">
        <f t="shared" si="487"/>
        <v>8.1970742801251717E-6</v>
      </c>
      <c r="T2385" s="9">
        <f t="shared" si="488"/>
        <v>-8.1971078763221428E-6</v>
      </c>
      <c r="U2385" s="11">
        <f t="shared" si="489"/>
        <v>100</v>
      </c>
      <c r="AX2385">
        <v>0.99974494111353829</v>
      </c>
      <c r="AY2385">
        <v>0</v>
      </c>
      <c r="AZ2385">
        <v>1</v>
      </c>
      <c r="BA2385">
        <f t="shared" si="493"/>
        <v>1299</v>
      </c>
      <c r="BB2385">
        <f t="shared" si="494"/>
        <v>1082</v>
      </c>
      <c r="BC2385">
        <f t="shared" si="490"/>
        <v>7.6923076923074429E-4</v>
      </c>
      <c r="BD2385">
        <f t="shared" si="491"/>
        <v>9.8333333333333384E-2</v>
      </c>
      <c r="BE2385">
        <f t="shared" si="492"/>
        <v>0</v>
      </c>
    </row>
    <row r="2386" spans="1:57" x14ac:dyDescent="0.3">
      <c r="A2386">
        <f>Pumpkin_Seeds_Dataset!A2384</f>
        <v>108795</v>
      </c>
      <c r="B2386">
        <f>Pumpkin_Seeds_Dataset!B2384</f>
        <v>1292.529</v>
      </c>
      <c r="C2386">
        <f>Pumpkin_Seeds_Dataset!C2384</f>
        <v>517.20399999999995</v>
      </c>
      <c r="D2386">
        <f>Pumpkin_Seeds_Dataset!D2384</f>
        <v>268.91660000000002</v>
      </c>
      <c r="E2386">
        <f>Pumpkin_Seeds_Dataset!E2384</f>
        <v>109637</v>
      </c>
      <c r="F2386">
        <f>Pumpkin_Seeds_Dataset!F2384</f>
        <v>372.18560000000002</v>
      </c>
      <c r="G2386">
        <f>Pumpkin_Seeds_Dataset!G2384</f>
        <v>0.85419999999999996</v>
      </c>
      <c r="H2386">
        <f>Pumpkin_Seeds_Dataset!H2384</f>
        <v>0.99229999999999996</v>
      </c>
      <c r="I2386">
        <f>Pumpkin_Seeds_Dataset!I2384</f>
        <v>0.73850000000000005</v>
      </c>
      <c r="J2386">
        <f>Pumpkin_Seeds_Dataset!J2384</f>
        <v>0.81830000000000003</v>
      </c>
      <c r="K2386">
        <f>Pumpkin_Seeds_Dataset!K2384</f>
        <v>1.9233</v>
      </c>
      <c r="L2386">
        <f>Pumpkin_Seeds_Dataset!L2384</f>
        <v>0.71960000000000002</v>
      </c>
      <c r="M2386" s="9">
        <f>Pumpkin_Seeds_Dataset!M2384</f>
        <v>1</v>
      </c>
      <c r="N2386" s="10">
        <f t="shared" si="482"/>
        <v>0</v>
      </c>
      <c r="O2386" s="11">
        <f t="shared" si="483"/>
        <v>1</v>
      </c>
      <c r="P2386">
        <f t="shared" si="484"/>
        <v>1</v>
      </c>
      <c r="Q2386">
        <f t="shared" si="485"/>
        <v>0.846566850732827</v>
      </c>
      <c r="R2386" s="9">
        <f t="shared" si="486"/>
        <v>0.846566850732827</v>
      </c>
      <c r="S2386" s="11">
        <f t="shared" si="487"/>
        <v>0.153433149267173</v>
      </c>
      <c r="T2386" s="9">
        <f t="shared" si="488"/>
        <v>-0.16656610742281472</v>
      </c>
      <c r="U2386" s="11">
        <f t="shared" si="489"/>
        <v>100</v>
      </c>
      <c r="AX2386">
        <v>0.99974897938290186</v>
      </c>
      <c r="AY2386">
        <v>0</v>
      </c>
      <c r="AZ2386">
        <v>1</v>
      </c>
      <c r="BA2386">
        <f t="shared" si="493"/>
        <v>1299</v>
      </c>
      <c r="BB2386">
        <f t="shared" si="494"/>
        <v>1083</v>
      </c>
      <c r="BC2386">
        <f t="shared" si="490"/>
        <v>7.6923076923074429E-4</v>
      </c>
      <c r="BD2386">
        <f t="shared" si="491"/>
        <v>9.7500000000000031E-2</v>
      </c>
      <c r="BE2386">
        <f t="shared" si="492"/>
        <v>0</v>
      </c>
    </row>
    <row r="2387" spans="1:57" x14ac:dyDescent="0.3">
      <c r="A2387">
        <f>Pumpkin_Seeds_Dataset!A2385</f>
        <v>88604</v>
      </c>
      <c r="B2387">
        <f>Pumpkin_Seeds_Dataset!B2385</f>
        <v>1243.77</v>
      </c>
      <c r="C2387">
        <f>Pumpkin_Seeds_Dataset!C2385</f>
        <v>528.78039999999999</v>
      </c>
      <c r="D2387">
        <f>Pumpkin_Seeds_Dataset!D2385</f>
        <v>214.48240000000001</v>
      </c>
      <c r="E2387">
        <f>Pumpkin_Seeds_Dataset!E2385</f>
        <v>89392</v>
      </c>
      <c r="F2387">
        <f>Pumpkin_Seeds_Dataset!F2385</f>
        <v>335.87810000000002</v>
      </c>
      <c r="G2387">
        <f>Pumpkin_Seeds_Dataset!G2385</f>
        <v>0.91400000000000003</v>
      </c>
      <c r="H2387">
        <f>Pumpkin_Seeds_Dataset!H2385</f>
        <v>0.99119999999999997</v>
      </c>
      <c r="I2387">
        <f>Pumpkin_Seeds_Dataset!I2385</f>
        <v>0.62490000000000001</v>
      </c>
      <c r="J2387">
        <f>Pumpkin_Seeds_Dataset!J2385</f>
        <v>0.7198</v>
      </c>
      <c r="K2387">
        <f>Pumpkin_Seeds_Dataset!K2385</f>
        <v>2.4653999999999998</v>
      </c>
      <c r="L2387">
        <f>Pumpkin_Seeds_Dataset!L2385</f>
        <v>0.63519999999999999</v>
      </c>
      <c r="M2387" s="9">
        <f>Pumpkin_Seeds_Dataset!M2385</f>
        <v>1</v>
      </c>
      <c r="N2387" s="10">
        <f t="shared" si="482"/>
        <v>0</v>
      </c>
      <c r="O2387" s="11">
        <f t="shared" si="483"/>
        <v>1</v>
      </c>
      <c r="P2387">
        <f t="shared" si="484"/>
        <v>1</v>
      </c>
      <c r="Q2387">
        <f t="shared" si="485"/>
        <v>0.99660085259832443</v>
      </c>
      <c r="R2387" s="9">
        <f t="shared" si="486"/>
        <v>0.99660085259832443</v>
      </c>
      <c r="S2387" s="11">
        <f t="shared" si="487"/>
        <v>3.3991474016755729E-3</v>
      </c>
      <c r="T2387" s="9">
        <f t="shared" si="488"/>
        <v>-3.4049376281504169E-3</v>
      </c>
      <c r="U2387" s="11">
        <f t="shared" si="489"/>
        <v>100</v>
      </c>
      <c r="AX2387">
        <v>0.999749313915269</v>
      </c>
      <c r="AY2387">
        <v>0</v>
      </c>
      <c r="AZ2387">
        <v>1</v>
      </c>
      <c r="BA2387">
        <f t="shared" si="493"/>
        <v>1299</v>
      </c>
      <c r="BB2387">
        <f t="shared" si="494"/>
        <v>1084</v>
      </c>
      <c r="BC2387">
        <f t="shared" si="490"/>
        <v>7.6923076923074429E-4</v>
      </c>
      <c r="BD2387">
        <f t="shared" si="491"/>
        <v>9.6666666666666679E-2</v>
      </c>
      <c r="BE2387">
        <f t="shared" si="492"/>
        <v>0</v>
      </c>
    </row>
    <row r="2388" spans="1:57" x14ac:dyDescent="0.3">
      <c r="A2388">
        <f>Pumpkin_Seeds_Dataset!A2386</f>
        <v>74336</v>
      </c>
      <c r="B2388">
        <f>Pumpkin_Seeds_Dataset!B2386</f>
        <v>1099.8409999999999</v>
      </c>
      <c r="C2388">
        <f>Pumpkin_Seeds_Dataset!C2386</f>
        <v>449.06470000000002</v>
      </c>
      <c r="D2388">
        <f>Pumpkin_Seeds_Dataset!D2386</f>
        <v>211.50069999999999</v>
      </c>
      <c r="E2388">
        <f>Pumpkin_Seeds_Dataset!E2386</f>
        <v>75287</v>
      </c>
      <c r="F2388">
        <f>Pumpkin_Seeds_Dataset!F2386</f>
        <v>307.64839999999998</v>
      </c>
      <c r="G2388">
        <f>Pumpkin_Seeds_Dataset!G2386</f>
        <v>0.8821</v>
      </c>
      <c r="H2388">
        <f>Pumpkin_Seeds_Dataset!H2386</f>
        <v>0.98740000000000006</v>
      </c>
      <c r="I2388">
        <f>Pumpkin_Seeds_Dataset!I2386</f>
        <v>0.74260000000000004</v>
      </c>
      <c r="J2388">
        <f>Pumpkin_Seeds_Dataset!J2386</f>
        <v>0.7722</v>
      </c>
      <c r="K2388">
        <f>Pumpkin_Seeds_Dataset!K2386</f>
        <v>2.1232000000000002</v>
      </c>
      <c r="L2388">
        <f>Pumpkin_Seeds_Dataset!L2386</f>
        <v>0.68510000000000004</v>
      </c>
      <c r="M2388" s="9">
        <f>Pumpkin_Seeds_Dataset!M2386</f>
        <v>1</v>
      </c>
      <c r="N2388" s="10">
        <f t="shared" si="482"/>
        <v>0</v>
      </c>
      <c r="O2388" s="11">
        <f t="shared" si="483"/>
        <v>1</v>
      </c>
      <c r="P2388">
        <f t="shared" si="484"/>
        <v>1</v>
      </c>
      <c r="Q2388">
        <f t="shared" si="485"/>
        <v>0.47757361488858857</v>
      </c>
      <c r="R2388" s="9">
        <f t="shared" si="486"/>
        <v>0.47757361488858857</v>
      </c>
      <c r="S2388" s="11">
        <f t="shared" si="487"/>
        <v>0.52242638511141148</v>
      </c>
      <c r="T2388" s="9">
        <f t="shared" si="488"/>
        <v>-0.73903696363796534</v>
      </c>
      <c r="U2388" s="11">
        <f t="shared" si="489"/>
        <v>0</v>
      </c>
      <c r="AX2388">
        <v>0.9997538826832596</v>
      </c>
      <c r="AY2388">
        <v>0</v>
      </c>
      <c r="AZ2388">
        <v>1</v>
      </c>
      <c r="BA2388">
        <f t="shared" si="493"/>
        <v>1299</v>
      </c>
      <c r="BB2388">
        <f t="shared" si="494"/>
        <v>1085</v>
      </c>
      <c r="BC2388">
        <f t="shared" si="490"/>
        <v>7.6923076923074429E-4</v>
      </c>
      <c r="BD2388">
        <f t="shared" si="491"/>
        <v>9.5833333333333326E-2</v>
      </c>
      <c r="BE2388">
        <f t="shared" si="492"/>
        <v>0</v>
      </c>
    </row>
    <row r="2389" spans="1:57" x14ac:dyDescent="0.3">
      <c r="A2389">
        <f>Pumpkin_Seeds_Dataset!A2387</f>
        <v>72007</v>
      </c>
      <c r="B2389">
        <f>Pumpkin_Seeds_Dataset!B2387</f>
        <v>1125.731</v>
      </c>
      <c r="C2389">
        <f>Pumpkin_Seeds_Dataset!C2387</f>
        <v>480.43020000000001</v>
      </c>
      <c r="D2389">
        <f>Pumpkin_Seeds_Dataset!D2387</f>
        <v>191.8408</v>
      </c>
      <c r="E2389">
        <f>Pumpkin_Seeds_Dataset!E2387</f>
        <v>73086</v>
      </c>
      <c r="F2389">
        <f>Pumpkin_Seeds_Dataset!F2387</f>
        <v>302.79059999999998</v>
      </c>
      <c r="G2389">
        <f>Pumpkin_Seeds_Dataset!G2387</f>
        <v>0.91679999999999995</v>
      </c>
      <c r="H2389">
        <f>Pumpkin_Seeds_Dataset!H2387</f>
        <v>0.98519999999999996</v>
      </c>
      <c r="I2389">
        <f>Pumpkin_Seeds_Dataset!I2387</f>
        <v>0.63880000000000003</v>
      </c>
      <c r="J2389">
        <f>Pumpkin_Seeds_Dataset!J2387</f>
        <v>0.71399999999999997</v>
      </c>
      <c r="K2389">
        <f>Pumpkin_Seeds_Dataset!K2387</f>
        <v>2.5043000000000002</v>
      </c>
      <c r="L2389">
        <f>Pumpkin_Seeds_Dataset!L2387</f>
        <v>0.63019999999999998</v>
      </c>
      <c r="M2389" s="9">
        <f>Pumpkin_Seeds_Dataset!M2387</f>
        <v>1</v>
      </c>
      <c r="N2389" s="10">
        <f t="shared" si="482"/>
        <v>0</v>
      </c>
      <c r="O2389" s="11">
        <f t="shared" si="483"/>
        <v>1</v>
      </c>
      <c r="P2389">
        <f t="shared" si="484"/>
        <v>1</v>
      </c>
      <c r="Q2389">
        <f t="shared" si="485"/>
        <v>0.98759237107352138</v>
      </c>
      <c r="R2389" s="9">
        <f t="shared" si="486"/>
        <v>0.98759237107352138</v>
      </c>
      <c r="S2389" s="11">
        <f t="shared" si="487"/>
        <v>1.240762892647862E-2</v>
      </c>
      <c r="T2389" s="9">
        <f t="shared" si="488"/>
        <v>-1.2485246253867176E-2</v>
      </c>
      <c r="U2389" s="11">
        <f t="shared" si="489"/>
        <v>100</v>
      </c>
      <c r="AX2389">
        <v>0.99975424395931856</v>
      </c>
      <c r="AY2389">
        <v>0</v>
      </c>
      <c r="AZ2389">
        <v>1</v>
      </c>
      <c r="BA2389">
        <f t="shared" si="493"/>
        <v>1299</v>
      </c>
      <c r="BB2389">
        <f t="shared" si="494"/>
        <v>1086</v>
      </c>
      <c r="BC2389">
        <f t="shared" si="490"/>
        <v>7.6923076923074429E-4</v>
      </c>
      <c r="BD2389">
        <f t="shared" si="491"/>
        <v>9.4999999999999973E-2</v>
      </c>
      <c r="BE2389">
        <f t="shared" si="492"/>
        <v>0</v>
      </c>
    </row>
    <row r="2390" spans="1:57" x14ac:dyDescent="0.3">
      <c r="A2390">
        <f>Pumpkin_Seeds_Dataset!A2388</f>
        <v>70505</v>
      </c>
      <c r="B2390">
        <f>Pumpkin_Seeds_Dataset!B2388</f>
        <v>1064.2739999999999</v>
      </c>
      <c r="C2390">
        <f>Pumpkin_Seeds_Dataset!C2388</f>
        <v>444.6687</v>
      </c>
      <c r="D2390">
        <f>Pumpkin_Seeds_Dataset!D2388</f>
        <v>202.26249999999999</v>
      </c>
      <c r="E2390">
        <f>Pumpkin_Seeds_Dataset!E2388</f>
        <v>70982</v>
      </c>
      <c r="F2390">
        <f>Pumpkin_Seeds_Dataset!F2388</f>
        <v>299.61599999999999</v>
      </c>
      <c r="G2390">
        <f>Pumpkin_Seeds_Dataset!G2388</f>
        <v>0.89059999999999995</v>
      </c>
      <c r="H2390">
        <f>Pumpkin_Seeds_Dataset!H2388</f>
        <v>0.99329999999999996</v>
      </c>
      <c r="I2390">
        <f>Pumpkin_Seeds_Dataset!I2388</f>
        <v>0.59889999999999999</v>
      </c>
      <c r="J2390">
        <f>Pumpkin_Seeds_Dataset!J2388</f>
        <v>0.78220000000000001</v>
      </c>
      <c r="K2390">
        <f>Pumpkin_Seeds_Dataset!K2388</f>
        <v>2.1985000000000001</v>
      </c>
      <c r="L2390">
        <f>Pumpkin_Seeds_Dataset!L2388</f>
        <v>0.67379999999999995</v>
      </c>
      <c r="M2390" s="9">
        <f>Pumpkin_Seeds_Dataset!M2388</f>
        <v>1</v>
      </c>
      <c r="N2390" s="10">
        <f t="shared" si="482"/>
        <v>0</v>
      </c>
      <c r="O2390" s="11">
        <f t="shared" si="483"/>
        <v>1</v>
      </c>
      <c r="P2390">
        <f t="shared" si="484"/>
        <v>1</v>
      </c>
      <c r="Q2390">
        <f t="shared" si="485"/>
        <v>0.87607225868681016</v>
      </c>
      <c r="R2390" s="9">
        <f t="shared" si="486"/>
        <v>0.87607225868681016</v>
      </c>
      <c r="S2390" s="11">
        <f t="shared" si="487"/>
        <v>0.12392774131318984</v>
      </c>
      <c r="T2390" s="9">
        <f t="shared" si="488"/>
        <v>-0.13230670436221845</v>
      </c>
      <c r="U2390" s="11">
        <f t="shared" si="489"/>
        <v>100</v>
      </c>
      <c r="AX2390">
        <v>0.99975621235810141</v>
      </c>
      <c r="AY2390">
        <v>0</v>
      </c>
      <c r="AZ2390">
        <v>1</v>
      </c>
      <c r="BA2390">
        <f t="shared" si="493"/>
        <v>1299</v>
      </c>
      <c r="BB2390">
        <f t="shared" si="494"/>
        <v>1087</v>
      </c>
      <c r="BC2390">
        <f t="shared" si="490"/>
        <v>7.6923076923074429E-4</v>
      </c>
      <c r="BD2390">
        <f t="shared" si="491"/>
        <v>9.4166666666666621E-2</v>
      </c>
      <c r="BE2390">
        <f t="shared" si="492"/>
        <v>0</v>
      </c>
    </row>
    <row r="2391" spans="1:57" x14ac:dyDescent="0.3">
      <c r="A2391">
        <f>Pumpkin_Seeds_Dataset!A2389</f>
        <v>99050</v>
      </c>
      <c r="B2391">
        <f>Pumpkin_Seeds_Dataset!B2389</f>
        <v>1317.454</v>
      </c>
      <c r="C2391">
        <f>Pumpkin_Seeds_Dataset!C2389</f>
        <v>555.28369999999995</v>
      </c>
      <c r="D2391">
        <f>Pumpkin_Seeds_Dataset!D2389</f>
        <v>227.7509</v>
      </c>
      <c r="E2391">
        <f>Pumpkin_Seeds_Dataset!E2389</f>
        <v>100015</v>
      </c>
      <c r="F2391">
        <f>Pumpkin_Seeds_Dataset!F2389</f>
        <v>355.1259</v>
      </c>
      <c r="G2391">
        <f>Pumpkin_Seeds_Dataset!G2389</f>
        <v>0.91200000000000003</v>
      </c>
      <c r="H2391">
        <f>Pumpkin_Seeds_Dataset!H2389</f>
        <v>0.99039999999999995</v>
      </c>
      <c r="I2391">
        <f>Pumpkin_Seeds_Dataset!I2389</f>
        <v>0.6905</v>
      </c>
      <c r="J2391">
        <f>Pumpkin_Seeds_Dataset!J2389</f>
        <v>0.71709999999999996</v>
      </c>
      <c r="K2391">
        <f>Pumpkin_Seeds_Dataset!K2389</f>
        <v>2.4380999999999999</v>
      </c>
      <c r="L2391">
        <f>Pumpkin_Seeds_Dataset!L2389</f>
        <v>0.63949999999999996</v>
      </c>
      <c r="M2391" s="9">
        <f>Pumpkin_Seeds_Dataset!M2389</f>
        <v>1</v>
      </c>
      <c r="N2391" s="10">
        <f t="shared" si="482"/>
        <v>0</v>
      </c>
      <c r="O2391" s="11">
        <f t="shared" si="483"/>
        <v>1</v>
      </c>
      <c r="P2391">
        <f t="shared" si="484"/>
        <v>1</v>
      </c>
      <c r="Q2391">
        <f t="shared" si="485"/>
        <v>0.99661688617179833</v>
      </c>
      <c r="R2391" s="9">
        <f t="shared" si="486"/>
        <v>0.99661688617179833</v>
      </c>
      <c r="S2391" s="11">
        <f t="shared" si="487"/>
        <v>3.3831138282016671E-3</v>
      </c>
      <c r="T2391" s="9">
        <f t="shared" si="488"/>
        <v>-3.3888494977245406E-3</v>
      </c>
      <c r="U2391" s="11">
        <f t="shared" si="489"/>
        <v>100</v>
      </c>
      <c r="AX2391">
        <v>0.99975801158045441</v>
      </c>
      <c r="AY2391">
        <v>0</v>
      </c>
      <c r="AZ2391">
        <v>1</v>
      </c>
      <c r="BA2391">
        <f t="shared" si="493"/>
        <v>1299</v>
      </c>
      <c r="BB2391">
        <f t="shared" si="494"/>
        <v>1088</v>
      </c>
      <c r="BC2391">
        <f t="shared" si="490"/>
        <v>7.6923076923074429E-4</v>
      </c>
      <c r="BD2391">
        <f t="shared" si="491"/>
        <v>9.3333333333333379E-2</v>
      </c>
      <c r="BE2391">
        <f t="shared" si="492"/>
        <v>0</v>
      </c>
    </row>
    <row r="2392" spans="1:57" x14ac:dyDescent="0.3">
      <c r="A2392">
        <f>Pumpkin_Seeds_Dataset!A2390</f>
        <v>83422</v>
      </c>
      <c r="B2392">
        <f>Pumpkin_Seeds_Dataset!B2390</f>
        <v>1140.8489999999999</v>
      </c>
      <c r="C2392">
        <f>Pumpkin_Seeds_Dataset!C2390</f>
        <v>445.1361</v>
      </c>
      <c r="D2392">
        <f>Pumpkin_Seeds_Dataset!D2390</f>
        <v>239.3399</v>
      </c>
      <c r="E2392">
        <f>Pumpkin_Seeds_Dataset!E2390</f>
        <v>84230</v>
      </c>
      <c r="F2392">
        <f>Pumpkin_Seeds_Dataset!F2390</f>
        <v>325.9083</v>
      </c>
      <c r="G2392">
        <f>Pumpkin_Seeds_Dataset!G2390</f>
        <v>0.84319999999999995</v>
      </c>
      <c r="H2392">
        <f>Pumpkin_Seeds_Dataset!H2390</f>
        <v>0.99039999999999995</v>
      </c>
      <c r="I2392">
        <f>Pumpkin_Seeds_Dataset!I2390</f>
        <v>0.65680000000000005</v>
      </c>
      <c r="J2392">
        <f>Pumpkin_Seeds_Dataset!J2390</f>
        <v>0.8054</v>
      </c>
      <c r="K2392">
        <f>Pumpkin_Seeds_Dataset!K2390</f>
        <v>1.8597999999999999</v>
      </c>
      <c r="L2392">
        <f>Pumpkin_Seeds_Dataset!L2390</f>
        <v>0.73219999999999996</v>
      </c>
      <c r="M2392" s="9">
        <f>Pumpkin_Seeds_Dataset!M2390</f>
        <v>1</v>
      </c>
      <c r="N2392" s="10">
        <f t="shared" si="482"/>
        <v>0</v>
      </c>
      <c r="O2392" s="11">
        <f t="shared" si="483"/>
        <v>1</v>
      </c>
      <c r="P2392">
        <f t="shared" si="484"/>
        <v>1</v>
      </c>
      <c r="Q2392">
        <f t="shared" si="485"/>
        <v>8.9543744477051726E-2</v>
      </c>
      <c r="R2392" s="9">
        <f t="shared" si="486"/>
        <v>8.9543744477051726E-2</v>
      </c>
      <c r="S2392" s="11">
        <f t="shared" si="487"/>
        <v>0.91045625552294829</v>
      </c>
      <c r="T2392" s="9">
        <f t="shared" si="488"/>
        <v>-2.4130280080013624</v>
      </c>
      <c r="U2392" s="11">
        <f t="shared" si="489"/>
        <v>0</v>
      </c>
      <c r="AX2392">
        <v>0.99975896107910656</v>
      </c>
      <c r="AY2392">
        <v>0</v>
      </c>
      <c r="AZ2392">
        <v>1</v>
      </c>
      <c r="BA2392">
        <f t="shared" si="493"/>
        <v>1299</v>
      </c>
      <c r="BB2392">
        <f t="shared" si="494"/>
        <v>1089</v>
      </c>
      <c r="BC2392">
        <f t="shared" si="490"/>
        <v>7.6923076923074429E-4</v>
      </c>
      <c r="BD2392">
        <f t="shared" si="491"/>
        <v>9.2500000000000027E-2</v>
      </c>
      <c r="BE2392">
        <f t="shared" si="492"/>
        <v>0</v>
      </c>
    </row>
    <row r="2393" spans="1:57" x14ac:dyDescent="0.3">
      <c r="A2393">
        <f>Pumpkin_Seeds_Dataset!A2391</f>
        <v>81161</v>
      </c>
      <c r="B2393">
        <f>Pumpkin_Seeds_Dataset!B2391</f>
        <v>1147.905</v>
      </c>
      <c r="C2393">
        <f>Pumpkin_Seeds_Dataset!C2391</f>
        <v>470.97680000000003</v>
      </c>
      <c r="D2393">
        <f>Pumpkin_Seeds_Dataset!D2391</f>
        <v>220.0735</v>
      </c>
      <c r="E2393">
        <f>Pumpkin_Seeds_Dataset!E2391</f>
        <v>82234</v>
      </c>
      <c r="F2393">
        <f>Pumpkin_Seeds_Dataset!F2391</f>
        <v>321.46129999999999</v>
      </c>
      <c r="G2393">
        <f>Pumpkin_Seeds_Dataset!G2391</f>
        <v>0.8841</v>
      </c>
      <c r="H2393">
        <f>Pumpkin_Seeds_Dataset!H2391</f>
        <v>0.98699999999999999</v>
      </c>
      <c r="I2393">
        <f>Pumpkin_Seeds_Dataset!I2391</f>
        <v>0.66210000000000002</v>
      </c>
      <c r="J2393">
        <f>Pumpkin_Seeds_Dataset!J2391</f>
        <v>0.77400000000000002</v>
      </c>
      <c r="K2393">
        <f>Pumpkin_Seeds_Dataset!K2391</f>
        <v>2.1400999999999999</v>
      </c>
      <c r="L2393">
        <f>Pumpkin_Seeds_Dataset!L2391</f>
        <v>0.6825</v>
      </c>
      <c r="M2393" s="9">
        <f>Pumpkin_Seeds_Dataset!M2391</f>
        <v>1</v>
      </c>
      <c r="N2393" s="10">
        <f t="shared" si="482"/>
        <v>0</v>
      </c>
      <c r="O2393" s="11">
        <f t="shared" si="483"/>
        <v>1</v>
      </c>
      <c r="P2393">
        <f t="shared" si="484"/>
        <v>1</v>
      </c>
      <c r="Q2393">
        <f t="shared" si="485"/>
        <v>0.39640191319743745</v>
      </c>
      <c r="R2393" s="9">
        <f t="shared" si="486"/>
        <v>0.39640191319743745</v>
      </c>
      <c r="S2393" s="11">
        <f t="shared" si="487"/>
        <v>0.60359808680256255</v>
      </c>
      <c r="T2393" s="9">
        <f t="shared" si="488"/>
        <v>-0.92532665010647441</v>
      </c>
      <c r="U2393" s="11">
        <f t="shared" si="489"/>
        <v>0</v>
      </c>
      <c r="AX2393">
        <v>0.99975991544773934</v>
      </c>
      <c r="AY2393">
        <v>0</v>
      </c>
      <c r="AZ2393">
        <v>1</v>
      </c>
      <c r="BA2393">
        <f t="shared" si="493"/>
        <v>1299</v>
      </c>
      <c r="BB2393">
        <f t="shared" si="494"/>
        <v>1090</v>
      </c>
      <c r="BC2393">
        <f t="shared" si="490"/>
        <v>7.6923076923074429E-4</v>
      </c>
      <c r="BD2393">
        <f t="shared" si="491"/>
        <v>9.1666666666666674E-2</v>
      </c>
      <c r="BE2393">
        <f t="shared" si="492"/>
        <v>0</v>
      </c>
    </row>
    <row r="2394" spans="1:57" x14ac:dyDescent="0.3">
      <c r="A2394">
        <f>Pumpkin_Seeds_Dataset!A2392</f>
        <v>72124</v>
      </c>
      <c r="B2394">
        <f>Pumpkin_Seeds_Dataset!B2392</f>
        <v>1112.703</v>
      </c>
      <c r="C2394">
        <f>Pumpkin_Seeds_Dataset!C2392</f>
        <v>468.28699999999998</v>
      </c>
      <c r="D2394">
        <f>Pumpkin_Seeds_Dataset!D2392</f>
        <v>196.6584</v>
      </c>
      <c r="E2394">
        <f>Pumpkin_Seeds_Dataset!E2392</f>
        <v>72877</v>
      </c>
      <c r="F2394">
        <f>Pumpkin_Seeds_Dataset!F2392</f>
        <v>303.03649999999999</v>
      </c>
      <c r="G2394">
        <f>Pumpkin_Seeds_Dataset!G2392</f>
        <v>0.90749999999999997</v>
      </c>
      <c r="H2394">
        <f>Pumpkin_Seeds_Dataset!H2392</f>
        <v>0.98970000000000002</v>
      </c>
      <c r="I2394">
        <f>Pumpkin_Seeds_Dataset!I2392</f>
        <v>0.54320000000000002</v>
      </c>
      <c r="J2394">
        <f>Pumpkin_Seeds_Dataset!J2392</f>
        <v>0.73199999999999998</v>
      </c>
      <c r="K2394">
        <f>Pumpkin_Seeds_Dataset!K2392</f>
        <v>2.3812000000000002</v>
      </c>
      <c r="L2394">
        <f>Pumpkin_Seeds_Dataset!L2392</f>
        <v>0.64710000000000001</v>
      </c>
      <c r="M2394" s="9">
        <f>Pumpkin_Seeds_Dataset!M2392</f>
        <v>1</v>
      </c>
      <c r="N2394" s="10">
        <f t="shared" si="482"/>
        <v>0</v>
      </c>
      <c r="O2394" s="11">
        <f t="shared" si="483"/>
        <v>1</v>
      </c>
      <c r="P2394">
        <f t="shared" si="484"/>
        <v>1</v>
      </c>
      <c r="Q2394">
        <f t="shared" si="485"/>
        <v>0.96978507029869954</v>
      </c>
      <c r="R2394" s="9">
        <f t="shared" si="486"/>
        <v>0.96978507029869954</v>
      </c>
      <c r="S2394" s="11">
        <f t="shared" si="487"/>
        <v>3.0214929701300464E-2</v>
      </c>
      <c r="T2394" s="9">
        <f t="shared" si="488"/>
        <v>-3.0680809048171366E-2</v>
      </c>
      <c r="U2394" s="11">
        <f t="shared" si="489"/>
        <v>100</v>
      </c>
      <c r="AX2394">
        <v>0.99976403214099807</v>
      </c>
      <c r="AY2394">
        <v>0</v>
      </c>
      <c r="AZ2394">
        <v>1</v>
      </c>
      <c r="BA2394">
        <f t="shared" si="493"/>
        <v>1299</v>
      </c>
      <c r="BB2394">
        <f t="shared" si="494"/>
        <v>1091</v>
      </c>
      <c r="BC2394">
        <f t="shared" si="490"/>
        <v>7.6923076923074429E-4</v>
      </c>
      <c r="BD2394">
        <f t="shared" si="491"/>
        <v>9.0833333333333321E-2</v>
      </c>
      <c r="BE2394">
        <f t="shared" si="492"/>
        <v>0</v>
      </c>
    </row>
    <row r="2395" spans="1:57" x14ac:dyDescent="0.3">
      <c r="A2395">
        <f>Pumpkin_Seeds_Dataset!A2393</f>
        <v>72269</v>
      </c>
      <c r="B2395">
        <f>Pumpkin_Seeds_Dataset!B2393</f>
        <v>1098.634</v>
      </c>
      <c r="C2395">
        <f>Pumpkin_Seeds_Dataset!C2393</f>
        <v>462.78710000000001</v>
      </c>
      <c r="D2395">
        <f>Pumpkin_Seeds_Dataset!D2393</f>
        <v>199.33359999999999</v>
      </c>
      <c r="E2395">
        <f>Pumpkin_Seeds_Dataset!E2393</f>
        <v>72971</v>
      </c>
      <c r="F2395">
        <f>Pumpkin_Seeds_Dataset!F2393</f>
        <v>303.34100000000001</v>
      </c>
      <c r="G2395">
        <f>Pumpkin_Seeds_Dataset!G2393</f>
        <v>0.90249999999999997</v>
      </c>
      <c r="H2395">
        <f>Pumpkin_Seeds_Dataset!H2393</f>
        <v>0.99039999999999995</v>
      </c>
      <c r="I2395">
        <f>Pumpkin_Seeds_Dataset!I2393</f>
        <v>0.71879999999999999</v>
      </c>
      <c r="J2395">
        <f>Pumpkin_Seeds_Dataset!J2393</f>
        <v>0.75239999999999996</v>
      </c>
      <c r="K2395">
        <f>Pumpkin_Seeds_Dataset!K2393</f>
        <v>2.3216999999999999</v>
      </c>
      <c r="L2395">
        <f>Pumpkin_Seeds_Dataset!L2393</f>
        <v>0.65549999999999997</v>
      </c>
      <c r="M2395" s="9">
        <f>Pumpkin_Seeds_Dataset!M2393</f>
        <v>1</v>
      </c>
      <c r="N2395" s="10">
        <f t="shared" si="482"/>
        <v>0</v>
      </c>
      <c r="O2395" s="11">
        <f t="shared" si="483"/>
        <v>1</v>
      </c>
      <c r="P2395">
        <f t="shared" si="484"/>
        <v>1</v>
      </c>
      <c r="Q2395">
        <f t="shared" si="485"/>
        <v>0.95101339652158878</v>
      </c>
      <c r="R2395" s="9">
        <f t="shared" si="486"/>
        <v>0.95101339652158878</v>
      </c>
      <c r="S2395" s="11">
        <f t="shared" si="487"/>
        <v>4.8986603478411217E-2</v>
      </c>
      <c r="T2395" s="9">
        <f t="shared" si="488"/>
        <v>-5.0227129762474627E-2</v>
      </c>
      <c r="U2395" s="11">
        <f t="shared" si="489"/>
        <v>100</v>
      </c>
      <c r="AX2395">
        <v>0.99976529173479445</v>
      </c>
      <c r="AY2395">
        <v>0</v>
      </c>
      <c r="AZ2395">
        <v>1</v>
      </c>
      <c r="BA2395">
        <f t="shared" si="493"/>
        <v>1299</v>
      </c>
      <c r="BB2395">
        <f t="shared" si="494"/>
        <v>1092</v>
      </c>
      <c r="BC2395">
        <f t="shared" si="490"/>
        <v>7.6923076923074429E-4</v>
      </c>
      <c r="BD2395">
        <f t="shared" si="491"/>
        <v>8.9999999999999969E-2</v>
      </c>
      <c r="BE2395">
        <f t="shared" si="492"/>
        <v>0</v>
      </c>
    </row>
    <row r="2396" spans="1:57" x14ac:dyDescent="0.3">
      <c r="A2396">
        <f>Pumpkin_Seeds_Dataset!A2394</f>
        <v>58670</v>
      </c>
      <c r="B2396">
        <f>Pumpkin_Seeds_Dataset!B2394</f>
        <v>995.8</v>
      </c>
      <c r="C2396">
        <f>Pumpkin_Seeds_Dataset!C2394</f>
        <v>422.04109999999997</v>
      </c>
      <c r="D2396">
        <f>Pumpkin_Seeds_Dataset!D2394</f>
        <v>177.33869999999999</v>
      </c>
      <c r="E2396">
        <f>Pumpkin_Seeds_Dataset!E2394</f>
        <v>59180</v>
      </c>
      <c r="F2396">
        <f>Pumpkin_Seeds_Dataset!F2394</f>
        <v>273.31479999999999</v>
      </c>
      <c r="G2396">
        <f>Pumpkin_Seeds_Dataset!G2394</f>
        <v>0.90739999999999998</v>
      </c>
      <c r="H2396">
        <f>Pumpkin_Seeds_Dataset!H2394</f>
        <v>0.99139999999999995</v>
      </c>
      <c r="I2396">
        <f>Pumpkin_Seeds_Dataset!I2394</f>
        <v>0.61060000000000003</v>
      </c>
      <c r="J2396">
        <f>Pumpkin_Seeds_Dataset!J2394</f>
        <v>0.74350000000000005</v>
      </c>
      <c r="K2396">
        <f>Pumpkin_Seeds_Dataset!K2394</f>
        <v>2.3799000000000001</v>
      </c>
      <c r="L2396">
        <f>Pumpkin_Seeds_Dataset!L2394</f>
        <v>0.64759999999999995</v>
      </c>
      <c r="M2396" s="9">
        <f>Pumpkin_Seeds_Dataset!M2394</f>
        <v>1</v>
      </c>
      <c r="N2396" s="10">
        <f t="shared" si="482"/>
        <v>0</v>
      </c>
      <c r="O2396" s="11">
        <f t="shared" si="483"/>
        <v>1</v>
      </c>
      <c r="P2396">
        <f t="shared" si="484"/>
        <v>1</v>
      </c>
      <c r="Q2396">
        <f t="shared" si="485"/>
        <v>0.99388388677193718</v>
      </c>
      <c r="R2396" s="9">
        <f t="shared" si="486"/>
        <v>0.99388388677193718</v>
      </c>
      <c r="S2396" s="11">
        <f t="shared" si="487"/>
        <v>6.116113228062825E-3</v>
      </c>
      <c r="T2396" s="9">
        <f t="shared" si="488"/>
        <v>-6.1348932616021217E-3</v>
      </c>
      <c r="U2396" s="11">
        <f t="shared" si="489"/>
        <v>100</v>
      </c>
      <c r="AX2396">
        <v>0.99976706586686404</v>
      </c>
      <c r="AY2396">
        <v>0</v>
      </c>
      <c r="AZ2396">
        <v>1</v>
      </c>
      <c r="BA2396">
        <f t="shared" si="493"/>
        <v>1299</v>
      </c>
      <c r="BB2396">
        <f t="shared" si="494"/>
        <v>1093</v>
      </c>
      <c r="BC2396">
        <f t="shared" si="490"/>
        <v>7.6923076923074429E-4</v>
      </c>
      <c r="BD2396">
        <f t="shared" si="491"/>
        <v>8.9166666666666616E-2</v>
      </c>
      <c r="BE2396">
        <f t="shared" si="492"/>
        <v>0</v>
      </c>
    </row>
    <row r="2397" spans="1:57" x14ac:dyDescent="0.3">
      <c r="A2397">
        <f>Pumpkin_Seeds_Dataset!A2395</f>
        <v>94070</v>
      </c>
      <c r="B2397">
        <f>Pumpkin_Seeds_Dataset!B2395</f>
        <v>1280.7660000000001</v>
      </c>
      <c r="C2397">
        <f>Pumpkin_Seeds_Dataset!C2395</f>
        <v>548.45860000000005</v>
      </c>
      <c r="D2397">
        <f>Pumpkin_Seeds_Dataset!D2395</f>
        <v>218.833</v>
      </c>
      <c r="E2397">
        <f>Pumpkin_Seeds_Dataset!E2395</f>
        <v>94801</v>
      </c>
      <c r="F2397">
        <f>Pumpkin_Seeds_Dataset!F2395</f>
        <v>346.08330000000001</v>
      </c>
      <c r="G2397">
        <f>Pumpkin_Seeds_Dataset!G2395</f>
        <v>0.91700000000000004</v>
      </c>
      <c r="H2397">
        <f>Pumpkin_Seeds_Dataset!H2395</f>
        <v>0.99229999999999996</v>
      </c>
      <c r="I2397">
        <f>Pumpkin_Seeds_Dataset!I2395</f>
        <v>0.72660000000000002</v>
      </c>
      <c r="J2397">
        <f>Pumpkin_Seeds_Dataset!J2395</f>
        <v>0.72060000000000002</v>
      </c>
      <c r="K2397">
        <f>Pumpkin_Seeds_Dataset!K2395</f>
        <v>2.5063</v>
      </c>
      <c r="L2397">
        <f>Pumpkin_Seeds_Dataset!L2395</f>
        <v>0.63100000000000001</v>
      </c>
      <c r="M2397" s="9">
        <f>Pumpkin_Seeds_Dataset!M2395</f>
        <v>1</v>
      </c>
      <c r="N2397" s="10">
        <f t="shared" si="482"/>
        <v>0</v>
      </c>
      <c r="O2397" s="11">
        <f t="shared" si="483"/>
        <v>1</v>
      </c>
      <c r="P2397">
        <f t="shared" si="484"/>
        <v>1</v>
      </c>
      <c r="Q2397">
        <f t="shared" si="485"/>
        <v>0.9987692881869551</v>
      </c>
      <c r="R2397" s="9">
        <f t="shared" si="486"/>
        <v>0.9987692881869551</v>
      </c>
      <c r="S2397" s="11">
        <f t="shared" si="487"/>
        <v>1.2307118130449046E-3</v>
      </c>
      <c r="T2397" s="9">
        <f t="shared" si="488"/>
        <v>-1.2314697607689216E-3</v>
      </c>
      <c r="U2397" s="11">
        <f t="shared" si="489"/>
        <v>100</v>
      </c>
      <c r="AX2397">
        <v>0.99978389817782987</v>
      </c>
      <c r="AY2397">
        <v>0</v>
      </c>
      <c r="AZ2397">
        <v>1</v>
      </c>
      <c r="BA2397">
        <f t="shared" si="493"/>
        <v>1299</v>
      </c>
      <c r="BB2397">
        <f t="shared" si="494"/>
        <v>1094</v>
      </c>
      <c r="BC2397">
        <f t="shared" si="490"/>
        <v>7.6923076923074429E-4</v>
      </c>
      <c r="BD2397">
        <f t="shared" si="491"/>
        <v>8.8333333333333375E-2</v>
      </c>
      <c r="BE2397">
        <f t="shared" si="492"/>
        <v>0</v>
      </c>
    </row>
    <row r="2398" spans="1:57" x14ac:dyDescent="0.3">
      <c r="A2398">
        <f>Pumpkin_Seeds_Dataset!A2396</f>
        <v>79078</v>
      </c>
      <c r="B2398">
        <f>Pumpkin_Seeds_Dataset!B2396</f>
        <v>1155.8130000000001</v>
      </c>
      <c r="C2398">
        <f>Pumpkin_Seeds_Dataset!C2396</f>
        <v>487.59679999999997</v>
      </c>
      <c r="D2398">
        <f>Pumpkin_Seeds_Dataset!D2396</f>
        <v>206.77879999999999</v>
      </c>
      <c r="E2398">
        <f>Pumpkin_Seeds_Dataset!E2396</f>
        <v>79807</v>
      </c>
      <c r="F2398">
        <f>Pumpkin_Seeds_Dataset!F2396</f>
        <v>317.30939999999998</v>
      </c>
      <c r="G2398">
        <f>Pumpkin_Seeds_Dataset!G2396</f>
        <v>0.90559999999999996</v>
      </c>
      <c r="H2398">
        <f>Pumpkin_Seeds_Dataset!H2396</f>
        <v>0.9909</v>
      </c>
      <c r="I2398">
        <f>Pumpkin_Seeds_Dataset!I2396</f>
        <v>0.74870000000000003</v>
      </c>
      <c r="J2398">
        <f>Pumpkin_Seeds_Dataset!J2396</f>
        <v>0.74390000000000001</v>
      </c>
      <c r="K2398">
        <f>Pumpkin_Seeds_Dataset!K2396</f>
        <v>2.3580999999999999</v>
      </c>
      <c r="L2398">
        <f>Pumpkin_Seeds_Dataset!L2396</f>
        <v>0.65080000000000005</v>
      </c>
      <c r="M2398" s="9">
        <f>Pumpkin_Seeds_Dataset!M2396</f>
        <v>1</v>
      </c>
      <c r="N2398" s="10">
        <f t="shared" si="482"/>
        <v>0</v>
      </c>
      <c r="O2398" s="11">
        <f t="shared" si="483"/>
        <v>1</v>
      </c>
      <c r="P2398">
        <f t="shared" si="484"/>
        <v>1</v>
      </c>
      <c r="Q2398">
        <f t="shared" si="485"/>
        <v>0.96428282907191143</v>
      </c>
      <c r="R2398" s="9">
        <f t="shared" si="486"/>
        <v>0.96428282907191143</v>
      </c>
      <c r="S2398" s="11">
        <f t="shared" si="487"/>
        <v>3.5717170928088571E-2</v>
      </c>
      <c r="T2398" s="9">
        <f t="shared" si="488"/>
        <v>-3.6370636248924441E-2</v>
      </c>
      <c r="U2398" s="11">
        <f t="shared" si="489"/>
        <v>100</v>
      </c>
      <c r="AX2398">
        <v>0.99978413182568238</v>
      </c>
      <c r="AY2398">
        <v>0</v>
      </c>
      <c r="AZ2398">
        <v>1</v>
      </c>
      <c r="BA2398">
        <f t="shared" si="493"/>
        <v>1299</v>
      </c>
      <c r="BB2398">
        <f t="shared" si="494"/>
        <v>1095</v>
      </c>
      <c r="BC2398">
        <f t="shared" si="490"/>
        <v>7.6923076923074429E-4</v>
      </c>
      <c r="BD2398">
        <f t="shared" si="491"/>
        <v>8.7500000000000022E-2</v>
      </c>
      <c r="BE2398">
        <f t="shared" si="492"/>
        <v>0</v>
      </c>
    </row>
    <row r="2399" spans="1:57" x14ac:dyDescent="0.3">
      <c r="A2399">
        <f>Pumpkin_Seeds_Dataset!A2397</f>
        <v>103396</v>
      </c>
      <c r="B2399">
        <f>Pumpkin_Seeds_Dataset!B2397</f>
        <v>1314.1379999999999</v>
      </c>
      <c r="C2399">
        <f>Pumpkin_Seeds_Dataset!C2397</f>
        <v>546.37009999999998</v>
      </c>
      <c r="D2399">
        <f>Pumpkin_Seeds_Dataset!D2397</f>
        <v>241.5917</v>
      </c>
      <c r="E2399">
        <f>Pumpkin_Seeds_Dataset!E2397</f>
        <v>104231</v>
      </c>
      <c r="F2399">
        <f>Pumpkin_Seeds_Dataset!F2397</f>
        <v>362.8331</v>
      </c>
      <c r="G2399">
        <f>Pumpkin_Seeds_Dataset!G2397</f>
        <v>0.89690000000000003</v>
      </c>
      <c r="H2399">
        <f>Pumpkin_Seeds_Dataset!H2397</f>
        <v>0.99199999999999999</v>
      </c>
      <c r="I2399">
        <f>Pumpkin_Seeds_Dataset!I2397</f>
        <v>0.62590000000000001</v>
      </c>
      <c r="J2399">
        <f>Pumpkin_Seeds_Dataset!J2397</f>
        <v>0.75239999999999996</v>
      </c>
      <c r="K2399">
        <f>Pumpkin_Seeds_Dataset!K2397</f>
        <v>2.2614999999999998</v>
      </c>
      <c r="L2399">
        <f>Pumpkin_Seeds_Dataset!L2397</f>
        <v>0.66410000000000002</v>
      </c>
      <c r="M2399" s="9">
        <f>Pumpkin_Seeds_Dataset!M2397</f>
        <v>1</v>
      </c>
      <c r="N2399" s="10">
        <f t="shared" si="482"/>
        <v>0</v>
      </c>
      <c r="O2399" s="11">
        <f t="shared" si="483"/>
        <v>1</v>
      </c>
      <c r="P2399">
        <f t="shared" si="484"/>
        <v>1</v>
      </c>
      <c r="Q2399">
        <f t="shared" si="485"/>
        <v>0.98856315145296225</v>
      </c>
      <c r="R2399" s="9">
        <f t="shared" si="486"/>
        <v>0.98856315145296225</v>
      </c>
      <c r="S2399" s="11">
        <f t="shared" si="487"/>
        <v>1.1436848547037748E-2</v>
      </c>
      <c r="T2399" s="9">
        <f t="shared" si="488"/>
        <v>-1.1502752268484401E-2</v>
      </c>
      <c r="U2399" s="11">
        <f t="shared" si="489"/>
        <v>100</v>
      </c>
      <c r="AX2399">
        <v>0.99978524431864602</v>
      </c>
      <c r="AY2399">
        <v>0</v>
      </c>
      <c r="AZ2399">
        <v>1</v>
      </c>
      <c r="BA2399">
        <f t="shared" si="493"/>
        <v>1299</v>
      </c>
      <c r="BB2399">
        <f t="shared" si="494"/>
        <v>1096</v>
      </c>
      <c r="BC2399">
        <f t="shared" si="490"/>
        <v>7.6923076923074429E-4</v>
      </c>
      <c r="BD2399">
        <f t="shared" si="491"/>
        <v>8.666666666666667E-2</v>
      </c>
      <c r="BE2399">
        <f t="shared" si="492"/>
        <v>0</v>
      </c>
    </row>
    <row r="2400" spans="1:57" x14ac:dyDescent="0.3">
      <c r="A2400">
        <f>Pumpkin_Seeds_Dataset!A2398</f>
        <v>99855</v>
      </c>
      <c r="B2400">
        <f>Pumpkin_Seeds_Dataset!B2398</f>
        <v>1293.2940000000001</v>
      </c>
      <c r="C2400">
        <f>Pumpkin_Seeds_Dataset!C2398</f>
        <v>538.95529999999997</v>
      </c>
      <c r="D2400">
        <f>Pumpkin_Seeds_Dataset!D2398</f>
        <v>236.69460000000001</v>
      </c>
      <c r="E2400">
        <f>Pumpkin_Seeds_Dataset!E2398</f>
        <v>100620</v>
      </c>
      <c r="F2400">
        <f>Pumpkin_Seeds_Dataset!F2398</f>
        <v>356.56599999999997</v>
      </c>
      <c r="G2400">
        <f>Pumpkin_Seeds_Dataset!G2398</f>
        <v>0.89839999999999998</v>
      </c>
      <c r="H2400">
        <f>Pumpkin_Seeds_Dataset!H2398</f>
        <v>0.99239999999999995</v>
      </c>
      <c r="I2400">
        <f>Pumpkin_Seeds_Dataset!I2398</f>
        <v>0.66080000000000005</v>
      </c>
      <c r="J2400">
        <f>Pumpkin_Seeds_Dataset!J2398</f>
        <v>0.75019999999999998</v>
      </c>
      <c r="K2400">
        <f>Pumpkin_Seeds_Dataset!K2398</f>
        <v>2.2770000000000001</v>
      </c>
      <c r="L2400">
        <f>Pumpkin_Seeds_Dataset!L2398</f>
        <v>0.66159999999999997</v>
      </c>
      <c r="M2400" s="9">
        <f>Pumpkin_Seeds_Dataset!M2398</f>
        <v>1</v>
      </c>
      <c r="N2400" s="10">
        <f t="shared" si="482"/>
        <v>0</v>
      </c>
      <c r="O2400" s="11">
        <f t="shared" si="483"/>
        <v>1</v>
      </c>
      <c r="P2400">
        <f t="shared" si="484"/>
        <v>1</v>
      </c>
      <c r="Q2400">
        <f t="shared" si="485"/>
        <v>0.98910507823609572</v>
      </c>
      <c r="R2400" s="9">
        <f t="shared" si="486"/>
        <v>0.98910507823609572</v>
      </c>
      <c r="S2400" s="11">
        <f t="shared" si="487"/>
        <v>1.0894921763904275E-2</v>
      </c>
      <c r="T2400" s="9">
        <f t="shared" si="488"/>
        <v>-1.0954706050658609E-2</v>
      </c>
      <c r="U2400" s="11">
        <f t="shared" si="489"/>
        <v>100</v>
      </c>
      <c r="AX2400">
        <v>0.99979638014879257</v>
      </c>
      <c r="AY2400">
        <v>0</v>
      </c>
      <c r="AZ2400">
        <v>1</v>
      </c>
      <c r="BA2400">
        <f t="shared" si="493"/>
        <v>1299</v>
      </c>
      <c r="BB2400">
        <f t="shared" si="494"/>
        <v>1097</v>
      </c>
      <c r="BC2400">
        <f t="shared" si="490"/>
        <v>7.6923076923074429E-4</v>
      </c>
      <c r="BD2400">
        <f t="shared" si="491"/>
        <v>8.5833333333333317E-2</v>
      </c>
      <c r="BE2400">
        <f t="shared" si="492"/>
        <v>0</v>
      </c>
    </row>
    <row r="2401" spans="1:57" x14ac:dyDescent="0.3">
      <c r="A2401">
        <f>Pumpkin_Seeds_Dataset!A2399</f>
        <v>91096</v>
      </c>
      <c r="B2401">
        <f>Pumpkin_Seeds_Dataset!B2399</f>
        <v>1232.652</v>
      </c>
      <c r="C2401">
        <f>Pumpkin_Seeds_Dataset!C2399</f>
        <v>505.92129999999997</v>
      </c>
      <c r="D2401">
        <f>Pumpkin_Seeds_Dataset!D2399</f>
        <v>230.97139999999999</v>
      </c>
      <c r="E2401">
        <f>Pumpkin_Seeds_Dataset!E2399</f>
        <v>92311</v>
      </c>
      <c r="F2401">
        <f>Pumpkin_Seeds_Dataset!F2399</f>
        <v>340.56869999999998</v>
      </c>
      <c r="G2401">
        <f>Pumpkin_Seeds_Dataset!G2399</f>
        <v>0.88970000000000005</v>
      </c>
      <c r="H2401">
        <f>Pumpkin_Seeds_Dataset!H2399</f>
        <v>0.98680000000000001</v>
      </c>
      <c r="I2401">
        <f>Pumpkin_Seeds_Dataset!I2399</f>
        <v>0.56799999999999995</v>
      </c>
      <c r="J2401">
        <f>Pumpkin_Seeds_Dataset!J2399</f>
        <v>0.75339999999999996</v>
      </c>
      <c r="K2401">
        <f>Pumpkin_Seeds_Dataset!K2399</f>
        <v>2.1903999999999999</v>
      </c>
      <c r="L2401">
        <f>Pumpkin_Seeds_Dataset!L2399</f>
        <v>0.67320000000000002</v>
      </c>
      <c r="M2401" s="9">
        <f>Pumpkin_Seeds_Dataset!M2399</f>
        <v>1</v>
      </c>
      <c r="N2401" s="10">
        <f t="shared" si="482"/>
        <v>0</v>
      </c>
      <c r="O2401" s="11">
        <f t="shared" si="483"/>
        <v>1</v>
      </c>
      <c r="P2401">
        <f t="shared" si="484"/>
        <v>1</v>
      </c>
      <c r="Q2401">
        <f t="shared" si="485"/>
        <v>0.73911628527612638</v>
      </c>
      <c r="R2401" s="9">
        <f t="shared" si="486"/>
        <v>0.73911628527612638</v>
      </c>
      <c r="S2401" s="11">
        <f t="shared" si="487"/>
        <v>0.26088371472387362</v>
      </c>
      <c r="T2401" s="9">
        <f t="shared" si="488"/>
        <v>-0.30230001550611846</v>
      </c>
      <c r="U2401" s="11">
        <f t="shared" si="489"/>
        <v>100</v>
      </c>
      <c r="AX2401">
        <v>0.99979877733636868</v>
      </c>
      <c r="AY2401">
        <v>0</v>
      </c>
      <c r="AZ2401">
        <v>1</v>
      </c>
      <c r="BA2401">
        <f t="shared" si="493"/>
        <v>1299</v>
      </c>
      <c r="BB2401">
        <f t="shared" si="494"/>
        <v>1098</v>
      </c>
      <c r="BC2401">
        <f t="shared" si="490"/>
        <v>7.6923076923074429E-4</v>
      </c>
      <c r="BD2401">
        <f t="shared" si="491"/>
        <v>8.4999999999999964E-2</v>
      </c>
      <c r="BE2401">
        <f t="shared" si="492"/>
        <v>0</v>
      </c>
    </row>
    <row r="2402" spans="1:57" x14ac:dyDescent="0.3">
      <c r="A2402">
        <f>Pumpkin_Seeds_Dataset!A2400</f>
        <v>61779</v>
      </c>
      <c r="B2402">
        <f>Pumpkin_Seeds_Dataset!B2400</f>
        <v>972.71500000000003</v>
      </c>
      <c r="C2402">
        <f>Pumpkin_Seeds_Dataset!C2400</f>
        <v>388.38</v>
      </c>
      <c r="D2402">
        <f>Pumpkin_Seeds_Dataset!D2400</f>
        <v>202.9128</v>
      </c>
      <c r="E2402">
        <f>Pumpkin_Seeds_Dataset!E2400</f>
        <v>62368</v>
      </c>
      <c r="F2402">
        <f>Pumpkin_Seeds_Dataset!F2400</f>
        <v>280.46289999999999</v>
      </c>
      <c r="G2402">
        <f>Pumpkin_Seeds_Dataset!G2400</f>
        <v>0.85270000000000001</v>
      </c>
      <c r="H2402">
        <f>Pumpkin_Seeds_Dataset!H2400</f>
        <v>0.99060000000000004</v>
      </c>
      <c r="I2402">
        <f>Pumpkin_Seeds_Dataset!I2400</f>
        <v>0.72009999999999996</v>
      </c>
      <c r="J2402">
        <f>Pumpkin_Seeds_Dataset!J2400</f>
        <v>0.82050000000000001</v>
      </c>
      <c r="K2402">
        <f>Pumpkin_Seeds_Dataset!K2400</f>
        <v>1.9139999999999999</v>
      </c>
      <c r="L2402">
        <f>Pumpkin_Seeds_Dataset!L2400</f>
        <v>0.72209999999999996</v>
      </c>
      <c r="M2402" s="9">
        <f>Pumpkin_Seeds_Dataset!M2400</f>
        <v>1</v>
      </c>
      <c r="N2402" s="10">
        <f t="shared" si="482"/>
        <v>0</v>
      </c>
      <c r="O2402" s="11">
        <f t="shared" si="483"/>
        <v>1</v>
      </c>
      <c r="P2402">
        <f t="shared" si="484"/>
        <v>1</v>
      </c>
      <c r="Q2402">
        <f t="shared" si="485"/>
        <v>0.30203764882915907</v>
      </c>
      <c r="R2402" s="9">
        <f t="shared" si="486"/>
        <v>0.30203764882915907</v>
      </c>
      <c r="S2402" s="11">
        <f t="shared" si="487"/>
        <v>0.69796235117084093</v>
      </c>
      <c r="T2402" s="9">
        <f t="shared" si="488"/>
        <v>-1.1972036043800869</v>
      </c>
      <c r="U2402" s="11">
        <f t="shared" si="489"/>
        <v>0</v>
      </c>
      <c r="AX2402">
        <v>0.99981443297004624</v>
      </c>
      <c r="AY2402">
        <v>0</v>
      </c>
      <c r="AZ2402">
        <v>1</v>
      </c>
      <c r="BA2402">
        <f t="shared" si="493"/>
        <v>1299</v>
      </c>
      <c r="BB2402">
        <f t="shared" si="494"/>
        <v>1099</v>
      </c>
      <c r="BC2402">
        <f t="shared" si="490"/>
        <v>7.6923076923074429E-4</v>
      </c>
      <c r="BD2402">
        <f t="shared" si="491"/>
        <v>8.4166666666666612E-2</v>
      </c>
      <c r="BE2402">
        <f t="shared" si="492"/>
        <v>0</v>
      </c>
    </row>
    <row r="2403" spans="1:57" x14ac:dyDescent="0.3">
      <c r="A2403">
        <f>Pumpkin_Seeds_Dataset!A2401</f>
        <v>66784</v>
      </c>
      <c r="B2403">
        <f>Pumpkin_Seeds_Dataset!B2401</f>
        <v>1045.2190000000001</v>
      </c>
      <c r="C2403">
        <f>Pumpkin_Seeds_Dataset!C2401</f>
        <v>433.04480000000001</v>
      </c>
      <c r="D2403">
        <f>Pumpkin_Seeds_Dataset!D2401</f>
        <v>197.2946</v>
      </c>
      <c r="E2403">
        <f>Pumpkin_Seeds_Dataset!E2401</f>
        <v>67349</v>
      </c>
      <c r="F2403">
        <f>Pumpkin_Seeds_Dataset!F2401</f>
        <v>291.60250000000002</v>
      </c>
      <c r="G2403">
        <f>Pumpkin_Seeds_Dataset!G2401</f>
        <v>0.89019999999999999</v>
      </c>
      <c r="H2403">
        <f>Pumpkin_Seeds_Dataset!H2401</f>
        <v>0.99160000000000004</v>
      </c>
      <c r="I2403">
        <f>Pumpkin_Seeds_Dataset!I2401</f>
        <v>0.68769999999999998</v>
      </c>
      <c r="J2403">
        <f>Pumpkin_Seeds_Dataset!J2401</f>
        <v>0.76819999999999999</v>
      </c>
      <c r="K2403">
        <f>Pumpkin_Seeds_Dataset!K2401</f>
        <v>2.1949000000000001</v>
      </c>
      <c r="L2403">
        <f>Pumpkin_Seeds_Dataset!L2401</f>
        <v>0.6734</v>
      </c>
      <c r="M2403" s="9">
        <f>Pumpkin_Seeds_Dataset!M2401</f>
        <v>1</v>
      </c>
      <c r="N2403" s="10">
        <f t="shared" si="482"/>
        <v>0</v>
      </c>
      <c r="O2403" s="11">
        <f t="shared" si="483"/>
        <v>1</v>
      </c>
      <c r="P2403">
        <f t="shared" si="484"/>
        <v>1</v>
      </c>
      <c r="Q2403">
        <f t="shared" si="485"/>
        <v>0.91639232013135263</v>
      </c>
      <c r="R2403" s="9">
        <f t="shared" si="486"/>
        <v>0.91639232013135263</v>
      </c>
      <c r="S2403" s="11">
        <f t="shared" si="487"/>
        <v>8.3607679868647367E-2</v>
      </c>
      <c r="T2403" s="9">
        <f t="shared" si="488"/>
        <v>-8.7310708914394186E-2</v>
      </c>
      <c r="U2403" s="11">
        <f t="shared" si="489"/>
        <v>100</v>
      </c>
      <c r="AX2403">
        <v>0.99981926337817861</v>
      </c>
      <c r="AY2403">
        <v>0</v>
      </c>
      <c r="AZ2403">
        <v>1</v>
      </c>
      <c r="BA2403">
        <f t="shared" si="493"/>
        <v>1299</v>
      </c>
      <c r="BB2403">
        <f t="shared" si="494"/>
        <v>1100</v>
      </c>
      <c r="BC2403">
        <f t="shared" si="490"/>
        <v>7.6923076923074429E-4</v>
      </c>
      <c r="BD2403">
        <f t="shared" si="491"/>
        <v>8.333333333333337E-2</v>
      </c>
      <c r="BE2403">
        <f t="shared" si="492"/>
        <v>0</v>
      </c>
    </row>
    <row r="2404" spans="1:57" x14ac:dyDescent="0.3">
      <c r="A2404">
        <f>Pumpkin_Seeds_Dataset!A2402</f>
        <v>72004</v>
      </c>
      <c r="B2404">
        <f>Pumpkin_Seeds_Dataset!B2402</f>
        <v>1082.73</v>
      </c>
      <c r="C2404">
        <f>Pumpkin_Seeds_Dataset!C2402</f>
        <v>442.58420000000001</v>
      </c>
      <c r="D2404">
        <f>Pumpkin_Seeds_Dataset!D2402</f>
        <v>207.85470000000001</v>
      </c>
      <c r="E2404">
        <f>Pumpkin_Seeds_Dataset!E2402</f>
        <v>72691</v>
      </c>
      <c r="F2404">
        <f>Pumpkin_Seeds_Dataset!F2402</f>
        <v>302.78429999999997</v>
      </c>
      <c r="G2404">
        <f>Pumpkin_Seeds_Dataset!G2402</f>
        <v>0.88290000000000002</v>
      </c>
      <c r="H2404">
        <f>Pumpkin_Seeds_Dataset!H2402</f>
        <v>0.99050000000000005</v>
      </c>
      <c r="I2404">
        <f>Pumpkin_Seeds_Dataset!I2402</f>
        <v>0.58889999999999998</v>
      </c>
      <c r="J2404">
        <f>Pumpkin_Seeds_Dataset!J2402</f>
        <v>0.77180000000000004</v>
      </c>
      <c r="K2404">
        <f>Pumpkin_Seeds_Dataset!K2402</f>
        <v>2.1293000000000002</v>
      </c>
      <c r="L2404">
        <f>Pumpkin_Seeds_Dataset!L2402</f>
        <v>0.68410000000000004</v>
      </c>
      <c r="M2404" s="9">
        <f>Pumpkin_Seeds_Dataset!M2402</f>
        <v>1</v>
      </c>
      <c r="N2404" s="10">
        <f t="shared" si="482"/>
        <v>0</v>
      </c>
      <c r="O2404" s="11">
        <f t="shared" si="483"/>
        <v>1</v>
      </c>
      <c r="P2404">
        <f t="shared" si="484"/>
        <v>1</v>
      </c>
      <c r="Q2404">
        <f t="shared" si="485"/>
        <v>0.68407582155630642</v>
      </c>
      <c r="R2404" s="9">
        <f t="shared" si="486"/>
        <v>0.68407582155630642</v>
      </c>
      <c r="S2404" s="11">
        <f t="shared" si="487"/>
        <v>0.31592417844369358</v>
      </c>
      <c r="T2404" s="9">
        <f t="shared" si="488"/>
        <v>-0.37968651727450103</v>
      </c>
      <c r="U2404" s="11">
        <f t="shared" si="489"/>
        <v>100</v>
      </c>
      <c r="AX2404">
        <v>0.99982572184901808</v>
      </c>
      <c r="AY2404">
        <v>0</v>
      </c>
      <c r="AZ2404">
        <v>1</v>
      </c>
      <c r="BA2404">
        <f t="shared" si="493"/>
        <v>1299</v>
      </c>
      <c r="BB2404">
        <f t="shared" si="494"/>
        <v>1101</v>
      </c>
      <c r="BC2404">
        <f t="shared" si="490"/>
        <v>7.6923076923074429E-4</v>
      </c>
      <c r="BD2404">
        <f t="shared" si="491"/>
        <v>8.2500000000000018E-2</v>
      </c>
      <c r="BE2404">
        <f t="shared" si="492"/>
        <v>0</v>
      </c>
    </row>
    <row r="2405" spans="1:57" x14ac:dyDescent="0.3">
      <c r="A2405">
        <f>Pumpkin_Seeds_Dataset!A2403</f>
        <v>94624</v>
      </c>
      <c r="B2405">
        <f>Pumpkin_Seeds_Dataset!B2403</f>
        <v>1281.4739999999999</v>
      </c>
      <c r="C2405">
        <f>Pumpkin_Seeds_Dataset!C2403</f>
        <v>544.93119999999999</v>
      </c>
      <c r="D2405">
        <f>Pumpkin_Seeds_Dataset!D2403</f>
        <v>221.8921</v>
      </c>
      <c r="E2405">
        <f>Pumpkin_Seeds_Dataset!E2403</f>
        <v>95346</v>
      </c>
      <c r="F2405">
        <f>Pumpkin_Seeds_Dataset!F2403</f>
        <v>347.10090000000002</v>
      </c>
      <c r="G2405">
        <f>Pumpkin_Seeds_Dataset!G2403</f>
        <v>0.9133</v>
      </c>
      <c r="H2405">
        <f>Pumpkin_Seeds_Dataset!H2403</f>
        <v>0.99239999999999995</v>
      </c>
      <c r="I2405">
        <f>Pumpkin_Seeds_Dataset!I2403</f>
        <v>0.76349999999999996</v>
      </c>
      <c r="J2405">
        <f>Pumpkin_Seeds_Dataset!J2403</f>
        <v>0.72409999999999997</v>
      </c>
      <c r="K2405">
        <f>Pumpkin_Seeds_Dataset!K2403</f>
        <v>2.4558</v>
      </c>
      <c r="L2405">
        <f>Pumpkin_Seeds_Dataset!L2403</f>
        <v>0.63700000000000001</v>
      </c>
      <c r="M2405" s="9">
        <f>Pumpkin_Seeds_Dataset!M2403</f>
        <v>1</v>
      </c>
      <c r="N2405" s="10">
        <f t="shared" si="482"/>
        <v>0</v>
      </c>
      <c r="O2405" s="11">
        <f t="shared" si="483"/>
        <v>1</v>
      </c>
      <c r="P2405">
        <f t="shared" si="484"/>
        <v>1</v>
      </c>
      <c r="Q2405">
        <f t="shared" si="485"/>
        <v>0.99839502590670592</v>
      </c>
      <c r="R2405" s="9">
        <f t="shared" si="486"/>
        <v>0.99839502590670592</v>
      </c>
      <c r="S2405" s="11">
        <f t="shared" si="487"/>
        <v>1.6049740932940759E-3</v>
      </c>
      <c r="T2405" s="9">
        <f t="shared" si="488"/>
        <v>-1.6062634439817901E-3</v>
      </c>
      <c r="U2405" s="11">
        <f t="shared" si="489"/>
        <v>100</v>
      </c>
      <c r="AX2405">
        <v>0.9998272744017519</v>
      </c>
      <c r="AY2405">
        <v>0</v>
      </c>
      <c r="AZ2405">
        <v>1</v>
      </c>
      <c r="BA2405">
        <f t="shared" si="493"/>
        <v>1299</v>
      </c>
      <c r="BB2405">
        <f t="shared" si="494"/>
        <v>1102</v>
      </c>
      <c r="BC2405">
        <f t="shared" si="490"/>
        <v>7.6923076923074429E-4</v>
      </c>
      <c r="BD2405">
        <f t="shared" si="491"/>
        <v>8.1666666666666665E-2</v>
      </c>
      <c r="BE2405">
        <f t="shared" si="492"/>
        <v>0</v>
      </c>
    </row>
    <row r="2406" spans="1:57" x14ac:dyDescent="0.3">
      <c r="A2406">
        <f>Pumpkin_Seeds_Dataset!A2404</f>
        <v>94732</v>
      </c>
      <c r="B2406">
        <f>Pumpkin_Seeds_Dataset!B2404</f>
        <v>1264.2860000000001</v>
      </c>
      <c r="C2406">
        <f>Pumpkin_Seeds_Dataset!C2404</f>
        <v>528.80039999999997</v>
      </c>
      <c r="D2406">
        <f>Pumpkin_Seeds_Dataset!D2404</f>
        <v>228.81450000000001</v>
      </c>
      <c r="E2406">
        <f>Pumpkin_Seeds_Dataset!E2404</f>
        <v>95643</v>
      </c>
      <c r="F2406">
        <f>Pumpkin_Seeds_Dataset!F2404</f>
        <v>347.2989</v>
      </c>
      <c r="G2406">
        <f>Pumpkin_Seeds_Dataset!G2404</f>
        <v>0.90149999999999997</v>
      </c>
      <c r="H2406">
        <f>Pumpkin_Seeds_Dataset!H2404</f>
        <v>0.99050000000000005</v>
      </c>
      <c r="I2406">
        <f>Pumpkin_Seeds_Dataset!I2404</f>
        <v>0.69159999999999999</v>
      </c>
      <c r="J2406">
        <f>Pumpkin_Seeds_Dataset!J2404</f>
        <v>0.74480000000000002</v>
      </c>
      <c r="K2406">
        <f>Pumpkin_Seeds_Dataset!K2404</f>
        <v>2.3109999999999999</v>
      </c>
      <c r="L2406">
        <f>Pumpkin_Seeds_Dataset!L2404</f>
        <v>0.65680000000000005</v>
      </c>
      <c r="M2406" s="9">
        <f>Pumpkin_Seeds_Dataset!M2404</f>
        <v>1</v>
      </c>
      <c r="N2406" s="10">
        <f t="shared" si="482"/>
        <v>0</v>
      </c>
      <c r="O2406" s="11">
        <f t="shared" si="483"/>
        <v>1</v>
      </c>
      <c r="P2406">
        <f t="shared" si="484"/>
        <v>1</v>
      </c>
      <c r="Q2406">
        <f t="shared" si="485"/>
        <v>0.97338564116604598</v>
      </c>
      <c r="R2406" s="9">
        <f t="shared" si="486"/>
        <v>0.97338564116604598</v>
      </c>
      <c r="S2406" s="11">
        <f t="shared" si="487"/>
        <v>2.6614358833954022E-2</v>
      </c>
      <c r="T2406" s="9">
        <f t="shared" si="488"/>
        <v>-2.6974932907891193E-2</v>
      </c>
      <c r="U2406" s="11">
        <f t="shared" si="489"/>
        <v>100</v>
      </c>
      <c r="AX2406">
        <v>0.99983192784937458</v>
      </c>
      <c r="AY2406">
        <v>0</v>
      </c>
      <c r="AZ2406">
        <v>1</v>
      </c>
      <c r="BA2406">
        <f t="shared" si="493"/>
        <v>1299</v>
      </c>
      <c r="BB2406">
        <f t="shared" si="494"/>
        <v>1103</v>
      </c>
      <c r="BC2406">
        <f t="shared" si="490"/>
        <v>7.6923076923074429E-4</v>
      </c>
      <c r="BD2406">
        <f t="shared" si="491"/>
        <v>8.0833333333333313E-2</v>
      </c>
      <c r="BE2406">
        <f t="shared" si="492"/>
        <v>0</v>
      </c>
    </row>
    <row r="2407" spans="1:57" x14ac:dyDescent="0.3">
      <c r="A2407">
        <f>Pumpkin_Seeds_Dataset!A2405</f>
        <v>62892</v>
      </c>
      <c r="B2407">
        <f>Pumpkin_Seeds_Dataset!B2405</f>
        <v>988.63400000000001</v>
      </c>
      <c r="C2407">
        <f>Pumpkin_Seeds_Dataset!C2405</f>
        <v>399.49810000000002</v>
      </c>
      <c r="D2407">
        <f>Pumpkin_Seeds_Dataset!D2405</f>
        <v>202.7165</v>
      </c>
      <c r="E2407">
        <f>Pumpkin_Seeds_Dataset!E2405</f>
        <v>63450</v>
      </c>
      <c r="F2407">
        <f>Pumpkin_Seeds_Dataset!F2405</f>
        <v>282.97809999999998</v>
      </c>
      <c r="G2407">
        <f>Pumpkin_Seeds_Dataset!G2405</f>
        <v>0.86170000000000002</v>
      </c>
      <c r="H2407">
        <f>Pumpkin_Seeds_Dataset!H2405</f>
        <v>0.99119999999999997</v>
      </c>
      <c r="I2407">
        <f>Pumpkin_Seeds_Dataset!I2405</f>
        <v>0.70240000000000002</v>
      </c>
      <c r="J2407">
        <f>Pumpkin_Seeds_Dataset!J2405</f>
        <v>0.80859999999999999</v>
      </c>
      <c r="K2407">
        <f>Pumpkin_Seeds_Dataset!K2405</f>
        <v>1.9706999999999999</v>
      </c>
      <c r="L2407">
        <f>Pumpkin_Seeds_Dataset!L2405</f>
        <v>0.70830000000000004</v>
      </c>
      <c r="M2407" s="9">
        <f>Pumpkin_Seeds_Dataset!M2405</f>
        <v>1</v>
      </c>
      <c r="N2407" s="10">
        <f t="shared" si="482"/>
        <v>0</v>
      </c>
      <c r="O2407" s="11">
        <f t="shared" si="483"/>
        <v>1</v>
      </c>
      <c r="P2407">
        <f t="shared" si="484"/>
        <v>1</v>
      </c>
      <c r="Q2407">
        <f t="shared" si="485"/>
        <v>0.73335041377997101</v>
      </c>
      <c r="R2407" s="9">
        <f t="shared" si="486"/>
        <v>0.73335041377997101</v>
      </c>
      <c r="S2407" s="11">
        <f t="shared" si="487"/>
        <v>0.26664958622002899</v>
      </c>
      <c r="T2407" s="9">
        <f t="shared" si="488"/>
        <v>-0.31013163705694041</v>
      </c>
      <c r="U2407" s="11">
        <f t="shared" si="489"/>
        <v>100</v>
      </c>
      <c r="AX2407">
        <v>0.99983205303739353</v>
      </c>
      <c r="AY2407">
        <v>0</v>
      </c>
      <c r="AZ2407">
        <v>1</v>
      </c>
      <c r="BA2407">
        <f t="shared" si="493"/>
        <v>1299</v>
      </c>
      <c r="BB2407">
        <f t="shared" si="494"/>
        <v>1104</v>
      </c>
      <c r="BC2407">
        <f t="shared" si="490"/>
        <v>7.6923076923074429E-4</v>
      </c>
      <c r="BD2407">
        <f t="shared" si="491"/>
        <v>7.999999999999996E-2</v>
      </c>
      <c r="BE2407">
        <f t="shared" si="492"/>
        <v>0</v>
      </c>
    </row>
    <row r="2408" spans="1:57" x14ac:dyDescent="0.3">
      <c r="A2408">
        <f>Pumpkin_Seeds_Dataset!A2406</f>
        <v>85855</v>
      </c>
      <c r="B2408">
        <f>Pumpkin_Seeds_Dataset!B2406</f>
        <v>1160.9100000000001</v>
      </c>
      <c r="C2408">
        <f>Pumpkin_Seeds_Dataset!C2406</f>
        <v>472.952</v>
      </c>
      <c r="D2408">
        <f>Pumpkin_Seeds_Dataset!D2406</f>
        <v>232.00890000000001</v>
      </c>
      <c r="E2408">
        <f>Pumpkin_Seeds_Dataset!E2406</f>
        <v>86515</v>
      </c>
      <c r="F2408">
        <f>Pumpkin_Seeds_Dataset!F2406</f>
        <v>330.6266</v>
      </c>
      <c r="G2408">
        <f>Pumpkin_Seeds_Dataset!G2406</f>
        <v>0.87139999999999995</v>
      </c>
      <c r="H2408">
        <f>Pumpkin_Seeds_Dataset!H2406</f>
        <v>0.99239999999999995</v>
      </c>
      <c r="I2408">
        <f>Pumpkin_Seeds_Dataset!I2406</f>
        <v>0.74380000000000002</v>
      </c>
      <c r="J2408">
        <f>Pumpkin_Seeds_Dataset!J2406</f>
        <v>0.80049999999999999</v>
      </c>
      <c r="K2408">
        <f>Pumpkin_Seeds_Dataset!K2406</f>
        <v>2.0385</v>
      </c>
      <c r="L2408">
        <f>Pumpkin_Seeds_Dataset!L2406</f>
        <v>0.69910000000000005</v>
      </c>
      <c r="M2408" s="9">
        <f>Pumpkin_Seeds_Dataset!M2406</f>
        <v>1</v>
      </c>
      <c r="N2408" s="10">
        <f t="shared" si="482"/>
        <v>0</v>
      </c>
      <c r="O2408" s="11">
        <f t="shared" si="483"/>
        <v>1</v>
      </c>
      <c r="P2408">
        <f t="shared" si="484"/>
        <v>1</v>
      </c>
      <c r="Q2408">
        <f t="shared" si="485"/>
        <v>0.59105525310210083</v>
      </c>
      <c r="R2408" s="9">
        <f t="shared" si="486"/>
        <v>0.59105525310210083</v>
      </c>
      <c r="S2408" s="11">
        <f t="shared" si="487"/>
        <v>0.40894474689789917</v>
      </c>
      <c r="T2408" s="9">
        <f t="shared" si="488"/>
        <v>-0.52584577507953867</v>
      </c>
      <c r="U2408" s="11">
        <f t="shared" si="489"/>
        <v>100</v>
      </c>
      <c r="AX2408">
        <v>0.99983346001528295</v>
      </c>
      <c r="AY2408">
        <v>0</v>
      </c>
      <c r="AZ2408">
        <v>1</v>
      </c>
      <c r="BA2408">
        <f t="shared" si="493"/>
        <v>1299</v>
      </c>
      <c r="BB2408">
        <f t="shared" si="494"/>
        <v>1105</v>
      </c>
      <c r="BC2408">
        <f t="shared" si="490"/>
        <v>7.6923076923074429E-4</v>
      </c>
      <c r="BD2408">
        <f t="shared" si="491"/>
        <v>7.9166666666666718E-2</v>
      </c>
      <c r="BE2408">
        <f t="shared" si="492"/>
        <v>0</v>
      </c>
    </row>
    <row r="2409" spans="1:57" x14ac:dyDescent="0.3">
      <c r="A2409">
        <f>Pumpkin_Seeds_Dataset!A2407</f>
        <v>83336</v>
      </c>
      <c r="B2409">
        <f>Pumpkin_Seeds_Dataset!B2407</f>
        <v>1267.7270000000001</v>
      </c>
      <c r="C2409">
        <f>Pumpkin_Seeds_Dataset!C2407</f>
        <v>554.81820000000005</v>
      </c>
      <c r="D2409">
        <f>Pumpkin_Seeds_Dataset!D2407</f>
        <v>192.67060000000001</v>
      </c>
      <c r="E2409">
        <f>Pumpkin_Seeds_Dataset!E2407</f>
        <v>84389</v>
      </c>
      <c r="F2409">
        <f>Pumpkin_Seeds_Dataset!F2407</f>
        <v>325.74020000000002</v>
      </c>
      <c r="G2409">
        <f>Pumpkin_Seeds_Dataset!G2407</f>
        <v>0.93779999999999997</v>
      </c>
      <c r="H2409">
        <f>Pumpkin_Seeds_Dataset!H2407</f>
        <v>0.98750000000000004</v>
      </c>
      <c r="I2409">
        <f>Pumpkin_Seeds_Dataset!I2407</f>
        <v>0.76419999999999999</v>
      </c>
      <c r="J2409">
        <f>Pumpkin_Seeds_Dataset!J2407</f>
        <v>0.65159999999999996</v>
      </c>
      <c r="K2409">
        <f>Pumpkin_Seeds_Dataset!K2407</f>
        <v>2.8795999999999999</v>
      </c>
      <c r="L2409">
        <f>Pumpkin_Seeds_Dataset!L2407</f>
        <v>0.58709999999999996</v>
      </c>
      <c r="M2409" s="9">
        <f>Pumpkin_Seeds_Dataset!M2407</f>
        <v>1</v>
      </c>
      <c r="N2409" s="10">
        <f t="shared" si="482"/>
        <v>0</v>
      </c>
      <c r="O2409" s="11">
        <f t="shared" si="483"/>
        <v>1</v>
      </c>
      <c r="P2409">
        <f t="shared" si="484"/>
        <v>1</v>
      </c>
      <c r="Q2409">
        <f t="shared" si="485"/>
        <v>0.99997095120708968</v>
      </c>
      <c r="R2409" s="9">
        <f t="shared" si="486"/>
        <v>0.99997095120708968</v>
      </c>
      <c r="S2409" s="11">
        <f t="shared" si="487"/>
        <v>2.9048792910324472E-5</v>
      </c>
      <c r="T2409" s="9">
        <f t="shared" si="488"/>
        <v>-2.9049214834680196E-5</v>
      </c>
      <c r="U2409" s="11">
        <f t="shared" si="489"/>
        <v>100</v>
      </c>
      <c r="AX2409">
        <v>0.99983535745722374</v>
      </c>
      <c r="AY2409">
        <v>0</v>
      </c>
      <c r="AZ2409">
        <v>1</v>
      </c>
      <c r="BA2409">
        <f t="shared" si="493"/>
        <v>1299</v>
      </c>
      <c r="BB2409">
        <f t="shared" si="494"/>
        <v>1106</v>
      </c>
      <c r="BC2409">
        <f t="shared" si="490"/>
        <v>7.6923076923074429E-4</v>
      </c>
      <c r="BD2409">
        <f t="shared" si="491"/>
        <v>7.8333333333333366E-2</v>
      </c>
      <c r="BE2409">
        <f t="shared" si="492"/>
        <v>0</v>
      </c>
    </row>
    <row r="2410" spans="1:57" x14ac:dyDescent="0.3">
      <c r="A2410">
        <f>Pumpkin_Seeds_Dataset!A2408</f>
        <v>94469</v>
      </c>
      <c r="B2410">
        <f>Pumpkin_Seeds_Dataset!B2408</f>
        <v>1265.1220000000001</v>
      </c>
      <c r="C2410">
        <f>Pumpkin_Seeds_Dataset!C2408</f>
        <v>527.59929999999997</v>
      </c>
      <c r="D2410">
        <f>Pumpkin_Seeds_Dataset!D2408</f>
        <v>229.10650000000001</v>
      </c>
      <c r="E2410">
        <f>Pumpkin_Seeds_Dataset!E2408</f>
        <v>95567</v>
      </c>
      <c r="F2410">
        <f>Pumpkin_Seeds_Dataset!F2408</f>
        <v>346.81650000000002</v>
      </c>
      <c r="G2410">
        <f>Pumpkin_Seeds_Dataset!G2408</f>
        <v>0.90080000000000005</v>
      </c>
      <c r="H2410">
        <f>Pumpkin_Seeds_Dataset!H2408</f>
        <v>0.98850000000000005</v>
      </c>
      <c r="I2410">
        <f>Pumpkin_Seeds_Dataset!I2408</f>
        <v>0.71389999999999998</v>
      </c>
      <c r="J2410">
        <f>Pumpkin_Seeds_Dataset!J2408</f>
        <v>0.74170000000000003</v>
      </c>
      <c r="K2410">
        <f>Pumpkin_Seeds_Dataset!K2408</f>
        <v>2.3029000000000002</v>
      </c>
      <c r="L2410">
        <f>Pumpkin_Seeds_Dataset!L2408</f>
        <v>0.6573</v>
      </c>
      <c r="M2410" s="9">
        <f>Pumpkin_Seeds_Dataset!M2408</f>
        <v>1</v>
      </c>
      <c r="N2410" s="10">
        <f t="shared" si="482"/>
        <v>0</v>
      </c>
      <c r="O2410" s="11">
        <f t="shared" si="483"/>
        <v>1</v>
      </c>
      <c r="P2410">
        <f t="shared" si="484"/>
        <v>1</v>
      </c>
      <c r="Q2410">
        <f t="shared" si="485"/>
        <v>0.95484045166441078</v>
      </c>
      <c r="R2410" s="9">
        <f t="shared" si="486"/>
        <v>0.95484045166441078</v>
      </c>
      <c r="S2410" s="11">
        <f t="shared" si="487"/>
        <v>4.5159548335589217E-2</v>
      </c>
      <c r="T2410" s="9">
        <f t="shared" si="488"/>
        <v>-4.6211018778527686E-2</v>
      </c>
      <c r="U2410" s="11">
        <f t="shared" si="489"/>
        <v>100</v>
      </c>
      <c r="AX2410">
        <v>0.99983739820529205</v>
      </c>
      <c r="AY2410">
        <v>0</v>
      </c>
      <c r="AZ2410">
        <v>1</v>
      </c>
      <c r="BA2410">
        <f t="shared" si="493"/>
        <v>1299</v>
      </c>
      <c r="BB2410">
        <f t="shared" si="494"/>
        <v>1107</v>
      </c>
      <c r="BC2410">
        <f t="shared" si="490"/>
        <v>7.6923076923074429E-4</v>
      </c>
      <c r="BD2410">
        <f t="shared" si="491"/>
        <v>7.7500000000000013E-2</v>
      </c>
      <c r="BE2410">
        <f t="shared" si="492"/>
        <v>0</v>
      </c>
    </row>
    <row r="2411" spans="1:57" x14ac:dyDescent="0.3">
      <c r="A2411">
        <f>Pumpkin_Seeds_Dataset!A2409</f>
        <v>90610</v>
      </c>
      <c r="B2411">
        <f>Pumpkin_Seeds_Dataset!B2409</f>
        <v>1206.7249999999999</v>
      </c>
      <c r="C2411">
        <f>Pumpkin_Seeds_Dataset!C2409</f>
        <v>478.2473</v>
      </c>
      <c r="D2411">
        <f>Pumpkin_Seeds_Dataset!D2409</f>
        <v>242.49199999999999</v>
      </c>
      <c r="E2411">
        <f>Pumpkin_Seeds_Dataset!E2409</f>
        <v>91747</v>
      </c>
      <c r="F2411">
        <f>Pumpkin_Seeds_Dataset!F2409</f>
        <v>339.65899999999999</v>
      </c>
      <c r="G2411">
        <f>Pumpkin_Seeds_Dataset!G2409</f>
        <v>0.8619</v>
      </c>
      <c r="H2411">
        <f>Pumpkin_Seeds_Dataset!H2409</f>
        <v>0.98760000000000003</v>
      </c>
      <c r="I2411">
        <f>Pumpkin_Seeds_Dataset!I2409</f>
        <v>0.73960000000000004</v>
      </c>
      <c r="J2411">
        <f>Pumpkin_Seeds_Dataset!J2409</f>
        <v>0.78190000000000004</v>
      </c>
      <c r="K2411">
        <f>Pumpkin_Seeds_Dataset!K2409</f>
        <v>1.9722</v>
      </c>
      <c r="L2411">
        <f>Pumpkin_Seeds_Dataset!L2409</f>
        <v>0.71020000000000005</v>
      </c>
      <c r="M2411" s="9">
        <f>Pumpkin_Seeds_Dataset!M2409</f>
        <v>1</v>
      </c>
      <c r="N2411" s="10">
        <f t="shared" si="482"/>
        <v>0</v>
      </c>
      <c r="O2411" s="11">
        <f t="shared" si="483"/>
        <v>1</v>
      </c>
      <c r="P2411">
        <f t="shared" si="484"/>
        <v>1</v>
      </c>
      <c r="Q2411">
        <f t="shared" si="485"/>
        <v>0.20340347967315958</v>
      </c>
      <c r="R2411" s="9">
        <f t="shared" si="486"/>
        <v>0.20340347967315958</v>
      </c>
      <c r="S2411" s="11">
        <f t="shared" si="487"/>
        <v>0.79659652032684036</v>
      </c>
      <c r="T2411" s="9">
        <f t="shared" si="488"/>
        <v>-1.5925636879763521</v>
      </c>
      <c r="U2411" s="11">
        <f t="shared" si="489"/>
        <v>0</v>
      </c>
      <c r="AX2411">
        <v>0.99983777002490914</v>
      </c>
      <c r="AY2411">
        <v>0</v>
      </c>
      <c r="AZ2411">
        <v>1</v>
      </c>
      <c r="BA2411">
        <f t="shared" si="493"/>
        <v>1299</v>
      </c>
      <c r="BB2411">
        <f t="shared" si="494"/>
        <v>1108</v>
      </c>
      <c r="BC2411">
        <f t="shared" si="490"/>
        <v>7.6923076923074429E-4</v>
      </c>
      <c r="BD2411">
        <f t="shared" si="491"/>
        <v>7.6666666666666661E-2</v>
      </c>
      <c r="BE2411">
        <f t="shared" si="492"/>
        <v>0</v>
      </c>
    </row>
    <row r="2412" spans="1:57" x14ac:dyDescent="0.3">
      <c r="A2412">
        <f>Pumpkin_Seeds_Dataset!A2410</f>
        <v>70200</v>
      </c>
      <c r="B2412">
        <f>Pumpkin_Seeds_Dataset!B2410</f>
        <v>1098.4090000000001</v>
      </c>
      <c r="C2412">
        <f>Pumpkin_Seeds_Dataset!C2410</f>
        <v>467.66449999999998</v>
      </c>
      <c r="D2412">
        <f>Pumpkin_Seeds_Dataset!D2410</f>
        <v>191.46090000000001</v>
      </c>
      <c r="E2412">
        <f>Pumpkin_Seeds_Dataset!E2410</f>
        <v>70983</v>
      </c>
      <c r="F2412">
        <f>Pumpkin_Seeds_Dataset!F2410</f>
        <v>298.96719999999999</v>
      </c>
      <c r="G2412">
        <f>Pumpkin_Seeds_Dataset!G2410</f>
        <v>0.91239999999999999</v>
      </c>
      <c r="H2412">
        <f>Pumpkin_Seeds_Dataset!H2410</f>
        <v>0.98899999999999999</v>
      </c>
      <c r="I2412">
        <f>Pumpkin_Seeds_Dataset!I2410</f>
        <v>0.76759999999999995</v>
      </c>
      <c r="J2412">
        <f>Pumpkin_Seeds_Dataset!J2410</f>
        <v>0.73119999999999996</v>
      </c>
      <c r="K2412">
        <f>Pumpkin_Seeds_Dataset!K2410</f>
        <v>2.4426000000000001</v>
      </c>
      <c r="L2412">
        <f>Pumpkin_Seeds_Dataset!L2410</f>
        <v>0.63929999999999998</v>
      </c>
      <c r="M2412" s="9">
        <f>Pumpkin_Seeds_Dataset!M2410</f>
        <v>1</v>
      </c>
      <c r="N2412" s="10">
        <f t="shared" si="482"/>
        <v>0</v>
      </c>
      <c r="O2412" s="11">
        <f t="shared" si="483"/>
        <v>1</v>
      </c>
      <c r="P2412">
        <f t="shared" si="484"/>
        <v>1</v>
      </c>
      <c r="Q2412">
        <f t="shared" si="485"/>
        <v>0.98563977803249847</v>
      </c>
      <c r="R2412" s="9">
        <f t="shared" si="486"/>
        <v>0.98563977803249847</v>
      </c>
      <c r="S2412" s="11">
        <f t="shared" si="487"/>
        <v>1.436022196750153E-2</v>
      </c>
      <c r="T2412" s="9">
        <f t="shared" si="488"/>
        <v>-1.4464327812241317E-2</v>
      </c>
      <c r="U2412" s="11">
        <f t="shared" si="489"/>
        <v>100</v>
      </c>
      <c r="AX2412">
        <v>0.99983894846159249</v>
      </c>
      <c r="AY2412">
        <v>0</v>
      </c>
      <c r="AZ2412">
        <v>1</v>
      </c>
      <c r="BA2412">
        <f t="shared" si="493"/>
        <v>1299</v>
      </c>
      <c r="BB2412">
        <f t="shared" si="494"/>
        <v>1109</v>
      </c>
      <c r="BC2412">
        <f t="shared" si="490"/>
        <v>7.6923076923074429E-4</v>
      </c>
      <c r="BD2412">
        <f t="shared" si="491"/>
        <v>7.5833333333333308E-2</v>
      </c>
      <c r="BE2412">
        <f t="shared" si="492"/>
        <v>0</v>
      </c>
    </row>
    <row r="2413" spans="1:57" x14ac:dyDescent="0.3">
      <c r="A2413">
        <f>Pumpkin_Seeds_Dataset!A2411</f>
        <v>97605</v>
      </c>
      <c r="B2413">
        <f>Pumpkin_Seeds_Dataset!B2411</f>
        <v>1295.9749999999999</v>
      </c>
      <c r="C2413">
        <f>Pumpkin_Seeds_Dataset!C2411</f>
        <v>535.25670000000002</v>
      </c>
      <c r="D2413">
        <f>Pumpkin_Seeds_Dataset!D2411</f>
        <v>233.1001</v>
      </c>
      <c r="E2413">
        <f>Pumpkin_Seeds_Dataset!E2411</f>
        <v>98507</v>
      </c>
      <c r="F2413">
        <f>Pumpkin_Seeds_Dataset!F2411</f>
        <v>352.52600000000001</v>
      </c>
      <c r="G2413">
        <f>Pumpkin_Seeds_Dataset!G2411</f>
        <v>0.9002</v>
      </c>
      <c r="H2413">
        <f>Pumpkin_Seeds_Dataset!H2411</f>
        <v>0.99080000000000001</v>
      </c>
      <c r="I2413">
        <f>Pumpkin_Seeds_Dataset!I2411</f>
        <v>0.56930000000000003</v>
      </c>
      <c r="J2413">
        <f>Pumpkin_Seeds_Dataset!J2411</f>
        <v>0.73029999999999995</v>
      </c>
      <c r="K2413">
        <f>Pumpkin_Seeds_Dataset!K2411</f>
        <v>2.2963</v>
      </c>
      <c r="L2413">
        <f>Pumpkin_Seeds_Dataset!L2411</f>
        <v>0.65859999999999996</v>
      </c>
      <c r="M2413" s="9">
        <f>Pumpkin_Seeds_Dataset!M2411</f>
        <v>1</v>
      </c>
      <c r="N2413" s="10">
        <f t="shared" si="482"/>
        <v>0</v>
      </c>
      <c r="O2413" s="11">
        <f t="shared" si="483"/>
        <v>1</v>
      </c>
      <c r="P2413">
        <f t="shared" si="484"/>
        <v>1</v>
      </c>
      <c r="Q2413">
        <f t="shared" si="485"/>
        <v>0.98105452684477568</v>
      </c>
      <c r="R2413" s="9">
        <f t="shared" si="486"/>
        <v>0.98105452684477568</v>
      </c>
      <c r="S2413" s="11">
        <f t="shared" si="487"/>
        <v>1.8945473155224324E-2</v>
      </c>
      <c r="T2413" s="9">
        <f t="shared" si="488"/>
        <v>-1.9127238041186614E-2</v>
      </c>
      <c r="U2413" s="11">
        <f t="shared" si="489"/>
        <v>100</v>
      </c>
      <c r="AX2413">
        <v>0.99984693070644637</v>
      </c>
      <c r="AY2413">
        <v>0</v>
      </c>
      <c r="AZ2413">
        <v>1</v>
      </c>
      <c r="BA2413">
        <f t="shared" si="493"/>
        <v>1299</v>
      </c>
      <c r="BB2413">
        <f t="shared" si="494"/>
        <v>1110</v>
      </c>
      <c r="BC2413">
        <f t="shared" si="490"/>
        <v>7.6923076923074429E-4</v>
      </c>
      <c r="BD2413">
        <f t="shared" si="491"/>
        <v>7.4999999999999956E-2</v>
      </c>
      <c r="BE2413">
        <f t="shared" si="492"/>
        <v>0</v>
      </c>
    </row>
    <row r="2414" spans="1:57" x14ac:dyDescent="0.3">
      <c r="A2414">
        <f>Pumpkin_Seeds_Dataset!A2412</f>
        <v>88928</v>
      </c>
      <c r="B2414">
        <f>Pumpkin_Seeds_Dataset!B2412</f>
        <v>1200.894</v>
      </c>
      <c r="C2414">
        <f>Pumpkin_Seeds_Dataset!C2412</f>
        <v>486.56060000000002</v>
      </c>
      <c r="D2414">
        <f>Pumpkin_Seeds_Dataset!D2412</f>
        <v>233.6096</v>
      </c>
      <c r="E2414">
        <f>Pumpkin_Seeds_Dataset!E2412</f>
        <v>90097</v>
      </c>
      <c r="F2414">
        <f>Pumpkin_Seeds_Dataset!F2412</f>
        <v>336.49169999999998</v>
      </c>
      <c r="G2414">
        <f>Pumpkin_Seeds_Dataset!G2412</f>
        <v>0.87719999999999998</v>
      </c>
      <c r="H2414">
        <f>Pumpkin_Seeds_Dataset!H2412</f>
        <v>0.98699999999999999</v>
      </c>
      <c r="I2414">
        <f>Pumpkin_Seeds_Dataset!I2412</f>
        <v>0.59379999999999999</v>
      </c>
      <c r="J2414">
        <f>Pumpkin_Seeds_Dataset!J2412</f>
        <v>0.77490000000000003</v>
      </c>
      <c r="K2414">
        <f>Pumpkin_Seeds_Dataset!K2412</f>
        <v>2.0828000000000002</v>
      </c>
      <c r="L2414">
        <f>Pumpkin_Seeds_Dataset!L2412</f>
        <v>0.69159999999999999</v>
      </c>
      <c r="M2414" s="9">
        <f>Pumpkin_Seeds_Dataset!M2412</f>
        <v>1</v>
      </c>
      <c r="N2414" s="10">
        <f t="shared" si="482"/>
        <v>0</v>
      </c>
      <c r="O2414" s="11">
        <f t="shared" si="483"/>
        <v>1</v>
      </c>
      <c r="P2414">
        <f t="shared" si="484"/>
        <v>1</v>
      </c>
      <c r="Q2414">
        <f t="shared" si="485"/>
        <v>0.3013967127430926</v>
      </c>
      <c r="R2414" s="9">
        <f t="shared" si="486"/>
        <v>0.3013967127430926</v>
      </c>
      <c r="S2414" s="11">
        <f t="shared" si="487"/>
        <v>0.69860328725690746</v>
      </c>
      <c r="T2414" s="9">
        <f t="shared" si="488"/>
        <v>-1.199327899474659</v>
      </c>
      <c r="U2414" s="11">
        <f t="shared" si="489"/>
        <v>0</v>
      </c>
      <c r="AX2414">
        <v>0.99985513137201698</v>
      </c>
      <c r="AY2414">
        <v>0</v>
      </c>
      <c r="AZ2414">
        <v>1</v>
      </c>
      <c r="BA2414">
        <f t="shared" si="493"/>
        <v>1299</v>
      </c>
      <c r="BB2414">
        <f t="shared" si="494"/>
        <v>1111</v>
      </c>
      <c r="BC2414">
        <f t="shared" si="490"/>
        <v>7.6923076923074429E-4</v>
      </c>
      <c r="BD2414">
        <f t="shared" si="491"/>
        <v>7.4166666666666714E-2</v>
      </c>
      <c r="BE2414">
        <f t="shared" si="492"/>
        <v>0</v>
      </c>
    </row>
    <row r="2415" spans="1:57" x14ac:dyDescent="0.3">
      <c r="A2415">
        <f>Pumpkin_Seeds_Dataset!A2413</f>
        <v>79451</v>
      </c>
      <c r="B2415">
        <f>Pumpkin_Seeds_Dataset!B2413</f>
        <v>1161.0129999999999</v>
      </c>
      <c r="C2415">
        <f>Pumpkin_Seeds_Dataset!C2413</f>
        <v>487.29349999999999</v>
      </c>
      <c r="D2415">
        <f>Pumpkin_Seeds_Dataset!D2413</f>
        <v>208.018</v>
      </c>
      <c r="E2415">
        <f>Pumpkin_Seeds_Dataset!E2413</f>
        <v>80347</v>
      </c>
      <c r="F2415">
        <f>Pumpkin_Seeds_Dataset!F2413</f>
        <v>318.05680000000001</v>
      </c>
      <c r="G2415">
        <f>Pumpkin_Seeds_Dataset!G2413</f>
        <v>0.90429999999999999</v>
      </c>
      <c r="H2415">
        <f>Pumpkin_Seeds_Dataset!H2413</f>
        <v>0.98880000000000001</v>
      </c>
      <c r="I2415">
        <f>Pumpkin_Seeds_Dataset!I2413</f>
        <v>0.76280000000000003</v>
      </c>
      <c r="J2415">
        <f>Pumpkin_Seeds_Dataset!J2413</f>
        <v>0.74070000000000003</v>
      </c>
      <c r="K2415">
        <f>Pumpkin_Seeds_Dataset!K2413</f>
        <v>2.3426</v>
      </c>
      <c r="L2415">
        <f>Pumpkin_Seeds_Dataset!L2413</f>
        <v>0.65269999999999995</v>
      </c>
      <c r="M2415" s="9">
        <f>Pumpkin_Seeds_Dataset!M2413</f>
        <v>1</v>
      </c>
      <c r="N2415" s="10">
        <f t="shared" si="482"/>
        <v>0</v>
      </c>
      <c r="O2415" s="11">
        <f t="shared" si="483"/>
        <v>1</v>
      </c>
      <c r="P2415">
        <f t="shared" si="484"/>
        <v>1</v>
      </c>
      <c r="Q2415">
        <f t="shared" si="485"/>
        <v>0.9349261406448226</v>
      </c>
      <c r="R2415" s="9">
        <f t="shared" si="486"/>
        <v>0.9349261406448226</v>
      </c>
      <c r="S2415" s="11">
        <f t="shared" si="487"/>
        <v>6.5073859355177399E-2</v>
      </c>
      <c r="T2415" s="9">
        <f t="shared" si="488"/>
        <v>-6.7287746776394028E-2</v>
      </c>
      <c r="U2415" s="11">
        <f t="shared" si="489"/>
        <v>100</v>
      </c>
      <c r="AX2415">
        <v>0.9998553946427825</v>
      </c>
      <c r="AY2415">
        <v>0</v>
      </c>
      <c r="AZ2415">
        <v>1</v>
      </c>
      <c r="BA2415">
        <f t="shared" si="493"/>
        <v>1299</v>
      </c>
      <c r="BB2415">
        <f t="shared" si="494"/>
        <v>1112</v>
      </c>
      <c r="BC2415">
        <f t="shared" si="490"/>
        <v>7.6923076923074429E-4</v>
      </c>
      <c r="BD2415">
        <f t="shared" si="491"/>
        <v>7.3333333333333361E-2</v>
      </c>
      <c r="BE2415">
        <f t="shared" si="492"/>
        <v>0</v>
      </c>
    </row>
    <row r="2416" spans="1:57" x14ac:dyDescent="0.3">
      <c r="A2416">
        <f>Pumpkin_Seeds_Dataset!A2414</f>
        <v>82347</v>
      </c>
      <c r="B2416">
        <f>Pumpkin_Seeds_Dataset!B2414</f>
        <v>1196.7349999999999</v>
      </c>
      <c r="C2416">
        <f>Pumpkin_Seeds_Dataset!C2414</f>
        <v>503.65300000000002</v>
      </c>
      <c r="D2416">
        <f>Pumpkin_Seeds_Dataset!D2414</f>
        <v>209.07140000000001</v>
      </c>
      <c r="E2416">
        <f>Pumpkin_Seeds_Dataset!E2414</f>
        <v>83084</v>
      </c>
      <c r="F2416">
        <f>Pumpkin_Seeds_Dataset!F2414</f>
        <v>323.80160000000001</v>
      </c>
      <c r="G2416">
        <f>Pumpkin_Seeds_Dataset!G2414</f>
        <v>0.90980000000000005</v>
      </c>
      <c r="H2416">
        <f>Pumpkin_Seeds_Dataset!H2414</f>
        <v>0.99109999999999998</v>
      </c>
      <c r="I2416">
        <f>Pumpkin_Seeds_Dataset!I2414</f>
        <v>0.71889999999999998</v>
      </c>
      <c r="J2416">
        <f>Pumpkin_Seeds_Dataset!J2414</f>
        <v>0.72250000000000003</v>
      </c>
      <c r="K2416">
        <f>Pumpkin_Seeds_Dataset!K2414</f>
        <v>2.4089999999999998</v>
      </c>
      <c r="L2416">
        <f>Pumpkin_Seeds_Dataset!L2414</f>
        <v>0.64290000000000003</v>
      </c>
      <c r="M2416" s="9">
        <f>Pumpkin_Seeds_Dataset!M2414</f>
        <v>1</v>
      </c>
      <c r="N2416" s="10">
        <f t="shared" si="482"/>
        <v>0</v>
      </c>
      <c r="O2416" s="11">
        <f t="shared" si="483"/>
        <v>1</v>
      </c>
      <c r="P2416">
        <f t="shared" si="484"/>
        <v>1</v>
      </c>
      <c r="Q2416">
        <f t="shared" si="485"/>
        <v>0.98996941372377012</v>
      </c>
      <c r="R2416" s="9">
        <f t="shared" si="486"/>
        <v>0.98996941372377012</v>
      </c>
      <c r="S2416" s="11">
        <f t="shared" si="487"/>
        <v>1.003058627622988E-2</v>
      </c>
      <c r="T2416" s="9">
        <f t="shared" si="488"/>
        <v>-1.0081231559283874E-2</v>
      </c>
      <c r="U2416" s="11">
        <f t="shared" si="489"/>
        <v>100</v>
      </c>
      <c r="AX2416">
        <v>0.999867823949106</v>
      </c>
      <c r="AY2416">
        <v>0</v>
      </c>
      <c r="AZ2416">
        <v>1</v>
      </c>
      <c r="BA2416">
        <f t="shared" si="493"/>
        <v>1299</v>
      </c>
      <c r="BB2416">
        <f t="shared" si="494"/>
        <v>1113</v>
      </c>
      <c r="BC2416">
        <f t="shared" si="490"/>
        <v>7.6923076923074429E-4</v>
      </c>
      <c r="BD2416">
        <f t="shared" si="491"/>
        <v>7.2500000000000009E-2</v>
      </c>
      <c r="BE2416">
        <f t="shared" si="492"/>
        <v>0</v>
      </c>
    </row>
    <row r="2417" spans="1:57" x14ac:dyDescent="0.3">
      <c r="A2417">
        <f>Pumpkin_Seeds_Dataset!A2415</f>
        <v>88135</v>
      </c>
      <c r="B2417">
        <f>Pumpkin_Seeds_Dataset!B2415</f>
        <v>1208.556</v>
      </c>
      <c r="C2417">
        <f>Pumpkin_Seeds_Dataset!C2415</f>
        <v>492.33249999999998</v>
      </c>
      <c r="D2417">
        <f>Pumpkin_Seeds_Dataset!D2415</f>
        <v>230.73070000000001</v>
      </c>
      <c r="E2417">
        <f>Pumpkin_Seeds_Dataset!E2415</f>
        <v>89051</v>
      </c>
      <c r="F2417">
        <f>Pumpkin_Seeds_Dataset!F2415</f>
        <v>334.988</v>
      </c>
      <c r="G2417">
        <f>Pumpkin_Seeds_Dataset!G2415</f>
        <v>0.88339999999999996</v>
      </c>
      <c r="H2417">
        <f>Pumpkin_Seeds_Dataset!H2415</f>
        <v>0.98970000000000002</v>
      </c>
      <c r="I2417">
        <f>Pumpkin_Seeds_Dataset!I2415</f>
        <v>0.68979999999999997</v>
      </c>
      <c r="J2417">
        <f>Pumpkin_Seeds_Dataset!J2415</f>
        <v>0.75829999999999997</v>
      </c>
      <c r="K2417">
        <f>Pumpkin_Seeds_Dataset!K2415</f>
        <v>2.1337999999999999</v>
      </c>
      <c r="L2417">
        <f>Pumpkin_Seeds_Dataset!L2415</f>
        <v>0.6804</v>
      </c>
      <c r="M2417" s="9">
        <f>Pumpkin_Seeds_Dataset!M2415</f>
        <v>1</v>
      </c>
      <c r="N2417" s="10">
        <f t="shared" si="482"/>
        <v>0</v>
      </c>
      <c r="O2417" s="11">
        <f t="shared" si="483"/>
        <v>1</v>
      </c>
      <c r="P2417">
        <f t="shared" si="484"/>
        <v>1</v>
      </c>
      <c r="Q2417">
        <f t="shared" si="485"/>
        <v>0.89411140977743153</v>
      </c>
      <c r="R2417" s="9">
        <f t="shared" si="486"/>
        <v>0.89411140977743153</v>
      </c>
      <c r="S2417" s="11">
        <f t="shared" si="487"/>
        <v>0.10588859022256847</v>
      </c>
      <c r="T2417" s="9">
        <f t="shared" si="488"/>
        <v>-0.11192489213513712</v>
      </c>
      <c r="U2417" s="11">
        <f t="shared" si="489"/>
        <v>100</v>
      </c>
      <c r="AX2417">
        <v>0.99986795174775089</v>
      </c>
      <c r="AY2417">
        <v>0</v>
      </c>
      <c r="AZ2417">
        <v>1</v>
      </c>
      <c r="BA2417">
        <f t="shared" si="493"/>
        <v>1299</v>
      </c>
      <c r="BB2417">
        <f t="shared" si="494"/>
        <v>1114</v>
      </c>
      <c r="BC2417">
        <f t="shared" si="490"/>
        <v>7.6923076923074429E-4</v>
      </c>
      <c r="BD2417">
        <f t="shared" si="491"/>
        <v>7.1666666666666656E-2</v>
      </c>
      <c r="BE2417">
        <f t="shared" si="492"/>
        <v>0</v>
      </c>
    </row>
    <row r="2418" spans="1:57" x14ac:dyDescent="0.3">
      <c r="A2418">
        <f>Pumpkin_Seeds_Dataset!A2416</f>
        <v>71351</v>
      </c>
      <c r="B2418">
        <f>Pumpkin_Seeds_Dataset!B2416</f>
        <v>1167.6569999999999</v>
      </c>
      <c r="C2418">
        <f>Pumpkin_Seeds_Dataset!C2416</f>
        <v>506.3981</v>
      </c>
      <c r="D2418">
        <f>Pumpkin_Seeds_Dataset!D2416</f>
        <v>180.21029999999999</v>
      </c>
      <c r="E2418">
        <f>Pumpkin_Seeds_Dataset!E2416</f>
        <v>72337</v>
      </c>
      <c r="F2418">
        <f>Pumpkin_Seeds_Dataset!F2416</f>
        <v>301.40820000000002</v>
      </c>
      <c r="G2418">
        <f>Pumpkin_Seeds_Dataset!G2416</f>
        <v>0.9345</v>
      </c>
      <c r="H2418">
        <f>Pumpkin_Seeds_Dataset!H2416</f>
        <v>0.98640000000000005</v>
      </c>
      <c r="I2418">
        <f>Pumpkin_Seeds_Dataset!I2416</f>
        <v>0.67</v>
      </c>
      <c r="J2418">
        <f>Pumpkin_Seeds_Dataset!J2416</f>
        <v>0.65759999999999996</v>
      </c>
      <c r="K2418">
        <f>Pumpkin_Seeds_Dataset!K2416</f>
        <v>2.81</v>
      </c>
      <c r="L2418">
        <f>Pumpkin_Seeds_Dataset!L2416</f>
        <v>0.59519999999999995</v>
      </c>
      <c r="M2418" s="9">
        <f>Pumpkin_Seeds_Dataset!M2416</f>
        <v>1</v>
      </c>
      <c r="N2418" s="10">
        <f t="shared" si="482"/>
        <v>0</v>
      </c>
      <c r="O2418" s="11">
        <f t="shared" si="483"/>
        <v>1</v>
      </c>
      <c r="P2418">
        <f t="shared" si="484"/>
        <v>1</v>
      </c>
      <c r="Q2418">
        <f t="shared" si="485"/>
        <v>0.99983894846159249</v>
      </c>
      <c r="R2418" s="9">
        <f t="shared" si="486"/>
        <v>0.99983894846159249</v>
      </c>
      <c r="S2418" s="11">
        <f t="shared" si="487"/>
        <v>1.6105153840750841E-4</v>
      </c>
      <c r="T2418" s="9">
        <f t="shared" si="488"/>
        <v>-1.6106450859911835E-4</v>
      </c>
      <c r="U2418" s="11">
        <f t="shared" si="489"/>
        <v>100</v>
      </c>
      <c r="AX2418">
        <v>0.9998689778105655</v>
      </c>
      <c r="AY2418">
        <v>0</v>
      </c>
      <c r="AZ2418">
        <v>1</v>
      </c>
      <c r="BA2418">
        <f t="shared" si="493"/>
        <v>1299</v>
      </c>
      <c r="BB2418">
        <f t="shared" si="494"/>
        <v>1115</v>
      </c>
      <c r="BC2418">
        <f t="shared" si="490"/>
        <v>7.6923076923074429E-4</v>
      </c>
      <c r="BD2418">
        <f t="shared" si="491"/>
        <v>7.0833333333333304E-2</v>
      </c>
      <c r="BE2418">
        <f t="shared" si="492"/>
        <v>0</v>
      </c>
    </row>
    <row r="2419" spans="1:57" x14ac:dyDescent="0.3">
      <c r="A2419">
        <f>Pumpkin_Seeds_Dataset!A2417</f>
        <v>91417</v>
      </c>
      <c r="B2419">
        <f>Pumpkin_Seeds_Dataset!B2417</f>
        <v>1290.194</v>
      </c>
      <c r="C2419">
        <f>Pumpkin_Seeds_Dataset!C2417</f>
        <v>558.61509999999998</v>
      </c>
      <c r="D2419">
        <f>Pumpkin_Seeds_Dataset!D2417</f>
        <v>209.18879999999999</v>
      </c>
      <c r="E2419">
        <f>Pumpkin_Seeds_Dataset!E2417</f>
        <v>92193</v>
      </c>
      <c r="F2419">
        <f>Pumpkin_Seeds_Dataset!F2417</f>
        <v>341.16820000000001</v>
      </c>
      <c r="G2419">
        <f>Pumpkin_Seeds_Dataset!G2417</f>
        <v>0.92720000000000002</v>
      </c>
      <c r="H2419">
        <f>Pumpkin_Seeds_Dataset!H2417</f>
        <v>0.99160000000000004</v>
      </c>
      <c r="I2419">
        <f>Pumpkin_Seeds_Dataset!I2417</f>
        <v>0.54469999999999996</v>
      </c>
      <c r="J2419">
        <f>Pumpkin_Seeds_Dataset!J2417</f>
        <v>0.69010000000000005</v>
      </c>
      <c r="K2419">
        <f>Pumpkin_Seeds_Dataset!K2417</f>
        <v>2.6703999999999999</v>
      </c>
      <c r="L2419">
        <f>Pumpkin_Seeds_Dataset!L2417</f>
        <v>0.61070000000000002</v>
      </c>
      <c r="M2419" s="9">
        <f>Pumpkin_Seeds_Dataset!M2417</f>
        <v>1</v>
      </c>
      <c r="N2419" s="10">
        <f t="shared" si="482"/>
        <v>0</v>
      </c>
      <c r="O2419" s="11">
        <f t="shared" si="483"/>
        <v>1</v>
      </c>
      <c r="P2419">
        <f t="shared" si="484"/>
        <v>1</v>
      </c>
      <c r="Q2419">
        <f t="shared" si="485"/>
        <v>0.99981443297004624</v>
      </c>
      <c r="R2419" s="9">
        <f t="shared" si="486"/>
        <v>0.99981443297004624</v>
      </c>
      <c r="S2419" s="11">
        <f t="shared" si="487"/>
        <v>1.8556702995375929E-4</v>
      </c>
      <c r="T2419" s="9">
        <f t="shared" si="488"/>
        <v>-1.855842496453665E-4</v>
      </c>
      <c r="U2419" s="11">
        <f t="shared" si="489"/>
        <v>100</v>
      </c>
      <c r="AX2419">
        <v>0.99987276539598346</v>
      </c>
      <c r="AY2419">
        <v>0</v>
      </c>
      <c r="AZ2419">
        <v>1</v>
      </c>
      <c r="BA2419">
        <f t="shared" si="493"/>
        <v>1299</v>
      </c>
      <c r="BB2419">
        <f t="shared" si="494"/>
        <v>1116</v>
      </c>
      <c r="BC2419">
        <f t="shared" si="490"/>
        <v>7.6923076923074429E-4</v>
      </c>
      <c r="BD2419">
        <f t="shared" si="491"/>
        <v>6.9999999999999951E-2</v>
      </c>
      <c r="BE2419">
        <f t="shared" si="492"/>
        <v>0</v>
      </c>
    </row>
    <row r="2420" spans="1:57" x14ac:dyDescent="0.3">
      <c r="A2420">
        <f>Pumpkin_Seeds_Dataset!A2418</f>
        <v>63612</v>
      </c>
      <c r="B2420">
        <f>Pumpkin_Seeds_Dataset!B2418</f>
        <v>1045.8699999999999</v>
      </c>
      <c r="C2420">
        <f>Pumpkin_Seeds_Dataset!C2418</f>
        <v>440.06009999999998</v>
      </c>
      <c r="D2420">
        <f>Pumpkin_Seeds_Dataset!D2418</f>
        <v>185.23830000000001</v>
      </c>
      <c r="E2420">
        <f>Pumpkin_Seeds_Dataset!E2418</f>
        <v>64489</v>
      </c>
      <c r="F2420">
        <f>Pumpkin_Seeds_Dataset!F2418</f>
        <v>284.59320000000002</v>
      </c>
      <c r="G2420">
        <f>Pumpkin_Seeds_Dataset!G2418</f>
        <v>0.90710000000000002</v>
      </c>
      <c r="H2420">
        <f>Pumpkin_Seeds_Dataset!H2418</f>
        <v>0.98640000000000005</v>
      </c>
      <c r="I2420">
        <f>Pumpkin_Seeds_Dataset!I2418</f>
        <v>0.56359999999999999</v>
      </c>
      <c r="J2420">
        <f>Pumpkin_Seeds_Dataset!J2418</f>
        <v>0.73080000000000001</v>
      </c>
      <c r="K2420">
        <f>Pumpkin_Seeds_Dataset!K2418</f>
        <v>2.3755999999999999</v>
      </c>
      <c r="L2420">
        <f>Pumpkin_Seeds_Dataset!L2418</f>
        <v>0.64670000000000005</v>
      </c>
      <c r="M2420" s="9">
        <f>Pumpkin_Seeds_Dataset!M2418</f>
        <v>1</v>
      </c>
      <c r="N2420" s="10">
        <f t="shared" si="482"/>
        <v>0</v>
      </c>
      <c r="O2420" s="11">
        <f t="shared" si="483"/>
        <v>1</v>
      </c>
      <c r="P2420">
        <f t="shared" si="484"/>
        <v>1</v>
      </c>
      <c r="Q2420">
        <f t="shared" si="485"/>
        <v>0.98201126648942871</v>
      </c>
      <c r="R2420" s="9">
        <f t="shared" si="486"/>
        <v>0.98201126648942871</v>
      </c>
      <c r="S2420" s="11">
        <f t="shared" si="487"/>
        <v>1.7988733510571286E-2</v>
      </c>
      <c r="T2420" s="9">
        <f t="shared" si="488"/>
        <v>-1.8152497689994003E-2</v>
      </c>
      <c r="U2420" s="11">
        <f t="shared" si="489"/>
        <v>100</v>
      </c>
      <c r="AX2420">
        <v>0.99987344426713587</v>
      </c>
      <c r="AY2420">
        <v>0</v>
      </c>
      <c r="AZ2420">
        <v>1</v>
      </c>
      <c r="BA2420">
        <f t="shared" si="493"/>
        <v>1299</v>
      </c>
      <c r="BB2420">
        <f t="shared" si="494"/>
        <v>1117</v>
      </c>
      <c r="BC2420">
        <f t="shared" si="490"/>
        <v>7.6923076923074429E-4</v>
      </c>
      <c r="BD2420">
        <f t="shared" si="491"/>
        <v>6.916666666666671E-2</v>
      </c>
      <c r="BE2420">
        <f t="shared" si="492"/>
        <v>0</v>
      </c>
    </row>
    <row r="2421" spans="1:57" x14ac:dyDescent="0.3">
      <c r="A2421">
        <f>Pumpkin_Seeds_Dataset!A2419</f>
        <v>54545</v>
      </c>
      <c r="B2421">
        <f>Pumpkin_Seeds_Dataset!B2419</f>
        <v>1007.793</v>
      </c>
      <c r="C2421">
        <f>Pumpkin_Seeds_Dataset!C2419</f>
        <v>441.5838</v>
      </c>
      <c r="D2421">
        <f>Pumpkin_Seeds_Dataset!D2419</f>
        <v>160.6267</v>
      </c>
      <c r="E2421">
        <f>Pumpkin_Seeds_Dataset!E2419</f>
        <v>55450</v>
      </c>
      <c r="F2421">
        <f>Pumpkin_Seeds_Dataset!F2419</f>
        <v>263.53149999999999</v>
      </c>
      <c r="G2421">
        <f>Pumpkin_Seeds_Dataset!G2419</f>
        <v>0.93149999999999999</v>
      </c>
      <c r="H2421">
        <f>Pumpkin_Seeds_Dataset!H2419</f>
        <v>0.98370000000000002</v>
      </c>
      <c r="I2421">
        <f>Pumpkin_Seeds_Dataset!I2419</f>
        <v>0.74809999999999999</v>
      </c>
      <c r="J2421">
        <f>Pumpkin_Seeds_Dataset!J2419</f>
        <v>0.67490000000000006</v>
      </c>
      <c r="K2421">
        <f>Pumpkin_Seeds_Dataset!K2419</f>
        <v>2.7490999999999999</v>
      </c>
      <c r="L2421">
        <f>Pumpkin_Seeds_Dataset!L2419</f>
        <v>0.5968</v>
      </c>
      <c r="M2421" s="9">
        <f>Pumpkin_Seeds_Dataset!M2419</f>
        <v>1</v>
      </c>
      <c r="N2421" s="10">
        <f t="shared" si="482"/>
        <v>0</v>
      </c>
      <c r="O2421" s="11">
        <f t="shared" si="483"/>
        <v>1</v>
      </c>
      <c r="P2421">
        <f t="shared" si="484"/>
        <v>1</v>
      </c>
      <c r="Q2421">
        <f t="shared" si="485"/>
        <v>0.99999315886674034</v>
      </c>
      <c r="R2421" s="9">
        <f t="shared" si="486"/>
        <v>0.99999315886674034</v>
      </c>
      <c r="S2421" s="11">
        <f t="shared" si="487"/>
        <v>6.8411332596607366E-6</v>
      </c>
      <c r="T2421" s="9">
        <f t="shared" si="488"/>
        <v>-6.8411566603195997E-6</v>
      </c>
      <c r="U2421" s="11">
        <f t="shared" si="489"/>
        <v>100</v>
      </c>
      <c r="AX2421">
        <v>0.99987461699468505</v>
      </c>
      <c r="AY2421">
        <v>0</v>
      </c>
      <c r="AZ2421">
        <v>1</v>
      </c>
      <c r="BA2421">
        <f t="shared" si="493"/>
        <v>1299</v>
      </c>
      <c r="BB2421">
        <f t="shared" si="494"/>
        <v>1118</v>
      </c>
      <c r="BC2421">
        <f t="shared" si="490"/>
        <v>7.6923076923074429E-4</v>
      </c>
      <c r="BD2421">
        <f t="shared" si="491"/>
        <v>6.8333333333333357E-2</v>
      </c>
      <c r="BE2421">
        <f t="shared" si="492"/>
        <v>0</v>
      </c>
    </row>
    <row r="2422" spans="1:57" x14ac:dyDescent="0.3">
      <c r="A2422">
        <f>Pumpkin_Seeds_Dataset!A2420</f>
        <v>82214</v>
      </c>
      <c r="B2422">
        <f>Pumpkin_Seeds_Dataset!B2420</f>
        <v>1230.8050000000001</v>
      </c>
      <c r="C2422">
        <f>Pumpkin_Seeds_Dataset!C2420</f>
        <v>536.97360000000003</v>
      </c>
      <c r="D2422">
        <f>Pumpkin_Seeds_Dataset!D2420</f>
        <v>195.44540000000001</v>
      </c>
      <c r="E2422">
        <f>Pumpkin_Seeds_Dataset!E2420</f>
        <v>83103</v>
      </c>
      <c r="F2422">
        <f>Pumpkin_Seeds_Dataset!F2420</f>
        <v>323.54000000000002</v>
      </c>
      <c r="G2422">
        <f>Pumpkin_Seeds_Dataset!G2420</f>
        <v>0.93140000000000001</v>
      </c>
      <c r="H2422">
        <f>Pumpkin_Seeds_Dataset!H2420</f>
        <v>0.98929999999999996</v>
      </c>
      <c r="I2422">
        <f>Pumpkin_Seeds_Dataset!I2420</f>
        <v>0.50049999999999994</v>
      </c>
      <c r="J2422">
        <f>Pumpkin_Seeds_Dataset!J2420</f>
        <v>0.68200000000000005</v>
      </c>
      <c r="K2422">
        <f>Pumpkin_Seeds_Dataset!K2420</f>
        <v>2.7473999999999998</v>
      </c>
      <c r="L2422">
        <f>Pumpkin_Seeds_Dataset!L2420</f>
        <v>0.60250000000000004</v>
      </c>
      <c r="M2422" s="9">
        <f>Pumpkin_Seeds_Dataset!M2420</f>
        <v>1</v>
      </c>
      <c r="N2422" s="10">
        <f t="shared" si="482"/>
        <v>0</v>
      </c>
      <c r="O2422" s="11">
        <f t="shared" si="483"/>
        <v>1</v>
      </c>
      <c r="P2422">
        <f t="shared" si="484"/>
        <v>1</v>
      </c>
      <c r="Q2422">
        <f t="shared" si="485"/>
        <v>0.99967626866653092</v>
      </c>
      <c r="R2422" s="9">
        <f t="shared" si="486"/>
        <v>0.99967626866653092</v>
      </c>
      <c r="S2422" s="11">
        <f t="shared" si="487"/>
        <v>3.2373133346907945E-4</v>
      </c>
      <c r="T2422" s="9">
        <f t="shared" si="488"/>
        <v>-3.2378374576918871E-4</v>
      </c>
      <c r="U2422" s="11">
        <f t="shared" si="489"/>
        <v>100</v>
      </c>
      <c r="AX2422">
        <v>0.99987540777521822</v>
      </c>
      <c r="AY2422">
        <v>0</v>
      </c>
      <c r="AZ2422">
        <v>1</v>
      </c>
      <c r="BA2422">
        <f t="shared" si="493"/>
        <v>1299</v>
      </c>
      <c r="BB2422">
        <f t="shared" si="494"/>
        <v>1119</v>
      </c>
      <c r="BC2422">
        <f t="shared" si="490"/>
        <v>7.6923076923074429E-4</v>
      </c>
      <c r="BD2422">
        <f t="shared" si="491"/>
        <v>6.7500000000000004E-2</v>
      </c>
      <c r="BE2422">
        <f t="shared" si="492"/>
        <v>0</v>
      </c>
    </row>
    <row r="2423" spans="1:57" x14ac:dyDescent="0.3">
      <c r="A2423">
        <f>Pumpkin_Seeds_Dataset!A2421</f>
        <v>66001</v>
      </c>
      <c r="B2423">
        <f>Pumpkin_Seeds_Dataset!B2421</f>
        <v>1069.079</v>
      </c>
      <c r="C2423">
        <f>Pumpkin_Seeds_Dataset!C2421</f>
        <v>453.84820000000002</v>
      </c>
      <c r="D2423">
        <f>Pumpkin_Seeds_Dataset!D2421</f>
        <v>186.9632</v>
      </c>
      <c r="E2423">
        <f>Pumpkin_Seeds_Dataset!E2421</f>
        <v>66827</v>
      </c>
      <c r="F2423">
        <f>Pumpkin_Seeds_Dataset!F2421</f>
        <v>289.88810000000001</v>
      </c>
      <c r="G2423">
        <f>Pumpkin_Seeds_Dataset!G2421</f>
        <v>0.91120000000000001</v>
      </c>
      <c r="H2423">
        <f>Pumpkin_Seeds_Dataset!H2421</f>
        <v>0.98760000000000003</v>
      </c>
      <c r="I2423">
        <f>Pumpkin_Seeds_Dataset!I2421</f>
        <v>0.54210000000000003</v>
      </c>
      <c r="J2423">
        <f>Pumpkin_Seeds_Dataset!J2421</f>
        <v>0.72570000000000001</v>
      </c>
      <c r="K2423">
        <f>Pumpkin_Seeds_Dataset!K2421</f>
        <v>2.4275000000000002</v>
      </c>
      <c r="L2423">
        <f>Pumpkin_Seeds_Dataset!L2421</f>
        <v>0.63870000000000005</v>
      </c>
      <c r="M2423" s="9">
        <f>Pumpkin_Seeds_Dataset!M2421</f>
        <v>1</v>
      </c>
      <c r="N2423" s="10">
        <f t="shared" si="482"/>
        <v>0</v>
      </c>
      <c r="O2423" s="11">
        <f t="shared" si="483"/>
        <v>1</v>
      </c>
      <c r="P2423">
        <f t="shared" si="484"/>
        <v>1</v>
      </c>
      <c r="Q2423">
        <f t="shared" si="485"/>
        <v>0.99337100916019083</v>
      </c>
      <c r="R2423" s="9">
        <f t="shared" si="486"/>
        <v>0.99337100916019083</v>
      </c>
      <c r="S2423" s="11">
        <f t="shared" si="487"/>
        <v>6.6289908398091679E-3</v>
      </c>
      <c r="T2423" s="9">
        <f t="shared" si="488"/>
        <v>-6.6510601853151143E-3</v>
      </c>
      <c r="U2423" s="11">
        <f t="shared" si="489"/>
        <v>100</v>
      </c>
      <c r="AX2423">
        <v>0.99988102491808939</v>
      </c>
      <c r="AY2423">
        <v>0</v>
      </c>
      <c r="AZ2423">
        <v>1</v>
      </c>
      <c r="BA2423">
        <f t="shared" si="493"/>
        <v>1299</v>
      </c>
      <c r="BB2423">
        <f t="shared" si="494"/>
        <v>1120</v>
      </c>
      <c r="BC2423">
        <f t="shared" si="490"/>
        <v>7.6923076923074429E-4</v>
      </c>
      <c r="BD2423">
        <f t="shared" si="491"/>
        <v>6.6666666666666652E-2</v>
      </c>
      <c r="BE2423">
        <f t="shared" si="492"/>
        <v>0</v>
      </c>
    </row>
    <row r="2424" spans="1:57" x14ac:dyDescent="0.3">
      <c r="A2424">
        <f>Pumpkin_Seeds_Dataset!A2422</f>
        <v>109006</v>
      </c>
      <c r="B2424">
        <f>Pumpkin_Seeds_Dataset!B2422</f>
        <v>1367.423</v>
      </c>
      <c r="C2424">
        <f>Pumpkin_Seeds_Dataset!C2422</f>
        <v>570.33619999999996</v>
      </c>
      <c r="D2424">
        <f>Pumpkin_Seeds_Dataset!D2422</f>
        <v>244.03440000000001</v>
      </c>
      <c r="E2424">
        <f>Pumpkin_Seeds_Dataset!E2422</f>
        <v>110017</v>
      </c>
      <c r="F2424">
        <f>Pumpkin_Seeds_Dataset!F2422</f>
        <v>372.54629999999997</v>
      </c>
      <c r="G2424">
        <f>Pumpkin_Seeds_Dataset!G2422</f>
        <v>0.90380000000000005</v>
      </c>
      <c r="H2424">
        <f>Pumpkin_Seeds_Dataset!H2422</f>
        <v>0.99080000000000001</v>
      </c>
      <c r="I2424">
        <f>Pumpkin_Seeds_Dataset!I2422</f>
        <v>0.58109999999999995</v>
      </c>
      <c r="J2424">
        <f>Pumpkin_Seeds_Dataset!J2422</f>
        <v>0.73260000000000003</v>
      </c>
      <c r="K2424">
        <f>Pumpkin_Seeds_Dataset!K2422</f>
        <v>2.3371</v>
      </c>
      <c r="L2424">
        <f>Pumpkin_Seeds_Dataset!L2422</f>
        <v>0.6532</v>
      </c>
      <c r="M2424" s="9">
        <f>Pumpkin_Seeds_Dataset!M2422</f>
        <v>1</v>
      </c>
      <c r="N2424" s="10">
        <f t="shared" si="482"/>
        <v>0</v>
      </c>
      <c r="O2424" s="11">
        <f t="shared" si="483"/>
        <v>1</v>
      </c>
      <c r="P2424">
        <f t="shared" si="484"/>
        <v>1</v>
      </c>
      <c r="Q2424">
        <f t="shared" si="485"/>
        <v>0.99698027128019706</v>
      </c>
      <c r="R2424" s="9">
        <f t="shared" si="486"/>
        <v>0.99698027128019706</v>
      </c>
      <c r="S2424" s="11">
        <f t="shared" si="487"/>
        <v>3.0197287198029388E-3</v>
      </c>
      <c r="T2424" s="9">
        <f t="shared" si="488"/>
        <v>-3.0242973001405439E-3</v>
      </c>
      <c r="U2424" s="11">
        <f t="shared" si="489"/>
        <v>100</v>
      </c>
      <c r="AX2424">
        <v>0.99988346995344568</v>
      </c>
      <c r="AY2424">
        <v>0</v>
      </c>
      <c r="AZ2424">
        <v>1</v>
      </c>
      <c r="BA2424">
        <f t="shared" si="493"/>
        <v>1299</v>
      </c>
      <c r="BB2424">
        <f t="shared" si="494"/>
        <v>1121</v>
      </c>
      <c r="BC2424">
        <f t="shared" si="490"/>
        <v>7.6923076923074429E-4</v>
      </c>
      <c r="BD2424">
        <f t="shared" si="491"/>
        <v>6.5833333333333299E-2</v>
      </c>
      <c r="BE2424">
        <f t="shared" si="492"/>
        <v>0</v>
      </c>
    </row>
    <row r="2425" spans="1:57" x14ac:dyDescent="0.3">
      <c r="A2425">
        <f>Pumpkin_Seeds_Dataset!A2423</f>
        <v>72636</v>
      </c>
      <c r="B2425">
        <f>Pumpkin_Seeds_Dataset!B2423</f>
        <v>1095.028</v>
      </c>
      <c r="C2425">
        <f>Pumpkin_Seeds_Dataset!C2423</f>
        <v>457.10579999999999</v>
      </c>
      <c r="D2425">
        <f>Pumpkin_Seeds_Dataset!D2423</f>
        <v>203.12479999999999</v>
      </c>
      <c r="E2425">
        <f>Pumpkin_Seeds_Dataset!E2423</f>
        <v>73264</v>
      </c>
      <c r="F2425">
        <f>Pumpkin_Seeds_Dataset!F2423</f>
        <v>304.11020000000002</v>
      </c>
      <c r="G2425">
        <f>Pumpkin_Seeds_Dataset!G2423</f>
        <v>0.89580000000000004</v>
      </c>
      <c r="H2425">
        <f>Pumpkin_Seeds_Dataset!H2423</f>
        <v>0.99139999999999995</v>
      </c>
      <c r="I2425">
        <f>Pumpkin_Seeds_Dataset!I2423</f>
        <v>0.63649999999999995</v>
      </c>
      <c r="J2425">
        <f>Pumpkin_Seeds_Dataset!J2423</f>
        <v>0.76119999999999999</v>
      </c>
      <c r="K2425">
        <f>Pumpkin_Seeds_Dataset!K2423</f>
        <v>2.2504</v>
      </c>
      <c r="L2425">
        <f>Pumpkin_Seeds_Dataset!L2423</f>
        <v>0.6653</v>
      </c>
      <c r="M2425" s="9">
        <f>Pumpkin_Seeds_Dataset!M2423</f>
        <v>1</v>
      </c>
      <c r="N2425" s="10">
        <f t="shared" si="482"/>
        <v>0</v>
      </c>
      <c r="O2425" s="11">
        <f t="shared" si="483"/>
        <v>1</v>
      </c>
      <c r="P2425">
        <f t="shared" si="484"/>
        <v>1</v>
      </c>
      <c r="Q2425">
        <f t="shared" si="485"/>
        <v>0.92209805971976666</v>
      </c>
      <c r="R2425" s="9">
        <f t="shared" si="486"/>
        <v>0.92209805971976666</v>
      </c>
      <c r="S2425" s="11">
        <f t="shared" si="487"/>
        <v>7.7901940280233339E-2</v>
      </c>
      <c r="T2425" s="9">
        <f t="shared" si="488"/>
        <v>-8.1103705636450141E-2</v>
      </c>
      <c r="U2425" s="11">
        <f t="shared" si="489"/>
        <v>100</v>
      </c>
      <c r="AX2425">
        <v>0.99988490705328059</v>
      </c>
      <c r="AY2425">
        <v>0</v>
      </c>
      <c r="AZ2425">
        <v>1</v>
      </c>
      <c r="BA2425">
        <f t="shared" si="493"/>
        <v>1299</v>
      </c>
      <c r="BB2425">
        <f t="shared" si="494"/>
        <v>1122</v>
      </c>
      <c r="BC2425">
        <f t="shared" si="490"/>
        <v>7.6923076923074429E-4</v>
      </c>
      <c r="BD2425">
        <f t="shared" si="491"/>
        <v>6.4999999999999947E-2</v>
      </c>
      <c r="BE2425">
        <f t="shared" si="492"/>
        <v>0</v>
      </c>
    </row>
    <row r="2426" spans="1:57" x14ac:dyDescent="0.3">
      <c r="A2426">
        <f>Pumpkin_Seeds_Dataset!A2424</f>
        <v>94411</v>
      </c>
      <c r="B2426">
        <f>Pumpkin_Seeds_Dataset!B2424</f>
        <v>1257.53</v>
      </c>
      <c r="C2426">
        <f>Pumpkin_Seeds_Dataset!C2424</f>
        <v>525.34410000000003</v>
      </c>
      <c r="D2426">
        <f>Pumpkin_Seeds_Dataset!D2424</f>
        <v>229.5001</v>
      </c>
      <c r="E2426">
        <f>Pumpkin_Seeds_Dataset!E2424</f>
        <v>95183</v>
      </c>
      <c r="F2426">
        <f>Pumpkin_Seeds_Dataset!F2424</f>
        <v>346.71</v>
      </c>
      <c r="G2426">
        <f>Pumpkin_Seeds_Dataset!G2424</f>
        <v>0.89949999999999997</v>
      </c>
      <c r="H2426">
        <f>Pumpkin_Seeds_Dataset!H2424</f>
        <v>0.9919</v>
      </c>
      <c r="I2426">
        <f>Pumpkin_Seeds_Dataset!I2424</f>
        <v>0.59809999999999997</v>
      </c>
      <c r="J2426">
        <f>Pumpkin_Seeds_Dataset!J2424</f>
        <v>0.75019999999999998</v>
      </c>
      <c r="K2426">
        <f>Pumpkin_Seeds_Dataset!K2424</f>
        <v>2.2890999999999999</v>
      </c>
      <c r="L2426">
        <f>Pumpkin_Seeds_Dataset!L2424</f>
        <v>0.66</v>
      </c>
      <c r="M2426" s="9">
        <f>Pumpkin_Seeds_Dataset!M2424</f>
        <v>1</v>
      </c>
      <c r="N2426" s="10">
        <f t="shared" si="482"/>
        <v>0</v>
      </c>
      <c r="O2426" s="11">
        <f t="shared" si="483"/>
        <v>1</v>
      </c>
      <c r="P2426">
        <f t="shared" si="484"/>
        <v>1</v>
      </c>
      <c r="Q2426">
        <f t="shared" si="485"/>
        <v>0.97565582038468945</v>
      </c>
      <c r="R2426" s="9">
        <f t="shared" si="486"/>
        <v>0.97565582038468945</v>
      </c>
      <c r="S2426" s="11">
        <f t="shared" si="487"/>
        <v>2.4344179615310546E-2</v>
      </c>
      <c r="T2426" s="9">
        <f t="shared" si="488"/>
        <v>-2.4645397810700062E-2</v>
      </c>
      <c r="U2426" s="11">
        <f t="shared" si="489"/>
        <v>100</v>
      </c>
      <c r="AX2426">
        <v>0.99988645076090388</v>
      </c>
      <c r="AY2426">
        <v>0</v>
      </c>
      <c r="AZ2426">
        <v>1</v>
      </c>
      <c r="BA2426">
        <f t="shared" si="493"/>
        <v>1299</v>
      </c>
      <c r="BB2426">
        <f t="shared" si="494"/>
        <v>1123</v>
      </c>
      <c r="BC2426">
        <f t="shared" si="490"/>
        <v>7.6923076923074429E-4</v>
      </c>
      <c r="BD2426">
        <f t="shared" si="491"/>
        <v>6.4166666666666705E-2</v>
      </c>
      <c r="BE2426">
        <f t="shared" si="492"/>
        <v>0</v>
      </c>
    </row>
    <row r="2427" spans="1:57" x14ac:dyDescent="0.3">
      <c r="A2427">
        <f>Pumpkin_Seeds_Dataset!A2425</f>
        <v>81686</v>
      </c>
      <c r="B2427">
        <f>Pumpkin_Seeds_Dataset!B2425</f>
        <v>1129.2950000000001</v>
      </c>
      <c r="C2427">
        <f>Pumpkin_Seeds_Dataset!C2425</f>
        <v>461.64350000000002</v>
      </c>
      <c r="D2427">
        <f>Pumpkin_Seeds_Dataset!D2425</f>
        <v>226.06700000000001</v>
      </c>
      <c r="E2427">
        <f>Pumpkin_Seeds_Dataset!E2425</f>
        <v>82380</v>
      </c>
      <c r="F2427">
        <f>Pumpkin_Seeds_Dataset!F2425</f>
        <v>322.49939999999998</v>
      </c>
      <c r="G2427">
        <f>Pumpkin_Seeds_Dataset!G2425</f>
        <v>0.87190000000000001</v>
      </c>
      <c r="H2427">
        <f>Pumpkin_Seeds_Dataset!H2425</f>
        <v>0.99160000000000004</v>
      </c>
      <c r="I2427">
        <f>Pumpkin_Seeds_Dataset!I2425</f>
        <v>0.71160000000000001</v>
      </c>
      <c r="J2427">
        <f>Pumpkin_Seeds_Dataset!J2425</f>
        <v>0.80489999999999995</v>
      </c>
      <c r="K2427">
        <f>Pumpkin_Seeds_Dataset!K2425</f>
        <v>2.0421</v>
      </c>
      <c r="L2427">
        <f>Pumpkin_Seeds_Dataset!L2425</f>
        <v>0.6986</v>
      </c>
      <c r="M2427" s="9">
        <f>Pumpkin_Seeds_Dataset!M2425</f>
        <v>1</v>
      </c>
      <c r="N2427" s="10">
        <f t="shared" si="482"/>
        <v>0</v>
      </c>
      <c r="O2427" s="11">
        <f t="shared" si="483"/>
        <v>1</v>
      </c>
      <c r="P2427">
        <f t="shared" si="484"/>
        <v>1</v>
      </c>
      <c r="Q2427">
        <f t="shared" si="485"/>
        <v>0.46815624244051257</v>
      </c>
      <c r="R2427" s="9">
        <f t="shared" si="486"/>
        <v>0.46815624244051257</v>
      </c>
      <c r="S2427" s="11">
        <f t="shared" si="487"/>
        <v>0.53184375755948743</v>
      </c>
      <c r="T2427" s="9">
        <f t="shared" si="488"/>
        <v>-0.7589531874118417</v>
      </c>
      <c r="U2427" s="11">
        <f t="shared" si="489"/>
        <v>0</v>
      </c>
      <c r="AX2427">
        <v>0.99988783235364476</v>
      </c>
      <c r="AY2427">
        <v>0</v>
      </c>
      <c r="AZ2427">
        <v>1</v>
      </c>
      <c r="BA2427">
        <f t="shared" si="493"/>
        <v>1299</v>
      </c>
      <c r="BB2427">
        <f t="shared" si="494"/>
        <v>1124</v>
      </c>
      <c r="BC2427">
        <f t="shared" si="490"/>
        <v>7.6923076923074429E-4</v>
      </c>
      <c r="BD2427">
        <f t="shared" si="491"/>
        <v>6.3333333333333353E-2</v>
      </c>
      <c r="BE2427">
        <f t="shared" si="492"/>
        <v>0</v>
      </c>
    </row>
    <row r="2428" spans="1:57" x14ac:dyDescent="0.3">
      <c r="A2428">
        <f>Pumpkin_Seeds_Dataset!A2426</f>
        <v>57159</v>
      </c>
      <c r="B2428">
        <f>Pumpkin_Seeds_Dataset!B2426</f>
        <v>937.84900000000005</v>
      </c>
      <c r="C2428">
        <f>Pumpkin_Seeds_Dataset!C2426</f>
        <v>374.33170000000001</v>
      </c>
      <c r="D2428">
        <f>Pumpkin_Seeds_Dataset!D2426</f>
        <v>195.089</v>
      </c>
      <c r="E2428">
        <f>Pumpkin_Seeds_Dataset!E2426</f>
        <v>57693</v>
      </c>
      <c r="F2428">
        <f>Pumpkin_Seeds_Dataset!F2426</f>
        <v>269.77229999999997</v>
      </c>
      <c r="G2428">
        <f>Pumpkin_Seeds_Dataset!G2426</f>
        <v>0.85350000000000004</v>
      </c>
      <c r="H2428">
        <f>Pumpkin_Seeds_Dataset!H2426</f>
        <v>0.99070000000000003</v>
      </c>
      <c r="I2428">
        <f>Pumpkin_Seeds_Dataset!I2426</f>
        <v>0.66200000000000003</v>
      </c>
      <c r="J2428">
        <f>Pumpkin_Seeds_Dataset!J2426</f>
        <v>0.81659999999999999</v>
      </c>
      <c r="K2428">
        <f>Pumpkin_Seeds_Dataset!K2426</f>
        <v>1.9188000000000001</v>
      </c>
      <c r="L2428">
        <f>Pumpkin_Seeds_Dataset!L2426</f>
        <v>0.72070000000000001</v>
      </c>
      <c r="M2428" s="9">
        <f>Pumpkin_Seeds_Dataset!M2426</f>
        <v>1</v>
      </c>
      <c r="N2428" s="10">
        <f t="shared" si="482"/>
        <v>0</v>
      </c>
      <c r="O2428" s="11">
        <f t="shared" si="483"/>
        <v>1</v>
      </c>
      <c r="P2428">
        <f t="shared" si="484"/>
        <v>1</v>
      </c>
      <c r="Q2428">
        <f t="shared" si="485"/>
        <v>0.55054570661543512</v>
      </c>
      <c r="R2428" s="9">
        <f t="shared" si="486"/>
        <v>0.55054570661543512</v>
      </c>
      <c r="S2428" s="11">
        <f t="shared" si="487"/>
        <v>0.44945429338456488</v>
      </c>
      <c r="T2428" s="9">
        <f t="shared" si="488"/>
        <v>-0.59684529880834314</v>
      </c>
      <c r="U2428" s="11">
        <f t="shared" si="489"/>
        <v>100</v>
      </c>
      <c r="AX2428">
        <v>0.99989856400981725</v>
      </c>
      <c r="AY2428">
        <v>0</v>
      </c>
      <c r="AZ2428">
        <v>1</v>
      </c>
      <c r="BA2428">
        <f t="shared" si="493"/>
        <v>1299</v>
      </c>
      <c r="BB2428">
        <f t="shared" si="494"/>
        <v>1125</v>
      </c>
      <c r="BC2428">
        <f t="shared" si="490"/>
        <v>7.6923076923074429E-4</v>
      </c>
      <c r="BD2428">
        <f t="shared" si="491"/>
        <v>6.25E-2</v>
      </c>
      <c r="BE2428">
        <f t="shared" si="492"/>
        <v>0</v>
      </c>
    </row>
    <row r="2429" spans="1:57" x14ac:dyDescent="0.3">
      <c r="A2429">
        <f>Pumpkin_Seeds_Dataset!A2427</f>
        <v>93261</v>
      </c>
      <c r="B2429">
        <f>Pumpkin_Seeds_Dataset!B2427</f>
        <v>1229.3620000000001</v>
      </c>
      <c r="C2429">
        <f>Pumpkin_Seeds_Dataset!C2427</f>
        <v>509.30099999999999</v>
      </c>
      <c r="D2429">
        <f>Pumpkin_Seeds_Dataset!D2427</f>
        <v>234.17500000000001</v>
      </c>
      <c r="E2429">
        <f>Pumpkin_Seeds_Dataset!E2427</f>
        <v>93958</v>
      </c>
      <c r="F2429">
        <f>Pumpkin_Seeds_Dataset!F2427</f>
        <v>344.59190000000001</v>
      </c>
      <c r="G2429">
        <f>Pumpkin_Seeds_Dataset!G2427</f>
        <v>0.88800000000000001</v>
      </c>
      <c r="H2429">
        <f>Pumpkin_Seeds_Dataset!H2427</f>
        <v>0.99260000000000004</v>
      </c>
      <c r="I2429">
        <f>Pumpkin_Seeds_Dataset!I2427</f>
        <v>0.75019999999999998</v>
      </c>
      <c r="J2429">
        <f>Pumpkin_Seeds_Dataset!J2427</f>
        <v>0.77539999999999998</v>
      </c>
      <c r="K2429">
        <f>Pumpkin_Seeds_Dataset!K2427</f>
        <v>2.1749000000000001</v>
      </c>
      <c r="L2429">
        <f>Pumpkin_Seeds_Dataset!L2427</f>
        <v>0.67659999999999998</v>
      </c>
      <c r="M2429" s="9">
        <f>Pumpkin_Seeds_Dataset!M2427</f>
        <v>1</v>
      </c>
      <c r="N2429" s="10">
        <f t="shared" si="482"/>
        <v>0</v>
      </c>
      <c r="O2429" s="11">
        <f t="shared" si="483"/>
        <v>1</v>
      </c>
      <c r="P2429">
        <f t="shared" si="484"/>
        <v>1</v>
      </c>
      <c r="Q2429">
        <f t="shared" si="485"/>
        <v>0.93960938171961128</v>
      </c>
      <c r="R2429" s="9">
        <f t="shared" si="486"/>
        <v>0.93960938171961128</v>
      </c>
      <c r="S2429" s="11">
        <f t="shared" si="487"/>
        <v>6.0390618280388719E-2</v>
      </c>
      <c r="T2429" s="9">
        <f t="shared" si="488"/>
        <v>-6.2291041445597412E-2</v>
      </c>
      <c r="U2429" s="11">
        <f t="shared" si="489"/>
        <v>100</v>
      </c>
      <c r="AX2429">
        <v>0.99990734918976698</v>
      </c>
      <c r="AY2429">
        <v>0</v>
      </c>
      <c r="AZ2429">
        <v>1</v>
      </c>
      <c r="BA2429">
        <f t="shared" si="493"/>
        <v>1299</v>
      </c>
      <c r="BB2429">
        <f t="shared" si="494"/>
        <v>1126</v>
      </c>
      <c r="BC2429">
        <f t="shared" si="490"/>
        <v>7.6923076923074429E-4</v>
      </c>
      <c r="BD2429">
        <f t="shared" si="491"/>
        <v>6.1666666666666647E-2</v>
      </c>
      <c r="BE2429">
        <f t="shared" si="492"/>
        <v>0</v>
      </c>
    </row>
    <row r="2430" spans="1:57" x14ac:dyDescent="0.3">
      <c r="A2430">
        <f>Pumpkin_Seeds_Dataset!A2428</f>
        <v>88640</v>
      </c>
      <c r="B2430">
        <f>Pumpkin_Seeds_Dataset!B2428</f>
        <v>1279.8330000000001</v>
      </c>
      <c r="C2430">
        <f>Pumpkin_Seeds_Dataset!C2428</f>
        <v>553.90150000000006</v>
      </c>
      <c r="D2430">
        <f>Pumpkin_Seeds_Dataset!D2428</f>
        <v>205.2628</v>
      </c>
      <c r="E2430">
        <f>Pumpkin_Seeds_Dataset!E2428</f>
        <v>89536</v>
      </c>
      <c r="F2430">
        <f>Pumpkin_Seeds_Dataset!F2428</f>
        <v>335.94639999999998</v>
      </c>
      <c r="G2430">
        <f>Pumpkin_Seeds_Dataset!G2428</f>
        <v>0.92879999999999996</v>
      </c>
      <c r="H2430">
        <f>Pumpkin_Seeds_Dataset!H2428</f>
        <v>0.99</v>
      </c>
      <c r="I2430">
        <f>Pumpkin_Seeds_Dataset!I2428</f>
        <v>0.51190000000000002</v>
      </c>
      <c r="J2430">
        <f>Pumpkin_Seeds_Dataset!J2428</f>
        <v>0.68</v>
      </c>
      <c r="K2430">
        <f>Pumpkin_Seeds_Dataset!K2428</f>
        <v>2.6985000000000001</v>
      </c>
      <c r="L2430">
        <f>Pumpkin_Seeds_Dataset!L2428</f>
        <v>0.60650000000000004</v>
      </c>
      <c r="M2430" s="9">
        <f>Pumpkin_Seeds_Dataset!M2428</f>
        <v>1</v>
      </c>
      <c r="N2430" s="10">
        <f t="shared" si="482"/>
        <v>0</v>
      </c>
      <c r="O2430" s="11">
        <f t="shared" si="483"/>
        <v>1</v>
      </c>
      <c r="P2430">
        <f t="shared" si="484"/>
        <v>1</v>
      </c>
      <c r="Q2430">
        <f t="shared" si="485"/>
        <v>0.99983535745722374</v>
      </c>
      <c r="R2430" s="9">
        <f t="shared" si="486"/>
        <v>0.99983535745722374</v>
      </c>
      <c r="S2430" s="11">
        <f t="shared" si="487"/>
        <v>1.64642542776261E-4</v>
      </c>
      <c r="T2430" s="9">
        <f t="shared" si="488"/>
        <v>-1.6465609784755493E-4</v>
      </c>
      <c r="U2430" s="11">
        <f t="shared" si="489"/>
        <v>100</v>
      </c>
      <c r="AX2430">
        <v>0.99991215633664332</v>
      </c>
      <c r="AY2430">
        <v>0</v>
      </c>
      <c r="AZ2430">
        <v>1</v>
      </c>
      <c r="BA2430">
        <f t="shared" si="493"/>
        <v>1299</v>
      </c>
      <c r="BB2430">
        <f t="shared" si="494"/>
        <v>1127</v>
      </c>
      <c r="BC2430">
        <f t="shared" si="490"/>
        <v>7.6923076923074429E-4</v>
      </c>
      <c r="BD2430">
        <f t="shared" si="491"/>
        <v>6.0833333333333295E-2</v>
      </c>
      <c r="BE2430">
        <f t="shared" si="492"/>
        <v>0</v>
      </c>
    </row>
    <row r="2431" spans="1:57" x14ac:dyDescent="0.3">
      <c r="A2431">
        <f>Pumpkin_Seeds_Dataset!A2429</f>
        <v>88643</v>
      </c>
      <c r="B2431">
        <f>Pumpkin_Seeds_Dataset!B2429</f>
        <v>1185.732</v>
      </c>
      <c r="C2431">
        <f>Pumpkin_Seeds_Dataset!C2429</f>
        <v>482.95780000000002</v>
      </c>
      <c r="D2431">
        <f>Pumpkin_Seeds_Dataset!D2429</f>
        <v>234.81030000000001</v>
      </c>
      <c r="E2431">
        <f>Pumpkin_Seeds_Dataset!E2429</f>
        <v>89304</v>
      </c>
      <c r="F2431">
        <f>Pumpkin_Seeds_Dataset!F2429</f>
        <v>335.952</v>
      </c>
      <c r="G2431">
        <f>Pumpkin_Seeds_Dataset!G2429</f>
        <v>0.87390000000000001</v>
      </c>
      <c r="H2431">
        <f>Pumpkin_Seeds_Dataset!H2429</f>
        <v>0.99260000000000004</v>
      </c>
      <c r="I2431">
        <f>Pumpkin_Seeds_Dataset!I2429</f>
        <v>0.6905</v>
      </c>
      <c r="J2431">
        <f>Pumpkin_Seeds_Dataset!J2429</f>
        <v>0.7923</v>
      </c>
      <c r="K2431">
        <f>Pumpkin_Seeds_Dataset!K2429</f>
        <v>2.0568</v>
      </c>
      <c r="L2431">
        <f>Pumpkin_Seeds_Dataset!L2429</f>
        <v>0.6956</v>
      </c>
      <c r="M2431" s="9">
        <f>Pumpkin_Seeds_Dataset!M2429</f>
        <v>1</v>
      </c>
      <c r="N2431" s="10">
        <f t="shared" si="482"/>
        <v>0</v>
      </c>
      <c r="O2431" s="11">
        <f t="shared" si="483"/>
        <v>1</v>
      </c>
      <c r="P2431">
        <f t="shared" si="484"/>
        <v>1</v>
      </c>
      <c r="Q2431">
        <f t="shared" si="485"/>
        <v>0.72399050230128237</v>
      </c>
      <c r="R2431" s="9">
        <f t="shared" si="486"/>
        <v>0.72399050230128237</v>
      </c>
      <c r="S2431" s="11">
        <f t="shared" si="487"/>
        <v>0.27600949769871763</v>
      </c>
      <c r="T2431" s="9">
        <f t="shared" si="488"/>
        <v>-0.32297700505086174</v>
      </c>
      <c r="U2431" s="11">
        <f t="shared" si="489"/>
        <v>100</v>
      </c>
      <c r="AX2431">
        <v>0.99991622894068177</v>
      </c>
      <c r="AY2431">
        <v>0</v>
      </c>
      <c r="AZ2431">
        <v>1</v>
      </c>
      <c r="BA2431">
        <f t="shared" si="493"/>
        <v>1299</v>
      </c>
      <c r="BB2431">
        <f t="shared" si="494"/>
        <v>1128</v>
      </c>
      <c r="BC2431">
        <f t="shared" si="490"/>
        <v>7.6923076923074429E-4</v>
      </c>
      <c r="BD2431">
        <f t="shared" si="491"/>
        <v>6.0000000000000053E-2</v>
      </c>
      <c r="BE2431">
        <f t="shared" si="492"/>
        <v>0</v>
      </c>
    </row>
    <row r="2432" spans="1:57" x14ac:dyDescent="0.3">
      <c r="A2432">
        <f>Pumpkin_Seeds_Dataset!A2430</f>
        <v>62772</v>
      </c>
      <c r="B2432">
        <f>Pumpkin_Seeds_Dataset!B2430</f>
        <v>1003.9349999999999</v>
      </c>
      <c r="C2432">
        <f>Pumpkin_Seeds_Dataset!C2430</f>
        <v>411.4486</v>
      </c>
      <c r="D2432">
        <f>Pumpkin_Seeds_Dataset!D2430</f>
        <v>194.83760000000001</v>
      </c>
      <c r="E2432">
        <f>Pumpkin_Seeds_Dataset!E2430</f>
        <v>63391</v>
      </c>
      <c r="F2432">
        <f>Pumpkin_Seeds_Dataset!F2430</f>
        <v>282.70800000000003</v>
      </c>
      <c r="G2432">
        <f>Pumpkin_Seeds_Dataset!G2430</f>
        <v>0.88080000000000003</v>
      </c>
      <c r="H2432">
        <f>Pumpkin_Seeds_Dataset!H2430</f>
        <v>0.99019999999999997</v>
      </c>
      <c r="I2432">
        <f>Pumpkin_Seeds_Dataset!I2430</f>
        <v>0.70020000000000004</v>
      </c>
      <c r="J2432">
        <f>Pumpkin_Seeds_Dataset!J2430</f>
        <v>0.78259999999999996</v>
      </c>
      <c r="K2432">
        <f>Pumpkin_Seeds_Dataset!K2430</f>
        <v>2.1118000000000001</v>
      </c>
      <c r="L2432">
        <f>Pumpkin_Seeds_Dataset!L2430</f>
        <v>0.68710000000000004</v>
      </c>
      <c r="M2432" s="9">
        <f>Pumpkin_Seeds_Dataset!M2430</f>
        <v>1</v>
      </c>
      <c r="N2432" s="10">
        <f t="shared" si="482"/>
        <v>0</v>
      </c>
      <c r="O2432" s="11">
        <f t="shared" si="483"/>
        <v>1</v>
      </c>
      <c r="P2432">
        <f t="shared" si="484"/>
        <v>1</v>
      </c>
      <c r="Q2432">
        <f t="shared" si="485"/>
        <v>0.79541968706976396</v>
      </c>
      <c r="R2432" s="9">
        <f t="shared" si="486"/>
        <v>0.79541968706976396</v>
      </c>
      <c r="S2432" s="11">
        <f t="shared" si="487"/>
        <v>0.20458031293023604</v>
      </c>
      <c r="T2432" s="9">
        <f t="shared" si="488"/>
        <v>-0.22888539535849764</v>
      </c>
      <c r="U2432" s="11">
        <f t="shared" si="489"/>
        <v>100</v>
      </c>
      <c r="AX2432">
        <v>0.99991802107607597</v>
      </c>
      <c r="AY2432">
        <v>0</v>
      </c>
      <c r="AZ2432">
        <v>1</v>
      </c>
      <c r="BA2432">
        <f t="shared" si="493"/>
        <v>1299</v>
      </c>
      <c r="BB2432">
        <f t="shared" si="494"/>
        <v>1129</v>
      </c>
      <c r="BC2432">
        <f t="shared" si="490"/>
        <v>7.6923076923074429E-4</v>
      </c>
      <c r="BD2432">
        <f t="shared" si="491"/>
        <v>5.9166666666666701E-2</v>
      </c>
      <c r="BE2432">
        <f t="shared" si="492"/>
        <v>0</v>
      </c>
    </row>
    <row r="2433" spans="1:57" x14ac:dyDescent="0.3">
      <c r="A2433">
        <f>Pumpkin_Seeds_Dataset!A2431</f>
        <v>95077</v>
      </c>
      <c r="B2433">
        <f>Pumpkin_Seeds_Dataset!B2431</f>
        <v>1267.395</v>
      </c>
      <c r="C2433">
        <f>Pumpkin_Seeds_Dataset!C2431</f>
        <v>533.65170000000001</v>
      </c>
      <c r="D2433">
        <f>Pumpkin_Seeds_Dataset!D2431</f>
        <v>227.673</v>
      </c>
      <c r="E2433">
        <f>Pumpkin_Seeds_Dataset!E2431</f>
        <v>96067</v>
      </c>
      <c r="F2433">
        <f>Pumpkin_Seeds_Dataset!F2431</f>
        <v>347.9307</v>
      </c>
      <c r="G2433">
        <f>Pumpkin_Seeds_Dataset!G2431</f>
        <v>0.90439999999999998</v>
      </c>
      <c r="H2433">
        <f>Pumpkin_Seeds_Dataset!H2431</f>
        <v>0.98970000000000002</v>
      </c>
      <c r="I2433">
        <f>Pumpkin_Seeds_Dataset!I2431</f>
        <v>0.74880000000000002</v>
      </c>
      <c r="J2433">
        <f>Pumpkin_Seeds_Dataset!J2431</f>
        <v>0.74380000000000002</v>
      </c>
      <c r="K2433">
        <f>Pumpkin_Seeds_Dataset!K2431</f>
        <v>2.3439000000000001</v>
      </c>
      <c r="L2433">
        <f>Pumpkin_Seeds_Dataset!L2431</f>
        <v>0.65200000000000002</v>
      </c>
      <c r="M2433" s="9">
        <f>Pumpkin_Seeds_Dataset!M2431</f>
        <v>1</v>
      </c>
      <c r="N2433" s="10">
        <f t="shared" si="482"/>
        <v>0</v>
      </c>
      <c r="O2433" s="11">
        <f t="shared" si="483"/>
        <v>1</v>
      </c>
      <c r="P2433">
        <f t="shared" si="484"/>
        <v>1</v>
      </c>
      <c r="Q2433">
        <f t="shared" si="485"/>
        <v>0.97983133453612925</v>
      </c>
      <c r="R2433" s="9">
        <f t="shared" si="486"/>
        <v>0.97983133453612925</v>
      </c>
      <c r="S2433" s="11">
        <f t="shared" si="487"/>
        <v>2.016866546387075E-2</v>
      </c>
      <c r="T2433" s="9">
        <f t="shared" si="488"/>
        <v>-2.0374829745929423E-2</v>
      </c>
      <c r="U2433" s="11">
        <f t="shared" si="489"/>
        <v>100</v>
      </c>
      <c r="AX2433">
        <v>0.99991905080420396</v>
      </c>
      <c r="AY2433">
        <v>0</v>
      </c>
      <c r="AZ2433">
        <v>1</v>
      </c>
      <c r="BA2433">
        <f t="shared" si="493"/>
        <v>1299</v>
      </c>
      <c r="BB2433">
        <f t="shared" si="494"/>
        <v>1130</v>
      </c>
      <c r="BC2433">
        <f t="shared" si="490"/>
        <v>7.6923076923074429E-4</v>
      </c>
      <c r="BD2433">
        <f t="shared" si="491"/>
        <v>5.8333333333333348E-2</v>
      </c>
      <c r="BE2433">
        <f t="shared" si="492"/>
        <v>0</v>
      </c>
    </row>
    <row r="2434" spans="1:57" x14ac:dyDescent="0.3">
      <c r="A2434">
        <f>Pumpkin_Seeds_Dataset!A2432</f>
        <v>79170</v>
      </c>
      <c r="B2434">
        <f>Pumpkin_Seeds_Dataset!B2432</f>
        <v>1186.701</v>
      </c>
      <c r="C2434">
        <f>Pumpkin_Seeds_Dataset!C2432</f>
        <v>508.74900000000002</v>
      </c>
      <c r="D2434">
        <f>Pumpkin_Seeds_Dataset!D2432</f>
        <v>199.017</v>
      </c>
      <c r="E2434">
        <f>Pumpkin_Seeds_Dataset!E2432</f>
        <v>79799</v>
      </c>
      <c r="F2434">
        <f>Pumpkin_Seeds_Dataset!F2432</f>
        <v>317.4939</v>
      </c>
      <c r="G2434">
        <f>Pumpkin_Seeds_Dataset!G2432</f>
        <v>0.92030000000000001</v>
      </c>
      <c r="H2434">
        <f>Pumpkin_Seeds_Dataset!H2432</f>
        <v>0.99209999999999998</v>
      </c>
      <c r="I2434">
        <f>Pumpkin_Seeds_Dataset!I2432</f>
        <v>0.52180000000000004</v>
      </c>
      <c r="J2434">
        <f>Pumpkin_Seeds_Dataset!J2432</f>
        <v>0.70650000000000002</v>
      </c>
      <c r="K2434">
        <f>Pumpkin_Seeds_Dataset!K2432</f>
        <v>2.5562999999999998</v>
      </c>
      <c r="L2434">
        <f>Pumpkin_Seeds_Dataset!L2432</f>
        <v>0.62409999999999999</v>
      </c>
      <c r="M2434" s="9">
        <f>Pumpkin_Seeds_Dataset!M2432</f>
        <v>1</v>
      </c>
      <c r="N2434" s="10">
        <f t="shared" si="482"/>
        <v>0</v>
      </c>
      <c r="O2434" s="11">
        <f t="shared" si="483"/>
        <v>1</v>
      </c>
      <c r="P2434">
        <f t="shared" si="484"/>
        <v>1</v>
      </c>
      <c r="Q2434">
        <f t="shared" si="485"/>
        <v>0.99852345100955775</v>
      </c>
      <c r="R2434" s="9">
        <f t="shared" si="486"/>
        <v>0.99852345100955775</v>
      </c>
      <c r="S2434" s="11">
        <f t="shared" si="487"/>
        <v>1.4765489904422502E-3</v>
      </c>
      <c r="T2434" s="9">
        <f t="shared" si="488"/>
        <v>-1.4776401631484126E-3</v>
      </c>
      <c r="U2434" s="11">
        <f t="shared" si="489"/>
        <v>100</v>
      </c>
      <c r="AX2434">
        <v>0.99992561570117422</v>
      </c>
      <c r="AY2434">
        <v>0</v>
      </c>
      <c r="AZ2434">
        <v>1</v>
      </c>
      <c r="BA2434">
        <f t="shared" si="493"/>
        <v>1299</v>
      </c>
      <c r="BB2434">
        <f t="shared" si="494"/>
        <v>1131</v>
      </c>
      <c r="BC2434">
        <f t="shared" si="490"/>
        <v>7.6923076923074429E-4</v>
      </c>
      <c r="BD2434">
        <f t="shared" si="491"/>
        <v>5.7499999999999996E-2</v>
      </c>
      <c r="BE2434">
        <f t="shared" si="492"/>
        <v>0</v>
      </c>
    </row>
    <row r="2435" spans="1:57" x14ac:dyDescent="0.3">
      <c r="A2435">
        <f>Pumpkin_Seeds_Dataset!A2433</f>
        <v>94293</v>
      </c>
      <c r="B2435">
        <f>Pumpkin_Seeds_Dataset!B2433</f>
        <v>1213.491</v>
      </c>
      <c r="C2435">
        <f>Pumpkin_Seeds_Dataset!C2433</f>
        <v>496.28449999999998</v>
      </c>
      <c r="D2435">
        <f>Pumpkin_Seeds_Dataset!D2433</f>
        <v>243.012</v>
      </c>
      <c r="E2435">
        <f>Pumpkin_Seeds_Dataset!E2433</f>
        <v>95045</v>
      </c>
      <c r="F2435">
        <f>Pumpkin_Seeds_Dataset!F2433</f>
        <v>346.49329999999998</v>
      </c>
      <c r="G2435">
        <f>Pumpkin_Seeds_Dataset!G2433</f>
        <v>0.87190000000000001</v>
      </c>
      <c r="H2435">
        <f>Pumpkin_Seeds_Dataset!H2433</f>
        <v>0.99209999999999998</v>
      </c>
      <c r="I2435">
        <f>Pumpkin_Seeds_Dataset!I2433</f>
        <v>0.75590000000000002</v>
      </c>
      <c r="J2435">
        <f>Pumpkin_Seeds_Dataset!J2433</f>
        <v>0.80469999999999997</v>
      </c>
      <c r="K2435">
        <f>Pumpkin_Seeds_Dataset!K2433</f>
        <v>2.0421999999999998</v>
      </c>
      <c r="L2435">
        <f>Pumpkin_Seeds_Dataset!L2433</f>
        <v>0.69820000000000004</v>
      </c>
      <c r="M2435" s="9">
        <f>Pumpkin_Seeds_Dataset!M2433</f>
        <v>1</v>
      </c>
      <c r="N2435" s="10">
        <f t="shared" si="482"/>
        <v>0</v>
      </c>
      <c r="O2435" s="11">
        <f t="shared" si="483"/>
        <v>1</v>
      </c>
      <c r="P2435">
        <f t="shared" si="484"/>
        <v>1</v>
      </c>
      <c r="Q2435">
        <f t="shared" si="485"/>
        <v>0.73993111338409212</v>
      </c>
      <c r="R2435" s="9">
        <f t="shared" si="486"/>
        <v>0.73993111338409212</v>
      </c>
      <c r="S2435" s="11">
        <f t="shared" si="487"/>
        <v>0.26006888661590788</v>
      </c>
      <c r="T2435" s="9">
        <f t="shared" si="488"/>
        <v>-0.30119818713856372</v>
      </c>
      <c r="U2435" s="11">
        <f t="shared" si="489"/>
        <v>100</v>
      </c>
      <c r="AX2435">
        <v>0.99993290590936779</v>
      </c>
      <c r="AY2435">
        <v>0</v>
      </c>
      <c r="AZ2435">
        <v>1</v>
      </c>
      <c r="BA2435">
        <f t="shared" si="493"/>
        <v>1299</v>
      </c>
      <c r="BB2435">
        <f t="shared" si="494"/>
        <v>1132</v>
      </c>
      <c r="BC2435">
        <f t="shared" si="490"/>
        <v>7.6923076923074429E-4</v>
      </c>
      <c r="BD2435">
        <f t="shared" si="491"/>
        <v>5.6666666666666643E-2</v>
      </c>
      <c r="BE2435">
        <f t="shared" si="492"/>
        <v>0</v>
      </c>
    </row>
    <row r="2436" spans="1:57" x14ac:dyDescent="0.3">
      <c r="A2436">
        <f>Pumpkin_Seeds_Dataset!A2434</f>
        <v>98845</v>
      </c>
      <c r="B2436">
        <f>Pumpkin_Seeds_Dataset!B2434</f>
        <v>1274.021</v>
      </c>
      <c r="C2436">
        <f>Pumpkin_Seeds_Dataset!C2434</f>
        <v>534.72850000000005</v>
      </c>
      <c r="D2436">
        <f>Pumpkin_Seeds_Dataset!D2434</f>
        <v>235.9331</v>
      </c>
      <c r="E2436">
        <f>Pumpkin_Seeds_Dataset!E2434</f>
        <v>99742</v>
      </c>
      <c r="F2436">
        <f>Pumpkin_Seeds_Dataset!F2434</f>
        <v>354.75819999999999</v>
      </c>
      <c r="G2436">
        <f>Pumpkin_Seeds_Dataset!G2434</f>
        <v>0.89739999999999998</v>
      </c>
      <c r="H2436">
        <f>Pumpkin_Seeds_Dataset!H2434</f>
        <v>0.99099999999999999</v>
      </c>
      <c r="I2436">
        <f>Pumpkin_Seeds_Dataset!I2434</f>
        <v>0.73829999999999996</v>
      </c>
      <c r="J2436">
        <f>Pumpkin_Seeds_Dataset!J2434</f>
        <v>0.76529999999999998</v>
      </c>
      <c r="K2436">
        <f>Pumpkin_Seeds_Dataset!K2434</f>
        <v>2.2664</v>
      </c>
      <c r="L2436">
        <f>Pumpkin_Seeds_Dataset!L2434</f>
        <v>0.66339999999999999</v>
      </c>
      <c r="M2436" s="9">
        <f>Pumpkin_Seeds_Dataset!M2434</f>
        <v>1</v>
      </c>
      <c r="N2436" s="10">
        <f t="shared" si="482"/>
        <v>0</v>
      </c>
      <c r="O2436" s="11">
        <f t="shared" si="483"/>
        <v>1</v>
      </c>
      <c r="P2436">
        <f t="shared" si="484"/>
        <v>1</v>
      </c>
      <c r="Q2436">
        <f t="shared" si="485"/>
        <v>0.97152824504984892</v>
      </c>
      <c r="R2436" s="9">
        <f t="shared" si="486"/>
        <v>0.97152824504984892</v>
      </c>
      <c r="S2436" s="11">
        <f t="shared" si="487"/>
        <v>2.8471754950151085E-2</v>
      </c>
      <c r="T2436" s="9">
        <f t="shared" si="488"/>
        <v>-2.8884936938431732E-2</v>
      </c>
      <c r="U2436" s="11">
        <f t="shared" si="489"/>
        <v>100</v>
      </c>
      <c r="AX2436">
        <v>0.99993338805320442</v>
      </c>
      <c r="AY2436">
        <v>0</v>
      </c>
      <c r="AZ2436">
        <v>1</v>
      </c>
      <c r="BA2436">
        <f t="shared" si="493"/>
        <v>1299</v>
      </c>
      <c r="BB2436">
        <f t="shared" si="494"/>
        <v>1133</v>
      </c>
      <c r="BC2436">
        <f t="shared" si="490"/>
        <v>7.6923076923074429E-4</v>
      </c>
      <c r="BD2436">
        <f t="shared" si="491"/>
        <v>5.583333333333329E-2</v>
      </c>
      <c r="BE2436">
        <f t="shared" si="492"/>
        <v>0</v>
      </c>
    </row>
    <row r="2437" spans="1:57" x14ac:dyDescent="0.3">
      <c r="A2437">
        <f>Pumpkin_Seeds_Dataset!A2435</f>
        <v>80705</v>
      </c>
      <c r="B2437">
        <f>Pumpkin_Seeds_Dataset!B2435</f>
        <v>1208.614</v>
      </c>
      <c r="C2437">
        <f>Pumpkin_Seeds_Dataset!C2435</f>
        <v>515.53909999999996</v>
      </c>
      <c r="D2437">
        <f>Pumpkin_Seeds_Dataset!D2435</f>
        <v>200.4272</v>
      </c>
      <c r="E2437">
        <f>Pumpkin_Seeds_Dataset!E2435</f>
        <v>81824</v>
      </c>
      <c r="F2437">
        <f>Pumpkin_Seeds_Dataset!F2435</f>
        <v>320.55700000000002</v>
      </c>
      <c r="G2437">
        <f>Pumpkin_Seeds_Dataset!G2435</f>
        <v>0.92130000000000001</v>
      </c>
      <c r="H2437">
        <f>Pumpkin_Seeds_Dataset!H2435</f>
        <v>0.98629999999999995</v>
      </c>
      <c r="I2437">
        <f>Pumpkin_Seeds_Dataset!I2435</f>
        <v>0.51180000000000003</v>
      </c>
      <c r="J2437">
        <f>Pumpkin_Seeds_Dataset!J2435</f>
        <v>0.69430000000000003</v>
      </c>
      <c r="K2437">
        <f>Pumpkin_Seeds_Dataset!K2435</f>
        <v>2.5722</v>
      </c>
      <c r="L2437">
        <f>Pumpkin_Seeds_Dataset!L2435</f>
        <v>0.62180000000000002</v>
      </c>
      <c r="M2437" s="9">
        <f>Pumpkin_Seeds_Dataset!M2435</f>
        <v>1</v>
      </c>
      <c r="N2437" s="10">
        <f t="shared" ref="N2437:N2500" si="495">1-M2437</f>
        <v>0</v>
      </c>
      <c r="O2437" s="11">
        <f t="shared" ref="O2437:O2500" si="496">M2437+N2437</f>
        <v>1</v>
      </c>
      <c r="P2437">
        <f t="shared" ref="P2437:P2500" si="497">IF(O2437=0,"",M2437/O2437)</f>
        <v>1</v>
      </c>
      <c r="Q2437">
        <f t="shared" ref="Q2437:Q2500" si="498">1/(1+EXP(-$X$5-MMULT(A2437:L2437,$X$6:$X$17)))</f>
        <v>0.99458311544903977</v>
      </c>
      <c r="R2437" s="9">
        <f t="shared" ref="R2437:R2500" si="499">O2437*Q2437</f>
        <v>0.99458311544903977</v>
      </c>
      <c r="S2437" s="11">
        <f t="shared" ref="S2437:S2500" si="500">O2437-R2437</f>
        <v>5.4168845509602326E-3</v>
      </c>
      <c r="T2437" s="9">
        <f t="shared" ref="T2437:T2500" si="501">IFERROR(O2437*(P2437*LN(Q2437)+(1-P2437)*LN(1-Q2437)),0)</f>
        <v>-5.4316090681586467E-3</v>
      </c>
      <c r="U2437" s="11">
        <f t="shared" ref="U2437:U2500" si="502">100*IF(Q2437&gt;=$AT$10,M2437/O2437,N2437/O2437)</f>
        <v>100</v>
      </c>
      <c r="AX2437">
        <v>0.9999335715568044</v>
      </c>
      <c r="AY2437">
        <v>0</v>
      </c>
      <c r="AZ2437">
        <v>1</v>
      </c>
      <c r="BA2437">
        <f t="shared" si="493"/>
        <v>1299</v>
      </c>
      <c r="BB2437">
        <f t="shared" si="494"/>
        <v>1134</v>
      </c>
      <c r="BC2437">
        <f t="shared" ref="BC2437:BC2500" si="503">1-BA2437/BA$2504</f>
        <v>7.6923076923074429E-4</v>
      </c>
      <c r="BD2437">
        <f t="shared" ref="BD2437:BD2500" si="504">1-BB2437/BB$2504</f>
        <v>5.5000000000000049E-2</v>
      </c>
      <c r="BE2437">
        <f t="shared" ref="BE2437:BE2500" si="505">(BC2437-BC2438)*BD2437</f>
        <v>0</v>
      </c>
    </row>
    <row r="2438" spans="1:57" x14ac:dyDescent="0.3">
      <c r="A2438">
        <f>Pumpkin_Seeds_Dataset!A2436</f>
        <v>97097</v>
      </c>
      <c r="B2438">
        <f>Pumpkin_Seeds_Dataset!B2436</f>
        <v>1262.0709999999999</v>
      </c>
      <c r="C2438">
        <f>Pumpkin_Seeds_Dataset!C2436</f>
        <v>521.63049999999998</v>
      </c>
      <c r="D2438">
        <f>Pumpkin_Seeds_Dataset!D2436</f>
        <v>238.09809999999999</v>
      </c>
      <c r="E2438">
        <f>Pumpkin_Seeds_Dataset!E2436</f>
        <v>98195</v>
      </c>
      <c r="F2438">
        <f>Pumpkin_Seeds_Dataset!F2436</f>
        <v>351.60739999999998</v>
      </c>
      <c r="G2438">
        <f>Pumpkin_Seeds_Dataset!G2436</f>
        <v>0.88970000000000005</v>
      </c>
      <c r="H2438">
        <f>Pumpkin_Seeds_Dataset!H2436</f>
        <v>0.98880000000000001</v>
      </c>
      <c r="I2438">
        <f>Pumpkin_Seeds_Dataset!I2436</f>
        <v>0.57079999999999997</v>
      </c>
      <c r="J2438">
        <f>Pumpkin_Seeds_Dataset!J2436</f>
        <v>0.76600000000000001</v>
      </c>
      <c r="K2438">
        <f>Pumpkin_Seeds_Dataset!K2436</f>
        <v>2.1907999999999999</v>
      </c>
      <c r="L2438">
        <f>Pumpkin_Seeds_Dataset!L2436</f>
        <v>0.67410000000000003</v>
      </c>
      <c r="M2438" s="9">
        <f>Pumpkin_Seeds_Dataset!M2436</f>
        <v>1</v>
      </c>
      <c r="N2438" s="10">
        <f t="shared" si="495"/>
        <v>0</v>
      </c>
      <c r="O2438" s="11">
        <f t="shared" si="496"/>
        <v>1</v>
      </c>
      <c r="P2438">
        <f t="shared" si="497"/>
        <v>1</v>
      </c>
      <c r="Q2438">
        <f t="shared" si="498"/>
        <v>0.84875916378437377</v>
      </c>
      <c r="R2438" s="9">
        <f t="shared" si="499"/>
        <v>0.84875916378437377</v>
      </c>
      <c r="S2438" s="11">
        <f t="shared" si="500"/>
        <v>0.15124083621562623</v>
      </c>
      <c r="T2438" s="9">
        <f t="shared" si="501"/>
        <v>-0.16397980336707582</v>
      </c>
      <c r="U2438" s="11">
        <f t="shared" si="502"/>
        <v>100</v>
      </c>
      <c r="AX2438">
        <v>0.99993395782180383</v>
      </c>
      <c r="AY2438">
        <v>0</v>
      </c>
      <c r="AZ2438">
        <v>1</v>
      </c>
      <c r="BA2438">
        <f t="shared" ref="BA2438:BA2501" si="506">BA2437+AY2438</f>
        <v>1299</v>
      </c>
      <c r="BB2438">
        <f t="shared" ref="BB2438:BB2501" si="507">BB2437+AZ2438</f>
        <v>1135</v>
      </c>
      <c r="BC2438">
        <f t="shared" si="503"/>
        <v>7.6923076923074429E-4</v>
      </c>
      <c r="BD2438">
        <f t="shared" si="504"/>
        <v>5.4166666666666696E-2</v>
      </c>
      <c r="BE2438">
        <f t="shared" si="505"/>
        <v>0</v>
      </c>
    </row>
    <row r="2439" spans="1:57" x14ac:dyDescent="0.3">
      <c r="A2439">
        <f>Pumpkin_Seeds_Dataset!A2437</f>
        <v>60291</v>
      </c>
      <c r="B2439">
        <f>Pumpkin_Seeds_Dataset!B2437</f>
        <v>1020.062</v>
      </c>
      <c r="C2439">
        <f>Pumpkin_Seeds_Dataset!C2437</f>
        <v>402.44200000000001</v>
      </c>
      <c r="D2439">
        <f>Pumpkin_Seeds_Dataset!D2437</f>
        <v>193.899</v>
      </c>
      <c r="E2439">
        <f>Pumpkin_Seeds_Dataset!E2437</f>
        <v>61478</v>
      </c>
      <c r="F2439">
        <f>Pumpkin_Seeds_Dataset!F2437</f>
        <v>277.06479999999999</v>
      </c>
      <c r="G2439">
        <f>Pumpkin_Seeds_Dataset!G2437</f>
        <v>0.87629999999999997</v>
      </c>
      <c r="H2439">
        <f>Pumpkin_Seeds_Dataset!H2437</f>
        <v>0.98070000000000002</v>
      </c>
      <c r="I2439">
        <f>Pumpkin_Seeds_Dataset!I2437</f>
        <v>0.75560000000000005</v>
      </c>
      <c r="J2439">
        <f>Pumpkin_Seeds_Dataset!J2437</f>
        <v>0.72809999999999997</v>
      </c>
      <c r="K2439">
        <f>Pumpkin_Seeds_Dataset!K2437</f>
        <v>2.0754999999999999</v>
      </c>
      <c r="L2439">
        <f>Pumpkin_Seeds_Dataset!L2437</f>
        <v>0.6885</v>
      </c>
      <c r="M2439" s="9">
        <f>Pumpkin_Seeds_Dataset!M2437</f>
        <v>1</v>
      </c>
      <c r="N2439" s="10">
        <f t="shared" si="495"/>
        <v>0</v>
      </c>
      <c r="O2439" s="11">
        <f t="shared" si="496"/>
        <v>1</v>
      </c>
      <c r="P2439">
        <f t="shared" si="497"/>
        <v>1</v>
      </c>
      <c r="Q2439">
        <f t="shared" si="498"/>
        <v>0.86244726255809223</v>
      </c>
      <c r="R2439" s="9">
        <f t="shared" si="499"/>
        <v>0.86244726255809223</v>
      </c>
      <c r="S2439" s="11">
        <f t="shared" si="500"/>
        <v>0.13755273744190777</v>
      </c>
      <c r="T2439" s="9">
        <f t="shared" si="501"/>
        <v>-0.14798127680622833</v>
      </c>
      <c r="U2439" s="11">
        <f t="shared" si="502"/>
        <v>100</v>
      </c>
      <c r="AX2439">
        <v>0.99993418957061031</v>
      </c>
      <c r="AY2439">
        <v>0</v>
      </c>
      <c r="AZ2439">
        <v>1</v>
      </c>
      <c r="BA2439">
        <f t="shared" si="506"/>
        <v>1299</v>
      </c>
      <c r="BB2439">
        <f t="shared" si="507"/>
        <v>1136</v>
      </c>
      <c r="BC2439">
        <f t="shared" si="503"/>
        <v>7.6923076923074429E-4</v>
      </c>
      <c r="BD2439">
        <f t="shared" si="504"/>
        <v>5.3333333333333344E-2</v>
      </c>
      <c r="BE2439">
        <f t="shared" si="505"/>
        <v>0</v>
      </c>
    </row>
    <row r="2440" spans="1:57" x14ac:dyDescent="0.3">
      <c r="A2440">
        <f>Pumpkin_Seeds_Dataset!A2438</f>
        <v>104308</v>
      </c>
      <c r="B2440">
        <f>Pumpkin_Seeds_Dataset!B2438</f>
        <v>1379.4469999999999</v>
      </c>
      <c r="C2440">
        <f>Pumpkin_Seeds_Dataset!C2438</f>
        <v>589.73009999999999</v>
      </c>
      <c r="D2440">
        <f>Pumpkin_Seeds_Dataset!D2438</f>
        <v>227.0772</v>
      </c>
      <c r="E2440">
        <f>Pumpkin_Seeds_Dataset!E2438</f>
        <v>105614</v>
      </c>
      <c r="F2440">
        <f>Pumpkin_Seeds_Dataset!F2438</f>
        <v>364.4298</v>
      </c>
      <c r="G2440">
        <f>Pumpkin_Seeds_Dataset!G2438</f>
        <v>0.92290000000000005</v>
      </c>
      <c r="H2440">
        <f>Pumpkin_Seeds_Dataset!H2438</f>
        <v>0.98760000000000003</v>
      </c>
      <c r="I2440">
        <f>Pumpkin_Seeds_Dataset!I2438</f>
        <v>0.65739999999999998</v>
      </c>
      <c r="J2440">
        <f>Pumpkin_Seeds_Dataset!J2438</f>
        <v>0.68879999999999997</v>
      </c>
      <c r="K2440">
        <f>Pumpkin_Seeds_Dataset!K2438</f>
        <v>2.597</v>
      </c>
      <c r="L2440">
        <f>Pumpkin_Seeds_Dataset!L2438</f>
        <v>0.61799999999999999</v>
      </c>
      <c r="M2440" s="9">
        <f>Pumpkin_Seeds_Dataset!M2438</f>
        <v>1</v>
      </c>
      <c r="N2440" s="10">
        <f t="shared" si="495"/>
        <v>0</v>
      </c>
      <c r="O2440" s="11">
        <f t="shared" si="496"/>
        <v>1</v>
      </c>
      <c r="P2440">
        <f t="shared" si="497"/>
        <v>1</v>
      </c>
      <c r="Q2440">
        <f t="shared" si="498"/>
        <v>0.99975621235810141</v>
      </c>
      <c r="R2440" s="9">
        <f t="shared" si="499"/>
        <v>0.99975621235810141</v>
      </c>
      <c r="S2440" s="11">
        <f t="shared" si="500"/>
        <v>2.4378764189858515E-4</v>
      </c>
      <c r="T2440" s="9">
        <f t="shared" si="501"/>
        <v>-2.43817362936269E-4</v>
      </c>
      <c r="U2440" s="11">
        <f t="shared" si="502"/>
        <v>100</v>
      </c>
      <c r="AX2440">
        <v>0.99993468176412315</v>
      </c>
      <c r="AY2440">
        <v>0</v>
      </c>
      <c r="AZ2440">
        <v>1</v>
      </c>
      <c r="BA2440">
        <f t="shared" si="506"/>
        <v>1299</v>
      </c>
      <c r="BB2440">
        <f t="shared" si="507"/>
        <v>1137</v>
      </c>
      <c r="BC2440">
        <f t="shared" si="503"/>
        <v>7.6923076923074429E-4</v>
      </c>
      <c r="BD2440">
        <f t="shared" si="504"/>
        <v>5.2499999999999991E-2</v>
      </c>
      <c r="BE2440">
        <f t="shared" si="505"/>
        <v>0</v>
      </c>
    </row>
    <row r="2441" spans="1:57" x14ac:dyDescent="0.3">
      <c r="A2441">
        <f>Pumpkin_Seeds_Dataset!A2439</f>
        <v>82498</v>
      </c>
      <c r="B2441">
        <f>Pumpkin_Seeds_Dataset!B2439</f>
        <v>1173.069</v>
      </c>
      <c r="C2441">
        <f>Pumpkin_Seeds_Dataset!C2439</f>
        <v>493.56139999999999</v>
      </c>
      <c r="D2441">
        <f>Pumpkin_Seeds_Dataset!D2439</f>
        <v>213.32249999999999</v>
      </c>
      <c r="E2441">
        <f>Pumpkin_Seeds_Dataset!E2439</f>
        <v>83202</v>
      </c>
      <c r="F2441">
        <f>Pumpkin_Seeds_Dataset!F2439</f>
        <v>324.09829999999999</v>
      </c>
      <c r="G2441">
        <f>Pumpkin_Seeds_Dataset!G2439</f>
        <v>0.90180000000000005</v>
      </c>
      <c r="H2441">
        <f>Pumpkin_Seeds_Dataset!H2439</f>
        <v>0.99150000000000005</v>
      </c>
      <c r="I2441">
        <f>Pumpkin_Seeds_Dataset!I2439</f>
        <v>0.56269999999999998</v>
      </c>
      <c r="J2441">
        <f>Pumpkin_Seeds_Dataset!J2439</f>
        <v>0.75339999999999996</v>
      </c>
      <c r="K2441">
        <f>Pumpkin_Seeds_Dataset!K2439</f>
        <v>2.3136999999999999</v>
      </c>
      <c r="L2441">
        <f>Pumpkin_Seeds_Dataset!L2439</f>
        <v>0.65669999999999995</v>
      </c>
      <c r="M2441" s="9">
        <f>Pumpkin_Seeds_Dataset!M2439</f>
        <v>1</v>
      </c>
      <c r="N2441" s="10">
        <f t="shared" si="495"/>
        <v>0</v>
      </c>
      <c r="O2441" s="11">
        <f t="shared" si="496"/>
        <v>1</v>
      </c>
      <c r="P2441">
        <f t="shared" si="497"/>
        <v>1</v>
      </c>
      <c r="Q2441">
        <f t="shared" si="498"/>
        <v>0.94917607010004401</v>
      </c>
      <c r="R2441" s="9">
        <f t="shared" si="499"/>
        <v>0.94917607010004401</v>
      </c>
      <c r="S2441" s="11">
        <f t="shared" si="500"/>
        <v>5.0823929899955989E-2</v>
      </c>
      <c r="T2441" s="9">
        <f t="shared" si="501"/>
        <v>-5.2160965336673311E-2</v>
      </c>
      <c r="U2441" s="11">
        <f t="shared" si="502"/>
        <v>100</v>
      </c>
      <c r="AX2441">
        <v>0.99993991783349567</v>
      </c>
      <c r="AY2441">
        <v>0</v>
      </c>
      <c r="AZ2441">
        <v>1</v>
      </c>
      <c r="BA2441">
        <f t="shared" si="506"/>
        <v>1299</v>
      </c>
      <c r="BB2441">
        <f t="shared" si="507"/>
        <v>1138</v>
      </c>
      <c r="BC2441">
        <f t="shared" si="503"/>
        <v>7.6923076923074429E-4</v>
      </c>
      <c r="BD2441">
        <f t="shared" si="504"/>
        <v>5.1666666666666639E-2</v>
      </c>
      <c r="BE2441">
        <f t="shared" si="505"/>
        <v>0</v>
      </c>
    </row>
    <row r="2442" spans="1:57" x14ac:dyDescent="0.3">
      <c r="A2442">
        <f>Pumpkin_Seeds_Dataset!A2440</f>
        <v>112871</v>
      </c>
      <c r="B2442">
        <f>Pumpkin_Seeds_Dataset!B2440</f>
        <v>1389.9880000000001</v>
      </c>
      <c r="C2442">
        <f>Pumpkin_Seeds_Dataset!C2440</f>
        <v>582.00580000000002</v>
      </c>
      <c r="D2442">
        <f>Pumpkin_Seeds_Dataset!D2440</f>
        <v>248.07990000000001</v>
      </c>
      <c r="E2442">
        <f>Pumpkin_Seeds_Dataset!E2440</f>
        <v>113895</v>
      </c>
      <c r="F2442">
        <f>Pumpkin_Seeds_Dataset!F2440</f>
        <v>379.09339999999997</v>
      </c>
      <c r="G2442">
        <f>Pumpkin_Seeds_Dataset!G2440</f>
        <v>0.90459999999999996</v>
      </c>
      <c r="H2442">
        <f>Pumpkin_Seeds_Dataset!H2440</f>
        <v>0.99099999999999999</v>
      </c>
      <c r="I2442">
        <f>Pumpkin_Seeds_Dataset!I2440</f>
        <v>0.55249999999999999</v>
      </c>
      <c r="J2442">
        <f>Pumpkin_Seeds_Dataset!J2440</f>
        <v>0.73409999999999997</v>
      </c>
      <c r="K2442">
        <f>Pumpkin_Seeds_Dataset!K2440</f>
        <v>2.3460000000000001</v>
      </c>
      <c r="L2442">
        <f>Pumpkin_Seeds_Dataset!L2440</f>
        <v>0.65139999999999998</v>
      </c>
      <c r="M2442" s="9">
        <f>Pumpkin_Seeds_Dataset!M2440</f>
        <v>1</v>
      </c>
      <c r="N2442" s="10">
        <f t="shared" si="495"/>
        <v>0</v>
      </c>
      <c r="O2442" s="11">
        <f t="shared" si="496"/>
        <v>1</v>
      </c>
      <c r="P2442">
        <f t="shared" si="497"/>
        <v>1</v>
      </c>
      <c r="Q2442">
        <f t="shared" si="498"/>
        <v>0.99904517082293531</v>
      </c>
      <c r="R2442" s="9">
        <f t="shared" si="499"/>
        <v>0.99904517082293531</v>
      </c>
      <c r="S2442" s="11">
        <f t="shared" si="500"/>
        <v>9.5482917706468662E-4</v>
      </c>
      <c r="T2442" s="9">
        <f t="shared" si="501"/>
        <v>-9.5528531682352255E-4</v>
      </c>
      <c r="U2442" s="11">
        <f t="shared" si="502"/>
        <v>100</v>
      </c>
      <c r="AX2442">
        <v>0.99994699495216066</v>
      </c>
      <c r="AY2442">
        <v>0</v>
      </c>
      <c r="AZ2442">
        <v>1</v>
      </c>
      <c r="BA2442">
        <f t="shared" si="506"/>
        <v>1299</v>
      </c>
      <c r="BB2442">
        <f t="shared" si="507"/>
        <v>1139</v>
      </c>
      <c r="BC2442">
        <f t="shared" si="503"/>
        <v>7.6923076923074429E-4</v>
      </c>
      <c r="BD2442">
        <f t="shared" si="504"/>
        <v>5.0833333333333286E-2</v>
      </c>
      <c r="BE2442">
        <f t="shared" si="505"/>
        <v>0</v>
      </c>
    </row>
    <row r="2443" spans="1:57" x14ac:dyDescent="0.3">
      <c r="A2443">
        <f>Pumpkin_Seeds_Dataset!A2441</f>
        <v>75362</v>
      </c>
      <c r="B2443">
        <f>Pumpkin_Seeds_Dataset!B2441</f>
        <v>1135.7850000000001</v>
      </c>
      <c r="C2443">
        <f>Pumpkin_Seeds_Dataset!C2441</f>
        <v>481.20830000000001</v>
      </c>
      <c r="D2443">
        <f>Pumpkin_Seeds_Dataset!D2441</f>
        <v>200.899</v>
      </c>
      <c r="E2443">
        <f>Pumpkin_Seeds_Dataset!E2441</f>
        <v>75981</v>
      </c>
      <c r="F2443">
        <f>Pumpkin_Seeds_Dataset!F2441</f>
        <v>309.76420000000002</v>
      </c>
      <c r="G2443">
        <f>Pumpkin_Seeds_Dataset!G2441</f>
        <v>0.90869999999999995</v>
      </c>
      <c r="H2443">
        <f>Pumpkin_Seeds_Dataset!H2441</f>
        <v>0.9919</v>
      </c>
      <c r="I2443">
        <f>Pumpkin_Seeds_Dataset!I2441</f>
        <v>0.5907</v>
      </c>
      <c r="J2443">
        <f>Pumpkin_Seeds_Dataset!J2441</f>
        <v>0.73409999999999997</v>
      </c>
      <c r="K2443">
        <f>Pumpkin_Seeds_Dataset!K2441</f>
        <v>2.3953000000000002</v>
      </c>
      <c r="L2443">
        <f>Pumpkin_Seeds_Dataset!L2441</f>
        <v>0.64370000000000005</v>
      </c>
      <c r="M2443" s="9">
        <f>Pumpkin_Seeds_Dataset!M2441</f>
        <v>1</v>
      </c>
      <c r="N2443" s="10">
        <f t="shared" si="495"/>
        <v>0</v>
      </c>
      <c r="O2443" s="11">
        <f t="shared" si="496"/>
        <v>1</v>
      </c>
      <c r="P2443">
        <f t="shared" si="497"/>
        <v>1</v>
      </c>
      <c r="Q2443">
        <f t="shared" si="498"/>
        <v>0.99187072297242029</v>
      </c>
      <c r="R2443" s="9">
        <f t="shared" si="499"/>
        <v>0.99187072297242029</v>
      </c>
      <c r="S2443" s="11">
        <f t="shared" si="500"/>
        <v>8.1292770275797066E-3</v>
      </c>
      <c r="T2443" s="9">
        <f t="shared" si="501"/>
        <v>-8.1624997738528361E-3</v>
      </c>
      <c r="U2443" s="11">
        <f t="shared" si="502"/>
        <v>100</v>
      </c>
      <c r="AX2443">
        <v>0.99994898732697823</v>
      </c>
      <c r="AY2443">
        <v>0</v>
      </c>
      <c r="AZ2443">
        <v>1</v>
      </c>
      <c r="BA2443">
        <f t="shared" si="506"/>
        <v>1299</v>
      </c>
      <c r="BB2443">
        <f t="shared" si="507"/>
        <v>1140</v>
      </c>
      <c r="BC2443">
        <f t="shared" si="503"/>
        <v>7.6923076923074429E-4</v>
      </c>
      <c r="BD2443">
        <f t="shared" si="504"/>
        <v>5.0000000000000044E-2</v>
      </c>
      <c r="BE2443">
        <f t="shared" si="505"/>
        <v>0</v>
      </c>
    </row>
    <row r="2444" spans="1:57" x14ac:dyDescent="0.3">
      <c r="A2444">
        <f>Pumpkin_Seeds_Dataset!A2442</f>
        <v>88794</v>
      </c>
      <c r="B2444">
        <f>Pumpkin_Seeds_Dataset!B2442</f>
        <v>1211.7</v>
      </c>
      <c r="C2444">
        <f>Pumpkin_Seeds_Dataset!C2442</f>
        <v>510.13159999999999</v>
      </c>
      <c r="D2444">
        <f>Pumpkin_Seeds_Dataset!D2442</f>
        <v>222.0941</v>
      </c>
      <c r="E2444">
        <f>Pumpkin_Seeds_Dataset!E2442</f>
        <v>89599</v>
      </c>
      <c r="F2444">
        <f>Pumpkin_Seeds_Dataset!F2442</f>
        <v>336.23809999999997</v>
      </c>
      <c r="G2444">
        <f>Pumpkin_Seeds_Dataset!G2442</f>
        <v>0.90029999999999999</v>
      </c>
      <c r="H2444">
        <f>Pumpkin_Seeds_Dataset!H2442</f>
        <v>0.99099999999999999</v>
      </c>
      <c r="I2444">
        <f>Pumpkin_Seeds_Dataset!I2442</f>
        <v>0.56299999999999994</v>
      </c>
      <c r="J2444">
        <f>Pumpkin_Seeds_Dataset!J2442</f>
        <v>0.76</v>
      </c>
      <c r="K2444">
        <f>Pumpkin_Seeds_Dataset!K2442</f>
        <v>2.2968999999999999</v>
      </c>
      <c r="L2444">
        <f>Pumpkin_Seeds_Dataset!L2442</f>
        <v>0.65910000000000002</v>
      </c>
      <c r="M2444" s="9">
        <f>Pumpkin_Seeds_Dataset!M2442</f>
        <v>1</v>
      </c>
      <c r="N2444" s="10">
        <f t="shared" si="495"/>
        <v>0</v>
      </c>
      <c r="O2444" s="11">
        <f t="shared" si="496"/>
        <v>1</v>
      </c>
      <c r="P2444">
        <f t="shared" si="497"/>
        <v>1</v>
      </c>
      <c r="Q2444">
        <f t="shared" si="498"/>
        <v>0.94131868031931076</v>
      </c>
      <c r="R2444" s="9">
        <f t="shared" si="499"/>
        <v>0.94131868031931076</v>
      </c>
      <c r="S2444" s="11">
        <f t="shared" si="500"/>
        <v>5.8681319680689237E-2</v>
      </c>
      <c r="T2444" s="9">
        <f t="shared" si="501"/>
        <v>-6.0473535391295921E-2</v>
      </c>
      <c r="U2444" s="11">
        <f t="shared" si="502"/>
        <v>100</v>
      </c>
      <c r="AX2444">
        <v>0.99995486173905324</v>
      </c>
      <c r="AY2444">
        <v>0</v>
      </c>
      <c r="AZ2444">
        <v>1</v>
      </c>
      <c r="BA2444">
        <f t="shared" si="506"/>
        <v>1299</v>
      </c>
      <c r="BB2444">
        <f t="shared" si="507"/>
        <v>1141</v>
      </c>
      <c r="BC2444">
        <f t="shared" si="503"/>
        <v>7.6923076923074429E-4</v>
      </c>
      <c r="BD2444">
        <f t="shared" si="504"/>
        <v>4.9166666666666692E-2</v>
      </c>
      <c r="BE2444">
        <f t="shared" si="505"/>
        <v>0</v>
      </c>
    </row>
    <row r="2445" spans="1:57" x14ac:dyDescent="0.3">
      <c r="A2445">
        <f>Pumpkin_Seeds_Dataset!A2443</f>
        <v>101629</v>
      </c>
      <c r="B2445">
        <f>Pumpkin_Seeds_Dataset!B2443</f>
        <v>1271.3630000000001</v>
      </c>
      <c r="C2445">
        <f>Pumpkin_Seeds_Dataset!C2443</f>
        <v>525.85950000000003</v>
      </c>
      <c r="D2445">
        <f>Pumpkin_Seeds_Dataset!D2443</f>
        <v>246.55520000000001</v>
      </c>
      <c r="E2445">
        <f>Pumpkin_Seeds_Dataset!E2443</f>
        <v>102350</v>
      </c>
      <c r="F2445">
        <f>Pumpkin_Seeds_Dataset!F2443</f>
        <v>359.71940000000001</v>
      </c>
      <c r="G2445">
        <f>Pumpkin_Seeds_Dataset!G2443</f>
        <v>0.88329999999999997</v>
      </c>
      <c r="H2445">
        <f>Pumpkin_Seeds_Dataset!H2443</f>
        <v>0.99299999999999999</v>
      </c>
      <c r="I2445">
        <f>Pumpkin_Seeds_Dataset!I2443</f>
        <v>0.64349999999999996</v>
      </c>
      <c r="J2445">
        <f>Pumpkin_Seeds_Dataset!J2443</f>
        <v>0.79010000000000002</v>
      </c>
      <c r="K2445">
        <f>Pumpkin_Seeds_Dataset!K2443</f>
        <v>2.1328</v>
      </c>
      <c r="L2445">
        <f>Pumpkin_Seeds_Dataset!L2443</f>
        <v>0.68410000000000004</v>
      </c>
      <c r="M2445" s="9">
        <f>Pumpkin_Seeds_Dataset!M2443</f>
        <v>1</v>
      </c>
      <c r="N2445" s="10">
        <f t="shared" si="495"/>
        <v>0</v>
      </c>
      <c r="O2445" s="11">
        <f t="shared" si="496"/>
        <v>1</v>
      </c>
      <c r="P2445">
        <f t="shared" si="497"/>
        <v>1</v>
      </c>
      <c r="Q2445">
        <f t="shared" si="498"/>
        <v>0.9427520599333068</v>
      </c>
      <c r="R2445" s="9">
        <f t="shared" si="499"/>
        <v>0.9427520599333068</v>
      </c>
      <c r="S2445" s="11">
        <f t="shared" si="500"/>
        <v>5.7247940066693204E-2</v>
      </c>
      <c r="T2445" s="9">
        <f t="shared" si="501"/>
        <v>-5.8951957820009677E-2</v>
      </c>
      <c r="U2445" s="11">
        <f t="shared" si="502"/>
        <v>100</v>
      </c>
      <c r="AX2445">
        <v>0.9999550328254333</v>
      </c>
      <c r="AY2445">
        <v>0</v>
      </c>
      <c r="AZ2445">
        <v>1</v>
      </c>
      <c r="BA2445">
        <f t="shared" si="506"/>
        <v>1299</v>
      </c>
      <c r="BB2445">
        <f t="shared" si="507"/>
        <v>1142</v>
      </c>
      <c r="BC2445">
        <f t="shared" si="503"/>
        <v>7.6923076923074429E-4</v>
      </c>
      <c r="BD2445">
        <f t="shared" si="504"/>
        <v>4.8333333333333339E-2</v>
      </c>
      <c r="BE2445">
        <f t="shared" si="505"/>
        <v>0</v>
      </c>
    </row>
    <row r="2446" spans="1:57" x14ac:dyDescent="0.3">
      <c r="A2446">
        <f>Pumpkin_Seeds_Dataset!A2444</f>
        <v>113101</v>
      </c>
      <c r="B2446">
        <f>Pumpkin_Seeds_Dataset!B2444</f>
        <v>1298.9100000000001</v>
      </c>
      <c r="C2446">
        <f>Pumpkin_Seeds_Dataset!C2444</f>
        <v>512.61189999999999</v>
      </c>
      <c r="D2446">
        <f>Pumpkin_Seeds_Dataset!D2444</f>
        <v>282.02780000000001</v>
      </c>
      <c r="E2446">
        <f>Pumpkin_Seeds_Dataset!E2444</f>
        <v>114115</v>
      </c>
      <c r="F2446">
        <f>Pumpkin_Seeds_Dataset!F2444</f>
        <v>379.47949999999997</v>
      </c>
      <c r="G2446">
        <f>Pumpkin_Seeds_Dataset!G2444</f>
        <v>0.83499999999999996</v>
      </c>
      <c r="H2446">
        <f>Pumpkin_Seeds_Dataset!H2444</f>
        <v>0.99109999999999998</v>
      </c>
      <c r="I2446">
        <f>Pumpkin_Seeds_Dataset!I2444</f>
        <v>0.68559999999999999</v>
      </c>
      <c r="J2446">
        <f>Pumpkin_Seeds_Dataset!J2444</f>
        <v>0.84240000000000004</v>
      </c>
      <c r="K2446">
        <f>Pumpkin_Seeds_Dataset!K2444</f>
        <v>1.8176000000000001</v>
      </c>
      <c r="L2446">
        <f>Pumpkin_Seeds_Dataset!L2444</f>
        <v>0.74029999999999996</v>
      </c>
      <c r="M2446" s="9">
        <f>Pumpkin_Seeds_Dataset!M2444</f>
        <v>1</v>
      </c>
      <c r="N2446" s="10">
        <f t="shared" si="495"/>
        <v>0</v>
      </c>
      <c r="O2446" s="11">
        <f t="shared" si="496"/>
        <v>1</v>
      </c>
      <c r="P2446">
        <f t="shared" si="497"/>
        <v>1</v>
      </c>
      <c r="Q2446">
        <f t="shared" si="498"/>
        <v>0.66230595643122359</v>
      </c>
      <c r="R2446" s="9">
        <f t="shared" si="499"/>
        <v>0.66230595643122359</v>
      </c>
      <c r="S2446" s="11">
        <f t="shared" si="500"/>
        <v>0.33769404356877641</v>
      </c>
      <c r="T2446" s="9">
        <f t="shared" si="501"/>
        <v>-0.41202765997702695</v>
      </c>
      <c r="U2446" s="11">
        <f t="shared" si="502"/>
        <v>100</v>
      </c>
      <c r="AX2446">
        <v>0.9999552082969082</v>
      </c>
      <c r="AY2446">
        <v>0</v>
      </c>
      <c r="AZ2446">
        <v>1</v>
      </c>
      <c r="BA2446">
        <f t="shared" si="506"/>
        <v>1299</v>
      </c>
      <c r="BB2446">
        <f t="shared" si="507"/>
        <v>1143</v>
      </c>
      <c r="BC2446">
        <f t="shared" si="503"/>
        <v>7.6923076923074429E-4</v>
      </c>
      <c r="BD2446">
        <f t="shared" si="504"/>
        <v>4.7499999999999987E-2</v>
      </c>
      <c r="BE2446">
        <f t="shared" si="505"/>
        <v>0</v>
      </c>
    </row>
    <row r="2447" spans="1:57" x14ac:dyDescent="0.3">
      <c r="A2447">
        <f>Pumpkin_Seeds_Dataset!A2445</f>
        <v>95687</v>
      </c>
      <c r="B2447">
        <f>Pumpkin_Seeds_Dataset!B2445</f>
        <v>1250.0730000000001</v>
      </c>
      <c r="C2447">
        <f>Pumpkin_Seeds_Dataset!C2445</f>
        <v>516.44880000000001</v>
      </c>
      <c r="D2447">
        <f>Pumpkin_Seeds_Dataset!D2445</f>
        <v>236.89920000000001</v>
      </c>
      <c r="E2447">
        <f>Pumpkin_Seeds_Dataset!E2445</f>
        <v>96408</v>
      </c>
      <c r="F2447">
        <f>Pumpkin_Seeds_Dataset!F2445</f>
        <v>349.04509999999999</v>
      </c>
      <c r="G2447">
        <f>Pumpkin_Seeds_Dataset!G2445</f>
        <v>0.88859999999999995</v>
      </c>
      <c r="H2447">
        <f>Pumpkin_Seeds_Dataset!H2445</f>
        <v>0.99250000000000005</v>
      </c>
      <c r="I2447">
        <f>Pumpkin_Seeds_Dataset!I2445</f>
        <v>0.65459999999999996</v>
      </c>
      <c r="J2447">
        <f>Pumpkin_Seeds_Dataset!J2445</f>
        <v>0.76949999999999996</v>
      </c>
      <c r="K2447">
        <f>Pumpkin_Seeds_Dataset!K2445</f>
        <v>2.1800000000000002</v>
      </c>
      <c r="L2447">
        <f>Pumpkin_Seeds_Dataset!L2445</f>
        <v>0.67589999999999995</v>
      </c>
      <c r="M2447" s="9">
        <f>Pumpkin_Seeds_Dataset!M2445</f>
        <v>1</v>
      </c>
      <c r="N2447" s="10">
        <f t="shared" si="495"/>
        <v>0</v>
      </c>
      <c r="O2447" s="11">
        <f t="shared" si="496"/>
        <v>1</v>
      </c>
      <c r="P2447">
        <f t="shared" si="497"/>
        <v>1</v>
      </c>
      <c r="Q2447">
        <f t="shared" si="498"/>
        <v>0.94974537837488637</v>
      </c>
      <c r="R2447" s="9">
        <f t="shared" si="499"/>
        <v>0.94974537837488637</v>
      </c>
      <c r="S2447" s="11">
        <f t="shared" si="500"/>
        <v>5.0254621625113627E-2</v>
      </c>
      <c r="T2447" s="9">
        <f t="shared" si="501"/>
        <v>-5.1561353075348058E-2</v>
      </c>
      <c r="U2447" s="11">
        <f t="shared" si="502"/>
        <v>100</v>
      </c>
      <c r="AX2447">
        <v>0.9999598387751184</v>
      </c>
      <c r="AY2447">
        <v>0</v>
      </c>
      <c r="AZ2447">
        <v>1</v>
      </c>
      <c r="BA2447">
        <f t="shared" si="506"/>
        <v>1299</v>
      </c>
      <c r="BB2447">
        <f t="shared" si="507"/>
        <v>1144</v>
      </c>
      <c r="BC2447">
        <f t="shared" si="503"/>
        <v>7.6923076923074429E-4</v>
      </c>
      <c r="BD2447">
        <f t="shared" si="504"/>
        <v>4.6666666666666634E-2</v>
      </c>
      <c r="BE2447">
        <f t="shared" si="505"/>
        <v>0</v>
      </c>
    </row>
    <row r="2448" spans="1:57" x14ac:dyDescent="0.3">
      <c r="A2448">
        <f>Pumpkin_Seeds_Dataset!A2446</f>
        <v>72889</v>
      </c>
      <c r="B2448">
        <f>Pumpkin_Seeds_Dataset!B2446</f>
        <v>1134.729</v>
      </c>
      <c r="C2448">
        <f>Pumpkin_Seeds_Dataset!C2446</f>
        <v>480.53140000000002</v>
      </c>
      <c r="D2448">
        <f>Pumpkin_Seeds_Dataset!D2446</f>
        <v>194.66730000000001</v>
      </c>
      <c r="E2448">
        <f>Pumpkin_Seeds_Dataset!E2446</f>
        <v>73595</v>
      </c>
      <c r="F2448">
        <f>Pumpkin_Seeds_Dataset!F2446</f>
        <v>304.63940000000002</v>
      </c>
      <c r="G2448">
        <f>Pumpkin_Seeds_Dataset!G2446</f>
        <v>0.9143</v>
      </c>
      <c r="H2448">
        <f>Pumpkin_Seeds_Dataset!H2446</f>
        <v>0.99039999999999995</v>
      </c>
      <c r="I2448">
        <f>Pumpkin_Seeds_Dataset!I2446</f>
        <v>0.52990000000000004</v>
      </c>
      <c r="J2448">
        <f>Pumpkin_Seeds_Dataset!J2446</f>
        <v>0.71140000000000003</v>
      </c>
      <c r="K2448">
        <f>Pumpkin_Seeds_Dataset!K2446</f>
        <v>2.4685000000000001</v>
      </c>
      <c r="L2448">
        <f>Pumpkin_Seeds_Dataset!L2446</f>
        <v>0.63400000000000001</v>
      </c>
      <c r="M2448" s="9">
        <f>Pumpkin_Seeds_Dataset!M2446</f>
        <v>1</v>
      </c>
      <c r="N2448" s="10">
        <f t="shared" si="495"/>
        <v>0</v>
      </c>
      <c r="O2448" s="11">
        <f t="shared" si="496"/>
        <v>1</v>
      </c>
      <c r="P2448">
        <f t="shared" si="497"/>
        <v>1</v>
      </c>
      <c r="Q2448">
        <f t="shared" si="498"/>
        <v>0.99591770562969406</v>
      </c>
      <c r="R2448" s="9">
        <f t="shared" si="499"/>
        <v>0.99591770562969406</v>
      </c>
      <c r="S2448" s="11">
        <f t="shared" si="500"/>
        <v>4.0822943703059389E-3</v>
      </c>
      <c r="T2448" s="9">
        <f t="shared" si="501"/>
        <v>-4.0906496809464859E-3</v>
      </c>
      <c r="U2448" s="11">
        <f t="shared" si="502"/>
        <v>100</v>
      </c>
      <c r="AX2448">
        <v>0.99996037256548731</v>
      </c>
      <c r="AY2448">
        <v>0</v>
      </c>
      <c r="AZ2448">
        <v>1</v>
      </c>
      <c r="BA2448">
        <f t="shared" si="506"/>
        <v>1299</v>
      </c>
      <c r="BB2448">
        <f t="shared" si="507"/>
        <v>1145</v>
      </c>
      <c r="BC2448">
        <f t="shared" si="503"/>
        <v>7.6923076923074429E-4</v>
      </c>
      <c r="BD2448">
        <f t="shared" si="504"/>
        <v>4.5833333333333282E-2</v>
      </c>
      <c r="BE2448">
        <f t="shared" si="505"/>
        <v>0</v>
      </c>
    </row>
    <row r="2449" spans="1:57" x14ac:dyDescent="0.3">
      <c r="A2449">
        <f>Pumpkin_Seeds_Dataset!A2447</f>
        <v>66584</v>
      </c>
      <c r="B2449">
        <f>Pumpkin_Seeds_Dataset!B2447</f>
        <v>1063.989</v>
      </c>
      <c r="C2449">
        <f>Pumpkin_Seeds_Dataset!C2447</f>
        <v>443.54469999999998</v>
      </c>
      <c r="D2449">
        <f>Pumpkin_Seeds_Dataset!D2447</f>
        <v>192.31780000000001</v>
      </c>
      <c r="E2449">
        <f>Pumpkin_Seeds_Dataset!E2447</f>
        <v>67224</v>
      </c>
      <c r="F2449">
        <f>Pumpkin_Seeds_Dataset!F2447</f>
        <v>291.16559999999998</v>
      </c>
      <c r="G2449">
        <f>Pumpkin_Seeds_Dataset!G2447</f>
        <v>0.90110000000000001</v>
      </c>
      <c r="H2449">
        <f>Pumpkin_Seeds_Dataset!H2447</f>
        <v>0.99050000000000005</v>
      </c>
      <c r="I2449">
        <f>Pumpkin_Seeds_Dataset!I2447</f>
        <v>0.73209999999999997</v>
      </c>
      <c r="J2449">
        <f>Pumpkin_Seeds_Dataset!J2447</f>
        <v>0.73909999999999998</v>
      </c>
      <c r="K2449">
        <f>Pumpkin_Seeds_Dataset!K2447</f>
        <v>2.3062999999999998</v>
      </c>
      <c r="L2449">
        <f>Pumpkin_Seeds_Dataset!L2447</f>
        <v>0.65649999999999997</v>
      </c>
      <c r="M2449" s="9">
        <f>Pumpkin_Seeds_Dataset!M2447</f>
        <v>1</v>
      </c>
      <c r="N2449" s="10">
        <f t="shared" si="495"/>
        <v>0</v>
      </c>
      <c r="O2449" s="11">
        <f t="shared" si="496"/>
        <v>1</v>
      </c>
      <c r="P2449">
        <f t="shared" si="497"/>
        <v>1</v>
      </c>
      <c r="Q2449">
        <f t="shared" si="498"/>
        <v>0.97877329070144281</v>
      </c>
      <c r="R2449" s="9">
        <f t="shared" si="499"/>
        <v>0.97877329070144281</v>
      </c>
      <c r="S2449" s="11">
        <f t="shared" si="500"/>
        <v>2.1226709298557189E-2</v>
      </c>
      <c r="T2449" s="9">
        <f t="shared" si="501"/>
        <v>-2.1455235585854635E-2</v>
      </c>
      <c r="U2449" s="11">
        <f t="shared" si="502"/>
        <v>100</v>
      </c>
      <c r="AX2449">
        <v>0.99996271986306962</v>
      </c>
      <c r="AY2449">
        <v>0</v>
      </c>
      <c r="AZ2449">
        <v>1</v>
      </c>
      <c r="BA2449">
        <f t="shared" si="506"/>
        <v>1299</v>
      </c>
      <c r="BB2449">
        <f t="shared" si="507"/>
        <v>1146</v>
      </c>
      <c r="BC2449">
        <f t="shared" si="503"/>
        <v>7.6923076923074429E-4</v>
      </c>
      <c r="BD2449">
        <f t="shared" si="504"/>
        <v>4.500000000000004E-2</v>
      </c>
      <c r="BE2449">
        <f t="shared" si="505"/>
        <v>0</v>
      </c>
    </row>
    <row r="2450" spans="1:57" x14ac:dyDescent="0.3">
      <c r="A2450">
        <f>Pumpkin_Seeds_Dataset!A2448</f>
        <v>106538</v>
      </c>
      <c r="B2450">
        <f>Pumpkin_Seeds_Dataset!B2448</f>
        <v>1318.7750000000001</v>
      </c>
      <c r="C2450">
        <f>Pumpkin_Seeds_Dataset!C2448</f>
        <v>538.09870000000001</v>
      </c>
      <c r="D2450">
        <f>Pumpkin_Seeds_Dataset!D2448</f>
        <v>254.09460000000001</v>
      </c>
      <c r="E2450">
        <f>Pumpkin_Seeds_Dataset!E2448</f>
        <v>107575</v>
      </c>
      <c r="F2450">
        <f>Pumpkin_Seeds_Dataset!F2448</f>
        <v>368.3048</v>
      </c>
      <c r="G2450">
        <f>Pumpkin_Seeds_Dataset!G2448</f>
        <v>0.88149999999999995</v>
      </c>
      <c r="H2450">
        <f>Pumpkin_Seeds_Dataset!H2448</f>
        <v>0.99039999999999995</v>
      </c>
      <c r="I2450">
        <f>Pumpkin_Seeds_Dataset!I2448</f>
        <v>0.62819999999999998</v>
      </c>
      <c r="J2450">
        <f>Pumpkin_Seeds_Dataset!J2448</f>
        <v>0.76980000000000004</v>
      </c>
      <c r="K2450">
        <f>Pumpkin_Seeds_Dataset!K2448</f>
        <v>2.1177000000000001</v>
      </c>
      <c r="L2450">
        <f>Pumpkin_Seeds_Dataset!L2448</f>
        <v>0.6845</v>
      </c>
      <c r="M2450" s="9">
        <f>Pumpkin_Seeds_Dataset!M2448</f>
        <v>1</v>
      </c>
      <c r="N2450" s="10">
        <f t="shared" si="495"/>
        <v>0</v>
      </c>
      <c r="O2450" s="11">
        <f t="shared" si="496"/>
        <v>1</v>
      </c>
      <c r="P2450">
        <f t="shared" si="497"/>
        <v>1</v>
      </c>
      <c r="Q2450">
        <f t="shared" si="498"/>
        <v>0.96400363222596563</v>
      </c>
      <c r="R2450" s="9">
        <f t="shared" si="499"/>
        <v>0.96400363222596563</v>
      </c>
      <c r="S2450" s="11">
        <f t="shared" si="500"/>
        <v>3.5996367774034366E-2</v>
      </c>
      <c r="T2450" s="9">
        <f t="shared" si="501"/>
        <v>-3.6660216509430882E-2</v>
      </c>
      <c r="U2450" s="11">
        <f t="shared" si="502"/>
        <v>100</v>
      </c>
      <c r="AX2450">
        <v>0.99996286660771094</v>
      </c>
      <c r="AY2450">
        <v>0</v>
      </c>
      <c r="AZ2450">
        <v>1</v>
      </c>
      <c r="BA2450">
        <f t="shared" si="506"/>
        <v>1299</v>
      </c>
      <c r="BB2450">
        <f t="shared" si="507"/>
        <v>1147</v>
      </c>
      <c r="BC2450">
        <f t="shared" si="503"/>
        <v>7.6923076923074429E-4</v>
      </c>
      <c r="BD2450">
        <f t="shared" si="504"/>
        <v>4.4166666666666687E-2</v>
      </c>
      <c r="BE2450">
        <f t="shared" si="505"/>
        <v>0</v>
      </c>
    </row>
    <row r="2451" spans="1:57" x14ac:dyDescent="0.3">
      <c r="A2451">
        <f>Pumpkin_Seeds_Dataset!A2449</f>
        <v>64783</v>
      </c>
      <c r="B2451">
        <f>Pumpkin_Seeds_Dataset!B2449</f>
        <v>1069.99</v>
      </c>
      <c r="C2451">
        <f>Pumpkin_Seeds_Dataset!C2449</f>
        <v>394.09789999999998</v>
      </c>
      <c r="D2451">
        <f>Pumpkin_Seeds_Dataset!D2449</f>
        <v>214.52539999999999</v>
      </c>
      <c r="E2451">
        <f>Pumpkin_Seeds_Dataset!E2449</f>
        <v>66488</v>
      </c>
      <c r="F2451">
        <f>Pumpkin_Seeds_Dataset!F2449</f>
        <v>287.20080000000002</v>
      </c>
      <c r="G2451">
        <f>Pumpkin_Seeds_Dataset!G2449</f>
        <v>0.83889999999999998</v>
      </c>
      <c r="H2451">
        <f>Pumpkin_Seeds_Dataset!H2449</f>
        <v>0.97440000000000004</v>
      </c>
      <c r="I2451">
        <f>Pumpkin_Seeds_Dataset!I2449</f>
        <v>0.76780000000000004</v>
      </c>
      <c r="J2451">
        <f>Pumpkin_Seeds_Dataset!J2449</f>
        <v>0.71109999999999995</v>
      </c>
      <c r="K2451">
        <f>Pumpkin_Seeds_Dataset!K2449</f>
        <v>1.8371</v>
      </c>
      <c r="L2451">
        <f>Pumpkin_Seeds_Dataset!L2449</f>
        <v>0.7288</v>
      </c>
      <c r="M2451" s="9">
        <f>Pumpkin_Seeds_Dataset!M2449</f>
        <v>1</v>
      </c>
      <c r="N2451" s="10">
        <f t="shared" si="495"/>
        <v>0</v>
      </c>
      <c r="O2451" s="11">
        <f t="shared" si="496"/>
        <v>1</v>
      </c>
      <c r="P2451">
        <f t="shared" si="497"/>
        <v>1</v>
      </c>
      <c r="Q2451">
        <f t="shared" si="498"/>
        <v>0.19983519618919898</v>
      </c>
      <c r="R2451" s="9">
        <f t="shared" si="499"/>
        <v>0.19983519618919898</v>
      </c>
      <c r="S2451" s="11">
        <f t="shared" si="500"/>
        <v>0.80016480381080102</v>
      </c>
      <c r="T2451" s="9">
        <f t="shared" si="501"/>
        <v>-1.6102622711784265</v>
      </c>
      <c r="U2451" s="11">
        <f t="shared" si="502"/>
        <v>0</v>
      </c>
      <c r="AX2451">
        <v>0.999968974693493</v>
      </c>
      <c r="AY2451">
        <v>0</v>
      </c>
      <c r="AZ2451">
        <v>1</v>
      </c>
      <c r="BA2451">
        <f t="shared" si="506"/>
        <v>1299</v>
      </c>
      <c r="BB2451">
        <f t="shared" si="507"/>
        <v>1148</v>
      </c>
      <c r="BC2451">
        <f t="shared" si="503"/>
        <v>7.6923076923074429E-4</v>
      </c>
      <c r="BD2451">
        <f t="shared" si="504"/>
        <v>4.3333333333333335E-2</v>
      </c>
      <c r="BE2451">
        <f t="shared" si="505"/>
        <v>0</v>
      </c>
    </row>
    <row r="2452" spans="1:57" x14ac:dyDescent="0.3">
      <c r="A2452">
        <f>Pumpkin_Seeds_Dataset!A2450</f>
        <v>97062</v>
      </c>
      <c r="B2452">
        <f>Pumpkin_Seeds_Dataset!B2450</f>
        <v>1261.3689999999999</v>
      </c>
      <c r="C2452">
        <f>Pumpkin_Seeds_Dataset!C2450</f>
        <v>523.07209999999998</v>
      </c>
      <c r="D2452">
        <f>Pumpkin_Seeds_Dataset!D2450</f>
        <v>237.0333</v>
      </c>
      <c r="E2452">
        <f>Pumpkin_Seeds_Dataset!E2450</f>
        <v>97949</v>
      </c>
      <c r="F2452">
        <f>Pumpkin_Seeds_Dataset!F2450</f>
        <v>351.54399999999998</v>
      </c>
      <c r="G2452">
        <f>Pumpkin_Seeds_Dataset!G2450</f>
        <v>0.89139999999999997</v>
      </c>
      <c r="H2452">
        <f>Pumpkin_Seeds_Dataset!H2450</f>
        <v>0.9909</v>
      </c>
      <c r="I2452">
        <f>Pumpkin_Seeds_Dataset!I2450</f>
        <v>0.57620000000000005</v>
      </c>
      <c r="J2452">
        <f>Pumpkin_Seeds_Dataset!J2450</f>
        <v>0.76659999999999995</v>
      </c>
      <c r="K2452">
        <f>Pumpkin_Seeds_Dataset!K2450</f>
        <v>2.2067000000000001</v>
      </c>
      <c r="L2452">
        <f>Pumpkin_Seeds_Dataset!L2450</f>
        <v>0.67210000000000003</v>
      </c>
      <c r="M2452" s="9">
        <f>Pumpkin_Seeds_Dataset!M2450</f>
        <v>1</v>
      </c>
      <c r="N2452" s="10">
        <f t="shared" si="495"/>
        <v>0</v>
      </c>
      <c r="O2452" s="11">
        <f t="shared" si="496"/>
        <v>1</v>
      </c>
      <c r="P2452">
        <f t="shared" si="497"/>
        <v>1</v>
      </c>
      <c r="Q2452">
        <f t="shared" si="498"/>
        <v>0.92756699744537263</v>
      </c>
      <c r="R2452" s="9">
        <f t="shared" si="499"/>
        <v>0.92756699744537263</v>
      </c>
      <c r="S2452" s="11">
        <f t="shared" si="500"/>
        <v>7.2433002554627368E-2</v>
      </c>
      <c r="T2452" s="9">
        <f t="shared" si="501"/>
        <v>-7.5190252666878274E-2</v>
      </c>
      <c r="U2452" s="11">
        <f t="shared" si="502"/>
        <v>100</v>
      </c>
      <c r="AX2452">
        <v>0.99997010150620902</v>
      </c>
      <c r="AY2452">
        <v>0</v>
      </c>
      <c r="AZ2452">
        <v>1</v>
      </c>
      <c r="BA2452">
        <f t="shared" si="506"/>
        <v>1299</v>
      </c>
      <c r="BB2452">
        <f t="shared" si="507"/>
        <v>1149</v>
      </c>
      <c r="BC2452">
        <f t="shared" si="503"/>
        <v>7.6923076923074429E-4</v>
      </c>
      <c r="BD2452">
        <f t="shared" si="504"/>
        <v>4.2499999999999982E-2</v>
      </c>
      <c r="BE2452">
        <f t="shared" si="505"/>
        <v>0</v>
      </c>
    </row>
    <row r="2453" spans="1:57" x14ac:dyDescent="0.3">
      <c r="A2453">
        <f>Pumpkin_Seeds_Dataset!A2451</f>
        <v>84152</v>
      </c>
      <c r="B2453">
        <f>Pumpkin_Seeds_Dataset!B2451</f>
        <v>1189.509</v>
      </c>
      <c r="C2453">
        <f>Pumpkin_Seeds_Dataset!C2451</f>
        <v>503.64420000000001</v>
      </c>
      <c r="D2453">
        <f>Pumpkin_Seeds_Dataset!D2451</f>
        <v>213.40899999999999</v>
      </c>
      <c r="E2453">
        <f>Pumpkin_Seeds_Dataset!E2451</f>
        <v>84747</v>
      </c>
      <c r="F2453">
        <f>Pumpkin_Seeds_Dataset!F2451</f>
        <v>327.33109999999999</v>
      </c>
      <c r="G2453">
        <f>Pumpkin_Seeds_Dataset!G2451</f>
        <v>0.90580000000000005</v>
      </c>
      <c r="H2453">
        <f>Pumpkin_Seeds_Dataset!H2451</f>
        <v>0.99299999999999999</v>
      </c>
      <c r="I2453">
        <f>Pumpkin_Seeds_Dataset!I2451</f>
        <v>0.69130000000000003</v>
      </c>
      <c r="J2453">
        <f>Pumpkin_Seeds_Dataset!J2451</f>
        <v>0.74739999999999995</v>
      </c>
      <c r="K2453">
        <f>Pumpkin_Seeds_Dataset!K2451</f>
        <v>2.36</v>
      </c>
      <c r="L2453">
        <f>Pumpkin_Seeds_Dataset!L2451</f>
        <v>0.64990000000000003</v>
      </c>
      <c r="M2453" s="9">
        <f>Pumpkin_Seeds_Dataset!M2451</f>
        <v>1</v>
      </c>
      <c r="N2453" s="10">
        <f t="shared" si="495"/>
        <v>0</v>
      </c>
      <c r="O2453" s="11">
        <f t="shared" si="496"/>
        <v>1</v>
      </c>
      <c r="P2453">
        <f t="shared" si="497"/>
        <v>1</v>
      </c>
      <c r="Q2453">
        <f t="shared" si="498"/>
        <v>0.98650084495954948</v>
      </c>
      <c r="R2453" s="9">
        <f t="shared" si="499"/>
        <v>0.98650084495954948</v>
      </c>
      <c r="S2453" s="11">
        <f t="shared" si="500"/>
        <v>1.3499155040450517E-2</v>
      </c>
      <c r="T2453" s="9">
        <f t="shared" si="501"/>
        <v>-1.3591096997229185E-2</v>
      </c>
      <c r="U2453" s="11">
        <f t="shared" si="502"/>
        <v>100</v>
      </c>
      <c r="AX2453">
        <v>0.99997026289059621</v>
      </c>
      <c r="AY2453">
        <v>0</v>
      </c>
      <c r="AZ2453">
        <v>1</v>
      </c>
      <c r="BA2453">
        <f t="shared" si="506"/>
        <v>1299</v>
      </c>
      <c r="BB2453">
        <f t="shared" si="507"/>
        <v>1150</v>
      </c>
      <c r="BC2453">
        <f t="shared" si="503"/>
        <v>7.6923076923074429E-4</v>
      </c>
      <c r="BD2453">
        <f t="shared" si="504"/>
        <v>4.166666666666663E-2</v>
      </c>
      <c r="BE2453">
        <f t="shared" si="505"/>
        <v>0</v>
      </c>
    </row>
    <row r="2454" spans="1:57" x14ac:dyDescent="0.3">
      <c r="A2454">
        <f>Pumpkin_Seeds_Dataset!A2452</f>
        <v>77208</v>
      </c>
      <c r="B2454">
        <f>Pumpkin_Seeds_Dataset!B2452</f>
        <v>1162.261</v>
      </c>
      <c r="C2454">
        <f>Pumpkin_Seeds_Dataset!C2452</f>
        <v>495.62959999999998</v>
      </c>
      <c r="D2454">
        <f>Pumpkin_Seeds_Dataset!D2452</f>
        <v>199.31399999999999</v>
      </c>
      <c r="E2454">
        <f>Pumpkin_Seeds_Dataset!E2452</f>
        <v>78049</v>
      </c>
      <c r="F2454">
        <f>Pumpkin_Seeds_Dataset!F2452</f>
        <v>313.5351</v>
      </c>
      <c r="G2454">
        <f>Pumpkin_Seeds_Dataset!G2452</f>
        <v>0.91559999999999997</v>
      </c>
      <c r="H2454">
        <f>Pumpkin_Seeds_Dataset!H2452</f>
        <v>0.98919999999999997</v>
      </c>
      <c r="I2454">
        <f>Pumpkin_Seeds_Dataset!I2452</f>
        <v>0.76529999999999998</v>
      </c>
      <c r="J2454">
        <f>Pumpkin_Seeds_Dataset!J2452</f>
        <v>0.71819999999999995</v>
      </c>
      <c r="K2454">
        <f>Pumpkin_Seeds_Dataset!K2452</f>
        <v>2.4866999999999999</v>
      </c>
      <c r="L2454">
        <f>Pumpkin_Seeds_Dataset!L2452</f>
        <v>0.63260000000000005</v>
      </c>
      <c r="M2454" s="9">
        <f>Pumpkin_Seeds_Dataset!M2452</f>
        <v>1</v>
      </c>
      <c r="N2454" s="10">
        <f t="shared" si="495"/>
        <v>0</v>
      </c>
      <c r="O2454" s="11">
        <f t="shared" si="496"/>
        <v>1</v>
      </c>
      <c r="P2454">
        <f t="shared" si="497"/>
        <v>1</v>
      </c>
      <c r="Q2454">
        <f t="shared" si="498"/>
        <v>0.99382636902084853</v>
      </c>
      <c r="R2454" s="9">
        <f t="shared" si="499"/>
        <v>0.99382636902084853</v>
      </c>
      <c r="S2454" s="11">
        <f t="shared" si="500"/>
        <v>6.1736309791514676E-3</v>
      </c>
      <c r="T2454" s="9">
        <f t="shared" si="501"/>
        <v>-6.1927666371980588E-3</v>
      </c>
      <c r="U2454" s="11">
        <f t="shared" si="502"/>
        <v>100</v>
      </c>
      <c r="AX2454">
        <v>0.99997084145924975</v>
      </c>
      <c r="AY2454">
        <v>0</v>
      </c>
      <c r="AZ2454">
        <v>1</v>
      </c>
      <c r="BA2454">
        <f t="shared" si="506"/>
        <v>1299</v>
      </c>
      <c r="BB2454">
        <f t="shared" si="507"/>
        <v>1151</v>
      </c>
      <c r="BC2454">
        <f t="shared" si="503"/>
        <v>7.6923076923074429E-4</v>
      </c>
      <c r="BD2454">
        <f t="shared" si="504"/>
        <v>4.0833333333333388E-2</v>
      </c>
      <c r="BE2454">
        <f t="shared" si="505"/>
        <v>0</v>
      </c>
    </row>
    <row r="2455" spans="1:57" x14ac:dyDescent="0.3">
      <c r="A2455">
        <f>Pumpkin_Seeds_Dataset!A2453</f>
        <v>84506</v>
      </c>
      <c r="B2455">
        <f>Pumpkin_Seeds_Dataset!B2453</f>
        <v>1251.2719999999999</v>
      </c>
      <c r="C2455">
        <f>Pumpkin_Seeds_Dataset!C2453</f>
        <v>537.2269</v>
      </c>
      <c r="D2455">
        <f>Pumpkin_Seeds_Dataset!D2453</f>
        <v>201.54480000000001</v>
      </c>
      <c r="E2455">
        <f>Pumpkin_Seeds_Dataset!E2453</f>
        <v>85349</v>
      </c>
      <c r="F2455">
        <f>Pumpkin_Seeds_Dataset!F2453</f>
        <v>328.01889999999997</v>
      </c>
      <c r="G2455">
        <f>Pumpkin_Seeds_Dataset!G2453</f>
        <v>0.92700000000000005</v>
      </c>
      <c r="H2455">
        <f>Pumpkin_Seeds_Dataset!H2453</f>
        <v>0.99009999999999998</v>
      </c>
      <c r="I2455">
        <f>Pumpkin_Seeds_Dataset!I2453</f>
        <v>0.74270000000000003</v>
      </c>
      <c r="J2455">
        <f>Pumpkin_Seeds_Dataset!J2453</f>
        <v>0.67830000000000001</v>
      </c>
      <c r="K2455">
        <f>Pumpkin_Seeds_Dataset!K2453</f>
        <v>2.6655000000000002</v>
      </c>
      <c r="L2455">
        <f>Pumpkin_Seeds_Dataset!L2453</f>
        <v>0.61060000000000003</v>
      </c>
      <c r="M2455" s="9">
        <f>Pumpkin_Seeds_Dataset!M2453</f>
        <v>1</v>
      </c>
      <c r="N2455" s="10">
        <f t="shared" si="495"/>
        <v>0</v>
      </c>
      <c r="O2455" s="11">
        <f t="shared" si="496"/>
        <v>1</v>
      </c>
      <c r="P2455">
        <f t="shared" si="497"/>
        <v>1</v>
      </c>
      <c r="Q2455">
        <f t="shared" si="498"/>
        <v>0.99971452059133536</v>
      </c>
      <c r="R2455" s="9">
        <f t="shared" si="499"/>
        <v>0.99971452059133536</v>
      </c>
      <c r="S2455" s="11">
        <f t="shared" si="500"/>
        <v>2.8547940866463506E-4</v>
      </c>
      <c r="T2455" s="9">
        <f t="shared" si="501"/>
        <v>-2.8552016566806221E-4</v>
      </c>
      <c r="U2455" s="11">
        <f t="shared" si="502"/>
        <v>100</v>
      </c>
      <c r="AX2455">
        <v>0.99997095120708968</v>
      </c>
      <c r="AY2455">
        <v>0</v>
      </c>
      <c r="AZ2455">
        <v>1</v>
      </c>
      <c r="BA2455">
        <f t="shared" si="506"/>
        <v>1299</v>
      </c>
      <c r="BB2455">
        <f t="shared" si="507"/>
        <v>1152</v>
      </c>
      <c r="BC2455">
        <f t="shared" si="503"/>
        <v>7.6923076923074429E-4</v>
      </c>
      <c r="BD2455">
        <f t="shared" si="504"/>
        <v>4.0000000000000036E-2</v>
      </c>
      <c r="BE2455">
        <f t="shared" si="505"/>
        <v>0</v>
      </c>
    </row>
    <row r="2456" spans="1:57" x14ac:dyDescent="0.3">
      <c r="A2456">
        <f>Pumpkin_Seeds_Dataset!A2454</f>
        <v>76991</v>
      </c>
      <c r="B2456">
        <f>Pumpkin_Seeds_Dataset!B2454</f>
        <v>1110.857</v>
      </c>
      <c r="C2456">
        <f>Pumpkin_Seeds_Dataset!C2454</f>
        <v>456.67919999999998</v>
      </c>
      <c r="D2456">
        <f>Pumpkin_Seeds_Dataset!D2454</f>
        <v>215.19970000000001</v>
      </c>
      <c r="E2456">
        <f>Pumpkin_Seeds_Dataset!E2454</f>
        <v>77735</v>
      </c>
      <c r="F2456">
        <f>Pumpkin_Seeds_Dataset!F2454</f>
        <v>313.0942</v>
      </c>
      <c r="G2456">
        <f>Pumpkin_Seeds_Dataset!G2454</f>
        <v>0.88200000000000001</v>
      </c>
      <c r="H2456">
        <f>Pumpkin_Seeds_Dataset!H2454</f>
        <v>0.99039999999999995</v>
      </c>
      <c r="I2456">
        <f>Pumpkin_Seeds_Dataset!I2454</f>
        <v>0.74719999999999998</v>
      </c>
      <c r="J2456">
        <f>Pumpkin_Seeds_Dataset!J2454</f>
        <v>0.78400000000000003</v>
      </c>
      <c r="K2456">
        <f>Pumpkin_Seeds_Dataset!K2454</f>
        <v>2.1221000000000001</v>
      </c>
      <c r="L2456">
        <f>Pumpkin_Seeds_Dataset!L2454</f>
        <v>0.68559999999999999</v>
      </c>
      <c r="M2456" s="9">
        <f>Pumpkin_Seeds_Dataset!M2454</f>
        <v>1</v>
      </c>
      <c r="N2456" s="10">
        <f t="shared" si="495"/>
        <v>0</v>
      </c>
      <c r="O2456" s="11">
        <f t="shared" si="496"/>
        <v>1</v>
      </c>
      <c r="P2456">
        <f t="shared" si="497"/>
        <v>1</v>
      </c>
      <c r="Q2456">
        <f t="shared" si="498"/>
        <v>0.6073469225430369</v>
      </c>
      <c r="R2456" s="9">
        <f t="shared" si="499"/>
        <v>0.6073469225430369</v>
      </c>
      <c r="S2456" s="11">
        <f t="shared" si="500"/>
        <v>0.3926530774569631</v>
      </c>
      <c r="T2456" s="9">
        <f t="shared" si="501"/>
        <v>-0.4986551148725904</v>
      </c>
      <c r="U2456" s="11">
        <f t="shared" si="502"/>
        <v>100</v>
      </c>
      <c r="AX2456">
        <v>0.9999711532447676</v>
      </c>
      <c r="AY2456">
        <v>0</v>
      </c>
      <c r="AZ2456">
        <v>1</v>
      </c>
      <c r="BA2456">
        <f t="shared" si="506"/>
        <v>1299</v>
      </c>
      <c r="BB2456">
        <f t="shared" si="507"/>
        <v>1153</v>
      </c>
      <c r="BC2456">
        <f t="shared" si="503"/>
        <v>7.6923076923074429E-4</v>
      </c>
      <c r="BD2456">
        <f t="shared" si="504"/>
        <v>3.9166666666666683E-2</v>
      </c>
      <c r="BE2456">
        <f t="shared" si="505"/>
        <v>0</v>
      </c>
    </row>
    <row r="2457" spans="1:57" x14ac:dyDescent="0.3">
      <c r="A2457">
        <f>Pumpkin_Seeds_Dataset!A2455</f>
        <v>123618</v>
      </c>
      <c r="B2457">
        <f>Pumpkin_Seeds_Dataset!B2455</f>
        <v>1376.1089999999999</v>
      </c>
      <c r="C2457">
        <f>Pumpkin_Seeds_Dataset!C2455</f>
        <v>533.39020000000005</v>
      </c>
      <c r="D2457">
        <f>Pumpkin_Seeds_Dataset!D2455</f>
        <v>296.27789999999999</v>
      </c>
      <c r="E2457">
        <f>Pumpkin_Seeds_Dataset!E2455</f>
        <v>124732</v>
      </c>
      <c r="F2457">
        <f>Pumpkin_Seeds_Dataset!F2455</f>
        <v>396.73079999999999</v>
      </c>
      <c r="G2457">
        <f>Pumpkin_Seeds_Dataset!G2455</f>
        <v>0.83150000000000002</v>
      </c>
      <c r="H2457">
        <f>Pumpkin_Seeds_Dataset!H2455</f>
        <v>0.99109999999999998</v>
      </c>
      <c r="I2457">
        <f>Pumpkin_Seeds_Dataset!I2455</f>
        <v>0.66790000000000005</v>
      </c>
      <c r="J2457">
        <f>Pumpkin_Seeds_Dataset!J2455</f>
        <v>0.82030000000000003</v>
      </c>
      <c r="K2457">
        <f>Pumpkin_Seeds_Dataset!K2455</f>
        <v>1.8003</v>
      </c>
      <c r="L2457">
        <f>Pumpkin_Seeds_Dataset!L2455</f>
        <v>0.74380000000000002</v>
      </c>
      <c r="M2457" s="9">
        <f>Pumpkin_Seeds_Dataset!M2455</f>
        <v>1</v>
      </c>
      <c r="N2457" s="10">
        <f t="shared" si="495"/>
        <v>0</v>
      </c>
      <c r="O2457" s="11">
        <f t="shared" si="496"/>
        <v>1</v>
      </c>
      <c r="P2457">
        <f t="shared" si="497"/>
        <v>1</v>
      </c>
      <c r="Q2457">
        <f t="shared" si="498"/>
        <v>0.93799697170069851</v>
      </c>
      <c r="R2457" s="9">
        <f t="shared" si="499"/>
        <v>0.93799697170069851</v>
      </c>
      <c r="S2457" s="11">
        <f t="shared" si="500"/>
        <v>6.2003028299301488E-2</v>
      </c>
      <c r="T2457" s="9">
        <f t="shared" si="501"/>
        <v>-6.4008558445197955E-2</v>
      </c>
      <c r="U2457" s="11">
        <f t="shared" si="502"/>
        <v>100</v>
      </c>
      <c r="AX2457">
        <v>0.99997214328167705</v>
      </c>
      <c r="AY2457">
        <v>0</v>
      </c>
      <c r="AZ2457">
        <v>1</v>
      </c>
      <c r="BA2457">
        <f t="shared" si="506"/>
        <v>1299</v>
      </c>
      <c r="BB2457">
        <f t="shared" si="507"/>
        <v>1154</v>
      </c>
      <c r="BC2457">
        <f t="shared" si="503"/>
        <v>7.6923076923074429E-4</v>
      </c>
      <c r="BD2457">
        <f t="shared" si="504"/>
        <v>3.833333333333333E-2</v>
      </c>
      <c r="BE2457">
        <f t="shared" si="505"/>
        <v>0</v>
      </c>
    </row>
    <row r="2458" spans="1:57" x14ac:dyDescent="0.3">
      <c r="A2458">
        <f>Pumpkin_Seeds_Dataset!A2456</f>
        <v>63907</v>
      </c>
      <c r="B2458">
        <f>Pumpkin_Seeds_Dataset!B2456</f>
        <v>1037.4639999999999</v>
      </c>
      <c r="C2458">
        <f>Pumpkin_Seeds_Dataset!C2456</f>
        <v>432.1567</v>
      </c>
      <c r="D2458">
        <f>Pumpkin_Seeds_Dataset!D2456</f>
        <v>189.42920000000001</v>
      </c>
      <c r="E2458">
        <f>Pumpkin_Seeds_Dataset!E2456</f>
        <v>64654</v>
      </c>
      <c r="F2458">
        <f>Pumpkin_Seeds_Dataset!F2456</f>
        <v>285.25240000000002</v>
      </c>
      <c r="G2458">
        <f>Pumpkin_Seeds_Dataset!G2456</f>
        <v>0.89880000000000004</v>
      </c>
      <c r="H2458">
        <f>Pumpkin_Seeds_Dataset!H2456</f>
        <v>0.98839999999999995</v>
      </c>
      <c r="I2458">
        <f>Pumpkin_Seeds_Dataset!I2456</f>
        <v>0.62960000000000005</v>
      </c>
      <c r="J2458">
        <f>Pumpkin_Seeds_Dataset!J2456</f>
        <v>0.74609999999999999</v>
      </c>
      <c r="K2458">
        <f>Pumpkin_Seeds_Dataset!K2456</f>
        <v>2.2814000000000001</v>
      </c>
      <c r="L2458">
        <f>Pumpkin_Seeds_Dataset!L2456</f>
        <v>0.66010000000000002</v>
      </c>
      <c r="M2458" s="9">
        <f>Pumpkin_Seeds_Dataset!M2456</f>
        <v>1</v>
      </c>
      <c r="N2458" s="10">
        <f t="shared" si="495"/>
        <v>0</v>
      </c>
      <c r="O2458" s="11">
        <f t="shared" si="496"/>
        <v>1</v>
      </c>
      <c r="P2458">
        <f t="shared" si="497"/>
        <v>1</v>
      </c>
      <c r="Q2458">
        <f t="shared" si="498"/>
        <v>0.96280741243593992</v>
      </c>
      <c r="R2458" s="9">
        <f t="shared" si="499"/>
        <v>0.96280741243593992</v>
      </c>
      <c r="S2458" s="11">
        <f t="shared" si="500"/>
        <v>3.7192587564060076E-2</v>
      </c>
      <c r="T2458" s="9">
        <f t="shared" si="501"/>
        <v>-3.7901874270346754E-2</v>
      </c>
      <c r="U2458" s="11">
        <f t="shared" si="502"/>
        <v>100</v>
      </c>
      <c r="AX2458">
        <v>0.99997265938872026</v>
      </c>
      <c r="AY2458">
        <v>0</v>
      </c>
      <c r="AZ2458">
        <v>1</v>
      </c>
      <c r="BA2458">
        <f t="shared" si="506"/>
        <v>1299</v>
      </c>
      <c r="BB2458">
        <f t="shared" si="507"/>
        <v>1155</v>
      </c>
      <c r="BC2458">
        <f t="shared" si="503"/>
        <v>7.6923076923074429E-4</v>
      </c>
      <c r="BD2458">
        <f t="shared" si="504"/>
        <v>3.7499999999999978E-2</v>
      </c>
      <c r="BE2458">
        <f t="shared" si="505"/>
        <v>0</v>
      </c>
    </row>
    <row r="2459" spans="1:57" x14ac:dyDescent="0.3">
      <c r="A2459">
        <f>Pumpkin_Seeds_Dataset!A2457</f>
        <v>72986</v>
      </c>
      <c r="B2459">
        <f>Pumpkin_Seeds_Dataset!B2457</f>
        <v>1086.3920000000001</v>
      </c>
      <c r="C2459">
        <f>Pumpkin_Seeds_Dataset!C2457</f>
        <v>443.7518</v>
      </c>
      <c r="D2459">
        <f>Pumpkin_Seeds_Dataset!D2457</f>
        <v>209.83099999999999</v>
      </c>
      <c r="E2459">
        <f>Pumpkin_Seeds_Dataset!E2457</f>
        <v>73632</v>
      </c>
      <c r="F2459">
        <f>Pumpkin_Seeds_Dataset!F2457</f>
        <v>304.84199999999998</v>
      </c>
      <c r="G2459">
        <f>Pumpkin_Seeds_Dataset!G2457</f>
        <v>0.88109999999999999</v>
      </c>
      <c r="H2459">
        <f>Pumpkin_Seeds_Dataset!H2457</f>
        <v>0.99119999999999997</v>
      </c>
      <c r="I2459">
        <f>Pumpkin_Seeds_Dataset!I2457</f>
        <v>0.6119</v>
      </c>
      <c r="J2459">
        <f>Pumpkin_Seeds_Dataset!J2457</f>
        <v>0.77710000000000001</v>
      </c>
      <c r="K2459">
        <f>Pumpkin_Seeds_Dataset!K2457</f>
        <v>2.1147999999999998</v>
      </c>
      <c r="L2459">
        <f>Pumpkin_Seeds_Dataset!L2457</f>
        <v>0.68700000000000006</v>
      </c>
      <c r="M2459" s="9">
        <f>Pumpkin_Seeds_Dataset!M2457</f>
        <v>1</v>
      </c>
      <c r="N2459" s="10">
        <f t="shared" si="495"/>
        <v>0</v>
      </c>
      <c r="O2459" s="11">
        <f t="shared" si="496"/>
        <v>1</v>
      </c>
      <c r="P2459">
        <f t="shared" si="497"/>
        <v>1</v>
      </c>
      <c r="Q2459">
        <f t="shared" si="498"/>
        <v>0.62654576432992937</v>
      </c>
      <c r="R2459" s="9">
        <f t="shared" si="499"/>
        <v>0.62654576432992937</v>
      </c>
      <c r="S2459" s="11">
        <f t="shared" si="500"/>
        <v>0.37345423567007063</v>
      </c>
      <c r="T2459" s="9">
        <f t="shared" si="501"/>
        <v>-0.46753345970024673</v>
      </c>
      <c r="U2459" s="11">
        <f t="shared" si="502"/>
        <v>100</v>
      </c>
      <c r="AX2459">
        <v>0.99997429158752549</v>
      </c>
      <c r="AY2459">
        <v>0</v>
      </c>
      <c r="AZ2459">
        <v>1</v>
      </c>
      <c r="BA2459">
        <f t="shared" si="506"/>
        <v>1299</v>
      </c>
      <c r="BB2459">
        <f t="shared" si="507"/>
        <v>1156</v>
      </c>
      <c r="BC2459">
        <f t="shared" si="503"/>
        <v>7.6923076923074429E-4</v>
      </c>
      <c r="BD2459">
        <f t="shared" si="504"/>
        <v>3.6666666666666625E-2</v>
      </c>
      <c r="BE2459">
        <f t="shared" si="505"/>
        <v>0</v>
      </c>
    </row>
    <row r="2460" spans="1:57" x14ac:dyDescent="0.3">
      <c r="A2460">
        <f>Pumpkin_Seeds_Dataset!A2458</f>
        <v>57255</v>
      </c>
      <c r="B2460">
        <f>Pumpkin_Seeds_Dataset!B2458</f>
        <v>1071.249</v>
      </c>
      <c r="C2460">
        <f>Pumpkin_Seeds_Dataset!C2458</f>
        <v>475.91680000000002</v>
      </c>
      <c r="D2460">
        <f>Pumpkin_Seeds_Dataset!D2458</f>
        <v>154.7253</v>
      </c>
      <c r="E2460">
        <f>Pumpkin_Seeds_Dataset!E2458</f>
        <v>57898</v>
      </c>
      <c r="F2460">
        <f>Pumpkin_Seeds_Dataset!F2458</f>
        <v>269.99880000000002</v>
      </c>
      <c r="G2460">
        <f>Pumpkin_Seeds_Dataset!G2458</f>
        <v>0.94569999999999999</v>
      </c>
      <c r="H2460">
        <f>Pumpkin_Seeds_Dataset!H2458</f>
        <v>0.9889</v>
      </c>
      <c r="I2460">
        <f>Pumpkin_Seeds_Dataset!I2458</f>
        <v>0.63970000000000005</v>
      </c>
      <c r="J2460">
        <f>Pumpkin_Seeds_Dataset!J2458</f>
        <v>0.627</v>
      </c>
      <c r="K2460">
        <f>Pumpkin_Seeds_Dataset!K2458</f>
        <v>3.0758999999999999</v>
      </c>
      <c r="L2460">
        <f>Pumpkin_Seeds_Dataset!L2458</f>
        <v>0.56730000000000003</v>
      </c>
      <c r="M2460" s="9">
        <f>Pumpkin_Seeds_Dataset!M2458</f>
        <v>1</v>
      </c>
      <c r="N2460" s="10">
        <f t="shared" si="495"/>
        <v>0</v>
      </c>
      <c r="O2460" s="11">
        <f t="shared" si="496"/>
        <v>1</v>
      </c>
      <c r="P2460">
        <f t="shared" si="497"/>
        <v>1</v>
      </c>
      <c r="Q2460">
        <f t="shared" si="498"/>
        <v>0.99999964784227113</v>
      </c>
      <c r="R2460" s="9">
        <f t="shared" si="499"/>
        <v>0.99999964784227113</v>
      </c>
      <c r="S2460" s="11">
        <f t="shared" si="500"/>
        <v>3.5215772886676433E-7</v>
      </c>
      <c r="T2460" s="9">
        <f t="shared" si="501"/>
        <v>-3.5215779087431188E-7</v>
      </c>
      <c r="U2460" s="11">
        <f t="shared" si="502"/>
        <v>100</v>
      </c>
      <c r="AX2460">
        <v>0.99997521183323967</v>
      </c>
      <c r="AY2460">
        <v>0</v>
      </c>
      <c r="AZ2460">
        <v>1</v>
      </c>
      <c r="BA2460">
        <f t="shared" si="506"/>
        <v>1299</v>
      </c>
      <c r="BB2460">
        <f t="shared" si="507"/>
        <v>1157</v>
      </c>
      <c r="BC2460">
        <f t="shared" si="503"/>
        <v>7.6923076923074429E-4</v>
      </c>
      <c r="BD2460">
        <f t="shared" si="504"/>
        <v>3.5833333333333384E-2</v>
      </c>
      <c r="BE2460">
        <f t="shared" si="505"/>
        <v>0</v>
      </c>
    </row>
    <row r="2461" spans="1:57" x14ac:dyDescent="0.3">
      <c r="A2461">
        <f>Pumpkin_Seeds_Dataset!A2459</f>
        <v>71038</v>
      </c>
      <c r="B2461">
        <f>Pumpkin_Seeds_Dataset!B2459</f>
        <v>1108.191</v>
      </c>
      <c r="C2461">
        <f>Pumpkin_Seeds_Dataset!C2459</f>
        <v>464.49889999999999</v>
      </c>
      <c r="D2461">
        <f>Pumpkin_Seeds_Dataset!D2459</f>
        <v>196.32900000000001</v>
      </c>
      <c r="E2461">
        <f>Pumpkin_Seeds_Dataset!E2459</f>
        <v>71782</v>
      </c>
      <c r="F2461">
        <f>Pumpkin_Seeds_Dataset!F2459</f>
        <v>300.74639999999999</v>
      </c>
      <c r="G2461">
        <f>Pumpkin_Seeds_Dataset!G2459</f>
        <v>0.90629999999999999</v>
      </c>
      <c r="H2461">
        <f>Pumpkin_Seeds_Dataset!H2459</f>
        <v>0.98960000000000004</v>
      </c>
      <c r="I2461">
        <f>Pumpkin_Seeds_Dataset!I2459</f>
        <v>0.76280000000000003</v>
      </c>
      <c r="J2461">
        <f>Pumpkin_Seeds_Dataset!J2459</f>
        <v>0.72689999999999999</v>
      </c>
      <c r="K2461">
        <f>Pumpkin_Seeds_Dataset!K2459</f>
        <v>2.3658999999999999</v>
      </c>
      <c r="L2461">
        <f>Pumpkin_Seeds_Dataset!L2459</f>
        <v>0.64749999999999996</v>
      </c>
      <c r="M2461" s="9">
        <f>Pumpkin_Seeds_Dataset!M2459</f>
        <v>1</v>
      </c>
      <c r="N2461" s="10">
        <f t="shared" si="495"/>
        <v>0</v>
      </c>
      <c r="O2461" s="11">
        <f t="shared" si="496"/>
        <v>1</v>
      </c>
      <c r="P2461">
        <f t="shared" si="497"/>
        <v>1</v>
      </c>
      <c r="Q2461">
        <f t="shared" si="498"/>
        <v>0.98774214004802197</v>
      </c>
      <c r="R2461" s="9">
        <f t="shared" si="499"/>
        <v>0.98774214004802197</v>
      </c>
      <c r="S2461" s="11">
        <f t="shared" si="500"/>
        <v>1.2257859951978034E-2</v>
      </c>
      <c r="T2461" s="9">
        <f t="shared" si="501"/>
        <v>-1.2333607152799136E-2</v>
      </c>
      <c r="U2461" s="11">
        <f t="shared" si="502"/>
        <v>100</v>
      </c>
      <c r="AX2461">
        <v>0.9999761500173594</v>
      </c>
      <c r="AY2461">
        <v>0</v>
      </c>
      <c r="AZ2461">
        <v>1</v>
      </c>
      <c r="BA2461">
        <f t="shared" si="506"/>
        <v>1299</v>
      </c>
      <c r="BB2461">
        <f t="shared" si="507"/>
        <v>1158</v>
      </c>
      <c r="BC2461">
        <f t="shared" si="503"/>
        <v>7.6923076923074429E-4</v>
      </c>
      <c r="BD2461">
        <f t="shared" si="504"/>
        <v>3.5000000000000031E-2</v>
      </c>
      <c r="BE2461">
        <f t="shared" si="505"/>
        <v>0</v>
      </c>
    </row>
    <row r="2462" spans="1:57" x14ac:dyDescent="0.3">
      <c r="A2462">
        <f>Pumpkin_Seeds_Dataset!A2460</f>
        <v>101695</v>
      </c>
      <c r="B2462">
        <f>Pumpkin_Seeds_Dataset!B2460</f>
        <v>1254.3710000000001</v>
      </c>
      <c r="C2462">
        <f>Pumpkin_Seeds_Dataset!C2460</f>
        <v>493.32810000000001</v>
      </c>
      <c r="D2462">
        <f>Pumpkin_Seeds_Dataset!D2460</f>
        <v>263.6463</v>
      </c>
      <c r="E2462">
        <f>Pumpkin_Seeds_Dataset!E2460</f>
        <v>102602</v>
      </c>
      <c r="F2462">
        <f>Pumpkin_Seeds_Dataset!F2460</f>
        <v>359.83620000000002</v>
      </c>
      <c r="G2462">
        <f>Pumpkin_Seeds_Dataset!G2460</f>
        <v>0.84519999999999995</v>
      </c>
      <c r="H2462">
        <f>Pumpkin_Seeds_Dataset!H2460</f>
        <v>0.99119999999999997</v>
      </c>
      <c r="I2462">
        <f>Pumpkin_Seeds_Dataset!I2460</f>
        <v>0.70179999999999998</v>
      </c>
      <c r="J2462">
        <f>Pumpkin_Seeds_Dataset!J2460</f>
        <v>0.81220000000000003</v>
      </c>
      <c r="K2462">
        <f>Pumpkin_Seeds_Dataset!K2460</f>
        <v>1.8712</v>
      </c>
      <c r="L2462">
        <f>Pumpkin_Seeds_Dataset!L2460</f>
        <v>0.72940000000000005</v>
      </c>
      <c r="M2462" s="9">
        <f>Pumpkin_Seeds_Dataset!M2460</f>
        <v>1</v>
      </c>
      <c r="N2462" s="10">
        <f t="shared" si="495"/>
        <v>0</v>
      </c>
      <c r="O2462" s="11">
        <f t="shared" si="496"/>
        <v>1</v>
      </c>
      <c r="P2462">
        <f t="shared" si="497"/>
        <v>1</v>
      </c>
      <c r="Q2462">
        <f t="shared" si="498"/>
        <v>0.42968843972687321</v>
      </c>
      <c r="R2462" s="9">
        <f t="shared" si="499"/>
        <v>0.42968843972687321</v>
      </c>
      <c r="S2462" s="11">
        <f t="shared" si="500"/>
        <v>0.57031156027312679</v>
      </c>
      <c r="T2462" s="9">
        <f t="shared" si="501"/>
        <v>-0.84469489168881462</v>
      </c>
      <c r="U2462" s="11">
        <f t="shared" si="502"/>
        <v>0</v>
      </c>
      <c r="AX2462">
        <v>0.99997720160063164</v>
      </c>
      <c r="AY2462">
        <v>0</v>
      </c>
      <c r="AZ2462">
        <v>1</v>
      </c>
      <c r="BA2462">
        <f t="shared" si="506"/>
        <v>1299</v>
      </c>
      <c r="BB2462">
        <f t="shared" si="507"/>
        <v>1159</v>
      </c>
      <c r="BC2462">
        <f t="shared" si="503"/>
        <v>7.6923076923074429E-4</v>
      </c>
      <c r="BD2462">
        <f t="shared" si="504"/>
        <v>3.4166666666666679E-2</v>
      </c>
      <c r="BE2462">
        <f t="shared" si="505"/>
        <v>0</v>
      </c>
    </row>
    <row r="2463" spans="1:57" x14ac:dyDescent="0.3">
      <c r="A2463">
        <f>Pumpkin_Seeds_Dataset!A2461</f>
        <v>60677</v>
      </c>
      <c r="B2463">
        <f>Pumpkin_Seeds_Dataset!B2461</f>
        <v>991.06299999999999</v>
      </c>
      <c r="C2463">
        <f>Pumpkin_Seeds_Dataset!C2461</f>
        <v>415.27569999999997</v>
      </c>
      <c r="D2463">
        <f>Pumpkin_Seeds_Dataset!D2461</f>
        <v>186.76220000000001</v>
      </c>
      <c r="E2463">
        <f>Pumpkin_Seeds_Dataset!E2461</f>
        <v>61143</v>
      </c>
      <c r="F2463">
        <f>Pumpkin_Seeds_Dataset!F2461</f>
        <v>277.95030000000003</v>
      </c>
      <c r="G2463">
        <f>Pumpkin_Seeds_Dataset!G2461</f>
        <v>0.89319999999999999</v>
      </c>
      <c r="H2463">
        <f>Pumpkin_Seeds_Dataset!H2461</f>
        <v>0.99239999999999995</v>
      </c>
      <c r="I2463">
        <f>Pumpkin_Seeds_Dataset!I2461</f>
        <v>0.76329999999999998</v>
      </c>
      <c r="J2463">
        <f>Pumpkin_Seeds_Dataset!J2461</f>
        <v>0.77629999999999999</v>
      </c>
      <c r="K2463">
        <f>Pumpkin_Seeds_Dataset!K2461</f>
        <v>2.2235999999999998</v>
      </c>
      <c r="L2463">
        <f>Pumpkin_Seeds_Dataset!L2461</f>
        <v>0.66930000000000001</v>
      </c>
      <c r="M2463" s="9">
        <f>Pumpkin_Seeds_Dataset!M2461</f>
        <v>1</v>
      </c>
      <c r="N2463" s="10">
        <f t="shared" si="495"/>
        <v>0</v>
      </c>
      <c r="O2463" s="11">
        <f t="shared" si="496"/>
        <v>1</v>
      </c>
      <c r="P2463">
        <f t="shared" si="497"/>
        <v>1</v>
      </c>
      <c r="Q2463">
        <f t="shared" si="498"/>
        <v>0.96883502428293911</v>
      </c>
      <c r="R2463" s="9">
        <f t="shared" si="499"/>
        <v>0.96883502428293911</v>
      </c>
      <c r="S2463" s="11">
        <f t="shared" si="500"/>
        <v>3.1164975717060894E-2</v>
      </c>
      <c r="T2463" s="9">
        <f t="shared" si="501"/>
        <v>-3.1660935164134665E-2</v>
      </c>
      <c r="U2463" s="11">
        <f t="shared" si="502"/>
        <v>100</v>
      </c>
      <c r="AX2463">
        <v>0.99997761089092352</v>
      </c>
      <c r="AY2463">
        <v>0</v>
      </c>
      <c r="AZ2463">
        <v>1</v>
      </c>
      <c r="BA2463">
        <f t="shared" si="506"/>
        <v>1299</v>
      </c>
      <c r="BB2463">
        <f t="shared" si="507"/>
        <v>1160</v>
      </c>
      <c r="BC2463">
        <f t="shared" si="503"/>
        <v>7.6923076923074429E-4</v>
      </c>
      <c r="BD2463">
        <f t="shared" si="504"/>
        <v>3.3333333333333326E-2</v>
      </c>
      <c r="BE2463">
        <f t="shared" si="505"/>
        <v>0</v>
      </c>
    </row>
    <row r="2464" spans="1:57" x14ac:dyDescent="0.3">
      <c r="A2464">
        <f>Pumpkin_Seeds_Dataset!A2462</f>
        <v>55926</v>
      </c>
      <c r="B2464">
        <f>Pumpkin_Seeds_Dataset!B2462</f>
        <v>963.14400000000001</v>
      </c>
      <c r="C2464">
        <f>Pumpkin_Seeds_Dataset!C2462</f>
        <v>380.5068</v>
      </c>
      <c r="D2464">
        <f>Pumpkin_Seeds_Dataset!D2462</f>
        <v>188.56</v>
      </c>
      <c r="E2464">
        <f>Pumpkin_Seeds_Dataset!E2462</f>
        <v>56727</v>
      </c>
      <c r="F2464">
        <f>Pumpkin_Seeds_Dataset!F2462</f>
        <v>266.84679999999997</v>
      </c>
      <c r="G2464">
        <f>Pumpkin_Seeds_Dataset!G2462</f>
        <v>0.86860000000000004</v>
      </c>
      <c r="H2464">
        <f>Pumpkin_Seeds_Dataset!H2462</f>
        <v>0.9859</v>
      </c>
      <c r="I2464">
        <f>Pumpkin_Seeds_Dataset!I2462</f>
        <v>0.73050000000000004</v>
      </c>
      <c r="J2464">
        <f>Pumpkin_Seeds_Dataset!J2462</f>
        <v>0.75760000000000005</v>
      </c>
      <c r="K2464">
        <f>Pumpkin_Seeds_Dataset!K2462</f>
        <v>2.0179999999999998</v>
      </c>
      <c r="L2464">
        <f>Pumpkin_Seeds_Dataset!L2462</f>
        <v>0.70130000000000003</v>
      </c>
      <c r="M2464" s="9">
        <f>Pumpkin_Seeds_Dataset!M2462</f>
        <v>1</v>
      </c>
      <c r="N2464" s="10">
        <f t="shared" si="495"/>
        <v>0</v>
      </c>
      <c r="O2464" s="11">
        <f t="shared" si="496"/>
        <v>1</v>
      </c>
      <c r="P2464">
        <f t="shared" si="497"/>
        <v>1</v>
      </c>
      <c r="Q2464">
        <f t="shared" si="498"/>
        <v>0.85053420798926616</v>
      </c>
      <c r="R2464" s="9">
        <f t="shared" si="499"/>
        <v>0.85053420798926616</v>
      </c>
      <c r="S2464" s="11">
        <f t="shared" si="500"/>
        <v>0.14946579201073384</v>
      </c>
      <c r="T2464" s="9">
        <f t="shared" si="501"/>
        <v>-0.16189064692124205</v>
      </c>
      <c r="U2464" s="11">
        <f t="shared" si="502"/>
        <v>100</v>
      </c>
      <c r="AX2464">
        <v>0.99997798028738327</v>
      </c>
      <c r="AY2464">
        <v>0</v>
      </c>
      <c r="AZ2464">
        <v>1</v>
      </c>
      <c r="BA2464">
        <f t="shared" si="506"/>
        <v>1299</v>
      </c>
      <c r="BB2464">
        <f t="shared" si="507"/>
        <v>1161</v>
      </c>
      <c r="BC2464">
        <f t="shared" si="503"/>
        <v>7.6923076923074429E-4</v>
      </c>
      <c r="BD2464">
        <f t="shared" si="504"/>
        <v>3.2499999999999973E-2</v>
      </c>
      <c r="BE2464">
        <f t="shared" si="505"/>
        <v>0</v>
      </c>
    </row>
    <row r="2465" spans="1:57" x14ac:dyDescent="0.3">
      <c r="A2465">
        <f>Pumpkin_Seeds_Dataset!A2463</f>
        <v>81489</v>
      </c>
      <c r="B2465">
        <f>Pumpkin_Seeds_Dataset!B2463</f>
        <v>1177.8219999999999</v>
      </c>
      <c r="C2465">
        <f>Pumpkin_Seeds_Dataset!C2463</f>
        <v>497.01920000000001</v>
      </c>
      <c r="D2465">
        <f>Pumpkin_Seeds_Dataset!D2463</f>
        <v>209.5395</v>
      </c>
      <c r="E2465">
        <f>Pumpkin_Seeds_Dataset!E2463</f>
        <v>82259</v>
      </c>
      <c r="F2465">
        <f>Pumpkin_Seeds_Dataset!F2463</f>
        <v>322.1103</v>
      </c>
      <c r="G2465">
        <f>Pumpkin_Seeds_Dataset!G2463</f>
        <v>0.90680000000000005</v>
      </c>
      <c r="H2465">
        <f>Pumpkin_Seeds_Dataset!H2463</f>
        <v>0.99060000000000004</v>
      </c>
      <c r="I2465">
        <f>Pumpkin_Seeds_Dataset!I2463</f>
        <v>0.72450000000000003</v>
      </c>
      <c r="J2465">
        <f>Pumpkin_Seeds_Dataset!J2463</f>
        <v>0.73819999999999997</v>
      </c>
      <c r="K2465">
        <f>Pumpkin_Seeds_Dataset!K2463</f>
        <v>2.3719999999999999</v>
      </c>
      <c r="L2465">
        <f>Pumpkin_Seeds_Dataset!L2463</f>
        <v>0.64810000000000001</v>
      </c>
      <c r="M2465" s="9">
        <f>Pumpkin_Seeds_Dataset!M2463</f>
        <v>1</v>
      </c>
      <c r="N2465" s="10">
        <f t="shared" si="495"/>
        <v>0</v>
      </c>
      <c r="O2465" s="11">
        <f t="shared" si="496"/>
        <v>1</v>
      </c>
      <c r="P2465">
        <f t="shared" si="497"/>
        <v>1</v>
      </c>
      <c r="Q2465">
        <f t="shared" si="498"/>
        <v>0.97808797752497345</v>
      </c>
      <c r="R2465" s="9">
        <f t="shared" si="499"/>
        <v>0.97808797752497345</v>
      </c>
      <c r="S2465" s="11">
        <f t="shared" si="500"/>
        <v>2.1912022475026549E-2</v>
      </c>
      <c r="T2465" s="9">
        <f t="shared" si="501"/>
        <v>-2.2155656423666778E-2</v>
      </c>
      <c r="U2465" s="11">
        <f t="shared" si="502"/>
        <v>100</v>
      </c>
      <c r="AX2465">
        <v>0.99997802594829466</v>
      </c>
      <c r="AY2465">
        <v>0</v>
      </c>
      <c r="AZ2465">
        <v>1</v>
      </c>
      <c r="BA2465">
        <f t="shared" si="506"/>
        <v>1299</v>
      </c>
      <c r="BB2465">
        <f t="shared" si="507"/>
        <v>1162</v>
      </c>
      <c r="BC2465">
        <f t="shared" si="503"/>
        <v>7.6923076923074429E-4</v>
      </c>
      <c r="BD2465">
        <f t="shared" si="504"/>
        <v>3.1666666666666621E-2</v>
      </c>
      <c r="BE2465">
        <f t="shared" si="505"/>
        <v>0</v>
      </c>
    </row>
    <row r="2466" spans="1:57" x14ac:dyDescent="0.3">
      <c r="A2466">
        <f>Pumpkin_Seeds_Dataset!A2464</f>
        <v>91187</v>
      </c>
      <c r="B2466">
        <f>Pumpkin_Seeds_Dataset!B2464</f>
        <v>1214.702</v>
      </c>
      <c r="C2466">
        <f>Pumpkin_Seeds_Dataset!C2464</f>
        <v>500.72149999999999</v>
      </c>
      <c r="D2466">
        <f>Pumpkin_Seeds_Dataset!D2464</f>
        <v>233.268</v>
      </c>
      <c r="E2466">
        <f>Pumpkin_Seeds_Dataset!E2464</f>
        <v>91961</v>
      </c>
      <c r="F2466">
        <f>Pumpkin_Seeds_Dataset!F2464</f>
        <v>340.73869999999999</v>
      </c>
      <c r="G2466">
        <f>Pumpkin_Seeds_Dataset!G2464</f>
        <v>0.88490000000000002</v>
      </c>
      <c r="H2466">
        <f>Pumpkin_Seeds_Dataset!H2464</f>
        <v>0.99160000000000004</v>
      </c>
      <c r="I2466">
        <f>Pumpkin_Seeds_Dataset!I2464</f>
        <v>0.70309999999999995</v>
      </c>
      <c r="J2466">
        <f>Pumpkin_Seeds_Dataset!J2464</f>
        <v>0.77659999999999996</v>
      </c>
      <c r="K2466">
        <f>Pumpkin_Seeds_Dataset!K2464</f>
        <v>2.1465999999999998</v>
      </c>
      <c r="L2466">
        <f>Pumpkin_Seeds_Dataset!L2464</f>
        <v>0.68049999999999999</v>
      </c>
      <c r="M2466" s="9">
        <f>Pumpkin_Seeds_Dataset!M2464</f>
        <v>1</v>
      </c>
      <c r="N2466" s="10">
        <f t="shared" si="495"/>
        <v>0</v>
      </c>
      <c r="O2466" s="11">
        <f t="shared" si="496"/>
        <v>1</v>
      </c>
      <c r="P2466">
        <f t="shared" si="497"/>
        <v>1</v>
      </c>
      <c r="Q2466">
        <f t="shared" si="498"/>
        <v>0.88795752910489889</v>
      </c>
      <c r="R2466" s="9">
        <f t="shared" si="499"/>
        <v>0.88795752910489889</v>
      </c>
      <c r="S2466" s="11">
        <f t="shared" si="500"/>
        <v>0.11204247089510111</v>
      </c>
      <c r="T2466" s="9">
        <f t="shared" si="501"/>
        <v>-0.11883136471831571</v>
      </c>
      <c r="U2466" s="11">
        <f t="shared" si="502"/>
        <v>100</v>
      </c>
      <c r="AX2466">
        <v>0.99998088050095579</v>
      </c>
      <c r="AY2466">
        <v>0</v>
      </c>
      <c r="AZ2466">
        <v>1</v>
      </c>
      <c r="BA2466">
        <f t="shared" si="506"/>
        <v>1299</v>
      </c>
      <c r="BB2466">
        <f t="shared" si="507"/>
        <v>1163</v>
      </c>
      <c r="BC2466">
        <f t="shared" si="503"/>
        <v>7.6923076923074429E-4</v>
      </c>
      <c r="BD2466">
        <f t="shared" si="504"/>
        <v>3.0833333333333379E-2</v>
      </c>
      <c r="BE2466">
        <f t="shared" si="505"/>
        <v>0</v>
      </c>
    </row>
    <row r="2467" spans="1:57" x14ac:dyDescent="0.3">
      <c r="A2467">
        <f>Pumpkin_Seeds_Dataset!A2465</f>
        <v>87110</v>
      </c>
      <c r="B2467">
        <f>Pumpkin_Seeds_Dataset!B2465</f>
        <v>1204.394</v>
      </c>
      <c r="C2467">
        <f>Pumpkin_Seeds_Dataset!C2465</f>
        <v>503.06610000000001</v>
      </c>
      <c r="D2467">
        <f>Pumpkin_Seeds_Dataset!D2465</f>
        <v>221.00460000000001</v>
      </c>
      <c r="E2467">
        <f>Pumpkin_Seeds_Dataset!E2465</f>
        <v>88000</v>
      </c>
      <c r="F2467">
        <f>Pumpkin_Seeds_Dataset!F2465</f>
        <v>333.03440000000001</v>
      </c>
      <c r="G2467">
        <f>Pumpkin_Seeds_Dataset!G2465</f>
        <v>0.89829999999999999</v>
      </c>
      <c r="H2467">
        <f>Pumpkin_Seeds_Dataset!H2465</f>
        <v>0.9899</v>
      </c>
      <c r="I2467">
        <f>Pumpkin_Seeds_Dataset!I2465</f>
        <v>0.69830000000000003</v>
      </c>
      <c r="J2467">
        <f>Pumpkin_Seeds_Dataset!J2465</f>
        <v>0.75460000000000005</v>
      </c>
      <c r="K2467">
        <f>Pumpkin_Seeds_Dataset!K2465</f>
        <v>2.2763</v>
      </c>
      <c r="L2467">
        <f>Pumpkin_Seeds_Dataset!L2465</f>
        <v>0.66200000000000003</v>
      </c>
      <c r="M2467" s="9">
        <f>Pumpkin_Seeds_Dataset!M2465</f>
        <v>1</v>
      </c>
      <c r="N2467" s="10">
        <f t="shared" si="495"/>
        <v>0</v>
      </c>
      <c r="O2467" s="11">
        <f t="shared" si="496"/>
        <v>1</v>
      </c>
      <c r="P2467">
        <f t="shared" si="497"/>
        <v>1</v>
      </c>
      <c r="Q2467">
        <f t="shared" si="498"/>
        <v>0.90610586726781039</v>
      </c>
      <c r="R2467" s="9">
        <f t="shared" si="499"/>
        <v>0.90610586726781039</v>
      </c>
      <c r="S2467" s="11">
        <f t="shared" si="500"/>
        <v>9.3894132732189606E-2</v>
      </c>
      <c r="T2467" s="9">
        <f t="shared" si="501"/>
        <v>-9.8599128476763859E-2</v>
      </c>
      <c r="U2467" s="11">
        <f t="shared" si="502"/>
        <v>100</v>
      </c>
      <c r="AX2467">
        <v>0.99998148689731414</v>
      </c>
      <c r="AY2467">
        <v>0</v>
      </c>
      <c r="AZ2467">
        <v>1</v>
      </c>
      <c r="BA2467">
        <f t="shared" si="506"/>
        <v>1299</v>
      </c>
      <c r="BB2467">
        <f t="shared" si="507"/>
        <v>1164</v>
      </c>
      <c r="BC2467">
        <f t="shared" si="503"/>
        <v>7.6923076923074429E-4</v>
      </c>
      <c r="BD2467">
        <f t="shared" si="504"/>
        <v>3.0000000000000027E-2</v>
      </c>
      <c r="BE2467">
        <f t="shared" si="505"/>
        <v>0</v>
      </c>
    </row>
    <row r="2468" spans="1:57" x14ac:dyDescent="0.3">
      <c r="A2468">
        <f>Pumpkin_Seeds_Dataset!A2466</f>
        <v>78025</v>
      </c>
      <c r="B2468">
        <f>Pumpkin_Seeds_Dataset!B2466</f>
        <v>1198.8979999999999</v>
      </c>
      <c r="C2468">
        <f>Pumpkin_Seeds_Dataset!C2466</f>
        <v>446.99299999999999</v>
      </c>
      <c r="D2468">
        <f>Pumpkin_Seeds_Dataset!D2466</f>
        <v>229.17420000000001</v>
      </c>
      <c r="E2468">
        <f>Pumpkin_Seeds_Dataset!E2466</f>
        <v>79611</v>
      </c>
      <c r="F2468">
        <f>Pumpkin_Seeds_Dataset!F2466</f>
        <v>315.18970000000002</v>
      </c>
      <c r="G2468">
        <f>Pumpkin_Seeds_Dataset!G2466</f>
        <v>0.85860000000000003</v>
      </c>
      <c r="H2468">
        <f>Pumpkin_Seeds_Dataset!H2466</f>
        <v>0.98009999999999997</v>
      </c>
      <c r="I2468">
        <f>Pumpkin_Seeds_Dataset!I2466</f>
        <v>0.64600000000000002</v>
      </c>
      <c r="J2468">
        <f>Pumpkin_Seeds_Dataset!J2466</f>
        <v>0.68210000000000004</v>
      </c>
      <c r="K2468">
        <f>Pumpkin_Seeds_Dataset!K2466</f>
        <v>1.9504999999999999</v>
      </c>
      <c r="L2468">
        <f>Pumpkin_Seeds_Dataset!L2466</f>
        <v>0.70509999999999995</v>
      </c>
      <c r="M2468" s="9">
        <f>Pumpkin_Seeds_Dataset!M2466</f>
        <v>1</v>
      </c>
      <c r="N2468" s="10">
        <f t="shared" si="495"/>
        <v>0</v>
      </c>
      <c r="O2468" s="11">
        <f t="shared" si="496"/>
        <v>1</v>
      </c>
      <c r="P2468">
        <f t="shared" si="497"/>
        <v>1</v>
      </c>
      <c r="Q2468">
        <f t="shared" si="498"/>
        <v>0.58541397946804419</v>
      </c>
      <c r="R2468" s="9">
        <f t="shared" si="499"/>
        <v>0.58541397946804419</v>
      </c>
      <c r="S2468" s="11">
        <f t="shared" si="500"/>
        <v>0.41458602053195581</v>
      </c>
      <c r="T2468" s="9">
        <f t="shared" si="501"/>
        <v>-0.53543602481124841</v>
      </c>
      <c r="U2468" s="11">
        <f t="shared" si="502"/>
        <v>100</v>
      </c>
      <c r="AX2468">
        <v>0.99998151161674265</v>
      </c>
      <c r="AY2468">
        <v>0</v>
      </c>
      <c r="AZ2468">
        <v>1</v>
      </c>
      <c r="BA2468">
        <f t="shared" si="506"/>
        <v>1299</v>
      </c>
      <c r="BB2468">
        <f t="shared" si="507"/>
        <v>1165</v>
      </c>
      <c r="BC2468">
        <f t="shared" si="503"/>
        <v>7.6923076923074429E-4</v>
      </c>
      <c r="BD2468">
        <f t="shared" si="504"/>
        <v>2.9166666666666674E-2</v>
      </c>
      <c r="BE2468">
        <f t="shared" si="505"/>
        <v>0</v>
      </c>
    </row>
    <row r="2469" spans="1:57" x14ac:dyDescent="0.3">
      <c r="A2469">
        <f>Pumpkin_Seeds_Dataset!A2467</f>
        <v>77516</v>
      </c>
      <c r="B2469">
        <f>Pumpkin_Seeds_Dataset!B2467</f>
        <v>1125.3789999999999</v>
      </c>
      <c r="C2469">
        <f>Pumpkin_Seeds_Dataset!C2467</f>
        <v>463.66410000000002</v>
      </c>
      <c r="D2469">
        <f>Pumpkin_Seeds_Dataset!D2467</f>
        <v>213.42099999999999</v>
      </c>
      <c r="E2469">
        <f>Pumpkin_Seeds_Dataset!E2467</f>
        <v>78287</v>
      </c>
      <c r="F2469">
        <f>Pumpkin_Seeds_Dataset!F2467</f>
        <v>314.15989999999999</v>
      </c>
      <c r="G2469">
        <f>Pumpkin_Seeds_Dataset!G2467</f>
        <v>0.88780000000000003</v>
      </c>
      <c r="H2469">
        <f>Pumpkin_Seeds_Dataset!H2467</f>
        <v>0.99019999999999997</v>
      </c>
      <c r="I2469">
        <f>Pumpkin_Seeds_Dataset!I2467</f>
        <v>0.61109999999999998</v>
      </c>
      <c r="J2469">
        <f>Pumpkin_Seeds_Dataset!J2467</f>
        <v>0.76910000000000001</v>
      </c>
      <c r="K2469">
        <f>Pumpkin_Seeds_Dataset!K2467</f>
        <v>2.1724999999999999</v>
      </c>
      <c r="L2469">
        <f>Pumpkin_Seeds_Dataset!L2467</f>
        <v>0.67759999999999998</v>
      </c>
      <c r="M2469" s="9">
        <f>Pumpkin_Seeds_Dataset!M2467</f>
        <v>1</v>
      </c>
      <c r="N2469" s="10">
        <f t="shared" si="495"/>
        <v>0</v>
      </c>
      <c r="O2469" s="11">
        <f t="shared" si="496"/>
        <v>1</v>
      </c>
      <c r="P2469">
        <f t="shared" si="497"/>
        <v>1</v>
      </c>
      <c r="Q2469">
        <f t="shared" si="498"/>
        <v>0.70029339024695769</v>
      </c>
      <c r="R2469" s="9">
        <f t="shared" si="499"/>
        <v>0.70029339024695769</v>
      </c>
      <c r="S2469" s="11">
        <f t="shared" si="500"/>
        <v>0.29970660975304231</v>
      </c>
      <c r="T2469" s="9">
        <f t="shared" si="501"/>
        <v>-0.3562559028244997</v>
      </c>
      <c r="U2469" s="11">
        <f t="shared" si="502"/>
        <v>100</v>
      </c>
      <c r="AX2469">
        <v>0.99998218484338608</v>
      </c>
      <c r="AY2469">
        <v>0</v>
      </c>
      <c r="AZ2469">
        <v>1</v>
      </c>
      <c r="BA2469">
        <f t="shared" si="506"/>
        <v>1299</v>
      </c>
      <c r="BB2469">
        <f t="shared" si="507"/>
        <v>1166</v>
      </c>
      <c r="BC2469">
        <f t="shared" si="503"/>
        <v>7.6923076923074429E-4</v>
      </c>
      <c r="BD2469">
        <f t="shared" si="504"/>
        <v>2.8333333333333321E-2</v>
      </c>
      <c r="BE2469">
        <f t="shared" si="505"/>
        <v>0</v>
      </c>
    </row>
    <row r="2470" spans="1:57" x14ac:dyDescent="0.3">
      <c r="A2470">
        <f>Pumpkin_Seeds_Dataset!A2468</f>
        <v>75754</v>
      </c>
      <c r="B2470">
        <f>Pumpkin_Seeds_Dataset!B2468</f>
        <v>1147.8050000000001</v>
      </c>
      <c r="C2470">
        <f>Pumpkin_Seeds_Dataset!C2468</f>
        <v>490.61689999999999</v>
      </c>
      <c r="D2470">
        <f>Pumpkin_Seeds_Dataset!D2468</f>
        <v>200.91290000000001</v>
      </c>
      <c r="E2470">
        <f>Pumpkin_Seeds_Dataset!E2468</f>
        <v>76332</v>
      </c>
      <c r="F2470">
        <f>Pumpkin_Seeds_Dataset!F2468</f>
        <v>310.56880000000001</v>
      </c>
      <c r="G2470">
        <f>Pumpkin_Seeds_Dataset!G2468</f>
        <v>0.9123</v>
      </c>
      <c r="H2470">
        <f>Pumpkin_Seeds_Dataset!H2468</f>
        <v>0.99239999999999995</v>
      </c>
      <c r="I2470">
        <f>Pumpkin_Seeds_Dataset!I2468</f>
        <v>0.54530000000000001</v>
      </c>
      <c r="J2470">
        <f>Pumpkin_Seeds_Dataset!J2468</f>
        <v>0.72260000000000002</v>
      </c>
      <c r="K2470">
        <f>Pumpkin_Seeds_Dataset!K2468</f>
        <v>2.4419</v>
      </c>
      <c r="L2470">
        <f>Pumpkin_Seeds_Dataset!L2468</f>
        <v>0.63300000000000001</v>
      </c>
      <c r="M2470" s="9">
        <f>Pumpkin_Seeds_Dataset!M2468</f>
        <v>1</v>
      </c>
      <c r="N2470" s="10">
        <f t="shared" si="495"/>
        <v>0</v>
      </c>
      <c r="O2470" s="11">
        <f t="shared" si="496"/>
        <v>1</v>
      </c>
      <c r="P2470">
        <f t="shared" si="497"/>
        <v>1</v>
      </c>
      <c r="Q2470">
        <f t="shared" si="498"/>
        <v>0.99950764391759139</v>
      </c>
      <c r="R2470" s="9">
        <f t="shared" si="499"/>
        <v>0.99950764391759139</v>
      </c>
      <c r="S2470" s="11">
        <f t="shared" si="500"/>
        <v>4.9235608240860707E-4</v>
      </c>
      <c r="T2470" s="9">
        <f t="shared" si="501"/>
        <v>-4.9247732946399955E-4</v>
      </c>
      <c r="U2470" s="11">
        <f t="shared" si="502"/>
        <v>100</v>
      </c>
      <c r="AX2470">
        <v>0.9999833436396528</v>
      </c>
      <c r="AY2470">
        <v>0</v>
      </c>
      <c r="AZ2470">
        <v>1</v>
      </c>
      <c r="BA2470">
        <f t="shared" si="506"/>
        <v>1299</v>
      </c>
      <c r="BB2470">
        <f t="shared" si="507"/>
        <v>1167</v>
      </c>
      <c r="BC2470">
        <f t="shared" si="503"/>
        <v>7.6923076923074429E-4</v>
      </c>
      <c r="BD2470">
        <f t="shared" si="504"/>
        <v>2.7499999999999969E-2</v>
      </c>
      <c r="BE2470">
        <f t="shared" si="505"/>
        <v>0</v>
      </c>
    </row>
    <row r="2471" spans="1:57" x14ac:dyDescent="0.3">
      <c r="A2471">
        <f>Pumpkin_Seeds_Dataset!A2469</f>
        <v>61013</v>
      </c>
      <c r="B2471">
        <f>Pumpkin_Seeds_Dataset!B2469</f>
        <v>1020.686</v>
      </c>
      <c r="C2471">
        <f>Pumpkin_Seeds_Dataset!C2469</f>
        <v>430.33089999999999</v>
      </c>
      <c r="D2471">
        <f>Pumpkin_Seeds_Dataset!D2469</f>
        <v>180.94229999999999</v>
      </c>
      <c r="E2471">
        <f>Pumpkin_Seeds_Dataset!E2469</f>
        <v>61554</v>
      </c>
      <c r="F2471">
        <f>Pumpkin_Seeds_Dataset!F2469</f>
        <v>278.71879999999999</v>
      </c>
      <c r="G2471">
        <f>Pumpkin_Seeds_Dataset!G2469</f>
        <v>0.9073</v>
      </c>
      <c r="H2471">
        <f>Pumpkin_Seeds_Dataset!H2469</f>
        <v>0.99119999999999997</v>
      </c>
      <c r="I2471">
        <f>Pumpkin_Seeds_Dataset!I2469</f>
        <v>0.60880000000000001</v>
      </c>
      <c r="J2471">
        <f>Pumpkin_Seeds_Dataset!J2469</f>
        <v>0.7359</v>
      </c>
      <c r="K2471">
        <f>Pumpkin_Seeds_Dataset!K2469</f>
        <v>2.3782999999999999</v>
      </c>
      <c r="L2471">
        <f>Pumpkin_Seeds_Dataset!L2469</f>
        <v>0.64770000000000005</v>
      </c>
      <c r="M2471" s="9">
        <f>Pumpkin_Seeds_Dataset!M2469</f>
        <v>1</v>
      </c>
      <c r="N2471" s="10">
        <f t="shared" si="495"/>
        <v>0</v>
      </c>
      <c r="O2471" s="11">
        <f t="shared" si="496"/>
        <v>1</v>
      </c>
      <c r="P2471">
        <f t="shared" si="497"/>
        <v>1</v>
      </c>
      <c r="Q2471">
        <f t="shared" si="498"/>
        <v>0.99187384221083064</v>
      </c>
      <c r="R2471" s="9">
        <f t="shared" si="499"/>
        <v>0.99187384221083064</v>
      </c>
      <c r="S2471" s="11">
        <f t="shared" si="500"/>
        <v>8.1261577891693637E-3</v>
      </c>
      <c r="T2471" s="9">
        <f t="shared" si="501"/>
        <v>-8.1593549754094361E-3</v>
      </c>
      <c r="U2471" s="11">
        <f t="shared" si="502"/>
        <v>100</v>
      </c>
      <c r="AX2471">
        <v>0.99998351851769962</v>
      </c>
      <c r="AY2471">
        <v>0</v>
      </c>
      <c r="AZ2471">
        <v>1</v>
      </c>
      <c r="BA2471">
        <f t="shared" si="506"/>
        <v>1299</v>
      </c>
      <c r="BB2471">
        <f t="shared" si="507"/>
        <v>1168</v>
      </c>
      <c r="BC2471">
        <f t="shared" si="503"/>
        <v>7.6923076923074429E-4</v>
      </c>
      <c r="BD2471">
        <f t="shared" si="504"/>
        <v>2.6666666666666616E-2</v>
      </c>
      <c r="BE2471">
        <f t="shared" si="505"/>
        <v>0</v>
      </c>
    </row>
    <row r="2472" spans="1:57" x14ac:dyDescent="0.3">
      <c r="A2472">
        <f>Pumpkin_Seeds_Dataset!A2470</f>
        <v>77244</v>
      </c>
      <c r="B2472">
        <f>Pumpkin_Seeds_Dataset!B2470</f>
        <v>1110.4159999999999</v>
      </c>
      <c r="C2472">
        <f>Pumpkin_Seeds_Dataset!C2470</f>
        <v>463.28710000000001</v>
      </c>
      <c r="D2472">
        <f>Pumpkin_Seeds_Dataset!D2470</f>
        <v>212.6756</v>
      </c>
      <c r="E2472">
        <f>Pumpkin_Seeds_Dataset!E2470</f>
        <v>77867</v>
      </c>
      <c r="F2472">
        <f>Pumpkin_Seeds_Dataset!F2470</f>
        <v>313.60820000000001</v>
      </c>
      <c r="G2472">
        <f>Pumpkin_Seeds_Dataset!G2470</f>
        <v>0.88839999999999997</v>
      </c>
      <c r="H2472">
        <f>Pumpkin_Seeds_Dataset!H2470</f>
        <v>0.99199999999999999</v>
      </c>
      <c r="I2472">
        <f>Pumpkin_Seeds_Dataset!I2470</f>
        <v>0.70879999999999999</v>
      </c>
      <c r="J2472">
        <f>Pumpkin_Seeds_Dataset!J2470</f>
        <v>0.78720000000000001</v>
      </c>
      <c r="K2472">
        <f>Pumpkin_Seeds_Dataset!K2470</f>
        <v>2.1783999999999999</v>
      </c>
      <c r="L2472">
        <f>Pumpkin_Seeds_Dataset!L2470</f>
        <v>0.67689999999999995</v>
      </c>
      <c r="M2472" s="9">
        <f>Pumpkin_Seeds_Dataset!M2470</f>
        <v>1</v>
      </c>
      <c r="N2472" s="10">
        <f t="shared" si="495"/>
        <v>0</v>
      </c>
      <c r="O2472" s="11">
        <f t="shared" si="496"/>
        <v>1</v>
      </c>
      <c r="P2472">
        <f t="shared" si="497"/>
        <v>1</v>
      </c>
      <c r="Q2472">
        <f t="shared" si="498"/>
        <v>0.78656260441499448</v>
      </c>
      <c r="R2472" s="9">
        <f t="shared" si="499"/>
        <v>0.78656260441499448</v>
      </c>
      <c r="S2472" s="11">
        <f t="shared" si="500"/>
        <v>0.21343739558500552</v>
      </c>
      <c r="T2472" s="9">
        <f t="shared" si="501"/>
        <v>-0.24008296090400774</v>
      </c>
      <c r="U2472" s="11">
        <f t="shared" si="502"/>
        <v>100</v>
      </c>
      <c r="AX2472">
        <v>0.99998385871231976</v>
      </c>
      <c r="AY2472">
        <v>0</v>
      </c>
      <c r="AZ2472">
        <v>1</v>
      </c>
      <c r="BA2472">
        <f t="shared" si="506"/>
        <v>1299</v>
      </c>
      <c r="BB2472">
        <f t="shared" si="507"/>
        <v>1169</v>
      </c>
      <c r="BC2472">
        <f t="shared" si="503"/>
        <v>7.6923076923074429E-4</v>
      </c>
      <c r="BD2472">
        <f t="shared" si="504"/>
        <v>2.5833333333333375E-2</v>
      </c>
      <c r="BE2472">
        <f t="shared" si="505"/>
        <v>0</v>
      </c>
    </row>
    <row r="2473" spans="1:57" x14ac:dyDescent="0.3">
      <c r="A2473">
        <f>Pumpkin_Seeds_Dataset!A2471</f>
        <v>65018</v>
      </c>
      <c r="B2473">
        <f>Pumpkin_Seeds_Dataset!B2471</f>
        <v>1000.1660000000001</v>
      </c>
      <c r="C2473">
        <f>Pumpkin_Seeds_Dataset!C2471</f>
        <v>385.83030000000002</v>
      </c>
      <c r="D2473">
        <f>Pumpkin_Seeds_Dataset!D2471</f>
        <v>218.84049999999999</v>
      </c>
      <c r="E2473">
        <f>Pumpkin_Seeds_Dataset!E2471</f>
        <v>65965</v>
      </c>
      <c r="F2473">
        <f>Pumpkin_Seeds_Dataset!F2471</f>
        <v>287.72120000000001</v>
      </c>
      <c r="G2473">
        <f>Pumpkin_Seeds_Dataset!G2471</f>
        <v>0.8236</v>
      </c>
      <c r="H2473">
        <f>Pumpkin_Seeds_Dataset!H2471</f>
        <v>0.98560000000000003</v>
      </c>
      <c r="I2473">
        <f>Pumpkin_Seeds_Dataset!I2471</f>
        <v>0.67659999999999998</v>
      </c>
      <c r="J2473">
        <f>Pumpkin_Seeds_Dataset!J2471</f>
        <v>0.81679999999999997</v>
      </c>
      <c r="K2473">
        <f>Pumpkin_Seeds_Dataset!K2471</f>
        <v>1.7630999999999999</v>
      </c>
      <c r="L2473">
        <f>Pumpkin_Seeds_Dataset!L2471</f>
        <v>0.74570000000000003</v>
      </c>
      <c r="M2473" s="9">
        <f>Pumpkin_Seeds_Dataset!M2471</f>
        <v>1</v>
      </c>
      <c r="N2473" s="10">
        <f t="shared" si="495"/>
        <v>0</v>
      </c>
      <c r="O2473" s="11">
        <f t="shared" si="496"/>
        <v>1</v>
      </c>
      <c r="P2473">
        <f t="shared" si="497"/>
        <v>1</v>
      </c>
      <c r="Q2473">
        <f t="shared" si="498"/>
        <v>0.2309152955562726</v>
      </c>
      <c r="R2473" s="9">
        <f t="shared" si="499"/>
        <v>0.2309152955562726</v>
      </c>
      <c r="S2473" s="11">
        <f t="shared" si="500"/>
        <v>0.76908470444372745</v>
      </c>
      <c r="T2473" s="9">
        <f t="shared" si="501"/>
        <v>-1.4657043216096404</v>
      </c>
      <c r="U2473" s="11">
        <f t="shared" si="502"/>
        <v>0</v>
      </c>
      <c r="AX2473">
        <v>0.99998435801196739</v>
      </c>
      <c r="AY2473">
        <v>0</v>
      </c>
      <c r="AZ2473">
        <v>1</v>
      </c>
      <c r="BA2473">
        <f t="shared" si="506"/>
        <v>1299</v>
      </c>
      <c r="BB2473">
        <f t="shared" si="507"/>
        <v>1170</v>
      </c>
      <c r="BC2473">
        <f t="shared" si="503"/>
        <v>7.6923076923074429E-4</v>
      </c>
      <c r="BD2473">
        <f t="shared" si="504"/>
        <v>2.5000000000000022E-2</v>
      </c>
      <c r="BE2473">
        <f t="shared" si="505"/>
        <v>0</v>
      </c>
    </row>
    <row r="2474" spans="1:57" x14ac:dyDescent="0.3">
      <c r="A2474">
        <f>Pumpkin_Seeds_Dataset!A2472</f>
        <v>109033</v>
      </c>
      <c r="B2474">
        <f>Pumpkin_Seeds_Dataset!B2472</f>
        <v>1328.5039999999999</v>
      </c>
      <c r="C2474">
        <f>Pumpkin_Seeds_Dataset!C2472</f>
        <v>551.73490000000004</v>
      </c>
      <c r="D2474">
        <f>Pumpkin_Seeds_Dataset!D2472</f>
        <v>252.45400000000001</v>
      </c>
      <c r="E2474">
        <f>Pumpkin_Seeds_Dataset!E2472</f>
        <v>109892</v>
      </c>
      <c r="F2474">
        <f>Pumpkin_Seeds_Dataset!F2472</f>
        <v>372.5924</v>
      </c>
      <c r="G2474">
        <f>Pumpkin_Seeds_Dataset!G2472</f>
        <v>0.88919999999999999</v>
      </c>
      <c r="H2474">
        <f>Pumpkin_Seeds_Dataset!H2472</f>
        <v>0.99219999999999997</v>
      </c>
      <c r="I2474">
        <f>Pumpkin_Seeds_Dataset!I2472</f>
        <v>0.74619999999999997</v>
      </c>
      <c r="J2474">
        <f>Pumpkin_Seeds_Dataset!J2472</f>
        <v>0.77629999999999999</v>
      </c>
      <c r="K2474">
        <f>Pumpkin_Seeds_Dataset!K2472</f>
        <v>2.1855000000000002</v>
      </c>
      <c r="L2474">
        <f>Pumpkin_Seeds_Dataset!L2472</f>
        <v>0.67530000000000001</v>
      </c>
      <c r="M2474" s="9">
        <f>Pumpkin_Seeds_Dataset!M2472</f>
        <v>1</v>
      </c>
      <c r="N2474" s="10">
        <f t="shared" si="495"/>
        <v>0</v>
      </c>
      <c r="O2474" s="11">
        <f t="shared" si="496"/>
        <v>1</v>
      </c>
      <c r="P2474">
        <f t="shared" si="497"/>
        <v>1</v>
      </c>
      <c r="Q2474">
        <f t="shared" si="498"/>
        <v>0.99033669562797977</v>
      </c>
      <c r="R2474" s="9">
        <f t="shared" si="499"/>
        <v>0.99033669562797977</v>
      </c>
      <c r="S2474" s="11">
        <f t="shared" si="500"/>
        <v>9.6633043720202316E-3</v>
      </c>
      <c r="T2474" s="9">
        <f t="shared" si="501"/>
        <v>-9.7102970793199218E-3</v>
      </c>
      <c r="U2474" s="11">
        <f t="shared" si="502"/>
        <v>100</v>
      </c>
      <c r="AX2474">
        <v>0.99998786531972206</v>
      </c>
      <c r="AY2474">
        <v>0</v>
      </c>
      <c r="AZ2474">
        <v>1</v>
      </c>
      <c r="BA2474">
        <f t="shared" si="506"/>
        <v>1299</v>
      </c>
      <c r="BB2474">
        <f t="shared" si="507"/>
        <v>1171</v>
      </c>
      <c r="BC2474">
        <f t="shared" si="503"/>
        <v>7.6923076923074429E-4</v>
      </c>
      <c r="BD2474">
        <f t="shared" si="504"/>
        <v>2.416666666666667E-2</v>
      </c>
      <c r="BE2474">
        <f t="shared" si="505"/>
        <v>0</v>
      </c>
    </row>
    <row r="2475" spans="1:57" x14ac:dyDescent="0.3">
      <c r="A2475">
        <f>Pumpkin_Seeds_Dataset!A2473</f>
        <v>114177</v>
      </c>
      <c r="B2475">
        <f>Pumpkin_Seeds_Dataset!B2473</f>
        <v>1411.442</v>
      </c>
      <c r="C2475">
        <f>Pumpkin_Seeds_Dataset!C2473</f>
        <v>598.61509999999998</v>
      </c>
      <c r="D2475">
        <f>Pumpkin_Seeds_Dataset!D2473</f>
        <v>244.07079999999999</v>
      </c>
      <c r="E2475">
        <f>Pumpkin_Seeds_Dataset!E2473</f>
        <v>115297</v>
      </c>
      <c r="F2475">
        <f>Pumpkin_Seeds_Dataset!F2473</f>
        <v>381.28030000000001</v>
      </c>
      <c r="G2475">
        <f>Pumpkin_Seeds_Dataset!G2473</f>
        <v>0.91310000000000002</v>
      </c>
      <c r="H2475">
        <f>Pumpkin_Seeds_Dataset!H2473</f>
        <v>0.99029999999999996</v>
      </c>
      <c r="I2475">
        <f>Pumpkin_Seeds_Dataset!I2473</f>
        <v>0.54510000000000003</v>
      </c>
      <c r="J2475">
        <f>Pumpkin_Seeds_Dataset!J2473</f>
        <v>0.72019999999999995</v>
      </c>
      <c r="K2475">
        <f>Pumpkin_Seeds_Dataset!K2473</f>
        <v>2.4525999999999999</v>
      </c>
      <c r="L2475">
        <f>Pumpkin_Seeds_Dataset!L2473</f>
        <v>0.63690000000000002</v>
      </c>
      <c r="M2475" s="9">
        <f>Pumpkin_Seeds_Dataset!M2473</f>
        <v>1</v>
      </c>
      <c r="N2475" s="10">
        <f t="shared" si="495"/>
        <v>0</v>
      </c>
      <c r="O2475" s="11">
        <f t="shared" si="496"/>
        <v>1</v>
      </c>
      <c r="P2475">
        <f t="shared" si="497"/>
        <v>1</v>
      </c>
      <c r="Q2475">
        <f t="shared" si="498"/>
        <v>0.99976529173479445</v>
      </c>
      <c r="R2475" s="9">
        <f t="shared" si="499"/>
        <v>0.99976529173479445</v>
      </c>
      <c r="S2475" s="11">
        <f t="shared" si="500"/>
        <v>2.347082652055521E-4</v>
      </c>
      <c r="T2475" s="9">
        <f t="shared" si="501"/>
        <v>-2.3473581350105609E-4</v>
      </c>
      <c r="U2475" s="11">
        <f t="shared" si="502"/>
        <v>100</v>
      </c>
      <c r="AX2475">
        <v>0.99998952092243842</v>
      </c>
      <c r="AY2475">
        <v>0</v>
      </c>
      <c r="AZ2475">
        <v>1</v>
      </c>
      <c r="BA2475">
        <f t="shared" si="506"/>
        <v>1299</v>
      </c>
      <c r="BB2475">
        <f t="shared" si="507"/>
        <v>1172</v>
      </c>
      <c r="BC2475">
        <f t="shared" si="503"/>
        <v>7.6923076923074429E-4</v>
      </c>
      <c r="BD2475">
        <f t="shared" si="504"/>
        <v>2.3333333333333317E-2</v>
      </c>
      <c r="BE2475">
        <f t="shared" si="505"/>
        <v>0</v>
      </c>
    </row>
    <row r="2476" spans="1:57" x14ac:dyDescent="0.3">
      <c r="A2476">
        <f>Pumpkin_Seeds_Dataset!A2474</f>
        <v>78792</v>
      </c>
      <c r="B2476">
        <f>Pumpkin_Seeds_Dataset!B2474</f>
        <v>1139.471</v>
      </c>
      <c r="C2476">
        <f>Pumpkin_Seeds_Dataset!C2474</f>
        <v>449.2928</v>
      </c>
      <c r="D2476">
        <f>Pumpkin_Seeds_Dataset!D2474</f>
        <v>226.57929999999999</v>
      </c>
      <c r="E2476">
        <f>Pumpkin_Seeds_Dataset!E2474</f>
        <v>80186</v>
      </c>
      <c r="F2476">
        <f>Pumpkin_Seeds_Dataset!F2474</f>
        <v>316.73500000000001</v>
      </c>
      <c r="G2476">
        <f>Pumpkin_Seeds_Dataset!G2474</f>
        <v>0.86350000000000005</v>
      </c>
      <c r="H2476">
        <f>Pumpkin_Seeds_Dataset!H2474</f>
        <v>0.98260000000000003</v>
      </c>
      <c r="I2476">
        <f>Pumpkin_Seeds_Dataset!I2474</f>
        <v>0.61019999999999996</v>
      </c>
      <c r="J2476">
        <f>Pumpkin_Seeds_Dataset!J2474</f>
        <v>0.76259999999999994</v>
      </c>
      <c r="K2476">
        <f>Pumpkin_Seeds_Dataset!K2474</f>
        <v>1.9829000000000001</v>
      </c>
      <c r="L2476">
        <f>Pumpkin_Seeds_Dataset!L2474</f>
        <v>0.70499999999999996</v>
      </c>
      <c r="M2476" s="9">
        <f>Pumpkin_Seeds_Dataset!M2474</f>
        <v>1</v>
      </c>
      <c r="N2476" s="10">
        <f t="shared" si="495"/>
        <v>0</v>
      </c>
      <c r="O2476" s="11">
        <f t="shared" si="496"/>
        <v>1</v>
      </c>
      <c r="P2476">
        <f t="shared" si="497"/>
        <v>1</v>
      </c>
      <c r="Q2476">
        <f t="shared" si="498"/>
        <v>0.17698887621632148</v>
      </c>
      <c r="R2476" s="9">
        <f t="shared" si="499"/>
        <v>0.17698887621632148</v>
      </c>
      <c r="S2476" s="11">
        <f t="shared" si="500"/>
        <v>0.82301112378367858</v>
      </c>
      <c r="T2476" s="9">
        <f t="shared" si="501"/>
        <v>-1.7316683946186873</v>
      </c>
      <c r="U2476" s="11">
        <f t="shared" si="502"/>
        <v>0</v>
      </c>
      <c r="AX2476">
        <v>0.99999006696318204</v>
      </c>
      <c r="AY2476">
        <v>0</v>
      </c>
      <c r="AZ2476">
        <v>1</v>
      </c>
      <c r="BA2476">
        <f t="shared" si="506"/>
        <v>1299</v>
      </c>
      <c r="BB2476">
        <f t="shared" si="507"/>
        <v>1173</v>
      </c>
      <c r="BC2476">
        <f t="shared" si="503"/>
        <v>7.6923076923074429E-4</v>
      </c>
      <c r="BD2476">
        <f t="shared" si="504"/>
        <v>2.2499999999999964E-2</v>
      </c>
      <c r="BE2476">
        <f t="shared" si="505"/>
        <v>0</v>
      </c>
    </row>
    <row r="2477" spans="1:57" x14ac:dyDescent="0.3">
      <c r="A2477">
        <f>Pumpkin_Seeds_Dataset!A2475</f>
        <v>69304</v>
      </c>
      <c r="B2477">
        <f>Pumpkin_Seeds_Dataset!B2475</f>
        <v>1069.857</v>
      </c>
      <c r="C2477">
        <f>Pumpkin_Seeds_Dataset!C2475</f>
        <v>445.93180000000001</v>
      </c>
      <c r="D2477">
        <f>Pumpkin_Seeds_Dataset!D2475</f>
        <v>198.40770000000001</v>
      </c>
      <c r="E2477">
        <f>Pumpkin_Seeds_Dataset!E2475</f>
        <v>70024</v>
      </c>
      <c r="F2477">
        <f>Pumpkin_Seeds_Dataset!F2475</f>
        <v>297.0532</v>
      </c>
      <c r="G2477">
        <f>Pumpkin_Seeds_Dataset!G2475</f>
        <v>0.89559999999999995</v>
      </c>
      <c r="H2477">
        <f>Pumpkin_Seeds_Dataset!H2475</f>
        <v>0.98970000000000002</v>
      </c>
      <c r="I2477">
        <f>Pumpkin_Seeds_Dataset!I2475</f>
        <v>0.56179999999999997</v>
      </c>
      <c r="J2477">
        <f>Pumpkin_Seeds_Dataset!J2475</f>
        <v>0.76090000000000002</v>
      </c>
      <c r="K2477">
        <f>Pumpkin_Seeds_Dataset!K2475</f>
        <v>2.2475999999999998</v>
      </c>
      <c r="L2477">
        <f>Pumpkin_Seeds_Dataset!L2475</f>
        <v>0.66610000000000003</v>
      </c>
      <c r="M2477" s="9">
        <f>Pumpkin_Seeds_Dataset!M2475</f>
        <v>1</v>
      </c>
      <c r="N2477" s="10">
        <f t="shared" si="495"/>
        <v>0</v>
      </c>
      <c r="O2477" s="11">
        <f t="shared" si="496"/>
        <v>1</v>
      </c>
      <c r="P2477">
        <f t="shared" si="497"/>
        <v>1</v>
      </c>
      <c r="Q2477">
        <f t="shared" si="498"/>
        <v>0.87610690879388209</v>
      </c>
      <c r="R2477" s="9">
        <f t="shared" si="499"/>
        <v>0.87610690879388209</v>
      </c>
      <c r="S2477" s="11">
        <f t="shared" si="500"/>
        <v>0.12389309120611791</v>
      </c>
      <c r="T2477" s="9">
        <f t="shared" si="501"/>
        <v>-0.13226715349011639</v>
      </c>
      <c r="U2477" s="11">
        <f t="shared" si="502"/>
        <v>100</v>
      </c>
      <c r="AX2477">
        <v>0.99999114505596121</v>
      </c>
      <c r="AY2477">
        <v>0</v>
      </c>
      <c r="AZ2477">
        <v>1</v>
      </c>
      <c r="BA2477">
        <f t="shared" si="506"/>
        <v>1299</v>
      </c>
      <c r="BB2477">
        <f t="shared" si="507"/>
        <v>1174</v>
      </c>
      <c r="BC2477">
        <f t="shared" si="503"/>
        <v>7.6923076923074429E-4</v>
      </c>
      <c r="BD2477">
        <f t="shared" si="504"/>
        <v>2.1666666666666612E-2</v>
      </c>
      <c r="BE2477">
        <f t="shared" si="505"/>
        <v>0</v>
      </c>
    </row>
    <row r="2478" spans="1:57" x14ac:dyDescent="0.3">
      <c r="A2478">
        <f>Pumpkin_Seeds_Dataset!A2476</f>
        <v>73111</v>
      </c>
      <c r="B2478">
        <f>Pumpkin_Seeds_Dataset!B2476</f>
        <v>1106.7829999999999</v>
      </c>
      <c r="C2478">
        <f>Pumpkin_Seeds_Dataset!C2476</f>
        <v>466.66</v>
      </c>
      <c r="D2478">
        <f>Pumpkin_Seeds_Dataset!D2476</f>
        <v>200.6157</v>
      </c>
      <c r="E2478">
        <f>Pumpkin_Seeds_Dataset!E2476</f>
        <v>73767</v>
      </c>
      <c r="F2478">
        <f>Pumpkin_Seeds_Dataset!F2476</f>
        <v>305.10300000000001</v>
      </c>
      <c r="G2478">
        <f>Pumpkin_Seeds_Dataset!G2476</f>
        <v>0.90290000000000004</v>
      </c>
      <c r="H2478">
        <f>Pumpkin_Seeds_Dataset!H2476</f>
        <v>0.99109999999999998</v>
      </c>
      <c r="I2478">
        <f>Pumpkin_Seeds_Dataset!I2476</f>
        <v>0.67259999999999998</v>
      </c>
      <c r="J2478">
        <f>Pumpkin_Seeds_Dataset!J2476</f>
        <v>0.75</v>
      </c>
      <c r="K2478">
        <f>Pumpkin_Seeds_Dataset!K2476</f>
        <v>2.3260999999999998</v>
      </c>
      <c r="L2478">
        <f>Pumpkin_Seeds_Dataset!L2476</f>
        <v>0.65380000000000005</v>
      </c>
      <c r="M2478" s="9">
        <f>Pumpkin_Seeds_Dataset!M2476</f>
        <v>1</v>
      </c>
      <c r="N2478" s="10">
        <f t="shared" si="495"/>
        <v>0</v>
      </c>
      <c r="O2478" s="11">
        <f t="shared" si="496"/>
        <v>1</v>
      </c>
      <c r="P2478">
        <f t="shared" si="497"/>
        <v>1</v>
      </c>
      <c r="Q2478">
        <f t="shared" si="498"/>
        <v>0.97310313820714378</v>
      </c>
      <c r="R2478" s="9">
        <f t="shared" si="499"/>
        <v>0.97310313820714378</v>
      </c>
      <c r="S2478" s="11">
        <f t="shared" si="500"/>
        <v>2.6896861792856219E-2</v>
      </c>
      <c r="T2478" s="9">
        <f t="shared" si="501"/>
        <v>-2.7265202200865719E-2</v>
      </c>
      <c r="U2478" s="11">
        <f t="shared" si="502"/>
        <v>100</v>
      </c>
      <c r="AX2478">
        <v>0.99999126865715393</v>
      </c>
      <c r="AY2478">
        <v>0</v>
      </c>
      <c r="AZ2478">
        <v>1</v>
      </c>
      <c r="BA2478">
        <f t="shared" si="506"/>
        <v>1299</v>
      </c>
      <c r="BB2478">
        <f t="shared" si="507"/>
        <v>1175</v>
      </c>
      <c r="BC2478">
        <f t="shared" si="503"/>
        <v>7.6923076923074429E-4</v>
      </c>
      <c r="BD2478">
        <f t="shared" si="504"/>
        <v>2.083333333333337E-2</v>
      </c>
      <c r="BE2478">
        <f t="shared" si="505"/>
        <v>0</v>
      </c>
    </row>
    <row r="2479" spans="1:57" x14ac:dyDescent="0.3">
      <c r="A2479">
        <f>Pumpkin_Seeds_Dataset!A2477</f>
        <v>74336</v>
      </c>
      <c r="B2479">
        <f>Pumpkin_Seeds_Dataset!B2477</f>
        <v>1105.654</v>
      </c>
      <c r="C2479">
        <f>Pumpkin_Seeds_Dataset!C2477</f>
        <v>461.95740000000001</v>
      </c>
      <c r="D2479">
        <f>Pumpkin_Seeds_Dataset!D2477</f>
        <v>205.3545</v>
      </c>
      <c r="E2479">
        <f>Pumpkin_Seeds_Dataset!E2477</f>
        <v>74955</v>
      </c>
      <c r="F2479">
        <f>Pumpkin_Seeds_Dataset!F2477</f>
        <v>307.64839999999998</v>
      </c>
      <c r="G2479">
        <f>Pumpkin_Seeds_Dataset!G2477</f>
        <v>0.89580000000000004</v>
      </c>
      <c r="H2479">
        <f>Pumpkin_Seeds_Dataset!H2477</f>
        <v>0.99170000000000003</v>
      </c>
      <c r="I2479">
        <f>Pumpkin_Seeds_Dataset!I2477</f>
        <v>0.75</v>
      </c>
      <c r="J2479">
        <f>Pumpkin_Seeds_Dataset!J2477</f>
        <v>0.7641</v>
      </c>
      <c r="K2479">
        <f>Pumpkin_Seeds_Dataset!K2477</f>
        <v>2.2496</v>
      </c>
      <c r="L2479">
        <f>Pumpkin_Seeds_Dataset!L2477</f>
        <v>0.66600000000000004</v>
      </c>
      <c r="M2479" s="9">
        <f>Pumpkin_Seeds_Dataset!M2477</f>
        <v>1</v>
      </c>
      <c r="N2479" s="10">
        <f t="shared" si="495"/>
        <v>0</v>
      </c>
      <c r="O2479" s="11">
        <f t="shared" si="496"/>
        <v>1</v>
      </c>
      <c r="P2479">
        <f t="shared" si="497"/>
        <v>1</v>
      </c>
      <c r="Q2479">
        <f t="shared" si="498"/>
        <v>0.91358910978135643</v>
      </c>
      <c r="R2479" s="9">
        <f t="shared" si="499"/>
        <v>0.91358910978135643</v>
      </c>
      <c r="S2479" s="11">
        <f t="shared" si="500"/>
        <v>8.6410890218643566E-2</v>
      </c>
      <c r="T2479" s="9">
        <f t="shared" si="501"/>
        <v>-9.037436026816538E-2</v>
      </c>
      <c r="U2479" s="11">
        <f t="shared" si="502"/>
        <v>100</v>
      </c>
      <c r="AX2479">
        <v>0.9999915234211727</v>
      </c>
      <c r="AY2479">
        <v>0</v>
      </c>
      <c r="AZ2479">
        <v>1</v>
      </c>
      <c r="BA2479">
        <f t="shared" si="506"/>
        <v>1299</v>
      </c>
      <c r="BB2479">
        <f t="shared" si="507"/>
        <v>1176</v>
      </c>
      <c r="BC2479">
        <f t="shared" si="503"/>
        <v>7.6923076923074429E-4</v>
      </c>
      <c r="BD2479">
        <f t="shared" si="504"/>
        <v>2.0000000000000018E-2</v>
      </c>
      <c r="BE2479">
        <f t="shared" si="505"/>
        <v>0</v>
      </c>
    </row>
    <row r="2480" spans="1:57" x14ac:dyDescent="0.3">
      <c r="A2480">
        <f>Pumpkin_Seeds_Dataset!A2478</f>
        <v>73128</v>
      </c>
      <c r="B2480">
        <f>Pumpkin_Seeds_Dataset!B2478</f>
        <v>1105.963</v>
      </c>
      <c r="C2480">
        <f>Pumpkin_Seeds_Dataset!C2478</f>
        <v>466.24759999999998</v>
      </c>
      <c r="D2480">
        <f>Pumpkin_Seeds_Dataset!D2478</f>
        <v>200.67750000000001</v>
      </c>
      <c r="E2480">
        <f>Pumpkin_Seeds_Dataset!E2478</f>
        <v>73703</v>
      </c>
      <c r="F2480">
        <f>Pumpkin_Seeds_Dataset!F2478</f>
        <v>305.13839999999999</v>
      </c>
      <c r="G2480">
        <f>Pumpkin_Seeds_Dataset!G2478</f>
        <v>0.90259999999999996</v>
      </c>
      <c r="H2480">
        <f>Pumpkin_Seeds_Dataset!H2478</f>
        <v>0.99219999999999997</v>
      </c>
      <c r="I2480">
        <f>Pumpkin_Seeds_Dataset!I2478</f>
        <v>0.62260000000000004</v>
      </c>
      <c r="J2480">
        <f>Pumpkin_Seeds_Dataset!J2478</f>
        <v>0.75129999999999997</v>
      </c>
      <c r="K2480">
        <f>Pumpkin_Seeds_Dataset!K2478</f>
        <v>2.3233999999999999</v>
      </c>
      <c r="L2480">
        <f>Pumpkin_Seeds_Dataset!L2478</f>
        <v>0.65449999999999997</v>
      </c>
      <c r="M2480" s="9">
        <f>Pumpkin_Seeds_Dataset!M2478</f>
        <v>1</v>
      </c>
      <c r="N2480" s="10">
        <f t="shared" si="495"/>
        <v>0</v>
      </c>
      <c r="O2480" s="11">
        <f t="shared" si="496"/>
        <v>1</v>
      </c>
      <c r="P2480">
        <f t="shared" si="497"/>
        <v>1</v>
      </c>
      <c r="Q2480">
        <f t="shared" si="498"/>
        <v>0.97476052236413246</v>
      </c>
      <c r="R2480" s="9">
        <f t="shared" si="499"/>
        <v>0.97476052236413246</v>
      </c>
      <c r="S2480" s="11">
        <f t="shared" si="500"/>
        <v>2.5239477635867535E-2</v>
      </c>
      <c r="T2480" s="9">
        <f t="shared" si="501"/>
        <v>-2.5563456241421881E-2</v>
      </c>
      <c r="U2480" s="11">
        <f t="shared" si="502"/>
        <v>100</v>
      </c>
      <c r="AX2480">
        <v>0.99999180292571987</v>
      </c>
      <c r="AY2480">
        <v>0</v>
      </c>
      <c r="AZ2480">
        <v>1</v>
      </c>
      <c r="BA2480">
        <f t="shared" si="506"/>
        <v>1299</v>
      </c>
      <c r="BB2480">
        <f t="shared" si="507"/>
        <v>1177</v>
      </c>
      <c r="BC2480">
        <f t="shared" si="503"/>
        <v>7.6923076923074429E-4</v>
      </c>
      <c r="BD2480">
        <f t="shared" si="504"/>
        <v>1.9166666666666665E-2</v>
      </c>
      <c r="BE2480">
        <f t="shared" si="505"/>
        <v>0</v>
      </c>
    </row>
    <row r="2481" spans="1:57" x14ac:dyDescent="0.3">
      <c r="A2481">
        <f>Pumpkin_Seeds_Dataset!A2479</f>
        <v>77358</v>
      </c>
      <c r="B2481">
        <f>Pumpkin_Seeds_Dataset!B2479</f>
        <v>1147.854</v>
      </c>
      <c r="C2481">
        <f>Pumpkin_Seeds_Dataset!C2479</f>
        <v>488.90309999999999</v>
      </c>
      <c r="D2481">
        <f>Pumpkin_Seeds_Dataset!D2479</f>
        <v>201.6832</v>
      </c>
      <c r="E2481">
        <f>Pumpkin_Seeds_Dataset!E2479</f>
        <v>78007</v>
      </c>
      <c r="F2481">
        <f>Pumpkin_Seeds_Dataset!F2479</f>
        <v>313.83960000000002</v>
      </c>
      <c r="G2481">
        <f>Pumpkin_Seeds_Dataset!G2479</f>
        <v>0.91090000000000004</v>
      </c>
      <c r="H2481">
        <f>Pumpkin_Seeds_Dataset!H2479</f>
        <v>0.99170000000000003</v>
      </c>
      <c r="I2481">
        <f>Pumpkin_Seeds_Dataset!I2479</f>
        <v>0.65380000000000005</v>
      </c>
      <c r="J2481">
        <f>Pumpkin_Seeds_Dataset!J2479</f>
        <v>0.73780000000000001</v>
      </c>
      <c r="K2481">
        <f>Pumpkin_Seeds_Dataset!K2479</f>
        <v>2.4241000000000001</v>
      </c>
      <c r="L2481">
        <f>Pumpkin_Seeds_Dataset!L2479</f>
        <v>0.64190000000000003</v>
      </c>
      <c r="M2481" s="9">
        <f>Pumpkin_Seeds_Dataset!M2479</f>
        <v>1</v>
      </c>
      <c r="N2481" s="10">
        <f t="shared" si="495"/>
        <v>0</v>
      </c>
      <c r="O2481" s="11">
        <f t="shared" si="496"/>
        <v>1</v>
      </c>
      <c r="P2481">
        <f t="shared" si="497"/>
        <v>1</v>
      </c>
      <c r="Q2481">
        <f t="shared" si="498"/>
        <v>0.9853834799132013</v>
      </c>
      <c r="R2481" s="9">
        <f t="shared" si="499"/>
        <v>0.9853834799132013</v>
      </c>
      <c r="S2481" s="11">
        <f t="shared" si="500"/>
        <v>1.4616520086798701E-2</v>
      </c>
      <c r="T2481" s="9">
        <f t="shared" si="501"/>
        <v>-1.4724393866468241E-2</v>
      </c>
      <c r="U2481" s="11">
        <f t="shared" si="502"/>
        <v>100</v>
      </c>
      <c r="AX2481">
        <v>0.99999234111970425</v>
      </c>
      <c r="AY2481">
        <v>0</v>
      </c>
      <c r="AZ2481">
        <v>1</v>
      </c>
      <c r="BA2481">
        <f t="shared" si="506"/>
        <v>1299</v>
      </c>
      <c r="BB2481">
        <f t="shared" si="507"/>
        <v>1178</v>
      </c>
      <c r="BC2481">
        <f t="shared" si="503"/>
        <v>7.6923076923074429E-4</v>
      </c>
      <c r="BD2481">
        <f t="shared" si="504"/>
        <v>1.8333333333333313E-2</v>
      </c>
      <c r="BE2481">
        <f t="shared" si="505"/>
        <v>0</v>
      </c>
    </row>
    <row r="2482" spans="1:57" x14ac:dyDescent="0.3">
      <c r="A2482">
        <f>Pumpkin_Seeds_Dataset!A2480</f>
        <v>98626</v>
      </c>
      <c r="B2482">
        <f>Pumpkin_Seeds_Dataset!B2480</f>
        <v>1264.03</v>
      </c>
      <c r="C2482">
        <f>Pumpkin_Seeds_Dataset!C2480</f>
        <v>520.27689999999996</v>
      </c>
      <c r="D2482">
        <f>Pumpkin_Seeds_Dataset!D2480</f>
        <v>242.00640000000001</v>
      </c>
      <c r="E2482">
        <f>Pumpkin_Seeds_Dataset!E2480</f>
        <v>99791</v>
      </c>
      <c r="F2482">
        <f>Pumpkin_Seeds_Dataset!F2480</f>
        <v>354.36500000000001</v>
      </c>
      <c r="G2482">
        <f>Pumpkin_Seeds_Dataset!G2480</f>
        <v>0.88519999999999999</v>
      </c>
      <c r="H2482">
        <f>Pumpkin_Seeds_Dataset!H2480</f>
        <v>0.98829999999999996</v>
      </c>
      <c r="I2482">
        <f>Pumpkin_Seeds_Dataset!I2480</f>
        <v>0.5948</v>
      </c>
      <c r="J2482">
        <f>Pumpkin_Seeds_Dataset!J2480</f>
        <v>0.77569999999999995</v>
      </c>
      <c r="K2482">
        <f>Pumpkin_Seeds_Dataset!K2480</f>
        <v>2.1497999999999999</v>
      </c>
      <c r="L2482">
        <f>Pumpkin_Seeds_Dataset!L2480</f>
        <v>0.68110000000000004</v>
      </c>
      <c r="M2482" s="9">
        <f>Pumpkin_Seeds_Dataset!M2480</f>
        <v>1</v>
      </c>
      <c r="N2482" s="10">
        <f t="shared" si="495"/>
        <v>0</v>
      </c>
      <c r="O2482" s="11">
        <f t="shared" si="496"/>
        <v>1</v>
      </c>
      <c r="P2482">
        <f t="shared" si="497"/>
        <v>1</v>
      </c>
      <c r="Q2482">
        <f t="shared" si="498"/>
        <v>0.70199859844525736</v>
      </c>
      <c r="R2482" s="9">
        <f t="shared" si="499"/>
        <v>0.70199859844525736</v>
      </c>
      <c r="S2482" s="11">
        <f t="shared" si="500"/>
        <v>0.29800140155474264</v>
      </c>
      <c r="T2482" s="9">
        <f t="shared" si="501"/>
        <v>-0.3538238714750464</v>
      </c>
      <c r="U2482" s="11">
        <f t="shared" si="502"/>
        <v>100</v>
      </c>
      <c r="AX2482">
        <v>0.99999237581276057</v>
      </c>
      <c r="AY2482">
        <v>0</v>
      </c>
      <c r="AZ2482">
        <v>1</v>
      </c>
      <c r="BA2482">
        <f t="shared" si="506"/>
        <v>1299</v>
      </c>
      <c r="BB2482">
        <f t="shared" si="507"/>
        <v>1179</v>
      </c>
      <c r="BC2482">
        <f t="shared" si="503"/>
        <v>7.6923076923074429E-4</v>
      </c>
      <c r="BD2482">
        <f t="shared" si="504"/>
        <v>1.749999999999996E-2</v>
      </c>
      <c r="BE2482">
        <f t="shared" si="505"/>
        <v>0</v>
      </c>
    </row>
    <row r="2483" spans="1:57" x14ac:dyDescent="0.3">
      <c r="A2483">
        <f>Pumpkin_Seeds_Dataset!A2481</f>
        <v>82366</v>
      </c>
      <c r="B2483">
        <f>Pumpkin_Seeds_Dataset!B2481</f>
        <v>1198.4570000000001</v>
      </c>
      <c r="C2483">
        <f>Pumpkin_Seeds_Dataset!C2481</f>
        <v>510.99009999999998</v>
      </c>
      <c r="D2483">
        <f>Pumpkin_Seeds_Dataset!D2481</f>
        <v>206.04560000000001</v>
      </c>
      <c r="E2483">
        <f>Pumpkin_Seeds_Dataset!E2481</f>
        <v>83517</v>
      </c>
      <c r="F2483">
        <f>Pumpkin_Seeds_Dataset!F2481</f>
        <v>323.83890000000002</v>
      </c>
      <c r="G2483">
        <f>Pumpkin_Seeds_Dataset!G2481</f>
        <v>0.91510000000000002</v>
      </c>
      <c r="H2483">
        <f>Pumpkin_Seeds_Dataset!H2481</f>
        <v>0.98619999999999997</v>
      </c>
      <c r="I2483">
        <f>Pumpkin_Seeds_Dataset!I2481</f>
        <v>0.73099999999999998</v>
      </c>
      <c r="J2483">
        <f>Pumpkin_Seeds_Dataset!J2481</f>
        <v>0.72060000000000002</v>
      </c>
      <c r="K2483">
        <f>Pumpkin_Seeds_Dataset!K2481</f>
        <v>2.48</v>
      </c>
      <c r="L2483">
        <f>Pumpkin_Seeds_Dataset!L2481</f>
        <v>0.63370000000000004</v>
      </c>
      <c r="M2483" s="9">
        <f>Pumpkin_Seeds_Dataset!M2481</f>
        <v>1</v>
      </c>
      <c r="N2483" s="10">
        <f t="shared" si="495"/>
        <v>0</v>
      </c>
      <c r="O2483" s="11">
        <f t="shared" si="496"/>
        <v>1</v>
      </c>
      <c r="P2483">
        <f t="shared" si="497"/>
        <v>1</v>
      </c>
      <c r="Q2483">
        <f t="shared" si="498"/>
        <v>0.97982111044500519</v>
      </c>
      <c r="R2483" s="9">
        <f t="shared" si="499"/>
        <v>0.97982111044500519</v>
      </c>
      <c r="S2483" s="11">
        <f t="shared" si="500"/>
        <v>2.0178889554994806E-2</v>
      </c>
      <c r="T2483" s="9">
        <f t="shared" si="501"/>
        <v>-2.0385264342278723E-2</v>
      </c>
      <c r="U2483" s="11">
        <f t="shared" si="502"/>
        <v>100</v>
      </c>
      <c r="AX2483">
        <v>0.99999281119757744</v>
      </c>
      <c r="AY2483">
        <v>0</v>
      </c>
      <c r="AZ2483">
        <v>1</v>
      </c>
      <c r="BA2483">
        <f t="shared" si="506"/>
        <v>1299</v>
      </c>
      <c r="BB2483">
        <f t="shared" si="507"/>
        <v>1180</v>
      </c>
      <c r="BC2483">
        <f t="shared" si="503"/>
        <v>7.6923076923074429E-4</v>
      </c>
      <c r="BD2483">
        <f t="shared" si="504"/>
        <v>1.6666666666666718E-2</v>
      </c>
      <c r="BE2483">
        <f t="shared" si="505"/>
        <v>0</v>
      </c>
    </row>
    <row r="2484" spans="1:57" x14ac:dyDescent="0.3">
      <c r="A2484">
        <f>Pumpkin_Seeds_Dataset!A2482</f>
        <v>72140</v>
      </c>
      <c r="B2484">
        <f>Pumpkin_Seeds_Dataset!B2482</f>
        <v>1178.2460000000001</v>
      </c>
      <c r="C2484">
        <f>Pumpkin_Seeds_Dataset!C2482</f>
        <v>516.25890000000004</v>
      </c>
      <c r="D2484">
        <f>Pumpkin_Seeds_Dataset!D2482</f>
        <v>184.55019999999999</v>
      </c>
      <c r="E2484">
        <f>Pumpkin_Seeds_Dataset!E2482</f>
        <v>75406</v>
      </c>
      <c r="F2484">
        <f>Pumpkin_Seeds_Dataset!F2482</f>
        <v>303.07010000000002</v>
      </c>
      <c r="G2484">
        <f>Pumpkin_Seeds_Dataset!G2482</f>
        <v>0.93389999999999995</v>
      </c>
      <c r="H2484">
        <f>Pumpkin_Seeds_Dataset!H2482</f>
        <v>0.95669999999999999</v>
      </c>
      <c r="I2484">
        <f>Pumpkin_Seeds_Dataset!I2482</f>
        <v>0.51629999999999998</v>
      </c>
      <c r="J2484">
        <f>Pumpkin_Seeds_Dataset!J2482</f>
        <v>0.65300000000000002</v>
      </c>
      <c r="K2484">
        <f>Pumpkin_Seeds_Dataset!K2482</f>
        <v>2.7974000000000001</v>
      </c>
      <c r="L2484">
        <f>Pumpkin_Seeds_Dataset!L2482</f>
        <v>0.58709999999999996</v>
      </c>
      <c r="M2484" s="9">
        <f>Pumpkin_Seeds_Dataset!M2482</f>
        <v>1</v>
      </c>
      <c r="N2484" s="10">
        <f t="shared" si="495"/>
        <v>0</v>
      </c>
      <c r="O2484" s="11">
        <f t="shared" si="496"/>
        <v>1</v>
      </c>
      <c r="P2484">
        <f t="shared" si="497"/>
        <v>1</v>
      </c>
      <c r="Q2484">
        <f t="shared" si="498"/>
        <v>0.99300702577465549</v>
      </c>
      <c r="R2484" s="9">
        <f t="shared" si="499"/>
        <v>0.99300702577465549</v>
      </c>
      <c r="S2484" s="11">
        <f t="shared" si="500"/>
        <v>6.992974225344506E-3</v>
      </c>
      <c r="T2484" s="9">
        <f t="shared" si="501"/>
        <v>-7.0175396602264201E-3</v>
      </c>
      <c r="U2484" s="11">
        <f t="shared" si="502"/>
        <v>100</v>
      </c>
      <c r="AX2484">
        <v>0.99999315886674034</v>
      </c>
      <c r="AY2484">
        <v>0</v>
      </c>
      <c r="AZ2484">
        <v>1</v>
      </c>
      <c r="BA2484">
        <f t="shared" si="506"/>
        <v>1299</v>
      </c>
      <c r="BB2484">
        <f t="shared" si="507"/>
        <v>1181</v>
      </c>
      <c r="BC2484">
        <f t="shared" si="503"/>
        <v>7.6923076923074429E-4</v>
      </c>
      <c r="BD2484">
        <f t="shared" si="504"/>
        <v>1.5833333333333366E-2</v>
      </c>
      <c r="BE2484">
        <f t="shared" si="505"/>
        <v>0</v>
      </c>
    </row>
    <row r="2485" spans="1:57" x14ac:dyDescent="0.3">
      <c r="A2485">
        <f>Pumpkin_Seeds_Dataset!A2483</f>
        <v>52367</v>
      </c>
      <c r="B2485">
        <f>Pumpkin_Seeds_Dataset!B2483</f>
        <v>1001.304</v>
      </c>
      <c r="C2485">
        <f>Pumpkin_Seeds_Dataset!C2483</f>
        <v>438.26060000000001</v>
      </c>
      <c r="D2485">
        <f>Pumpkin_Seeds_Dataset!D2483</f>
        <v>154.53460000000001</v>
      </c>
      <c r="E2485">
        <f>Pumpkin_Seeds_Dataset!E2483</f>
        <v>53045</v>
      </c>
      <c r="F2485">
        <f>Pumpkin_Seeds_Dataset!F2483</f>
        <v>258.2165</v>
      </c>
      <c r="G2485">
        <f>Pumpkin_Seeds_Dataset!G2483</f>
        <v>0.93579999999999997</v>
      </c>
      <c r="H2485">
        <f>Pumpkin_Seeds_Dataset!H2483</f>
        <v>0.98719999999999997</v>
      </c>
      <c r="I2485">
        <f>Pumpkin_Seeds_Dataset!I2483</f>
        <v>0.624</v>
      </c>
      <c r="J2485">
        <f>Pumpkin_Seeds_Dataset!J2483</f>
        <v>0.65639999999999998</v>
      </c>
      <c r="K2485">
        <f>Pumpkin_Seeds_Dataset!K2483</f>
        <v>2.8359999999999999</v>
      </c>
      <c r="L2485">
        <f>Pumpkin_Seeds_Dataset!L2483</f>
        <v>0.58919999999999995</v>
      </c>
      <c r="M2485" s="9">
        <f>Pumpkin_Seeds_Dataset!M2483</f>
        <v>1</v>
      </c>
      <c r="N2485" s="10">
        <f t="shared" si="495"/>
        <v>0</v>
      </c>
      <c r="O2485" s="11">
        <f t="shared" si="496"/>
        <v>1</v>
      </c>
      <c r="P2485">
        <f t="shared" si="497"/>
        <v>1</v>
      </c>
      <c r="Q2485">
        <f t="shared" si="498"/>
        <v>0.99999814730206904</v>
      </c>
      <c r="R2485" s="9">
        <f t="shared" si="499"/>
        <v>0.99999814730206904</v>
      </c>
      <c r="S2485" s="11">
        <f t="shared" si="500"/>
        <v>1.852697930959657E-6</v>
      </c>
      <c r="T2485" s="9">
        <f t="shared" si="501"/>
        <v>-1.8526996472065885E-6</v>
      </c>
      <c r="U2485" s="11">
        <f t="shared" si="502"/>
        <v>100</v>
      </c>
      <c r="AX2485">
        <v>0.99999328422472367</v>
      </c>
      <c r="AY2485">
        <v>0</v>
      </c>
      <c r="AZ2485">
        <v>1</v>
      </c>
      <c r="BA2485">
        <f t="shared" si="506"/>
        <v>1299</v>
      </c>
      <c r="BB2485">
        <f t="shared" si="507"/>
        <v>1182</v>
      </c>
      <c r="BC2485">
        <f t="shared" si="503"/>
        <v>7.6923076923074429E-4</v>
      </c>
      <c r="BD2485">
        <f t="shared" si="504"/>
        <v>1.5000000000000013E-2</v>
      </c>
      <c r="BE2485">
        <f t="shared" si="505"/>
        <v>0</v>
      </c>
    </row>
    <row r="2486" spans="1:57" x14ac:dyDescent="0.3">
      <c r="A2486">
        <f>Pumpkin_Seeds_Dataset!A2484</f>
        <v>112682</v>
      </c>
      <c r="B2486">
        <f>Pumpkin_Seeds_Dataset!B2484</f>
        <v>1361.8409999999999</v>
      </c>
      <c r="C2486">
        <f>Pumpkin_Seeds_Dataset!C2484</f>
        <v>557.66890000000001</v>
      </c>
      <c r="D2486">
        <f>Pumpkin_Seeds_Dataset!D2484</f>
        <v>259.80840000000001</v>
      </c>
      <c r="E2486">
        <f>Pumpkin_Seeds_Dataset!E2484</f>
        <v>113842</v>
      </c>
      <c r="F2486">
        <f>Pumpkin_Seeds_Dataset!F2484</f>
        <v>378.77589999999998</v>
      </c>
      <c r="G2486">
        <f>Pumpkin_Seeds_Dataset!G2484</f>
        <v>0.88480000000000003</v>
      </c>
      <c r="H2486">
        <f>Pumpkin_Seeds_Dataset!H2484</f>
        <v>0.98980000000000001</v>
      </c>
      <c r="I2486">
        <f>Pumpkin_Seeds_Dataset!I2484</f>
        <v>0.59330000000000005</v>
      </c>
      <c r="J2486">
        <f>Pumpkin_Seeds_Dataset!J2484</f>
        <v>0.76349999999999996</v>
      </c>
      <c r="K2486">
        <f>Pumpkin_Seeds_Dataset!K2484</f>
        <v>2.1465000000000001</v>
      </c>
      <c r="L2486">
        <f>Pumpkin_Seeds_Dataset!L2484</f>
        <v>0.67920000000000003</v>
      </c>
      <c r="M2486" s="9">
        <f>Pumpkin_Seeds_Dataset!M2484</f>
        <v>1</v>
      </c>
      <c r="N2486" s="10">
        <f t="shared" si="495"/>
        <v>0</v>
      </c>
      <c r="O2486" s="11">
        <f t="shared" si="496"/>
        <v>1</v>
      </c>
      <c r="P2486">
        <f t="shared" si="497"/>
        <v>1</v>
      </c>
      <c r="Q2486">
        <f t="shared" si="498"/>
        <v>0.99069330427014057</v>
      </c>
      <c r="R2486" s="9">
        <f t="shared" si="499"/>
        <v>0.99069330427014057</v>
      </c>
      <c r="S2486" s="11">
        <f t="shared" si="500"/>
        <v>9.3066957298594266E-3</v>
      </c>
      <c r="T2486" s="9">
        <f t="shared" si="501"/>
        <v>-9.3502736106889361E-3</v>
      </c>
      <c r="U2486" s="11">
        <f t="shared" si="502"/>
        <v>100</v>
      </c>
      <c r="AX2486">
        <v>0.99999331897165977</v>
      </c>
      <c r="AY2486">
        <v>0</v>
      </c>
      <c r="AZ2486">
        <v>1</v>
      </c>
      <c r="BA2486">
        <f t="shared" si="506"/>
        <v>1299</v>
      </c>
      <c r="BB2486">
        <f t="shared" si="507"/>
        <v>1183</v>
      </c>
      <c r="BC2486">
        <f t="shared" si="503"/>
        <v>7.6923076923074429E-4</v>
      </c>
      <c r="BD2486">
        <f t="shared" si="504"/>
        <v>1.4166666666666661E-2</v>
      </c>
      <c r="BE2486">
        <f t="shared" si="505"/>
        <v>0</v>
      </c>
    </row>
    <row r="2487" spans="1:57" x14ac:dyDescent="0.3">
      <c r="A2487">
        <f>Pumpkin_Seeds_Dataset!A2485</f>
        <v>58896</v>
      </c>
      <c r="B2487">
        <f>Pumpkin_Seeds_Dataset!B2485</f>
        <v>964.351</v>
      </c>
      <c r="C2487">
        <f>Pumpkin_Seeds_Dataset!C2485</f>
        <v>390.88580000000002</v>
      </c>
      <c r="D2487">
        <f>Pumpkin_Seeds_Dataset!D2485</f>
        <v>193.07089999999999</v>
      </c>
      <c r="E2487">
        <f>Pumpkin_Seeds_Dataset!E2485</f>
        <v>59536</v>
      </c>
      <c r="F2487">
        <f>Pumpkin_Seeds_Dataset!F2485</f>
        <v>273.84070000000003</v>
      </c>
      <c r="G2487">
        <f>Pumpkin_Seeds_Dataset!G2485</f>
        <v>0.86950000000000005</v>
      </c>
      <c r="H2487">
        <f>Pumpkin_Seeds_Dataset!H2485</f>
        <v>0.98929999999999996</v>
      </c>
      <c r="I2487">
        <f>Pumpkin_Seeds_Dataset!I2485</f>
        <v>0.62039999999999995</v>
      </c>
      <c r="J2487">
        <f>Pumpkin_Seeds_Dataset!J2485</f>
        <v>0.79579999999999995</v>
      </c>
      <c r="K2487">
        <f>Pumpkin_Seeds_Dataset!K2485</f>
        <v>2.0246</v>
      </c>
      <c r="L2487">
        <f>Pumpkin_Seeds_Dataset!L2485</f>
        <v>0.7006</v>
      </c>
      <c r="M2487" s="9">
        <f>Pumpkin_Seeds_Dataset!M2485</f>
        <v>1</v>
      </c>
      <c r="N2487" s="10">
        <f t="shared" si="495"/>
        <v>0</v>
      </c>
      <c r="O2487" s="11">
        <f t="shared" si="496"/>
        <v>1</v>
      </c>
      <c r="P2487">
        <f t="shared" si="497"/>
        <v>1</v>
      </c>
      <c r="Q2487">
        <f t="shared" si="498"/>
        <v>0.75670831688070217</v>
      </c>
      <c r="R2487" s="9">
        <f t="shared" si="499"/>
        <v>0.75670831688070217</v>
      </c>
      <c r="S2487" s="11">
        <f t="shared" si="500"/>
        <v>0.24329168311929783</v>
      </c>
      <c r="T2487" s="9">
        <f t="shared" si="501"/>
        <v>-0.27877741435395248</v>
      </c>
      <c r="U2487" s="11">
        <f t="shared" si="502"/>
        <v>100</v>
      </c>
      <c r="AX2487">
        <v>0.99999414729015812</v>
      </c>
      <c r="AY2487">
        <v>0</v>
      </c>
      <c r="AZ2487">
        <v>1</v>
      </c>
      <c r="BA2487">
        <f t="shared" si="506"/>
        <v>1299</v>
      </c>
      <c r="BB2487">
        <f t="shared" si="507"/>
        <v>1184</v>
      </c>
      <c r="BC2487">
        <f t="shared" si="503"/>
        <v>7.6923076923074429E-4</v>
      </c>
      <c r="BD2487">
        <f t="shared" si="504"/>
        <v>1.3333333333333308E-2</v>
      </c>
      <c r="BE2487">
        <f t="shared" si="505"/>
        <v>1.0256410256409905E-5</v>
      </c>
    </row>
    <row r="2488" spans="1:57" x14ac:dyDescent="0.3">
      <c r="A2488">
        <f>Pumpkin_Seeds_Dataset!A2486</f>
        <v>64666</v>
      </c>
      <c r="B2488">
        <f>Pumpkin_Seeds_Dataset!B2486</f>
        <v>1001.259</v>
      </c>
      <c r="C2488">
        <f>Pumpkin_Seeds_Dataset!C2486</f>
        <v>404.88900000000001</v>
      </c>
      <c r="D2488">
        <f>Pumpkin_Seeds_Dataset!D2486</f>
        <v>204.352</v>
      </c>
      <c r="E2488">
        <f>Pumpkin_Seeds_Dataset!E2486</f>
        <v>65184</v>
      </c>
      <c r="F2488">
        <f>Pumpkin_Seeds_Dataset!F2486</f>
        <v>286.94130000000001</v>
      </c>
      <c r="G2488">
        <f>Pumpkin_Seeds_Dataset!G2486</f>
        <v>0.86329999999999996</v>
      </c>
      <c r="H2488">
        <f>Pumpkin_Seeds_Dataset!H2486</f>
        <v>0.99209999999999998</v>
      </c>
      <c r="I2488">
        <f>Pumpkin_Seeds_Dataset!I2486</f>
        <v>0.62380000000000002</v>
      </c>
      <c r="J2488">
        <f>Pumpkin_Seeds_Dataset!J2486</f>
        <v>0.81059999999999999</v>
      </c>
      <c r="K2488">
        <f>Pumpkin_Seeds_Dataset!K2486</f>
        <v>1.9813000000000001</v>
      </c>
      <c r="L2488">
        <f>Pumpkin_Seeds_Dataset!L2486</f>
        <v>0.7087</v>
      </c>
      <c r="M2488" s="9">
        <f>Pumpkin_Seeds_Dataset!M2486</f>
        <v>1</v>
      </c>
      <c r="N2488" s="10">
        <f t="shared" si="495"/>
        <v>0</v>
      </c>
      <c r="O2488" s="11">
        <f t="shared" si="496"/>
        <v>1</v>
      </c>
      <c r="P2488">
        <f t="shared" si="497"/>
        <v>1</v>
      </c>
      <c r="Q2488">
        <f t="shared" si="498"/>
        <v>0.5283670632611398</v>
      </c>
      <c r="R2488" s="9">
        <f t="shared" si="499"/>
        <v>0.5283670632611398</v>
      </c>
      <c r="S2488" s="11">
        <f t="shared" si="500"/>
        <v>0.4716329367388602</v>
      </c>
      <c r="T2488" s="9">
        <f t="shared" si="501"/>
        <v>-0.63796404124203865</v>
      </c>
      <c r="U2488" s="11">
        <f t="shared" si="502"/>
        <v>100</v>
      </c>
      <c r="AX2488">
        <v>0.99999443475957328</v>
      </c>
      <c r="AY2488">
        <v>1</v>
      </c>
      <c r="AZ2488">
        <v>0</v>
      </c>
      <c r="BA2488">
        <f t="shared" si="506"/>
        <v>1300</v>
      </c>
      <c r="BB2488">
        <f t="shared" si="507"/>
        <v>1184</v>
      </c>
      <c r="BC2488">
        <f t="shared" si="503"/>
        <v>0</v>
      </c>
      <c r="BD2488">
        <f t="shared" si="504"/>
        <v>1.3333333333333308E-2</v>
      </c>
      <c r="BE2488">
        <f t="shared" si="505"/>
        <v>0</v>
      </c>
    </row>
    <row r="2489" spans="1:57" x14ac:dyDescent="0.3">
      <c r="A2489">
        <f>Pumpkin_Seeds_Dataset!A2487</f>
        <v>71141</v>
      </c>
      <c r="B2489">
        <f>Pumpkin_Seeds_Dataset!B2487</f>
        <v>1126.925</v>
      </c>
      <c r="C2489">
        <f>Pumpkin_Seeds_Dataset!C2487</f>
        <v>486.45979999999997</v>
      </c>
      <c r="D2489">
        <f>Pumpkin_Seeds_Dataset!D2487</f>
        <v>187.065</v>
      </c>
      <c r="E2489">
        <f>Pumpkin_Seeds_Dataset!E2487</f>
        <v>71768</v>
      </c>
      <c r="F2489">
        <f>Pumpkin_Seeds_Dataset!F2487</f>
        <v>300.96429999999998</v>
      </c>
      <c r="G2489">
        <f>Pumpkin_Seeds_Dataset!G2487</f>
        <v>0.92310000000000003</v>
      </c>
      <c r="H2489">
        <f>Pumpkin_Seeds_Dataset!H2487</f>
        <v>0.99129999999999996</v>
      </c>
      <c r="I2489">
        <f>Pumpkin_Seeds_Dataset!I2487</f>
        <v>0.58509999999999995</v>
      </c>
      <c r="J2489">
        <f>Pumpkin_Seeds_Dataset!J2487</f>
        <v>0.70389999999999997</v>
      </c>
      <c r="K2489">
        <f>Pumpkin_Seeds_Dataset!K2487</f>
        <v>2.6004999999999998</v>
      </c>
      <c r="L2489">
        <f>Pumpkin_Seeds_Dataset!L2487</f>
        <v>0.61870000000000003</v>
      </c>
      <c r="M2489" s="9">
        <f>Pumpkin_Seeds_Dataset!M2487</f>
        <v>1</v>
      </c>
      <c r="N2489" s="10">
        <f t="shared" si="495"/>
        <v>0</v>
      </c>
      <c r="O2489" s="11">
        <f t="shared" si="496"/>
        <v>1</v>
      </c>
      <c r="P2489">
        <f t="shared" si="497"/>
        <v>1</v>
      </c>
      <c r="Q2489">
        <f t="shared" si="498"/>
        <v>0.99909326916224495</v>
      </c>
      <c r="R2489" s="9">
        <f t="shared" si="499"/>
        <v>0.99909326916224495</v>
      </c>
      <c r="S2489" s="11">
        <f t="shared" si="500"/>
        <v>9.0673083775505425E-4</v>
      </c>
      <c r="T2489" s="9">
        <f t="shared" si="501"/>
        <v>-9.0714216682308605E-4</v>
      </c>
      <c r="U2489" s="11">
        <f t="shared" si="502"/>
        <v>100</v>
      </c>
      <c r="AX2489">
        <v>0.99999525175835358</v>
      </c>
      <c r="AY2489">
        <v>0</v>
      </c>
      <c r="AZ2489">
        <v>1</v>
      </c>
      <c r="BA2489">
        <f t="shared" si="506"/>
        <v>1300</v>
      </c>
      <c r="BB2489">
        <f t="shared" si="507"/>
        <v>1185</v>
      </c>
      <c r="BC2489">
        <f t="shared" si="503"/>
        <v>0</v>
      </c>
      <c r="BD2489">
        <f t="shared" si="504"/>
        <v>1.2499999999999956E-2</v>
      </c>
      <c r="BE2489">
        <f t="shared" si="505"/>
        <v>0</v>
      </c>
    </row>
    <row r="2490" spans="1:57" x14ac:dyDescent="0.3">
      <c r="A2490">
        <f>Pumpkin_Seeds_Dataset!A2488</f>
        <v>54426</v>
      </c>
      <c r="B2490">
        <f>Pumpkin_Seeds_Dataset!B2488</f>
        <v>903.45600000000002</v>
      </c>
      <c r="C2490">
        <f>Pumpkin_Seeds_Dataset!C2488</f>
        <v>363.78800000000001</v>
      </c>
      <c r="D2490">
        <f>Pumpkin_Seeds_Dataset!D2488</f>
        <v>190.86680000000001</v>
      </c>
      <c r="E2490">
        <f>Pumpkin_Seeds_Dataset!E2488</f>
        <v>54880</v>
      </c>
      <c r="F2490">
        <f>Pumpkin_Seeds_Dataset!F2488</f>
        <v>263.2439</v>
      </c>
      <c r="G2490">
        <f>Pumpkin_Seeds_Dataset!G2488</f>
        <v>0.85129999999999995</v>
      </c>
      <c r="H2490">
        <f>Pumpkin_Seeds_Dataset!H2488</f>
        <v>0.99170000000000003</v>
      </c>
      <c r="I2490">
        <f>Pumpkin_Seeds_Dataset!I2488</f>
        <v>0.64849999999999997</v>
      </c>
      <c r="J2490">
        <f>Pumpkin_Seeds_Dataset!J2488</f>
        <v>0.83789999999999998</v>
      </c>
      <c r="K2490">
        <f>Pumpkin_Seeds_Dataset!K2488</f>
        <v>1.9059999999999999</v>
      </c>
      <c r="L2490">
        <f>Pumpkin_Seeds_Dataset!L2488</f>
        <v>0.72360000000000002</v>
      </c>
      <c r="M2490" s="9">
        <f>Pumpkin_Seeds_Dataset!M2488</f>
        <v>1</v>
      </c>
      <c r="N2490" s="10">
        <f t="shared" si="495"/>
        <v>0</v>
      </c>
      <c r="O2490" s="11">
        <f t="shared" si="496"/>
        <v>1</v>
      </c>
      <c r="P2490">
        <f t="shared" si="497"/>
        <v>1</v>
      </c>
      <c r="Q2490">
        <f t="shared" si="498"/>
        <v>0.59483368620535781</v>
      </c>
      <c r="R2490" s="9">
        <f t="shared" si="499"/>
        <v>0.59483368620535781</v>
      </c>
      <c r="S2490" s="11">
        <f t="shared" si="500"/>
        <v>0.40516631379464219</v>
      </c>
      <c r="T2490" s="9">
        <f t="shared" si="501"/>
        <v>-0.51947343149181124</v>
      </c>
      <c r="U2490" s="11">
        <f t="shared" si="502"/>
        <v>100</v>
      </c>
      <c r="AX2490">
        <v>0.99999553266271679</v>
      </c>
      <c r="AY2490">
        <v>0</v>
      </c>
      <c r="AZ2490">
        <v>1</v>
      </c>
      <c r="BA2490">
        <f t="shared" si="506"/>
        <v>1300</v>
      </c>
      <c r="BB2490">
        <f t="shared" si="507"/>
        <v>1186</v>
      </c>
      <c r="BC2490">
        <f t="shared" si="503"/>
        <v>0</v>
      </c>
      <c r="BD2490">
        <f t="shared" si="504"/>
        <v>1.1666666666666714E-2</v>
      </c>
      <c r="BE2490">
        <f t="shared" si="505"/>
        <v>0</v>
      </c>
    </row>
    <row r="2491" spans="1:57" x14ac:dyDescent="0.3">
      <c r="A2491">
        <f>Pumpkin_Seeds_Dataset!A2489</f>
        <v>87088</v>
      </c>
      <c r="B2491">
        <f>Pumpkin_Seeds_Dataset!B2489</f>
        <v>1193.77</v>
      </c>
      <c r="C2491">
        <f>Pumpkin_Seeds_Dataset!C2489</f>
        <v>494.4742</v>
      </c>
      <c r="D2491">
        <f>Pumpkin_Seeds_Dataset!D2489</f>
        <v>225.17009999999999</v>
      </c>
      <c r="E2491">
        <f>Pumpkin_Seeds_Dataset!E2489</f>
        <v>87924</v>
      </c>
      <c r="F2491">
        <f>Pumpkin_Seeds_Dataset!F2489</f>
        <v>332.9923</v>
      </c>
      <c r="G2491">
        <f>Pumpkin_Seeds_Dataset!G2489</f>
        <v>0.89029999999999998</v>
      </c>
      <c r="H2491">
        <f>Pumpkin_Seeds_Dataset!H2489</f>
        <v>0.99050000000000005</v>
      </c>
      <c r="I2491">
        <f>Pumpkin_Seeds_Dataset!I2489</f>
        <v>0.70509999999999995</v>
      </c>
      <c r="J2491">
        <f>Pumpkin_Seeds_Dataset!J2489</f>
        <v>0.76790000000000003</v>
      </c>
      <c r="K2491">
        <f>Pumpkin_Seeds_Dataset!K2489</f>
        <v>2.1960000000000002</v>
      </c>
      <c r="L2491">
        <f>Pumpkin_Seeds_Dataset!L2489</f>
        <v>0.6734</v>
      </c>
      <c r="M2491" s="9">
        <f>Pumpkin_Seeds_Dataset!M2489</f>
        <v>1</v>
      </c>
      <c r="N2491" s="10">
        <f t="shared" si="495"/>
        <v>0</v>
      </c>
      <c r="O2491" s="11">
        <f t="shared" si="496"/>
        <v>1</v>
      </c>
      <c r="P2491">
        <f t="shared" si="497"/>
        <v>1</v>
      </c>
      <c r="Q2491">
        <f t="shared" si="498"/>
        <v>0.85010896177874784</v>
      </c>
      <c r="R2491" s="9">
        <f t="shared" si="499"/>
        <v>0.85010896177874784</v>
      </c>
      <c r="S2491" s="11">
        <f t="shared" si="500"/>
        <v>0.14989103822125216</v>
      </c>
      <c r="T2491" s="9">
        <f t="shared" si="501"/>
        <v>-0.16239074738551426</v>
      </c>
      <c r="U2491" s="11">
        <f t="shared" si="502"/>
        <v>100</v>
      </c>
      <c r="AX2491">
        <v>0.99999588159029007</v>
      </c>
      <c r="AY2491">
        <v>0</v>
      </c>
      <c r="AZ2491">
        <v>1</v>
      </c>
      <c r="BA2491">
        <f t="shared" si="506"/>
        <v>1300</v>
      </c>
      <c r="BB2491">
        <f t="shared" si="507"/>
        <v>1187</v>
      </c>
      <c r="BC2491">
        <f t="shared" si="503"/>
        <v>0</v>
      </c>
      <c r="BD2491">
        <f t="shared" si="504"/>
        <v>1.0833333333333361E-2</v>
      </c>
      <c r="BE2491">
        <f t="shared" si="505"/>
        <v>0</v>
      </c>
    </row>
    <row r="2492" spans="1:57" x14ac:dyDescent="0.3">
      <c r="A2492">
        <f>Pumpkin_Seeds_Dataset!A2490</f>
        <v>60387</v>
      </c>
      <c r="B2492">
        <f>Pumpkin_Seeds_Dataset!B2490</f>
        <v>1016.508</v>
      </c>
      <c r="C2492">
        <f>Pumpkin_Seeds_Dataset!C2490</f>
        <v>433.28840000000002</v>
      </c>
      <c r="D2492">
        <f>Pumpkin_Seeds_Dataset!D2490</f>
        <v>178.2834</v>
      </c>
      <c r="E2492">
        <f>Pumpkin_Seeds_Dataset!E2490</f>
        <v>60938</v>
      </c>
      <c r="F2492">
        <f>Pumpkin_Seeds_Dataset!F2490</f>
        <v>277.28530000000001</v>
      </c>
      <c r="G2492">
        <f>Pumpkin_Seeds_Dataset!G2490</f>
        <v>0.91139999999999999</v>
      </c>
      <c r="H2492">
        <f>Pumpkin_Seeds_Dataset!H2490</f>
        <v>0.99099999999999999</v>
      </c>
      <c r="I2492">
        <f>Pumpkin_Seeds_Dataset!I2490</f>
        <v>0.62019999999999997</v>
      </c>
      <c r="J2492">
        <f>Pumpkin_Seeds_Dataset!J2490</f>
        <v>0.73440000000000005</v>
      </c>
      <c r="K2492">
        <f>Pumpkin_Seeds_Dataset!K2490</f>
        <v>2.4302999999999999</v>
      </c>
      <c r="L2492">
        <f>Pumpkin_Seeds_Dataset!L2490</f>
        <v>0.64</v>
      </c>
      <c r="M2492" s="9">
        <f>Pumpkin_Seeds_Dataset!M2490</f>
        <v>1</v>
      </c>
      <c r="N2492" s="10">
        <f t="shared" si="495"/>
        <v>0</v>
      </c>
      <c r="O2492" s="11">
        <f t="shared" si="496"/>
        <v>1</v>
      </c>
      <c r="P2492">
        <f t="shared" si="497"/>
        <v>1</v>
      </c>
      <c r="Q2492">
        <f t="shared" si="498"/>
        <v>0.99680903519742214</v>
      </c>
      <c r="R2492" s="9">
        <f t="shared" si="499"/>
        <v>0.99680903519742214</v>
      </c>
      <c r="S2492" s="11">
        <f t="shared" si="500"/>
        <v>3.1909648025778559E-3</v>
      </c>
      <c r="T2492" s="9">
        <f t="shared" si="501"/>
        <v>-3.196066787156661E-3</v>
      </c>
      <c r="U2492" s="11">
        <f t="shared" si="502"/>
        <v>100</v>
      </c>
      <c r="AX2492">
        <v>0.99999727309571473</v>
      </c>
      <c r="AY2492">
        <v>0</v>
      </c>
      <c r="AZ2492">
        <v>1</v>
      </c>
      <c r="BA2492">
        <f t="shared" si="506"/>
        <v>1300</v>
      </c>
      <c r="BB2492">
        <f t="shared" si="507"/>
        <v>1188</v>
      </c>
      <c r="BC2492">
        <f t="shared" si="503"/>
        <v>0</v>
      </c>
      <c r="BD2492">
        <f t="shared" si="504"/>
        <v>1.0000000000000009E-2</v>
      </c>
      <c r="BE2492">
        <f t="shared" si="505"/>
        <v>0</v>
      </c>
    </row>
    <row r="2493" spans="1:57" x14ac:dyDescent="0.3">
      <c r="A2493">
        <f>Pumpkin_Seeds_Dataset!A2491</f>
        <v>92886</v>
      </c>
      <c r="B2493">
        <f>Pumpkin_Seeds_Dataset!B2491</f>
        <v>1211.8520000000001</v>
      </c>
      <c r="C2493">
        <f>Pumpkin_Seeds_Dataset!C2491</f>
        <v>501.5779</v>
      </c>
      <c r="D2493">
        <f>Pumpkin_Seeds_Dataset!D2491</f>
        <v>237.12129999999999</v>
      </c>
      <c r="E2493">
        <f>Pumpkin_Seeds_Dataset!E2491</f>
        <v>93503</v>
      </c>
      <c r="F2493">
        <f>Pumpkin_Seeds_Dataset!F2491</f>
        <v>343.89839999999998</v>
      </c>
      <c r="G2493">
        <f>Pumpkin_Seeds_Dataset!G2491</f>
        <v>0.88119999999999998</v>
      </c>
      <c r="H2493">
        <f>Pumpkin_Seeds_Dataset!H2491</f>
        <v>0.99339999999999995</v>
      </c>
      <c r="I2493">
        <f>Pumpkin_Seeds_Dataset!I2491</f>
        <v>0.61799999999999999</v>
      </c>
      <c r="J2493">
        <f>Pumpkin_Seeds_Dataset!J2491</f>
        <v>0.79479999999999995</v>
      </c>
      <c r="K2493">
        <f>Pumpkin_Seeds_Dataset!K2491</f>
        <v>2.1153</v>
      </c>
      <c r="L2493">
        <f>Pumpkin_Seeds_Dataset!L2491</f>
        <v>0.68559999999999999</v>
      </c>
      <c r="M2493" s="9">
        <f>Pumpkin_Seeds_Dataset!M2491</f>
        <v>1</v>
      </c>
      <c r="N2493" s="10">
        <f t="shared" si="495"/>
        <v>0</v>
      </c>
      <c r="O2493" s="11">
        <f t="shared" si="496"/>
        <v>1</v>
      </c>
      <c r="P2493">
        <f t="shared" si="497"/>
        <v>1</v>
      </c>
      <c r="Q2493">
        <f t="shared" si="498"/>
        <v>0.90723176448464482</v>
      </c>
      <c r="R2493" s="9">
        <f t="shared" si="499"/>
        <v>0.90723176448464482</v>
      </c>
      <c r="S2493" s="11">
        <f t="shared" si="500"/>
        <v>9.276823551535518E-2</v>
      </c>
      <c r="T2493" s="9">
        <f t="shared" si="501"/>
        <v>-9.7357332859883169E-2</v>
      </c>
      <c r="U2493" s="11">
        <f t="shared" si="502"/>
        <v>100</v>
      </c>
      <c r="AX2493">
        <v>0.99999737307080816</v>
      </c>
      <c r="AY2493">
        <v>0</v>
      </c>
      <c r="AZ2493">
        <v>1</v>
      </c>
      <c r="BA2493">
        <f t="shared" si="506"/>
        <v>1300</v>
      </c>
      <c r="BB2493">
        <f t="shared" si="507"/>
        <v>1189</v>
      </c>
      <c r="BC2493">
        <f t="shared" si="503"/>
        <v>0</v>
      </c>
      <c r="BD2493">
        <f t="shared" si="504"/>
        <v>9.1666666666666563E-3</v>
      </c>
      <c r="BE2493">
        <f t="shared" si="505"/>
        <v>0</v>
      </c>
    </row>
    <row r="2494" spans="1:57" x14ac:dyDescent="0.3">
      <c r="A2494">
        <f>Pumpkin_Seeds_Dataset!A2492</f>
        <v>51555</v>
      </c>
      <c r="B2494">
        <f>Pumpkin_Seeds_Dataset!B2492</f>
        <v>934.91099999999994</v>
      </c>
      <c r="C2494">
        <f>Pumpkin_Seeds_Dataset!C2492</f>
        <v>401.83210000000003</v>
      </c>
      <c r="D2494">
        <f>Pumpkin_Seeds_Dataset!D2492</f>
        <v>164.7038</v>
      </c>
      <c r="E2494">
        <f>Pumpkin_Seeds_Dataset!E2492</f>
        <v>52013</v>
      </c>
      <c r="F2494">
        <f>Pumpkin_Seeds_Dataset!F2492</f>
        <v>256.20670000000001</v>
      </c>
      <c r="G2494">
        <f>Pumpkin_Seeds_Dataset!G2492</f>
        <v>0.91210000000000002</v>
      </c>
      <c r="H2494">
        <f>Pumpkin_Seeds_Dataset!H2492</f>
        <v>0.99119999999999997</v>
      </c>
      <c r="I2494">
        <f>Pumpkin_Seeds_Dataset!I2492</f>
        <v>0.71870000000000001</v>
      </c>
      <c r="J2494">
        <f>Pumpkin_Seeds_Dataset!J2492</f>
        <v>0.74119999999999997</v>
      </c>
      <c r="K2494">
        <f>Pumpkin_Seeds_Dataset!K2492</f>
        <v>2.4397000000000002</v>
      </c>
      <c r="L2494">
        <f>Pumpkin_Seeds_Dataset!L2492</f>
        <v>0.63759999999999994</v>
      </c>
      <c r="M2494" s="9">
        <f>Pumpkin_Seeds_Dataset!M2492</f>
        <v>1</v>
      </c>
      <c r="N2494" s="10">
        <f t="shared" si="495"/>
        <v>0</v>
      </c>
      <c r="O2494" s="11">
        <f t="shared" si="496"/>
        <v>1</v>
      </c>
      <c r="P2494">
        <f t="shared" si="497"/>
        <v>1</v>
      </c>
      <c r="Q2494">
        <f t="shared" si="498"/>
        <v>0.99968214720371817</v>
      </c>
      <c r="R2494" s="9">
        <f t="shared" si="499"/>
        <v>0.99968214720371817</v>
      </c>
      <c r="S2494" s="11">
        <f t="shared" si="500"/>
        <v>3.1785279628182561E-4</v>
      </c>
      <c r="T2494" s="9">
        <f t="shared" si="501"/>
        <v>-3.1790332218869518E-4</v>
      </c>
      <c r="U2494" s="11">
        <f t="shared" si="502"/>
        <v>100</v>
      </c>
      <c r="AX2494">
        <v>0.99999738840767838</v>
      </c>
      <c r="AY2494">
        <v>0</v>
      </c>
      <c r="AZ2494">
        <v>1</v>
      </c>
      <c r="BA2494">
        <f t="shared" si="506"/>
        <v>1300</v>
      </c>
      <c r="BB2494">
        <f t="shared" si="507"/>
        <v>1190</v>
      </c>
      <c r="BC2494">
        <f t="shared" si="503"/>
        <v>0</v>
      </c>
      <c r="BD2494">
        <f t="shared" si="504"/>
        <v>8.3333333333333037E-3</v>
      </c>
      <c r="BE2494">
        <f t="shared" si="505"/>
        <v>0</v>
      </c>
    </row>
    <row r="2495" spans="1:57" x14ac:dyDescent="0.3">
      <c r="A2495">
        <f>Pumpkin_Seeds_Dataset!A2493</f>
        <v>69836</v>
      </c>
      <c r="B2495">
        <f>Pumpkin_Seeds_Dataset!B2493</f>
        <v>1010.605</v>
      </c>
      <c r="C2495">
        <f>Pumpkin_Seeds_Dataset!C2493</f>
        <v>396.62860000000001</v>
      </c>
      <c r="D2495">
        <f>Pumpkin_Seeds_Dataset!D2493</f>
        <v>224.79179999999999</v>
      </c>
      <c r="E2495">
        <f>Pumpkin_Seeds_Dataset!E2493</f>
        <v>70419</v>
      </c>
      <c r="F2495">
        <f>Pumpkin_Seeds_Dataset!F2493</f>
        <v>298.19110000000001</v>
      </c>
      <c r="G2495">
        <f>Pumpkin_Seeds_Dataset!G2493</f>
        <v>0.82389999999999997</v>
      </c>
      <c r="H2495">
        <f>Pumpkin_Seeds_Dataset!H2493</f>
        <v>0.99170000000000003</v>
      </c>
      <c r="I2495">
        <f>Pumpkin_Seeds_Dataset!I2493</f>
        <v>0.66930000000000001</v>
      </c>
      <c r="J2495">
        <f>Pumpkin_Seeds_Dataset!J2493</f>
        <v>0.85929999999999995</v>
      </c>
      <c r="K2495">
        <f>Pumpkin_Seeds_Dataset!K2493</f>
        <v>1.7644</v>
      </c>
      <c r="L2495">
        <f>Pumpkin_Seeds_Dataset!L2493</f>
        <v>0.75180000000000002</v>
      </c>
      <c r="M2495" s="9">
        <f>Pumpkin_Seeds_Dataset!M2493</f>
        <v>1</v>
      </c>
      <c r="N2495" s="10">
        <f t="shared" si="495"/>
        <v>0</v>
      </c>
      <c r="O2495" s="11">
        <f t="shared" si="496"/>
        <v>1</v>
      </c>
      <c r="P2495">
        <f t="shared" si="497"/>
        <v>1</v>
      </c>
      <c r="Q2495">
        <f t="shared" si="498"/>
        <v>4.6215878625388986E-2</v>
      </c>
      <c r="R2495" s="9">
        <f t="shared" si="499"/>
        <v>4.6215878625388986E-2</v>
      </c>
      <c r="S2495" s="11">
        <f t="shared" si="500"/>
        <v>0.95378412137461099</v>
      </c>
      <c r="T2495" s="9">
        <f t="shared" si="501"/>
        <v>-3.074431846753181</v>
      </c>
      <c r="U2495" s="11">
        <f t="shared" si="502"/>
        <v>0</v>
      </c>
      <c r="AX2495">
        <v>0.99999808703355286</v>
      </c>
      <c r="AY2495">
        <v>0</v>
      </c>
      <c r="AZ2495">
        <v>1</v>
      </c>
      <c r="BA2495">
        <f t="shared" si="506"/>
        <v>1300</v>
      </c>
      <c r="BB2495">
        <f t="shared" si="507"/>
        <v>1191</v>
      </c>
      <c r="BC2495">
        <f t="shared" si="503"/>
        <v>0</v>
      </c>
      <c r="BD2495">
        <f t="shared" si="504"/>
        <v>7.4999999999999512E-3</v>
      </c>
      <c r="BE2495">
        <f t="shared" si="505"/>
        <v>0</v>
      </c>
    </row>
    <row r="2496" spans="1:57" x14ac:dyDescent="0.3">
      <c r="A2496">
        <f>Pumpkin_Seeds_Dataset!A2494</f>
        <v>84236</v>
      </c>
      <c r="B2496">
        <f>Pumpkin_Seeds_Dataset!B2494</f>
        <v>1274.6559999999999</v>
      </c>
      <c r="C2496">
        <f>Pumpkin_Seeds_Dataset!C2494</f>
        <v>456.9323</v>
      </c>
      <c r="D2496">
        <f>Pumpkin_Seeds_Dataset!D2494</f>
        <v>237.154</v>
      </c>
      <c r="E2496">
        <f>Pumpkin_Seeds_Dataset!E2494</f>
        <v>85248</v>
      </c>
      <c r="F2496">
        <f>Pumpkin_Seeds_Dataset!F2494</f>
        <v>327.49439999999998</v>
      </c>
      <c r="G2496">
        <f>Pumpkin_Seeds_Dataset!G2494</f>
        <v>0.8548</v>
      </c>
      <c r="H2496">
        <f>Pumpkin_Seeds_Dataset!H2494</f>
        <v>0.98809999999999998</v>
      </c>
      <c r="I2496">
        <f>Pumpkin_Seeds_Dataset!I2494</f>
        <v>0.61040000000000005</v>
      </c>
      <c r="J2496">
        <f>Pumpkin_Seeds_Dataset!J2494</f>
        <v>0.65149999999999997</v>
      </c>
      <c r="K2496">
        <f>Pumpkin_Seeds_Dataset!K2494</f>
        <v>1.9267000000000001</v>
      </c>
      <c r="L2496">
        <f>Pumpkin_Seeds_Dataset!L2494</f>
        <v>0.7167</v>
      </c>
      <c r="M2496" s="9">
        <f>Pumpkin_Seeds_Dataset!M2494</f>
        <v>1</v>
      </c>
      <c r="N2496" s="10">
        <f t="shared" si="495"/>
        <v>0</v>
      </c>
      <c r="O2496" s="11">
        <f t="shared" si="496"/>
        <v>1</v>
      </c>
      <c r="P2496">
        <f t="shared" si="497"/>
        <v>1</v>
      </c>
      <c r="Q2496">
        <f t="shared" si="498"/>
        <v>0.38776716211238776</v>
      </c>
      <c r="R2496" s="9">
        <f t="shared" si="499"/>
        <v>0.38776716211238776</v>
      </c>
      <c r="S2496" s="11">
        <f t="shared" si="500"/>
        <v>0.61223283788761229</v>
      </c>
      <c r="T2496" s="9">
        <f t="shared" si="501"/>
        <v>-0.94735021713801026</v>
      </c>
      <c r="U2496" s="11">
        <f t="shared" si="502"/>
        <v>0</v>
      </c>
      <c r="AX2496">
        <v>0.99999814730206904</v>
      </c>
      <c r="AY2496">
        <v>0</v>
      </c>
      <c r="AZ2496">
        <v>1</v>
      </c>
      <c r="BA2496">
        <f t="shared" si="506"/>
        <v>1300</v>
      </c>
      <c r="BB2496">
        <f t="shared" si="507"/>
        <v>1192</v>
      </c>
      <c r="BC2496">
        <f t="shared" si="503"/>
        <v>0</v>
      </c>
      <c r="BD2496">
        <f t="shared" si="504"/>
        <v>6.6666666666667096E-3</v>
      </c>
      <c r="BE2496">
        <f t="shared" si="505"/>
        <v>0</v>
      </c>
    </row>
    <row r="2497" spans="1:57" x14ac:dyDescent="0.3">
      <c r="A2497">
        <f>Pumpkin_Seeds_Dataset!A2495</f>
        <v>58987</v>
      </c>
      <c r="B2497">
        <f>Pumpkin_Seeds_Dataset!B2495</f>
        <v>977.41</v>
      </c>
      <c r="C2497">
        <f>Pumpkin_Seeds_Dataset!C2495</f>
        <v>404.0779</v>
      </c>
      <c r="D2497">
        <f>Pumpkin_Seeds_Dataset!D2495</f>
        <v>186.37100000000001</v>
      </c>
      <c r="E2497">
        <f>Pumpkin_Seeds_Dataset!E2495</f>
        <v>59518</v>
      </c>
      <c r="F2497">
        <f>Pumpkin_Seeds_Dataset!F2495</f>
        <v>274.05220000000003</v>
      </c>
      <c r="G2497">
        <f>Pumpkin_Seeds_Dataset!G2495</f>
        <v>0.88729999999999998</v>
      </c>
      <c r="H2497">
        <f>Pumpkin_Seeds_Dataset!H2495</f>
        <v>0.99109999999999998</v>
      </c>
      <c r="I2497">
        <f>Pumpkin_Seeds_Dataset!I2495</f>
        <v>0.73270000000000002</v>
      </c>
      <c r="J2497">
        <f>Pumpkin_Seeds_Dataset!J2495</f>
        <v>0.77590000000000003</v>
      </c>
      <c r="K2497">
        <f>Pumpkin_Seeds_Dataset!K2495</f>
        <v>2.1680999999999999</v>
      </c>
      <c r="L2497">
        <f>Pumpkin_Seeds_Dataset!L2495</f>
        <v>0.67820000000000003</v>
      </c>
      <c r="M2497" s="9">
        <f>Pumpkin_Seeds_Dataset!M2495</f>
        <v>1</v>
      </c>
      <c r="N2497" s="10">
        <f t="shared" si="495"/>
        <v>0</v>
      </c>
      <c r="O2497" s="11">
        <f t="shared" si="496"/>
        <v>1</v>
      </c>
      <c r="P2497">
        <f t="shared" si="497"/>
        <v>1</v>
      </c>
      <c r="Q2497">
        <f t="shared" si="498"/>
        <v>0.9373493635328034</v>
      </c>
      <c r="R2497" s="9">
        <f t="shared" si="499"/>
        <v>0.9373493635328034</v>
      </c>
      <c r="S2497" s="11">
        <f t="shared" si="500"/>
        <v>6.2650636467196597E-2</v>
      </c>
      <c r="T2497" s="9">
        <f t="shared" si="501"/>
        <v>-6.4699212946151344E-2</v>
      </c>
      <c r="U2497" s="11">
        <f t="shared" si="502"/>
        <v>100</v>
      </c>
      <c r="AX2497">
        <v>0.99999868589067042</v>
      </c>
      <c r="AY2497">
        <v>0</v>
      </c>
      <c r="AZ2497">
        <v>1</v>
      </c>
      <c r="BA2497">
        <f t="shared" si="506"/>
        <v>1300</v>
      </c>
      <c r="BB2497">
        <f t="shared" si="507"/>
        <v>1193</v>
      </c>
      <c r="BC2497">
        <f t="shared" si="503"/>
        <v>0</v>
      </c>
      <c r="BD2497">
        <f t="shared" si="504"/>
        <v>5.833333333333357E-3</v>
      </c>
      <c r="BE2497">
        <f t="shared" si="505"/>
        <v>0</v>
      </c>
    </row>
    <row r="2498" spans="1:57" x14ac:dyDescent="0.3">
      <c r="A2498">
        <f>Pumpkin_Seeds_Dataset!A2496</f>
        <v>79755</v>
      </c>
      <c r="B2498">
        <f>Pumpkin_Seeds_Dataset!B2496</f>
        <v>1146.431</v>
      </c>
      <c r="C2498">
        <f>Pumpkin_Seeds_Dataset!C2496</f>
        <v>470.3888</v>
      </c>
      <c r="D2498">
        <f>Pumpkin_Seeds_Dataset!D2496</f>
        <v>217.8296</v>
      </c>
      <c r="E2498">
        <f>Pumpkin_Seeds_Dataset!E2496</f>
        <v>80649</v>
      </c>
      <c r="F2498">
        <f>Pumpkin_Seeds_Dataset!F2496</f>
        <v>318.66469999999998</v>
      </c>
      <c r="G2498">
        <f>Pumpkin_Seeds_Dataset!G2496</f>
        <v>0.88629999999999998</v>
      </c>
      <c r="H2498">
        <f>Pumpkin_Seeds_Dataset!H2496</f>
        <v>0.9889</v>
      </c>
      <c r="I2498">
        <f>Pumpkin_Seeds_Dataset!I2496</f>
        <v>0.71750000000000003</v>
      </c>
      <c r="J2498">
        <f>Pumpkin_Seeds_Dataset!J2496</f>
        <v>0.76259999999999994</v>
      </c>
      <c r="K2498">
        <f>Pumpkin_Seeds_Dataset!K2496</f>
        <v>2.1594000000000002</v>
      </c>
      <c r="L2498">
        <f>Pumpkin_Seeds_Dataset!L2496</f>
        <v>0.6774</v>
      </c>
      <c r="M2498" s="9">
        <f>Pumpkin_Seeds_Dataset!M2496</f>
        <v>1</v>
      </c>
      <c r="N2498" s="10">
        <f t="shared" si="495"/>
        <v>0</v>
      </c>
      <c r="O2498" s="11">
        <f t="shared" si="496"/>
        <v>1</v>
      </c>
      <c r="P2498">
        <f t="shared" si="497"/>
        <v>1</v>
      </c>
      <c r="Q2498">
        <f t="shared" si="498"/>
        <v>0.80810216947620994</v>
      </c>
      <c r="R2498" s="9">
        <f t="shared" si="499"/>
        <v>0.80810216947620994</v>
      </c>
      <c r="S2498" s="11">
        <f t="shared" si="500"/>
        <v>0.19189783052379006</v>
      </c>
      <c r="T2498" s="9">
        <f t="shared" si="501"/>
        <v>-0.21306678108328975</v>
      </c>
      <c r="U2498" s="11">
        <f t="shared" si="502"/>
        <v>100</v>
      </c>
      <c r="AX2498">
        <v>0.99999876513794372</v>
      </c>
      <c r="AY2498">
        <v>0</v>
      </c>
      <c r="AZ2498">
        <v>1</v>
      </c>
      <c r="BA2498">
        <f t="shared" si="506"/>
        <v>1300</v>
      </c>
      <c r="BB2498">
        <f t="shared" si="507"/>
        <v>1194</v>
      </c>
      <c r="BC2498">
        <f t="shared" si="503"/>
        <v>0</v>
      </c>
      <c r="BD2498">
        <f t="shared" si="504"/>
        <v>5.0000000000000044E-3</v>
      </c>
      <c r="BE2498">
        <f t="shared" si="505"/>
        <v>0</v>
      </c>
    </row>
    <row r="2499" spans="1:57" x14ac:dyDescent="0.3">
      <c r="A2499">
        <f>Pumpkin_Seeds_Dataset!A2497</f>
        <v>79637</v>
      </c>
      <c r="B2499">
        <f>Pumpkin_Seeds_Dataset!B2497</f>
        <v>1224.71</v>
      </c>
      <c r="C2499">
        <f>Pumpkin_Seeds_Dataset!C2497</f>
        <v>533.15129999999999</v>
      </c>
      <c r="D2499">
        <f>Pumpkin_Seeds_Dataset!D2497</f>
        <v>190.4367</v>
      </c>
      <c r="E2499">
        <f>Pumpkin_Seeds_Dataset!E2497</f>
        <v>80381</v>
      </c>
      <c r="F2499">
        <f>Pumpkin_Seeds_Dataset!F2497</f>
        <v>318.4289</v>
      </c>
      <c r="G2499">
        <f>Pumpkin_Seeds_Dataset!G2497</f>
        <v>0.93400000000000005</v>
      </c>
      <c r="H2499">
        <f>Pumpkin_Seeds_Dataset!H2497</f>
        <v>0.99070000000000003</v>
      </c>
      <c r="I2499">
        <f>Pumpkin_Seeds_Dataset!I2497</f>
        <v>0.48880000000000001</v>
      </c>
      <c r="J2499">
        <f>Pumpkin_Seeds_Dataset!J2497</f>
        <v>0.66720000000000002</v>
      </c>
      <c r="K2499">
        <f>Pumpkin_Seeds_Dataset!K2497</f>
        <v>2.7995999999999999</v>
      </c>
      <c r="L2499">
        <f>Pumpkin_Seeds_Dataset!L2497</f>
        <v>0.59730000000000005</v>
      </c>
      <c r="M2499" s="9">
        <f>Pumpkin_Seeds_Dataset!M2497</f>
        <v>1</v>
      </c>
      <c r="N2499" s="10">
        <f t="shared" si="495"/>
        <v>0</v>
      </c>
      <c r="O2499" s="11">
        <f t="shared" si="496"/>
        <v>1</v>
      </c>
      <c r="P2499">
        <f t="shared" si="497"/>
        <v>1</v>
      </c>
      <c r="Q2499">
        <f t="shared" si="498"/>
        <v>0.99987276539598346</v>
      </c>
      <c r="R2499" s="9">
        <f t="shared" si="499"/>
        <v>0.99987276539598346</v>
      </c>
      <c r="S2499" s="11">
        <f t="shared" si="500"/>
        <v>1.2723460401653508E-4</v>
      </c>
      <c r="T2499" s="9">
        <f t="shared" si="501"/>
        <v>-1.2724269902541547E-4</v>
      </c>
      <c r="U2499" s="11">
        <f t="shared" si="502"/>
        <v>100</v>
      </c>
      <c r="AX2499">
        <v>0.99999915693489627</v>
      </c>
      <c r="AY2499">
        <v>0</v>
      </c>
      <c r="AZ2499">
        <v>1</v>
      </c>
      <c r="BA2499">
        <f t="shared" si="506"/>
        <v>1300</v>
      </c>
      <c r="BB2499">
        <f t="shared" si="507"/>
        <v>1195</v>
      </c>
      <c r="BC2499">
        <f t="shared" si="503"/>
        <v>0</v>
      </c>
      <c r="BD2499">
        <f t="shared" si="504"/>
        <v>4.1666666666666519E-3</v>
      </c>
      <c r="BE2499">
        <f t="shared" si="505"/>
        <v>0</v>
      </c>
    </row>
    <row r="2500" spans="1:57" x14ac:dyDescent="0.3">
      <c r="A2500">
        <f>Pumpkin_Seeds_Dataset!A2498</f>
        <v>69647</v>
      </c>
      <c r="B2500">
        <f>Pumpkin_Seeds_Dataset!B2498</f>
        <v>1084.318</v>
      </c>
      <c r="C2500">
        <f>Pumpkin_Seeds_Dataset!C2498</f>
        <v>462.94159999999999</v>
      </c>
      <c r="D2500">
        <f>Pumpkin_Seeds_Dataset!D2498</f>
        <v>191.821</v>
      </c>
      <c r="E2500">
        <f>Pumpkin_Seeds_Dataset!E2498</f>
        <v>70216</v>
      </c>
      <c r="F2500">
        <f>Pumpkin_Seeds_Dataset!F2498</f>
        <v>297.78739999999999</v>
      </c>
      <c r="G2500">
        <f>Pumpkin_Seeds_Dataset!G2498</f>
        <v>0.91010000000000002</v>
      </c>
      <c r="H2500">
        <f>Pumpkin_Seeds_Dataset!H2498</f>
        <v>0.9919</v>
      </c>
      <c r="I2500">
        <f>Pumpkin_Seeds_Dataset!I2498</f>
        <v>0.60019999999999996</v>
      </c>
      <c r="J2500">
        <f>Pumpkin_Seeds_Dataset!J2498</f>
        <v>0.74439999999999995</v>
      </c>
      <c r="K2500">
        <f>Pumpkin_Seeds_Dataset!K2498</f>
        <v>2.4134000000000002</v>
      </c>
      <c r="L2500">
        <f>Pumpkin_Seeds_Dataset!L2498</f>
        <v>0.64329999999999998</v>
      </c>
      <c r="M2500" s="9">
        <f>Pumpkin_Seeds_Dataset!M2498</f>
        <v>1</v>
      </c>
      <c r="N2500" s="10">
        <f t="shared" si="495"/>
        <v>0</v>
      </c>
      <c r="O2500" s="11">
        <f t="shared" si="496"/>
        <v>1</v>
      </c>
      <c r="P2500">
        <f t="shared" si="497"/>
        <v>1</v>
      </c>
      <c r="Q2500">
        <f t="shared" si="498"/>
        <v>0.9865905680812761</v>
      </c>
      <c r="R2500" s="9">
        <f t="shared" si="499"/>
        <v>0.9865905680812761</v>
      </c>
      <c r="S2500" s="11">
        <f t="shared" si="500"/>
        <v>1.3409431918723902E-2</v>
      </c>
      <c r="T2500" s="9">
        <f t="shared" si="501"/>
        <v>-1.3500150251229026E-2</v>
      </c>
      <c r="U2500" s="11">
        <f t="shared" si="502"/>
        <v>100</v>
      </c>
      <c r="AX2500">
        <v>0.99999942840699629</v>
      </c>
      <c r="AY2500">
        <v>0</v>
      </c>
      <c r="AZ2500">
        <v>1</v>
      </c>
      <c r="BA2500">
        <f t="shared" si="506"/>
        <v>1300</v>
      </c>
      <c r="BB2500">
        <f t="shared" si="507"/>
        <v>1196</v>
      </c>
      <c r="BC2500">
        <f t="shared" si="503"/>
        <v>0</v>
      </c>
      <c r="BD2500">
        <f t="shared" si="504"/>
        <v>3.3333333333332993E-3</v>
      </c>
      <c r="BE2500">
        <f t="shared" si="505"/>
        <v>0</v>
      </c>
    </row>
    <row r="2501" spans="1:57" x14ac:dyDescent="0.3">
      <c r="A2501">
        <f>Pumpkin_Seeds_Dataset!A2499</f>
        <v>87994</v>
      </c>
      <c r="B2501">
        <f>Pumpkin_Seeds_Dataset!B2499</f>
        <v>1210.3140000000001</v>
      </c>
      <c r="C2501">
        <f>Pumpkin_Seeds_Dataset!C2499</f>
        <v>507.22</v>
      </c>
      <c r="D2501">
        <f>Pumpkin_Seeds_Dataset!D2499</f>
        <v>222.18719999999999</v>
      </c>
      <c r="E2501">
        <f>Pumpkin_Seeds_Dataset!E2499</f>
        <v>88702</v>
      </c>
      <c r="F2501">
        <f>Pumpkin_Seeds_Dataset!F2499</f>
        <v>334.7199</v>
      </c>
      <c r="G2501">
        <f>Pumpkin_Seeds_Dataset!G2499</f>
        <v>0.89900000000000002</v>
      </c>
      <c r="H2501">
        <f>Pumpkin_Seeds_Dataset!H2499</f>
        <v>0.99199999999999999</v>
      </c>
      <c r="I2501">
        <f>Pumpkin_Seeds_Dataset!I2499</f>
        <v>0.76429999999999998</v>
      </c>
      <c r="J2501">
        <f>Pumpkin_Seeds_Dataset!J2499</f>
        <v>0.75490000000000002</v>
      </c>
      <c r="K2501">
        <f>Pumpkin_Seeds_Dataset!K2499</f>
        <v>2.2827999999999999</v>
      </c>
      <c r="L2501">
        <f>Pumpkin_Seeds_Dataset!L2499</f>
        <v>0.65990000000000004</v>
      </c>
      <c r="M2501" s="9">
        <f>Pumpkin_Seeds_Dataset!M2499</f>
        <v>1</v>
      </c>
      <c r="N2501" s="10">
        <f t="shared" ref="N2501:N2503" si="508">1-M2501</f>
        <v>0</v>
      </c>
      <c r="O2501" s="11">
        <f t="shared" ref="O2501:O2503" si="509">M2501+N2501</f>
        <v>1</v>
      </c>
      <c r="P2501">
        <f t="shared" ref="P2501:P2503" si="510">IF(O2501=0,"",M2501/O2501)</f>
        <v>1</v>
      </c>
      <c r="Q2501">
        <f t="shared" ref="Q2501:Q2503" si="511">1/(1+EXP(-$X$5-MMULT(A2501:L2501,$X$6:$X$17)))</f>
        <v>0.97684163072291519</v>
      </c>
      <c r="R2501" s="9">
        <f t="shared" ref="R2501:R2503" si="512">O2501*Q2501</f>
        <v>0.97684163072291519</v>
      </c>
      <c r="S2501" s="11">
        <f t="shared" ref="S2501:S2503" si="513">O2501-R2501</f>
        <v>2.3158369277084812E-2</v>
      </c>
      <c r="T2501" s="9">
        <f t="shared" ref="T2501:T2503" si="514">IFERROR(O2501*(P2501*LN(Q2501)+(1-P2501)*LN(1-Q2501)),0)</f>
        <v>-2.3430737598623089E-2</v>
      </c>
      <c r="U2501" s="11">
        <f t="shared" ref="U2501:U2503" si="515">100*IF(Q2501&gt;=$AT$10,M2501/O2501,N2501/O2501)</f>
        <v>100</v>
      </c>
      <c r="AX2501">
        <v>0.99999947285214186</v>
      </c>
      <c r="AY2501">
        <v>0</v>
      </c>
      <c r="AZ2501">
        <v>1</v>
      </c>
      <c r="BA2501">
        <f t="shared" si="506"/>
        <v>1300</v>
      </c>
      <c r="BB2501">
        <f t="shared" si="507"/>
        <v>1197</v>
      </c>
      <c r="BC2501">
        <f t="shared" ref="BC2501:BC2504" si="516">1-BA2501/BA$2504</f>
        <v>0</v>
      </c>
      <c r="BD2501">
        <f t="shared" ref="BD2501:BD2504" si="517">1-BB2501/BB$2504</f>
        <v>2.4999999999999467E-3</v>
      </c>
      <c r="BE2501">
        <f t="shared" ref="BE2501:BE2504" si="518">(BC2501-BC2502)*BD2501</f>
        <v>0</v>
      </c>
    </row>
    <row r="2502" spans="1:57" x14ac:dyDescent="0.3">
      <c r="A2502">
        <f>Pumpkin_Seeds_Dataset!A2500</f>
        <v>80011</v>
      </c>
      <c r="B2502">
        <f>Pumpkin_Seeds_Dataset!B2500</f>
        <v>1182.9469999999999</v>
      </c>
      <c r="C2502">
        <f>Pumpkin_Seeds_Dataset!C2500</f>
        <v>501.90649999999999</v>
      </c>
      <c r="D2502">
        <f>Pumpkin_Seeds_Dataset!D2500</f>
        <v>204.75309999999999</v>
      </c>
      <c r="E2502">
        <f>Pumpkin_Seeds_Dataset!E2500</f>
        <v>80902</v>
      </c>
      <c r="F2502">
        <f>Pumpkin_Seeds_Dataset!F2500</f>
        <v>319.17579999999998</v>
      </c>
      <c r="G2502">
        <f>Pumpkin_Seeds_Dataset!G2500</f>
        <v>0.91300000000000003</v>
      </c>
      <c r="H2502">
        <f>Pumpkin_Seeds_Dataset!H2500</f>
        <v>0.98899999999999999</v>
      </c>
      <c r="I2502">
        <f>Pumpkin_Seeds_Dataset!I2500</f>
        <v>0.73740000000000006</v>
      </c>
      <c r="J2502">
        <f>Pumpkin_Seeds_Dataset!J2500</f>
        <v>0.71850000000000003</v>
      </c>
      <c r="K2502">
        <f>Pumpkin_Seeds_Dataset!K2500</f>
        <v>2.4512999999999998</v>
      </c>
      <c r="L2502">
        <f>Pumpkin_Seeds_Dataset!L2500</f>
        <v>0.63590000000000002</v>
      </c>
      <c r="M2502" s="9">
        <f>Pumpkin_Seeds_Dataset!M2500</f>
        <v>1</v>
      </c>
      <c r="N2502" s="10">
        <f t="shared" si="508"/>
        <v>0</v>
      </c>
      <c r="O2502" s="11">
        <f t="shared" si="509"/>
        <v>1</v>
      </c>
      <c r="P2502">
        <f t="shared" si="510"/>
        <v>1</v>
      </c>
      <c r="Q2502">
        <f t="shared" si="511"/>
        <v>0.99394803811470422</v>
      </c>
      <c r="R2502" s="9">
        <f t="shared" si="512"/>
        <v>0.99394803811470422</v>
      </c>
      <c r="S2502" s="11">
        <f t="shared" si="513"/>
        <v>6.0519618852957757E-3</v>
      </c>
      <c r="T2502" s="9">
        <f t="shared" si="514"/>
        <v>-6.0703492305035382E-3</v>
      </c>
      <c r="U2502" s="11">
        <f t="shared" si="515"/>
        <v>100</v>
      </c>
      <c r="AX2502">
        <v>0.99999964784227113</v>
      </c>
      <c r="AY2502">
        <v>0</v>
      </c>
      <c r="AZ2502">
        <v>1</v>
      </c>
      <c r="BA2502">
        <f t="shared" ref="BA2502:BA2504" si="519">BA2501+AY2502</f>
        <v>1300</v>
      </c>
      <c r="BB2502">
        <f t="shared" ref="BB2502:BB2504" si="520">BB2501+AZ2502</f>
        <v>1198</v>
      </c>
      <c r="BC2502">
        <f t="shared" si="516"/>
        <v>0</v>
      </c>
      <c r="BD2502">
        <f t="shared" si="517"/>
        <v>1.6666666666667052E-3</v>
      </c>
      <c r="BE2502">
        <f t="shared" si="518"/>
        <v>0</v>
      </c>
    </row>
    <row r="2503" spans="1:57" x14ac:dyDescent="0.3">
      <c r="A2503">
        <f>Pumpkin_Seeds_Dataset!A2501</f>
        <v>84934</v>
      </c>
      <c r="B2503">
        <f>Pumpkin_Seeds_Dataset!B2501</f>
        <v>1159.933</v>
      </c>
      <c r="C2503">
        <f>Pumpkin_Seeds_Dataset!C2501</f>
        <v>462.89510000000001</v>
      </c>
      <c r="D2503">
        <f>Pumpkin_Seeds_Dataset!D2501</f>
        <v>234.55969999999999</v>
      </c>
      <c r="E2503">
        <f>Pumpkin_Seeds_Dataset!E2501</f>
        <v>85781</v>
      </c>
      <c r="F2503">
        <f>Pumpkin_Seeds_Dataset!F2501</f>
        <v>328.8485</v>
      </c>
      <c r="G2503">
        <f>Pumpkin_Seeds_Dataset!G2501</f>
        <v>0.86209999999999998</v>
      </c>
      <c r="H2503">
        <f>Pumpkin_Seeds_Dataset!H2501</f>
        <v>0.99009999999999998</v>
      </c>
      <c r="I2503">
        <f>Pumpkin_Seeds_Dataset!I2501</f>
        <v>0.73599999999999999</v>
      </c>
      <c r="J2503">
        <f>Pumpkin_Seeds_Dataset!J2501</f>
        <v>0.79330000000000001</v>
      </c>
      <c r="K2503">
        <f>Pumpkin_Seeds_Dataset!K2501</f>
        <v>1.9735</v>
      </c>
      <c r="L2503">
        <f>Pumpkin_Seeds_Dataset!L2501</f>
        <v>0.71040000000000003</v>
      </c>
      <c r="M2503" s="12">
        <f>Pumpkin_Seeds_Dataset!M2501</f>
        <v>1</v>
      </c>
      <c r="N2503" s="13">
        <f t="shared" si="508"/>
        <v>0</v>
      </c>
      <c r="O2503" s="11">
        <f t="shared" si="509"/>
        <v>1</v>
      </c>
      <c r="P2503">
        <f t="shared" si="510"/>
        <v>1</v>
      </c>
      <c r="Q2503">
        <f t="shared" si="511"/>
        <v>0.27368789590563453</v>
      </c>
      <c r="R2503" s="9">
        <f t="shared" si="512"/>
        <v>0.27368789590563453</v>
      </c>
      <c r="S2503" s="11">
        <f t="shared" si="513"/>
        <v>0.72631210409436542</v>
      </c>
      <c r="T2503" s="9">
        <f t="shared" si="514"/>
        <v>-1.2957668878606727</v>
      </c>
      <c r="U2503" s="11">
        <f t="shared" si="515"/>
        <v>0</v>
      </c>
      <c r="AX2503">
        <v>0.99999985306736461</v>
      </c>
      <c r="AY2503">
        <v>0</v>
      </c>
      <c r="AZ2503">
        <v>1</v>
      </c>
      <c r="BA2503">
        <f t="shared" si="519"/>
        <v>1300</v>
      </c>
      <c r="BB2503">
        <f t="shared" si="520"/>
        <v>1199</v>
      </c>
      <c r="BC2503">
        <f t="shared" si="516"/>
        <v>0</v>
      </c>
      <c r="BD2503">
        <f t="shared" si="517"/>
        <v>8.3333333333335258E-4</v>
      </c>
      <c r="BE2503">
        <f t="shared" si="518"/>
        <v>0</v>
      </c>
    </row>
    <row r="2504" spans="1:57" x14ac:dyDescent="0.3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>
        <f>SUM(M4:M2503)</f>
        <v>1200</v>
      </c>
      <c r="N2504" s="5">
        <f t="shared" ref="N2504:O2504" si="521">SUM(N4:N2503)</f>
        <v>1300</v>
      </c>
      <c r="O2504" s="16">
        <f t="shared" si="521"/>
        <v>2500</v>
      </c>
      <c r="P2504" s="16"/>
      <c r="Q2504" s="16"/>
      <c r="R2504" s="16">
        <f>SUM(R4:R2503)</f>
        <v>1200.0000000000218</v>
      </c>
      <c r="S2504" s="16">
        <f t="shared" ref="S2504:T2504" si="522">SUM(S4:S2503)</f>
        <v>1299.9999999999825</v>
      </c>
      <c r="T2504" s="16">
        <f t="shared" si="522"/>
        <v>-707.35961593151342</v>
      </c>
      <c r="U2504" s="16">
        <f>SUMPRODUCT(U4:U2503,O4:O2503)/O2504</f>
        <v>88.8</v>
      </c>
      <c r="AX2504" s="22">
        <v>0.99999994789106172</v>
      </c>
      <c r="AY2504" s="22">
        <v>0</v>
      </c>
      <c r="AZ2504" s="22">
        <v>1</v>
      </c>
      <c r="BA2504" s="22">
        <f t="shared" si="519"/>
        <v>1300</v>
      </c>
      <c r="BB2504" s="22">
        <f t="shared" si="520"/>
        <v>1200</v>
      </c>
      <c r="BC2504" s="22">
        <f t="shared" si="516"/>
        <v>0</v>
      </c>
      <c r="BD2504" s="22">
        <f t="shared" si="517"/>
        <v>0</v>
      </c>
      <c r="BE2504" s="22">
        <f t="shared" si="518"/>
        <v>0</v>
      </c>
    </row>
    <row r="2505" spans="1:57" ht="15" thickBot="1" x14ac:dyDescent="0.35">
      <c r="BE2505">
        <f>SUM(BE4:BE2504)</f>
        <v>0.94910320512820534</v>
      </c>
    </row>
    <row r="2506" spans="1:57" ht="15" thickTop="1" x14ac:dyDescent="0.3">
      <c r="A2506" s="21"/>
      <c r="B2506" s="21" t="s">
        <v>37</v>
      </c>
      <c r="C2506" s="21" t="s">
        <v>38</v>
      </c>
      <c r="D2506" s="21" t="s">
        <v>39</v>
      </c>
      <c r="E2506" s="21" t="s">
        <v>28</v>
      </c>
      <c r="F2506" s="21" t="s">
        <v>40</v>
      </c>
      <c r="G2506" s="21" t="s">
        <v>41</v>
      </c>
      <c r="H2506" s="21" t="s">
        <v>42</v>
      </c>
    </row>
    <row r="2507" spans="1:57" x14ac:dyDescent="0.3">
      <c r="A2507" t="s">
        <v>43</v>
      </c>
      <c r="B2507">
        <f t="array" ref="B2507:B2519">X5:X17</f>
        <v>282.28181761544602</v>
      </c>
      <c r="C2507">
        <f t="array" ref="C2507:C2519">SQRT([1]!DIAG(AC4:AO16))</f>
        <v>194.05120594086515</v>
      </c>
      <c r="D2507">
        <f>(B2507/C2507)^2</f>
        <v>2.1160850470559551</v>
      </c>
      <c r="E2507">
        <f>_xlfn.CHISQ.DIST.RT(D2507,1)</f>
        <v>0.14575871499545223</v>
      </c>
      <c r="F2507">
        <f>EXP(B2507)</f>
        <v>3.921351128967889E+122</v>
      </c>
    </row>
    <row r="2508" spans="1:57" x14ac:dyDescent="0.3">
      <c r="A2508" t="str">
        <f t="array" ref="A2508:A2519">TRANSPOSE(A3:L3)</f>
        <v>Area</v>
      </c>
      <c r="B2508">
        <v>7.0020424699262064E-3</v>
      </c>
      <c r="C2508">
        <v>2.1335019619681496E-3</v>
      </c>
      <c r="D2508">
        <f t="shared" ref="D2508:D2519" si="523">(B2508/C2508)^2</f>
        <v>10.771182591170962</v>
      </c>
      <c r="E2508">
        <f t="shared" ref="E2508:E2519" si="524">_xlfn.CHISQ.DIST.RT(D2508,1)</f>
        <v>1.0309261939497763E-3</v>
      </c>
      <c r="F2508">
        <f t="shared" ref="F2508:F2519" si="525">EXP(B2508)</f>
        <v>1.0070266140863222</v>
      </c>
      <c r="G2508">
        <f>EXP(B2508-C2508*_xlfn.NORM.S.INV(1-$AA$9/2))</f>
        <v>1.0028244366901116</v>
      </c>
      <c r="H2508">
        <f>EXP(B2508+C2508*_xlfn.NORM.S.INV(1-$AA$9/2))</f>
        <v>1.0112464000431376</v>
      </c>
    </row>
    <row r="2509" spans="1:57" x14ac:dyDescent="0.3">
      <c r="A2509" t="str">
        <v>Perimeter</v>
      </c>
      <c r="B2509">
        <v>-1.3968069712609806E-2</v>
      </c>
      <c r="C2509">
        <v>5.7643603989102343E-2</v>
      </c>
      <c r="D2509">
        <f t="shared" si="523"/>
        <v>5.8717902828151911E-2</v>
      </c>
      <c r="E2509">
        <f t="shared" si="524"/>
        <v>0.80853394367637799</v>
      </c>
      <c r="F2509">
        <f t="shared" si="525"/>
        <v>0.9861290311435349</v>
      </c>
      <c r="G2509">
        <f t="shared" ref="G2509:G2519" si="526">EXP(B2509-C2509*_xlfn.NORM.S.INV(1-$AA$9/2))</f>
        <v>0.88077994978802177</v>
      </c>
      <c r="H2509">
        <f t="shared" ref="H2509:H2519" si="527">EXP(B2509+C2509*_xlfn.NORM.S.INV(1-$AA$9/2))</f>
        <v>1.1040787955017906</v>
      </c>
    </row>
    <row r="2510" spans="1:57" x14ac:dyDescent="0.3">
      <c r="A2510" t="str">
        <v>Major_Axis_Length</v>
      </c>
      <c r="B2510">
        <v>0.31184818806135767</v>
      </c>
      <c r="C2510">
        <v>0.1044789379974352</v>
      </c>
      <c r="D2510">
        <f t="shared" si="523"/>
        <v>8.9089998391005771</v>
      </c>
      <c r="E2510">
        <f t="shared" si="524"/>
        <v>2.8376864014047422E-3</v>
      </c>
      <c r="F2510">
        <f t="shared" si="525"/>
        <v>1.3659473101790403</v>
      </c>
      <c r="G2510">
        <f t="shared" si="526"/>
        <v>1.113015760358516</v>
      </c>
      <c r="H2510">
        <f t="shared" si="527"/>
        <v>1.6763572634266692</v>
      </c>
    </row>
    <row r="2511" spans="1:57" x14ac:dyDescent="0.3">
      <c r="A2511" t="str">
        <v>Minor_Axis_Length</v>
      </c>
      <c r="B2511">
        <v>0.58383105914369726</v>
      </c>
      <c r="C2511">
        <v>0.13266795327965747</v>
      </c>
      <c r="D2511">
        <f t="shared" si="523"/>
        <v>19.366107227437595</v>
      </c>
      <c r="E2511">
        <f t="shared" si="524"/>
        <v>1.0790523038792587E-5</v>
      </c>
      <c r="F2511">
        <f t="shared" si="525"/>
        <v>1.7928939732206208</v>
      </c>
      <c r="G2511">
        <f t="shared" si="526"/>
        <v>1.3823799964645924</v>
      </c>
      <c r="H2511">
        <f t="shared" si="527"/>
        <v>2.3253148970845641</v>
      </c>
    </row>
    <row r="2512" spans="1:57" x14ac:dyDescent="0.3">
      <c r="A2512" t="str">
        <v>Convex_Area</v>
      </c>
      <c r="B2512">
        <v>-5.8750256026226201E-3</v>
      </c>
      <c r="C2512">
        <v>2.133168359884475E-3</v>
      </c>
      <c r="D2512">
        <f t="shared" si="523"/>
        <v>7.5852388419173247</v>
      </c>
      <c r="E2512">
        <f t="shared" si="524"/>
        <v>5.8848166427874649E-3</v>
      </c>
      <c r="F2512">
        <f t="shared" si="525"/>
        <v>0.99414219861288311</v>
      </c>
      <c r="G2512">
        <f t="shared" si="526"/>
        <v>0.98999443333726989</v>
      </c>
      <c r="H2512">
        <f t="shared" si="527"/>
        <v>0.99830734172033275</v>
      </c>
    </row>
    <row r="2513" spans="1:8" x14ac:dyDescent="0.3">
      <c r="A2513" t="str">
        <v>Equiv_Diameter</v>
      </c>
      <c r="B2513">
        <v>-1.3415920527244711</v>
      </c>
      <c r="C2513">
        <v>0.21530700403976752</v>
      </c>
      <c r="D2513">
        <f t="shared" si="523"/>
        <v>38.82617772509002</v>
      </c>
      <c r="E2513">
        <f t="shared" si="524"/>
        <v>4.6327323470897401E-10</v>
      </c>
      <c r="F2513">
        <f t="shared" si="525"/>
        <v>0.26142912813542818</v>
      </c>
      <c r="G2513">
        <f t="shared" si="526"/>
        <v>0.17142901131480268</v>
      </c>
      <c r="H2513">
        <f t="shared" si="527"/>
        <v>0.39867924637414398</v>
      </c>
    </row>
    <row r="2514" spans="1:8" x14ac:dyDescent="0.3">
      <c r="A2514" t="str">
        <v>Eccentricity</v>
      </c>
      <c r="B2514">
        <v>20.967461572009832</v>
      </c>
      <c r="C2514">
        <v>31.288346416701408</v>
      </c>
      <c r="D2514">
        <f t="shared" si="523"/>
        <v>0.44908286924135571</v>
      </c>
      <c r="E2514">
        <f t="shared" si="524"/>
        <v>0.50277080717647371</v>
      </c>
      <c r="F2514">
        <f t="shared" si="525"/>
        <v>1276594180.2793138</v>
      </c>
      <c r="G2514">
        <f t="shared" si="526"/>
        <v>2.9741584747551828E-18</v>
      </c>
      <c r="H2514">
        <f t="shared" si="527"/>
        <v>5.479508623887803E+35</v>
      </c>
    </row>
    <row r="2515" spans="1:8" x14ac:dyDescent="0.3">
      <c r="A2515" t="str">
        <v>Solidity</v>
      </c>
      <c r="B2515">
        <v>-179.06721145679333</v>
      </c>
      <c r="C2515">
        <v>174.11514343874759</v>
      </c>
      <c r="D2515">
        <f t="shared" si="523"/>
        <v>1.0576915901087161</v>
      </c>
      <c r="E2515">
        <f t="shared" si="524"/>
        <v>0.30374227076430282</v>
      </c>
      <c r="F2515">
        <f t="shared" si="525"/>
        <v>1.7064681013380239E-78</v>
      </c>
      <c r="G2515">
        <f t="shared" si="526"/>
        <v>1.059301000265625E-226</v>
      </c>
      <c r="H2515">
        <f t="shared" si="527"/>
        <v>2.7490140952891674E+70</v>
      </c>
    </row>
    <row r="2516" spans="1:8" x14ac:dyDescent="0.3">
      <c r="A2516" t="str">
        <v>Extent</v>
      </c>
      <c r="B2516">
        <v>1.1053825476168799</v>
      </c>
      <c r="C2516">
        <v>1.3572354431430556</v>
      </c>
      <c r="D2516">
        <f t="shared" si="523"/>
        <v>0.66330736895043085</v>
      </c>
      <c r="E2516">
        <f t="shared" si="524"/>
        <v>0.4153947402361825</v>
      </c>
      <c r="F2516">
        <f t="shared" si="525"/>
        <v>3.0203796868808084</v>
      </c>
      <c r="G2516">
        <f t="shared" si="526"/>
        <v>0.21124217824600092</v>
      </c>
      <c r="H2516">
        <f t="shared" si="527"/>
        <v>43.185946711354347</v>
      </c>
    </row>
    <row r="2517" spans="1:8" x14ac:dyDescent="0.3">
      <c r="A2517" t="str">
        <v>Roundness</v>
      </c>
      <c r="B2517">
        <v>-17.571988359786765</v>
      </c>
      <c r="C2517">
        <v>43.180106931924897</v>
      </c>
      <c r="D2517">
        <f t="shared" si="523"/>
        <v>0.16560535913225519</v>
      </c>
      <c r="E2517">
        <f t="shared" si="524"/>
        <v>0.68404736787217857</v>
      </c>
      <c r="F2517">
        <f t="shared" si="525"/>
        <v>2.3365894920172616E-8</v>
      </c>
      <c r="G2517">
        <f t="shared" si="526"/>
        <v>4.1077950065398676E-45</v>
      </c>
      <c r="H2517">
        <f t="shared" si="527"/>
        <v>1.3290951582328963E+29</v>
      </c>
    </row>
    <row r="2518" spans="1:8" x14ac:dyDescent="0.3">
      <c r="A2518" t="str">
        <v>Aspect_Ration</v>
      </c>
      <c r="B2518">
        <v>-1.1636805054779911</v>
      </c>
      <c r="C2518">
        <v>6.5220138262834286</v>
      </c>
      <c r="D2518">
        <f t="shared" si="523"/>
        <v>3.1834943795307741E-2</v>
      </c>
      <c r="E2518">
        <f t="shared" si="524"/>
        <v>0.85839039849877297</v>
      </c>
      <c r="F2518">
        <f t="shared" si="525"/>
        <v>0.31233451393489864</v>
      </c>
      <c r="G2518">
        <f t="shared" si="526"/>
        <v>8.7714571066404095E-7</v>
      </c>
      <c r="H2518">
        <f t="shared" si="527"/>
        <v>111216.24082399857</v>
      </c>
    </row>
    <row r="2519" spans="1:8" x14ac:dyDescent="0.3">
      <c r="A2519" s="22" t="str">
        <v>Compactness</v>
      </c>
      <c r="B2519" s="22">
        <v>-32.764882261363866</v>
      </c>
      <c r="C2519" s="22">
        <v>81.767290435201318</v>
      </c>
      <c r="D2519" s="22">
        <f t="shared" si="523"/>
        <v>0.16056763484063938</v>
      </c>
      <c r="E2519" s="22">
        <f t="shared" si="524"/>
        <v>0.68863444613685187</v>
      </c>
      <c r="F2519" s="22">
        <f t="shared" si="525"/>
        <v>5.8937598198631758E-15</v>
      </c>
      <c r="G2519" s="22">
        <f t="shared" si="526"/>
        <v>1.4789334464772373E-84</v>
      </c>
      <c r="H2519" s="22">
        <f t="shared" si="527"/>
        <v>2.348746990405477E+55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501"/>
  <sheetViews>
    <sheetView workbookViewId="0">
      <selection activeCell="I9" sqref="I9"/>
    </sheetView>
  </sheetViews>
  <sheetFormatPr defaultRowHeight="14.4" x14ac:dyDescent="0.3"/>
  <cols>
    <col min="1" max="1" width="9.6640625" style="2" bestFit="1" customWidth="1"/>
    <col min="2" max="2" width="14.5546875" style="1" bestFit="1" customWidth="1"/>
    <col min="3" max="3" width="22.88671875" style="1" bestFit="1" customWidth="1"/>
    <col min="4" max="4" width="23" style="1" bestFit="1" customWidth="1"/>
    <col min="5" max="5" width="17.33203125" style="2" bestFit="1" customWidth="1"/>
    <col min="6" max="6" width="19.88671875" style="1" bestFit="1" customWidth="1"/>
    <col min="7" max="7" width="15.6640625" style="1" bestFit="1" customWidth="1"/>
    <col min="8" max="8" width="12.33203125" style="1" bestFit="1" customWidth="1"/>
    <col min="9" max="9" width="11.33203125" style="1" bestFit="1" customWidth="1"/>
    <col min="10" max="10" width="15.33203125" style="1" bestFit="1" customWidth="1"/>
    <col min="11" max="11" width="18.44140625" style="1" bestFit="1" customWidth="1"/>
    <col min="12" max="12" width="17.33203125" style="1" bestFit="1" customWidth="1"/>
  </cols>
  <sheetData>
    <row r="1" spans="1:15" x14ac:dyDescent="0.3">
      <c r="A1" s="3" t="s">
        <v>0</v>
      </c>
      <c r="B1" s="4" t="s">
        <v>4</v>
      </c>
      <c r="C1" s="4" t="s">
        <v>7</v>
      </c>
      <c r="D1" s="4" t="s">
        <v>8</v>
      </c>
      <c r="E1" s="3" t="s">
        <v>9</v>
      </c>
      <c r="F1" s="4" t="s">
        <v>10</v>
      </c>
      <c r="G1" s="4" t="s">
        <v>1</v>
      </c>
      <c r="H1" s="4" t="s">
        <v>2</v>
      </c>
      <c r="I1" s="4" t="s">
        <v>3</v>
      </c>
      <c r="J1" s="4" t="s">
        <v>6</v>
      </c>
      <c r="K1" s="4" t="s">
        <v>11</v>
      </c>
      <c r="L1" s="4" t="s">
        <v>5</v>
      </c>
      <c r="M1" s="4" t="s">
        <v>12</v>
      </c>
    </row>
    <row r="2" spans="1:15" x14ac:dyDescent="0.3">
      <c r="A2" s="2">
        <v>56276</v>
      </c>
      <c r="B2" s="1">
        <v>888.24199999999996</v>
      </c>
      <c r="C2" s="1">
        <v>326.14850000000001</v>
      </c>
      <c r="D2" s="1">
        <v>220.2388</v>
      </c>
      <c r="E2" s="2">
        <v>56831</v>
      </c>
      <c r="F2" s="1">
        <v>267.68049999999999</v>
      </c>
      <c r="G2" s="1">
        <v>0.73760000000000003</v>
      </c>
      <c r="H2" s="1">
        <v>0.99019999999999997</v>
      </c>
      <c r="I2" s="1">
        <v>0.74529999999999996</v>
      </c>
      <c r="J2" s="1">
        <v>0.89629999999999999</v>
      </c>
      <c r="K2" s="1">
        <v>1.4809000000000001</v>
      </c>
      <c r="L2" s="1">
        <v>0.82069999999999999</v>
      </c>
      <c r="M2">
        <v>0</v>
      </c>
      <c r="O2" s="2"/>
    </row>
    <row r="3" spans="1:15" x14ac:dyDescent="0.3">
      <c r="A3" s="2">
        <v>76631</v>
      </c>
      <c r="B3" s="1">
        <v>1068.146</v>
      </c>
      <c r="C3" s="1">
        <v>417.19319999999999</v>
      </c>
      <c r="D3" s="1">
        <v>234.22890000000001</v>
      </c>
      <c r="E3" s="2">
        <v>77280</v>
      </c>
      <c r="F3" s="1">
        <v>312.3614</v>
      </c>
      <c r="G3" s="1">
        <v>0.82750000000000001</v>
      </c>
      <c r="H3" s="1">
        <v>0.99160000000000004</v>
      </c>
      <c r="I3" s="1">
        <v>0.71509999999999996</v>
      </c>
      <c r="J3" s="1">
        <v>0.84399999999999997</v>
      </c>
      <c r="K3" s="1">
        <v>1.7810999999999999</v>
      </c>
      <c r="L3" s="1">
        <v>0.74870000000000003</v>
      </c>
      <c r="M3">
        <v>0</v>
      </c>
    </row>
    <row r="4" spans="1:15" x14ac:dyDescent="0.3">
      <c r="A4" s="2">
        <v>71623</v>
      </c>
      <c r="B4" s="1">
        <v>1082.9870000000001</v>
      </c>
      <c r="C4" s="1">
        <v>435.83280000000002</v>
      </c>
      <c r="D4" s="1">
        <v>211.04570000000001</v>
      </c>
      <c r="E4" s="2">
        <v>72663</v>
      </c>
      <c r="F4" s="1">
        <v>301.98219999999998</v>
      </c>
      <c r="G4" s="1">
        <v>0.87490000000000001</v>
      </c>
      <c r="H4" s="1">
        <v>0.98570000000000002</v>
      </c>
      <c r="I4" s="1">
        <v>0.74</v>
      </c>
      <c r="J4" s="1">
        <v>0.76739999999999997</v>
      </c>
      <c r="K4" s="1">
        <v>2.0651000000000002</v>
      </c>
      <c r="L4" s="1">
        <v>0.69289999999999996</v>
      </c>
      <c r="M4">
        <v>0</v>
      </c>
    </row>
    <row r="5" spans="1:15" x14ac:dyDescent="0.3">
      <c r="A5" s="2">
        <v>66458</v>
      </c>
      <c r="B5" s="1">
        <v>992.05100000000004</v>
      </c>
      <c r="C5" s="1">
        <v>381.56380000000001</v>
      </c>
      <c r="D5" s="1">
        <v>222.53219999999999</v>
      </c>
      <c r="E5" s="2">
        <v>67118</v>
      </c>
      <c r="F5" s="1">
        <v>290.88990000000001</v>
      </c>
      <c r="G5" s="1">
        <v>0.81230000000000002</v>
      </c>
      <c r="H5" s="1">
        <v>0.99019999999999997</v>
      </c>
      <c r="I5" s="1">
        <v>0.73960000000000004</v>
      </c>
      <c r="J5" s="1">
        <v>0.84860000000000002</v>
      </c>
      <c r="K5" s="1">
        <v>1.7145999999999999</v>
      </c>
      <c r="L5" s="1">
        <v>0.76239999999999997</v>
      </c>
      <c r="M5">
        <v>0</v>
      </c>
    </row>
    <row r="6" spans="1:15" x14ac:dyDescent="0.3">
      <c r="A6" s="2">
        <v>66107</v>
      </c>
      <c r="B6" s="1">
        <v>998.14599999999996</v>
      </c>
      <c r="C6" s="1">
        <v>383.88830000000002</v>
      </c>
      <c r="D6" s="1">
        <v>220.4545</v>
      </c>
      <c r="E6" s="2">
        <v>67117</v>
      </c>
      <c r="F6" s="1">
        <v>290.1207</v>
      </c>
      <c r="G6" s="1">
        <v>0.81869999999999998</v>
      </c>
      <c r="H6" s="1">
        <v>0.98499999999999999</v>
      </c>
      <c r="I6" s="1">
        <v>0.67520000000000002</v>
      </c>
      <c r="J6" s="1">
        <v>0.83379999999999999</v>
      </c>
      <c r="K6" s="1">
        <v>1.7413000000000001</v>
      </c>
      <c r="L6" s="1">
        <v>0.75570000000000004</v>
      </c>
      <c r="M6">
        <v>0</v>
      </c>
    </row>
    <row r="7" spans="1:15" x14ac:dyDescent="0.3">
      <c r="A7" s="2">
        <v>73191</v>
      </c>
      <c r="B7" s="1">
        <v>1041.46</v>
      </c>
      <c r="C7" s="1">
        <v>405.81319999999999</v>
      </c>
      <c r="D7" s="1">
        <v>231.42609999999999</v>
      </c>
      <c r="E7" s="2">
        <v>73969</v>
      </c>
      <c r="F7" s="1">
        <v>305.26979999999998</v>
      </c>
      <c r="G7" s="1">
        <v>0.82150000000000001</v>
      </c>
      <c r="H7" s="1">
        <v>0.98950000000000005</v>
      </c>
      <c r="I7" s="1">
        <v>0.71650000000000003</v>
      </c>
      <c r="J7" s="1">
        <v>0.84799999999999998</v>
      </c>
      <c r="K7" s="1">
        <v>1.7535000000000001</v>
      </c>
      <c r="L7" s="1">
        <v>0.75219999999999998</v>
      </c>
      <c r="M7">
        <v>0</v>
      </c>
    </row>
    <row r="8" spans="1:15" x14ac:dyDescent="0.3">
      <c r="A8" s="2">
        <v>73338</v>
      </c>
      <c r="B8" s="1">
        <v>1020.0549999999999</v>
      </c>
      <c r="C8" s="1">
        <v>392.2516</v>
      </c>
      <c r="D8" s="1">
        <v>238.54939999999999</v>
      </c>
      <c r="E8" s="2">
        <v>73859</v>
      </c>
      <c r="F8" s="1">
        <v>305.57619999999997</v>
      </c>
      <c r="G8" s="1">
        <v>0.79379999999999995</v>
      </c>
      <c r="H8" s="1">
        <v>0.9929</v>
      </c>
      <c r="I8" s="1">
        <v>0.71870000000000001</v>
      </c>
      <c r="J8" s="1">
        <v>0.88570000000000004</v>
      </c>
      <c r="K8" s="1">
        <v>1.6443000000000001</v>
      </c>
      <c r="L8" s="1">
        <v>0.77900000000000003</v>
      </c>
      <c r="M8">
        <v>0</v>
      </c>
    </row>
    <row r="9" spans="1:15" x14ac:dyDescent="0.3">
      <c r="A9" s="2">
        <v>69692</v>
      </c>
      <c r="B9" s="1">
        <v>1049.1079999999999</v>
      </c>
      <c r="C9" s="1">
        <v>421.48750000000001</v>
      </c>
      <c r="D9" s="1">
        <v>211.77070000000001</v>
      </c>
      <c r="E9" s="2">
        <v>70442</v>
      </c>
      <c r="F9" s="1">
        <v>297.8836</v>
      </c>
      <c r="G9" s="1">
        <v>0.86460000000000004</v>
      </c>
      <c r="H9" s="1">
        <v>0.98939999999999995</v>
      </c>
      <c r="I9" s="1">
        <v>0.67359999999999998</v>
      </c>
      <c r="J9" s="1">
        <v>0.79569999999999996</v>
      </c>
      <c r="K9" s="1">
        <v>1.9903</v>
      </c>
      <c r="L9" s="1">
        <v>0.70669999999999999</v>
      </c>
      <c r="M9">
        <v>0</v>
      </c>
    </row>
    <row r="10" spans="1:15" x14ac:dyDescent="0.3">
      <c r="A10" s="2">
        <v>95727</v>
      </c>
      <c r="B10" s="1">
        <v>1231.6089999999999</v>
      </c>
      <c r="C10" s="1">
        <v>488.11989999999997</v>
      </c>
      <c r="D10" s="1">
        <v>251.30860000000001</v>
      </c>
      <c r="E10" s="2">
        <v>96831</v>
      </c>
      <c r="F10" s="1">
        <v>349.11799999999999</v>
      </c>
      <c r="G10" s="1">
        <v>0.85729999999999995</v>
      </c>
      <c r="H10" s="1">
        <v>0.98860000000000003</v>
      </c>
      <c r="I10" s="1">
        <v>0.61880000000000002</v>
      </c>
      <c r="J10" s="1">
        <v>0.79300000000000004</v>
      </c>
      <c r="K10" s="1">
        <v>1.9422999999999999</v>
      </c>
      <c r="L10" s="1">
        <v>0.71519999999999995</v>
      </c>
      <c r="M10">
        <v>0</v>
      </c>
    </row>
    <row r="11" spans="1:15" x14ac:dyDescent="0.3">
      <c r="A11" s="2">
        <v>73465</v>
      </c>
      <c r="B11" s="1">
        <v>1047.7670000000001</v>
      </c>
      <c r="C11" s="1">
        <v>413.65039999999999</v>
      </c>
      <c r="D11" s="1">
        <v>227.26439999999999</v>
      </c>
      <c r="E11" s="2">
        <v>74089</v>
      </c>
      <c r="F11" s="1">
        <v>305.84070000000003</v>
      </c>
      <c r="G11" s="1">
        <v>0.83560000000000001</v>
      </c>
      <c r="H11" s="1">
        <v>0.99160000000000004</v>
      </c>
      <c r="I11" s="1">
        <v>0.74429999999999996</v>
      </c>
      <c r="J11" s="1">
        <v>0.84089999999999998</v>
      </c>
      <c r="K11" s="1">
        <v>1.8201000000000001</v>
      </c>
      <c r="L11" s="1">
        <v>0.73939999999999995</v>
      </c>
      <c r="M11">
        <v>0</v>
      </c>
    </row>
    <row r="12" spans="1:15" x14ac:dyDescent="0.3">
      <c r="A12" s="2">
        <v>83429</v>
      </c>
      <c r="B12" s="1">
        <v>1114.5609999999999</v>
      </c>
      <c r="C12" s="1">
        <v>438.58269999999999</v>
      </c>
      <c r="D12" s="1">
        <v>242.8826</v>
      </c>
      <c r="E12" s="2">
        <v>84126</v>
      </c>
      <c r="F12" s="1">
        <v>325.92189999999999</v>
      </c>
      <c r="G12" s="1">
        <v>0.8327</v>
      </c>
      <c r="H12" s="1">
        <v>0.99170000000000003</v>
      </c>
      <c r="I12" s="1">
        <v>0.70189999999999997</v>
      </c>
      <c r="J12" s="1">
        <v>0.84399999999999997</v>
      </c>
      <c r="K12" s="1">
        <v>1.8057000000000001</v>
      </c>
      <c r="L12" s="1">
        <v>0.74309999999999998</v>
      </c>
      <c r="M12">
        <v>0</v>
      </c>
    </row>
    <row r="13" spans="1:15" x14ac:dyDescent="0.3">
      <c r="A13" s="2">
        <v>85461</v>
      </c>
      <c r="B13" s="1">
        <v>1136.125</v>
      </c>
      <c r="C13" s="1">
        <v>446.29349999999999</v>
      </c>
      <c r="D13" s="1">
        <v>245.1551</v>
      </c>
      <c r="E13" s="2">
        <v>86344</v>
      </c>
      <c r="F13" s="1">
        <v>329.86709999999999</v>
      </c>
      <c r="G13" s="1">
        <v>0.83560000000000001</v>
      </c>
      <c r="H13" s="1">
        <v>0.98980000000000001</v>
      </c>
      <c r="I13" s="1">
        <v>0.74570000000000003</v>
      </c>
      <c r="J13" s="1">
        <v>0.83199999999999996</v>
      </c>
      <c r="K13" s="1">
        <v>1.8205</v>
      </c>
      <c r="L13" s="1">
        <v>0.73909999999999998</v>
      </c>
      <c r="M13">
        <v>0</v>
      </c>
    </row>
    <row r="14" spans="1:15" x14ac:dyDescent="0.3">
      <c r="A14" s="2">
        <v>71393</v>
      </c>
      <c r="B14" s="1">
        <v>1096.5329999999999</v>
      </c>
      <c r="C14" s="1">
        <v>459.20909999999998</v>
      </c>
      <c r="D14" s="1">
        <v>199.13050000000001</v>
      </c>
      <c r="E14" s="2">
        <v>72203</v>
      </c>
      <c r="F14" s="1">
        <v>301.49689999999998</v>
      </c>
      <c r="G14" s="1">
        <v>0.90110000000000001</v>
      </c>
      <c r="H14" s="1">
        <v>0.98880000000000001</v>
      </c>
      <c r="I14" s="1">
        <v>0.6</v>
      </c>
      <c r="J14" s="1">
        <v>0.74609999999999999</v>
      </c>
      <c r="K14" s="1">
        <v>2.3060999999999998</v>
      </c>
      <c r="L14" s="1">
        <v>0.65659999999999996</v>
      </c>
      <c r="M14">
        <v>0</v>
      </c>
    </row>
    <row r="15" spans="1:15" x14ac:dyDescent="0.3">
      <c r="A15" s="2">
        <v>80151</v>
      </c>
      <c r="B15" s="1">
        <v>1088.3489999999999</v>
      </c>
      <c r="C15" s="1">
        <v>420.88420000000002</v>
      </c>
      <c r="D15" s="1">
        <v>244.26490000000001</v>
      </c>
      <c r="E15" s="2">
        <v>80854</v>
      </c>
      <c r="F15" s="1">
        <v>319.45490000000001</v>
      </c>
      <c r="G15" s="1">
        <v>0.81440000000000001</v>
      </c>
      <c r="H15" s="1">
        <v>0.99129999999999996</v>
      </c>
      <c r="I15" s="1">
        <v>0.72850000000000004</v>
      </c>
      <c r="J15" s="1">
        <v>0.85029999999999994</v>
      </c>
      <c r="K15" s="1">
        <v>1.7231000000000001</v>
      </c>
      <c r="L15" s="1">
        <v>0.75900000000000001</v>
      </c>
      <c r="M15">
        <v>0</v>
      </c>
    </row>
    <row r="16" spans="1:15" x14ac:dyDescent="0.3">
      <c r="A16" s="2">
        <v>68078</v>
      </c>
      <c r="B16" s="1">
        <v>1016.821</v>
      </c>
      <c r="C16" s="1">
        <v>403.06259999999997</v>
      </c>
      <c r="D16" s="1">
        <v>215.6027</v>
      </c>
      <c r="E16" s="2">
        <v>68709</v>
      </c>
      <c r="F16" s="1">
        <v>294.41399999999999</v>
      </c>
      <c r="G16" s="1">
        <v>0.84489999999999998</v>
      </c>
      <c r="H16" s="1">
        <v>0.99080000000000001</v>
      </c>
      <c r="I16" s="1">
        <v>0.73770000000000002</v>
      </c>
      <c r="J16" s="1">
        <v>0.82740000000000002</v>
      </c>
      <c r="K16" s="1">
        <v>1.8694999999999999</v>
      </c>
      <c r="L16" s="1">
        <v>0.73040000000000005</v>
      </c>
      <c r="M16">
        <v>0</v>
      </c>
    </row>
    <row r="17" spans="1:13" x14ac:dyDescent="0.3">
      <c r="A17" s="2">
        <v>57934</v>
      </c>
      <c r="B17" s="1">
        <v>933.35699999999997</v>
      </c>
      <c r="C17" s="1">
        <v>368.78070000000002</v>
      </c>
      <c r="D17" s="1">
        <v>201.20840000000001</v>
      </c>
      <c r="E17" s="2">
        <v>58651</v>
      </c>
      <c r="F17" s="1">
        <v>271.59500000000003</v>
      </c>
      <c r="G17" s="1">
        <v>0.83799999999999997</v>
      </c>
      <c r="H17" s="1">
        <v>0.98780000000000001</v>
      </c>
      <c r="I17" s="1">
        <v>0.71240000000000003</v>
      </c>
      <c r="J17" s="1">
        <v>0.8357</v>
      </c>
      <c r="K17" s="1">
        <v>1.8328</v>
      </c>
      <c r="L17" s="1">
        <v>0.73650000000000004</v>
      </c>
      <c r="M17">
        <v>0</v>
      </c>
    </row>
    <row r="18" spans="1:13" x14ac:dyDescent="0.3">
      <c r="A18" s="2">
        <v>61138</v>
      </c>
      <c r="B18" s="1">
        <v>953.25599999999997</v>
      </c>
      <c r="C18" s="1">
        <v>371.2713</v>
      </c>
      <c r="D18" s="1">
        <v>211.3706</v>
      </c>
      <c r="E18" s="2">
        <v>61753</v>
      </c>
      <c r="F18" s="1">
        <v>279.00420000000003</v>
      </c>
      <c r="G18" s="1">
        <v>0.82210000000000005</v>
      </c>
      <c r="H18" s="1">
        <v>0.99</v>
      </c>
      <c r="I18" s="1">
        <v>0.73909999999999998</v>
      </c>
      <c r="J18" s="1">
        <v>0.84550000000000003</v>
      </c>
      <c r="K18" s="1">
        <v>1.7565</v>
      </c>
      <c r="L18" s="1">
        <v>0.75149999999999995</v>
      </c>
      <c r="M18">
        <v>0</v>
      </c>
    </row>
    <row r="19" spans="1:13" x14ac:dyDescent="0.3">
      <c r="A19" s="2">
        <v>61519</v>
      </c>
      <c r="B19" s="1">
        <v>964.69399999999996</v>
      </c>
      <c r="C19" s="1">
        <v>382.18079999999998</v>
      </c>
      <c r="D19" s="1">
        <v>205.64359999999999</v>
      </c>
      <c r="E19" s="2">
        <v>62227</v>
      </c>
      <c r="F19" s="1">
        <v>279.87220000000002</v>
      </c>
      <c r="G19" s="1">
        <v>0.84289999999999998</v>
      </c>
      <c r="H19" s="1">
        <v>0.98860000000000003</v>
      </c>
      <c r="I19" s="1">
        <v>0.67279999999999995</v>
      </c>
      <c r="J19" s="1">
        <v>0.83069999999999999</v>
      </c>
      <c r="K19" s="1">
        <v>1.8585</v>
      </c>
      <c r="L19" s="1">
        <v>0.73229999999999995</v>
      </c>
      <c r="M19">
        <v>0</v>
      </c>
    </row>
    <row r="20" spans="1:13" x14ac:dyDescent="0.3">
      <c r="A20" s="2">
        <v>76073</v>
      </c>
      <c r="B20" s="1">
        <v>1064.2329999999999</v>
      </c>
      <c r="C20" s="1">
        <v>430.75760000000002</v>
      </c>
      <c r="D20" s="1">
        <v>225.32859999999999</v>
      </c>
      <c r="E20" s="2">
        <v>76576</v>
      </c>
      <c r="F20" s="1">
        <v>311.22199999999998</v>
      </c>
      <c r="G20" s="1">
        <v>0.85229999999999995</v>
      </c>
      <c r="H20" s="1">
        <v>0.99339999999999995</v>
      </c>
      <c r="I20" s="1">
        <v>0.76919999999999999</v>
      </c>
      <c r="J20" s="1">
        <v>0.84399999999999997</v>
      </c>
      <c r="K20" s="1">
        <v>1.9117</v>
      </c>
      <c r="L20" s="1">
        <v>0.72250000000000003</v>
      </c>
      <c r="M20">
        <v>0</v>
      </c>
    </row>
    <row r="21" spans="1:13" x14ac:dyDescent="0.3">
      <c r="A21" s="2">
        <v>56882</v>
      </c>
      <c r="B21" s="1">
        <v>926.303</v>
      </c>
      <c r="C21" s="1">
        <v>368.01499999999999</v>
      </c>
      <c r="D21" s="1">
        <v>197.4554</v>
      </c>
      <c r="E21" s="2">
        <v>57544</v>
      </c>
      <c r="F21" s="1">
        <v>269.11779999999999</v>
      </c>
      <c r="G21" s="1">
        <v>0.84389999999999998</v>
      </c>
      <c r="H21" s="1">
        <v>0.98850000000000005</v>
      </c>
      <c r="I21" s="1">
        <v>0.74029999999999996</v>
      </c>
      <c r="J21" s="1">
        <v>0.83309999999999995</v>
      </c>
      <c r="K21" s="1">
        <v>1.8637999999999999</v>
      </c>
      <c r="L21" s="1">
        <v>0.73129999999999995</v>
      </c>
      <c r="M21">
        <v>0</v>
      </c>
    </row>
    <row r="22" spans="1:13" x14ac:dyDescent="0.3">
      <c r="A22" s="2">
        <v>69350</v>
      </c>
      <c r="B22" s="1">
        <v>1037.403</v>
      </c>
      <c r="C22" s="1">
        <v>418.2706</v>
      </c>
      <c r="D22" s="1">
        <v>211.94460000000001</v>
      </c>
      <c r="E22" s="2">
        <v>70249</v>
      </c>
      <c r="F22" s="1">
        <v>297.15170000000001</v>
      </c>
      <c r="G22" s="1">
        <v>0.86209999999999998</v>
      </c>
      <c r="H22" s="1">
        <v>0.98719999999999997</v>
      </c>
      <c r="I22" s="1">
        <v>0.74690000000000001</v>
      </c>
      <c r="J22" s="1">
        <v>0.80979999999999996</v>
      </c>
      <c r="K22" s="1">
        <v>1.9735</v>
      </c>
      <c r="L22" s="1">
        <v>0.71040000000000003</v>
      </c>
      <c r="M22">
        <v>0</v>
      </c>
    </row>
    <row r="23" spans="1:13" x14ac:dyDescent="0.3">
      <c r="A23" s="2">
        <v>82196</v>
      </c>
      <c r="B23" s="1">
        <v>1141.067</v>
      </c>
      <c r="C23" s="1">
        <v>466.23239999999998</v>
      </c>
      <c r="D23" s="1">
        <v>225.85429999999999</v>
      </c>
      <c r="E23" s="2">
        <v>82991</v>
      </c>
      <c r="F23" s="1">
        <v>323.50459999999998</v>
      </c>
      <c r="G23" s="1">
        <v>0.87480000000000002</v>
      </c>
      <c r="H23" s="1">
        <v>0.99039999999999995</v>
      </c>
      <c r="I23" s="1">
        <v>0.67020000000000002</v>
      </c>
      <c r="J23" s="1">
        <v>0.79330000000000001</v>
      </c>
      <c r="K23" s="1">
        <v>2.0642999999999998</v>
      </c>
      <c r="L23" s="1">
        <v>0.69389999999999996</v>
      </c>
      <c r="M23">
        <v>0</v>
      </c>
    </row>
    <row r="24" spans="1:13" x14ac:dyDescent="0.3">
      <c r="A24" s="2">
        <v>62165</v>
      </c>
      <c r="B24" s="1">
        <v>936.71600000000001</v>
      </c>
      <c r="C24" s="1">
        <v>356.82810000000001</v>
      </c>
      <c r="D24" s="1">
        <v>222.39349999999999</v>
      </c>
      <c r="E24" s="2">
        <v>62647</v>
      </c>
      <c r="F24" s="1">
        <v>281.33780000000002</v>
      </c>
      <c r="G24" s="1">
        <v>0.78200000000000003</v>
      </c>
      <c r="H24" s="1">
        <v>0.99229999999999996</v>
      </c>
      <c r="I24" s="1">
        <v>0.72370000000000001</v>
      </c>
      <c r="J24" s="1">
        <v>0.89029999999999998</v>
      </c>
      <c r="K24" s="1">
        <v>1.6045</v>
      </c>
      <c r="L24" s="1">
        <v>0.78839999999999999</v>
      </c>
      <c r="M24">
        <v>0</v>
      </c>
    </row>
    <row r="25" spans="1:13" x14ac:dyDescent="0.3">
      <c r="A25" s="2">
        <v>85913</v>
      </c>
      <c r="B25" s="1">
        <v>1120.778</v>
      </c>
      <c r="C25" s="1">
        <v>435.7355</v>
      </c>
      <c r="D25" s="1">
        <v>251.46430000000001</v>
      </c>
      <c r="E25" s="2">
        <v>86577</v>
      </c>
      <c r="F25" s="1">
        <v>330.73829999999998</v>
      </c>
      <c r="G25" s="1">
        <v>0.81669999999999998</v>
      </c>
      <c r="H25" s="1">
        <v>0.99229999999999996</v>
      </c>
      <c r="I25" s="1">
        <v>0.73860000000000003</v>
      </c>
      <c r="J25" s="1">
        <v>0.85950000000000004</v>
      </c>
      <c r="K25" s="1">
        <v>1.7327999999999999</v>
      </c>
      <c r="L25" s="1">
        <v>0.75900000000000001</v>
      </c>
      <c r="M25">
        <v>0</v>
      </c>
    </row>
    <row r="26" spans="1:13" x14ac:dyDescent="0.3">
      <c r="A26" s="2">
        <v>68683</v>
      </c>
      <c r="B26" s="1">
        <v>1021.57</v>
      </c>
      <c r="C26" s="1">
        <v>409.83</v>
      </c>
      <c r="D26" s="1">
        <v>214.39680000000001</v>
      </c>
      <c r="E26" s="2">
        <v>69337</v>
      </c>
      <c r="F26" s="1">
        <v>295.71929999999998</v>
      </c>
      <c r="G26" s="1">
        <v>0.85219999999999996</v>
      </c>
      <c r="H26" s="1">
        <v>0.99060000000000004</v>
      </c>
      <c r="I26" s="1">
        <v>0.65259999999999996</v>
      </c>
      <c r="J26" s="1">
        <v>0.82699999999999996</v>
      </c>
      <c r="K26" s="1">
        <v>1.9115</v>
      </c>
      <c r="L26" s="1">
        <v>0.72160000000000002</v>
      </c>
      <c r="M26">
        <v>0</v>
      </c>
    </row>
    <row r="27" spans="1:13" x14ac:dyDescent="0.3">
      <c r="A27" s="2">
        <v>61215</v>
      </c>
      <c r="B27" s="1">
        <v>951.51099999999997</v>
      </c>
      <c r="C27" s="1">
        <v>369.40550000000002</v>
      </c>
      <c r="D27" s="1">
        <v>212.72020000000001</v>
      </c>
      <c r="E27" s="2">
        <v>61936</v>
      </c>
      <c r="F27" s="1">
        <v>279.1798</v>
      </c>
      <c r="G27" s="1">
        <v>0.81759999999999999</v>
      </c>
      <c r="H27" s="1">
        <v>0.98839999999999995</v>
      </c>
      <c r="I27" s="1">
        <v>0.67789999999999995</v>
      </c>
      <c r="J27" s="1">
        <v>0.84970000000000001</v>
      </c>
      <c r="K27" s="1">
        <v>1.7365999999999999</v>
      </c>
      <c r="L27" s="1">
        <v>0.75580000000000003</v>
      </c>
      <c r="M27">
        <v>0</v>
      </c>
    </row>
    <row r="28" spans="1:13" x14ac:dyDescent="0.3">
      <c r="A28" s="2">
        <v>72713</v>
      </c>
      <c r="B28" s="1">
        <v>1039.375</v>
      </c>
      <c r="C28" s="1">
        <v>401.81369999999998</v>
      </c>
      <c r="D28" s="1">
        <v>231.19890000000001</v>
      </c>
      <c r="E28" s="2">
        <v>73336</v>
      </c>
      <c r="F28" s="1">
        <v>304.27140000000003</v>
      </c>
      <c r="G28" s="1">
        <v>0.81789999999999996</v>
      </c>
      <c r="H28" s="1">
        <v>0.99150000000000005</v>
      </c>
      <c r="I28" s="1">
        <v>0.68610000000000004</v>
      </c>
      <c r="J28" s="1">
        <v>0.8458</v>
      </c>
      <c r="K28" s="1">
        <v>1.738</v>
      </c>
      <c r="L28" s="1">
        <v>0.75719999999999998</v>
      </c>
      <c r="M28">
        <v>0</v>
      </c>
    </row>
    <row r="29" spans="1:13" x14ac:dyDescent="0.3">
      <c r="A29" s="2">
        <v>58684</v>
      </c>
      <c r="B29" s="1">
        <v>917.48199999999997</v>
      </c>
      <c r="C29" s="1">
        <v>355.84359999999998</v>
      </c>
      <c r="D29" s="1">
        <v>210.4503</v>
      </c>
      <c r="E29" s="2">
        <v>59202</v>
      </c>
      <c r="F29" s="1">
        <v>273.34739999999999</v>
      </c>
      <c r="G29" s="1">
        <v>0.80640000000000001</v>
      </c>
      <c r="H29" s="1">
        <v>0.99129999999999996</v>
      </c>
      <c r="I29" s="1">
        <v>0.71560000000000001</v>
      </c>
      <c r="J29" s="1">
        <v>0.87609999999999999</v>
      </c>
      <c r="K29" s="1">
        <v>1.6909000000000001</v>
      </c>
      <c r="L29" s="1">
        <v>0.76819999999999999</v>
      </c>
      <c r="M29">
        <v>0</v>
      </c>
    </row>
    <row r="30" spans="1:13" x14ac:dyDescent="0.3">
      <c r="A30" s="2">
        <v>59652</v>
      </c>
      <c r="B30" s="1">
        <v>932.197</v>
      </c>
      <c r="C30" s="1">
        <v>359.16739999999999</v>
      </c>
      <c r="D30" s="1">
        <v>213.7165</v>
      </c>
      <c r="E30" s="2">
        <v>60204</v>
      </c>
      <c r="F30" s="1">
        <v>275.5926</v>
      </c>
      <c r="G30" s="1">
        <v>0.80369999999999997</v>
      </c>
      <c r="H30" s="1">
        <v>0.99080000000000001</v>
      </c>
      <c r="I30" s="1">
        <v>0.67500000000000004</v>
      </c>
      <c r="J30" s="1">
        <v>0.86260000000000003</v>
      </c>
      <c r="K30" s="1">
        <v>1.6806000000000001</v>
      </c>
      <c r="L30" s="1">
        <v>0.76729999999999998</v>
      </c>
      <c r="M30">
        <v>0</v>
      </c>
    </row>
    <row r="31" spans="1:13" x14ac:dyDescent="0.3">
      <c r="A31" s="2">
        <v>89091</v>
      </c>
      <c r="B31" s="1">
        <v>1138.972</v>
      </c>
      <c r="C31" s="1">
        <v>443.71800000000002</v>
      </c>
      <c r="D31" s="1">
        <v>256.10329999999999</v>
      </c>
      <c r="E31" s="2">
        <v>89964</v>
      </c>
      <c r="F31" s="1">
        <v>336.79989999999998</v>
      </c>
      <c r="G31" s="1">
        <v>0.81659999999999999</v>
      </c>
      <c r="H31" s="1">
        <v>0.99029999999999996</v>
      </c>
      <c r="I31" s="1">
        <v>0.74070000000000003</v>
      </c>
      <c r="J31" s="1">
        <v>0.86299999999999999</v>
      </c>
      <c r="K31" s="1">
        <v>1.7325999999999999</v>
      </c>
      <c r="L31" s="1">
        <v>0.75900000000000001</v>
      </c>
      <c r="M31">
        <v>0</v>
      </c>
    </row>
    <row r="32" spans="1:13" x14ac:dyDescent="0.3">
      <c r="A32" s="2">
        <v>58701</v>
      </c>
      <c r="B32" s="1">
        <v>924.23</v>
      </c>
      <c r="C32" s="1">
        <v>361.27609999999999</v>
      </c>
      <c r="D32" s="1">
        <v>207.36080000000001</v>
      </c>
      <c r="E32" s="2">
        <v>59204</v>
      </c>
      <c r="F32" s="1">
        <v>273.387</v>
      </c>
      <c r="G32" s="1">
        <v>0.81889999999999996</v>
      </c>
      <c r="H32" s="1">
        <v>0.99150000000000005</v>
      </c>
      <c r="I32" s="1">
        <v>0.67459999999999998</v>
      </c>
      <c r="J32" s="1">
        <v>0.86360000000000003</v>
      </c>
      <c r="K32" s="1">
        <v>1.7423</v>
      </c>
      <c r="L32" s="1">
        <v>0.75670000000000004</v>
      </c>
      <c r="M32">
        <v>0</v>
      </c>
    </row>
    <row r="33" spans="1:13" x14ac:dyDescent="0.3">
      <c r="A33" s="2">
        <v>67699</v>
      </c>
      <c r="B33" s="1">
        <v>1023.7190000000001</v>
      </c>
      <c r="C33" s="1">
        <v>405.67099999999999</v>
      </c>
      <c r="D33" s="1">
        <v>213.4477</v>
      </c>
      <c r="E33" s="2">
        <v>68507</v>
      </c>
      <c r="F33" s="1">
        <v>293.5933</v>
      </c>
      <c r="G33" s="1">
        <v>0.85040000000000004</v>
      </c>
      <c r="H33" s="1">
        <v>0.98819999999999997</v>
      </c>
      <c r="I33" s="1">
        <v>0.69230000000000003</v>
      </c>
      <c r="J33" s="1">
        <v>0.81179999999999997</v>
      </c>
      <c r="K33" s="1">
        <v>1.9006000000000001</v>
      </c>
      <c r="L33" s="1">
        <v>0.72370000000000001</v>
      </c>
      <c r="M33">
        <v>0</v>
      </c>
    </row>
    <row r="34" spans="1:13" x14ac:dyDescent="0.3">
      <c r="A34" s="2">
        <v>80555</v>
      </c>
      <c r="B34" s="1">
        <v>1089.0029999999999</v>
      </c>
      <c r="C34" s="1">
        <v>418.39909999999998</v>
      </c>
      <c r="D34" s="1">
        <v>246.1369</v>
      </c>
      <c r="E34" s="2">
        <v>81584</v>
      </c>
      <c r="F34" s="1">
        <v>320.25900000000001</v>
      </c>
      <c r="G34" s="1">
        <v>0.80869999999999997</v>
      </c>
      <c r="H34" s="1">
        <v>0.98740000000000006</v>
      </c>
      <c r="I34" s="1">
        <v>0.73809999999999998</v>
      </c>
      <c r="J34" s="1">
        <v>0.85360000000000003</v>
      </c>
      <c r="K34" s="1">
        <v>1.6999</v>
      </c>
      <c r="L34" s="1">
        <v>0.76539999999999997</v>
      </c>
      <c r="M34">
        <v>0</v>
      </c>
    </row>
    <row r="35" spans="1:13" x14ac:dyDescent="0.3">
      <c r="A35" s="2">
        <v>68816</v>
      </c>
      <c r="B35" s="1">
        <v>996.08100000000002</v>
      </c>
      <c r="C35" s="1">
        <v>387.60930000000002</v>
      </c>
      <c r="D35" s="1">
        <v>227.57669999999999</v>
      </c>
      <c r="E35" s="2">
        <v>69403</v>
      </c>
      <c r="F35" s="1">
        <v>296.00549999999998</v>
      </c>
      <c r="G35" s="1">
        <v>0.8095</v>
      </c>
      <c r="H35" s="1">
        <v>0.99150000000000005</v>
      </c>
      <c r="I35" s="1">
        <v>0.75419999999999998</v>
      </c>
      <c r="J35" s="1">
        <v>0.87160000000000004</v>
      </c>
      <c r="K35" s="1">
        <v>1.7032</v>
      </c>
      <c r="L35" s="1">
        <v>0.76370000000000005</v>
      </c>
      <c r="M35">
        <v>0</v>
      </c>
    </row>
    <row r="36" spans="1:13" x14ac:dyDescent="0.3">
      <c r="A36" s="2">
        <v>80729</v>
      </c>
      <c r="B36" s="1">
        <v>1095.096</v>
      </c>
      <c r="C36" s="1">
        <v>430.9316</v>
      </c>
      <c r="D36" s="1">
        <v>239.08600000000001</v>
      </c>
      <c r="E36" s="2">
        <v>81407</v>
      </c>
      <c r="F36" s="1">
        <v>320.60469999999998</v>
      </c>
      <c r="G36" s="1">
        <v>0.83199999999999996</v>
      </c>
      <c r="H36" s="1">
        <v>0.99170000000000003</v>
      </c>
      <c r="I36" s="1">
        <v>0.75370000000000004</v>
      </c>
      <c r="J36" s="1">
        <v>0.84589999999999999</v>
      </c>
      <c r="K36" s="1">
        <v>1.8024</v>
      </c>
      <c r="L36" s="1">
        <v>0.74399999999999999</v>
      </c>
      <c r="M36">
        <v>0</v>
      </c>
    </row>
    <row r="37" spans="1:13" x14ac:dyDescent="0.3">
      <c r="A37" s="2">
        <v>67796</v>
      </c>
      <c r="B37" s="1">
        <v>1004.675</v>
      </c>
      <c r="C37" s="1">
        <v>384.12389999999999</v>
      </c>
      <c r="D37" s="1">
        <v>226.0686</v>
      </c>
      <c r="E37" s="2">
        <v>68610</v>
      </c>
      <c r="F37" s="1">
        <v>293.80360000000002</v>
      </c>
      <c r="G37" s="1">
        <v>0.8085</v>
      </c>
      <c r="H37" s="1">
        <v>0.98809999999999998</v>
      </c>
      <c r="I37" s="1">
        <v>0.69599999999999995</v>
      </c>
      <c r="J37" s="1">
        <v>0.84399999999999997</v>
      </c>
      <c r="K37" s="1">
        <v>1.6991000000000001</v>
      </c>
      <c r="L37" s="1">
        <v>0.76490000000000002</v>
      </c>
      <c r="M37">
        <v>0</v>
      </c>
    </row>
    <row r="38" spans="1:13" x14ac:dyDescent="0.3">
      <c r="A38" s="2">
        <v>71730</v>
      </c>
      <c r="B38" s="1">
        <v>1035.0170000000001</v>
      </c>
      <c r="C38" s="1">
        <v>402.0958</v>
      </c>
      <c r="D38" s="1">
        <v>227.92099999999999</v>
      </c>
      <c r="E38" s="2">
        <v>72668</v>
      </c>
      <c r="F38" s="1">
        <v>302.20769999999999</v>
      </c>
      <c r="G38" s="1">
        <v>0.82379999999999998</v>
      </c>
      <c r="H38" s="1">
        <v>0.98709999999999998</v>
      </c>
      <c r="I38" s="1">
        <v>0.67649999999999999</v>
      </c>
      <c r="J38" s="1">
        <v>0.84140000000000004</v>
      </c>
      <c r="K38" s="1">
        <v>1.7642</v>
      </c>
      <c r="L38" s="1">
        <v>0.75160000000000005</v>
      </c>
      <c r="M38">
        <v>0</v>
      </c>
    </row>
    <row r="39" spans="1:13" x14ac:dyDescent="0.3">
      <c r="A39" s="2">
        <v>70771</v>
      </c>
      <c r="B39" s="1">
        <v>1016.414</v>
      </c>
      <c r="C39" s="1">
        <v>387.19380000000001</v>
      </c>
      <c r="D39" s="1">
        <v>234.01859999999999</v>
      </c>
      <c r="E39" s="2">
        <v>71451</v>
      </c>
      <c r="F39" s="1">
        <v>300.1807</v>
      </c>
      <c r="G39" s="1">
        <v>0.79669999999999996</v>
      </c>
      <c r="H39" s="1">
        <v>0.99050000000000005</v>
      </c>
      <c r="I39" s="1">
        <v>0.72009999999999996</v>
      </c>
      <c r="J39" s="1">
        <v>0.86080000000000001</v>
      </c>
      <c r="K39" s="1">
        <v>1.6545000000000001</v>
      </c>
      <c r="L39" s="1">
        <v>0.77529999999999999</v>
      </c>
      <c r="M39">
        <v>0</v>
      </c>
    </row>
    <row r="40" spans="1:13" x14ac:dyDescent="0.3">
      <c r="A40" s="2">
        <v>73611</v>
      </c>
      <c r="B40" s="1">
        <v>1019.849</v>
      </c>
      <c r="C40" s="1">
        <v>384.02300000000002</v>
      </c>
      <c r="D40" s="1">
        <v>244.58840000000001</v>
      </c>
      <c r="E40" s="2">
        <v>74230</v>
      </c>
      <c r="F40" s="1">
        <v>306.14449999999999</v>
      </c>
      <c r="G40" s="1">
        <v>0.77090000000000003</v>
      </c>
      <c r="H40" s="1">
        <v>0.99170000000000003</v>
      </c>
      <c r="I40" s="1">
        <v>0.71689999999999998</v>
      </c>
      <c r="J40" s="1">
        <v>0.88939999999999997</v>
      </c>
      <c r="K40" s="1">
        <v>1.5701000000000001</v>
      </c>
      <c r="L40" s="1">
        <v>0.79720000000000002</v>
      </c>
      <c r="M40">
        <v>0</v>
      </c>
    </row>
    <row r="41" spans="1:13" x14ac:dyDescent="0.3">
      <c r="A41" s="2">
        <v>79842</v>
      </c>
      <c r="B41" s="1">
        <v>1133.404</v>
      </c>
      <c r="C41" s="1">
        <v>458.03750000000002</v>
      </c>
      <c r="D41" s="1">
        <v>222.82759999999999</v>
      </c>
      <c r="E41" s="2">
        <v>80792</v>
      </c>
      <c r="F41" s="1">
        <v>318.83850000000001</v>
      </c>
      <c r="G41" s="1">
        <v>0.87370000000000003</v>
      </c>
      <c r="H41" s="1">
        <v>0.98819999999999997</v>
      </c>
      <c r="I41" s="1">
        <v>0.73540000000000005</v>
      </c>
      <c r="J41" s="1">
        <v>0.78100000000000003</v>
      </c>
      <c r="K41" s="1">
        <v>2.0556000000000001</v>
      </c>
      <c r="L41" s="1">
        <v>0.69610000000000005</v>
      </c>
      <c r="M41">
        <v>0</v>
      </c>
    </row>
    <row r="42" spans="1:13" x14ac:dyDescent="0.3">
      <c r="A42" s="2">
        <v>68822</v>
      </c>
      <c r="B42" s="1">
        <v>1036.675</v>
      </c>
      <c r="C42" s="1">
        <v>422.2851</v>
      </c>
      <c r="D42" s="1">
        <v>208.05199999999999</v>
      </c>
      <c r="E42" s="2">
        <v>69467</v>
      </c>
      <c r="F42" s="1">
        <v>296.01839999999999</v>
      </c>
      <c r="G42" s="1">
        <v>0.87019999999999997</v>
      </c>
      <c r="H42" s="1">
        <v>0.99070000000000003</v>
      </c>
      <c r="I42" s="1">
        <v>0.75139999999999996</v>
      </c>
      <c r="J42" s="1">
        <v>0.80469999999999997</v>
      </c>
      <c r="K42" s="1">
        <v>2.0297000000000001</v>
      </c>
      <c r="L42" s="1">
        <v>0.70099999999999996</v>
      </c>
      <c r="M42">
        <v>0</v>
      </c>
    </row>
    <row r="43" spans="1:13" x14ac:dyDescent="0.3">
      <c r="A43" s="2">
        <v>76775</v>
      </c>
      <c r="B43" s="1">
        <v>1090.25</v>
      </c>
      <c r="C43" s="1">
        <v>440.8537</v>
      </c>
      <c r="D43" s="1">
        <v>223.2013</v>
      </c>
      <c r="E43" s="2">
        <v>77569</v>
      </c>
      <c r="F43" s="1">
        <v>312.65469999999999</v>
      </c>
      <c r="G43" s="1">
        <v>0.86240000000000006</v>
      </c>
      <c r="H43" s="1">
        <v>0.98980000000000001</v>
      </c>
      <c r="I43" s="1">
        <v>0.7419</v>
      </c>
      <c r="J43" s="1">
        <v>0.81169999999999998</v>
      </c>
      <c r="K43" s="1">
        <v>1.9751000000000001</v>
      </c>
      <c r="L43" s="1">
        <v>0.70920000000000005</v>
      </c>
      <c r="M43">
        <v>0</v>
      </c>
    </row>
    <row r="44" spans="1:13" x14ac:dyDescent="0.3">
      <c r="A44" s="2">
        <v>62105</v>
      </c>
      <c r="B44" s="1">
        <v>986.37</v>
      </c>
      <c r="C44" s="1">
        <v>390.4307</v>
      </c>
      <c r="D44" s="1">
        <v>203.1583</v>
      </c>
      <c r="E44" s="2">
        <v>62792</v>
      </c>
      <c r="F44" s="1">
        <v>281.202</v>
      </c>
      <c r="G44" s="1">
        <v>0.85399999999999998</v>
      </c>
      <c r="H44" s="1">
        <v>0.98909999999999998</v>
      </c>
      <c r="I44" s="1">
        <v>0.66239999999999999</v>
      </c>
      <c r="J44" s="1">
        <v>0.80220000000000002</v>
      </c>
      <c r="K44" s="1">
        <v>1.9218</v>
      </c>
      <c r="L44" s="1">
        <v>0.72019999999999995</v>
      </c>
      <c r="M44">
        <v>0</v>
      </c>
    </row>
    <row r="45" spans="1:13" x14ac:dyDescent="0.3">
      <c r="A45" s="2">
        <v>55811</v>
      </c>
      <c r="B45" s="1">
        <v>937.11400000000003</v>
      </c>
      <c r="C45" s="1">
        <v>360.56740000000002</v>
      </c>
      <c r="D45" s="1">
        <v>199.13499999999999</v>
      </c>
      <c r="E45" s="2">
        <v>56778</v>
      </c>
      <c r="F45" s="1">
        <v>266.57229999999998</v>
      </c>
      <c r="G45" s="1">
        <v>0.8337</v>
      </c>
      <c r="H45" s="1">
        <v>0.98299999999999998</v>
      </c>
      <c r="I45" s="1">
        <v>0.63029999999999997</v>
      </c>
      <c r="J45" s="1">
        <v>0.79859999999999998</v>
      </c>
      <c r="K45" s="1">
        <v>1.8107</v>
      </c>
      <c r="L45" s="1">
        <v>0.73929999999999996</v>
      </c>
      <c r="M45">
        <v>0</v>
      </c>
    </row>
    <row r="46" spans="1:13" x14ac:dyDescent="0.3">
      <c r="A46" s="2">
        <v>97062</v>
      </c>
      <c r="B46" s="1">
        <v>1181.124</v>
      </c>
      <c r="C46" s="1">
        <v>441.07420000000002</v>
      </c>
      <c r="D46" s="1">
        <v>281.39460000000003</v>
      </c>
      <c r="E46" s="2">
        <v>97926</v>
      </c>
      <c r="F46" s="1">
        <v>351.54399999999998</v>
      </c>
      <c r="G46" s="1">
        <v>0.77010000000000001</v>
      </c>
      <c r="H46" s="1">
        <v>0.99119999999999997</v>
      </c>
      <c r="I46" s="1">
        <v>0.72660000000000002</v>
      </c>
      <c r="J46" s="1">
        <v>0.87429999999999997</v>
      </c>
      <c r="K46" s="1">
        <v>1.5674999999999999</v>
      </c>
      <c r="L46" s="1">
        <v>0.79700000000000004</v>
      </c>
      <c r="M46">
        <v>0</v>
      </c>
    </row>
    <row r="47" spans="1:13" x14ac:dyDescent="0.3">
      <c r="A47" s="2">
        <v>70361</v>
      </c>
      <c r="B47" s="1">
        <v>1060.623</v>
      </c>
      <c r="C47" s="1">
        <v>431.29309999999998</v>
      </c>
      <c r="D47" s="1">
        <v>208.61760000000001</v>
      </c>
      <c r="E47" s="2">
        <v>71075</v>
      </c>
      <c r="F47" s="1">
        <v>299.30990000000003</v>
      </c>
      <c r="G47" s="1">
        <v>0.87519999999999998</v>
      </c>
      <c r="H47" s="1">
        <v>0.99</v>
      </c>
      <c r="I47" s="1">
        <v>0.66439999999999999</v>
      </c>
      <c r="J47" s="1">
        <v>0.78600000000000003</v>
      </c>
      <c r="K47" s="1">
        <v>2.0674000000000001</v>
      </c>
      <c r="L47" s="1">
        <v>0.69399999999999995</v>
      </c>
      <c r="M47">
        <v>0</v>
      </c>
    </row>
    <row r="48" spans="1:13" x14ac:dyDescent="0.3">
      <c r="A48" s="2">
        <v>75482</v>
      </c>
      <c r="B48" s="1">
        <v>1050.829</v>
      </c>
      <c r="C48" s="1">
        <v>388.6198</v>
      </c>
      <c r="D48" s="1">
        <v>247.83590000000001</v>
      </c>
      <c r="E48" s="2">
        <v>76417</v>
      </c>
      <c r="F48" s="1">
        <v>310.01080000000002</v>
      </c>
      <c r="G48" s="1">
        <v>0.77029999999999998</v>
      </c>
      <c r="H48" s="1">
        <v>0.98780000000000001</v>
      </c>
      <c r="I48" s="1">
        <v>0.70150000000000001</v>
      </c>
      <c r="J48" s="1">
        <v>0.85899999999999999</v>
      </c>
      <c r="K48" s="1">
        <v>1.5681</v>
      </c>
      <c r="L48" s="1">
        <v>0.79769999999999996</v>
      </c>
      <c r="M48">
        <v>0</v>
      </c>
    </row>
    <row r="49" spans="1:13" x14ac:dyDescent="0.3">
      <c r="A49" s="2">
        <v>67832</v>
      </c>
      <c r="B49" s="1">
        <v>1004.39</v>
      </c>
      <c r="C49" s="1">
        <v>380.66419999999999</v>
      </c>
      <c r="D49" s="1">
        <v>228.262</v>
      </c>
      <c r="E49" s="2">
        <v>68816</v>
      </c>
      <c r="F49" s="1">
        <v>293.88159999999999</v>
      </c>
      <c r="G49" s="1">
        <v>0.80030000000000001</v>
      </c>
      <c r="H49" s="1">
        <v>0.98570000000000002</v>
      </c>
      <c r="I49" s="1">
        <v>0.71909999999999996</v>
      </c>
      <c r="J49" s="1">
        <v>0.84499999999999997</v>
      </c>
      <c r="K49" s="1">
        <v>1.6677</v>
      </c>
      <c r="L49" s="1">
        <v>0.77200000000000002</v>
      </c>
      <c r="M49">
        <v>0</v>
      </c>
    </row>
    <row r="50" spans="1:13" x14ac:dyDescent="0.3">
      <c r="A50" s="2">
        <v>67135</v>
      </c>
      <c r="B50" s="1">
        <v>1031.8209999999999</v>
      </c>
      <c r="C50" s="1">
        <v>368.10059999999999</v>
      </c>
      <c r="D50" s="1">
        <v>238.78190000000001</v>
      </c>
      <c r="E50" s="2">
        <v>68784</v>
      </c>
      <c r="F50" s="1">
        <v>292.36779999999999</v>
      </c>
      <c r="G50" s="1">
        <v>0.7611</v>
      </c>
      <c r="H50" s="1">
        <v>0.97599999999999998</v>
      </c>
      <c r="I50" s="1">
        <v>0.68669999999999998</v>
      </c>
      <c r="J50" s="1">
        <v>0.79239999999999999</v>
      </c>
      <c r="K50" s="1">
        <v>1.5416000000000001</v>
      </c>
      <c r="L50" s="1">
        <v>0.79430000000000001</v>
      </c>
      <c r="M50">
        <v>0</v>
      </c>
    </row>
    <row r="51" spans="1:13" x14ac:dyDescent="0.3">
      <c r="A51" s="2">
        <v>79074</v>
      </c>
      <c r="B51" s="1">
        <v>1065.425</v>
      </c>
      <c r="C51" s="1">
        <v>398.65600000000001</v>
      </c>
      <c r="D51" s="1">
        <v>253.87090000000001</v>
      </c>
      <c r="E51" s="2">
        <v>79681</v>
      </c>
      <c r="F51" s="1">
        <v>317.30130000000003</v>
      </c>
      <c r="G51" s="1">
        <v>0.77100000000000002</v>
      </c>
      <c r="H51" s="1">
        <v>0.99239999999999995</v>
      </c>
      <c r="I51" s="1">
        <v>0.7359</v>
      </c>
      <c r="J51" s="1">
        <v>0.87539999999999996</v>
      </c>
      <c r="K51" s="1">
        <v>1.5703</v>
      </c>
      <c r="L51" s="1">
        <v>0.79590000000000005</v>
      </c>
      <c r="M51">
        <v>0</v>
      </c>
    </row>
    <row r="52" spans="1:13" x14ac:dyDescent="0.3">
      <c r="A52" s="2">
        <v>86164</v>
      </c>
      <c r="B52" s="1">
        <v>1122.0419999999999</v>
      </c>
      <c r="C52" s="1">
        <v>428.2713</v>
      </c>
      <c r="D52" s="1">
        <v>256.97359999999998</v>
      </c>
      <c r="E52" s="2">
        <v>86938</v>
      </c>
      <c r="F52" s="1">
        <v>331.22109999999998</v>
      </c>
      <c r="G52" s="1">
        <v>0.8</v>
      </c>
      <c r="H52" s="1">
        <v>0.99109999999999998</v>
      </c>
      <c r="I52" s="1">
        <v>0.69399999999999995</v>
      </c>
      <c r="J52" s="1">
        <v>0.86</v>
      </c>
      <c r="K52" s="1">
        <v>1.6666000000000001</v>
      </c>
      <c r="L52" s="1">
        <v>0.77339999999999998</v>
      </c>
      <c r="M52">
        <v>0</v>
      </c>
    </row>
    <row r="53" spans="1:13" x14ac:dyDescent="0.3">
      <c r="A53" s="2">
        <v>67549</v>
      </c>
      <c r="B53" s="1">
        <v>1004.333</v>
      </c>
      <c r="C53" s="1">
        <v>392.50920000000002</v>
      </c>
      <c r="D53" s="1">
        <v>219.67619999999999</v>
      </c>
      <c r="E53" s="2">
        <v>68147</v>
      </c>
      <c r="F53" s="1">
        <v>293.2679</v>
      </c>
      <c r="G53" s="1">
        <v>0.82869999999999999</v>
      </c>
      <c r="H53" s="1">
        <v>0.99119999999999997</v>
      </c>
      <c r="I53" s="1">
        <v>0.71060000000000001</v>
      </c>
      <c r="J53" s="1">
        <v>0.84150000000000003</v>
      </c>
      <c r="K53" s="1">
        <v>1.7867999999999999</v>
      </c>
      <c r="L53" s="1">
        <v>0.74719999999999998</v>
      </c>
      <c r="M53">
        <v>0</v>
      </c>
    </row>
    <row r="54" spans="1:13" x14ac:dyDescent="0.3">
      <c r="A54" s="2">
        <v>87490</v>
      </c>
      <c r="B54" s="1">
        <v>1137.818</v>
      </c>
      <c r="C54" s="1">
        <v>429.78809999999999</v>
      </c>
      <c r="D54" s="1">
        <v>260.80029999999999</v>
      </c>
      <c r="E54" s="2">
        <v>88474</v>
      </c>
      <c r="F54" s="1">
        <v>333.76</v>
      </c>
      <c r="G54" s="1">
        <v>0.79479999999999995</v>
      </c>
      <c r="H54" s="1">
        <v>0.9889</v>
      </c>
      <c r="I54" s="1">
        <v>0.75580000000000003</v>
      </c>
      <c r="J54" s="1">
        <v>0.84919999999999995</v>
      </c>
      <c r="K54" s="1">
        <v>1.6479999999999999</v>
      </c>
      <c r="L54" s="1">
        <v>0.77659999999999996</v>
      </c>
      <c r="M54">
        <v>0</v>
      </c>
    </row>
    <row r="55" spans="1:13" x14ac:dyDescent="0.3">
      <c r="A55" s="2">
        <v>82468</v>
      </c>
      <c r="B55" s="1">
        <v>1134.9960000000001</v>
      </c>
      <c r="C55" s="1">
        <v>452.2654</v>
      </c>
      <c r="D55" s="1">
        <v>232.5943</v>
      </c>
      <c r="E55" s="2">
        <v>83212</v>
      </c>
      <c r="F55" s="1">
        <v>324.0394</v>
      </c>
      <c r="G55" s="1">
        <v>0.85760000000000003</v>
      </c>
      <c r="H55" s="1">
        <v>0.99109999999999998</v>
      </c>
      <c r="I55" s="1">
        <v>0.62770000000000004</v>
      </c>
      <c r="J55" s="1">
        <v>0.80449999999999999</v>
      </c>
      <c r="K55" s="1">
        <v>1.9443999999999999</v>
      </c>
      <c r="L55" s="1">
        <v>0.71650000000000003</v>
      </c>
      <c r="M55">
        <v>0</v>
      </c>
    </row>
    <row r="56" spans="1:13" x14ac:dyDescent="0.3">
      <c r="A56" s="2">
        <v>90346</v>
      </c>
      <c r="B56" s="1">
        <v>1173.761</v>
      </c>
      <c r="C56" s="1">
        <v>462.21980000000002</v>
      </c>
      <c r="D56" s="1">
        <v>250.03579999999999</v>
      </c>
      <c r="E56" s="2">
        <v>91444</v>
      </c>
      <c r="F56" s="1">
        <v>339.16379999999998</v>
      </c>
      <c r="G56" s="1">
        <v>0.84109999999999996</v>
      </c>
      <c r="H56" s="1">
        <v>0.98799999999999999</v>
      </c>
      <c r="I56" s="1">
        <v>0.74119999999999997</v>
      </c>
      <c r="J56" s="1">
        <v>0.82410000000000005</v>
      </c>
      <c r="K56" s="1">
        <v>1.8486</v>
      </c>
      <c r="L56" s="1">
        <v>0.73380000000000001</v>
      </c>
      <c r="M56">
        <v>0</v>
      </c>
    </row>
    <row r="57" spans="1:13" x14ac:dyDescent="0.3">
      <c r="A57" s="2">
        <v>73484</v>
      </c>
      <c r="B57" s="1">
        <v>1076.3219999999999</v>
      </c>
      <c r="C57" s="1">
        <v>423.54090000000002</v>
      </c>
      <c r="D57" s="1">
        <v>223.20660000000001</v>
      </c>
      <c r="E57" s="2">
        <v>74411</v>
      </c>
      <c r="F57" s="1">
        <v>305.88029999999998</v>
      </c>
      <c r="G57" s="1">
        <v>0.84989999999999999</v>
      </c>
      <c r="H57" s="1">
        <v>0.98750000000000004</v>
      </c>
      <c r="I57" s="1">
        <v>0.74260000000000004</v>
      </c>
      <c r="J57" s="1">
        <v>0.79710000000000003</v>
      </c>
      <c r="K57" s="1">
        <v>1.8975</v>
      </c>
      <c r="L57" s="1">
        <v>0.72219999999999995</v>
      </c>
      <c r="M57">
        <v>0</v>
      </c>
    </row>
    <row r="58" spans="1:13" x14ac:dyDescent="0.3">
      <c r="A58" s="2">
        <v>87906</v>
      </c>
      <c r="B58" s="1">
        <v>1156.0640000000001</v>
      </c>
      <c r="C58" s="1">
        <v>446.52760000000001</v>
      </c>
      <c r="D58" s="1">
        <v>251.70330000000001</v>
      </c>
      <c r="E58" s="2">
        <v>88905</v>
      </c>
      <c r="F58" s="1">
        <v>334.55250000000001</v>
      </c>
      <c r="G58" s="1">
        <v>0.82599999999999996</v>
      </c>
      <c r="H58" s="1">
        <v>0.98880000000000001</v>
      </c>
      <c r="I58" s="1">
        <v>0.70950000000000002</v>
      </c>
      <c r="J58" s="1">
        <v>0.82650000000000001</v>
      </c>
      <c r="K58" s="1">
        <v>1.774</v>
      </c>
      <c r="L58" s="1">
        <v>0.74919999999999998</v>
      </c>
      <c r="M58">
        <v>0</v>
      </c>
    </row>
    <row r="59" spans="1:13" x14ac:dyDescent="0.3">
      <c r="A59" s="2">
        <v>83467</v>
      </c>
      <c r="B59" s="1">
        <v>1127.2249999999999</v>
      </c>
      <c r="C59" s="1">
        <v>452.13630000000001</v>
      </c>
      <c r="D59" s="1">
        <v>235.4289</v>
      </c>
      <c r="E59" s="2">
        <v>84142</v>
      </c>
      <c r="F59" s="1">
        <v>325.99610000000001</v>
      </c>
      <c r="G59" s="1">
        <v>0.85370000000000001</v>
      </c>
      <c r="H59" s="1">
        <v>0.99199999999999999</v>
      </c>
      <c r="I59" s="1">
        <v>0.76019999999999999</v>
      </c>
      <c r="J59" s="1">
        <v>0.82550000000000001</v>
      </c>
      <c r="K59" s="1">
        <v>1.9205000000000001</v>
      </c>
      <c r="L59" s="1">
        <v>0.72099999999999997</v>
      </c>
      <c r="M59">
        <v>0</v>
      </c>
    </row>
    <row r="60" spans="1:13" x14ac:dyDescent="0.3">
      <c r="A60" s="2">
        <v>82324</v>
      </c>
      <c r="B60" s="1">
        <v>1108.52</v>
      </c>
      <c r="C60" s="1">
        <v>440.72379999999998</v>
      </c>
      <c r="D60" s="1">
        <v>238.8192</v>
      </c>
      <c r="E60" s="2">
        <v>82952</v>
      </c>
      <c r="F60" s="1">
        <v>323.75630000000001</v>
      </c>
      <c r="G60" s="1">
        <v>0.84050000000000002</v>
      </c>
      <c r="H60" s="1">
        <v>0.99239999999999995</v>
      </c>
      <c r="I60" s="1">
        <v>0.74670000000000003</v>
      </c>
      <c r="J60" s="1">
        <v>0.84189999999999998</v>
      </c>
      <c r="K60" s="1">
        <v>1.8453999999999999</v>
      </c>
      <c r="L60" s="1">
        <v>0.73460000000000003</v>
      </c>
      <c r="M60">
        <v>0</v>
      </c>
    </row>
    <row r="61" spans="1:13" x14ac:dyDescent="0.3">
      <c r="A61" s="2">
        <v>88264</v>
      </c>
      <c r="B61" s="1">
        <v>1156.395</v>
      </c>
      <c r="C61" s="1">
        <v>461.00470000000001</v>
      </c>
      <c r="D61" s="1">
        <v>244.56899999999999</v>
      </c>
      <c r="E61" s="2">
        <v>89044</v>
      </c>
      <c r="F61" s="1">
        <v>335.23309999999998</v>
      </c>
      <c r="G61" s="1">
        <v>0.84770000000000001</v>
      </c>
      <c r="H61" s="1">
        <v>0.99119999999999997</v>
      </c>
      <c r="I61" s="1">
        <v>0.76849999999999996</v>
      </c>
      <c r="J61" s="1">
        <v>0.82940000000000003</v>
      </c>
      <c r="K61" s="1">
        <v>1.885</v>
      </c>
      <c r="L61" s="1">
        <v>0.72719999999999996</v>
      </c>
      <c r="M61">
        <v>0</v>
      </c>
    </row>
    <row r="62" spans="1:13" x14ac:dyDescent="0.3">
      <c r="A62" s="2">
        <v>106862</v>
      </c>
      <c r="B62" s="1">
        <v>1253.4880000000001</v>
      </c>
      <c r="C62" s="1">
        <v>492.49419999999998</v>
      </c>
      <c r="D62" s="1">
        <v>277.47699999999998</v>
      </c>
      <c r="E62" s="2">
        <v>107521</v>
      </c>
      <c r="F62" s="1">
        <v>368.86439999999999</v>
      </c>
      <c r="G62" s="1">
        <v>0.82620000000000005</v>
      </c>
      <c r="H62" s="1">
        <v>0.99390000000000001</v>
      </c>
      <c r="I62" s="1">
        <v>0.73909999999999998</v>
      </c>
      <c r="J62" s="1">
        <v>0.85470000000000002</v>
      </c>
      <c r="K62" s="1">
        <v>1.7748999999999999</v>
      </c>
      <c r="L62" s="1">
        <v>0.749</v>
      </c>
      <c r="M62">
        <v>0</v>
      </c>
    </row>
    <row r="63" spans="1:13" x14ac:dyDescent="0.3">
      <c r="A63" s="2">
        <v>69275</v>
      </c>
      <c r="B63" s="1">
        <v>1007.568</v>
      </c>
      <c r="C63" s="1">
        <v>386.02019999999999</v>
      </c>
      <c r="D63" s="1">
        <v>229.61799999999999</v>
      </c>
      <c r="E63" s="2">
        <v>70121</v>
      </c>
      <c r="F63" s="1">
        <v>296.99099999999999</v>
      </c>
      <c r="G63" s="1">
        <v>0.80379999999999996</v>
      </c>
      <c r="H63" s="1">
        <v>0.9879</v>
      </c>
      <c r="I63" s="1">
        <v>0.73140000000000005</v>
      </c>
      <c r="J63" s="1">
        <v>0.85750000000000004</v>
      </c>
      <c r="K63" s="1">
        <v>1.6811</v>
      </c>
      <c r="L63" s="1">
        <v>0.76939999999999997</v>
      </c>
      <c r="M63">
        <v>0</v>
      </c>
    </row>
    <row r="64" spans="1:13" x14ac:dyDescent="0.3">
      <c r="A64" s="2">
        <v>64922</v>
      </c>
      <c r="B64" s="1">
        <v>987.92499999999995</v>
      </c>
      <c r="C64" s="1">
        <v>382.43400000000003</v>
      </c>
      <c r="D64" s="1">
        <v>216.78200000000001</v>
      </c>
      <c r="E64" s="2">
        <v>65490</v>
      </c>
      <c r="F64" s="1">
        <v>287.50869999999998</v>
      </c>
      <c r="G64" s="1">
        <v>0.82379999999999998</v>
      </c>
      <c r="H64" s="1">
        <v>0.99129999999999996</v>
      </c>
      <c r="I64" s="1">
        <v>0.69940000000000002</v>
      </c>
      <c r="J64" s="1">
        <v>0.83589999999999998</v>
      </c>
      <c r="K64" s="1">
        <v>1.7641</v>
      </c>
      <c r="L64" s="1">
        <v>0.75180000000000002</v>
      </c>
      <c r="M64">
        <v>0</v>
      </c>
    </row>
    <row r="65" spans="1:13" x14ac:dyDescent="0.3">
      <c r="A65" s="2">
        <v>88645</v>
      </c>
      <c r="B65" s="1">
        <v>1176.9960000000001</v>
      </c>
      <c r="C65" s="1">
        <v>464.82639999999998</v>
      </c>
      <c r="D65" s="1">
        <v>243.8185</v>
      </c>
      <c r="E65" s="2">
        <v>89630</v>
      </c>
      <c r="F65" s="1">
        <v>335.95580000000001</v>
      </c>
      <c r="G65" s="1">
        <v>0.85140000000000005</v>
      </c>
      <c r="H65" s="1">
        <v>0.98899999999999999</v>
      </c>
      <c r="I65" s="1">
        <v>0.73729999999999996</v>
      </c>
      <c r="J65" s="1">
        <v>0.80410000000000004</v>
      </c>
      <c r="K65" s="1">
        <v>1.9064000000000001</v>
      </c>
      <c r="L65" s="1">
        <v>0.7228</v>
      </c>
      <c r="M65">
        <v>0</v>
      </c>
    </row>
    <row r="66" spans="1:13" x14ac:dyDescent="0.3">
      <c r="A66" s="2">
        <v>102336</v>
      </c>
      <c r="B66" s="1">
        <v>1241.001</v>
      </c>
      <c r="C66" s="1">
        <v>490.54059999999998</v>
      </c>
      <c r="D66" s="1">
        <v>266.71690000000001</v>
      </c>
      <c r="E66" s="2">
        <v>103286</v>
      </c>
      <c r="F66" s="1">
        <v>360.96850000000001</v>
      </c>
      <c r="G66" s="1">
        <v>0.83930000000000005</v>
      </c>
      <c r="H66" s="1">
        <v>0.99080000000000001</v>
      </c>
      <c r="I66" s="1">
        <v>0.73060000000000003</v>
      </c>
      <c r="J66" s="1">
        <v>0.83499999999999996</v>
      </c>
      <c r="K66" s="1">
        <v>1.8391999999999999</v>
      </c>
      <c r="L66" s="1">
        <v>0.7359</v>
      </c>
      <c r="M66">
        <v>0</v>
      </c>
    </row>
    <row r="67" spans="1:13" x14ac:dyDescent="0.3">
      <c r="A67" s="2">
        <v>64604</v>
      </c>
      <c r="B67" s="1">
        <v>1000.248</v>
      </c>
      <c r="C67" s="1">
        <v>403.98140000000001</v>
      </c>
      <c r="D67" s="1">
        <v>204.31880000000001</v>
      </c>
      <c r="E67" s="2">
        <v>65208</v>
      </c>
      <c r="F67" s="1">
        <v>286.80369999999999</v>
      </c>
      <c r="G67" s="1">
        <v>0.86270000000000002</v>
      </c>
      <c r="H67" s="1">
        <v>0.99070000000000003</v>
      </c>
      <c r="I67" s="1">
        <v>0.65310000000000001</v>
      </c>
      <c r="J67" s="1">
        <v>0.81140000000000001</v>
      </c>
      <c r="K67" s="1">
        <v>1.9772000000000001</v>
      </c>
      <c r="L67" s="1">
        <v>0.70989999999999998</v>
      </c>
      <c r="M67">
        <v>0</v>
      </c>
    </row>
    <row r="68" spans="1:13" x14ac:dyDescent="0.3">
      <c r="A68" s="2">
        <v>71311</v>
      </c>
      <c r="B68" s="1">
        <v>1036.3389999999999</v>
      </c>
      <c r="C68" s="1">
        <v>410.67430000000002</v>
      </c>
      <c r="D68" s="1">
        <v>222.1935</v>
      </c>
      <c r="E68" s="2">
        <v>72149</v>
      </c>
      <c r="F68" s="1">
        <v>301.32369999999997</v>
      </c>
      <c r="G68" s="1">
        <v>0.84099999999999997</v>
      </c>
      <c r="H68" s="1">
        <v>0.98839999999999995</v>
      </c>
      <c r="I68" s="1">
        <v>0.73919999999999997</v>
      </c>
      <c r="J68" s="1">
        <v>0.83440000000000003</v>
      </c>
      <c r="K68" s="1">
        <v>1.8483000000000001</v>
      </c>
      <c r="L68" s="1">
        <v>0.73370000000000002</v>
      </c>
      <c r="M68">
        <v>0</v>
      </c>
    </row>
    <row r="69" spans="1:13" x14ac:dyDescent="0.3">
      <c r="A69" s="2">
        <v>87179</v>
      </c>
      <c r="B69" s="1">
        <v>1136.8219999999999</v>
      </c>
      <c r="C69" s="1">
        <v>445.23079999999999</v>
      </c>
      <c r="D69" s="1">
        <v>250.67019999999999</v>
      </c>
      <c r="E69" s="2">
        <v>88092</v>
      </c>
      <c r="F69" s="1">
        <v>333.16629999999998</v>
      </c>
      <c r="G69" s="1">
        <v>0.82640000000000002</v>
      </c>
      <c r="H69" s="1">
        <v>0.98960000000000004</v>
      </c>
      <c r="I69" s="1">
        <v>0.70669999999999999</v>
      </c>
      <c r="J69" s="1">
        <v>0.84770000000000001</v>
      </c>
      <c r="K69" s="1">
        <v>1.7762</v>
      </c>
      <c r="L69" s="1">
        <v>0.74829999999999997</v>
      </c>
      <c r="M69">
        <v>0</v>
      </c>
    </row>
    <row r="70" spans="1:13" x14ac:dyDescent="0.3">
      <c r="A70" s="2">
        <v>86869</v>
      </c>
      <c r="B70" s="1">
        <v>1164.885</v>
      </c>
      <c r="C70" s="1">
        <v>464.35430000000002</v>
      </c>
      <c r="D70" s="1">
        <v>238.922</v>
      </c>
      <c r="E70" s="2">
        <v>87821</v>
      </c>
      <c r="F70" s="1">
        <v>332.57339999999999</v>
      </c>
      <c r="G70" s="1">
        <v>0.85750000000000004</v>
      </c>
      <c r="H70" s="1">
        <v>0.98919999999999997</v>
      </c>
      <c r="I70" s="1">
        <v>0.66790000000000005</v>
      </c>
      <c r="J70" s="1">
        <v>0.80449999999999999</v>
      </c>
      <c r="K70" s="1">
        <v>1.9435</v>
      </c>
      <c r="L70" s="1">
        <v>0.71619999999999995</v>
      </c>
      <c r="M70">
        <v>0</v>
      </c>
    </row>
    <row r="71" spans="1:13" x14ac:dyDescent="0.3">
      <c r="A71" s="2">
        <v>77063</v>
      </c>
      <c r="B71" s="1">
        <v>1109.1379999999999</v>
      </c>
      <c r="C71" s="1">
        <v>452.24259999999998</v>
      </c>
      <c r="D71" s="1">
        <v>217.89070000000001</v>
      </c>
      <c r="E71" s="2">
        <v>77806</v>
      </c>
      <c r="F71" s="1">
        <v>313.24059999999997</v>
      </c>
      <c r="G71" s="1">
        <v>0.87629999999999997</v>
      </c>
      <c r="H71" s="1">
        <v>0.99050000000000005</v>
      </c>
      <c r="I71" s="1">
        <v>0.61619999999999997</v>
      </c>
      <c r="J71" s="1">
        <v>0.78720000000000001</v>
      </c>
      <c r="K71" s="1">
        <v>2.0754999999999999</v>
      </c>
      <c r="L71" s="1">
        <v>0.69259999999999999</v>
      </c>
      <c r="M71">
        <v>0</v>
      </c>
    </row>
    <row r="72" spans="1:13" x14ac:dyDescent="0.3">
      <c r="A72" s="2">
        <v>74522</v>
      </c>
      <c r="B72" s="1">
        <v>1090.4570000000001</v>
      </c>
      <c r="C72" s="1">
        <v>439.70330000000001</v>
      </c>
      <c r="D72" s="1">
        <v>217.2758</v>
      </c>
      <c r="E72" s="2">
        <v>75450</v>
      </c>
      <c r="F72" s="1">
        <v>308.03300000000002</v>
      </c>
      <c r="G72" s="1">
        <v>0.86939999999999995</v>
      </c>
      <c r="H72" s="1">
        <v>0.98770000000000002</v>
      </c>
      <c r="I72" s="1">
        <v>0.71989999999999998</v>
      </c>
      <c r="J72" s="1">
        <v>0.78749999999999998</v>
      </c>
      <c r="K72" s="1">
        <v>2.0236999999999998</v>
      </c>
      <c r="L72" s="1">
        <v>0.70050000000000001</v>
      </c>
      <c r="M72">
        <v>0</v>
      </c>
    </row>
    <row r="73" spans="1:13" x14ac:dyDescent="0.3">
      <c r="A73" s="2">
        <v>64543</v>
      </c>
      <c r="B73" s="1">
        <v>959.774</v>
      </c>
      <c r="C73" s="1">
        <v>364.3535</v>
      </c>
      <c r="D73" s="1">
        <v>226.7457</v>
      </c>
      <c r="E73" s="2">
        <v>65140</v>
      </c>
      <c r="F73" s="1">
        <v>286.66829999999999</v>
      </c>
      <c r="G73" s="1">
        <v>0.78280000000000005</v>
      </c>
      <c r="H73" s="1">
        <v>0.99080000000000001</v>
      </c>
      <c r="I73" s="1">
        <v>0.70299999999999996</v>
      </c>
      <c r="J73" s="1">
        <v>0.88049999999999995</v>
      </c>
      <c r="K73" s="1">
        <v>1.6069</v>
      </c>
      <c r="L73" s="1">
        <v>0.78680000000000005</v>
      </c>
      <c r="M73">
        <v>0</v>
      </c>
    </row>
    <row r="74" spans="1:13" x14ac:dyDescent="0.3">
      <c r="A74" s="2">
        <v>95832</v>
      </c>
      <c r="B74" s="1">
        <v>1229.239</v>
      </c>
      <c r="C74" s="1">
        <v>501.02190000000002</v>
      </c>
      <c r="D74" s="1">
        <v>244.02510000000001</v>
      </c>
      <c r="E74" s="2">
        <v>96696</v>
      </c>
      <c r="F74" s="1">
        <v>349.30950000000001</v>
      </c>
      <c r="G74" s="1">
        <v>0.87339999999999995</v>
      </c>
      <c r="H74" s="1">
        <v>0.99109999999999998</v>
      </c>
      <c r="I74" s="1">
        <v>0.7319</v>
      </c>
      <c r="J74" s="1">
        <v>0.79700000000000004</v>
      </c>
      <c r="K74" s="1">
        <v>2.0531999999999999</v>
      </c>
      <c r="L74" s="1">
        <v>0.69720000000000004</v>
      </c>
      <c r="M74">
        <v>0</v>
      </c>
    </row>
    <row r="75" spans="1:13" x14ac:dyDescent="0.3">
      <c r="A75" s="2">
        <v>68607</v>
      </c>
      <c r="B75" s="1">
        <v>1004.027</v>
      </c>
      <c r="C75" s="1">
        <v>385.86410000000001</v>
      </c>
      <c r="D75" s="1">
        <v>227.70519999999999</v>
      </c>
      <c r="E75" s="2">
        <v>69396</v>
      </c>
      <c r="F75" s="1">
        <v>295.5557</v>
      </c>
      <c r="G75" s="1">
        <v>0.80730000000000002</v>
      </c>
      <c r="H75" s="1">
        <v>0.98860000000000003</v>
      </c>
      <c r="I75" s="1">
        <v>0.70309999999999995</v>
      </c>
      <c r="J75" s="1">
        <v>0.85519999999999996</v>
      </c>
      <c r="K75" s="1">
        <v>1.6946000000000001</v>
      </c>
      <c r="L75" s="1">
        <v>0.76600000000000001</v>
      </c>
      <c r="M75">
        <v>0</v>
      </c>
    </row>
    <row r="76" spans="1:13" x14ac:dyDescent="0.3">
      <c r="A76" s="2">
        <v>79071</v>
      </c>
      <c r="B76" s="1">
        <v>1089.7650000000001</v>
      </c>
      <c r="C76" s="1">
        <v>422.34339999999997</v>
      </c>
      <c r="D76" s="1">
        <v>240.72399999999999</v>
      </c>
      <c r="E76" s="2">
        <v>80002</v>
      </c>
      <c r="F76" s="1">
        <v>317.2953</v>
      </c>
      <c r="G76" s="1">
        <v>0.82169999999999999</v>
      </c>
      <c r="H76" s="1">
        <v>0.98839999999999995</v>
      </c>
      <c r="I76" s="1">
        <v>0.6704</v>
      </c>
      <c r="J76" s="1">
        <v>0.8367</v>
      </c>
      <c r="K76" s="1">
        <v>1.7544999999999999</v>
      </c>
      <c r="L76" s="1">
        <v>0.75129999999999997</v>
      </c>
      <c r="M76">
        <v>0</v>
      </c>
    </row>
    <row r="77" spans="1:13" x14ac:dyDescent="0.3">
      <c r="A77" s="2">
        <v>70673</v>
      </c>
      <c r="B77" s="1">
        <v>1055.627</v>
      </c>
      <c r="C77" s="1">
        <v>423.93740000000003</v>
      </c>
      <c r="D77" s="1">
        <v>213.35249999999999</v>
      </c>
      <c r="E77" s="2">
        <v>71608</v>
      </c>
      <c r="F77" s="1">
        <v>299.97280000000001</v>
      </c>
      <c r="G77" s="1">
        <v>0.86409999999999998</v>
      </c>
      <c r="H77" s="1">
        <v>0.9869</v>
      </c>
      <c r="I77" s="1">
        <v>0.65680000000000005</v>
      </c>
      <c r="J77" s="1">
        <v>0.79700000000000004</v>
      </c>
      <c r="K77" s="1">
        <v>1.9870000000000001</v>
      </c>
      <c r="L77" s="1">
        <v>0.70760000000000001</v>
      </c>
      <c r="M77">
        <v>0</v>
      </c>
    </row>
    <row r="78" spans="1:13" x14ac:dyDescent="0.3">
      <c r="A78" s="2">
        <v>69517</v>
      </c>
      <c r="B78" s="1">
        <v>1059.538</v>
      </c>
      <c r="C78" s="1">
        <v>429.84070000000003</v>
      </c>
      <c r="D78" s="1">
        <v>206.82499999999999</v>
      </c>
      <c r="E78" s="2">
        <v>70493</v>
      </c>
      <c r="F78" s="1">
        <v>297.5093</v>
      </c>
      <c r="G78" s="1">
        <v>0.87660000000000005</v>
      </c>
      <c r="H78" s="1">
        <v>0.98619999999999997</v>
      </c>
      <c r="I78" s="1">
        <v>0.6623</v>
      </c>
      <c r="J78" s="1">
        <v>0.7782</v>
      </c>
      <c r="K78" s="1">
        <v>2.0783</v>
      </c>
      <c r="L78" s="1">
        <v>0.69210000000000005</v>
      </c>
      <c r="M78">
        <v>0</v>
      </c>
    </row>
    <row r="79" spans="1:13" x14ac:dyDescent="0.3">
      <c r="A79" s="2">
        <v>66702</v>
      </c>
      <c r="B79" s="1">
        <v>1029.5630000000001</v>
      </c>
      <c r="C79" s="1">
        <v>420.89699999999999</v>
      </c>
      <c r="D79" s="1">
        <v>203.11869999999999</v>
      </c>
      <c r="E79" s="2">
        <v>67399</v>
      </c>
      <c r="F79" s="1">
        <v>291.42340000000002</v>
      </c>
      <c r="G79" s="1">
        <v>0.87580000000000002</v>
      </c>
      <c r="H79" s="1">
        <v>0.98970000000000002</v>
      </c>
      <c r="I79" s="1">
        <v>0.71260000000000001</v>
      </c>
      <c r="J79" s="1">
        <v>0.79079999999999995</v>
      </c>
      <c r="K79" s="1">
        <v>2.0722</v>
      </c>
      <c r="L79" s="1">
        <v>0.69240000000000002</v>
      </c>
      <c r="M79">
        <v>0</v>
      </c>
    </row>
    <row r="80" spans="1:13" x14ac:dyDescent="0.3">
      <c r="A80" s="2">
        <v>78870</v>
      </c>
      <c r="B80" s="1">
        <v>1081.0429999999999</v>
      </c>
      <c r="C80" s="1">
        <v>430.0428</v>
      </c>
      <c r="D80" s="1">
        <v>234.19659999999999</v>
      </c>
      <c r="E80" s="2">
        <v>79424</v>
      </c>
      <c r="F80" s="1">
        <v>316.89179999999999</v>
      </c>
      <c r="G80" s="1">
        <v>0.8387</v>
      </c>
      <c r="H80" s="1">
        <v>0.99299999999999999</v>
      </c>
      <c r="I80" s="1">
        <v>0.71209999999999996</v>
      </c>
      <c r="J80" s="1">
        <v>0.84809999999999997</v>
      </c>
      <c r="K80" s="1">
        <v>1.8362000000000001</v>
      </c>
      <c r="L80" s="1">
        <v>0.7369</v>
      </c>
      <c r="M80">
        <v>0</v>
      </c>
    </row>
    <row r="81" spans="1:13" x14ac:dyDescent="0.3">
      <c r="A81" s="2">
        <v>73550</v>
      </c>
      <c r="B81" s="1">
        <v>1076.1410000000001</v>
      </c>
      <c r="C81" s="1">
        <v>436.64769999999999</v>
      </c>
      <c r="D81" s="1">
        <v>215.15180000000001</v>
      </c>
      <c r="E81" s="2">
        <v>74475</v>
      </c>
      <c r="F81" s="1">
        <v>306.01760000000002</v>
      </c>
      <c r="G81" s="1">
        <v>0.87019999999999997</v>
      </c>
      <c r="H81" s="1">
        <v>0.98760000000000003</v>
      </c>
      <c r="I81" s="1">
        <v>0.74619999999999997</v>
      </c>
      <c r="J81" s="1">
        <v>0.79810000000000003</v>
      </c>
      <c r="K81" s="1">
        <v>2.0295000000000001</v>
      </c>
      <c r="L81" s="1">
        <v>0.70079999999999998</v>
      </c>
      <c r="M81">
        <v>0</v>
      </c>
    </row>
    <row r="82" spans="1:13" x14ac:dyDescent="0.3">
      <c r="A82" s="2">
        <v>70285</v>
      </c>
      <c r="B82" s="1">
        <v>1038.973</v>
      </c>
      <c r="C82" s="1">
        <v>397.2996</v>
      </c>
      <c r="D82" s="1">
        <v>227.08369999999999</v>
      </c>
      <c r="E82" s="2">
        <v>71505</v>
      </c>
      <c r="F82" s="1">
        <v>299.14819999999997</v>
      </c>
      <c r="G82" s="1">
        <v>0.8206</v>
      </c>
      <c r="H82" s="1">
        <v>0.9829</v>
      </c>
      <c r="I82" s="1">
        <v>0.69279999999999997</v>
      </c>
      <c r="J82" s="1">
        <v>0.81820000000000004</v>
      </c>
      <c r="K82" s="1">
        <v>1.7496</v>
      </c>
      <c r="L82" s="1">
        <v>0.753</v>
      </c>
      <c r="M82">
        <v>0</v>
      </c>
    </row>
    <row r="83" spans="1:13" x14ac:dyDescent="0.3">
      <c r="A83" s="2">
        <v>68243</v>
      </c>
      <c r="B83" s="1">
        <v>1011.246</v>
      </c>
      <c r="C83" s="1">
        <v>404.42439999999999</v>
      </c>
      <c r="D83" s="1">
        <v>215.334</v>
      </c>
      <c r="E83" s="2">
        <v>68741</v>
      </c>
      <c r="F83" s="1">
        <v>294.7706</v>
      </c>
      <c r="G83" s="1">
        <v>0.84650000000000003</v>
      </c>
      <c r="H83" s="1">
        <v>0.99280000000000002</v>
      </c>
      <c r="I83" s="1">
        <v>0.74609999999999999</v>
      </c>
      <c r="J83" s="1">
        <v>0.83860000000000001</v>
      </c>
      <c r="K83" s="1">
        <v>1.8781000000000001</v>
      </c>
      <c r="L83" s="1">
        <v>0.72889999999999999</v>
      </c>
      <c r="M83">
        <v>0</v>
      </c>
    </row>
    <row r="84" spans="1:13" x14ac:dyDescent="0.3">
      <c r="A84" s="2">
        <v>64811</v>
      </c>
      <c r="B84" s="1">
        <v>964.37800000000004</v>
      </c>
      <c r="C84" s="1">
        <v>359.89890000000003</v>
      </c>
      <c r="D84" s="1">
        <v>230.14070000000001</v>
      </c>
      <c r="E84" s="2">
        <v>65426</v>
      </c>
      <c r="F84" s="1">
        <v>287.26280000000003</v>
      </c>
      <c r="G84" s="1">
        <v>0.76880000000000004</v>
      </c>
      <c r="H84" s="1">
        <v>0.99060000000000004</v>
      </c>
      <c r="I84" s="1">
        <v>0.76190000000000002</v>
      </c>
      <c r="J84" s="1">
        <v>0.87570000000000003</v>
      </c>
      <c r="K84" s="1">
        <v>1.5638000000000001</v>
      </c>
      <c r="L84" s="1">
        <v>0.79820000000000002</v>
      </c>
      <c r="M84">
        <v>0</v>
      </c>
    </row>
    <row r="85" spans="1:13" x14ac:dyDescent="0.3">
      <c r="A85" s="2">
        <v>102377</v>
      </c>
      <c r="B85" s="1">
        <v>1230.441</v>
      </c>
      <c r="C85" s="1">
        <v>477.37419999999997</v>
      </c>
      <c r="D85" s="1">
        <v>274.2373</v>
      </c>
      <c r="E85" s="2">
        <v>103258</v>
      </c>
      <c r="F85" s="1">
        <v>361.04079999999999</v>
      </c>
      <c r="G85" s="1">
        <v>0.81850000000000001</v>
      </c>
      <c r="H85" s="1">
        <v>0.99150000000000005</v>
      </c>
      <c r="I85" s="1">
        <v>0.73640000000000005</v>
      </c>
      <c r="J85" s="1">
        <v>0.84970000000000001</v>
      </c>
      <c r="K85" s="1">
        <v>1.7406999999999999</v>
      </c>
      <c r="L85" s="1">
        <v>0.75629999999999997</v>
      </c>
      <c r="M85">
        <v>0</v>
      </c>
    </row>
    <row r="86" spans="1:13" x14ac:dyDescent="0.3">
      <c r="A86" s="2">
        <v>91385</v>
      </c>
      <c r="B86" s="1">
        <v>1190.4880000000001</v>
      </c>
      <c r="C86" s="1">
        <v>485.5496</v>
      </c>
      <c r="D86" s="1">
        <v>242.12729999999999</v>
      </c>
      <c r="E86" s="2">
        <v>92490</v>
      </c>
      <c r="F86" s="1">
        <v>341.10849999999999</v>
      </c>
      <c r="G86" s="1">
        <v>0.86680000000000001</v>
      </c>
      <c r="H86" s="1">
        <v>0.98809999999999998</v>
      </c>
      <c r="I86" s="1">
        <v>0.72270000000000001</v>
      </c>
      <c r="J86" s="1">
        <v>0.81030000000000002</v>
      </c>
      <c r="K86" s="1">
        <v>2.0053000000000001</v>
      </c>
      <c r="L86" s="1">
        <v>0.70250000000000001</v>
      </c>
      <c r="M86">
        <v>0</v>
      </c>
    </row>
    <row r="87" spans="1:13" x14ac:dyDescent="0.3">
      <c r="A87" s="2">
        <v>70222</v>
      </c>
      <c r="B87" s="1">
        <v>1025.2829999999999</v>
      </c>
      <c r="C87" s="1">
        <v>402.12</v>
      </c>
      <c r="D87" s="1">
        <v>223.09690000000001</v>
      </c>
      <c r="E87" s="2">
        <v>70779</v>
      </c>
      <c r="F87" s="1">
        <v>299.01409999999998</v>
      </c>
      <c r="G87" s="1">
        <v>0.83199999999999996</v>
      </c>
      <c r="H87" s="1">
        <v>0.99209999999999998</v>
      </c>
      <c r="I87" s="1">
        <v>0.69899999999999995</v>
      </c>
      <c r="J87" s="1">
        <v>0.83950000000000002</v>
      </c>
      <c r="K87" s="1">
        <v>1.8024</v>
      </c>
      <c r="L87" s="1">
        <v>0.74360000000000004</v>
      </c>
      <c r="M87">
        <v>0</v>
      </c>
    </row>
    <row r="88" spans="1:13" x14ac:dyDescent="0.3">
      <c r="A88" s="2">
        <v>85946</v>
      </c>
      <c r="B88" s="1">
        <v>1121.2650000000001</v>
      </c>
      <c r="C88" s="1">
        <v>420.8492</v>
      </c>
      <c r="D88" s="1">
        <v>261.71269999999998</v>
      </c>
      <c r="E88" s="2">
        <v>87047</v>
      </c>
      <c r="F88" s="1">
        <v>330.80180000000001</v>
      </c>
      <c r="G88" s="1">
        <v>0.78310000000000002</v>
      </c>
      <c r="H88" s="1">
        <v>0.98740000000000006</v>
      </c>
      <c r="I88" s="1">
        <v>0.73540000000000005</v>
      </c>
      <c r="J88" s="1">
        <v>0.85909999999999997</v>
      </c>
      <c r="K88" s="1">
        <v>1.6081000000000001</v>
      </c>
      <c r="L88" s="1">
        <v>0.78600000000000003</v>
      </c>
      <c r="M88">
        <v>0</v>
      </c>
    </row>
    <row r="89" spans="1:13" x14ac:dyDescent="0.3">
      <c r="A89" s="2">
        <v>93924</v>
      </c>
      <c r="B89" s="1">
        <v>1172.49</v>
      </c>
      <c r="C89" s="1">
        <v>450.53820000000002</v>
      </c>
      <c r="D89" s="1">
        <v>266.22570000000002</v>
      </c>
      <c r="E89" s="2">
        <v>94692</v>
      </c>
      <c r="F89" s="1">
        <v>345.81459999999998</v>
      </c>
      <c r="G89" s="1">
        <v>0.80669999999999997</v>
      </c>
      <c r="H89" s="1">
        <v>0.9919</v>
      </c>
      <c r="I89" s="1">
        <v>0.72960000000000003</v>
      </c>
      <c r="J89" s="1">
        <v>0.85860000000000003</v>
      </c>
      <c r="K89" s="1">
        <v>1.6922999999999999</v>
      </c>
      <c r="L89" s="1">
        <v>0.76759999999999995</v>
      </c>
      <c r="M89">
        <v>0</v>
      </c>
    </row>
    <row r="90" spans="1:13" x14ac:dyDescent="0.3">
      <c r="A90" s="2">
        <v>75710</v>
      </c>
      <c r="B90" s="1">
        <v>1043.5260000000001</v>
      </c>
      <c r="C90" s="1">
        <v>395.51100000000002</v>
      </c>
      <c r="D90" s="1">
        <v>244.5521</v>
      </c>
      <c r="E90" s="2">
        <v>76522</v>
      </c>
      <c r="F90" s="1">
        <v>310.47859999999997</v>
      </c>
      <c r="G90" s="1">
        <v>0.78590000000000004</v>
      </c>
      <c r="H90" s="1">
        <v>0.98939999999999995</v>
      </c>
      <c r="I90" s="1">
        <v>0.74119999999999997</v>
      </c>
      <c r="J90" s="1">
        <v>0.87370000000000003</v>
      </c>
      <c r="K90" s="1">
        <v>1.6173</v>
      </c>
      <c r="L90" s="1">
        <v>0.78500000000000003</v>
      </c>
      <c r="M90">
        <v>0</v>
      </c>
    </row>
    <row r="91" spans="1:13" x14ac:dyDescent="0.3">
      <c r="A91" s="2">
        <v>73382</v>
      </c>
      <c r="B91" s="1">
        <v>1018.708</v>
      </c>
      <c r="C91" s="1">
        <v>389.0548</v>
      </c>
      <c r="D91" s="1">
        <v>240.66739999999999</v>
      </c>
      <c r="E91" s="2">
        <v>73955</v>
      </c>
      <c r="F91" s="1">
        <v>305.66789999999997</v>
      </c>
      <c r="G91" s="1">
        <v>0.78569999999999995</v>
      </c>
      <c r="H91" s="1">
        <v>0.99229999999999996</v>
      </c>
      <c r="I91" s="1">
        <v>0.75639999999999996</v>
      </c>
      <c r="J91" s="1">
        <v>0.88859999999999995</v>
      </c>
      <c r="K91" s="1">
        <v>1.6166</v>
      </c>
      <c r="L91" s="1">
        <v>0.78569999999999995</v>
      </c>
      <c r="M91">
        <v>0</v>
      </c>
    </row>
    <row r="92" spans="1:13" x14ac:dyDescent="0.3">
      <c r="A92" s="2">
        <v>96935</v>
      </c>
      <c r="B92" s="1">
        <v>1201.8969999999999</v>
      </c>
      <c r="C92" s="1">
        <v>449.51729999999998</v>
      </c>
      <c r="D92" s="1">
        <v>276.21370000000002</v>
      </c>
      <c r="E92" s="2">
        <v>98071</v>
      </c>
      <c r="F92" s="1">
        <v>351.31389999999999</v>
      </c>
      <c r="G92" s="1">
        <v>0.78890000000000005</v>
      </c>
      <c r="H92" s="1">
        <v>0.98839999999999995</v>
      </c>
      <c r="I92" s="1">
        <v>0.70569999999999999</v>
      </c>
      <c r="J92" s="1">
        <v>0.84319999999999995</v>
      </c>
      <c r="K92" s="1">
        <v>1.6274</v>
      </c>
      <c r="L92" s="1">
        <v>0.78149999999999997</v>
      </c>
      <c r="M92">
        <v>0</v>
      </c>
    </row>
    <row r="93" spans="1:13" x14ac:dyDescent="0.3">
      <c r="A93" s="2">
        <v>72138</v>
      </c>
      <c r="B93" s="1">
        <v>1048.1990000000001</v>
      </c>
      <c r="C93" s="1">
        <v>412.06569999999999</v>
      </c>
      <c r="D93" s="1">
        <v>223.86840000000001</v>
      </c>
      <c r="E93" s="2">
        <v>72927</v>
      </c>
      <c r="F93" s="1">
        <v>303.0659</v>
      </c>
      <c r="G93" s="1">
        <v>0.83950000000000002</v>
      </c>
      <c r="H93" s="1">
        <v>0.98919999999999997</v>
      </c>
      <c r="I93" s="1">
        <v>0.69540000000000002</v>
      </c>
      <c r="J93" s="1">
        <v>0.82509999999999994</v>
      </c>
      <c r="K93" s="1">
        <v>1.8407</v>
      </c>
      <c r="L93" s="1">
        <v>0.73550000000000004</v>
      </c>
      <c r="M93">
        <v>0</v>
      </c>
    </row>
    <row r="94" spans="1:13" x14ac:dyDescent="0.3">
      <c r="A94" s="2">
        <v>82132</v>
      </c>
      <c r="B94" s="1">
        <v>1146.1600000000001</v>
      </c>
      <c r="C94" s="1">
        <v>460.80950000000001</v>
      </c>
      <c r="D94" s="1">
        <v>228.72620000000001</v>
      </c>
      <c r="E94" s="2">
        <v>83126</v>
      </c>
      <c r="F94" s="1">
        <v>323.37860000000001</v>
      </c>
      <c r="G94" s="1">
        <v>0.86809999999999998</v>
      </c>
      <c r="H94" s="1">
        <v>0.98799999999999999</v>
      </c>
      <c r="I94" s="1">
        <v>0.6391</v>
      </c>
      <c r="J94" s="1">
        <v>0.78569999999999995</v>
      </c>
      <c r="K94" s="1">
        <v>2.0146999999999999</v>
      </c>
      <c r="L94" s="1">
        <v>0.70179999999999998</v>
      </c>
      <c r="M94">
        <v>0</v>
      </c>
    </row>
    <row r="95" spans="1:13" x14ac:dyDescent="0.3">
      <c r="A95" s="2">
        <v>76325</v>
      </c>
      <c r="B95" s="1">
        <v>1076.066</v>
      </c>
      <c r="C95" s="1">
        <v>420.29039999999998</v>
      </c>
      <c r="D95" s="1">
        <v>232.42910000000001</v>
      </c>
      <c r="E95" s="2">
        <v>77189</v>
      </c>
      <c r="F95" s="1">
        <v>311.7371</v>
      </c>
      <c r="G95" s="1">
        <v>0.83320000000000005</v>
      </c>
      <c r="H95" s="1">
        <v>0.98880000000000001</v>
      </c>
      <c r="I95" s="1">
        <v>0.73280000000000001</v>
      </c>
      <c r="J95" s="1">
        <v>0.82830000000000004</v>
      </c>
      <c r="K95" s="1">
        <v>1.8083</v>
      </c>
      <c r="L95" s="1">
        <v>0.74170000000000003</v>
      </c>
      <c r="M95">
        <v>0</v>
      </c>
    </row>
    <row r="96" spans="1:13" x14ac:dyDescent="0.3">
      <c r="A96" s="2">
        <v>77691</v>
      </c>
      <c r="B96" s="1">
        <v>1079.665</v>
      </c>
      <c r="C96" s="1">
        <v>412.63639999999998</v>
      </c>
      <c r="D96" s="1">
        <v>240.92949999999999</v>
      </c>
      <c r="E96" s="2">
        <v>78673</v>
      </c>
      <c r="F96" s="1">
        <v>314.51429999999999</v>
      </c>
      <c r="G96" s="1">
        <v>0.81179999999999997</v>
      </c>
      <c r="H96" s="1">
        <v>0.98750000000000004</v>
      </c>
      <c r="I96" s="1">
        <v>0.68410000000000004</v>
      </c>
      <c r="J96" s="1">
        <v>0.83750000000000002</v>
      </c>
      <c r="K96" s="1">
        <v>1.7126999999999999</v>
      </c>
      <c r="L96" s="1">
        <v>0.76219999999999999</v>
      </c>
      <c r="M96">
        <v>0</v>
      </c>
    </row>
    <row r="97" spans="1:13" x14ac:dyDescent="0.3">
      <c r="A97" s="2">
        <v>82306</v>
      </c>
      <c r="B97" s="1">
        <v>1059.1099999999999</v>
      </c>
      <c r="C97" s="1">
        <v>390.55410000000001</v>
      </c>
      <c r="D97" s="1">
        <v>268.90780000000001</v>
      </c>
      <c r="E97" s="2">
        <v>82826</v>
      </c>
      <c r="F97" s="1">
        <v>323.721</v>
      </c>
      <c r="G97" s="1">
        <v>0.72519999999999996</v>
      </c>
      <c r="H97" s="1">
        <v>0.99370000000000003</v>
      </c>
      <c r="I97" s="1">
        <v>0.72789999999999999</v>
      </c>
      <c r="J97" s="1">
        <v>0.92210000000000003</v>
      </c>
      <c r="K97" s="1">
        <v>1.4523999999999999</v>
      </c>
      <c r="L97" s="1">
        <v>0.82889999999999997</v>
      </c>
      <c r="M97">
        <v>0</v>
      </c>
    </row>
    <row r="98" spans="1:13" x14ac:dyDescent="0.3">
      <c r="A98" s="2">
        <v>66789</v>
      </c>
      <c r="B98" s="1">
        <v>1017.28</v>
      </c>
      <c r="C98" s="1">
        <v>405.31299999999999</v>
      </c>
      <c r="D98" s="1">
        <v>210.4572</v>
      </c>
      <c r="E98" s="2">
        <v>67514</v>
      </c>
      <c r="F98" s="1">
        <v>291.61340000000001</v>
      </c>
      <c r="G98" s="1">
        <v>0.85460000000000003</v>
      </c>
      <c r="H98" s="1">
        <v>0.98929999999999996</v>
      </c>
      <c r="I98" s="1">
        <v>0.73699999999999999</v>
      </c>
      <c r="J98" s="1">
        <v>0.81100000000000005</v>
      </c>
      <c r="K98" s="1">
        <v>1.9258999999999999</v>
      </c>
      <c r="L98" s="1">
        <v>0.71950000000000003</v>
      </c>
      <c r="M98">
        <v>0</v>
      </c>
    </row>
    <row r="99" spans="1:13" x14ac:dyDescent="0.3">
      <c r="A99" s="2">
        <v>80137</v>
      </c>
      <c r="B99" s="1">
        <v>1124.144</v>
      </c>
      <c r="C99" s="1">
        <v>454.46319999999997</v>
      </c>
      <c r="D99" s="1">
        <v>225.1284</v>
      </c>
      <c r="E99" s="2">
        <v>80936</v>
      </c>
      <c r="F99" s="1">
        <v>319.42700000000002</v>
      </c>
      <c r="G99" s="1">
        <v>0.86870000000000003</v>
      </c>
      <c r="H99" s="1">
        <v>0.99009999999999998</v>
      </c>
      <c r="I99" s="1">
        <v>0.65859999999999996</v>
      </c>
      <c r="J99" s="1">
        <v>0.79690000000000005</v>
      </c>
      <c r="K99" s="1">
        <v>2.0186999999999999</v>
      </c>
      <c r="L99" s="1">
        <v>0.70289999999999997</v>
      </c>
      <c r="M99">
        <v>0</v>
      </c>
    </row>
    <row r="100" spans="1:13" x14ac:dyDescent="0.3">
      <c r="A100" s="2">
        <v>70041</v>
      </c>
      <c r="B100" s="1">
        <v>1017.782</v>
      </c>
      <c r="C100" s="1">
        <v>392.8732</v>
      </c>
      <c r="D100" s="1">
        <v>230.23500000000001</v>
      </c>
      <c r="E100" s="2">
        <v>70789</v>
      </c>
      <c r="F100" s="1">
        <v>298.62849999999997</v>
      </c>
      <c r="G100" s="1">
        <v>0.81030000000000002</v>
      </c>
      <c r="H100" s="1">
        <v>0.98939999999999995</v>
      </c>
      <c r="I100" s="1">
        <v>0.72970000000000002</v>
      </c>
      <c r="J100" s="1">
        <v>0.84970000000000001</v>
      </c>
      <c r="K100" s="1">
        <v>1.7063999999999999</v>
      </c>
      <c r="L100" s="1">
        <v>0.7601</v>
      </c>
      <c r="M100">
        <v>0</v>
      </c>
    </row>
    <row r="101" spans="1:13" x14ac:dyDescent="0.3">
      <c r="A101" s="2">
        <v>85039</v>
      </c>
      <c r="B101" s="1">
        <v>1130.2650000000001</v>
      </c>
      <c r="C101" s="1">
        <v>433.73239999999998</v>
      </c>
      <c r="D101" s="1">
        <v>250.86199999999999</v>
      </c>
      <c r="E101" s="2">
        <v>85907</v>
      </c>
      <c r="F101" s="1">
        <v>329.05169999999998</v>
      </c>
      <c r="G101" s="1">
        <v>0.81579999999999997</v>
      </c>
      <c r="H101" s="1">
        <v>0.9899</v>
      </c>
      <c r="I101" s="1">
        <v>0.69579999999999997</v>
      </c>
      <c r="J101" s="1">
        <v>0.83650000000000002</v>
      </c>
      <c r="K101" s="1">
        <v>1.7290000000000001</v>
      </c>
      <c r="L101" s="1">
        <v>0.75870000000000004</v>
      </c>
      <c r="M101">
        <v>0</v>
      </c>
    </row>
    <row r="102" spans="1:13" x14ac:dyDescent="0.3">
      <c r="A102" s="2">
        <v>98441</v>
      </c>
      <c r="B102" s="1">
        <v>1249.0039999999999</v>
      </c>
      <c r="C102" s="1">
        <v>489.5147</v>
      </c>
      <c r="D102" s="1">
        <v>257.68779999999998</v>
      </c>
      <c r="E102" s="2">
        <v>99561</v>
      </c>
      <c r="F102" s="1">
        <v>354.0324</v>
      </c>
      <c r="G102" s="1">
        <v>0.85019999999999996</v>
      </c>
      <c r="H102" s="1">
        <v>0.98880000000000001</v>
      </c>
      <c r="I102" s="1">
        <v>0.68710000000000004</v>
      </c>
      <c r="J102" s="1">
        <v>0.79300000000000004</v>
      </c>
      <c r="K102" s="1">
        <v>1.8996</v>
      </c>
      <c r="L102" s="1">
        <v>0.72319999999999995</v>
      </c>
      <c r="M102">
        <v>0</v>
      </c>
    </row>
    <row r="103" spans="1:13" x14ac:dyDescent="0.3">
      <c r="A103" s="2">
        <v>91282</v>
      </c>
      <c r="B103" s="1">
        <v>1171.0509999999999</v>
      </c>
      <c r="C103" s="1">
        <v>427.74329999999998</v>
      </c>
      <c r="D103" s="1">
        <v>273.19929999999999</v>
      </c>
      <c r="E103" s="2">
        <v>93122</v>
      </c>
      <c r="F103" s="1">
        <v>340.9162</v>
      </c>
      <c r="G103" s="1">
        <v>0.76949999999999996</v>
      </c>
      <c r="H103" s="1">
        <v>0.98019999999999996</v>
      </c>
      <c r="I103" s="1">
        <v>0.71150000000000002</v>
      </c>
      <c r="J103" s="1">
        <v>0.83650000000000002</v>
      </c>
      <c r="K103" s="1">
        <v>1.5657000000000001</v>
      </c>
      <c r="L103" s="1">
        <v>0.79700000000000004</v>
      </c>
      <c r="M103">
        <v>0</v>
      </c>
    </row>
    <row r="104" spans="1:13" x14ac:dyDescent="0.3">
      <c r="A104" s="2">
        <v>73346</v>
      </c>
      <c r="B104" s="1">
        <v>1076.3399999999999</v>
      </c>
      <c r="C104" s="1">
        <v>418.78879999999998</v>
      </c>
      <c r="D104" s="1">
        <v>224.6259</v>
      </c>
      <c r="E104" s="2">
        <v>74449</v>
      </c>
      <c r="F104" s="1">
        <v>305.59289999999999</v>
      </c>
      <c r="G104" s="1">
        <v>0.84399999999999997</v>
      </c>
      <c r="H104" s="1">
        <v>0.98519999999999996</v>
      </c>
      <c r="I104" s="1">
        <v>0.64159999999999995</v>
      </c>
      <c r="J104" s="1">
        <v>0.79559999999999997</v>
      </c>
      <c r="K104" s="1">
        <v>1.8644000000000001</v>
      </c>
      <c r="L104" s="1">
        <v>0.72970000000000002</v>
      </c>
      <c r="M104">
        <v>0</v>
      </c>
    </row>
    <row r="105" spans="1:13" x14ac:dyDescent="0.3">
      <c r="A105" s="2">
        <v>89332</v>
      </c>
      <c r="B105" s="1">
        <v>1199.7090000000001</v>
      </c>
      <c r="C105" s="1">
        <v>471.97750000000002</v>
      </c>
      <c r="D105" s="1">
        <v>241.51759999999999</v>
      </c>
      <c r="E105" s="2">
        <v>90457</v>
      </c>
      <c r="F105" s="1">
        <v>337.25510000000003</v>
      </c>
      <c r="G105" s="1">
        <v>0.85919999999999996</v>
      </c>
      <c r="H105" s="1">
        <v>0.98760000000000003</v>
      </c>
      <c r="I105" s="1">
        <v>0.75390000000000001</v>
      </c>
      <c r="J105" s="1">
        <v>0.77990000000000004</v>
      </c>
      <c r="K105" s="1">
        <v>1.9541999999999999</v>
      </c>
      <c r="L105" s="1">
        <v>0.71460000000000001</v>
      </c>
      <c r="M105">
        <v>0</v>
      </c>
    </row>
    <row r="106" spans="1:13" x14ac:dyDescent="0.3">
      <c r="A106" s="2">
        <v>75040</v>
      </c>
      <c r="B106" s="1">
        <v>1139.5050000000001</v>
      </c>
      <c r="C106" s="1">
        <v>449.79500000000002</v>
      </c>
      <c r="D106" s="1">
        <v>215.93979999999999</v>
      </c>
      <c r="E106" s="2">
        <v>76482</v>
      </c>
      <c r="F106" s="1">
        <v>309.10180000000003</v>
      </c>
      <c r="G106" s="1">
        <v>0.87719999999999998</v>
      </c>
      <c r="H106" s="1">
        <v>0.98109999999999997</v>
      </c>
      <c r="I106" s="1">
        <v>0.59640000000000004</v>
      </c>
      <c r="J106" s="1">
        <v>0.72619999999999996</v>
      </c>
      <c r="K106" s="1">
        <v>2.0830000000000002</v>
      </c>
      <c r="L106" s="1">
        <v>0.68720000000000003</v>
      </c>
      <c r="M106">
        <v>0</v>
      </c>
    </row>
    <row r="107" spans="1:13" x14ac:dyDescent="0.3">
      <c r="A107" s="2">
        <v>78532</v>
      </c>
      <c r="B107" s="1">
        <v>1123.8489999999999</v>
      </c>
      <c r="C107" s="1">
        <v>432.7165</v>
      </c>
      <c r="D107" s="1">
        <v>232.2045</v>
      </c>
      <c r="E107" s="2">
        <v>79455</v>
      </c>
      <c r="F107" s="1">
        <v>316.21199999999999</v>
      </c>
      <c r="G107" s="1">
        <v>0.84379999999999999</v>
      </c>
      <c r="H107" s="1">
        <v>0.98839999999999995</v>
      </c>
      <c r="I107" s="1">
        <v>0.69830000000000003</v>
      </c>
      <c r="J107" s="1">
        <v>0.78129999999999999</v>
      </c>
      <c r="K107" s="1">
        <v>1.8634999999999999</v>
      </c>
      <c r="L107" s="1">
        <v>0.73080000000000001</v>
      </c>
      <c r="M107">
        <v>0</v>
      </c>
    </row>
    <row r="108" spans="1:13" x14ac:dyDescent="0.3">
      <c r="A108" s="2">
        <v>96211</v>
      </c>
      <c r="B108" s="1">
        <v>1169.3040000000001</v>
      </c>
      <c r="C108" s="1">
        <v>418.7244</v>
      </c>
      <c r="D108" s="1">
        <v>293.49209999999999</v>
      </c>
      <c r="E108" s="2">
        <v>97138</v>
      </c>
      <c r="F108" s="1">
        <v>349.99950000000001</v>
      </c>
      <c r="G108" s="1">
        <v>0.71319999999999995</v>
      </c>
      <c r="H108" s="1">
        <v>0.99050000000000005</v>
      </c>
      <c r="I108" s="1">
        <v>0.75160000000000005</v>
      </c>
      <c r="J108" s="1">
        <v>0.88429999999999997</v>
      </c>
      <c r="K108" s="1">
        <v>1.4267000000000001</v>
      </c>
      <c r="L108" s="1">
        <v>0.83589999999999998</v>
      </c>
      <c r="M108">
        <v>0</v>
      </c>
    </row>
    <row r="109" spans="1:13" x14ac:dyDescent="0.3">
      <c r="A109" s="2">
        <v>79102</v>
      </c>
      <c r="B109" s="1">
        <v>1120.31</v>
      </c>
      <c r="C109" s="1">
        <v>430.87</v>
      </c>
      <c r="D109" s="1">
        <v>234.46459999999999</v>
      </c>
      <c r="E109" s="2">
        <v>79999</v>
      </c>
      <c r="F109" s="1">
        <v>317.35750000000002</v>
      </c>
      <c r="G109" s="1">
        <v>0.83899999999999997</v>
      </c>
      <c r="H109" s="1">
        <v>0.98880000000000001</v>
      </c>
      <c r="I109" s="1">
        <v>0.6653</v>
      </c>
      <c r="J109" s="1">
        <v>0.79200000000000004</v>
      </c>
      <c r="K109" s="1">
        <v>1.8376999999999999</v>
      </c>
      <c r="L109" s="1">
        <v>0.73660000000000003</v>
      </c>
      <c r="M109">
        <v>0</v>
      </c>
    </row>
    <row r="110" spans="1:13" x14ac:dyDescent="0.3">
      <c r="A110" s="2">
        <v>80920</v>
      </c>
      <c r="B110" s="1">
        <v>1171.6510000000001</v>
      </c>
      <c r="C110" s="1">
        <v>397.4495</v>
      </c>
      <c r="D110" s="1">
        <v>262.34989999999999</v>
      </c>
      <c r="E110" s="2">
        <v>82943</v>
      </c>
      <c r="F110" s="1">
        <v>320.9837</v>
      </c>
      <c r="G110" s="1">
        <v>0.75119999999999998</v>
      </c>
      <c r="H110" s="1">
        <v>0.97560000000000002</v>
      </c>
      <c r="I110" s="1">
        <v>0.7258</v>
      </c>
      <c r="J110" s="1">
        <v>0.74070000000000003</v>
      </c>
      <c r="K110" s="1">
        <v>1.5149999999999999</v>
      </c>
      <c r="L110" s="1">
        <v>0.80759999999999998</v>
      </c>
      <c r="M110">
        <v>0</v>
      </c>
    </row>
    <row r="111" spans="1:13" x14ac:dyDescent="0.3">
      <c r="A111" s="2">
        <v>65386</v>
      </c>
      <c r="B111" s="1">
        <v>1017.984</v>
      </c>
      <c r="C111" s="1">
        <v>389.27510000000001</v>
      </c>
      <c r="D111" s="1">
        <v>217.02869999999999</v>
      </c>
      <c r="E111" s="2">
        <v>66640</v>
      </c>
      <c r="F111" s="1">
        <v>288.53429999999997</v>
      </c>
      <c r="G111" s="1">
        <v>0.83020000000000005</v>
      </c>
      <c r="H111" s="1">
        <v>0.98119999999999996</v>
      </c>
      <c r="I111" s="1">
        <v>0.74709999999999999</v>
      </c>
      <c r="J111" s="1">
        <v>0.79290000000000005</v>
      </c>
      <c r="K111" s="1">
        <v>1.7937000000000001</v>
      </c>
      <c r="L111" s="1">
        <v>0.74119999999999997</v>
      </c>
      <c r="M111">
        <v>0</v>
      </c>
    </row>
    <row r="112" spans="1:13" x14ac:dyDescent="0.3">
      <c r="A112" s="2">
        <v>92816</v>
      </c>
      <c r="B112" s="1">
        <v>1229.789</v>
      </c>
      <c r="C112" s="1">
        <v>472.86810000000003</v>
      </c>
      <c r="D112" s="1">
        <v>252.03749999999999</v>
      </c>
      <c r="E112" s="2">
        <v>93938</v>
      </c>
      <c r="F112" s="1">
        <v>343.7688</v>
      </c>
      <c r="G112" s="1">
        <v>0.84609999999999996</v>
      </c>
      <c r="H112" s="1">
        <v>0.98809999999999998</v>
      </c>
      <c r="I112" s="1">
        <v>0.71309999999999996</v>
      </c>
      <c r="J112" s="1">
        <v>0.7712</v>
      </c>
      <c r="K112" s="1">
        <v>1.8762000000000001</v>
      </c>
      <c r="L112" s="1">
        <v>0.72699999999999998</v>
      </c>
      <c r="M112">
        <v>0</v>
      </c>
    </row>
    <row r="113" spans="1:13" x14ac:dyDescent="0.3">
      <c r="A113" s="2">
        <v>88903</v>
      </c>
      <c r="B113" s="1">
        <v>1208.5550000000001</v>
      </c>
      <c r="C113" s="1">
        <v>476.11399999999998</v>
      </c>
      <c r="D113" s="1">
        <v>239.0078</v>
      </c>
      <c r="E113" s="2">
        <v>89984</v>
      </c>
      <c r="F113" s="1">
        <v>336.44439999999997</v>
      </c>
      <c r="G113" s="1">
        <v>0.8649</v>
      </c>
      <c r="H113" s="1">
        <v>0.98799999999999999</v>
      </c>
      <c r="I113" s="1">
        <v>0.68389999999999995</v>
      </c>
      <c r="J113" s="1">
        <v>0.76490000000000002</v>
      </c>
      <c r="K113" s="1">
        <v>1.992</v>
      </c>
      <c r="L113" s="1">
        <v>0.70660000000000001</v>
      </c>
      <c r="M113">
        <v>0</v>
      </c>
    </row>
    <row r="114" spans="1:13" x14ac:dyDescent="0.3">
      <c r="A114" s="2">
        <v>74959</v>
      </c>
      <c r="B114" s="1">
        <v>1059.482</v>
      </c>
      <c r="C114" s="1">
        <v>399.99270000000001</v>
      </c>
      <c r="D114" s="1">
        <v>239.64699999999999</v>
      </c>
      <c r="E114" s="2">
        <v>75668</v>
      </c>
      <c r="F114" s="1">
        <v>308.93490000000003</v>
      </c>
      <c r="G114" s="1">
        <v>0.80069999999999997</v>
      </c>
      <c r="H114" s="1">
        <v>0.99060000000000004</v>
      </c>
      <c r="I114" s="1">
        <v>0.73519999999999996</v>
      </c>
      <c r="J114" s="1">
        <v>0.83919999999999995</v>
      </c>
      <c r="K114" s="1">
        <v>1.6691</v>
      </c>
      <c r="L114" s="1">
        <v>0.77239999999999998</v>
      </c>
      <c r="M114">
        <v>0</v>
      </c>
    </row>
    <row r="115" spans="1:13" x14ac:dyDescent="0.3">
      <c r="A115" s="2">
        <v>60145</v>
      </c>
      <c r="B115" s="1">
        <v>938.70100000000002</v>
      </c>
      <c r="C115" s="1">
        <v>357.56990000000002</v>
      </c>
      <c r="D115" s="1">
        <v>214.61779999999999</v>
      </c>
      <c r="E115" s="2">
        <v>60824</v>
      </c>
      <c r="F115" s="1">
        <v>276.72910000000002</v>
      </c>
      <c r="G115" s="1">
        <v>0.79979999999999996</v>
      </c>
      <c r="H115" s="1">
        <v>0.98880000000000001</v>
      </c>
      <c r="I115" s="1">
        <v>0.6804</v>
      </c>
      <c r="J115" s="1">
        <v>0.85770000000000002</v>
      </c>
      <c r="K115" s="1">
        <v>1.6660999999999999</v>
      </c>
      <c r="L115" s="1">
        <v>0.77390000000000003</v>
      </c>
      <c r="M115">
        <v>0</v>
      </c>
    </row>
    <row r="116" spans="1:13" x14ac:dyDescent="0.3">
      <c r="A116" s="2">
        <v>94019</v>
      </c>
      <c r="B116" s="1">
        <v>1215.135</v>
      </c>
      <c r="C116" s="1">
        <v>470.81529999999998</v>
      </c>
      <c r="D116" s="1">
        <v>255.61609999999999</v>
      </c>
      <c r="E116" s="2">
        <v>95889</v>
      </c>
      <c r="F116" s="1">
        <v>345.98950000000002</v>
      </c>
      <c r="G116" s="1">
        <v>0.83979999999999999</v>
      </c>
      <c r="H116" s="1">
        <v>0.98050000000000004</v>
      </c>
      <c r="I116" s="1">
        <v>0.75009999999999999</v>
      </c>
      <c r="J116" s="1">
        <v>0.80020000000000002</v>
      </c>
      <c r="K116" s="1">
        <v>1.8419000000000001</v>
      </c>
      <c r="L116" s="1">
        <v>0.7349</v>
      </c>
      <c r="M116">
        <v>0</v>
      </c>
    </row>
    <row r="117" spans="1:13" x14ac:dyDescent="0.3">
      <c r="A117" s="2">
        <v>71623</v>
      </c>
      <c r="B117" s="1">
        <v>1086.452</v>
      </c>
      <c r="C117" s="1">
        <v>431.6635</v>
      </c>
      <c r="D117" s="1">
        <v>214.3176</v>
      </c>
      <c r="E117" s="2">
        <v>72709</v>
      </c>
      <c r="F117" s="1">
        <v>301.98219999999998</v>
      </c>
      <c r="G117" s="1">
        <v>0.86799999999999999</v>
      </c>
      <c r="H117" s="1">
        <v>0.98509999999999998</v>
      </c>
      <c r="I117" s="1">
        <v>0.72589999999999999</v>
      </c>
      <c r="J117" s="1">
        <v>0.76249999999999996</v>
      </c>
      <c r="K117" s="1">
        <v>2.0141</v>
      </c>
      <c r="L117" s="1">
        <v>0.6996</v>
      </c>
      <c r="M117">
        <v>0</v>
      </c>
    </row>
    <row r="118" spans="1:13" x14ac:dyDescent="0.3">
      <c r="A118" s="2">
        <v>68575</v>
      </c>
      <c r="B118" s="1">
        <v>1013.014</v>
      </c>
      <c r="C118" s="1">
        <v>376.11799999999999</v>
      </c>
      <c r="D118" s="1">
        <v>233.5821</v>
      </c>
      <c r="E118" s="2">
        <v>69321</v>
      </c>
      <c r="F118" s="1">
        <v>295.48669999999998</v>
      </c>
      <c r="G118" s="1">
        <v>0.78380000000000005</v>
      </c>
      <c r="H118" s="1">
        <v>0.98919999999999997</v>
      </c>
      <c r="I118" s="1">
        <v>0.69830000000000003</v>
      </c>
      <c r="J118" s="1">
        <v>0.8397</v>
      </c>
      <c r="K118" s="1">
        <v>1.6102000000000001</v>
      </c>
      <c r="L118" s="1">
        <v>0.78559999999999997</v>
      </c>
      <c r="M118">
        <v>0</v>
      </c>
    </row>
    <row r="119" spans="1:13" x14ac:dyDescent="0.3">
      <c r="A119" s="2">
        <v>88037</v>
      </c>
      <c r="B119" s="1">
        <v>1143.45</v>
      </c>
      <c r="C119" s="1">
        <v>428.98610000000002</v>
      </c>
      <c r="D119" s="1">
        <v>262.14920000000001</v>
      </c>
      <c r="E119" s="2">
        <v>88881</v>
      </c>
      <c r="F119" s="1">
        <v>334.80169999999998</v>
      </c>
      <c r="G119" s="1">
        <v>0.79159999999999997</v>
      </c>
      <c r="H119" s="1">
        <v>0.99050000000000005</v>
      </c>
      <c r="I119" s="1">
        <v>0.72829999999999995</v>
      </c>
      <c r="J119" s="1">
        <v>0.84609999999999996</v>
      </c>
      <c r="K119" s="1">
        <v>1.6364000000000001</v>
      </c>
      <c r="L119" s="1">
        <v>0.78039999999999998</v>
      </c>
      <c r="M119">
        <v>0</v>
      </c>
    </row>
    <row r="120" spans="1:13" x14ac:dyDescent="0.3">
      <c r="A120" s="2">
        <v>76709</v>
      </c>
      <c r="B120" s="1">
        <v>1086.6420000000001</v>
      </c>
      <c r="C120" s="1">
        <v>426.93150000000003</v>
      </c>
      <c r="D120" s="1">
        <v>229.9314</v>
      </c>
      <c r="E120" s="2">
        <v>77379</v>
      </c>
      <c r="F120" s="1">
        <v>312.52030000000002</v>
      </c>
      <c r="G120" s="1">
        <v>0.84260000000000002</v>
      </c>
      <c r="H120" s="1">
        <v>0.99129999999999996</v>
      </c>
      <c r="I120" s="1">
        <v>0.73409999999999997</v>
      </c>
      <c r="J120" s="1">
        <v>0.81640000000000001</v>
      </c>
      <c r="K120" s="1">
        <v>1.8568</v>
      </c>
      <c r="L120" s="1">
        <v>0.73199999999999998</v>
      </c>
      <c r="M120">
        <v>0</v>
      </c>
    </row>
    <row r="121" spans="1:13" x14ac:dyDescent="0.3">
      <c r="A121" s="2">
        <v>75307</v>
      </c>
      <c r="B121" s="1">
        <v>1079.8119999999999</v>
      </c>
      <c r="C121" s="1">
        <v>421.50850000000003</v>
      </c>
      <c r="D121" s="1">
        <v>228.3167</v>
      </c>
      <c r="E121" s="2">
        <v>76138</v>
      </c>
      <c r="F121" s="1">
        <v>309.65120000000002</v>
      </c>
      <c r="G121" s="1">
        <v>0.84060000000000001</v>
      </c>
      <c r="H121" s="1">
        <v>0.98909999999999998</v>
      </c>
      <c r="I121" s="1">
        <v>0.67390000000000005</v>
      </c>
      <c r="J121" s="1">
        <v>0.81159999999999999</v>
      </c>
      <c r="K121" s="1">
        <v>1.8462000000000001</v>
      </c>
      <c r="L121" s="1">
        <v>0.73460000000000003</v>
      </c>
      <c r="M121">
        <v>0</v>
      </c>
    </row>
    <row r="122" spans="1:13" x14ac:dyDescent="0.3">
      <c r="A122" s="2">
        <v>81357</v>
      </c>
      <c r="B122" s="1">
        <v>1092.364</v>
      </c>
      <c r="C122" s="1">
        <v>411.25060000000002</v>
      </c>
      <c r="D122" s="1">
        <v>252.762</v>
      </c>
      <c r="E122" s="2">
        <v>82145</v>
      </c>
      <c r="F122" s="1">
        <v>321.84930000000003</v>
      </c>
      <c r="G122" s="1">
        <v>0.78879999999999995</v>
      </c>
      <c r="H122" s="1">
        <v>0.99039999999999995</v>
      </c>
      <c r="I122" s="1">
        <v>0.7379</v>
      </c>
      <c r="J122" s="1">
        <v>0.85680000000000001</v>
      </c>
      <c r="K122" s="1">
        <v>1.627</v>
      </c>
      <c r="L122" s="1">
        <v>0.78259999999999996</v>
      </c>
      <c r="M122">
        <v>0</v>
      </c>
    </row>
    <row r="123" spans="1:13" x14ac:dyDescent="0.3">
      <c r="A123" s="2">
        <v>62211</v>
      </c>
      <c r="B123" s="1">
        <v>968.90099999999995</v>
      </c>
      <c r="C123" s="1">
        <v>369.04500000000002</v>
      </c>
      <c r="D123" s="1">
        <v>215.6276</v>
      </c>
      <c r="E123" s="2">
        <v>63090</v>
      </c>
      <c r="F123" s="1">
        <v>281.4418</v>
      </c>
      <c r="G123" s="1">
        <v>0.8115</v>
      </c>
      <c r="H123" s="1">
        <v>0.98609999999999998</v>
      </c>
      <c r="I123" s="1">
        <v>0.71799999999999997</v>
      </c>
      <c r="J123" s="1">
        <v>0.83279999999999998</v>
      </c>
      <c r="K123" s="1">
        <v>1.7115</v>
      </c>
      <c r="L123" s="1">
        <v>0.76259999999999994</v>
      </c>
      <c r="M123">
        <v>0</v>
      </c>
    </row>
    <row r="124" spans="1:13" x14ac:dyDescent="0.3">
      <c r="A124" s="2">
        <v>68265</v>
      </c>
      <c r="B124" s="1">
        <v>1034.9690000000001</v>
      </c>
      <c r="C124" s="1">
        <v>401.94479999999999</v>
      </c>
      <c r="D124" s="1">
        <v>217.64779999999999</v>
      </c>
      <c r="E124" s="2">
        <v>69242</v>
      </c>
      <c r="F124" s="1">
        <v>294.81810000000002</v>
      </c>
      <c r="G124" s="1">
        <v>0.8407</v>
      </c>
      <c r="H124" s="1">
        <v>0.9859</v>
      </c>
      <c r="I124" s="1">
        <v>0.7319</v>
      </c>
      <c r="J124" s="1">
        <v>0.80089999999999995</v>
      </c>
      <c r="K124" s="1">
        <v>1.8468</v>
      </c>
      <c r="L124" s="1">
        <v>0.73350000000000004</v>
      </c>
      <c r="M124">
        <v>0</v>
      </c>
    </row>
    <row r="125" spans="1:13" x14ac:dyDescent="0.3">
      <c r="A125" s="2">
        <v>80150</v>
      </c>
      <c r="B125" s="1">
        <v>1130.443</v>
      </c>
      <c r="C125" s="1">
        <v>447.84620000000001</v>
      </c>
      <c r="D125" s="1">
        <v>228.73480000000001</v>
      </c>
      <c r="E125" s="2">
        <v>80928</v>
      </c>
      <c r="F125" s="1">
        <v>319.4529</v>
      </c>
      <c r="G125" s="1">
        <v>0.85970000000000002</v>
      </c>
      <c r="H125" s="1">
        <v>0.99039999999999995</v>
      </c>
      <c r="I125" s="1">
        <v>0.63949999999999996</v>
      </c>
      <c r="J125" s="1">
        <v>0.78820000000000001</v>
      </c>
      <c r="K125" s="1">
        <v>1.9579</v>
      </c>
      <c r="L125" s="1">
        <v>0.71330000000000005</v>
      </c>
      <c r="M125">
        <v>0</v>
      </c>
    </row>
    <row r="126" spans="1:13" x14ac:dyDescent="0.3">
      <c r="A126" s="2">
        <v>82031</v>
      </c>
      <c r="B126" s="1">
        <v>1108.3209999999999</v>
      </c>
      <c r="C126" s="1">
        <v>429.8897</v>
      </c>
      <c r="D126" s="1">
        <v>243.29429999999999</v>
      </c>
      <c r="E126" s="2">
        <v>82716</v>
      </c>
      <c r="F126" s="1">
        <v>323.17970000000003</v>
      </c>
      <c r="G126" s="1">
        <v>0.82440000000000002</v>
      </c>
      <c r="H126" s="1">
        <v>0.99170000000000003</v>
      </c>
      <c r="I126" s="1">
        <v>0.7016</v>
      </c>
      <c r="J126" s="1">
        <v>0.83919999999999995</v>
      </c>
      <c r="K126" s="1">
        <v>1.7669999999999999</v>
      </c>
      <c r="L126" s="1">
        <v>0.75180000000000002</v>
      </c>
      <c r="M126">
        <v>0</v>
      </c>
    </row>
    <row r="127" spans="1:13" x14ac:dyDescent="0.3">
      <c r="A127" s="2">
        <v>59259</v>
      </c>
      <c r="B127" s="1">
        <v>931.36300000000006</v>
      </c>
      <c r="C127" s="1">
        <v>357.88900000000001</v>
      </c>
      <c r="D127" s="1">
        <v>212.05080000000001</v>
      </c>
      <c r="E127" s="2">
        <v>59858</v>
      </c>
      <c r="F127" s="1">
        <v>274.68329999999997</v>
      </c>
      <c r="G127" s="1">
        <v>0.80559999999999998</v>
      </c>
      <c r="H127" s="1">
        <v>0.99</v>
      </c>
      <c r="I127" s="1">
        <v>0.72499999999999998</v>
      </c>
      <c r="J127" s="1">
        <v>0.85850000000000004</v>
      </c>
      <c r="K127" s="1">
        <v>1.6878</v>
      </c>
      <c r="L127" s="1">
        <v>0.76749999999999996</v>
      </c>
      <c r="M127">
        <v>0</v>
      </c>
    </row>
    <row r="128" spans="1:13" x14ac:dyDescent="0.3">
      <c r="A128" s="2">
        <v>83446</v>
      </c>
      <c r="B128" s="1">
        <v>1194.038</v>
      </c>
      <c r="C128" s="1">
        <v>481.64800000000002</v>
      </c>
      <c r="D128" s="1">
        <v>221.4931</v>
      </c>
      <c r="E128" s="2">
        <v>84624</v>
      </c>
      <c r="F128" s="1">
        <v>325.95510000000002</v>
      </c>
      <c r="G128" s="1">
        <v>0.88800000000000001</v>
      </c>
      <c r="H128" s="1">
        <v>0.98609999999999998</v>
      </c>
      <c r="I128" s="1">
        <v>0.68989999999999996</v>
      </c>
      <c r="J128" s="1">
        <v>0.73550000000000004</v>
      </c>
      <c r="K128" s="1">
        <v>2.1745999999999999</v>
      </c>
      <c r="L128" s="1">
        <v>0.67669999999999997</v>
      </c>
      <c r="M128">
        <v>0</v>
      </c>
    </row>
    <row r="129" spans="1:13" x14ac:dyDescent="0.3">
      <c r="A129" s="2">
        <v>80722</v>
      </c>
      <c r="B129" s="1">
        <v>1103.905</v>
      </c>
      <c r="C129" s="1">
        <v>426.82650000000001</v>
      </c>
      <c r="D129" s="1">
        <v>241.4469</v>
      </c>
      <c r="E129" s="2">
        <v>81479</v>
      </c>
      <c r="F129" s="1">
        <v>320.5908</v>
      </c>
      <c r="G129" s="1">
        <v>0.8246</v>
      </c>
      <c r="H129" s="1">
        <v>0.99070000000000003</v>
      </c>
      <c r="I129" s="1">
        <v>0.67079999999999995</v>
      </c>
      <c r="J129" s="1">
        <v>0.83240000000000003</v>
      </c>
      <c r="K129" s="1">
        <v>1.7678</v>
      </c>
      <c r="L129" s="1">
        <v>0.75109999999999999</v>
      </c>
      <c r="M129">
        <v>0</v>
      </c>
    </row>
    <row r="130" spans="1:13" x14ac:dyDescent="0.3">
      <c r="A130" s="2">
        <v>64073</v>
      </c>
      <c r="B130" s="1">
        <v>1033.25</v>
      </c>
      <c r="C130" s="1">
        <v>405.16329999999999</v>
      </c>
      <c r="D130" s="1">
        <v>207.1816</v>
      </c>
      <c r="E130" s="2">
        <v>67150</v>
      </c>
      <c r="F130" s="1">
        <v>285.62259999999998</v>
      </c>
      <c r="G130" s="1">
        <v>0.85940000000000005</v>
      </c>
      <c r="H130" s="1">
        <v>0.95420000000000005</v>
      </c>
      <c r="I130" s="1">
        <v>0.69740000000000002</v>
      </c>
      <c r="J130" s="1">
        <v>0.75419999999999998</v>
      </c>
      <c r="K130" s="1">
        <v>1.9556</v>
      </c>
      <c r="L130" s="1">
        <v>0.70499999999999996</v>
      </c>
      <c r="M130">
        <v>0</v>
      </c>
    </row>
    <row r="131" spans="1:13" x14ac:dyDescent="0.3">
      <c r="A131" s="2">
        <v>66968</v>
      </c>
      <c r="B131" s="1">
        <v>1022.4690000000001</v>
      </c>
      <c r="C131" s="1">
        <v>398.68419999999998</v>
      </c>
      <c r="D131" s="1">
        <v>214.65450000000001</v>
      </c>
      <c r="E131" s="2">
        <v>67989</v>
      </c>
      <c r="F131" s="1">
        <v>292.00389999999999</v>
      </c>
      <c r="G131" s="1">
        <v>0.8427</v>
      </c>
      <c r="H131" s="1">
        <v>0.98499999999999999</v>
      </c>
      <c r="I131" s="1">
        <v>0.65920000000000001</v>
      </c>
      <c r="J131" s="1">
        <v>0.80500000000000005</v>
      </c>
      <c r="K131" s="1">
        <v>1.8573</v>
      </c>
      <c r="L131" s="1">
        <v>0.73240000000000005</v>
      </c>
      <c r="M131">
        <v>0</v>
      </c>
    </row>
    <row r="132" spans="1:13" x14ac:dyDescent="0.3">
      <c r="A132" s="2">
        <v>66523</v>
      </c>
      <c r="B132" s="1">
        <v>1022.985</v>
      </c>
      <c r="C132" s="1">
        <v>405.2955</v>
      </c>
      <c r="D132" s="1">
        <v>210.15960000000001</v>
      </c>
      <c r="E132" s="2">
        <v>67228</v>
      </c>
      <c r="F132" s="1">
        <v>291.03219999999999</v>
      </c>
      <c r="G132" s="1">
        <v>0.85509999999999997</v>
      </c>
      <c r="H132" s="1">
        <v>0.98950000000000005</v>
      </c>
      <c r="I132" s="1">
        <v>0.75160000000000005</v>
      </c>
      <c r="J132" s="1">
        <v>0.79879999999999995</v>
      </c>
      <c r="K132" s="1">
        <v>1.9285000000000001</v>
      </c>
      <c r="L132" s="1">
        <v>0.71809999999999996</v>
      </c>
      <c r="M132">
        <v>0</v>
      </c>
    </row>
    <row r="133" spans="1:13" x14ac:dyDescent="0.3">
      <c r="A133" s="2">
        <v>101124</v>
      </c>
      <c r="B133" s="1">
        <v>1255.646</v>
      </c>
      <c r="C133" s="1">
        <v>481.94189999999998</v>
      </c>
      <c r="D133" s="1">
        <v>271.24439999999998</v>
      </c>
      <c r="E133" s="2">
        <v>103164</v>
      </c>
      <c r="F133" s="1">
        <v>358.82459999999998</v>
      </c>
      <c r="G133" s="1">
        <v>0.8266</v>
      </c>
      <c r="H133" s="1">
        <v>0.98019999999999996</v>
      </c>
      <c r="I133" s="1">
        <v>0.65259999999999996</v>
      </c>
      <c r="J133" s="1">
        <v>0.80600000000000005</v>
      </c>
      <c r="K133" s="1">
        <v>1.7767999999999999</v>
      </c>
      <c r="L133" s="1">
        <v>0.74450000000000005</v>
      </c>
      <c r="M133">
        <v>0</v>
      </c>
    </row>
    <row r="134" spans="1:13" x14ac:dyDescent="0.3">
      <c r="A134" s="2">
        <v>79149</v>
      </c>
      <c r="B134" s="1">
        <v>1115.4659999999999</v>
      </c>
      <c r="C134" s="1">
        <v>436.01940000000002</v>
      </c>
      <c r="D134" s="1">
        <v>232.38939999999999</v>
      </c>
      <c r="E134" s="2">
        <v>80168</v>
      </c>
      <c r="F134" s="1">
        <v>317.45179999999999</v>
      </c>
      <c r="G134" s="1">
        <v>0.84609999999999996</v>
      </c>
      <c r="H134" s="1">
        <v>0.98729999999999996</v>
      </c>
      <c r="I134" s="1">
        <v>0.64349999999999996</v>
      </c>
      <c r="J134" s="1">
        <v>0.7994</v>
      </c>
      <c r="K134" s="1">
        <v>1.8762000000000001</v>
      </c>
      <c r="L134" s="1">
        <v>0.72809999999999997</v>
      </c>
      <c r="M134">
        <v>0</v>
      </c>
    </row>
    <row r="135" spans="1:13" x14ac:dyDescent="0.3">
      <c r="A135" s="2">
        <v>71517</v>
      </c>
      <c r="B135" s="1">
        <v>1051.752</v>
      </c>
      <c r="C135" s="1">
        <v>401.40219999999999</v>
      </c>
      <c r="D135" s="1">
        <v>227.74780000000001</v>
      </c>
      <c r="E135" s="2">
        <v>72424</v>
      </c>
      <c r="F135" s="1">
        <v>301.7586</v>
      </c>
      <c r="G135" s="1">
        <v>0.82350000000000001</v>
      </c>
      <c r="H135" s="1">
        <v>0.98750000000000004</v>
      </c>
      <c r="I135" s="1">
        <v>0.7208</v>
      </c>
      <c r="J135" s="1">
        <v>0.81240000000000001</v>
      </c>
      <c r="K135" s="1">
        <v>1.7625</v>
      </c>
      <c r="L135" s="1">
        <v>0.75180000000000002</v>
      </c>
      <c r="M135">
        <v>0</v>
      </c>
    </row>
    <row r="136" spans="1:13" x14ac:dyDescent="0.3">
      <c r="A136" s="2">
        <v>68860</v>
      </c>
      <c r="B136" s="1">
        <v>1027.8340000000001</v>
      </c>
      <c r="C136" s="1">
        <v>382.17790000000002</v>
      </c>
      <c r="D136" s="1">
        <v>232.072</v>
      </c>
      <c r="E136" s="2">
        <v>69990</v>
      </c>
      <c r="F136" s="1">
        <v>296.1001</v>
      </c>
      <c r="G136" s="1">
        <v>0.79449999999999998</v>
      </c>
      <c r="H136" s="1">
        <v>0.9839</v>
      </c>
      <c r="I136" s="1">
        <v>0.72250000000000003</v>
      </c>
      <c r="J136" s="1">
        <v>0.81910000000000005</v>
      </c>
      <c r="K136" s="1">
        <v>1.6468</v>
      </c>
      <c r="L136" s="1">
        <v>0.77480000000000004</v>
      </c>
      <c r="M136">
        <v>0</v>
      </c>
    </row>
    <row r="137" spans="1:13" x14ac:dyDescent="0.3">
      <c r="A137" s="2">
        <v>87776</v>
      </c>
      <c r="B137" s="1">
        <v>1181.6759999999999</v>
      </c>
      <c r="C137" s="1">
        <v>475.47500000000002</v>
      </c>
      <c r="D137" s="1">
        <v>235.78829999999999</v>
      </c>
      <c r="E137" s="2">
        <v>88795</v>
      </c>
      <c r="F137" s="1">
        <v>334.30509999999998</v>
      </c>
      <c r="G137" s="1">
        <v>0.86839999999999995</v>
      </c>
      <c r="H137" s="1">
        <v>0.98850000000000005</v>
      </c>
      <c r="I137" s="1">
        <v>0.751</v>
      </c>
      <c r="J137" s="1">
        <v>0.78990000000000005</v>
      </c>
      <c r="K137" s="1">
        <v>2.0165000000000002</v>
      </c>
      <c r="L137" s="1">
        <v>0.70309999999999995</v>
      </c>
      <c r="M137">
        <v>0</v>
      </c>
    </row>
    <row r="138" spans="1:13" x14ac:dyDescent="0.3">
      <c r="A138" s="2">
        <v>92175</v>
      </c>
      <c r="B138" s="1">
        <v>1207.7539999999999</v>
      </c>
      <c r="C138" s="1">
        <v>485.43279999999999</v>
      </c>
      <c r="D138" s="1">
        <v>242.98220000000001</v>
      </c>
      <c r="E138" s="2">
        <v>93233</v>
      </c>
      <c r="F138" s="1">
        <v>342.5797</v>
      </c>
      <c r="G138" s="1">
        <v>0.86570000000000003</v>
      </c>
      <c r="H138" s="1">
        <v>0.98870000000000002</v>
      </c>
      <c r="I138" s="1">
        <v>0.7177</v>
      </c>
      <c r="J138" s="1">
        <v>0.79410000000000003</v>
      </c>
      <c r="K138" s="1">
        <v>1.9978</v>
      </c>
      <c r="L138" s="1">
        <v>0.70569999999999999</v>
      </c>
      <c r="M138">
        <v>0</v>
      </c>
    </row>
    <row r="139" spans="1:13" x14ac:dyDescent="0.3">
      <c r="A139" s="2">
        <v>73018</v>
      </c>
      <c r="B139" s="1">
        <v>1056.45</v>
      </c>
      <c r="C139" s="1">
        <v>399.4726</v>
      </c>
      <c r="D139" s="1">
        <v>233.54910000000001</v>
      </c>
      <c r="E139" s="2">
        <v>74076</v>
      </c>
      <c r="F139" s="1">
        <v>304.90879999999999</v>
      </c>
      <c r="G139" s="1">
        <v>0.81130000000000002</v>
      </c>
      <c r="H139" s="1">
        <v>0.98570000000000002</v>
      </c>
      <c r="I139" s="1">
        <v>0.66720000000000002</v>
      </c>
      <c r="J139" s="1">
        <v>0.82210000000000005</v>
      </c>
      <c r="K139" s="1">
        <v>1.7103999999999999</v>
      </c>
      <c r="L139" s="1">
        <v>0.76329999999999998</v>
      </c>
      <c r="M139">
        <v>0</v>
      </c>
    </row>
    <row r="140" spans="1:13" x14ac:dyDescent="0.3">
      <c r="A140" s="2">
        <v>69718</v>
      </c>
      <c r="B140" s="1">
        <v>1066.6849999999999</v>
      </c>
      <c r="C140" s="1">
        <v>418.07299999999998</v>
      </c>
      <c r="D140" s="1">
        <v>214.1268</v>
      </c>
      <c r="E140" s="2">
        <v>70945</v>
      </c>
      <c r="F140" s="1">
        <v>297.9391</v>
      </c>
      <c r="G140" s="1">
        <v>0.8589</v>
      </c>
      <c r="H140" s="1">
        <v>0.98270000000000002</v>
      </c>
      <c r="I140" s="1">
        <v>0.72209999999999996</v>
      </c>
      <c r="J140" s="1">
        <v>0.77</v>
      </c>
      <c r="K140" s="1">
        <v>1.9524999999999999</v>
      </c>
      <c r="L140" s="1">
        <v>0.71260000000000001</v>
      </c>
      <c r="M140">
        <v>0</v>
      </c>
    </row>
    <row r="141" spans="1:13" x14ac:dyDescent="0.3">
      <c r="A141" s="2">
        <v>56561</v>
      </c>
      <c r="B141" s="1">
        <v>902.59</v>
      </c>
      <c r="C141" s="1">
        <v>342.31540000000001</v>
      </c>
      <c r="D141" s="1">
        <v>210.79939999999999</v>
      </c>
      <c r="E141" s="2">
        <v>57075</v>
      </c>
      <c r="F141" s="1">
        <v>268.35739999999998</v>
      </c>
      <c r="G141" s="1">
        <v>0.78790000000000004</v>
      </c>
      <c r="H141" s="1">
        <v>0.99099999999999999</v>
      </c>
      <c r="I141" s="1">
        <v>0.73509999999999998</v>
      </c>
      <c r="J141" s="1">
        <v>0.87250000000000005</v>
      </c>
      <c r="K141" s="1">
        <v>1.6238999999999999</v>
      </c>
      <c r="L141" s="1">
        <v>0.78390000000000004</v>
      </c>
      <c r="M141">
        <v>0</v>
      </c>
    </row>
    <row r="142" spans="1:13" x14ac:dyDescent="0.3">
      <c r="A142" s="2">
        <v>80375</v>
      </c>
      <c r="B142" s="1">
        <v>1112.3589999999999</v>
      </c>
      <c r="C142" s="1">
        <v>433.34059999999999</v>
      </c>
      <c r="D142" s="1">
        <v>238.4624</v>
      </c>
      <c r="E142" s="2">
        <v>81364</v>
      </c>
      <c r="F142" s="1">
        <v>319.90100000000001</v>
      </c>
      <c r="G142" s="1">
        <v>0.83499999999999996</v>
      </c>
      <c r="H142" s="1">
        <v>0.98780000000000001</v>
      </c>
      <c r="I142" s="1">
        <v>0.65759999999999996</v>
      </c>
      <c r="J142" s="1">
        <v>0.81630000000000003</v>
      </c>
      <c r="K142" s="1">
        <v>1.8171999999999999</v>
      </c>
      <c r="L142" s="1">
        <v>0.73819999999999997</v>
      </c>
      <c r="M142">
        <v>0</v>
      </c>
    </row>
    <row r="143" spans="1:13" x14ac:dyDescent="0.3">
      <c r="A143" s="2">
        <v>67258</v>
      </c>
      <c r="B143" s="1">
        <v>1033.4849999999999</v>
      </c>
      <c r="C143" s="1">
        <v>412.79680000000002</v>
      </c>
      <c r="D143" s="1">
        <v>208.3175</v>
      </c>
      <c r="E143" s="2">
        <v>68108</v>
      </c>
      <c r="F143" s="1">
        <v>292.63549999999998</v>
      </c>
      <c r="G143" s="1">
        <v>0.86329999999999996</v>
      </c>
      <c r="H143" s="1">
        <v>0.98750000000000004</v>
      </c>
      <c r="I143" s="1">
        <v>0.64400000000000002</v>
      </c>
      <c r="J143" s="1">
        <v>0.7913</v>
      </c>
      <c r="K143" s="1">
        <v>1.9816</v>
      </c>
      <c r="L143" s="1">
        <v>0.70889999999999997</v>
      </c>
      <c r="M143">
        <v>0</v>
      </c>
    </row>
    <row r="144" spans="1:13" x14ac:dyDescent="0.3">
      <c r="A144" s="2">
        <v>74104</v>
      </c>
      <c r="B144" s="1">
        <v>1067.604</v>
      </c>
      <c r="C144" s="1">
        <v>401.85340000000002</v>
      </c>
      <c r="D144" s="1">
        <v>237.27610000000001</v>
      </c>
      <c r="E144" s="2">
        <v>75071</v>
      </c>
      <c r="F144" s="1">
        <v>307.16789999999997</v>
      </c>
      <c r="G144" s="1">
        <v>0.80710000000000004</v>
      </c>
      <c r="H144" s="1">
        <v>0.98709999999999998</v>
      </c>
      <c r="I144" s="1">
        <v>0.73780000000000001</v>
      </c>
      <c r="J144" s="1">
        <v>0.81699999999999995</v>
      </c>
      <c r="K144" s="1">
        <v>1.6936</v>
      </c>
      <c r="L144" s="1">
        <v>0.76439999999999997</v>
      </c>
      <c r="M144">
        <v>0</v>
      </c>
    </row>
    <row r="145" spans="1:13" x14ac:dyDescent="0.3">
      <c r="A145" s="2">
        <v>81694</v>
      </c>
      <c r="B145" s="1">
        <v>1118.8520000000001</v>
      </c>
      <c r="C145" s="1">
        <v>442.77199999999999</v>
      </c>
      <c r="D145" s="1">
        <v>235.83760000000001</v>
      </c>
      <c r="E145" s="2">
        <v>82443</v>
      </c>
      <c r="F145" s="1">
        <v>322.51519999999999</v>
      </c>
      <c r="G145" s="1">
        <v>0.84630000000000005</v>
      </c>
      <c r="H145" s="1">
        <v>0.9909</v>
      </c>
      <c r="I145" s="1">
        <v>0.6411</v>
      </c>
      <c r="J145" s="1">
        <v>0.82010000000000005</v>
      </c>
      <c r="K145" s="1">
        <v>1.8774</v>
      </c>
      <c r="L145" s="1">
        <v>0.72840000000000005</v>
      </c>
      <c r="M145">
        <v>0</v>
      </c>
    </row>
    <row r="146" spans="1:13" x14ac:dyDescent="0.3">
      <c r="A146" s="2">
        <v>62584</v>
      </c>
      <c r="B146" s="1">
        <v>1017.196</v>
      </c>
      <c r="C146" s="1">
        <v>345.0958</v>
      </c>
      <c r="D146" s="1">
        <v>233.80760000000001</v>
      </c>
      <c r="E146" s="2">
        <v>64781</v>
      </c>
      <c r="F146" s="1">
        <v>282.28429999999997</v>
      </c>
      <c r="G146" s="1">
        <v>0.73550000000000004</v>
      </c>
      <c r="H146" s="1">
        <v>0.96609999999999996</v>
      </c>
      <c r="I146" s="1">
        <v>0.73570000000000002</v>
      </c>
      <c r="J146" s="1">
        <v>0.7601</v>
      </c>
      <c r="K146" s="1">
        <v>1.476</v>
      </c>
      <c r="L146" s="1">
        <v>0.81799999999999995</v>
      </c>
      <c r="M146">
        <v>0</v>
      </c>
    </row>
    <row r="147" spans="1:13" x14ac:dyDescent="0.3">
      <c r="A147" s="2">
        <v>70175</v>
      </c>
      <c r="B147" s="1">
        <v>1029.9169999999999</v>
      </c>
      <c r="C147" s="1">
        <v>390.86709999999999</v>
      </c>
      <c r="D147" s="1">
        <v>229.48740000000001</v>
      </c>
      <c r="E147" s="2">
        <v>70940</v>
      </c>
      <c r="F147" s="1">
        <v>298.91399999999999</v>
      </c>
      <c r="G147" s="1">
        <v>0.8095</v>
      </c>
      <c r="H147" s="1">
        <v>0.98919999999999997</v>
      </c>
      <c r="I147" s="1">
        <v>0.7329</v>
      </c>
      <c r="J147" s="1">
        <v>0.83140000000000003</v>
      </c>
      <c r="K147" s="1">
        <v>1.7032</v>
      </c>
      <c r="L147" s="1">
        <v>0.76470000000000005</v>
      </c>
      <c r="M147">
        <v>0</v>
      </c>
    </row>
    <row r="148" spans="1:13" x14ac:dyDescent="0.3">
      <c r="A148" s="2">
        <v>95608</v>
      </c>
      <c r="B148" s="1">
        <v>1217.1120000000001</v>
      </c>
      <c r="C148" s="1">
        <v>475.32850000000002</v>
      </c>
      <c r="D148" s="1">
        <v>257.70359999999999</v>
      </c>
      <c r="E148" s="2">
        <v>96740</v>
      </c>
      <c r="F148" s="1">
        <v>348.90100000000001</v>
      </c>
      <c r="G148" s="1">
        <v>0.84030000000000005</v>
      </c>
      <c r="H148" s="1">
        <v>0.98829999999999996</v>
      </c>
      <c r="I148" s="1">
        <v>0.69599999999999995</v>
      </c>
      <c r="J148" s="1">
        <v>0.81100000000000005</v>
      </c>
      <c r="K148" s="1">
        <v>1.8445</v>
      </c>
      <c r="L148" s="1">
        <v>0.73399999999999999</v>
      </c>
      <c r="M148">
        <v>0</v>
      </c>
    </row>
    <row r="149" spans="1:13" x14ac:dyDescent="0.3">
      <c r="A149" s="2">
        <v>99115</v>
      </c>
      <c r="B149" s="1">
        <v>1245.19</v>
      </c>
      <c r="C149" s="1">
        <v>473.79520000000002</v>
      </c>
      <c r="D149" s="1">
        <v>268.46390000000002</v>
      </c>
      <c r="E149" s="2">
        <v>100258</v>
      </c>
      <c r="F149" s="1">
        <v>355.24239999999998</v>
      </c>
      <c r="G149" s="1">
        <v>0.82399999999999995</v>
      </c>
      <c r="H149" s="1">
        <v>0.98860000000000003</v>
      </c>
      <c r="I149" s="1">
        <v>0.72030000000000005</v>
      </c>
      <c r="J149" s="1">
        <v>0.80330000000000001</v>
      </c>
      <c r="K149" s="1">
        <v>1.7647999999999999</v>
      </c>
      <c r="L149" s="1">
        <v>0.74980000000000002</v>
      </c>
      <c r="M149">
        <v>0</v>
      </c>
    </row>
    <row r="150" spans="1:13" x14ac:dyDescent="0.3">
      <c r="A150" s="2">
        <v>72614</v>
      </c>
      <c r="B150" s="1">
        <v>1077.587</v>
      </c>
      <c r="C150" s="1">
        <v>412.81689999999998</v>
      </c>
      <c r="D150" s="1">
        <v>226.1164</v>
      </c>
      <c r="E150" s="2">
        <v>73913</v>
      </c>
      <c r="F150" s="1">
        <v>304.06420000000003</v>
      </c>
      <c r="G150" s="1">
        <v>0.83660000000000001</v>
      </c>
      <c r="H150" s="1">
        <v>0.98240000000000005</v>
      </c>
      <c r="I150" s="1">
        <v>0.69820000000000004</v>
      </c>
      <c r="J150" s="1">
        <v>0.78580000000000005</v>
      </c>
      <c r="K150" s="1">
        <v>1.8257000000000001</v>
      </c>
      <c r="L150" s="1">
        <v>0.73660000000000003</v>
      </c>
      <c r="M150">
        <v>0</v>
      </c>
    </row>
    <row r="151" spans="1:13" x14ac:dyDescent="0.3">
      <c r="A151" s="2">
        <v>84534</v>
      </c>
      <c r="B151" s="1">
        <v>1150.8009999999999</v>
      </c>
      <c r="C151" s="1">
        <v>447.58</v>
      </c>
      <c r="D151" s="1">
        <v>241.2236</v>
      </c>
      <c r="E151" s="2">
        <v>85376</v>
      </c>
      <c r="F151" s="1">
        <v>328.07319999999999</v>
      </c>
      <c r="G151" s="1">
        <v>0.84230000000000005</v>
      </c>
      <c r="H151" s="1">
        <v>0.99009999999999998</v>
      </c>
      <c r="I151" s="1">
        <v>0.74319999999999997</v>
      </c>
      <c r="J151" s="1">
        <v>0.80210000000000004</v>
      </c>
      <c r="K151" s="1">
        <v>1.8554999999999999</v>
      </c>
      <c r="L151" s="1">
        <v>0.73299999999999998</v>
      </c>
      <c r="M151">
        <v>0</v>
      </c>
    </row>
    <row r="152" spans="1:13" x14ac:dyDescent="0.3">
      <c r="A152" s="2">
        <v>80658</v>
      </c>
      <c r="B152" s="1">
        <v>1135.127</v>
      </c>
      <c r="C152" s="1">
        <v>441.56889999999999</v>
      </c>
      <c r="D152" s="1">
        <v>232.95779999999999</v>
      </c>
      <c r="E152" s="2">
        <v>81631</v>
      </c>
      <c r="F152" s="1">
        <v>320.46370000000002</v>
      </c>
      <c r="G152" s="1">
        <v>0.84950000000000003</v>
      </c>
      <c r="H152" s="1">
        <v>0.98809999999999998</v>
      </c>
      <c r="I152" s="1">
        <v>0.75349999999999995</v>
      </c>
      <c r="J152" s="1">
        <v>0.78659999999999997</v>
      </c>
      <c r="K152" s="1">
        <v>1.8955</v>
      </c>
      <c r="L152" s="1">
        <v>0.72570000000000001</v>
      </c>
      <c r="M152">
        <v>0</v>
      </c>
    </row>
    <row r="153" spans="1:13" x14ac:dyDescent="0.3">
      <c r="A153" s="2">
        <v>82306</v>
      </c>
      <c r="B153" s="1">
        <v>1116.4639999999999</v>
      </c>
      <c r="C153" s="1">
        <v>410.75040000000001</v>
      </c>
      <c r="D153" s="1">
        <v>256.24470000000002</v>
      </c>
      <c r="E153" s="2">
        <v>83372</v>
      </c>
      <c r="F153" s="1">
        <v>323.721</v>
      </c>
      <c r="G153" s="1">
        <v>0.78149999999999997</v>
      </c>
      <c r="H153" s="1">
        <v>0.98719999999999997</v>
      </c>
      <c r="I153" s="1">
        <v>0.73250000000000004</v>
      </c>
      <c r="J153" s="1">
        <v>0.82979999999999998</v>
      </c>
      <c r="K153" s="1">
        <v>1.603</v>
      </c>
      <c r="L153" s="1">
        <v>0.78810000000000002</v>
      </c>
      <c r="M153">
        <v>0</v>
      </c>
    </row>
    <row r="154" spans="1:13" x14ac:dyDescent="0.3">
      <c r="A154" s="2">
        <v>78850</v>
      </c>
      <c r="B154" s="1">
        <v>1107.4970000000001</v>
      </c>
      <c r="C154" s="1">
        <v>402.31040000000002</v>
      </c>
      <c r="D154" s="1">
        <v>252.21879999999999</v>
      </c>
      <c r="E154" s="2">
        <v>79870</v>
      </c>
      <c r="F154" s="1">
        <v>316.85160000000002</v>
      </c>
      <c r="G154" s="1">
        <v>0.77910000000000001</v>
      </c>
      <c r="H154" s="1">
        <v>0.98719999999999997</v>
      </c>
      <c r="I154" s="1">
        <v>0.73380000000000001</v>
      </c>
      <c r="J154" s="1">
        <v>0.80779999999999996</v>
      </c>
      <c r="K154" s="1">
        <v>1.5951</v>
      </c>
      <c r="L154" s="1">
        <v>0.78759999999999997</v>
      </c>
      <c r="M154">
        <v>0</v>
      </c>
    </row>
    <row r="155" spans="1:13" x14ac:dyDescent="0.3">
      <c r="A155" s="2">
        <v>83219</v>
      </c>
      <c r="B155" s="1">
        <v>1103.068</v>
      </c>
      <c r="C155" s="1">
        <v>412.33679999999998</v>
      </c>
      <c r="D155" s="1">
        <v>257.67099999999999</v>
      </c>
      <c r="E155" s="2">
        <v>84013</v>
      </c>
      <c r="F155" s="1">
        <v>325.51150000000001</v>
      </c>
      <c r="G155" s="1">
        <v>0.78069999999999995</v>
      </c>
      <c r="H155" s="1">
        <v>0.99050000000000005</v>
      </c>
      <c r="I155" s="1">
        <v>0.7238</v>
      </c>
      <c r="J155" s="1">
        <v>0.85950000000000004</v>
      </c>
      <c r="K155" s="1">
        <v>1.6002000000000001</v>
      </c>
      <c r="L155" s="1">
        <v>0.78939999999999999</v>
      </c>
      <c r="M155">
        <v>0</v>
      </c>
    </row>
    <row r="156" spans="1:13" x14ac:dyDescent="0.3">
      <c r="A156" s="2">
        <v>67629</v>
      </c>
      <c r="B156" s="1">
        <v>1043.1600000000001</v>
      </c>
      <c r="C156" s="1">
        <v>394.41120000000001</v>
      </c>
      <c r="D156" s="1">
        <v>219.70249999999999</v>
      </c>
      <c r="E156" s="2">
        <v>69144</v>
      </c>
      <c r="F156" s="1">
        <v>293.44150000000002</v>
      </c>
      <c r="G156" s="1">
        <v>0.83050000000000002</v>
      </c>
      <c r="H156" s="1">
        <v>0.97809999999999997</v>
      </c>
      <c r="I156" s="1">
        <v>0.69699999999999995</v>
      </c>
      <c r="J156" s="1">
        <v>0.78100000000000003</v>
      </c>
      <c r="K156" s="1">
        <v>1.7951999999999999</v>
      </c>
      <c r="L156" s="1">
        <v>0.74399999999999999</v>
      </c>
      <c r="M156">
        <v>0</v>
      </c>
    </row>
    <row r="157" spans="1:13" x14ac:dyDescent="0.3">
      <c r="A157" s="2">
        <v>99655</v>
      </c>
      <c r="B157" s="1">
        <v>1229.1590000000001</v>
      </c>
      <c r="C157" s="1">
        <v>477.43950000000001</v>
      </c>
      <c r="D157" s="1">
        <v>266.7602</v>
      </c>
      <c r="E157" s="2">
        <v>100495</v>
      </c>
      <c r="F157" s="1">
        <v>356.2088</v>
      </c>
      <c r="G157" s="1">
        <v>0.82930000000000004</v>
      </c>
      <c r="H157" s="1">
        <v>0.99160000000000004</v>
      </c>
      <c r="I157" s="1">
        <v>0.68810000000000004</v>
      </c>
      <c r="J157" s="1">
        <v>0.82889999999999997</v>
      </c>
      <c r="K157" s="1">
        <v>1.7898000000000001</v>
      </c>
      <c r="L157" s="1">
        <v>0.74609999999999999</v>
      </c>
      <c r="M157">
        <v>0</v>
      </c>
    </row>
    <row r="158" spans="1:13" x14ac:dyDescent="0.3">
      <c r="A158" s="2">
        <v>95117</v>
      </c>
      <c r="B158" s="1">
        <v>1205.3689999999999</v>
      </c>
      <c r="C158" s="1">
        <v>477.8186</v>
      </c>
      <c r="D158" s="1">
        <v>254.33430000000001</v>
      </c>
      <c r="E158" s="2">
        <v>95970</v>
      </c>
      <c r="F158" s="1">
        <v>348.00389999999999</v>
      </c>
      <c r="G158" s="1">
        <v>0.84660000000000002</v>
      </c>
      <c r="H158" s="1">
        <v>0.99109999999999998</v>
      </c>
      <c r="I158" s="1">
        <v>0.75819999999999999</v>
      </c>
      <c r="J158" s="1">
        <v>0.82269999999999999</v>
      </c>
      <c r="K158" s="1">
        <v>1.8787</v>
      </c>
      <c r="L158" s="1">
        <v>0.72829999999999995</v>
      </c>
      <c r="M158">
        <v>0</v>
      </c>
    </row>
    <row r="159" spans="1:13" x14ac:dyDescent="0.3">
      <c r="A159" s="2">
        <v>98565</v>
      </c>
      <c r="B159" s="1">
        <v>1258.45</v>
      </c>
      <c r="C159" s="1">
        <v>503.93630000000002</v>
      </c>
      <c r="D159" s="1">
        <v>249.91239999999999</v>
      </c>
      <c r="E159" s="2">
        <v>99461</v>
      </c>
      <c r="F159" s="1">
        <v>354.25540000000001</v>
      </c>
      <c r="G159" s="1">
        <v>0.86839999999999995</v>
      </c>
      <c r="H159" s="1">
        <v>0.99099999999999999</v>
      </c>
      <c r="I159" s="1">
        <v>0.71020000000000005</v>
      </c>
      <c r="J159" s="1">
        <v>0.78210000000000002</v>
      </c>
      <c r="K159" s="1">
        <v>2.0165000000000002</v>
      </c>
      <c r="L159" s="1">
        <v>0.70299999999999996</v>
      </c>
      <c r="M159">
        <v>0</v>
      </c>
    </row>
    <row r="160" spans="1:13" x14ac:dyDescent="0.3">
      <c r="A160" s="2">
        <v>62105</v>
      </c>
      <c r="B160" s="1">
        <v>989.87599999999998</v>
      </c>
      <c r="C160" s="1">
        <v>394.73559999999998</v>
      </c>
      <c r="D160" s="1">
        <v>202.80289999999999</v>
      </c>
      <c r="E160" s="2">
        <v>62653</v>
      </c>
      <c r="F160" s="1">
        <v>281.202</v>
      </c>
      <c r="G160" s="1">
        <v>0.8579</v>
      </c>
      <c r="H160" s="1">
        <v>0.99129999999999996</v>
      </c>
      <c r="I160" s="1">
        <v>0.66510000000000002</v>
      </c>
      <c r="J160" s="1">
        <v>0.79649999999999999</v>
      </c>
      <c r="K160" s="1">
        <v>1.9463999999999999</v>
      </c>
      <c r="L160" s="1">
        <v>0.71240000000000003</v>
      </c>
      <c r="M160">
        <v>0</v>
      </c>
    </row>
    <row r="161" spans="1:13" x14ac:dyDescent="0.3">
      <c r="A161" s="2">
        <v>71757</v>
      </c>
      <c r="B161" s="1">
        <v>1022.204</v>
      </c>
      <c r="C161" s="1">
        <v>394.11059999999998</v>
      </c>
      <c r="D161" s="1">
        <v>232.74090000000001</v>
      </c>
      <c r="E161" s="2">
        <v>72386</v>
      </c>
      <c r="F161" s="1">
        <v>302.2645</v>
      </c>
      <c r="G161" s="1">
        <v>0.80700000000000005</v>
      </c>
      <c r="H161" s="1">
        <v>0.99129999999999996</v>
      </c>
      <c r="I161" s="1">
        <v>0.68769999999999998</v>
      </c>
      <c r="J161" s="1">
        <v>0.86299999999999999</v>
      </c>
      <c r="K161" s="1">
        <v>1.6933</v>
      </c>
      <c r="L161" s="1">
        <v>0.76700000000000002</v>
      </c>
      <c r="M161">
        <v>0</v>
      </c>
    </row>
    <row r="162" spans="1:13" x14ac:dyDescent="0.3">
      <c r="A162" s="2">
        <v>72457</v>
      </c>
      <c r="B162" s="1">
        <v>1016.491</v>
      </c>
      <c r="C162" s="1">
        <v>380.8485</v>
      </c>
      <c r="D162" s="1">
        <v>242.58099999999999</v>
      </c>
      <c r="E162" s="2">
        <v>73000</v>
      </c>
      <c r="F162" s="1">
        <v>303.7353</v>
      </c>
      <c r="G162" s="1">
        <v>0.77090000000000003</v>
      </c>
      <c r="H162" s="1">
        <v>0.99260000000000004</v>
      </c>
      <c r="I162" s="1">
        <v>0.72950000000000004</v>
      </c>
      <c r="J162" s="1">
        <v>0.88119999999999998</v>
      </c>
      <c r="K162" s="1">
        <v>1.57</v>
      </c>
      <c r="L162" s="1">
        <v>0.79749999999999999</v>
      </c>
      <c r="M162">
        <v>0</v>
      </c>
    </row>
    <row r="163" spans="1:13" x14ac:dyDescent="0.3">
      <c r="A163" s="2">
        <v>87484</v>
      </c>
      <c r="B163" s="1">
        <v>1147.175</v>
      </c>
      <c r="C163" s="1">
        <v>438.5324</v>
      </c>
      <c r="D163" s="1">
        <v>256.1463</v>
      </c>
      <c r="E163" s="2">
        <v>88362</v>
      </c>
      <c r="F163" s="1">
        <v>333.74849999999998</v>
      </c>
      <c r="G163" s="1">
        <v>0.81169999999999998</v>
      </c>
      <c r="H163" s="1">
        <v>0.99009999999999998</v>
      </c>
      <c r="I163" s="1">
        <v>0.71970000000000001</v>
      </c>
      <c r="J163" s="1">
        <v>0.83540000000000003</v>
      </c>
      <c r="K163" s="1">
        <v>1.712</v>
      </c>
      <c r="L163" s="1">
        <v>0.7611</v>
      </c>
      <c r="M163">
        <v>0</v>
      </c>
    </row>
    <row r="164" spans="1:13" x14ac:dyDescent="0.3">
      <c r="A164" s="2">
        <v>91865</v>
      </c>
      <c r="B164" s="1">
        <v>1144.1400000000001</v>
      </c>
      <c r="C164" s="1">
        <v>428.32659999999998</v>
      </c>
      <c r="D164" s="1">
        <v>274.05070000000001</v>
      </c>
      <c r="E164" s="2">
        <v>92776</v>
      </c>
      <c r="F164" s="1">
        <v>342.00310000000002</v>
      </c>
      <c r="G164" s="1">
        <v>0.76849999999999996</v>
      </c>
      <c r="H164" s="1">
        <v>0.99019999999999997</v>
      </c>
      <c r="I164" s="1">
        <v>0.71889999999999998</v>
      </c>
      <c r="J164" s="1">
        <v>0.88190000000000002</v>
      </c>
      <c r="K164" s="1">
        <v>1.5629</v>
      </c>
      <c r="L164" s="1">
        <v>0.79849999999999999</v>
      </c>
      <c r="M164">
        <v>0</v>
      </c>
    </row>
    <row r="165" spans="1:13" x14ac:dyDescent="0.3">
      <c r="A165" s="2">
        <v>76259</v>
      </c>
      <c r="B165" s="1">
        <v>1095.383</v>
      </c>
      <c r="C165" s="1">
        <v>431.79820000000001</v>
      </c>
      <c r="D165" s="1">
        <v>226.64609999999999</v>
      </c>
      <c r="E165" s="2">
        <v>77235</v>
      </c>
      <c r="F165" s="1">
        <v>311.60230000000001</v>
      </c>
      <c r="G165" s="1">
        <v>0.85119999999999996</v>
      </c>
      <c r="H165" s="1">
        <v>0.98740000000000006</v>
      </c>
      <c r="I165" s="1">
        <v>0.70930000000000004</v>
      </c>
      <c r="J165" s="1">
        <v>0.79869999999999997</v>
      </c>
      <c r="K165" s="1">
        <v>1.9052</v>
      </c>
      <c r="L165" s="1">
        <v>0.72160000000000002</v>
      </c>
      <c r="M165">
        <v>0</v>
      </c>
    </row>
    <row r="166" spans="1:13" x14ac:dyDescent="0.3">
      <c r="A166" s="2">
        <v>70334</v>
      </c>
      <c r="B166" s="1">
        <v>1024.9490000000001</v>
      </c>
      <c r="C166" s="1">
        <v>395.49979999999999</v>
      </c>
      <c r="D166" s="1">
        <v>227.61170000000001</v>
      </c>
      <c r="E166" s="2">
        <v>71376</v>
      </c>
      <c r="F166" s="1">
        <v>299.2525</v>
      </c>
      <c r="G166" s="1">
        <v>0.81779999999999997</v>
      </c>
      <c r="H166" s="1">
        <v>0.98540000000000005</v>
      </c>
      <c r="I166" s="1">
        <v>0.75090000000000001</v>
      </c>
      <c r="J166" s="1">
        <v>0.84130000000000005</v>
      </c>
      <c r="K166" s="1">
        <v>1.7376</v>
      </c>
      <c r="L166" s="1">
        <v>0.75660000000000005</v>
      </c>
      <c r="M166">
        <v>0</v>
      </c>
    </row>
    <row r="167" spans="1:13" x14ac:dyDescent="0.3">
      <c r="A167" s="2">
        <v>69309</v>
      </c>
      <c r="B167" s="1">
        <v>1014.274</v>
      </c>
      <c r="C167" s="1">
        <v>398.53649999999999</v>
      </c>
      <c r="D167" s="1">
        <v>222.2259</v>
      </c>
      <c r="E167" s="2">
        <v>69841</v>
      </c>
      <c r="F167" s="1">
        <v>297.06389999999999</v>
      </c>
      <c r="G167" s="1">
        <v>0.83009999999999995</v>
      </c>
      <c r="H167" s="1">
        <v>0.99239999999999995</v>
      </c>
      <c r="I167" s="1">
        <v>0.67510000000000003</v>
      </c>
      <c r="J167" s="1">
        <v>0.84660000000000002</v>
      </c>
      <c r="K167" s="1">
        <v>1.7934000000000001</v>
      </c>
      <c r="L167" s="1">
        <v>0.74539999999999995</v>
      </c>
      <c r="M167">
        <v>0</v>
      </c>
    </row>
    <row r="168" spans="1:13" x14ac:dyDescent="0.3">
      <c r="A168" s="2">
        <v>96856</v>
      </c>
      <c r="B168" s="1">
        <v>1208.21</v>
      </c>
      <c r="C168" s="1">
        <v>457.74990000000003</v>
      </c>
      <c r="D168" s="1">
        <v>271.20490000000001</v>
      </c>
      <c r="E168" s="2">
        <v>98253</v>
      </c>
      <c r="F168" s="1">
        <v>351.17070000000001</v>
      </c>
      <c r="G168" s="1">
        <v>0.80559999999999998</v>
      </c>
      <c r="H168" s="1">
        <v>0.98580000000000001</v>
      </c>
      <c r="I168" s="1">
        <v>0.70209999999999995</v>
      </c>
      <c r="J168" s="1">
        <v>0.83379999999999999</v>
      </c>
      <c r="K168" s="1">
        <v>1.6878</v>
      </c>
      <c r="L168" s="1">
        <v>0.76719999999999999</v>
      </c>
      <c r="M168">
        <v>0</v>
      </c>
    </row>
    <row r="169" spans="1:13" x14ac:dyDescent="0.3">
      <c r="A169" s="2">
        <v>107244</v>
      </c>
      <c r="B169" s="1">
        <v>1239.7550000000001</v>
      </c>
      <c r="C169" s="1">
        <v>474.79880000000003</v>
      </c>
      <c r="D169" s="1">
        <v>288.57339999999999</v>
      </c>
      <c r="E169" s="2">
        <v>108061</v>
      </c>
      <c r="F169" s="1">
        <v>369.5231</v>
      </c>
      <c r="G169" s="1">
        <v>0.79410000000000003</v>
      </c>
      <c r="H169" s="1">
        <v>0.99239999999999995</v>
      </c>
      <c r="I169" s="1">
        <v>0.7399</v>
      </c>
      <c r="J169" s="1">
        <v>0.87680000000000002</v>
      </c>
      <c r="K169" s="1">
        <v>1.6453</v>
      </c>
      <c r="L169" s="1">
        <v>0.77829999999999999</v>
      </c>
      <c r="M169">
        <v>0</v>
      </c>
    </row>
    <row r="170" spans="1:13" x14ac:dyDescent="0.3">
      <c r="A170" s="2">
        <v>78250</v>
      </c>
      <c r="B170" s="1">
        <v>1102.289</v>
      </c>
      <c r="C170" s="1">
        <v>442.9966</v>
      </c>
      <c r="D170" s="1">
        <v>225.7107</v>
      </c>
      <c r="E170" s="2">
        <v>78959</v>
      </c>
      <c r="F170" s="1">
        <v>315.6438</v>
      </c>
      <c r="G170" s="1">
        <v>0.86050000000000004</v>
      </c>
      <c r="H170" s="1">
        <v>0.99099999999999999</v>
      </c>
      <c r="I170" s="1">
        <v>0.74790000000000001</v>
      </c>
      <c r="J170" s="1">
        <v>0.80930000000000002</v>
      </c>
      <c r="K170" s="1">
        <v>1.9626999999999999</v>
      </c>
      <c r="L170" s="1">
        <v>0.71250000000000002</v>
      </c>
      <c r="M170">
        <v>0</v>
      </c>
    </row>
    <row r="171" spans="1:13" x14ac:dyDescent="0.3">
      <c r="A171" s="2">
        <v>78571</v>
      </c>
      <c r="B171" s="1">
        <v>1144.2909999999999</v>
      </c>
      <c r="C171" s="1">
        <v>422.13889999999998</v>
      </c>
      <c r="D171" s="1">
        <v>239.18709999999999</v>
      </c>
      <c r="E171" s="2">
        <v>80655</v>
      </c>
      <c r="F171" s="1">
        <v>316.29050000000001</v>
      </c>
      <c r="G171" s="1">
        <v>0.82399999999999995</v>
      </c>
      <c r="H171" s="1">
        <v>0.97419999999999995</v>
      </c>
      <c r="I171" s="1">
        <v>0.6673</v>
      </c>
      <c r="J171" s="1">
        <v>0.754</v>
      </c>
      <c r="K171" s="1">
        <v>1.7648999999999999</v>
      </c>
      <c r="L171" s="1">
        <v>0.74929999999999997</v>
      </c>
      <c r="M171">
        <v>0</v>
      </c>
    </row>
    <row r="172" spans="1:13" x14ac:dyDescent="0.3">
      <c r="A172" s="2">
        <v>81547</v>
      </c>
      <c r="B172" s="1">
        <v>1119.846</v>
      </c>
      <c r="C172" s="1">
        <v>442.01389999999998</v>
      </c>
      <c r="D172" s="1">
        <v>236.77430000000001</v>
      </c>
      <c r="E172" s="2">
        <v>82559</v>
      </c>
      <c r="F172" s="1">
        <v>322.22489999999999</v>
      </c>
      <c r="G172" s="1">
        <v>0.84440000000000004</v>
      </c>
      <c r="H172" s="1">
        <v>0.98770000000000002</v>
      </c>
      <c r="I172" s="1">
        <v>0.626</v>
      </c>
      <c r="J172" s="1">
        <v>0.81710000000000005</v>
      </c>
      <c r="K172" s="1">
        <v>1.8668</v>
      </c>
      <c r="L172" s="1">
        <v>0.72899999999999998</v>
      </c>
      <c r="M172">
        <v>0</v>
      </c>
    </row>
    <row r="173" spans="1:13" x14ac:dyDescent="0.3">
      <c r="A173" s="2">
        <v>93985</v>
      </c>
      <c r="B173" s="1">
        <v>1231.8230000000001</v>
      </c>
      <c r="C173" s="1">
        <v>485.71899999999999</v>
      </c>
      <c r="D173" s="1">
        <v>249.0043</v>
      </c>
      <c r="E173" s="2">
        <v>95250</v>
      </c>
      <c r="F173" s="1">
        <v>345.92689999999999</v>
      </c>
      <c r="G173" s="1">
        <v>0.85860000000000003</v>
      </c>
      <c r="H173" s="1">
        <v>0.98670000000000002</v>
      </c>
      <c r="I173" s="1">
        <v>0.61180000000000001</v>
      </c>
      <c r="J173" s="1">
        <v>0.77829999999999999</v>
      </c>
      <c r="K173" s="1">
        <v>1.9505999999999999</v>
      </c>
      <c r="L173" s="1">
        <v>0.71220000000000006</v>
      </c>
      <c r="M173">
        <v>0</v>
      </c>
    </row>
    <row r="174" spans="1:13" x14ac:dyDescent="0.3">
      <c r="A174" s="2">
        <v>78244</v>
      </c>
      <c r="B174" s="1">
        <v>1064.8230000000001</v>
      </c>
      <c r="C174" s="1">
        <v>401.94510000000002</v>
      </c>
      <c r="D174" s="1">
        <v>249.1482</v>
      </c>
      <c r="E174" s="2">
        <v>78950</v>
      </c>
      <c r="F174" s="1">
        <v>315.63170000000002</v>
      </c>
      <c r="G174" s="1">
        <v>0.78469999999999995</v>
      </c>
      <c r="H174" s="1">
        <v>0.99109999999999998</v>
      </c>
      <c r="I174" s="1">
        <v>0.72140000000000004</v>
      </c>
      <c r="J174" s="1">
        <v>0.86719999999999997</v>
      </c>
      <c r="K174" s="1">
        <v>1.6133</v>
      </c>
      <c r="L174" s="1">
        <v>0.7853</v>
      </c>
      <c r="M174">
        <v>0</v>
      </c>
    </row>
    <row r="175" spans="1:13" x14ac:dyDescent="0.3">
      <c r="A175" s="2">
        <v>72684</v>
      </c>
      <c r="B175" s="1">
        <v>1061.5609999999999</v>
      </c>
      <c r="C175" s="1">
        <v>420.48680000000002</v>
      </c>
      <c r="D175" s="1">
        <v>221.3766</v>
      </c>
      <c r="E175" s="2">
        <v>73535</v>
      </c>
      <c r="F175" s="1">
        <v>304.21069999999997</v>
      </c>
      <c r="G175" s="1">
        <v>0.85019999999999996</v>
      </c>
      <c r="H175" s="1">
        <v>0.98839999999999995</v>
      </c>
      <c r="I175" s="1">
        <v>0.72799999999999998</v>
      </c>
      <c r="J175" s="1">
        <v>0.8105</v>
      </c>
      <c r="K175" s="1">
        <v>1.8994</v>
      </c>
      <c r="L175" s="1">
        <v>0.72350000000000003</v>
      </c>
      <c r="M175">
        <v>0</v>
      </c>
    </row>
    <row r="176" spans="1:13" x14ac:dyDescent="0.3">
      <c r="A176" s="2">
        <v>69852</v>
      </c>
      <c r="B176" s="1">
        <v>1024.846</v>
      </c>
      <c r="C176" s="1">
        <v>409.47109999999998</v>
      </c>
      <c r="D176" s="1">
        <v>218.10390000000001</v>
      </c>
      <c r="E176" s="2">
        <v>70369</v>
      </c>
      <c r="F176" s="1">
        <v>298.2253</v>
      </c>
      <c r="G176" s="1">
        <v>0.84630000000000005</v>
      </c>
      <c r="H176" s="1">
        <v>0.99270000000000003</v>
      </c>
      <c r="I176" s="1">
        <v>0.66539999999999999</v>
      </c>
      <c r="J176" s="1">
        <v>0.8357</v>
      </c>
      <c r="K176" s="1">
        <v>1.8774</v>
      </c>
      <c r="L176" s="1">
        <v>0.72829999999999995</v>
      </c>
      <c r="M176">
        <v>0</v>
      </c>
    </row>
    <row r="177" spans="1:13" x14ac:dyDescent="0.3">
      <c r="A177" s="2">
        <v>89976</v>
      </c>
      <c r="B177" s="1">
        <v>1171.0119999999999</v>
      </c>
      <c r="C177" s="1">
        <v>466.94810000000001</v>
      </c>
      <c r="D177" s="1">
        <v>246.7559</v>
      </c>
      <c r="E177" s="2">
        <v>91107</v>
      </c>
      <c r="F177" s="1">
        <v>338.46859999999998</v>
      </c>
      <c r="G177" s="1">
        <v>0.84899999999999998</v>
      </c>
      <c r="H177" s="1">
        <v>0.98760000000000003</v>
      </c>
      <c r="I177" s="1">
        <v>0.70750000000000002</v>
      </c>
      <c r="J177" s="1">
        <v>0.82450000000000001</v>
      </c>
      <c r="K177" s="1">
        <v>1.8923000000000001</v>
      </c>
      <c r="L177" s="1">
        <v>0.72489999999999999</v>
      </c>
      <c r="M177">
        <v>0</v>
      </c>
    </row>
    <row r="178" spans="1:13" x14ac:dyDescent="0.3">
      <c r="A178" s="2">
        <v>70023</v>
      </c>
      <c r="B178" s="1">
        <v>1023.404</v>
      </c>
      <c r="C178" s="1">
        <v>391.85649999999998</v>
      </c>
      <c r="D178" s="1">
        <v>230.01009999999999</v>
      </c>
      <c r="E178" s="2">
        <v>70867</v>
      </c>
      <c r="F178" s="1">
        <v>298.59010000000001</v>
      </c>
      <c r="G178" s="1">
        <v>0.80959999999999999</v>
      </c>
      <c r="H178" s="1">
        <v>0.98809999999999998</v>
      </c>
      <c r="I178" s="1">
        <v>0.72760000000000002</v>
      </c>
      <c r="J178" s="1">
        <v>0.84009999999999996</v>
      </c>
      <c r="K178" s="1">
        <v>1.7036</v>
      </c>
      <c r="L178" s="1">
        <v>0.76200000000000001</v>
      </c>
      <c r="M178">
        <v>0</v>
      </c>
    </row>
    <row r="179" spans="1:13" x14ac:dyDescent="0.3">
      <c r="A179" s="2">
        <v>74744</v>
      </c>
      <c r="B179" s="1">
        <v>1052.625</v>
      </c>
      <c r="C179" s="1">
        <v>417.33019999999999</v>
      </c>
      <c r="D179" s="1">
        <v>228.89869999999999</v>
      </c>
      <c r="E179" s="2">
        <v>75366</v>
      </c>
      <c r="F179" s="1">
        <v>308.49149999999997</v>
      </c>
      <c r="G179" s="1">
        <v>0.83620000000000005</v>
      </c>
      <c r="H179" s="1">
        <v>0.99170000000000003</v>
      </c>
      <c r="I179" s="1">
        <v>0.7228</v>
      </c>
      <c r="J179" s="1">
        <v>0.84770000000000001</v>
      </c>
      <c r="K179" s="1">
        <v>1.8231999999999999</v>
      </c>
      <c r="L179" s="1">
        <v>0.73919999999999997</v>
      </c>
      <c r="M179">
        <v>0</v>
      </c>
    </row>
    <row r="180" spans="1:13" x14ac:dyDescent="0.3">
      <c r="A180" s="2">
        <v>79451</v>
      </c>
      <c r="B180" s="1">
        <v>1084.9580000000001</v>
      </c>
      <c r="C180" s="1">
        <v>424.14139999999998</v>
      </c>
      <c r="D180" s="1">
        <v>239.30250000000001</v>
      </c>
      <c r="E180" s="2">
        <v>80278</v>
      </c>
      <c r="F180" s="1">
        <v>318.05680000000001</v>
      </c>
      <c r="G180" s="1">
        <v>0.8256</v>
      </c>
      <c r="H180" s="1">
        <v>0.98970000000000002</v>
      </c>
      <c r="I180" s="1">
        <v>0.75639999999999996</v>
      </c>
      <c r="J180" s="1">
        <v>0.84819999999999995</v>
      </c>
      <c r="K180" s="1">
        <v>1.7724</v>
      </c>
      <c r="L180" s="1">
        <v>0.74990000000000001</v>
      </c>
      <c r="M180">
        <v>0</v>
      </c>
    </row>
    <row r="181" spans="1:13" x14ac:dyDescent="0.3">
      <c r="A181" s="2">
        <v>98111</v>
      </c>
      <c r="B181" s="1">
        <v>1204.9690000000001</v>
      </c>
      <c r="C181" s="1">
        <v>473.52519999999998</v>
      </c>
      <c r="D181" s="1">
        <v>264.33300000000003</v>
      </c>
      <c r="E181" s="2">
        <v>98851</v>
      </c>
      <c r="F181" s="1">
        <v>353.43849999999998</v>
      </c>
      <c r="G181" s="1">
        <v>0.82969999999999999</v>
      </c>
      <c r="H181" s="1">
        <v>0.99250000000000005</v>
      </c>
      <c r="I181" s="1">
        <v>0.68140000000000001</v>
      </c>
      <c r="J181" s="1">
        <v>0.84909999999999997</v>
      </c>
      <c r="K181" s="1">
        <v>1.7914000000000001</v>
      </c>
      <c r="L181" s="1">
        <v>0.74639999999999995</v>
      </c>
      <c r="M181">
        <v>0</v>
      </c>
    </row>
    <row r="182" spans="1:13" x14ac:dyDescent="0.3">
      <c r="A182" s="2">
        <v>67582</v>
      </c>
      <c r="B182" s="1">
        <v>1022.181</v>
      </c>
      <c r="C182" s="1">
        <v>414.3306</v>
      </c>
      <c r="D182" s="1">
        <v>209.18520000000001</v>
      </c>
      <c r="E182" s="2">
        <v>68201</v>
      </c>
      <c r="F182" s="1">
        <v>293.33949999999999</v>
      </c>
      <c r="G182" s="1">
        <v>0.86319999999999997</v>
      </c>
      <c r="H182" s="1">
        <v>0.9909</v>
      </c>
      <c r="I182" s="1">
        <v>0.67010000000000003</v>
      </c>
      <c r="J182" s="1">
        <v>0.81279999999999997</v>
      </c>
      <c r="K182" s="1">
        <v>1.9806999999999999</v>
      </c>
      <c r="L182" s="1">
        <v>0.70799999999999996</v>
      </c>
      <c r="M182">
        <v>0</v>
      </c>
    </row>
    <row r="183" spans="1:13" x14ac:dyDescent="0.3">
      <c r="A183" s="2">
        <v>73537</v>
      </c>
      <c r="B183" s="1">
        <v>1056.6020000000001</v>
      </c>
      <c r="C183" s="1">
        <v>415.1832</v>
      </c>
      <c r="D183" s="1">
        <v>227.10570000000001</v>
      </c>
      <c r="E183" s="2">
        <v>74374</v>
      </c>
      <c r="F183" s="1">
        <v>305.9905</v>
      </c>
      <c r="G183" s="1">
        <v>0.83709999999999996</v>
      </c>
      <c r="H183" s="1">
        <v>0.98870000000000002</v>
      </c>
      <c r="I183" s="1">
        <v>0.65810000000000002</v>
      </c>
      <c r="J183" s="1">
        <v>0.82769999999999999</v>
      </c>
      <c r="K183" s="1">
        <v>1.8281000000000001</v>
      </c>
      <c r="L183" s="1">
        <v>0.73699999999999999</v>
      </c>
      <c r="M183">
        <v>0</v>
      </c>
    </row>
    <row r="184" spans="1:13" x14ac:dyDescent="0.3">
      <c r="A184" s="2">
        <v>71109</v>
      </c>
      <c r="B184" s="1">
        <v>1023.3819999999999</v>
      </c>
      <c r="C184" s="1">
        <v>402.99099999999999</v>
      </c>
      <c r="D184" s="1">
        <v>224.95699999999999</v>
      </c>
      <c r="E184" s="2">
        <v>71694</v>
      </c>
      <c r="F184" s="1">
        <v>300.89659999999998</v>
      </c>
      <c r="G184" s="1">
        <v>0.82969999999999999</v>
      </c>
      <c r="H184" s="1">
        <v>0.99180000000000001</v>
      </c>
      <c r="I184" s="1">
        <v>0.66859999999999997</v>
      </c>
      <c r="J184" s="1">
        <v>0.85319999999999996</v>
      </c>
      <c r="K184" s="1">
        <v>1.7914000000000001</v>
      </c>
      <c r="L184" s="1">
        <v>0.74670000000000003</v>
      </c>
      <c r="M184">
        <v>0</v>
      </c>
    </row>
    <row r="185" spans="1:13" x14ac:dyDescent="0.3">
      <c r="A185" s="2">
        <v>81463</v>
      </c>
      <c r="B185" s="1">
        <v>1099.8530000000001</v>
      </c>
      <c r="C185" s="1">
        <v>439.67169999999999</v>
      </c>
      <c r="D185" s="1">
        <v>236.40020000000001</v>
      </c>
      <c r="E185" s="2">
        <v>81993</v>
      </c>
      <c r="F185" s="1">
        <v>322.05889999999999</v>
      </c>
      <c r="G185" s="1">
        <v>0.84319999999999995</v>
      </c>
      <c r="H185" s="1">
        <v>0.99350000000000005</v>
      </c>
      <c r="I185" s="1">
        <v>0.73760000000000003</v>
      </c>
      <c r="J185" s="1">
        <v>0.84630000000000005</v>
      </c>
      <c r="K185" s="1">
        <v>1.8599000000000001</v>
      </c>
      <c r="L185" s="1">
        <v>0.73250000000000004</v>
      </c>
      <c r="M185">
        <v>0</v>
      </c>
    </row>
    <row r="186" spans="1:13" x14ac:dyDescent="0.3">
      <c r="A186" s="2">
        <v>89806</v>
      </c>
      <c r="B186" s="1">
        <v>1172.2750000000001</v>
      </c>
      <c r="C186" s="1">
        <v>466.52710000000002</v>
      </c>
      <c r="D186" s="1">
        <v>245.86420000000001</v>
      </c>
      <c r="E186" s="2">
        <v>90579</v>
      </c>
      <c r="F186" s="1">
        <v>338.14870000000002</v>
      </c>
      <c r="G186" s="1">
        <v>0.84989999999999999</v>
      </c>
      <c r="H186" s="1">
        <v>0.99150000000000005</v>
      </c>
      <c r="I186" s="1">
        <v>0.74960000000000004</v>
      </c>
      <c r="J186" s="1">
        <v>0.82120000000000004</v>
      </c>
      <c r="K186" s="1">
        <v>1.8975</v>
      </c>
      <c r="L186" s="1">
        <v>0.7248</v>
      </c>
      <c r="M186">
        <v>0</v>
      </c>
    </row>
    <row r="187" spans="1:13" x14ac:dyDescent="0.3">
      <c r="A187" s="2">
        <v>64809</v>
      </c>
      <c r="B187" s="1">
        <v>1003.578</v>
      </c>
      <c r="C187" s="1">
        <v>402.37240000000003</v>
      </c>
      <c r="D187" s="1">
        <v>206.25800000000001</v>
      </c>
      <c r="E187" s="2">
        <v>65578</v>
      </c>
      <c r="F187" s="1">
        <v>287.25839999999999</v>
      </c>
      <c r="G187" s="1">
        <v>0.85860000000000003</v>
      </c>
      <c r="H187" s="1">
        <v>0.98829999999999996</v>
      </c>
      <c r="I187" s="1">
        <v>0.63819999999999999</v>
      </c>
      <c r="J187" s="1">
        <v>0.80859999999999999</v>
      </c>
      <c r="K187" s="1">
        <v>1.9508000000000001</v>
      </c>
      <c r="L187" s="1">
        <v>0.71389999999999998</v>
      </c>
      <c r="M187">
        <v>0</v>
      </c>
    </row>
    <row r="188" spans="1:13" x14ac:dyDescent="0.3">
      <c r="A188" s="2">
        <v>73692</v>
      </c>
      <c r="B188" s="1">
        <v>1047.3789999999999</v>
      </c>
      <c r="C188" s="1">
        <v>411.48599999999999</v>
      </c>
      <c r="D188" s="1">
        <v>229.08940000000001</v>
      </c>
      <c r="E188" s="2">
        <v>74317</v>
      </c>
      <c r="F188" s="1">
        <v>306.31290000000001</v>
      </c>
      <c r="G188" s="1">
        <v>0.83069999999999999</v>
      </c>
      <c r="H188" s="1">
        <v>0.99160000000000004</v>
      </c>
      <c r="I188" s="1">
        <v>0.7208</v>
      </c>
      <c r="J188" s="1">
        <v>0.84419999999999995</v>
      </c>
      <c r="K188" s="1">
        <v>1.7962</v>
      </c>
      <c r="L188" s="1">
        <v>0.74439999999999995</v>
      </c>
      <c r="M188">
        <v>0</v>
      </c>
    </row>
    <row r="189" spans="1:13" x14ac:dyDescent="0.3">
      <c r="A189" s="2">
        <v>90239</v>
      </c>
      <c r="B189" s="1">
        <v>1298.3499999999999</v>
      </c>
      <c r="C189" s="1">
        <v>538.02110000000005</v>
      </c>
      <c r="D189" s="1">
        <v>217.97319999999999</v>
      </c>
      <c r="E189" s="2">
        <v>92604</v>
      </c>
      <c r="F189" s="1">
        <v>338.96289999999999</v>
      </c>
      <c r="G189" s="1">
        <v>0.9143</v>
      </c>
      <c r="H189" s="1">
        <v>0.97450000000000003</v>
      </c>
      <c r="I189" s="1">
        <v>0.5071</v>
      </c>
      <c r="J189" s="1">
        <v>0.67269999999999996</v>
      </c>
      <c r="K189" s="1">
        <v>2.4683000000000002</v>
      </c>
      <c r="L189" s="1">
        <v>0.63</v>
      </c>
      <c r="M189">
        <v>0</v>
      </c>
    </row>
    <row r="190" spans="1:13" x14ac:dyDescent="0.3">
      <c r="A190" s="2">
        <v>76863</v>
      </c>
      <c r="B190" s="1">
        <v>1069.7329999999999</v>
      </c>
      <c r="C190" s="1">
        <v>419.0763</v>
      </c>
      <c r="D190" s="1">
        <v>235.3793</v>
      </c>
      <c r="E190" s="2">
        <v>77515</v>
      </c>
      <c r="F190" s="1">
        <v>312.8338</v>
      </c>
      <c r="G190" s="1">
        <v>0.82740000000000002</v>
      </c>
      <c r="H190" s="1">
        <v>0.99160000000000004</v>
      </c>
      <c r="I190" s="1">
        <v>0.74339999999999995</v>
      </c>
      <c r="J190" s="1">
        <v>0.84409999999999996</v>
      </c>
      <c r="K190" s="1">
        <v>1.7804</v>
      </c>
      <c r="L190" s="1">
        <v>0.74650000000000005</v>
      </c>
      <c r="M190">
        <v>0</v>
      </c>
    </row>
    <row r="191" spans="1:13" x14ac:dyDescent="0.3">
      <c r="A191" s="2">
        <v>95497</v>
      </c>
      <c r="B191" s="1">
        <v>1199.376</v>
      </c>
      <c r="C191" s="1">
        <v>472.53440000000001</v>
      </c>
      <c r="D191" s="1">
        <v>258.66759999999999</v>
      </c>
      <c r="E191" s="2">
        <v>96748</v>
      </c>
      <c r="F191" s="1">
        <v>348.69839999999999</v>
      </c>
      <c r="G191" s="1">
        <v>0.83689999999999998</v>
      </c>
      <c r="H191" s="1">
        <v>0.98709999999999998</v>
      </c>
      <c r="I191" s="1">
        <v>0.73870000000000002</v>
      </c>
      <c r="J191" s="1">
        <v>0.83420000000000005</v>
      </c>
      <c r="K191" s="1">
        <v>1.8268</v>
      </c>
      <c r="L191" s="1">
        <v>0.7379</v>
      </c>
      <c r="M191">
        <v>0</v>
      </c>
    </row>
    <row r="192" spans="1:13" x14ac:dyDescent="0.3">
      <c r="A192" s="2">
        <v>64916</v>
      </c>
      <c r="B192" s="1">
        <v>960.74300000000005</v>
      </c>
      <c r="C192" s="1">
        <v>373.5265</v>
      </c>
      <c r="D192" s="1">
        <v>221.4325</v>
      </c>
      <c r="E192" s="2">
        <v>65373</v>
      </c>
      <c r="F192" s="1">
        <v>287.49540000000002</v>
      </c>
      <c r="G192" s="1">
        <v>0.80530000000000002</v>
      </c>
      <c r="H192" s="1">
        <v>0.99299999999999999</v>
      </c>
      <c r="I192" s="1">
        <v>0.74029999999999996</v>
      </c>
      <c r="J192" s="1">
        <v>0.88380000000000003</v>
      </c>
      <c r="K192" s="1">
        <v>1.6869000000000001</v>
      </c>
      <c r="L192" s="1">
        <v>0.76970000000000005</v>
      </c>
      <c r="M192">
        <v>0</v>
      </c>
    </row>
    <row r="193" spans="1:13" x14ac:dyDescent="0.3">
      <c r="A193" s="2">
        <v>68772</v>
      </c>
      <c r="B193" s="1">
        <v>1047.819</v>
      </c>
      <c r="C193" s="1">
        <v>423.79820000000001</v>
      </c>
      <c r="D193" s="1">
        <v>208.83850000000001</v>
      </c>
      <c r="E193" s="2">
        <v>69678</v>
      </c>
      <c r="F193" s="1">
        <v>295.91079999999999</v>
      </c>
      <c r="G193" s="1">
        <v>0.87019999999999997</v>
      </c>
      <c r="H193" s="1">
        <v>0.98699999999999999</v>
      </c>
      <c r="I193" s="1">
        <v>0.66639999999999999</v>
      </c>
      <c r="J193" s="1">
        <v>0.78710000000000002</v>
      </c>
      <c r="K193" s="1">
        <v>2.0293000000000001</v>
      </c>
      <c r="L193" s="1">
        <v>0.69820000000000004</v>
      </c>
      <c r="M193">
        <v>0</v>
      </c>
    </row>
    <row r="194" spans="1:13" x14ac:dyDescent="0.3">
      <c r="A194" s="2">
        <v>76888</v>
      </c>
      <c r="B194" s="1">
        <v>1096.9880000000001</v>
      </c>
      <c r="C194" s="1">
        <v>441.48880000000003</v>
      </c>
      <c r="D194" s="1">
        <v>222.5849</v>
      </c>
      <c r="E194" s="2">
        <v>77743</v>
      </c>
      <c r="F194" s="1">
        <v>312.88470000000001</v>
      </c>
      <c r="G194" s="1">
        <v>0.86360000000000003</v>
      </c>
      <c r="H194" s="1">
        <v>0.98899999999999999</v>
      </c>
      <c r="I194" s="1">
        <v>0.64139999999999997</v>
      </c>
      <c r="J194" s="1">
        <v>0.80289999999999995</v>
      </c>
      <c r="K194" s="1">
        <v>1.9835</v>
      </c>
      <c r="L194" s="1">
        <v>0.7087</v>
      </c>
      <c r="M194">
        <v>0</v>
      </c>
    </row>
    <row r="195" spans="1:13" x14ac:dyDescent="0.3">
      <c r="A195" s="2">
        <v>84397</v>
      </c>
      <c r="B195" s="1">
        <v>1203.6400000000001</v>
      </c>
      <c r="C195" s="1">
        <v>483.52199999999999</v>
      </c>
      <c r="D195" s="1">
        <v>223.6447</v>
      </c>
      <c r="E195" s="2">
        <v>85408</v>
      </c>
      <c r="F195" s="1">
        <v>327.8073</v>
      </c>
      <c r="G195" s="1">
        <v>0.88660000000000005</v>
      </c>
      <c r="H195" s="1">
        <v>0.98819999999999997</v>
      </c>
      <c r="I195" s="1">
        <v>0.58909999999999996</v>
      </c>
      <c r="J195" s="1">
        <v>0.73209999999999997</v>
      </c>
      <c r="K195" s="1">
        <v>2.1619999999999999</v>
      </c>
      <c r="L195" s="1">
        <v>0.67800000000000005</v>
      </c>
      <c r="M195">
        <v>0</v>
      </c>
    </row>
    <row r="196" spans="1:13" x14ac:dyDescent="0.3">
      <c r="A196" s="2">
        <v>68693</v>
      </c>
      <c r="B196" s="1">
        <v>1018.101</v>
      </c>
      <c r="C196" s="1">
        <v>404.33179999999999</v>
      </c>
      <c r="D196" s="1">
        <v>217.31659999999999</v>
      </c>
      <c r="E196" s="2">
        <v>69334</v>
      </c>
      <c r="F196" s="1">
        <v>295.74079999999998</v>
      </c>
      <c r="G196" s="1">
        <v>0.84330000000000005</v>
      </c>
      <c r="H196" s="1">
        <v>0.99080000000000001</v>
      </c>
      <c r="I196" s="1">
        <v>0.73929999999999996</v>
      </c>
      <c r="J196" s="1">
        <v>0.83279999999999998</v>
      </c>
      <c r="K196" s="1">
        <v>1.8606</v>
      </c>
      <c r="L196" s="1">
        <v>0.73140000000000005</v>
      </c>
      <c r="M196">
        <v>0</v>
      </c>
    </row>
    <row r="197" spans="1:13" x14ac:dyDescent="0.3">
      <c r="A197" s="2">
        <v>68426</v>
      </c>
      <c r="B197" s="1">
        <v>966.04600000000005</v>
      </c>
      <c r="C197" s="1">
        <v>353.35520000000002</v>
      </c>
      <c r="D197" s="1">
        <v>247.1532</v>
      </c>
      <c r="E197" s="2">
        <v>68894</v>
      </c>
      <c r="F197" s="1">
        <v>295.16550000000001</v>
      </c>
      <c r="G197" s="1">
        <v>0.7147</v>
      </c>
      <c r="H197" s="1">
        <v>0.99319999999999997</v>
      </c>
      <c r="I197" s="1">
        <v>0.73599999999999999</v>
      </c>
      <c r="J197" s="1">
        <v>0.9214</v>
      </c>
      <c r="K197" s="1">
        <v>1.4297</v>
      </c>
      <c r="L197" s="1">
        <v>0.83530000000000004</v>
      </c>
      <c r="M197">
        <v>0</v>
      </c>
    </row>
    <row r="198" spans="1:13" x14ac:dyDescent="0.3">
      <c r="A198" s="2">
        <v>72508</v>
      </c>
      <c r="B198" s="1">
        <v>1032.4290000000001</v>
      </c>
      <c r="C198" s="1">
        <v>404.14879999999999</v>
      </c>
      <c r="D198" s="1">
        <v>229.04480000000001</v>
      </c>
      <c r="E198" s="2">
        <v>73094</v>
      </c>
      <c r="F198" s="1">
        <v>303.84219999999999</v>
      </c>
      <c r="G198" s="1">
        <v>0.82389999999999997</v>
      </c>
      <c r="H198" s="1">
        <v>0.99199999999999999</v>
      </c>
      <c r="I198" s="1">
        <v>0.66190000000000004</v>
      </c>
      <c r="J198" s="1">
        <v>0.8548</v>
      </c>
      <c r="K198" s="1">
        <v>1.7645</v>
      </c>
      <c r="L198" s="1">
        <v>0.75180000000000002</v>
      </c>
      <c r="M198">
        <v>0</v>
      </c>
    </row>
    <row r="199" spans="1:13" x14ac:dyDescent="0.3">
      <c r="A199" s="2">
        <v>86168</v>
      </c>
      <c r="B199" s="1">
        <v>1115.211</v>
      </c>
      <c r="C199" s="1">
        <v>429.11329999999998</v>
      </c>
      <c r="D199" s="1">
        <v>256.35700000000003</v>
      </c>
      <c r="E199" s="2">
        <v>86770</v>
      </c>
      <c r="F199" s="1">
        <v>331.22879999999998</v>
      </c>
      <c r="G199" s="1">
        <v>0.80189999999999995</v>
      </c>
      <c r="H199" s="1">
        <v>0.99309999999999998</v>
      </c>
      <c r="I199" s="1">
        <v>0.74350000000000005</v>
      </c>
      <c r="J199" s="1">
        <v>0.87060000000000004</v>
      </c>
      <c r="K199" s="1">
        <v>1.6738999999999999</v>
      </c>
      <c r="L199" s="1">
        <v>0.77190000000000003</v>
      </c>
      <c r="M199">
        <v>0</v>
      </c>
    </row>
    <row r="200" spans="1:13" x14ac:dyDescent="0.3">
      <c r="A200" s="2">
        <v>93734</v>
      </c>
      <c r="B200" s="1">
        <v>1149.4929999999999</v>
      </c>
      <c r="C200" s="1">
        <v>436.62880000000001</v>
      </c>
      <c r="D200" s="1">
        <v>273.9282</v>
      </c>
      <c r="E200" s="2">
        <v>94548</v>
      </c>
      <c r="F200" s="1">
        <v>345.46469999999999</v>
      </c>
      <c r="G200" s="1">
        <v>0.77869999999999995</v>
      </c>
      <c r="H200" s="1">
        <v>0.99139999999999995</v>
      </c>
      <c r="I200" s="1">
        <v>0.73550000000000004</v>
      </c>
      <c r="J200" s="1">
        <v>0.89139999999999997</v>
      </c>
      <c r="K200" s="1">
        <v>1.5940000000000001</v>
      </c>
      <c r="L200" s="1">
        <v>0.79120000000000001</v>
      </c>
      <c r="M200">
        <v>0</v>
      </c>
    </row>
    <row r="201" spans="1:13" x14ac:dyDescent="0.3">
      <c r="A201" s="2">
        <v>81702</v>
      </c>
      <c r="B201" s="1">
        <v>1132.453</v>
      </c>
      <c r="C201" s="1">
        <v>446.17770000000002</v>
      </c>
      <c r="D201" s="1">
        <v>234.8366</v>
      </c>
      <c r="E201" s="2">
        <v>83070</v>
      </c>
      <c r="F201" s="1">
        <v>322.53100000000001</v>
      </c>
      <c r="G201" s="1">
        <v>0.85029999999999994</v>
      </c>
      <c r="H201" s="1">
        <v>0.98350000000000004</v>
      </c>
      <c r="I201" s="1">
        <v>0.67190000000000005</v>
      </c>
      <c r="J201" s="1">
        <v>0.80059999999999998</v>
      </c>
      <c r="K201" s="1">
        <v>1.8998999999999999</v>
      </c>
      <c r="L201" s="1">
        <v>0.72289999999999999</v>
      </c>
      <c r="M201">
        <v>0</v>
      </c>
    </row>
    <row r="202" spans="1:13" x14ac:dyDescent="0.3">
      <c r="A202" s="2">
        <v>67828</v>
      </c>
      <c r="B202" s="1">
        <v>995.11400000000003</v>
      </c>
      <c r="C202" s="1">
        <v>389.1961</v>
      </c>
      <c r="D202" s="1">
        <v>222.4418</v>
      </c>
      <c r="E202" s="2">
        <v>68429</v>
      </c>
      <c r="F202" s="1">
        <v>293.87290000000002</v>
      </c>
      <c r="G202" s="1">
        <v>0.8206</v>
      </c>
      <c r="H202" s="1">
        <v>0.99119999999999997</v>
      </c>
      <c r="I202" s="1">
        <v>0.68020000000000003</v>
      </c>
      <c r="J202" s="1">
        <v>0.86070000000000002</v>
      </c>
      <c r="K202" s="1">
        <v>1.7497</v>
      </c>
      <c r="L202" s="1">
        <v>0.75509999999999999</v>
      </c>
      <c r="M202">
        <v>0</v>
      </c>
    </row>
    <row r="203" spans="1:13" x14ac:dyDescent="0.3">
      <c r="A203" s="2">
        <v>70565</v>
      </c>
      <c r="B203" s="1">
        <v>1046.164</v>
      </c>
      <c r="C203" s="1">
        <v>418.0043</v>
      </c>
      <c r="D203" s="1">
        <v>216.53989999999999</v>
      </c>
      <c r="E203" s="2">
        <v>71390</v>
      </c>
      <c r="F203" s="1">
        <v>299.74349999999998</v>
      </c>
      <c r="G203" s="1">
        <v>0.85540000000000005</v>
      </c>
      <c r="H203" s="1">
        <v>0.98839999999999995</v>
      </c>
      <c r="I203" s="1">
        <v>0.70940000000000003</v>
      </c>
      <c r="J203" s="1">
        <v>0.81020000000000003</v>
      </c>
      <c r="K203" s="1">
        <v>1.9303999999999999</v>
      </c>
      <c r="L203" s="1">
        <v>0.71709999999999996</v>
      </c>
      <c r="M203">
        <v>0</v>
      </c>
    </row>
    <row r="204" spans="1:13" x14ac:dyDescent="0.3">
      <c r="A204" s="2">
        <v>97902</v>
      </c>
      <c r="B204" s="1">
        <v>1233.711</v>
      </c>
      <c r="C204" s="1">
        <v>491.14060000000001</v>
      </c>
      <c r="D204" s="1">
        <v>254.79689999999999</v>
      </c>
      <c r="E204" s="2">
        <v>99020</v>
      </c>
      <c r="F204" s="1">
        <v>353.06189999999998</v>
      </c>
      <c r="G204" s="1">
        <v>0.85489999999999999</v>
      </c>
      <c r="H204" s="1">
        <v>0.98870000000000002</v>
      </c>
      <c r="I204" s="1">
        <v>0.77559999999999996</v>
      </c>
      <c r="J204" s="1">
        <v>0.80830000000000002</v>
      </c>
      <c r="K204" s="1">
        <v>1.9276</v>
      </c>
      <c r="L204" s="1">
        <v>0.71889999999999998</v>
      </c>
      <c r="M204">
        <v>0</v>
      </c>
    </row>
    <row r="205" spans="1:13" x14ac:dyDescent="0.3">
      <c r="A205" s="2">
        <v>58698</v>
      </c>
      <c r="B205" s="1">
        <v>943.08399999999995</v>
      </c>
      <c r="C205" s="1">
        <v>366.40010000000001</v>
      </c>
      <c r="D205" s="1">
        <v>206.29259999999999</v>
      </c>
      <c r="E205" s="2">
        <v>59542</v>
      </c>
      <c r="F205" s="1">
        <v>273.38</v>
      </c>
      <c r="G205" s="1">
        <v>0.82640000000000002</v>
      </c>
      <c r="H205" s="1">
        <v>0.98580000000000001</v>
      </c>
      <c r="I205" s="1">
        <v>0.72240000000000004</v>
      </c>
      <c r="J205" s="1">
        <v>0.82930000000000004</v>
      </c>
      <c r="K205" s="1">
        <v>1.7761</v>
      </c>
      <c r="L205" s="1">
        <v>0.74609999999999999</v>
      </c>
      <c r="M205">
        <v>0</v>
      </c>
    </row>
    <row r="206" spans="1:13" x14ac:dyDescent="0.3">
      <c r="A206" s="2">
        <v>74559</v>
      </c>
      <c r="B206" s="1">
        <v>1029.4659999999999</v>
      </c>
      <c r="C206" s="1">
        <v>391.779</v>
      </c>
      <c r="D206" s="1">
        <v>243.18170000000001</v>
      </c>
      <c r="E206" s="2">
        <v>75040</v>
      </c>
      <c r="F206" s="1">
        <v>308.10950000000003</v>
      </c>
      <c r="G206" s="1">
        <v>0.78400000000000003</v>
      </c>
      <c r="H206" s="1">
        <v>0.99360000000000004</v>
      </c>
      <c r="I206" s="1">
        <v>0.7258</v>
      </c>
      <c r="J206" s="1">
        <v>0.8841</v>
      </c>
      <c r="K206" s="1">
        <v>1.6111</v>
      </c>
      <c r="L206" s="1">
        <v>0.78639999999999999</v>
      </c>
      <c r="M206">
        <v>0</v>
      </c>
    </row>
    <row r="207" spans="1:13" x14ac:dyDescent="0.3">
      <c r="A207" s="2">
        <v>83655</v>
      </c>
      <c r="B207" s="1">
        <v>1125.2280000000001</v>
      </c>
      <c r="C207" s="1">
        <v>439.89299999999997</v>
      </c>
      <c r="D207" s="1">
        <v>242.89869999999999</v>
      </c>
      <c r="E207" s="2">
        <v>84527</v>
      </c>
      <c r="F207" s="1">
        <v>326.36309999999997</v>
      </c>
      <c r="G207" s="1">
        <v>0.8337</v>
      </c>
      <c r="H207" s="1">
        <v>0.98970000000000002</v>
      </c>
      <c r="I207" s="1">
        <v>0.68679999999999997</v>
      </c>
      <c r="J207" s="1">
        <v>0.83030000000000004</v>
      </c>
      <c r="K207" s="1">
        <v>1.8109999999999999</v>
      </c>
      <c r="L207" s="1">
        <v>0.7419</v>
      </c>
      <c r="M207">
        <v>0</v>
      </c>
    </row>
    <row r="208" spans="1:13" x14ac:dyDescent="0.3">
      <c r="A208" s="2">
        <v>103683</v>
      </c>
      <c r="B208" s="1">
        <v>1239.769</v>
      </c>
      <c r="C208" s="1">
        <v>476.67140000000001</v>
      </c>
      <c r="D208" s="1">
        <v>277.5163</v>
      </c>
      <c r="E208" s="2">
        <v>104708</v>
      </c>
      <c r="F208" s="1">
        <v>363.33629999999999</v>
      </c>
      <c r="G208" s="1">
        <v>0.81299999999999994</v>
      </c>
      <c r="H208" s="1">
        <v>0.99019999999999997</v>
      </c>
      <c r="I208" s="1">
        <v>0.67830000000000001</v>
      </c>
      <c r="J208" s="1">
        <v>0.84770000000000001</v>
      </c>
      <c r="K208" s="1">
        <v>1.7176</v>
      </c>
      <c r="L208" s="1">
        <v>0.76219999999999999</v>
      </c>
      <c r="M208">
        <v>0</v>
      </c>
    </row>
    <row r="209" spans="1:13" x14ac:dyDescent="0.3">
      <c r="A209" s="2">
        <v>87913</v>
      </c>
      <c r="B209" s="1">
        <v>1169.8879999999999</v>
      </c>
      <c r="C209" s="1">
        <v>445.63839999999999</v>
      </c>
      <c r="D209" s="1">
        <v>252.98650000000001</v>
      </c>
      <c r="E209" s="2">
        <v>89481</v>
      </c>
      <c r="F209" s="1">
        <v>334.5659</v>
      </c>
      <c r="G209" s="1">
        <v>0.82320000000000004</v>
      </c>
      <c r="H209" s="1">
        <v>0.98250000000000004</v>
      </c>
      <c r="I209" s="1">
        <v>0.74150000000000005</v>
      </c>
      <c r="J209" s="1">
        <v>0.80720000000000003</v>
      </c>
      <c r="K209" s="1">
        <v>1.7615000000000001</v>
      </c>
      <c r="L209" s="1">
        <v>0.75080000000000002</v>
      </c>
      <c r="M209">
        <v>0</v>
      </c>
    </row>
    <row r="210" spans="1:13" x14ac:dyDescent="0.3">
      <c r="A210" s="2">
        <v>69069</v>
      </c>
      <c r="B210" s="1">
        <v>986.68299999999999</v>
      </c>
      <c r="C210" s="1">
        <v>371.60180000000003</v>
      </c>
      <c r="D210" s="1">
        <v>237.0034</v>
      </c>
      <c r="E210" s="2">
        <v>69623</v>
      </c>
      <c r="F210" s="1">
        <v>296.54910000000001</v>
      </c>
      <c r="G210" s="1">
        <v>0.7702</v>
      </c>
      <c r="H210" s="1">
        <v>0.99199999999999999</v>
      </c>
      <c r="I210" s="1">
        <v>0.74360000000000004</v>
      </c>
      <c r="J210" s="1">
        <v>0.89149999999999996</v>
      </c>
      <c r="K210" s="1">
        <v>1.5679000000000001</v>
      </c>
      <c r="L210" s="1">
        <v>0.79800000000000004</v>
      </c>
      <c r="M210">
        <v>0</v>
      </c>
    </row>
    <row r="211" spans="1:13" x14ac:dyDescent="0.3">
      <c r="A211" s="2">
        <v>73827</v>
      </c>
      <c r="B211" s="1">
        <v>1077.4469999999999</v>
      </c>
      <c r="C211" s="1">
        <v>430.56459999999998</v>
      </c>
      <c r="D211" s="1">
        <v>219.46559999999999</v>
      </c>
      <c r="E211" s="2">
        <v>74631</v>
      </c>
      <c r="F211" s="1">
        <v>306.5933</v>
      </c>
      <c r="G211" s="1">
        <v>0.86029999999999995</v>
      </c>
      <c r="H211" s="1">
        <v>0.98919999999999997</v>
      </c>
      <c r="I211" s="1">
        <v>0.72650000000000003</v>
      </c>
      <c r="J211" s="1">
        <v>0.79920000000000002</v>
      </c>
      <c r="K211" s="1">
        <v>1.9619</v>
      </c>
      <c r="L211" s="1">
        <v>0.71209999999999996</v>
      </c>
      <c r="M211">
        <v>0</v>
      </c>
    </row>
    <row r="212" spans="1:13" x14ac:dyDescent="0.3">
      <c r="A212" s="2">
        <v>95554</v>
      </c>
      <c r="B212" s="1">
        <v>1186.896</v>
      </c>
      <c r="C212" s="1">
        <v>450.77249999999998</v>
      </c>
      <c r="D212" s="1">
        <v>270.65460000000002</v>
      </c>
      <c r="E212" s="2">
        <v>96491</v>
      </c>
      <c r="F212" s="1">
        <v>348.80239999999998</v>
      </c>
      <c r="G212" s="1">
        <v>0.79969999999999997</v>
      </c>
      <c r="H212" s="1">
        <v>0.99029999999999996</v>
      </c>
      <c r="I212" s="1">
        <v>0.73809999999999998</v>
      </c>
      <c r="J212" s="1">
        <v>0.85240000000000005</v>
      </c>
      <c r="K212" s="1">
        <v>1.6655</v>
      </c>
      <c r="L212" s="1">
        <v>0.77380000000000004</v>
      </c>
      <c r="M212">
        <v>0</v>
      </c>
    </row>
    <row r="213" spans="1:13" x14ac:dyDescent="0.3">
      <c r="A213" s="2">
        <v>65593</v>
      </c>
      <c r="B213" s="1">
        <v>975.947</v>
      </c>
      <c r="C213" s="1">
        <v>376.78559999999999</v>
      </c>
      <c r="D213" s="1">
        <v>222.4426</v>
      </c>
      <c r="E213" s="2">
        <v>66217</v>
      </c>
      <c r="F213" s="1">
        <v>288.9907</v>
      </c>
      <c r="G213" s="1">
        <v>0.80710000000000004</v>
      </c>
      <c r="H213" s="1">
        <v>0.99060000000000004</v>
      </c>
      <c r="I213" s="1">
        <v>0.76329999999999998</v>
      </c>
      <c r="J213" s="1">
        <v>0.86539999999999995</v>
      </c>
      <c r="K213" s="1">
        <v>1.6939</v>
      </c>
      <c r="L213" s="1">
        <v>0.76700000000000002</v>
      </c>
      <c r="M213">
        <v>0</v>
      </c>
    </row>
    <row r="214" spans="1:13" x14ac:dyDescent="0.3">
      <c r="A214" s="2">
        <v>87034</v>
      </c>
      <c r="B214" s="1">
        <v>1121.454</v>
      </c>
      <c r="C214" s="1">
        <v>418.22989999999999</v>
      </c>
      <c r="D214" s="1">
        <v>266.72359999999998</v>
      </c>
      <c r="E214" s="2">
        <v>88121</v>
      </c>
      <c r="F214" s="1">
        <v>332.88909999999998</v>
      </c>
      <c r="G214" s="1">
        <v>0.7702</v>
      </c>
      <c r="H214" s="1">
        <v>0.98770000000000002</v>
      </c>
      <c r="I214" s="1">
        <v>0.70350000000000001</v>
      </c>
      <c r="J214" s="1">
        <v>0.86960000000000004</v>
      </c>
      <c r="K214" s="1">
        <v>1.5680000000000001</v>
      </c>
      <c r="L214" s="1">
        <v>0.79590000000000005</v>
      </c>
      <c r="M214">
        <v>0</v>
      </c>
    </row>
    <row r="215" spans="1:13" x14ac:dyDescent="0.3">
      <c r="A215" s="2">
        <v>80452</v>
      </c>
      <c r="B215" s="1">
        <v>1120.096</v>
      </c>
      <c r="C215" s="1">
        <v>451.05020000000002</v>
      </c>
      <c r="D215" s="1">
        <v>227.32509999999999</v>
      </c>
      <c r="E215" s="2">
        <v>81194</v>
      </c>
      <c r="F215" s="1">
        <v>320.05419999999998</v>
      </c>
      <c r="G215" s="1">
        <v>0.86370000000000002</v>
      </c>
      <c r="H215" s="1">
        <v>0.9909</v>
      </c>
      <c r="I215" s="1">
        <v>0.74660000000000004</v>
      </c>
      <c r="J215" s="1">
        <v>0.80579999999999996</v>
      </c>
      <c r="K215" s="1">
        <v>1.9842</v>
      </c>
      <c r="L215" s="1">
        <v>0.70960000000000001</v>
      </c>
      <c r="M215">
        <v>0</v>
      </c>
    </row>
    <row r="216" spans="1:13" x14ac:dyDescent="0.3">
      <c r="A216" s="2">
        <v>71614</v>
      </c>
      <c r="B216" s="1">
        <v>1036.482</v>
      </c>
      <c r="C216" s="1">
        <v>405.56900000000002</v>
      </c>
      <c r="D216" s="1">
        <v>226.02090000000001</v>
      </c>
      <c r="E216" s="2">
        <v>72260</v>
      </c>
      <c r="F216" s="1">
        <v>301.96319999999997</v>
      </c>
      <c r="G216" s="1">
        <v>0.83030000000000004</v>
      </c>
      <c r="H216" s="1">
        <v>0.99109999999999998</v>
      </c>
      <c r="I216" s="1">
        <v>0.68969999999999998</v>
      </c>
      <c r="J216" s="1">
        <v>0.8377</v>
      </c>
      <c r="K216" s="1">
        <v>1.7944</v>
      </c>
      <c r="L216" s="1">
        <v>0.74450000000000005</v>
      </c>
      <c r="M216">
        <v>0</v>
      </c>
    </row>
    <row r="217" spans="1:13" x14ac:dyDescent="0.3">
      <c r="A217" s="2">
        <v>95740</v>
      </c>
      <c r="B217" s="1">
        <v>1186.0550000000001</v>
      </c>
      <c r="C217" s="1">
        <v>451.53539999999998</v>
      </c>
      <c r="D217" s="1">
        <v>271.39789999999999</v>
      </c>
      <c r="E217" s="2">
        <v>96724</v>
      </c>
      <c r="F217" s="1">
        <v>349.14170000000001</v>
      </c>
      <c r="G217" s="1">
        <v>0.79920000000000002</v>
      </c>
      <c r="H217" s="1">
        <v>0.98980000000000001</v>
      </c>
      <c r="I217" s="1">
        <v>0.72030000000000005</v>
      </c>
      <c r="J217" s="1">
        <v>0.85529999999999995</v>
      </c>
      <c r="K217" s="1">
        <v>1.6637</v>
      </c>
      <c r="L217" s="1">
        <v>0.7732</v>
      </c>
      <c r="M217">
        <v>0</v>
      </c>
    </row>
    <row r="218" spans="1:13" x14ac:dyDescent="0.3">
      <c r="A218" s="2">
        <v>66900</v>
      </c>
      <c r="B218" s="1">
        <v>1005.9450000000001</v>
      </c>
      <c r="C218" s="1">
        <v>391.00349999999997</v>
      </c>
      <c r="D218" s="1">
        <v>218.63120000000001</v>
      </c>
      <c r="E218" s="2">
        <v>67516</v>
      </c>
      <c r="F218" s="1">
        <v>291.85570000000001</v>
      </c>
      <c r="G218" s="1">
        <v>0.82909999999999995</v>
      </c>
      <c r="H218" s="1">
        <v>0.9909</v>
      </c>
      <c r="I218" s="1">
        <v>0.71109999999999995</v>
      </c>
      <c r="J218" s="1">
        <v>0.83079999999999998</v>
      </c>
      <c r="K218" s="1">
        <v>1.7884</v>
      </c>
      <c r="L218" s="1">
        <v>0.74639999999999995</v>
      </c>
      <c r="M218">
        <v>0</v>
      </c>
    </row>
    <row r="219" spans="1:13" x14ac:dyDescent="0.3">
      <c r="A219" s="2">
        <v>94954</v>
      </c>
      <c r="B219" s="1">
        <v>1210.9770000000001</v>
      </c>
      <c r="C219" s="1">
        <v>474.3818</v>
      </c>
      <c r="D219" s="1">
        <v>257.0043</v>
      </c>
      <c r="E219" s="2">
        <v>96121</v>
      </c>
      <c r="F219" s="1">
        <v>347.7056</v>
      </c>
      <c r="G219" s="1">
        <v>0.84050000000000002</v>
      </c>
      <c r="H219" s="1">
        <v>0.9879</v>
      </c>
      <c r="I219" s="1">
        <v>0.72430000000000005</v>
      </c>
      <c r="J219" s="1">
        <v>0.81369999999999998</v>
      </c>
      <c r="K219" s="1">
        <v>1.8458000000000001</v>
      </c>
      <c r="L219" s="1">
        <v>0.73299999999999998</v>
      </c>
      <c r="M219">
        <v>0</v>
      </c>
    </row>
    <row r="220" spans="1:13" x14ac:dyDescent="0.3">
      <c r="A220" s="2">
        <v>99109</v>
      </c>
      <c r="B220" s="1">
        <v>1222.6110000000001</v>
      </c>
      <c r="C220" s="1">
        <v>489.27589999999998</v>
      </c>
      <c r="D220" s="1">
        <v>258.1309</v>
      </c>
      <c r="E220" s="2">
        <v>99840</v>
      </c>
      <c r="F220" s="1">
        <v>355.23160000000001</v>
      </c>
      <c r="G220" s="1">
        <v>0.84950000000000003</v>
      </c>
      <c r="H220" s="1">
        <v>0.99270000000000003</v>
      </c>
      <c r="I220" s="1">
        <v>0.69589999999999996</v>
      </c>
      <c r="J220" s="1">
        <v>0.83320000000000005</v>
      </c>
      <c r="K220" s="1">
        <v>1.8955</v>
      </c>
      <c r="L220" s="1">
        <v>0.72599999999999998</v>
      </c>
      <c r="M220">
        <v>0</v>
      </c>
    </row>
    <row r="221" spans="1:13" x14ac:dyDescent="0.3">
      <c r="A221" s="2">
        <v>81555</v>
      </c>
      <c r="B221" s="1">
        <v>1110.5809999999999</v>
      </c>
      <c r="C221" s="1">
        <v>437.12959999999998</v>
      </c>
      <c r="D221" s="1">
        <v>239.01679999999999</v>
      </c>
      <c r="E221" s="2">
        <v>82508</v>
      </c>
      <c r="F221" s="1">
        <v>322.2407</v>
      </c>
      <c r="G221" s="1">
        <v>0.83730000000000004</v>
      </c>
      <c r="H221" s="1">
        <v>0.98839999999999995</v>
      </c>
      <c r="I221" s="1">
        <v>0.65510000000000002</v>
      </c>
      <c r="J221" s="1">
        <v>0.83089999999999997</v>
      </c>
      <c r="K221" s="1">
        <v>1.8289</v>
      </c>
      <c r="L221" s="1">
        <v>0.73719999999999997</v>
      </c>
      <c r="M221">
        <v>0</v>
      </c>
    </row>
    <row r="222" spans="1:13" x14ac:dyDescent="0.3">
      <c r="A222" s="2">
        <v>64088</v>
      </c>
      <c r="B222" s="1">
        <v>951.71100000000001</v>
      </c>
      <c r="C222" s="1">
        <v>357.68419999999998</v>
      </c>
      <c r="D222" s="1">
        <v>229.8545</v>
      </c>
      <c r="E222" s="2">
        <v>64658</v>
      </c>
      <c r="F222" s="1">
        <v>285.65600000000001</v>
      </c>
      <c r="G222" s="1">
        <v>0.76619999999999999</v>
      </c>
      <c r="H222" s="1">
        <v>0.99119999999999997</v>
      </c>
      <c r="I222" s="1">
        <v>0.74080000000000001</v>
      </c>
      <c r="J222" s="1">
        <v>0.88919999999999999</v>
      </c>
      <c r="K222" s="1">
        <v>1.5561</v>
      </c>
      <c r="L222" s="1">
        <v>0.79859999999999998</v>
      </c>
      <c r="M222">
        <v>0</v>
      </c>
    </row>
    <row r="223" spans="1:13" x14ac:dyDescent="0.3">
      <c r="A223" s="2">
        <v>66300</v>
      </c>
      <c r="B223" s="1">
        <v>1115.0940000000001</v>
      </c>
      <c r="C223" s="1">
        <v>374.07029999999997</v>
      </c>
      <c r="D223" s="1">
        <v>227.99119999999999</v>
      </c>
      <c r="E223" s="2">
        <v>67574</v>
      </c>
      <c r="F223" s="1">
        <v>290.54390000000001</v>
      </c>
      <c r="G223" s="1">
        <v>0.79279999999999995</v>
      </c>
      <c r="H223" s="1">
        <v>0.98109999999999997</v>
      </c>
      <c r="I223" s="1">
        <v>0.73740000000000006</v>
      </c>
      <c r="J223" s="1">
        <v>0.67</v>
      </c>
      <c r="K223" s="1">
        <v>1.6407</v>
      </c>
      <c r="L223" s="1">
        <v>0.77669999999999995</v>
      </c>
      <c r="M223">
        <v>0</v>
      </c>
    </row>
    <row r="224" spans="1:13" x14ac:dyDescent="0.3">
      <c r="A224" s="2">
        <v>75406</v>
      </c>
      <c r="B224" s="1">
        <v>1078.604</v>
      </c>
      <c r="C224" s="1">
        <v>433.8408</v>
      </c>
      <c r="D224" s="1">
        <v>223.02180000000001</v>
      </c>
      <c r="E224" s="2">
        <v>76149</v>
      </c>
      <c r="F224" s="1">
        <v>309.8546</v>
      </c>
      <c r="G224" s="1">
        <v>0.85780000000000001</v>
      </c>
      <c r="H224" s="1">
        <v>0.99019999999999997</v>
      </c>
      <c r="I224" s="1">
        <v>0.61680000000000001</v>
      </c>
      <c r="J224" s="1">
        <v>0.8145</v>
      </c>
      <c r="K224" s="1">
        <v>1.9453</v>
      </c>
      <c r="L224" s="1">
        <v>0.71419999999999995</v>
      </c>
      <c r="M224">
        <v>0</v>
      </c>
    </row>
    <row r="225" spans="1:13" x14ac:dyDescent="0.3">
      <c r="A225" s="2">
        <v>82602</v>
      </c>
      <c r="B225" s="1">
        <v>1101.7460000000001</v>
      </c>
      <c r="C225" s="1">
        <v>427.44159999999999</v>
      </c>
      <c r="D225" s="1">
        <v>247.0308</v>
      </c>
      <c r="E225" s="2">
        <v>83456</v>
      </c>
      <c r="F225" s="1">
        <v>324.30250000000001</v>
      </c>
      <c r="G225" s="1">
        <v>0.81610000000000005</v>
      </c>
      <c r="H225" s="1">
        <v>0.98980000000000001</v>
      </c>
      <c r="I225" s="1">
        <v>0.74929999999999997</v>
      </c>
      <c r="J225" s="1">
        <v>0.85509999999999997</v>
      </c>
      <c r="K225" s="1">
        <v>1.7302999999999999</v>
      </c>
      <c r="L225" s="1">
        <v>0.75870000000000004</v>
      </c>
      <c r="M225">
        <v>0</v>
      </c>
    </row>
    <row r="226" spans="1:13" x14ac:dyDescent="0.3">
      <c r="A226" s="2">
        <v>94164</v>
      </c>
      <c r="B226" s="1">
        <v>1188.4480000000001</v>
      </c>
      <c r="C226" s="1">
        <v>469.39190000000002</v>
      </c>
      <c r="D226" s="1">
        <v>257.65089999999998</v>
      </c>
      <c r="E226" s="2">
        <v>95146</v>
      </c>
      <c r="F226" s="1">
        <v>346.25619999999998</v>
      </c>
      <c r="G226" s="1">
        <v>0.83589999999999998</v>
      </c>
      <c r="H226" s="1">
        <v>0.98970000000000002</v>
      </c>
      <c r="I226" s="1">
        <v>0.67569999999999997</v>
      </c>
      <c r="J226" s="1">
        <v>0.83779999999999999</v>
      </c>
      <c r="K226" s="1">
        <v>1.8218000000000001</v>
      </c>
      <c r="L226" s="1">
        <v>0.73770000000000002</v>
      </c>
      <c r="M226">
        <v>0</v>
      </c>
    </row>
    <row r="227" spans="1:13" x14ac:dyDescent="0.3">
      <c r="A227" s="2">
        <v>92224</v>
      </c>
      <c r="B227" s="1">
        <v>1206.002</v>
      </c>
      <c r="C227" s="1">
        <v>475.976</v>
      </c>
      <c r="D227" s="1">
        <v>248.61840000000001</v>
      </c>
      <c r="E227" s="2">
        <v>93661</v>
      </c>
      <c r="F227" s="1">
        <v>342.67079999999999</v>
      </c>
      <c r="G227" s="1">
        <v>0.85270000000000001</v>
      </c>
      <c r="H227" s="1">
        <v>0.98470000000000002</v>
      </c>
      <c r="I227" s="1">
        <v>0.65590000000000004</v>
      </c>
      <c r="J227" s="1">
        <v>0.79679999999999995</v>
      </c>
      <c r="K227" s="1">
        <v>1.9145000000000001</v>
      </c>
      <c r="L227" s="1">
        <v>0.71989999999999998</v>
      </c>
      <c r="M227">
        <v>0</v>
      </c>
    </row>
    <row r="228" spans="1:13" x14ac:dyDescent="0.3">
      <c r="A228" s="2">
        <v>102803</v>
      </c>
      <c r="B228" s="1">
        <v>1416.3030000000001</v>
      </c>
      <c r="C228" s="1">
        <v>614.89589999999998</v>
      </c>
      <c r="D228" s="1">
        <v>216.43819999999999</v>
      </c>
      <c r="E228" s="2">
        <v>104364</v>
      </c>
      <c r="F228" s="1">
        <v>361.7912</v>
      </c>
      <c r="G228" s="1">
        <v>0.93600000000000005</v>
      </c>
      <c r="H228" s="1">
        <v>0.98499999999999999</v>
      </c>
      <c r="I228" s="1">
        <v>0.74719999999999998</v>
      </c>
      <c r="J228" s="1">
        <v>0.64400000000000002</v>
      </c>
      <c r="K228" s="1">
        <v>2.8410000000000002</v>
      </c>
      <c r="L228" s="1">
        <v>0.58840000000000003</v>
      </c>
      <c r="M228">
        <v>0</v>
      </c>
    </row>
    <row r="229" spans="1:13" x14ac:dyDescent="0.3">
      <c r="A229" s="2">
        <v>84554</v>
      </c>
      <c r="B229" s="1">
        <v>1114.0650000000001</v>
      </c>
      <c r="C229" s="1">
        <v>423.93169999999998</v>
      </c>
      <c r="D229" s="1">
        <v>255.12559999999999</v>
      </c>
      <c r="E229" s="2">
        <v>85567</v>
      </c>
      <c r="F229" s="1">
        <v>328.11200000000002</v>
      </c>
      <c r="G229" s="1">
        <v>0.79859999999999998</v>
      </c>
      <c r="H229" s="1">
        <v>0.98819999999999997</v>
      </c>
      <c r="I229" s="1">
        <v>0.69130000000000003</v>
      </c>
      <c r="J229" s="1">
        <v>0.85609999999999997</v>
      </c>
      <c r="K229" s="1">
        <v>1.6617</v>
      </c>
      <c r="L229" s="1">
        <v>0.77400000000000002</v>
      </c>
      <c r="M229">
        <v>0</v>
      </c>
    </row>
    <row r="230" spans="1:13" x14ac:dyDescent="0.3">
      <c r="A230" s="2">
        <v>107230</v>
      </c>
      <c r="B230" s="1">
        <v>1318.0029999999999</v>
      </c>
      <c r="C230" s="1">
        <v>530.25990000000002</v>
      </c>
      <c r="D230" s="1">
        <v>258.4708</v>
      </c>
      <c r="E230" s="2">
        <v>108486</v>
      </c>
      <c r="F230" s="1">
        <v>369.49900000000002</v>
      </c>
      <c r="G230" s="1">
        <v>0.87319999999999998</v>
      </c>
      <c r="H230" s="1">
        <v>0.98839999999999995</v>
      </c>
      <c r="I230" s="1">
        <v>0.70269999999999999</v>
      </c>
      <c r="J230" s="1">
        <v>0.77569999999999995</v>
      </c>
      <c r="K230" s="1">
        <v>2.0514999999999999</v>
      </c>
      <c r="L230" s="1">
        <v>0.69679999999999997</v>
      </c>
      <c r="M230">
        <v>0</v>
      </c>
    </row>
    <row r="231" spans="1:13" x14ac:dyDescent="0.3">
      <c r="A231" s="2">
        <v>58347</v>
      </c>
      <c r="B231" s="1">
        <v>976.68600000000004</v>
      </c>
      <c r="C231" s="1">
        <v>350.29899999999998</v>
      </c>
      <c r="D231" s="1">
        <v>213.43549999999999</v>
      </c>
      <c r="E231" s="2">
        <v>60534</v>
      </c>
      <c r="F231" s="1">
        <v>272.56139999999999</v>
      </c>
      <c r="G231" s="1">
        <v>0.79290000000000005</v>
      </c>
      <c r="H231" s="1">
        <v>0.96389999999999998</v>
      </c>
      <c r="I231" s="1">
        <v>0.63590000000000002</v>
      </c>
      <c r="J231" s="1">
        <v>0.76859999999999995</v>
      </c>
      <c r="K231" s="1">
        <v>1.6412</v>
      </c>
      <c r="L231" s="1">
        <v>0.77810000000000001</v>
      </c>
      <c r="M231">
        <v>0</v>
      </c>
    </row>
    <row r="232" spans="1:13" x14ac:dyDescent="0.3">
      <c r="A232" s="2">
        <v>78173</v>
      </c>
      <c r="B232" s="1">
        <v>1052.557</v>
      </c>
      <c r="C232" s="1">
        <v>404.3107</v>
      </c>
      <c r="D232" s="1">
        <v>247.1026</v>
      </c>
      <c r="E232" s="2">
        <v>78792</v>
      </c>
      <c r="F232" s="1">
        <v>315.48840000000001</v>
      </c>
      <c r="G232" s="1">
        <v>0.79149999999999998</v>
      </c>
      <c r="H232" s="1">
        <v>0.99209999999999998</v>
      </c>
      <c r="I232" s="1">
        <v>0.71719999999999995</v>
      </c>
      <c r="J232" s="1">
        <v>0.88670000000000004</v>
      </c>
      <c r="K232" s="1">
        <v>1.6362000000000001</v>
      </c>
      <c r="L232" s="1">
        <v>0.78029999999999999</v>
      </c>
      <c r="M232">
        <v>0</v>
      </c>
    </row>
    <row r="233" spans="1:13" x14ac:dyDescent="0.3">
      <c r="A233" s="2">
        <v>80206</v>
      </c>
      <c r="B233" s="1">
        <v>1129.585</v>
      </c>
      <c r="C233" s="1">
        <v>464.65050000000002</v>
      </c>
      <c r="D233" s="1">
        <v>220.3904</v>
      </c>
      <c r="E233" s="2">
        <v>80860</v>
      </c>
      <c r="F233" s="1">
        <v>319.56450000000001</v>
      </c>
      <c r="G233" s="1">
        <v>0.88039999999999996</v>
      </c>
      <c r="H233" s="1">
        <v>0.9919</v>
      </c>
      <c r="I233" s="1">
        <v>0.70250000000000001</v>
      </c>
      <c r="J233" s="1">
        <v>0.78990000000000005</v>
      </c>
      <c r="K233" s="1">
        <v>2.1082999999999998</v>
      </c>
      <c r="L233" s="1">
        <v>0.68779999999999997</v>
      </c>
      <c r="M233">
        <v>0</v>
      </c>
    </row>
    <row r="234" spans="1:13" x14ac:dyDescent="0.3">
      <c r="A234" s="2">
        <v>64292</v>
      </c>
      <c r="B234" s="1">
        <v>971.22</v>
      </c>
      <c r="C234" s="1">
        <v>381.28289999999998</v>
      </c>
      <c r="D234" s="1">
        <v>215.33359999999999</v>
      </c>
      <c r="E234" s="2">
        <v>64894</v>
      </c>
      <c r="F234" s="1">
        <v>286.1103</v>
      </c>
      <c r="G234" s="1">
        <v>0.82530000000000003</v>
      </c>
      <c r="H234" s="1">
        <v>0.99070000000000003</v>
      </c>
      <c r="I234" s="1">
        <v>0.67369999999999997</v>
      </c>
      <c r="J234" s="1">
        <v>0.85650000000000004</v>
      </c>
      <c r="K234" s="1">
        <v>1.7706999999999999</v>
      </c>
      <c r="L234" s="1">
        <v>0.75039999999999996</v>
      </c>
      <c r="M234">
        <v>0</v>
      </c>
    </row>
    <row r="235" spans="1:13" x14ac:dyDescent="0.3">
      <c r="A235" s="2">
        <v>68588</v>
      </c>
      <c r="B235" s="1">
        <v>1030.694</v>
      </c>
      <c r="C235" s="1">
        <v>414.18020000000001</v>
      </c>
      <c r="D235" s="1">
        <v>211.93199999999999</v>
      </c>
      <c r="E235" s="2">
        <v>69347</v>
      </c>
      <c r="F235" s="1">
        <v>295.5147</v>
      </c>
      <c r="G235" s="1">
        <v>0.85919999999999996</v>
      </c>
      <c r="H235" s="1">
        <v>0.98909999999999998</v>
      </c>
      <c r="I235" s="1">
        <v>0.61750000000000005</v>
      </c>
      <c r="J235" s="1">
        <v>0.81130000000000002</v>
      </c>
      <c r="K235" s="1">
        <v>1.9542999999999999</v>
      </c>
      <c r="L235" s="1">
        <v>0.71350000000000002</v>
      </c>
      <c r="M235">
        <v>0</v>
      </c>
    </row>
    <row r="236" spans="1:13" x14ac:dyDescent="0.3">
      <c r="A236" s="2">
        <v>78586</v>
      </c>
      <c r="B236" s="1">
        <v>1109.5060000000001</v>
      </c>
      <c r="C236" s="1">
        <v>452.05959999999999</v>
      </c>
      <c r="D236" s="1">
        <v>221.9563</v>
      </c>
      <c r="E236" s="2">
        <v>79194</v>
      </c>
      <c r="F236" s="1">
        <v>316.32069999999999</v>
      </c>
      <c r="G236" s="1">
        <v>0.87119999999999997</v>
      </c>
      <c r="H236" s="1">
        <v>0.99229999999999996</v>
      </c>
      <c r="I236" s="1">
        <v>0.70589999999999997</v>
      </c>
      <c r="J236" s="1">
        <v>0.80220000000000002</v>
      </c>
      <c r="K236" s="1">
        <v>2.0367000000000002</v>
      </c>
      <c r="L236" s="1">
        <v>0.69969999999999999</v>
      </c>
      <c r="M236">
        <v>0</v>
      </c>
    </row>
    <row r="237" spans="1:13" x14ac:dyDescent="0.3">
      <c r="A237" s="2">
        <v>77223</v>
      </c>
      <c r="B237" s="1">
        <v>1061.471</v>
      </c>
      <c r="C237" s="1">
        <v>420.2079</v>
      </c>
      <c r="D237" s="1">
        <v>234.31309999999999</v>
      </c>
      <c r="E237" s="2">
        <v>77753</v>
      </c>
      <c r="F237" s="1">
        <v>313.56560000000002</v>
      </c>
      <c r="G237" s="1">
        <v>0.83009999999999995</v>
      </c>
      <c r="H237" s="1">
        <v>0.99319999999999997</v>
      </c>
      <c r="I237" s="1">
        <v>0.75670000000000004</v>
      </c>
      <c r="J237" s="1">
        <v>0.86129999999999995</v>
      </c>
      <c r="K237" s="1">
        <v>1.7934000000000001</v>
      </c>
      <c r="L237" s="1">
        <v>0.74619999999999997</v>
      </c>
      <c r="M237">
        <v>0</v>
      </c>
    </row>
    <row r="238" spans="1:13" x14ac:dyDescent="0.3">
      <c r="A238" s="2">
        <v>91710</v>
      </c>
      <c r="B238" s="1">
        <v>1165.646</v>
      </c>
      <c r="C238" s="1">
        <v>461.50080000000003</v>
      </c>
      <c r="D238" s="1">
        <v>253.50729999999999</v>
      </c>
      <c r="E238" s="2">
        <v>92424</v>
      </c>
      <c r="F238" s="1">
        <v>341.71449999999999</v>
      </c>
      <c r="G238" s="1">
        <v>0.83560000000000001</v>
      </c>
      <c r="H238" s="1">
        <v>0.99229999999999996</v>
      </c>
      <c r="I238" s="1">
        <v>0.6633</v>
      </c>
      <c r="J238" s="1">
        <v>0.84819999999999995</v>
      </c>
      <c r="K238" s="1">
        <v>1.8205</v>
      </c>
      <c r="L238" s="1">
        <v>0.74039999999999995</v>
      </c>
      <c r="M238">
        <v>0</v>
      </c>
    </row>
    <row r="239" spans="1:13" x14ac:dyDescent="0.3">
      <c r="A239" s="2">
        <v>68256</v>
      </c>
      <c r="B239" s="1">
        <v>1033.8</v>
      </c>
      <c r="C239" s="1">
        <v>413.00749999999999</v>
      </c>
      <c r="D239" s="1">
        <v>212.21039999999999</v>
      </c>
      <c r="E239" s="2">
        <v>68919</v>
      </c>
      <c r="F239" s="1">
        <v>294.79860000000002</v>
      </c>
      <c r="G239" s="1">
        <v>0.8579</v>
      </c>
      <c r="H239" s="1">
        <v>0.99039999999999995</v>
      </c>
      <c r="I239" s="1">
        <v>0.70699999999999996</v>
      </c>
      <c r="J239" s="1">
        <v>0.80259999999999998</v>
      </c>
      <c r="K239" s="1">
        <v>1.9461999999999999</v>
      </c>
      <c r="L239" s="1">
        <v>0.71379999999999999</v>
      </c>
      <c r="M239">
        <v>0</v>
      </c>
    </row>
    <row r="240" spans="1:13" x14ac:dyDescent="0.3">
      <c r="A240" s="2">
        <v>67991</v>
      </c>
      <c r="B240" s="1">
        <v>1007.004</v>
      </c>
      <c r="C240" s="1">
        <v>393.7953</v>
      </c>
      <c r="D240" s="1">
        <v>221.07210000000001</v>
      </c>
      <c r="E240" s="2">
        <v>68840</v>
      </c>
      <c r="F240" s="1">
        <v>294.22579999999999</v>
      </c>
      <c r="G240" s="1">
        <v>0.8276</v>
      </c>
      <c r="H240" s="1">
        <v>0.98770000000000002</v>
      </c>
      <c r="I240" s="1">
        <v>0.74250000000000005</v>
      </c>
      <c r="J240" s="1">
        <v>0.84260000000000002</v>
      </c>
      <c r="K240" s="1">
        <v>1.7813000000000001</v>
      </c>
      <c r="L240" s="1">
        <v>0.74719999999999998</v>
      </c>
      <c r="M240">
        <v>0</v>
      </c>
    </row>
    <row r="241" spans="1:13" x14ac:dyDescent="0.3">
      <c r="A241" s="2">
        <v>93769</v>
      </c>
      <c r="B241" s="1">
        <v>1188.3610000000001</v>
      </c>
      <c r="C241" s="1">
        <v>463.52690000000001</v>
      </c>
      <c r="D241" s="1">
        <v>259.09699999999998</v>
      </c>
      <c r="E241" s="2">
        <v>94994</v>
      </c>
      <c r="F241" s="1">
        <v>345.5292</v>
      </c>
      <c r="G241" s="1">
        <v>0.82920000000000005</v>
      </c>
      <c r="H241" s="1">
        <v>0.98709999999999998</v>
      </c>
      <c r="I241" s="1">
        <v>0.72840000000000005</v>
      </c>
      <c r="J241" s="1">
        <v>0.83440000000000003</v>
      </c>
      <c r="K241" s="1">
        <v>1.7889999999999999</v>
      </c>
      <c r="L241" s="1">
        <v>0.74539999999999995</v>
      </c>
      <c r="M241">
        <v>0</v>
      </c>
    </row>
    <row r="242" spans="1:13" x14ac:dyDescent="0.3">
      <c r="A242" s="2">
        <v>89404</v>
      </c>
      <c r="B242" s="1">
        <v>1131.518</v>
      </c>
      <c r="C242" s="1">
        <v>432.35570000000001</v>
      </c>
      <c r="D242" s="1">
        <v>263.91300000000001</v>
      </c>
      <c r="E242" s="2">
        <v>90141</v>
      </c>
      <c r="F242" s="1">
        <v>337.39100000000002</v>
      </c>
      <c r="G242" s="1">
        <v>0.79210000000000003</v>
      </c>
      <c r="H242" s="1">
        <v>0.99180000000000001</v>
      </c>
      <c r="I242" s="1">
        <v>0.74570000000000003</v>
      </c>
      <c r="J242" s="1">
        <v>0.87749999999999995</v>
      </c>
      <c r="K242" s="1">
        <v>1.6383000000000001</v>
      </c>
      <c r="L242" s="1">
        <v>0.78039999999999998</v>
      </c>
      <c r="M242">
        <v>0</v>
      </c>
    </row>
    <row r="243" spans="1:13" x14ac:dyDescent="0.3">
      <c r="A243" s="2">
        <v>85569</v>
      </c>
      <c r="B243" s="1">
        <v>1183.556</v>
      </c>
      <c r="C243" s="1">
        <v>491.6035</v>
      </c>
      <c r="D243" s="1">
        <v>223.1268</v>
      </c>
      <c r="E243" s="2">
        <v>86693</v>
      </c>
      <c r="F243" s="1">
        <v>330.07549999999998</v>
      </c>
      <c r="G243" s="1">
        <v>0.8911</v>
      </c>
      <c r="H243" s="1">
        <v>0.98699999999999999</v>
      </c>
      <c r="I243" s="1">
        <v>0.68710000000000004</v>
      </c>
      <c r="J243" s="1">
        <v>0.76759999999999995</v>
      </c>
      <c r="K243" s="1">
        <v>2.2031999999999998</v>
      </c>
      <c r="L243" s="1">
        <v>0.6714</v>
      </c>
      <c r="M243">
        <v>0</v>
      </c>
    </row>
    <row r="244" spans="1:13" x14ac:dyDescent="0.3">
      <c r="A244" s="2">
        <v>97951</v>
      </c>
      <c r="B244" s="1">
        <v>1208.4100000000001</v>
      </c>
      <c r="C244" s="1">
        <v>470.95600000000002</v>
      </c>
      <c r="D244" s="1">
        <v>266.28719999999998</v>
      </c>
      <c r="E244" s="2">
        <v>98639</v>
      </c>
      <c r="F244" s="1">
        <v>353.15019999999998</v>
      </c>
      <c r="G244" s="1">
        <v>0.82479999999999998</v>
      </c>
      <c r="H244" s="1">
        <v>0.99299999999999999</v>
      </c>
      <c r="I244" s="1">
        <v>0.72470000000000001</v>
      </c>
      <c r="J244" s="1">
        <v>0.84289999999999998</v>
      </c>
      <c r="K244" s="1">
        <v>1.7685999999999999</v>
      </c>
      <c r="L244" s="1">
        <v>0.74990000000000001</v>
      </c>
      <c r="M244">
        <v>0</v>
      </c>
    </row>
    <row r="245" spans="1:13" x14ac:dyDescent="0.3">
      <c r="A245" s="2">
        <v>65744</v>
      </c>
      <c r="B245" s="1">
        <v>1001.073</v>
      </c>
      <c r="C245" s="1">
        <v>401.49369999999999</v>
      </c>
      <c r="D245" s="1">
        <v>210.05609999999999</v>
      </c>
      <c r="E245" s="2">
        <v>66437</v>
      </c>
      <c r="F245" s="1">
        <v>289.32310000000001</v>
      </c>
      <c r="G245" s="1">
        <v>0.85219999999999996</v>
      </c>
      <c r="H245" s="1">
        <v>0.98960000000000004</v>
      </c>
      <c r="I245" s="1">
        <v>0.73240000000000005</v>
      </c>
      <c r="J245" s="1">
        <v>0.82440000000000002</v>
      </c>
      <c r="K245" s="1">
        <v>1.9114</v>
      </c>
      <c r="L245" s="1">
        <v>0.72060000000000002</v>
      </c>
      <c r="M245">
        <v>0</v>
      </c>
    </row>
    <row r="246" spans="1:13" x14ac:dyDescent="0.3">
      <c r="A246" s="2">
        <v>64356</v>
      </c>
      <c r="B246" s="1">
        <v>989.32399999999996</v>
      </c>
      <c r="C246" s="1">
        <v>389.62639999999999</v>
      </c>
      <c r="D246" s="1">
        <v>210.71090000000001</v>
      </c>
      <c r="E246" s="2">
        <v>65074</v>
      </c>
      <c r="F246" s="1">
        <v>286.2527</v>
      </c>
      <c r="G246" s="1">
        <v>0.84109999999999996</v>
      </c>
      <c r="H246" s="1">
        <v>0.98899999999999999</v>
      </c>
      <c r="I246" s="1">
        <v>0.64449999999999996</v>
      </c>
      <c r="J246" s="1">
        <v>0.82630000000000003</v>
      </c>
      <c r="K246" s="1">
        <v>1.8491</v>
      </c>
      <c r="L246" s="1">
        <v>0.73470000000000002</v>
      </c>
      <c r="M246">
        <v>0</v>
      </c>
    </row>
    <row r="247" spans="1:13" x14ac:dyDescent="0.3">
      <c r="A247" s="2">
        <v>66511</v>
      </c>
      <c r="B247" s="1">
        <v>1034.4549999999999</v>
      </c>
      <c r="C247" s="1">
        <v>417.89679999999998</v>
      </c>
      <c r="D247" s="1">
        <v>204.12549999999999</v>
      </c>
      <c r="E247" s="2">
        <v>67336</v>
      </c>
      <c r="F247" s="1">
        <v>291.0059</v>
      </c>
      <c r="G247" s="1">
        <v>0.87260000000000004</v>
      </c>
      <c r="H247" s="1">
        <v>0.98770000000000002</v>
      </c>
      <c r="I247" s="1">
        <v>0.67420000000000002</v>
      </c>
      <c r="J247" s="1">
        <v>0.78110000000000002</v>
      </c>
      <c r="K247" s="1">
        <v>2.0472999999999999</v>
      </c>
      <c r="L247" s="1">
        <v>0.69640000000000002</v>
      </c>
      <c r="M247">
        <v>0</v>
      </c>
    </row>
    <row r="248" spans="1:13" x14ac:dyDescent="0.3">
      <c r="A248" s="2">
        <v>83148</v>
      </c>
      <c r="B248" s="1">
        <v>1108.8810000000001</v>
      </c>
      <c r="C248" s="1">
        <v>438.96820000000002</v>
      </c>
      <c r="D248" s="1">
        <v>241.53299999999999</v>
      </c>
      <c r="E248" s="2">
        <v>83703</v>
      </c>
      <c r="F248" s="1">
        <v>325.37259999999998</v>
      </c>
      <c r="G248" s="1">
        <v>0.83499999999999996</v>
      </c>
      <c r="H248" s="1">
        <v>0.99339999999999995</v>
      </c>
      <c r="I248" s="1">
        <v>0.69059999999999999</v>
      </c>
      <c r="J248" s="1">
        <v>0.8498</v>
      </c>
      <c r="K248" s="1">
        <v>1.8173999999999999</v>
      </c>
      <c r="L248" s="1">
        <v>0.74119999999999997</v>
      </c>
      <c r="M248">
        <v>0</v>
      </c>
    </row>
    <row r="249" spans="1:13" x14ac:dyDescent="0.3">
      <c r="A249" s="2">
        <v>106610</v>
      </c>
      <c r="B249" s="1">
        <v>1290.4169999999999</v>
      </c>
      <c r="C249" s="1">
        <v>502.5752</v>
      </c>
      <c r="D249" s="1">
        <v>272.10919999999999</v>
      </c>
      <c r="E249" s="2">
        <v>108253</v>
      </c>
      <c r="F249" s="1">
        <v>368.42919999999998</v>
      </c>
      <c r="G249" s="1">
        <v>0.8407</v>
      </c>
      <c r="H249" s="1">
        <v>0.98480000000000001</v>
      </c>
      <c r="I249" s="1">
        <v>0.6764</v>
      </c>
      <c r="J249" s="1">
        <v>0.80449999999999999</v>
      </c>
      <c r="K249" s="1">
        <v>1.847</v>
      </c>
      <c r="L249" s="1">
        <v>0.73309999999999997</v>
      </c>
      <c r="M249">
        <v>0</v>
      </c>
    </row>
    <row r="250" spans="1:13" x14ac:dyDescent="0.3">
      <c r="A250" s="2">
        <v>99057</v>
      </c>
      <c r="B250" s="1">
        <v>1264.8810000000001</v>
      </c>
      <c r="C250" s="1">
        <v>511.94470000000001</v>
      </c>
      <c r="D250" s="1">
        <v>246.99809999999999</v>
      </c>
      <c r="E250" s="2">
        <v>99987</v>
      </c>
      <c r="F250" s="1">
        <v>355.13839999999999</v>
      </c>
      <c r="G250" s="1">
        <v>0.87590000000000001</v>
      </c>
      <c r="H250" s="1">
        <v>0.99070000000000003</v>
      </c>
      <c r="I250" s="1">
        <v>0.60150000000000003</v>
      </c>
      <c r="J250" s="1">
        <v>0.77800000000000002</v>
      </c>
      <c r="K250" s="1">
        <v>2.0727000000000002</v>
      </c>
      <c r="L250" s="1">
        <v>0.69369999999999998</v>
      </c>
      <c r="M250">
        <v>0</v>
      </c>
    </row>
    <row r="251" spans="1:13" x14ac:dyDescent="0.3">
      <c r="A251" s="2">
        <v>90115</v>
      </c>
      <c r="B251" s="1">
        <v>1187.473</v>
      </c>
      <c r="C251" s="1">
        <v>472.61020000000002</v>
      </c>
      <c r="D251" s="1">
        <v>244.3107</v>
      </c>
      <c r="E251" s="2">
        <v>91271</v>
      </c>
      <c r="F251" s="1">
        <v>338.73</v>
      </c>
      <c r="G251" s="1">
        <v>0.85599999999999998</v>
      </c>
      <c r="H251" s="1">
        <v>0.98729999999999996</v>
      </c>
      <c r="I251" s="1">
        <v>0.73780000000000001</v>
      </c>
      <c r="J251" s="1">
        <v>0.80310000000000004</v>
      </c>
      <c r="K251" s="1">
        <v>1.9345000000000001</v>
      </c>
      <c r="L251" s="1">
        <v>0.7167</v>
      </c>
      <c r="M251">
        <v>0</v>
      </c>
    </row>
    <row r="252" spans="1:13" x14ac:dyDescent="0.3">
      <c r="A252" s="2">
        <v>68743</v>
      </c>
      <c r="B252" s="1">
        <v>973.33</v>
      </c>
      <c r="C252" s="1">
        <v>362.65600000000001</v>
      </c>
      <c r="D252" s="1">
        <v>241.84829999999999</v>
      </c>
      <c r="E252" s="2">
        <v>69205</v>
      </c>
      <c r="F252" s="1">
        <v>295.8485</v>
      </c>
      <c r="G252" s="1">
        <v>0.74519999999999997</v>
      </c>
      <c r="H252" s="1">
        <v>0.99329999999999996</v>
      </c>
      <c r="I252" s="1">
        <v>0.75019999999999998</v>
      </c>
      <c r="J252" s="1">
        <v>0.91180000000000005</v>
      </c>
      <c r="K252" s="1">
        <v>1.4995000000000001</v>
      </c>
      <c r="L252" s="1">
        <v>0.81579999999999997</v>
      </c>
      <c r="M252">
        <v>0</v>
      </c>
    </row>
    <row r="253" spans="1:13" x14ac:dyDescent="0.3">
      <c r="A253" s="2">
        <v>93982</v>
      </c>
      <c r="B253" s="1">
        <v>1220.0940000000001</v>
      </c>
      <c r="C253" s="1">
        <v>486.50580000000002</v>
      </c>
      <c r="D253" s="1">
        <v>247.52340000000001</v>
      </c>
      <c r="E253" s="2">
        <v>95165</v>
      </c>
      <c r="F253" s="1">
        <v>345.92140000000001</v>
      </c>
      <c r="G253" s="1">
        <v>0.8609</v>
      </c>
      <c r="H253" s="1">
        <v>0.98760000000000003</v>
      </c>
      <c r="I253" s="1">
        <v>0.69969999999999999</v>
      </c>
      <c r="J253" s="1">
        <v>0.79339999999999999</v>
      </c>
      <c r="K253" s="1">
        <v>1.9655</v>
      </c>
      <c r="L253" s="1">
        <v>0.71099999999999997</v>
      </c>
      <c r="M253">
        <v>0</v>
      </c>
    </row>
    <row r="254" spans="1:13" x14ac:dyDescent="0.3">
      <c r="A254" s="2">
        <v>61151</v>
      </c>
      <c r="B254" s="1">
        <v>952.26300000000003</v>
      </c>
      <c r="C254" s="1">
        <v>364.61610000000002</v>
      </c>
      <c r="D254" s="1">
        <v>214.8698</v>
      </c>
      <c r="E254" s="2">
        <v>62025</v>
      </c>
      <c r="F254" s="1">
        <v>279.03379999999999</v>
      </c>
      <c r="G254" s="1">
        <v>0.80789999999999995</v>
      </c>
      <c r="H254" s="1">
        <v>0.9859</v>
      </c>
      <c r="I254" s="1">
        <v>0.73129999999999995</v>
      </c>
      <c r="J254" s="1">
        <v>0.84740000000000004</v>
      </c>
      <c r="K254" s="1">
        <v>1.6969000000000001</v>
      </c>
      <c r="L254" s="1">
        <v>0.76529999999999998</v>
      </c>
      <c r="M254">
        <v>0</v>
      </c>
    </row>
    <row r="255" spans="1:13" x14ac:dyDescent="0.3">
      <c r="A255" s="2">
        <v>96389</v>
      </c>
      <c r="B255" s="1">
        <v>1199.8219999999999</v>
      </c>
      <c r="C255" s="1">
        <v>465.64980000000003</v>
      </c>
      <c r="D255" s="1">
        <v>264.55669999999998</v>
      </c>
      <c r="E255" s="2">
        <v>97092</v>
      </c>
      <c r="F255" s="1">
        <v>350.32310000000001</v>
      </c>
      <c r="G255" s="1">
        <v>0.82289999999999996</v>
      </c>
      <c r="H255" s="1">
        <v>0.99280000000000002</v>
      </c>
      <c r="I255" s="1">
        <v>0.74409999999999998</v>
      </c>
      <c r="J255" s="1">
        <v>0.84140000000000004</v>
      </c>
      <c r="K255" s="1">
        <v>1.7601</v>
      </c>
      <c r="L255" s="1">
        <v>0.75229999999999997</v>
      </c>
      <c r="M255">
        <v>0</v>
      </c>
    </row>
    <row r="256" spans="1:13" x14ac:dyDescent="0.3">
      <c r="A256" s="2">
        <v>70661</v>
      </c>
      <c r="B256" s="1">
        <v>1023.814</v>
      </c>
      <c r="C256" s="1">
        <v>389.92380000000003</v>
      </c>
      <c r="D256" s="1">
        <v>232.17420000000001</v>
      </c>
      <c r="E256" s="2">
        <v>71433</v>
      </c>
      <c r="F256" s="1">
        <v>299.94729999999998</v>
      </c>
      <c r="G256" s="1">
        <v>0.8034</v>
      </c>
      <c r="H256" s="1">
        <v>0.98919999999999997</v>
      </c>
      <c r="I256" s="1">
        <v>0.7399</v>
      </c>
      <c r="J256" s="1">
        <v>0.84709999999999996</v>
      </c>
      <c r="K256" s="1">
        <v>1.6794</v>
      </c>
      <c r="L256" s="1">
        <v>0.76919999999999999</v>
      </c>
      <c r="M256">
        <v>0</v>
      </c>
    </row>
    <row r="257" spans="1:13" x14ac:dyDescent="0.3">
      <c r="A257" s="2">
        <v>103877</v>
      </c>
      <c r="B257" s="1">
        <v>1240.1420000000001</v>
      </c>
      <c r="C257" s="1">
        <v>478.23829999999998</v>
      </c>
      <c r="D257" s="1">
        <v>278.06979999999999</v>
      </c>
      <c r="E257" s="2">
        <v>104566</v>
      </c>
      <c r="F257" s="1">
        <v>363.67610000000002</v>
      </c>
      <c r="G257" s="1">
        <v>0.81359999999999999</v>
      </c>
      <c r="H257" s="1">
        <v>0.99339999999999995</v>
      </c>
      <c r="I257" s="1">
        <v>0.73670000000000002</v>
      </c>
      <c r="J257" s="1">
        <v>0.8488</v>
      </c>
      <c r="K257" s="1">
        <v>1.7198</v>
      </c>
      <c r="L257" s="1">
        <v>0.76039999999999996</v>
      </c>
      <c r="M257">
        <v>0</v>
      </c>
    </row>
    <row r="258" spans="1:13" x14ac:dyDescent="0.3">
      <c r="A258" s="2">
        <v>82245</v>
      </c>
      <c r="B258" s="1">
        <v>1088.58</v>
      </c>
      <c r="C258" s="1">
        <v>411.42669999999998</v>
      </c>
      <c r="D258" s="1">
        <v>256.00209999999998</v>
      </c>
      <c r="E258" s="2">
        <v>83142</v>
      </c>
      <c r="F258" s="1">
        <v>323.601</v>
      </c>
      <c r="G258" s="1">
        <v>0.78280000000000005</v>
      </c>
      <c r="H258" s="1">
        <v>0.98919999999999997</v>
      </c>
      <c r="I258" s="1">
        <v>0.74280000000000002</v>
      </c>
      <c r="J258" s="1">
        <v>0.87219999999999998</v>
      </c>
      <c r="K258" s="1">
        <v>1.6071</v>
      </c>
      <c r="L258" s="1">
        <v>0.78649999999999998</v>
      </c>
      <c r="M258">
        <v>0</v>
      </c>
    </row>
    <row r="259" spans="1:13" x14ac:dyDescent="0.3">
      <c r="A259" s="2">
        <v>86817</v>
      </c>
      <c r="B259" s="1">
        <v>1175.335</v>
      </c>
      <c r="C259" s="1">
        <v>462.63909999999998</v>
      </c>
      <c r="D259" s="1">
        <v>241.2961</v>
      </c>
      <c r="E259" s="2">
        <v>87828</v>
      </c>
      <c r="F259" s="1">
        <v>332.47379999999998</v>
      </c>
      <c r="G259" s="1">
        <v>0.85319999999999996</v>
      </c>
      <c r="H259" s="1">
        <v>0.98850000000000005</v>
      </c>
      <c r="I259" s="1">
        <v>0.69</v>
      </c>
      <c r="J259" s="1">
        <v>0.78979999999999995</v>
      </c>
      <c r="K259" s="1">
        <v>1.9173</v>
      </c>
      <c r="L259" s="1">
        <v>0.71860000000000002</v>
      </c>
      <c r="M259">
        <v>0</v>
      </c>
    </row>
    <row r="260" spans="1:13" x14ac:dyDescent="0.3">
      <c r="A260" s="2">
        <v>73804</v>
      </c>
      <c r="B260" s="1">
        <v>1069.895</v>
      </c>
      <c r="C260" s="1">
        <v>429.1019</v>
      </c>
      <c r="D260" s="1">
        <v>220.27799999999999</v>
      </c>
      <c r="E260" s="2">
        <v>74461</v>
      </c>
      <c r="F260" s="1">
        <v>306.5455</v>
      </c>
      <c r="G260" s="1">
        <v>0.85819999999999996</v>
      </c>
      <c r="H260" s="1">
        <v>0.99119999999999997</v>
      </c>
      <c r="I260" s="1">
        <v>0.74929999999999997</v>
      </c>
      <c r="J260" s="1">
        <v>0.81020000000000003</v>
      </c>
      <c r="K260" s="1">
        <v>1.948</v>
      </c>
      <c r="L260" s="1">
        <v>0.71440000000000003</v>
      </c>
      <c r="M260">
        <v>0</v>
      </c>
    </row>
    <row r="261" spans="1:13" x14ac:dyDescent="0.3">
      <c r="A261" s="2">
        <v>87798</v>
      </c>
      <c r="B261" s="1">
        <v>1146.454</v>
      </c>
      <c r="C261" s="1">
        <v>443.9409</v>
      </c>
      <c r="D261" s="1">
        <v>253.40430000000001</v>
      </c>
      <c r="E261" s="2">
        <v>88603</v>
      </c>
      <c r="F261" s="1">
        <v>334.34699999999998</v>
      </c>
      <c r="G261" s="1">
        <v>0.82110000000000005</v>
      </c>
      <c r="H261" s="1">
        <v>0.9909</v>
      </c>
      <c r="I261" s="1">
        <v>0.75</v>
      </c>
      <c r="J261" s="1">
        <v>0.83940000000000003</v>
      </c>
      <c r="K261" s="1">
        <v>1.7519</v>
      </c>
      <c r="L261" s="1">
        <v>0.75309999999999999</v>
      </c>
      <c r="M261">
        <v>0</v>
      </c>
    </row>
    <row r="262" spans="1:13" x14ac:dyDescent="0.3">
      <c r="A262" s="2">
        <v>70560</v>
      </c>
      <c r="B262" s="1">
        <v>1025.0740000000001</v>
      </c>
      <c r="C262" s="1">
        <v>402.91239999999999</v>
      </c>
      <c r="D262" s="1">
        <v>223.69739999999999</v>
      </c>
      <c r="E262" s="2">
        <v>71116</v>
      </c>
      <c r="F262" s="1">
        <v>299.73289999999997</v>
      </c>
      <c r="G262" s="1">
        <v>0.83169999999999999</v>
      </c>
      <c r="H262" s="1">
        <v>0.99219999999999997</v>
      </c>
      <c r="I262" s="1">
        <v>0.73960000000000004</v>
      </c>
      <c r="J262" s="1">
        <v>0.84379999999999999</v>
      </c>
      <c r="K262" s="1">
        <v>1.8010999999999999</v>
      </c>
      <c r="L262" s="1">
        <v>0.74390000000000001</v>
      </c>
      <c r="M262">
        <v>0</v>
      </c>
    </row>
    <row r="263" spans="1:13" x14ac:dyDescent="0.3">
      <c r="A263" s="2">
        <v>96056</v>
      </c>
      <c r="B263" s="1">
        <v>1188.7439999999999</v>
      </c>
      <c r="C263" s="1">
        <v>457.99380000000002</v>
      </c>
      <c r="D263" s="1">
        <v>268.6044</v>
      </c>
      <c r="E263" s="2">
        <v>96841</v>
      </c>
      <c r="F263" s="1">
        <v>349.71749999999997</v>
      </c>
      <c r="G263" s="1">
        <v>0.81</v>
      </c>
      <c r="H263" s="1">
        <v>0.9919</v>
      </c>
      <c r="I263" s="1">
        <v>0.73960000000000004</v>
      </c>
      <c r="J263" s="1">
        <v>0.85419999999999996</v>
      </c>
      <c r="K263" s="1">
        <v>1.7051000000000001</v>
      </c>
      <c r="L263" s="1">
        <v>0.76359999999999995</v>
      </c>
      <c r="M263">
        <v>0</v>
      </c>
    </row>
    <row r="264" spans="1:13" x14ac:dyDescent="0.3">
      <c r="A264" s="2">
        <v>75580</v>
      </c>
      <c r="B264" s="1">
        <v>1088.163</v>
      </c>
      <c r="C264" s="1">
        <v>441.78129999999999</v>
      </c>
      <c r="D264" s="1">
        <v>218.41919999999999</v>
      </c>
      <c r="E264" s="2">
        <v>76271</v>
      </c>
      <c r="F264" s="1">
        <v>310.21190000000001</v>
      </c>
      <c r="G264" s="1">
        <v>0.86919999999999997</v>
      </c>
      <c r="H264" s="1">
        <v>0.9909</v>
      </c>
      <c r="I264" s="1">
        <v>0.75819999999999999</v>
      </c>
      <c r="J264" s="1">
        <v>0.80210000000000004</v>
      </c>
      <c r="K264" s="1">
        <v>2.0226000000000002</v>
      </c>
      <c r="L264" s="1">
        <v>0.70220000000000005</v>
      </c>
      <c r="M264">
        <v>0</v>
      </c>
    </row>
    <row r="265" spans="1:13" x14ac:dyDescent="0.3">
      <c r="A265" s="2">
        <v>105937</v>
      </c>
      <c r="B265" s="1">
        <v>1246.3420000000001</v>
      </c>
      <c r="C265" s="1">
        <v>463.76429999999999</v>
      </c>
      <c r="D265" s="1">
        <v>292.48439999999999</v>
      </c>
      <c r="E265" s="2">
        <v>107158</v>
      </c>
      <c r="F265" s="1">
        <v>367.2645</v>
      </c>
      <c r="G265" s="1">
        <v>0.77600000000000002</v>
      </c>
      <c r="H265" s="1">
        <v>0.98860000000000003</v>
      </c>
      <c r="I265" s="1">
        <v>0.76990000000000003</v>
      </c>
      <c r="J265" s="1">
        <v>0.85699999999999998</v>
      </c>
      <c r="K265" s="1">
        <v>1.5855999999999999</v>
      </c>
      <c r="L265" s="1">
        <v>0.79190000000000005</v>
      </c>
      <c r="M265">
        <v>0</v>
      </c>
    </row>
    <row r="266" spans="1:13" x14ac:dyDescent="0.3">
      <c r="A266" s="2">
        <v>58083</v>
      </c>
      <c r="B266" s="1">
        <v>917.69600000000003</v>
      </c>
      <c r="C266" s="1">
        <v>355.2475</v>
      </c>
      <c r="D266" s="1">
        <v>209.1121</v>
      </c>
      <c r="E266" s="2">
        <v>58535</v>
      </c>
      <c r="F266" s="1">
        <v>271.94409999999999</v>
      </c>
      <c r="G266" s="1">
        <v>0.80840000000000001</v>
      </c>
      <c r="H266" s="1">
        <v>0.99229999999999996</v>
      </c>
      <c r="I266" s="1">
        <v>0.72719999999999996</v>
      </c>
      <c r="J266" s="1">
        <v>0.86670000000000003</v>
      </c>
      <c r="K266" s="1">
        <v>1.6988000000000001</v>
      </c>
      <c r="L266" s="1">
        <v>0.76549999999999996</v>
      </c>
      <c r="M266">
        <v>0</v>
      </c>
    </row>
    <row r="267" spans="1:13" x14ac:dyDescent="0.3">
      <c r="A267" s="2">
        <v>71221</v>
      </c>
      <c r="B267" s="1">
        <v>1026.337</v>
      </c>
      <c r="C267" s="1">
        <v>403.99590000000001</v>
      </c>
      <c r="D267" s="1">
        <v>225.2893</v>
      </c>
      <c r="E267" s="2">
        <v>71808</v>
      </c>
      <c r="F267" s="1">
        <v>301.13350000000003</v>
      </c>
      <c r="G267" s="1">
        <v>0.83009999999999995</v>
      </c>
      <c r="H267" s="1">
        <v>0.99180000000000001</v>
      </c>
      <c r="I267" s="1">
        <v>0.75639999999999996</v>
      </c>
      <c r="J267" s="1">
        <v>0.84960000000000002</v>
      </c>
      <c r="K267" s="1">
        <v>1.7931999999999999</v>
      </c>
      <c r="L267" s="1">
        <v>0.74539999999999995</v>
      </c>
      <c r="M267">
        <v>0</v>
      </c>
    </row>
    <row r="268" spans="1:13" x14ac:dyDescent="0.3">
      <c r="A268" s="2">
        <v>66148</v>
      </c>
      <c r="B268" s="1">
        <v>992.10299999999995</v>
      </c>
      <c r="C268" s="1">
        <v>389.113</v>
      </c>
      <c r="D268" s="1">
        <v>218.07400000000001</v>
      </c>
      <c r="E268" s="2">
        <v>66662</v>
      </c>
      <c r="F268" s="1">
        <v>290.21069999999997</v>
      </c>
      <c r="G268" s="1">
        <v>0.82820000000000005</v>
      </c>
      <c r="H268" s="1">
        <v>0.99229999999999996</v>
      </c>
      <c r="I268" s="1">
        <v>0.67889999999999995</v>
      </c>
      <c r="J268" s="1">
        <v>0.84450000000000003</v>
      </c>
      <c r="K268" s="1">
        <v>1.7843</v>
      </c>
      <c r="L268" s="1">
        <v>0.74580000000000002</v>
      </c>
      <c r="M268">
        <v>0</v>
      </c>
    </row>
    <row r="269" spans="1:13" x14ac:dyDescent="0.3">
      <c r="A269" s="2">
        <v>83762</v>
      </c>
      <c r="B269" s="1">
        <v>1173.556</v>
      </c>
      <c r="C269" s="1">
        <v>484.76029999999997</v>
      </c>
      <c r="D269" s="1">
        <v>220.6686</v>
      </c>
      <c r="E269" s="2">
        <v>84684</v>
      </c>
      <c r="F269" s="1">
        <v>326.57170000000002</v>
      </c>
      <c r="G269" s="1">
        <v>0.89039999999999997</v>
      </c>
      <c r="H269" s="1">
        <v>0.98909999999999998</v>
      </c>
      <c r="I269" s="1">
        <v>0.67720000000000002</v>
      </c>
      <c r="J269" s="1">
        <v>0.76429999999999998</v>
      </c>
      <c r="K269" s="1">
        <v>2.1968000000000001</v>
      </c>
      <c r="L269" s="1">
        <v>0.67369999999999997</v>
      </c>
      <c r="M269">
        <v>0</v>
      </c>
    </row>
    <row r="270" spans="1:13" x14ac:dyDescent="0.3">
      <c r="A270" s="2">
        <v>83568</v>
      </c>
      <c r="B270" s="1">
        <v>1108.3309999999999</v>
      </c>
      <c r="C270" s="1">
        <v>426.24959999999999</v>
      </c>
      <c r="D270" s="1">
        <v>250.0198</v>
      </c>
      <c r="E270" s="2">
        <v>84328</v>
      </c>
      <c r="F270" s="1">
        <v>326.19330000000002</v>
      </c>
      <c r="G270" s="1">
        <v>0.80989999999999995</v>
      </c>
      <c r="H270" s="1">
        <v>0.99099999999999999</v>
      </c>
      <c r="I270" s="1">
        <v>0.70640000000000003</v>
      </c>
      <c r="J270" s="1">
        <v>0.85489999999999999</v>
      </c>
      <c r="K270" s="1">
        <v>1.7049000000000001</v>
      </c>
      <c r="L270" s="1">
        <v>0.76529999999999998</v>
      </c>
      <c r="M270">
        <v>0</v>
      </c>
    </row>
    <row r="271" spans="1:13" x14ac:dyDescent="0.3">
      <c r="A271" s="2">
        <v>67292</v>
      </c>
      <c r="B271" s="1">
        <v>977.07399999999996</v>
      </c>
      <c r="C271" s="1">
        <v>364.6112</v>
      </c>
      <c r="D271" s="1">
        <v>236.1088</v>
      </c>
      <c r="E271" s="2">
        <v>68184</v>
      </c>
      <c r="F271" s="1">
        <v>292.70949999999999</v>
      </c>
      <c r="G271" s="1">
        <v>0.76200000000000001</v>
      </c>
      <c r="H271" s="1">
        <v>0.9869</v>
      </c>
      <c r="I271" s="1">
        <v>0.72489999999999999</v>
      </c>
      <c r="J271" s="1">
        <v>0.88580000000000003</v>
      </c>
      <c r="K271" s="1">
        <v>1.5443</v>
      </c>
      <c r="L271" s="1">
        <v>0.80279999999999996</v>
      </c>
      <c r="M271">
        <v>0</v>
      </c>
    </row>
    <row r="272" spans="1:13" x14ac:dyDescent="0.3">
      <c r="A272" s="2">
        <v>83667</v>
      </c>
      <c r="B272" s="1">
        <v>1120.471</v>
      </c>
      <c r="C272" s="1">
        <v>429.26190000000003</v>
      </c>
      <c r="D272" s="1">
        <v>248.9676</v>
      </c>
      <c r="E272" s="2">
        <v>84635</v>
      </c>
      <c r="F272" s="1">
        <v>326.38650000000001</v>
      </c>
      <c r="G272" s="1">
        <v>0.81459999999999999</v>
      </c>
      <c r="H272" s="1">
        <v>0.98860000000000003</v>
      </c>
      <c r="I272" s="1">
        <v>0.72799999999999998</v>
      </c>
      <c r="J272" s="1">
        <v>0.83750000000000002</v>
      </c>
      <c r="K272" s="1">
        <v>1.7242</v>
      </c>
      <c r="L272" s="1">
        <v>0.76029999999999998</v>
      </c>
      <c r="M272">
        <v>0</v>
      </c>
    </row>
    <row r="273" spans="1:13" x14ac:dyDescent="0.3">
      <c r="A273" s="2">
        <v>95640</v>
      </c>
      <c r="B273" s="1">
        <v>1169.5450000000001</v>
      </c>
      <c r="C273" s="1">
        <v>431.18880000000001</v>
      </c>
      <c r="D273" s="1">
        <v>283.38839999999999</v>
      </c>
      <c r="E273" s="2">
        <v>96803</v>
      </c>
      <c r="F273" s="1">
        <v>348.95940000000002</v>
      </c>
      <c r="G273" s="1">
        <v>0.75370000000000004</v>
      </c>
      <c r="H273" s="1">
        <v>0.98799999999999999</v>
      </c>
      <c r="I273" s="1">
        <v>0.74370000000000003</v>
      </c>
      <c r="J273" s="1">
        <v>0.87860000000000005</v>
      </c>
      <c r="K273" s="1">
        <v>1.5215000000000001</v>
      </c>
      <c r="L273" s="1">
        <v>0.80930000000000002</v>
      </c>
      <c r="M273">
        <v>0</v>
      </c>
    </row>
    <row r="274" spans="1:13" x14ac:dyDescent="0.3">
      <c r="A274" s="2">
        <v>88746</v>
      </c>
      <c r="B274" s="1">
        <v>1118.471</v>
      </c>
      <c r="C274" s="1">
        <v>427.3974</v>
      </c>
      <c r="D274" s="1">
        <v>264.90410000000003</v>
      </c>
      <c r="E274" s="2">
        <v>89419</v>
      </c>
      <c r="F274" s="1">
        <v>336.1472</v>
      </c>
      <c r="G274" s="1">
        <v>0.78480000000000005</v>
      </c>
      <c r="H274" s="1">
        <v>0.99250000000000005</v>
      </c>
      <c r="I274" s="1">
        <v>0.71550000000000002</v>
      </c>
      <c r="J274" s="1">
        <v>0.89149999999999996</v>
      </c>
      <c r="K274" s="1">
        <v>1.6133999999999999</v>
      </c>
      <c r="L274" s="1">
        <v>0.78649999999999998</v>
      </c>
      <c r="M274">
        <v>0</v>
      </c>
    </row>
    <row r="275" spans="1:13" x14ac:dyDescent="0.3">
      <c r="A275" s="2">
        <v>65545</v>
      </c>
      <c r="B275" s="1">
        <v>968.76300000000003</v>
      </c>
      <c r="C275" s="1">
        <v>366.5976</v>
      </c>
      <c r="D275" s="1">
        <v>228.94450000000001</v>
      </c>
      <c r="E275" s="2">
        <v>66306</v>
      </c>
      <c r="F275" s="1">
        <v>288.88490000000002</v>
      </c>
      <c r="G275" s="1">
        <v>0.78100000000000003</v>
      </c>
      <c r="H275" s="1">
        <v>0.98850000000000005</v>
      </c>
      <c r="I275" s="1">
        <v>0.69330000000000003</v>
      </c>
      <c r="J275" s="1">
        <v>0.87760000000000005</v>
      </c>
      <c r="K275" s="1">
        <v>1.6012999999999999</v>
      </c>
      <c r="L275" s="1">
        <v>0.78800000000000003</v>
      </c>
      <c r="M275">
        <v>0</v>
      </c>
    </row>
    <row r="276" spans="1:13" x14ac:dyDescent="0.3">
      <c r="A276" s="2">
        <v>60897</v>
      </c>
      <c r="B276" s="1">
        <v>944.85799999999995</v>
      </c>
      <c r="C276" s="1">
        <v>374.77719999999999</v>
      </c>
      <c r="D276" s="1">
        <v>207.0975</v>
      </c>
      <c r="E276" s="2">
        <v>61476</v>
      </c>
      <c r="F276" s="1">
        <v>278.45370000000003</v>
      </c>
      <c r="G276" s="1">
        <v>0.83350000000000002</v>
      </c>
      <c r="H276" s="1">
        <v>0.99060000000000004</v>
      </c>
      <c r="I276" s="1">
        <v>0.66830000000000001</v>
      </c>
      <c r="J276" s="1">
        <v>0.85719999999999996</v>
      </c>
      <c r="K276" s="1">
        <v>1.8097000000000001</v>
      </c>
      <c r="L276" s="1">
        <v>0.74299999999999999</v>
      </c>
      <c r="M276">
        <v>0</v>
      </c>
    </row>
    <row r="277" spans="1:13" x14ac:dyDescent="0.3">
      <c r="A277" s="2">
        <v>72207</v>
      </c>
      <c r="B277" s="1">
        <v>1059.3579999999999</v>
      </c>
      <c r="C277" s="1">
        <v>427.19450000000001</v>
      </c>
      <c r="D277" s="1">
        <v>216.07400000000001</v>
      </c>
      <c r="E277" s="2">
        <v>73179</v>
      </c>
      <c r="F277" s="1">
        <v>303.21080000000001</v>
      </c>
      <c r="G277" s="1">
        <v>0.86270000000000002</v>
      </c>
      <c r="H277" s="1">
        <v>0.98670000000000002</v>
      </c>
      <c r="I277" s="1">
        <v>0.63629999999999998</v>
      </c>
      <c r="J277" s="1">
        <v>0.8085</v>
      </c>
      <c r="K277" s="1">
        <v>1.9771000000000001</v>
      </c>
      <c r="L277" s="1">
        <v>0.70979999999999999</v>
      </c>
      <c r="M277">
        <v>0</v>
      </c>
    </row>
    <row r="278" spans="1:13" x14ac:dyDescent="0.3">
      <c r="A278" s="2">
        <v>74251</v>
      </c>
      <c r="B278" s="1">
        <v>1028.8130000000001</v>
      </c>
      <c r="C278" s="1">
        <v>399.18209999999999</v>
      </c>
      <c r="D278" s="1">
        <v>237.67009999999999</v>
      </c>
      <c r="E278" s="2">
        <v>74810</v>
      </c>
      <c r="F278" s="1">
        <v>307.47250000000003</v>
      </c>
      <c r="G278" s="1">
        <v>0.8034</v>
      </c>
      <c r="H278" s="1">
        <v>0.99250000000000005</v>
      </c>
      <c r="I278" s="1">
        <v>0.74160000000000004</v>
      </c>
      <c r="J278" s="1">
        <v>0.88149999999999995</v>
      </c>
      <c r="K278" s="1">
        <v>1.6796</v>
      </c>
      <c r="L278" s="1">
        <v>0.77029999999999998</v>
      </c>
      <c r="M278">
        <v>0</v>
      </c>
    </row>
    <row r="279" spans="1:13" x14ac:dyDescent="0.3">
      <c r="A279" s="2">
        <v>76461</v>
      </c>
      <c r="B279" s="1">
        <v>1109.1890000000001</v>
      </c>
      <c r="C279" s="1">
        <v>441.95409999999998</v>
      </c>
      <c r="D279" s="1">
        <v>221.24080000000001</v>
      </c>
      <c r="E279" s="2">
        <v>77634</v>
      </c>
      <c r="F279" s="1">
        <v>312.0147</v>
      </c>
      <c r="G279" s="1">
        <v>0.86570000000000003</v>
      </c>
      <c r="H279" s="1">
        <v>0.9849</v>
      </c>
      <c r="I279" s="1">
        <v>0.74380000000000002</v>
      </c>
      <c r="J279" s="1">
        <v>0.78100000000000003</v>
      </c>
      <c r="K279" s="1">
        <v>1.9976</v>
      </c>
      <c r="L279" s="1">
        <v>0.70599999999999996</v>
      </c>
      <c r="M279">
        <v>0</v>
      </c>
    </row>
    <row r="280" spans="1:13" x14ac:dyDescent="0.3">
      <c r="A280" s="2">
        <v>97849</v>
      </c>
      <c r="B280" s="1">
        <v>1211.0820000000001</v>
      </c>
      <c r="C280" s="1">
        <v>476.57139999999998</v>
      </c>
      <c r="D280" s="1">
        <v>262.39139999999998</v>
      </c>
      <c r="E280" s="2">
        <v>98653</v>
      </c>
      <c r="F280" s="1">
        <v>352.96629999999999</v>
      </c>
      <c r="G280" s="1">
        <v>0.83479999999999999</v>
      </c>
      <c r="H280" s="1">
        <v>0.9919</v>
      </c>
      <c r="I280" s="1">
        <v>0.70369999999999999</v>
      </c>
      <c r="J280" s="1">
        <v>0.83830000000000005</v>
      </c>
      <c r="K280" s="1">
        <v>1.8163</v>
      </c>
      <c r="L280" s="1">
        <v>0.74060000000000004</v>
      </c>
      <c r="M280">
        <v>0</v>
      </c>
    </row>
    <row r="281" spans="1:13" x14ac:dyDescent="0.3">
      <c r="A281" s="2">
        <v>88144</v>
      </c>
      <c r="B281" s="1">
        <v>1131.4549999999999</v>
      </c>
      <c r="C281" s="1">
        <v>433.786</v>
      </c>
      <c r="D281" s="1">
        <v>259.86520000000002</v>
      </c>
      <c r="E281" s="2">
        <v>88901</v>
      </c>
      <c r="F281" s="1">
        <v>335.00510000000003</v>
      </c>
      <c r="G281" s="1">
        <v>0.80069999999999997</v>
      </c>
      <c r="H281" s="1">
        <v>0.99150000000000005</v>
      </c>
      <c r="I281" s="1">
        <v>0.7409</v>
      </c>
      <c r="J281" s="1">
        <v>0.86519999999999997</v>
      </c>
      <c r="K281" s="1">
        <v>1.6693</v>
      </c>
      <c r="L281" s="1">
        <v>0.77229999999999999</v>
      </c>
      <c r="M281">
        <v>0</v>
      </c>
    </row>
    <row r="282" spans="1:13" x14ac:dyDescent="0.3">
      <c r="A282" s="2">
        <v>83418</v>
      </c>
      <c r="B282" s="1">
        <v>1109.604</v>
      </c>
      <c r="C282" s="1">
        <v>425.49099999999999</v>
      </c>
      <c r="D282" s="1">
        <v>250.21940000000001</v>
      </c>
      <c r="E282" s="2">
        <v>84333</v>
      </c>
      <c r="F282" s="1">
        <v>325.90039999999999</v>
      </c>
      <c r="G282" s="1">
        <v>0.80879999999999996</v>
      </c>
      <c r="H282" s="1">
        <v>0.98919999999999997</v>
      </c>
      <c r="I282" s="1">
        <v>0.70569999999999999</v>
      </c>
      <c r="J282" s="1">
        <v>0.85140000000000005</v>
      </c>
      <c r="K282" s="1">
        <v>1.7004999999999999</v>
      </c>
      <c r="L282" s="1">
        <v>0.76590000000000003</v>
      </c>
      <c r="M282">
        <v>0</v>
      </c>
    </row>
    <row r="283" spans="1:13" x14ac:dyDescent="0.3">
      <c r="A283" s="2">
        <v>76833</v>
      </c>
      <c r="B283" s="1">
        <v>1100.08</v>
      </c>
      <c r="C283" s="1">
        <v>444.22179999999997</v>
      </c>
      <c r="D283" s="1">
        <v>220.68520000000001</v>
      </c>
      <c r="E283" s="2">
        <v>77566</v>
      </c>
      <c r="F283" s="1">
        <v>312.77280000000002</v>
      </c>
      <c r="G283" s="1">
        <v>0.8679</v>
      </c>
      <c r="H283" s="1">
        <v>0.99050000000000005</v>
      </c>
      <c r="I283" s="1">
        <v>0.61150000000000004</v>
      </c>
      <c r="J283" s="1">
        <v>0.79779999999999995</v>
      </c>
      <c r="K283" s="1">
        <v>2.0129000000000001</v>
      </c>
      <c r="L283" s="1">
        <v>0.70409999999999995</v>
      </c>
      <c r="M283">
        <v>0</v>
      </c>
    </row>
    <row r="284" spans="1:13" x14ac:dyDescent="0.3">
      <c r="A284" s="2">
        <v>93040</v>
      </c>
      <c r="B284" s="1">
        <v>1184.376</v>
      </c>
      <c r="C284" s="1">
        <v>461.37130000000002</v>
      </c>
      <c r="D284" s="1">
        <v>259.41699999999997</v>
      </c>
      <c r="E284" s="2">
        <v>94143</v>
      </c>
      <c r="F284" s="1">
        <v>344.18340000000001</v>
      </c>
      <c r="G284" s="1">
        <v>0.82699999999999996</v>
      </c>
      <c r="H284" s="1">
        <v>0.98829999999999996</v>
      </c>
      <c r="I284" s="1">
        <v>0.7036</v>
      </c>
      <c r="J284" s="1">
        <v>0.83350000000000002</v>
      </c>
      <c r="K284" s="1">
        <v>1.7785</v>
      </c>
      <c r="L284" s="1">
        <v>0.746</v>
      </c>
      <c r="M284">
        <v>0</v>
      </c>
    </row>
    <row r="285" spans="1:13" x14ac:dyDescent="0.3">
      <c r="A285" s="2">
        <v>75275</v>
      </c>
      <c r="B285" s="1">
        <v>1054.8309999999999</v>
      </c>
      <c r="C285" s="1">
        <v>408.84750000000003</v>
      </c>
      <c r="D285" s="1">
        <v>236.0111</v>
      </c>
      <c r="E285" s="2">
        <v>76178</v>
      </c>
      <c r="F285" s="1">
        <v>309.58539999999999</v>
      </c>
      <c r="G285" s="1">
        <v>0.81659999999999999</v>
      </c>
      <c r="H285" s="1">
        <v>0.98809999999999998</v>
      </c>
      <c r="I285" s="1">
        <v>0.69389999999999996</v>
      </c>
      <c r="J285" s="1">
        <v>0.85009999999999997</v>
      </c>
      <c r="K285" s="1">
        <v>1.7323</v>
      </c>
      <c r="L285" s="1">
        <v>0.75719999999999998</v>
      </c>
      <c r="M285">
        <v>0</v>
      </c>
    </row>
    <row r="286" spans="1:13" x14ac:dyDescent="0.3">
      <c r="A286" s="2">
        <v>92478</v>
      </c>
      <c r="B286" s="1">
        <v>1155.05</v>
      </c>
      <c r="C286" s="1">
        <v>442.26740000000001</v>
      </c>
      <c r="D286" s="1">
        <v>266.98289999999997</v>
      </c>
      <c r="E286" s="2">
        <v>93163</v>
      </c>
      <c r="F286" s="1">
        <v>343.14229999999998</v>
      </c>
      <c r="G286" s="1">
        <v>0.79720000000000002</v>
      </c>
      <c r="H286" s="1">
        <v>0.99260000000000004</v>
      </c>
      <c r="I286" s="1">
        <v>0.73499999999999999</v>
      </c>
      <c r="J286" s="1">
        <v>0.87109999999999999</v>
      </c>
      <c r="K286" s="1">
        <v>1.6565000000000001</v>
      </c>
      <c r="L286" s="1">
        <v>0.77590000000000003</v>
      </c>
      <c r="M286">
        <v>0</v>
      </c>
    </row>
    <row r="287" spans="1:13" x14ac:dyDescent="0.3">
      <c r="A287" s="2">
        <v>89661</v>
      </c>
      <c r="B287" s="1">
        <v>1158.26</v>
      </c>
      <c r="C287" s="1">
        <v>460.9889</v>
      </c>
      <c r="D287" s="1">
        <v>248.29320000000001</v>
      </c>
      <c r="E287" s="2">
        <v>90435</v>
      </c>
      <c r="F287" s="1">
        <v>337.87560000000002</v>
      </c>
      <c r="G287" s="1">
        <v>0.84260000000000002</v>
      </c>
      <c r="H287" s="1">
        <v>0.99139999999999995</v>
      </c>
      <c r="I287" s="1">
        <v>0.68779999999999997</v>
      </c>
      <c r="J287" s="1">
        <v>0.83979999999999999</v>
      </c>
      <c r="K287" s="1">
        <v>1.8566</v>
      </c>
      <c r="L287" s="1">
        <v>0.7329</v>
      </c>
      <c r="M287">
        <v>0</v>
      </c>
    </row>
    <row r="288" spans="1:13" x14ac:dyDescent="0.3">
      <c r="A288" s="2">
        <v>71792</v>
      </c>
      <c r="B288" s="1">
        <v>1028.771</v>
      </c>
      <c r="C288" s="1">
        <v>402.36380000000003</v>
      </c>
      <c r="D288" s="1">
        <v>228.4777</v>
      </c>
      <c r="E288" s="2">
        <v>72478</v>
      </c>
      <c r="F288" s="1">
        <v>302.33819999999997</v>
      </c>
      <c r="G288" s="1">
        <v>0.82310000000000005</v>
      </c>
      <c r="H288" s="1">
        <v>0.99050000000000005</v>
      </c>
      <c r="I288" s="1">
        <v>0.74880000000000002</v>
      </c>
      <c r="J288" s="1">
        <v>0.85240000000000005</v>
      </c>
      <c r="K288" s="1">
        <v>1.7611000000000001</v>
      </c>
      <c r="L288" s="1">
        <v>0.75139999999999996</v>
      </c>
      <c r="M288">
        <v>0</v>
      </c>
    </row>
    <row r="289" spans="1:13" x14ac:dyDescent="0.3">
      <c r="A289" s="2">
        <v>76934</v>
      </c>
      <c r="B289" s="1">
        <v>1061.6020000000001</v>
      </c>
      <c r="C289" s="1">
        <v>407.91590000000002</v>
      </c>
      <c r="D289" s="1">
        <v>241.03630000000001</v>
      </c>
      <c r="E289" s="2">
        <v>77995</v>
      </c>
      <c r="F289" s="1">
        <v>312.97829999999999</v>
      </c>
      <c r="G289" s="1">
        <v>0.80669999999999997</v>
      </c>
      <c r="H289" s="1">
        <v>0.98640000000000005</v>
      </c>
      <c r="I289" s="1">
        <v>0.74450000000000005</v>
      </c>
      <c r="J289" s="1">
        <v>0.85780000000000001</v>
      </c>
      <c r="K289" s="1">
        <v>1.6922999999999999</v>
      </c>
      <c r="L289" s="1">
        <v>0.76729999999999998</v>
      </c>
      <c r="M289">
        <v>0</v>
      </c>
    </row>
    <row r="290" spans="1:13" x14ac:dyDescent="0.3">
      <c r="A290" s="2">
        <v>77916</v>
      </c>
      <c r="B290" s="1">
        <v>1108.703</v>
      </c>
      <c r="C290" s="1">
        <v>453.87540000000001</v>
      </c>
      <c r="D290" s="1">
        <v>219.12180000000001</v>
      </c>
      <c r="E290" s="2">
        <v>78662</v>
      </c>
      <c r="F290" s="1">
        <v>314.96940000000001</v>
      </c>
      <c r="G290" s="1">
        <v>0.87570000000000003</v>
      </c>
      <c r="H290" s="1">
        <v>0.99050000000000005</v>
      </c>
      <c r="I290" s="1">
        <v>0.71150000000000002</v>
      </c>
      <c r="J290" s="1">
        <v>0.79649999999999999</v>
      </c>
      <c r="K290" s="1">
        <v>2.0712999999999999</v>
      </c>
      <c r="L290" s="1">
        <v>0.69399999999999995</v>
      </c>
      <c r="M290">
        <v>0</v>
      </c>
    </row>
    <row r="291" spans="1:13" x14ac:dyDescent="0.3">
      <c r="A291" s="2">
        <v>70878</v>
      </c>
      <c r="B291" s="1">
        <v>1156.5930000000001</v>
      </c>
      <c r="C291" s="1">
        <v>419.76530000000002</v>
      </c>
      <c r="D291" s="1">
        <v>217.00200000000001</v>
      </c>
      <c r="E291" s="2">
        <v>71932</v>
      </c>
      <c r="F291" s="1">
        <v>300.40750000000003</v>
      </c>
      <c r="G291" s="1">
        <v>0.85599999999999998</v>
      </c>
      <c r="H291" s="1">
        <v>0.98529999999999995</v>
      </c>
      <c r="I291" s="1">
        <v>0.74450000000000005</v>
      </c>
      <c r="J291" s="1">
        <v>0.66579999999999995</v>
      </c>
      <c r="K291" s="1">
        <v>1.9343999999999999</v>
      </c>
      <c r="L291" s="1">
        <v>0.7157</v>
      </c>
      <c r="M291">
        <v>0</v>
      </c>
    </row>
    <row r="292" spans="1:13" x14ac:dyDescent="0.3">
      <c r="A292" s="2">
        <v>90072</v>
      </c>
      <c r="B292" s="1">
        <v>1172.8</v>
      </c>
      <c r="C292" s="1">
        <v>467.61290000000002</v>
      </c>
      <c r="D292" s="1">
        <v>245.99459999999999</v>
      </c>
      <c r="E292" s="2">
        <v>90812</v>
      </c>
      <c r="F292" s="1">
        <v>338.64909999999998</v>
      </c>
      <c r="G292" s="1">
        <v>0.85040000000000004</v>
      </c>
      <c r="H292" s="1">
        <v>0.9919</v>
      </c>
      <c r="I292" s="1">
        <v>0.69779999999999998</v>
      </c>
      <c r="J292" s="1">
        <v>0.82289999999999996</v>
      </c>
      <c r="K292" s="1">
        <v>1.9009</v>
      </c>
      <c r="L292" s="1">
        <v>0.72419999999999995</v>
      </c>
      <c r="M292">
        <v>0</v>
      </c>
    </row>
    <row r="293" spans="1:13" x14ac:dyDescent="0.3">
      <c r="A293" s="2">
        <v>96035</v>
      </c>
      <c r="B293" s="1">
        <v>1238.979</v>
      </c>
      <c r="C293" s="1">
        <v>479.54739999999998</v>
      </c>
      <c r="D293" s="1">
        <v>257.00189999999998</v>
      </c>
      <c r="E293" s="2">
        <v>97427</v>
      </c>
      <c r="F293" s="1">
        <v>349.67919999999998</v>
      </c>
      <c r="G293" s="1">
        <v>0.84430000000000005</v>
      </c>
      <c r="H293" s="1">
        <v>0.98570000000000002</v>
      </c>
      <c r="I293" s="1">
        <v>0.73319999999999996</v>
      </c>
      <c r="J293" s="1">
        <v>0.78620000000000001</v>
      </c>
      <c r="K293" s="1">
        <v>1.8658999999999999</v>
      </c>
      <c r="L293" s="1">
        <v>0.72919999999999996</v>
      </c>
      <c r="M293">
        <v>0</v>
      </c>
    </row>
    <row r="294" spans="1:13" x14ac:dyDescent="0.3">
      <c r="A294" s="2">
        <v>69671</v>
      </c>
      <c r="B294" s="1">
        <v>1035.3420000000001</v>
      </c>
      <c r="C294" s="1">
        <v>415.38679999999999</v>
      </c>
      <c r="D294" s="1">
        <v>214.16419999999999</v>
      </c>
      <c r="E294" s="2">
        <v>70211</v>
      </c>
      <c r="F294" s="1">
        <v>297.83870000000002</v>
      </c>
      <c r="G294" s="1">
        <v>0.85680000000000001</v>
      </c>
      <c r="H294" s="1">
        <v>0.99229999999999996</v>
      </c>
      <c r="I294" s="1">
        <v>0.68430000000000002</v>
      </c>
      <c r="J294" s="1">
        <v>0.81679999999999997</v>
      </c>
      <c r="K294" s="1">
        <v>1.9396</v>
      </c>
      <c r="L294" s="1">
        <v>0.71699999999999997</v>
      </c>
      <c r="M294">
        <v>0</v>
      </c>
    </row>
    <row r="295" spans="1:13" x14ac:dyDescent="0.3">
      <c r="A295" s="2">
        <v>78626</v>
      </c>
      <c r="B295" s="1">
        <v>1098.451</v>
      </c>
      <c r="C295" s="1">
        <v>444.20620000000002</v>
      </c>
      <c r="D295" s="1">
        <v>225.8845</v>
      </c>
      <c r="E295" s="2">
        <v>79265</v>
      </c>
      <c r="F295" s="1">
        <v>316.40120000000002</v>
      </c>
      <c r="G295" s="1">
        <v>0.86109999999999998</v>
      </c>
      <c r="H295" s="1">
        <v>0.9919</v>
      </c>
      <c r="I295" s="1">
        <v>0.63560000000000005</v>
      </c>
      <c r="J295" s="1">
        <v>0.81889999999999996</v>
      </c>
      <c r="K295" s="1">
        <v>1.9664999999999999</v>
      </c>
      <c r="L295" s="1">
        <v>0.71230000000000004</v>
      </c>
      <c r="M295">
        <v>0</v>
      </c>
    </row>
    <row r="296" spans="1:13" x14ac:dyDescent="0.3">
      <c r="A296" s="2">
        <v>67781</v>
      </c>
      <c r="B296" s="1">
        <v>997.05600000000004</v>
      </c>
      <c r="C296" s="1">
        <v>387.42529999999999</v>
      </c>
      <c r="D296" s="1">
        <v>223.7347</v>
      </c>
      <c r="E296" s="2">
        <v>68501</v>
      </c>
      <c r="F296" s="1">
        <v>293.77109999999999</v>
      </c>
      <c r="G296" s="1">
        <v>0.81640000000000001</v>
      </c>
      <c r="H296" s="1">
        <v>0.98950000000000005</v>
      </c>
      <c r="I296" s="1">
        <v>0.7298</v>
      </c>
      <c r="J296" s="1">
        <v>0.85680000000000001</v>
      </c>
      <c r="K296" s="1">
        <v>1.7316</v>
      </c>
      <c r="L296" s="1">
        <v>0.75829999999999997</v>
      </c>
      <c r="M296">
        <v>0</v>
      </c>
    </row>
    <row r="297" spans="1:13" x14ac:dyDescent="0.3">
      <c r="A297" s="2">
        <v>73917</v>
      </c>
      <c r="B297" s="1">
        <v>1039.704</v>
      </c>
      <c r="C297" s="1">
        <v>408.2996</v>
      </c>
      <c r="D297" s="1">
        <v>231.15010000000001</v>
      </c>
      <c r="E297" s="2">
        <v>74630</v>
      </c>
      <c r="F297" s="1">
        <v>306.7801</v>
      </c>
      <c r="G297" s="1">
        <v>0.82430000000000003</v>
      </c>
      <c r="H297" s="1">
        <v>0.99039999999999995</v>
      </c>
      <c r="I297" s="1">
        <v>0.75380000000000003</v>
      </c>
      <c r="J297" s="1">
        <v>0.85929999999999995</v>
      </c>
      <c r="K297" s="1">
        <v>1.7664</v>
      </c>
      <c r="L297" s="1">
        <v>0.75139999999999996</v>
      </c>
      <c r="M297">
        <v>0</v>
      </c>
    </row>
    <row r="298" spans="1:13" x14ac:dyDescent="0.3">
      <c r="A298" s="2">
        <v>69520</v>
      </c>
      <c r="B298" s="1">
        <v>1027.5129999999999</v>
      </c>
      <c r="C298" s="1">
        <v>413.30599999999998</v>
      </c>
      <c r="D298" s="1">
        <v>214.89840000000001</v>
      </c>
      <c r="E298" s="2">
        <v>70205</v>
      </c>
      <c r="F298" s="1">
        <v>297.51569999999998</v>
      </c>
      <c r="G298" s="1">
        <v>0.85419999999999996</v>
      </c>
      <c r="H298" s="1">
        <v>0.99019999999999997</v>
      </c>
      <c r="I298" s="1">
        <v>0.75929999999999997</v>
      </c>
      <c r="J298" s="1">
        <v>0.82750000000000001</v>
      </c>
      <c r="K298" s="1">
        <v>1.9233</v>
      </c>
      <c r="L298" s="1">
        <v>0.7198</v>
      </c>
      <c r="M298">
        <v>0</v>
      </c>
    </row>
    <row r="299" spans="1:13" x14ac:dyDescent="0.3">
      <c r="A299" s="2">
        <v>89376</v>
      </c>
      <c r="B299" s="1">
        <v>1159.077</v>
      </c>
      <c r="C299" s="1">
        <v>456.41680000000002</v>
      </c>
      <c r="D299" s="1">
        <v>250.2602</v>
      </c>
      <c r="E299" s="2">
        <v>90176</v>
      </c>
      <c r="F299" s="1">
        <v>337.33819999999997</v>
      </c>
      <c r="G299" s="1">
        <v>0.83630000000000004</v>
      </c>
      <c r="H299" s="1">
        <v>0.99109999999999998</v>
      </c>
      <c r="I299" s="1">
        <v>0.72929999999999995</v>
      </c>
      <c r="J299" s="1">
        <v>0.83599999999999997</v>
      </c>
      <c r="K299" s="1">
        <v>1.8238000000000001</v>
      </c>
      <c r="L299" s="1">
        <v>0.73909999999999998</v>
      </c>
      <c r="M299">
        <v>0</v>
      </c>
    </row>
    <row r="300" spans="1:13" x14ac:dyDescent="0.3">
      <c r="A300" s="2">
        <v>77103</v>
      </c>
      <c r="B300" s="1">
        <v>1088.5709999999999</v>
      </c>
      <c r="C300" s="1">
        <v>439.94290000000001</v>
      </c>
      <c r="D300" s="1">
        <v>224.1217</v>
      </c>
      <c r="E300" s="2">
        <v>77709</v>
      </c>
      <c r="F300" s="1">
        <v>313.32190000000003</v>
      </c>
      <c r="G300" s="1">
        <v>0.86050000000000004</v>
      </c>
      <c r="H300" s="1">
        <v>0.99219999999999997</v>
      </c>
      <c r="I300" s="1">
        <v>0.745</v>
      </c>
      <c r="J300" s="1">
        <v>0.81769999999999998</v>
      </c>
      <c r="K300" s="1">
        <v>1.9630000000000001</v>
      </c>
      <c r="L300" s="1">
        <v>0.71220000000000006</v>
      </c>
      <c r="M300">
        <v>0</v>
      </c>
    </row>
    <row r="301" spans="1:13" x14ac:dyDescent="0.3">
      <c r="A301" s="2">
        <v>73600</v>
      </c>
      <c r="B301" s="1">
        <v>1044.5350000000001</v>
      </c>
      <c r="C301" s="1">
        <v>407.6386</v>
      </c>
      <c r="D301" s="1">
        <v>230.09970000000001</v>
      </c>
      <c r="E301" s="2">
        <v>74173</v>
      </c>
      <c r="F301" s="1">
        <v>306.1216</v>
      </c>
      <c r="G301" s="1">
        <v>0.82550000000000001</v>
      </c>
      <c r="H301" s="1">
        <v>0.99229999999999996</v>
      </c>
      <c r="I301" s="1">
        <v>0.67710000000000004</v>
      </c>
      <c r="J301" s="1">
        <v>0.84770000000000001</v>
      </c>
      <c r="K301" s="1">
        <v>1.7716000000000001</v>
      </c>
      <c r="L301" s="1">
        <v>0.751</v>
      </c>
      <c r="M301">
        <v>0</v>
      </c>
    </row>
    <row r="302" spans="1:13" x14ac:dyDescent="0.3">
      <c r="A302" s="2">
        <v>79175</v>
      </c>
      <c r="B302" s="1">
        <v>1134.729</v>
      </c>
      <c r="C302" s="1">
        <v>465.2679</v>
      </c>
      <c r="D302" s="1">
        <v>218.16980000000001</v>
      </c>
      <c r="E302" s="2">
        <v>80151</v>
      </c>
      <c r="F302" s="1">
        <v>317.50389999999999</v>
      </c>
      <c r="G302" s="1">
        <v>0.88319999999999999</v>
      </c>
      <c r="H302" s="1">
        <v>0.98780000000000001</v>
      </c>
      <c r="I302" s="1">
        <v>0.68279999999999996</v>
      </c>
      <c r="J302" s="1">
        <v>0.77270000000000005</v>
      </c>
      <c r="K302" s="1">
        <v>2.1326000000000001</v>
      </c>
      <c r="L302" s="1">
        <v>0.68240000000000001</v>
      </c>
      <c r="M302">
        <v>0</v>
      </c>
    </row>
    <row r="303" spans="1:13" x14ac:dyDescent="0.3">
      <c r="A303" s="2">
        <v>62922</v>
      </c>
      <c r="B303" s="1">
        <v>974.83100000000002</v>
      </c>
      <c r="C303" s="1">
        <v>374.20260000000002</v>
      </c>
      <c r="D303" s="1">
        <v>216.1344</v>
      </c>
      <c r="E303" s="2">
        <v>63824</v>
      </c>
      <c r="F303" s="1">
        <v>283.0455</v>
      </c>
      <c r="G303" s="1">
        <v>0.81630000000000003</v>
      </c>
      <c r="H303" s="1">
        <v>0.9859</v>
      </c>
      <c r="I303" s="1">
        <v>0.75660000000000005</v>
      </c>
      <c r="J303" s="1">
        <v>0.83209999999999995</v>
      </c>
      <c r="K303" s="1">
        <v>1.7313000000000001</v>
      </c>
      <c r="L303" s="1">
        <v>0.75639999999999996</v>
      </c>
      <c r="M303">
        <v>0</v>
      </c>
    </row>
    <row r="304" spans="1:13" x14ac:dyDescent="0.3">
      <c r="A304" s="2">
        <v>75667</v>
      </c>
      <c r="B304" s="1">
        <v>1056.941</v>
      </c>
      <c r="C304" s="1">
        <v>413.91989999999998</v>
      </c>
      <c r="D304" s="1">
        <v>233.59270000000001</v>
      </c>
      <c r="E304" s="2">
        <v>76369</v>
      </c>
      <c r="F304" s="1">
        <v>310.3904</v>
      </c>
      <c r="G304" s="1">
        <v>0.82550000000000001</v>
      </c>
      <c r="H304" s="1">
        <v>0.99080000000000001</v>
      </c>
      <c r="I304" s="1">
        <v>0.72550000000000003</v>
      </c>
      <c r="J304" s="1">
        <v>0.85119999999999996</v>
      </c>
      <c r="K304" s="1">
        <v>1.772</v>
      </c>
      <c r="L304" s="1">
        <v>0.74990000000000001</v>
      </c>
      <c r="M304">
        <v>0</v>
      </c>
    </row>
    <row r="305" spans="1:13" x14ac:dyDescent="0.3">
      <c r="A305" s="2">
        <v>93178</v>
      </c>
      <c r="B305" s="1">
        <v>1124.779</v>
      </c>
      <c r="C305" s="1">
        <v>405.63690000000003</v>
      </c>
      <c r="D305" s="1">
        <v>293.47000000000003</v>
      </c>
      <c r="E305" s="2">
        <v>93976</v>
      </c>
      <c r="F305" s="1">
        <v>344.43849999999998</v>
      </c>
      <c r="G305" s="1">
        <v>0.69030000000000002</v>
      </c>
      <c r="H305" s="1">
        <v>0.99150000000000005</v>
      </c>
      <c r="I305" s="1">
        <v>0.77549999999999997</v>
      </c>
      <c r="J305" s="1">
        <v>0.92549999999999999</v>
      </c>
      <c r="K305" s="1">
        <v>1.3822000000000001</v>
      </c>
      <c r="L305" s="1">
        <v>0.84909999999999997</v>
      </c>
      <c r="M305">
        <v>0</v>
      </c>
    </row>
    <row r="306" spans="1:13" x14ac:dyDescent="0.3">
      <c r="A306" s="2">
        <v>75094</v>
      </c>
      <c r="B306" s="1">
        <v>1106.9100000000001</v>
      </c>
      <c r="C306" s="1">
        <v>453.49700000000001</v>
      </c>
      <c r="D306" s="1">
        <v>211.27930000000001</v>
      </c>
      <c r="E306" s="2">
        <v>75867</v>
      </c>
      <c r="F306" s="1">
        <v>309.21300000000002</v>
      </c>
      <c r="G306" s="1">
        <v>0.88480000000000003</v>
      </c>
      <c r="H306" s="1">
        <v>0.98980000000000001</v>
      </c>
      <c r="I306" s="1">
        <v>0.61350000000000005</v>
      </c>
      <c r="J306" s="1">
        <v>0.7702</v>
      </c>
      <c r="K306" s="1">
        <v>2.1463999999999999</v>
      </c>
      <c r="L306" s="1">
        <v>0.68179999999999996</v>
      </c>
      <c r="M306">
        <v>0</v>
      </c>
    </row>
    <row r="307" spans="1:13" x14ac:dyDescent="0.3">
      <c r="A307" s="2">
        <v>81442</v>
      </c>
      <c r="B307" s="1">
        <v>1099.384</v>
      </c>
      <c r="C307" s="1">
        <v>422.13940000000002</v>
      </c>
      <c r="D307" s="1">
        <v>247.2799</v>
      </c>
      <c r="E307" s="2">
        <v>82246</v>
      </c>
      <c r="F307" s="1">
        <v>322.01740000000001</v>
      </c>
      <c r="G307" s="1">
        <v>0.8105</v>
      </c>
      <c r="H307" s="1">
        <v>0.99019999999999997</v>
      </c>
      <c r="I307" s="1">
        <v>0.69620000000000004</v>
      </c>
      <c r="J307" s="1">
        <v>0.8468</v>
      </c>
      <c r="K307" s="1">
        <v>1.7071000000000001</v>
      </c>
      <c r="L307" s="1">
        <v>0.76280000000000003</v>
      </c>
      <c r="M307">
        <v>0</v>
      </c>
    </row>
    <row r="308" spans="1:13" x14ac:dyDescent="0.3">
      <c r="A308" s="2">
        <v>86749</v>
      </c>
      <c r="B308" s="1">
        <v>1130.943</v>
      </c>
      <c r="C308" s="1">
        <v>438.6087</v>
      </c>
      <c r="D308" s="1">
        <v>252.90700000000001</v>
      </c>
      <c r="E308" s="2">
        <v>87570</v>
      </c>
      <c r="F308" s="1">
        <v>332.34359999999998</v>
      </c>
      <c r="G308" s="1">
        <v>0.81699999999999995</v>
      </c>
      <c r="H308" s="1">
        <v>0.99060000000000004</v>
      </c>
      <c r="I308" s="1">
        <v>0.73129999999999995</v>
      </c>
      <c r="J308" s="1">
        <v>0.85229999999999995</v>
      </c>
      <c r="K308" s="1">
        <v>1.7343</v>
      </c>
      <c r="L308" s="1">
        <v>0.75770000000000004</v>
      </c>
      <c r="M308">
        <v>0</v>
      </c>
    </row>
    <row r="309" spans="1:13" x14ac:dyDescent="0.3">
      <c r="A309" s="2">
        <v>77291</v>
      </c>
      <c r="B309" s="1">
        <v>1080.5029999999999</v>
      </c>
      <c r="C309" s="1">
        <v>423.15109999999999</v>
      </c>
      <c r="D309" s="1">
        <v>234.45679999999999</v>
      </c>
      <c r="E309" s="2">
        <v>78315</v>
      </c>
      <c r="F309" s="1">
        <v>313.70359999999999</v>
      </c>
      <c r="G309" s="1">
        <v>0.83250000000000002</v>
      </c>
      <c r="H309" s="1">
        <v>0.9869</v>
      </c>
      <c r="I309" s="1">
        <v>0.65639999999999998</v>
      </c>
      <c r="J309" s="1">
        <v>0.83189999999999997</v>
      </c>
      <c r="K309" s="1">
        <v>1.8048</v>
      </c>
      <c r="L309" s="1">
        <v>0.74139999999999995</v>
      </c>
      <c r="M309">
        <v>0</v>
      </c>
    </row>
    <row r="310" spans="1:13" x14ac:dyDescent="0.3">
      <c r="A310" s="2">
        <v>65321</v>
      </c>
      <c r="B310" s="1">
        <v>993.84699999999998</v>
      </c>
      <c r="C310" s="1">
        <v>387.48320000000001</v>
      </c>
      <c r="D310" s="1">
        <v>215.59479999999999</v>
      </c>
      <c r="E310" s="2">
        <v>65969</v>
      </c>
      <c r="F310" s="1">
        <v>288.39080000000001</v>
      </c>
      <c r="G310" s="1">
        <v>0.83089999999999997</v>
      </c>
      <c r="H310" s="1">
        <v>0.99019999999999997</v>
      </c>
      <c r="I310" s="1">
        <v>0.67589999999999995</v>
      </c>
      <c r="J310" s="1">
        <v>0.83099999999999996</v>
      </c>
      <c r="K310" s="1">
        <v>1.7972999999999999</v>
      </c>
      <c r="L310" s="1">
        <v>0.74429999999999996</v>
      </c>
      <c r="M310">
        <v>0</v>
      </c>
    </row>
    <row r="311" spans="1:13" x14ac:dyDescent="0.3">
      <c r="A311" s="2">
        <v>75998</v>
      </c>
      <c r="B311" s="1">
        <v>1075.001</v>
      </c>
      <c r="C311" s="1">
        <v>422.84100000000001</v>
      </c>
      <c r="D311" s="1">
        <v>230.27879999999999</v>
      </c>
      <c r="E311" s="2">
        <v>76871</v>
      </c>
      <c r="F311" s="1">
        <v>311.0686</v>
      </c>
      <c r="G311" s="1">
        <v>0.8387</v>
      </c>
      <c r="H311" s="1">
        <v>0.98860000000000003</v>
      </c>
      <c r="I311" s="1">
        <v>0.72360000000000002</v>
      </c>
      <c r="J311" s="1">
        <v>0.82640000000000002</v>
      </c>
      <c r="K311" s="1">
        <v>1.8362000000000001</v>
      </c>
      <c r="L311" s="1">
        <v>0.73570000000000002</v>
      </c>
      <c r="M311">
        <v>0</v>
      </c>
    </row>
    <row r="312" spans="1:13" x14ac:dyDescent="0.3">
      <c r="A312" s="2">
        <v>82957</v>
      </c>
      <c r="B312" s="1">
        <v>1136.5640000000001</v>
      </c>
      <c r="C312" s="1">
        <v>455.19779999999997</v>
      </c>
      <c r="D312" s="1">
        <v>232.66370000000001</v>
      </c>
      <c r="E312" s="2">
        <v>83816</v>
      </c>
      <c r="F312" s="1">
        <v>324.99869999999999</v>
      </c>
      <c r="G312" s="1">
        <v>0.85950000000000004</v>
      </c>
      <c r="H312" s="1">
        <v>0.98980000000000001</v>
      </c>
      <c r="I312" s="1">
        <v>0.70189999999999997</v>
      </c>
      <c r="J312" s="1">
        <v>0.80700000000000005</v>
      </c>
      <c r="K312" s="1">
        <v>1.9564999999999999</v>
      </c>
      <c r="L312" s="1">
        <v>0.71399999999999997</v>
      </c>
      <c r="M312">
        <v>0</v>
      </c>
    </row>
    <row r="313" spans="1:13" x14ac:dyDescent="0.3">
      <c r="A313" s="2">
        <v>79101</v>
      </c>
      <c r="B313" s="1">
        <v>1076.597</v>
      </c>
      <c r="C313" s="1">
        <v>410.18060000000003</v>
      </c>
      <c r="D313" s="1">
        <v>246.48859999999999</v>
      </c>
      <c r="E313" s="2">
        <v>79803</v>
      </c>
      <c r="F313" s="1">
        <v>317.35550000000001</v>
      </c>
      <c r="G313" s="1">
        <v>0.79930000000000001</v>
      </c>
      <c r="H313" s="1">
        <v>0.99119999999999997</v>
      </c>
      <c r="I313" s="1">
        <v>0.7036</v>
      </c>
      <c r="J313" s="1">
        <v>0.85760000000000003</v>
      </c>
      <c r="K313" s="1">
        <v>1.6640999999999999</v>
      </c>
      <c r="L313" s="1">
        <v>0.77370000000000005</v>
      </c>
      <c r="M313">
        <v>0</v>
      </c>
    </row>
    <row r="314" spans="1:13" x14ac:dyDescent="0.3">
      <c r="A314" s="2">
        <v>65407</v>
      </c>
      <c r="B314" s="1">
        <v>997.85</v>
      </c>
      <c r="C314" s="1">
        <v>397.33109999999999</v>
      </c>
      <c r="D314" s="1">
        <v>210.0864</v>
      </c>
      <c r="E314" s="2">
        <v>66028</v>
      </c>
      <c r="F314" s="1">
        <v>288.5806</v>
      </c>
      <c r="G314" s="1">
        <v>0.8488</v>
      </c>
      <c r="H314" s="1">
        <v>0.99060000000000004</v>
      </c>
      <c r="I314" s="1">
        <v>0.65690000000000004</v>
      </c>
      <c r="J314" s="1">
        <v>0.82550000000000001</v>
      </c>
      <c r="K314" s="1">
        <v>1.8913</v>
      </c>
      <c r="L314" s="1">
        <v>0.72629999999999995</v>
      </c>
      <c r="M314">
        <v>0</v>
      </c>
    </row>
    <row r="315" spans="1:13" x14ac:dyDescent="0.3">
      <c r="A315" s="2">
        <v>64587</v>
      </c>
      <c r="B315" s="1">
        <v>982.26900000000001</v>
      </c>
      <c r="C315" s="1">
        <v>384.98250000000002</v>
      </c>
      <c r="D315" s="1">
        <v>214.89930000000001</v>
      </c>
      <c r="E315" s="2">
        <v>65205</v>
      </c>
      <c r="F315" s="1">
        <v>286.76600000000002</v>
      </c>
      <c r="G315" s="1">
        <v>0.82969999999999999</v>
      </c>
      <c r="H315" s="1">
        <v>0.99050000000000005</v>
      </c>
      <c r="I315" s="1">
        <v>0.6804</v>
      </c>
      <c r="J315" s="1">
        <v>0.84119999999999995</v>
      </c>
      <c r="K315" s="1">
        <v>1.7915000000000001</v>
      </c>
      <c r="L315" s="1">
        <v>0.74490000000000001</v>
      </c>
      <c r="M315">
        <v>0</v>
      </c>
    </row>
    <row r="316" spans="1:13" x14ac:dyDescent="0.3">
      <c r="A316" s="2">
        <v>87355</v>
      </c>
      <c r="B316" s="1">
        <v>1172.4770000000001</v>
      </c>
      <c r="C316" s="1">
        <v>449.84829999999999</v>
      </c>
      <c r="D316" s="1">
        <v>248.30629999999999</v>
      </c>
      <c r="E316" s="2">
        <v>88617</v>
      </c>
      <c r="F316" s="1">
        <v>333.50240000000002</v>
      </c>
      <c r="G316" s="1">
        <v>0.83389999999999997</v>
      </c>
      <c r="H316" s="1">
        <v>0.98580000000000001</v>
      </c>
      <c r="I316" s="1">
        <v>0.72919999999999996</v>
      </c>
      <c r="J316" s="1">
        <v>0.79849999999999999</v>
      </c>
      <c r="K316" s="1">
        <v>1.8117000000000001</v>
      </c>
      <c r="L316" s="1">
        <v>0.74139999999999995</v>
      </c>
      <c r="M316">
        <v>0</v>
      </c>
    </row>
    <row r="317" spans="1:13" x14ac:dyDescent="0.3">
      <c r="A317" s="2">
        <v>68177</v>
      </c>
      <c r="B317" s="1">
        <v>1043.827</v>
      </c>
      <c r="C317" s="1">
        <v>407.3614</v>
      </c>
      <c r="D317" s="1">
        <v>213.8399</v>
      </c>
      <c r="E317" s="2">
        <v>69161</v>
      </c>
      <c r="F317" s="1">
        <v>294.62799999999999</v>
      </c>
      <c r="G317" s="1">
        <v>0.85109999999999997</v>
      </c>
      <c r="H317" s="1">
        <v>0.98580000000000001</v>
      </c>
      <c r="I317" s="1">
        <v>0.73319999999999996</v>
      </c>
      <c r="J317" s="1">
        <v>0.7863</v>
      </c>
      <c r="K317" s="1">
        <v>1.905</v>
      </c>
      <c r="L317" s="1">
        <v>0.72330000000000005</v>
      </c>
      <c r="M317">
        <v>0</v>
      </c>
    </row>
    <row r="318" spans="1:13" x14ac:dyDescent="0.3">
      <c r="A318" s="2">
        <v>73040</v>
      </c>
      <c r="B318" s="1">
        <v>1040.0060000000001</v>
      </c>
      <c r="C318" s="1">
        <v>383.85730000000001</v>
      </c>
      <c r="D318" s="1">
        <v>243.01949999999999</v>
      </c>
      <c r="E318" s="2">
        <v>73985</v>
      </c>
      <c r="F318" s="1">
        <v>304.95479999999998</v>
      </c>
      <c r="G318" s="1">
        <v>0.77410000000000001</v>
      </c>
      <c r="H318" s="1">
        <v>0.98719999999999997</v>
      </c>
      <c r="I318" s="1">
        <v>0.71989999999999998</v>
      </c>
      <c r="J318" s="1">
        <v>0.84860000000000002</v>
      </c>
      <c r="K318" s="1">
        <v>1.5794999999999999</v>
      </c>
      <c r="L318" s="1">
        <v>0.7944</v>
      </c>
      <c r="M318">
        <v>0</v>
      </c>
    </row>
    <row r="319" spans="1:13" x14ac:dyDescent="0.3">
      <c r="A319" s="2">
        <v>75355</v>
      </c>
      <c r="B319" s="1">
        <v>1056.027</v>
      </c>
      <c r="C319" s="1">
        <v>403.34829999999999</v>
      </c>
      <c r="D319" s="1">
        <v>238.77189999999999</v>
      </c>
      <c r="E319" s="2">
        <v>75985</v>
      </c>
      <c r="F319" s="1">
        <v>309.74979999999999</v>
      </c>
      <c r="G319" s="1">
        <v>0.80600000000000005</v>
      </c>
      <c r="H319" s="1">
        <v>0.99170000000000003</v>
      </c>
      <c r="I319" s="1">
        <v>0.75190000000000001</v>
      </c>
      <c r="J319" s="1">
        <v>0.84909999999999997</v>
      </c>
      <c r="K319" s="1">
        <v>1.6893</v>
      </c>
      <c r="L319" s="1">
        <v>0.76790000000000003</v>
      </c>
      <c r="M319">
        <v>0</v>
      </c>
    </row>
    <row r="320" spans="1:13" x14ac:dyDescent="0.3">
      <c r="A320" s="2">
        <v>70129</v>
      </c>
      <c r="B320" s="1">
        <v>1089.115</v>
      </c>
      <c r="C320" s="1">
        <v>422.12150000000003</v>
      </c>
      <c r="D320" s="1">
        <v>212.88630000000001</v>
      </c>
      <c r="E320" s="2">
        <v>71515</v>
      </c>
      <c r="F320" s="1">
        <v>298.81599999999997</v>
      </c>
      <c r="G320" s="1">
        <v>0.86350000000000005</v>
      </c>
      <c r="H320" s="1">
        <v>0.98060000000000003</v>
      </c>
      <c r="I320" s="1">
        <v>0.61619999999999997</v>
      </c>
      <c r="J320" s="1">
        <v>0.74299999999999999</v>
      </c>
      <c r="K320" s="1">
        <v>1.9827999999999999</v>
      </c>
      <c r="L320" s="1">
        <v>0.70789999999999997</v>
      </c>
      <c r="M320">
        <v>0</v>
      </c>
    </row>
    <row r="321" spans="1:13" x14ac:dyDescent="0.3">
      <c r="A321" s="2">
        <v>83987</v>
      </c>
      <c r="B321" s="1">
        <v>1162.9680000000001</v>
      </c>
      <c r="C321" s="1">
        <v>448.64449999999999</v>
      </c>
      <c r="D321" s="1">
        <v>239.77510000000001</v>
      </c>
      <c r="E321" s="2">
        <v>85055</v>
      </c>
      <c r="F321" s="1">
        <v>327.01</v>
      </c>
      <c r="G321" s="1">
        <v>0.84519999999999995</v>
      </c>
      <c r="H321" s="1">
        <v>0.98740000000000006</v>
      </c>
      <c r="I321" s="1">
        <v>0.66890000000000005</v>
      </c>
      <c r="J321" s="1">
        <v>0.78029999999999999</v>
      </c>
      <c r="K321" s="1">
        <v>1.8711</v>
      </c>
      <c r="L321" s="1">
        <v>0.72889999999999999</v>
      </c>
      <c r="M321">
        <v>0</v>
      </c>
    </row>
    <row r="322" spans="1:13" x14ac:dyDescent="0.3">
      <c r="A322" s="2">
        <v>85020</v>
      </c>
      <c r="B322" s="1">
        <v>1146.008</v>
      </c>
      <c r="C322" s="1">
        <v>453.35950000000003</v>
      </c>
      <c r="D322" s="1">
        <v>239.26179999999999</v>
      </c>
      <c r="E322" s="2">
        <v>85812</v>
      </c>
      <c r="F322" s="1">
        <v>329.01490000000001</v>
      </c>
      <c r="G322" s="1">
        <v>0.84940000000000004</v>
      </c>
      <c r="H322" s="1">
        <v>0.99080000000000001</v>
      </c>
      <c r="I322" s="1">
        <v>0.69540000000000002</v>
      </c>
      <c r="J322" s="1">
        <v>0.8135</v>
      </c>
      <c r="K322" s="1">
        <v>1.8948</v>
      </c>
      <c r="L322" s="1">
        <v>0.72570000000000001</v>
      </c>
      <c r="M322">
        <v>0</v>
      </c>
    </row>
    <row r="323" spans="1:13" x14ac:dyDescent="0.3">
      <c r="A323" s="2">
        <v>71069</v>
      </c>
      <c r="B323" s="1">
        <v>1053.7750000000001</v>
      </c>
      <c r="C323" s="1">
        <v>424.0874</v>
      </c>
      <c r="D323" s="1">
        <v>214.33430000000001</v>
      </c>
      <c r="E323" s="2">
        <v>71801</v>
      </c>
      <c r="F323" s="1">
        <v>300.81200000000001</v>
      </c>
      <c r="G323" s="1">
        <v>0.8629</v>
      </c>
      <c r="H323" s="1">
        <v>0.98980000000000001</v>
      </c>
      <c r="I323" s="1">
        <v>0.76170000000000004</v>
      </c>
      <c r="J323" s="1">
        <v>0.80430000000000001</v>
      </c>
      <c r="K323" s="1">
        <v>1.9785999999999999</v>
      </c>
      <c r="L323" s="1">
        <v>0.70930000000000004</v>
      </c>
      <c r="M323">
        <v>0</v>
      </c>
    </row>
    <row r="324" spans="1:13" x14ac:dyDescent="0.3">
      <c r="A324" s="2">
        <v>92549</v>
      </c>
      <c r="B324" s="1">
        <v>1178.693</v>
      </c>
      <c r="C324" s="1">
        <v>455.43680000000001</v>
      </c>
      <c r="D324" s="1">
        <v>259.11349999999999</v>
      </c>
      <c r="E324" s="2">
        <v>93333</v>
      </c>
      <c r="F324" s="1">
        <v>343.274</v>
      </c>
      <c r="G324" s="1">
        <v>0.82240000000000002</v>
      </c>
      <c r="H324" s="1">
        <v>0.99160000000000004</v>
      </c>
      <c r="I324" s="1">
        <v>0.71250000000000002</v>
      </c>
      <c r="J324" s="1">
        <v>0.83709999999999996</v>
      </c>
      <c r="K324" s="1">
        <v>1.7577</v>
      </c>
      <c r="L324" s="1">
        <v>0.75370000000000004</v>
      </c>
      <c r="M324">
        <v>0</v>
      </c>
    </row>
    <row r="325" spans="1:13" x14ac:dyDescent="0.3">
      <c r="A325" s="2">
        <v>84726</v>
      </c>
      <c r="B325" s="1">
        <v>1104.499</v>
      </c>
      <c r="C325" s="1">
        <v>402.3109</v>
      </c>
      <c r="D325" s="1">
        <v>269.56670000000003</v>
      </c>
      <c r="E325" s="2">
        <v>85740</v>
      </c>
      <c r="F325" s="1">
        <v>328.44560000000001</v>
      </c>
      <c r="G325" s="1">
        <v>0.74229999999999996</v>
      </c>
      <c r="H325" s="1">
        <v>0.98819999999999997</v>
      </c>
      <c r="I325" s="1">
        <v>0.74480000000000002</v>
      </c>
      <c r="J325" s="1">
        <v>0.87280000000000002</v>
      </c>
      <c r="K325" s="1">
        <v>1.4923999999999999</v>
      </c>
      <c r="L325" s="1">
        <v>0.81640000000000001</v>
      </c>
      <c r="M325">
        <v>0</v>
      </c>
    </row>
    <row r="326" spans="1:13" x14ac:dyDescent="0.3">
      <c r="A326" s="2">
        <v>72430</v>
      </c>
      <c r="B326" s="1">
        <v>1082.3</v>
      </c>
      <c r="C326" s="1">
        <v>443.24889999999999</v>
      </c>
      <c r="D326" s="1">
        <v>209.19800000000001</v>
      </c>
      <c r="E326" s="2">
        <v>73096</v>
      </c>
      <c r="F326" s="1">
        <v>303.67869999999999</v>
      </c>
      <c r="G326" s="1">
        <v>0.88160000000000005</v>
      </c>
      <c r="H326" s="1">
        <v>0.9909</v>
      </c>
      <c r="I326" s="1">
        <v>0.75229999999999997</v>
      </c>
      <c r="J326" s="1">
        <v>0.77700000000000002</v>
      </c>
      <c r="K326" s="1">
        <v>2.1187999999999998</v>
      </c>
      <c r="L326" s="1">
        <v>0.68510000000000004</v>
      </c>
      <c r="M326">
        <v>0</v>
      </c>
    </row>
    <row r="327" spans="1:13" x14ac:dyDescent="0.3">
      <c r="A327" s="2">
        <v>68805</v>
      </c>
      <c r="B327" s="1">
        <v>1048.5139999999999</v>
      </c>
      <c r="C327" s="1">
        <v>427.2525</v>
      </c>
      <c r="D327" s="1">
        <v>205.88749999999999</v>
      </c>
      <c r="E327" s="2">
        <v>69472</v>
      </c>
      <c r="F327" s="1">
        <v>295.98180000000002</v>
      </c>
      <c r="G327" s="1">
        <v>0.87619999999999998</v>
      </c>
      <c r="H327" s="1">
        <v>0.99039999999999995</v>
      </c>
      <c r="I327" s="1">
        <v>0.77859999999999996</v>
      </c>
      <c r="J327" s="1">
        <v>0.78649999999999998</v>
      </c>
      <c r="K327" s="1">
        <v>2.0752000000000002</v>
      </c>
      <c r="L327" s="1">
        <v>0.69279999999999997</v>
      </c>
      <c r="M327">
        <v>0</v>
      </c>
    </row>
    <row r="328" spans="1:13" x14ac:dyDescent="0.3">
      <c r="A328" s="2">
        <v>80417</v>
      </c>
      <c r="B328" s="1">
        <v>1100.4000000000001</v>
      </c>
      <c r="C328" s="1">
        <v>430.12689999999998</v>
      </c>
      <c r="D328" s="1">
        <v>238.72219999999999</v>
      </c>
      <c r="E328" s="2">
        <v>81092</v>
      </c>
      <c r="F328" s="1">
        <v>319.98450000000003</v>
      </c>
      <c r="G328" s="1">
        <v>0.83179999999999998</v>
      </c>
      <c r="H328" s="1">
        <v>0.99170000000000003</v>
      </c>
      <c r="I328" s="1">
        <v>0.75019999999999998</v>
      </c>
      <c r="J328" s="1">
        <v>0.83460000000000001</v>
      </c>
      <c r="K328" s="1">
        <v>1.8018000000000001</v>
      </c>
      <c r="L328" s="1">
        <v>0.74390000000000001</v>
      </c>
      <c r="M328">
        <v>0</v>
      </c>
    </row>
    <row r="329" spans="1:13" x14ac:dyDescent="0.3">
      <c r="A329" s="2">
        <v>81646</v>
      </c>
      <c r="B329" s="1">
        <v>1111.511</v>
      </c>
      <c r="C329" s="1">
        <v>441.5831</v>
      </c>
      <c r="D329" s="1">
        <v>236.25569999999999</v>
      </c>
      <c r="E329" s="2">
        <v>82306</v>
      </c>
      <c r="F329" s="1">
        <v>322.42039999999997</v>
      </c>
      <c r="G329" s="1">
        <v>0.8448</v>
      </c>
      <c r="H329" s="1">
        <v>0.99199999999999999</v>
      </c>
      <c r="I329" s="1">
        <v>0.6542</v>
      </c>
      <c r="J329" s="1">
        <v>0.83050000000000002</v>
      </c>
      <c r="K329" s="1">
        <v>1.8691</v>
      </c>
      <c r="L329" s="1">
        <v>0.73009999999999997</v>
      </c>
      <c r="M329">
        <v>0</v>
      </c>
    </row>
    <row r="330" spans="1:13" x14ac:dyDescent="0.3">
      <c r="A330" s="2">
        <v>64005</v>
      </c>
      <c r="B330" s="1">
        <v>970.52300000000002</v>
      </c>
      <c r="C330" s="1">
        <v>374.15780000000001</v>
      </c>
      <c r="D330" s="1">
        <v>218.5676</v>
      </c>
      <c r="E330" s="2">
        <v>64565</v>
      </c>
      <c r="F330" s="1">
        <v>285.471</v>
      </c>
      <c r="G330" s="1">
        <v>0.81159999999999999</v>
      </c>
      <c r="H330" s="1">
        <v>0.99129999999999996</v>
      </c>
      <c r="I330" s="1">
        <v>0.74439999999999995</v>
      </c>
      <c r="J330" s="1">
        <v>0.85389999999999999</v>
      </c>
      <c r="K330" s="1">
        <v>1.7119</v>
      </c>
      <c r="L330" s="1">
        <v>0.76300000000000001</v>
      </c>
      <c r="M330">
        <v>0</v>
      </c>
    </row>
    <row r="331" spans="1:13" x14ac:dyDescent="0.3">
      <c r="A331" s="2">
        <v>75226</v>
      </c>
      <c r="B331" s="1">
        <v>1102.405</v>
      </c>
      <c r="C331" s="1">
        <v>435.49099999999999</v>
      </c>
      <c r="D331" s="1">
        <v>220.52099999999999</v>
      </c>
      <c r="E331" s="2">
        <v>76017</v>
      </c>
      <c r="F331" s="1">
        <v>309.4846</v>
      </c>
      <c r="G331" s="1">
        <v>0.86229999999999996</v>
      </c>
      <c r="H331" s="1">
        <v>0.98960000000000004</v>
      </c>
      <c r="I331" s="1">
        <v>0.6804</v>
      </c>
      <c r="J331" s="1">
        <v>0.77780000000000005</v>
      </c>
      <c r="K331" s="1">
        <v>1.9748000000000001</v>
      </c>
      <c r="L331" s="1">
        <v>0.7107</v>
      </c>
      <c r="M331">
        <v>0</v>
      </c>
    </row>
    <row r="332" spans="1:13" x14ac:dyDescent="0.3">
      <c r="A332" s="2">
        <v>91739</v>
      </c>
      <c r="B332" s="1">
        <v>1153.2940000000001</v>
      </c>
      <c r="C332" s="1">
        <v>436.75749999999999</v>
      </c>
      <c r="D332" s="1">
        <v>268.47890000000001</v>
      </c>
      <c r="E332" s="2">
        <v>92863</v>
      </c>
      <c r="F332" s="1">
        <v>341.76850000000002</v>
      </c>
      <c r="G332" s="1">
        <v>0.78879999999999995</v>
      </c>
      <c r="H332" s="1">
        <v>0.9879</v>
      </c>
      <c r="I332" s="1">
        <v>0.73419999999999996</v>
      </c>
      <c r="J332" s="1">
        <v>0.86670000000000003</v>
      </c>
      <c r="K332" s="1">
        <v>1.6268</v>
      </c>
      <c r="L332" s="1">
        <v>0.78249999999999997</v>
      </c>
      <c r="M332">
        <v>0</v>
      </c>
    </row>
    <row r="333" spans="1:13" x14ac:dyDescent="0.3">
      <c r="A333" s="2">
        <v>65739</v>
      </c>
      <c r="B333" s="1">
        <v>999.64499999999998</v>
      </c>
      <c r="C333" s="1">
        <v>394.76920000000001</v>
      </c>
      <c r="D333" s="1">
        <v>212.89959999999999</v>
      </c>
      <c r="E333" s="2">
        <v>66429</v>
      </c>
      <c r="F333" s="1">
        <v>289.31209999999999</v>
      </c>
      <c r="G333" s="1">
        <v>0.84209999999999996</v>
      </c>
      <c r="H333" s="1">
        <v>0.98960000000000004</v>
      </c>
      <c r="I333" s="1">
        <v>0.64829999999999999</v>
      </c>
      <c r="J333" s="1">
        <v>0.82669999999999999</v>
      </c>
      <c r="K333" s="1">
        <v>1.8543000000000001</v>
      </c>
      <c r="L333" s="1">
        <v>0.7329</v>
      </c>
      <c r="M333">
        <v>0</v>
      </c>
    </row>
    <row r="334" spans="1:13" x14ac:dyDescent="0.3">
      <c r="A334" s="2">
        <v>92851</v>
      </c>
      <c r="B334" s="1">
        <v>1194.4770000000001</v>
      </c>
      <c r="C334" s="1">
        <v>458.92129999999997</v>
      </c>
      <c r="D334" s="1">
        <v>260.63</v>
      </c>
      <c r="E334" s="2">
        <v>94170</v>
      </c>
      <c r="F334" s="1">
        <v>343.83359999999999</v>
      </c>
      <c r="G334" s="1">
        <v>0.82310000000000005</v>
      </c>
      <c r="H334" s="1">
        <v>0.98599999999999999</v>
      </c>
      <c r="I334" s="1">
        <v>0.76290000000000002</v>
      </c>
      <c r="J334" s="1">
        <v>0.81779999999999997</v>
      </c>
      <c r="K334" s="1">
        <v>1.7607999999999999</v>
      </c>
      <c r="L334" s="1">
        <v>0.74919999999999998</v>
      </c>
      <c r="M334">
        <v>0</v>
      </c>
    </row>
    <row r="335" spans="1:13" x14ac:dyDescent="0.3">
      <c r="A335" s="2">
        <v>81348</v>
      </c>
      <c r="B335" s="1">
        <v>1116.6790000000001</v>
      </c>
      <c r="C335" s="1">
        <v>440.98110000000003</v>
      </c>
      <c r="D335" s="1">
        <v>236.19710000000001</v>
      </c>
      <c r="E335" s="2">
        <v>82610</v>
      </c>
      <c r="F335" s="1">
        <v>321.83150000000001</v>
      </c>
      <c r="G335" s="1">
        <v>0.84450000000000003</v>
      </c>
      <c r="H335" s="1">
        <v>0.98470000000000002</v>
      </c>
      <c r="I335" s="1">
        <v>0.64849999999999997</v>
      </c>
      <c r="J335" s="1">
        <v>0.81979999999999997</v>
      </c>
      <c r="K335" s="1">
        <v>1.867</v>
      </c>
      <c r="L335" s="1">
        <v>0.7298</v>
      </c>
      <c r="M335">
        <v>0</v>
      </c>
    </row>
    <row r="336" spans="1:13" x14ac:dyDescent="0.3">
      <c r="A336" s="2">
        <v>73428</v>
      </c>
      <c r="B336" s="1">
        <v>1040.181</v>
      </c>
      <c r="C336" s="1">
        <v>396.17970000000003</v>
      </c>
      <c r="D336" s="1">
        <v>236.97380000000001</v>
      </c>
      <c r="E336" s="2">
        <v>74075</v>
      </c>
      <c r="F336" s="1">
        <v>305.76369999999997</v>
      </c>
      <c r="G336" s="1">
        <v>0.8014</v>
      </c>
      <c r="H336" s="1">
        <v>0.99129999999999996</v>
      </c>
      <c r="I336" s="1">
        <v>0.73499999999999999</v>
      </c>
      <c r="J336" s="1">
        <v>0.8528</v>
      </c>
      <c r="K336" s="1">
        <v>1.6718</v>
      </c>
      <c r="L336" s="1">
        <v>0.77180000000000004</v>
      </c>
      <c r="M336">
        <v>0</v>
      </c>
    </row>
    <row r="337" spans="1:13" x14ac:dyDescent="0.3">
      <c r="A337" s="2">
        <v>67736</v>
      </c>
      <c r="B337" s="1">
        <v>990.20399999999995</v>
      </c>
      <c r="C337" s="1">
        <v>366.0779</v>
      </c>
      <c r="D337" s="1">
        <v>237.09</v>
      </c>
      <c r="E337" s="2">
        <v>68405</v>
      </c>
      <c r="F337" s="1">
        <v>293.67349999999999</v>
      </c>
      <c r="G337" s="1">
        <v>0.76190000000000002</v>
      </c>
      <c r="H337" s="1">
        <v>0.99019999999999997</v>
      </c>
      <c r="I337" s="1">
        <v>0.72860000000000003</v>
      </c>
      <c r="J337" s="1">
        <v>0.86809999999999998</v>
      </c>
      <c r="K337" s="1">
        <v>1.544</v>
      </c>
      <c r="L337" s="1">
        <v>0.80220000000000002</v>
      </c>
      <c r="M337">
        <v>0</v>
      </c>
    </row>
    <row r="338" spans="1:13" x14ac:dyDescent="0.3">
      <c r="A338" s="2">
        <v>65139</v>
      </c>
      <c r="B338" s="1">
        <v>995.19899999999996</v>
      </c>
      <c r="C338" s="1">
        <v>383.81970000000001</v>
      </c>
      <c r="D338" s="1">
        <v>217.7336</v>
      </c>
      <c r="E338" s="2">
        <v>65790</v>
      </c>
      <c r="F338" s="1">
        <v>287.98880000000003</v>
      </c>
      <c r="G338" s="1">
        <v>0.82350000000000001</v>
      </c>
      <c r="H338" s="1">
        <v>0.99009999999999998</v>
      </c>
      <c r="I338" s="1">
        <v>0.73270000000000002</v>
      </c>
      <c r="J338" s="1">
        <v>0.82650000000000001</v>
      </c>
      <c r="K338" s="1">
        <v>1.7627999999999999</v>
      </c>
      <c r="L338" s="1">
        <v>0.75029999999999997</v>
      </c>
      <c r="M338">
        <v>0</v>
      </c>
    </row>
    <row r="339" spans="1:13" x14ac:dyDescent="0.3">
      <c r="A339" s="2">
        <v>96587</v>
      </c>
      <c r="B339" s="1">
        <v>1202.1759999999999</v>
      </c>
      <c r="C339" s="1">
        <v>477.3562</v>
      </c>
      <c r="D339" s="1">
        <v>258.32929999999999</v>
      </c>
      <c r="E339" s="2">
        <v>97232</v>
      </c>
      <c r="F339" s="1">
        <v>350.68270000000001</v>
      </c>
      <c r="G339" s="1">
        <v>0.84089999999999998</v>
      </c>
      <c r="H339" s="1">
        <v>0.99339999999999995</v>
      </c>
      <c r="I339" s="1">
        <v>0.65300000000000002</v>
      </c>
      <c r="J339" s="1">
        <v>0.83979999999999999</v>
      </c>
      <c r="K339" s="1">
        <v>1.8479000000000001</v>
      </c>
      <c r="L339" s="1">
        <v>0.73460000000000003</v>
      </c>
      <c r="M339">
        <v>0</v>
      </c>
    </row>
    <row r="340" spans="1:13" x14ac:dyDescent="0.3">
      <c r="A340" s="2">
        <v>60544</v>
      </c>
      <c r="B340" s="1">
        <v>957.495</v>
      </c>
      <c r="C340" s="1">
        <v>366.50799999999998</v>
      </c>
      <c r="D340" s="1">
        <v>212.33240000000001</v>
      </c>
      <c r="E340" s="2">
        <v>61459</v>
      </c>
      <c r="F340" s="1">
        <v>277.64550000000003</v>
      </c>
      <c r="G340" s="1">
        <v>0.81510000000000005</v>
      </c>
      <c r="H340" s="1">
        <v>0.98509999999999998</v>
      </c>
      <c r="I340" s="1">
        <v>0.73050000000000004</v>
      </c>
      <c r="J340" s="1">
        <v>0.82989999999999997</v>
      </c>
      <c r="K340" s="1">
        <v>1.7261</v>
      </c>
      <c r="L340" s="1">
        <v>0.75749999999999995</v>
      </c>
      <c r="M340">
        <v>0</v>
      </c>
    </row>
    <row r="341" spans="1:13" x14ac:dyDescent="0.3">
      <c r="A341" s="2">
        <v>85332</v>
      </c>
      <c r="B341" s="1">
        <v>1132.0999999999999</v>
      </c>
      <c r="C341" s="1">
        <v>442.48759999999999</v>
      </c>
      <c r="D341" s="1">
        <v>246.23400000000001</v>
      </c>
      <c r="E341" s="2">
        <v>86079</v>
      </c>
      <c r="F341" s="1">
        <v>329.61810000000003</v>
      </c>
      <c r="G341" s="1">
        <v>0.83089999999999997</v>
      </c>
      <c r="H341" s="1">
        <v>0.99129999999999996</v>
      </c>
      <c r="I341" s="1">
        <v>0.67020000000000002</v>
      </c>
      <c r="J341" s="1">
        <v>0.8367</v>
      </c>
      <c r="K341" s="1">
        <v>1.7969999999999999</v>
      </c>
      <c r="L341" s="1">
        <v>0.74490000000000001</v>
      </c>
      <c r="M341">
        <v>0</v>
      </c>
    </row>
    <row r="342" spans="1:13" x14ac:dyDescent="0.3">
      <c r="A342" s="2">
        <v>62862</v>
      </c>
      <c r="B342" s="1">
        <v>978.51199999999994</v>
      </c>
      <c r="C342" s="1">
        <v>376.25760000000002</v>
      </c>
      <c r="D342" s="1">
        <v>213.0009</v>
      </c>
      <c r="E342" s="2">
        <v>63538</v>
      </c>
      <c r="F342" s="1">
        <v>282.91059999999999</v>
      </c>
      <c r="G342" s="1">
        <v>0.82430000000000003</v>
      </c>
      <c r="H342" s="1">
        <v>0.98939999999999995</v>
      </c>
      <c r="I342" s="1">
        <v>0.68079999999999996</v>
      </c>
      <c r="J342" s="1">
        <v>0.82499999999999996</v>
      </c>
      <c r="K342" s="1">
        <v>1.7665</v>
      </c>
      <c r="L342" s="1">
        <v>0.75190000000000001</v>
      </c>
      <c r="M342">
        <v>0</v>
      </c>
    </row>
    <row r="343" spans="1:13" x14ac:dyDescent="0.3">
      <c r="A343" s="2">
        <v>59680</v>
      </c>
      <c r="B343" s="1">
        <v>914.10500000000002</v>
      </c>
      <c r="C343" s="1">
        <v>349.22390000000001</v>
      </c>
      <c r="D343" s="1">
        <v>218.2894</v>
      </c>
      <c r="E343" s="2">
        <v>60057</v>
      </c>
      <c r="F343" s="1">
        <v>275.65730000000002</v>
      </c>
      <c r="G343" s="1">
        <v>0.78059999999999996</v>
      </c>
      <c r="H343" s="1">
        <v>0.99370000000000003</v>
      </c>
      <c r="I343" s="1">
        <v>0.72209999999999996</v>
      </c>
      <c r="J343" s="1">
        <v>0.89749999999999996</v>
      </c>
      <c r="K343" s="1">
        <v>1.5998000000000001</v>
      </c>
      <c r="L343" s="1">
        <v>0.7893</v>
      </c>
      <c r="M343">
        <v>0</v>
      </c>
    </row>
    <row r="344" spans="1:13" x14ac:dyDescent="0.3">
      <c r="A344" s="2">
        <v>88735</v>
      </c>
      <c r="B344" s="1">
        <v>1148.0250000000001</v>
      </c>
      <c r="C344" s="1">
        <v>435.26769999999999</v>
      </c>
      <c r="D344" s="1">
        <v>260.12979999999999</v>
      </c>
      <c r="E344" s="2">
        <v>89694</v>
      </c>
      <c r="F344" s="1">
        <v>336.12630000000001</v>
      </c>
      <c r="G344" s="1">
        <v>0.80179999999999996</v>
      </c>
      <c r="H344" s="1">
        <v>0.98929999999999996</v>
      </c>
      <c r="I344" s="1">
        <v>0.7258</v>
      </c>
      <c r="J344" s="1">
        <v>0.84609999999999996</v>
      </c>
      <c r="K344" s="1">
        <v>1.6733</v>
      </c>
      <c r="L344" s="1">
        <v>0.7722</v>
      </c>
      <c r="M344">
        <v>0</v>
      </c>
    </row>
    <row r="345" spans="1:13" x14ac:dyDescent="0.3">
      <c r="A345" s="2">
        <v>69735</v>
      </c>
      <c r="B345" s="1">
        <v>1012.123</v>
      </c>
      <c r="C345" s="1">
        <v>394.78109999999998</v>
      </c>
      <c r="D345" s="1">
        <v>226.26320000000001</v>
      </c>
      <c r="E345" s="2">
        <v>70498</v>
      </c>
      <c r="F345" s="1">
        <v>297.97539999999998</v>
      </c>
      <c r="G345" s="1">
        <v>0.81950000000000001</v>
      </c>
      <c r="H345" s="1">
        <v>0.98919999999999997</v>
      </c>
      <c r="I345" s="1">
        <v>0.75849999999999995</v>
      </c>
      <c r="J345" s="1">
        <v>0.85540000000000005</v>
      </c>
      <c r="K345" s="1">
        <v>1.7447999999999999</v>
      </c>
      <c r="L345" s="1">
        <v>0.75480000000000003</v>
      </c>
      <c r="M345">
        <v>0</v>
      </c>
    </row>
    <row r="346" spans="1:13" x14ac:dyDescent="0.3">
      <c r="A346" s="2">
        <v>63196</v>
      </c>
      <c r="B346" s="1">
        <v>988.09799999999996</v>
      </c>
      <c r="C346" s="1">
        <v>389.32279999999997</v>
      </c>
      <c r="D346" s="1">
        <v>208.49430000000001</v>
      </c>
      <c r="E346" s="2">
        <v>64142</v>
      </c>
      <c r="F346" s="1">
        <v>283.66109999999998</v>
      </c>
      <c r="G346" s="1">
        <v>0.84450000000000003</v>
      </c>
      <c r="H346" s="1">
        <v>0.98529999999999995</v>
      </c>
      <c r="I346" s="1">
        <v>0.68879999999999997</v>
      </c>
      <c r="J346" s="1">
        <v>0.81340000000000001</v>
      </c>
      <c r="K346" s="1">
        <v>1.8673</v>
      </c>
      <c r="L346" s="1">
        <v>0.72860000000000003</v>
      </c>
      <c r="M346">
        <v>0</v>
      </c>
    </row>
    <row r="347" spans="1:13" x14ac:dyDescent="0.3">
      <c r="A347" s="2">
        <v>90274</v>
      </c>
      <c r="B347" s="1">
        <v>1128.662</v>
      </c>
      <c r="C347" s="1">
        <v>422.26130000000001</v>
      </c>
      <c r="D347" s="1">
        <v>273.17239999999998</v>
      </c>
      <c r="E347" s="2">
        <v>90999</v>
      </c>
      <c r="F347" s="1">
        <v>339.02870000000001</v>
      </c>
      <c r="G347" s="1">
        <v>0.76259999999999994</v>
      </c>
      <c r="H347" s="1">
        <v>0.99199999999999999</v>
      </c>
      <c r="I347" s="1">
        <v>0.71809999999999996</v>
      </c>
      <c r="J347" s="1">
        <v>0.89049999999999996</v>
      </c>
      <c r="K347" s="1">
        <v>1.5458000000000001</v>
      </c>
      <c r="L347" s="1">
        <v>0.80289999999999995</v>
      </c>
      <c r="M347">
        <v>0</v>
      </c>
    </row>
    <row r="348" spans="1:13" x14ac:dyDescent="0.3">
      <c r="A348" s="2">
        <v>85506</v>
      </c>
      <c r="B348" s="1">
        <v>1126.425</v>
      </c>
      <c r="C348" s="1">
        <v>435.65170000000001</v>
      </c>
      <c r="D348" s="1">
        <v>251.69450000000001</v>
      </c>
      <c r="E348" s="2">
        <v>86268</v>
      </c>
      <c r="F348" s="1">
        <v>329.95400000000001</v>
      </c>
      <c r="G348" s="1">
        <v>0.81620000000000004</v>
      </c>
      <c r="H348" s="1">
        <v>0.99119999999999997</v>
      </c>
      <c r="I348" s="1">
        <v>0.74460000000000004</v>
      </c>
      <c r="J348" s="1">
        <v>0.8468</v>
      </c>
      <c r="K348" s="1">
        <v>1.7309000000000001</v>
      </c>
      <c r="L348" s="1">
        <v>0.75739999999999996</v>
      </c>
      <c r="M348">
        <v>0</v>
      </c>
    </row>
    <row r="349" spans="1:13" x14ac:dyDescent="0.3">
      <c r="A349" s="2">
        <v>96580</v>
      </c>
      <c r="B349" s="1">
        <v>1213.308</v>
      </c>
      <c r="C349" s="1">
        <v>464.00049999999999</v>
      </c>
      <c r="D349" s="1">
        <v>266.12650000000002</v>
      </c>
      <c r="E349" s="2">
        <v>97873</v>
      </c>
      <c r="F349" s="1">
        <v>350.67</v>
      </c>
      <c r="G349" s="1">
        <v>0.81920000000000004</v>
      </c>
      <c r="H349" s="1">
        <v>0.98680000000000001</v>
      </c>
      <c r="I349" s="1">
        <v>0.74439999999999995</v>
      </c>
      <c r="J349" s="1">
        <v>0.82440000000000002</v>
      </c>
      <c r="K349" s="1">
        <v>1.7435</v>
      </c>
      <c r="L349" s="1">
        <v>0.75580000000000003</v>
      </c>
      <c r="M349">
        <v>0</v>
      </c>
    </row>
    <row r="350" spans="1:13" x14ac:dyDescent="0.3">
      <c r="A350" s="2">
        <v>69598</v>
      </c>
      <c r="B350" s="1">
        <v>1025.298</v>
      </c>
      <c r="C350" s="1">
        <v>396.69139999999999</v>
      </c>
      <c r="D350" s="1">
        <v>225.24160000000001</v>
      </c>
      <c r="E350" s="2">
        <v>70469</v>
      </c>
      <c r="F350" s="1">
        <v>297.68259999999998</v>
      </c>
      <c r="G350" s="1">
        <v>0.82320000000000004</v>
      </c>
      <c r="H350" s="1">
        <v>0.98760000000000003</v>
      </c>
      <c r="I350" s="1">
        <v>0.66300000000000003</v>
      </c>
      <c r="J350" s="1">
        <v>0.83199999999999996</v>
      </c>
      <c r="K350" s="1">
        <v>1.7612000000000001</v>
      </c>
      <c r="L350" s="1">
        <v>0.75039999999999996</v>
      </c>
      <c r="M350">
        <v>0</v>
      </c>
    </row>
    <row r="351" spans="1:13" x14ac:dyDescent="0.3">
      <c r="A351" s="2">
        <v>81458</v>
      </c>
      <c r="B351" s="1">
        <v>1131.1289999999999</v>
      </c>
      <c r="C351" s="1">
        <v>432.66539999999998</v>
      </c>
      <c r="D351" s="1">
        <v>242.53219999999999</v>
      </c>
      <c r="E351" s="2">
        <v>83163</v>
      </c>
      <c r="F351" s="1">
        <v>322.04899999999998</v>
      </c>
      <c r="G351" s="1">
        <v>0.82809999999999995</v>
      </c>
      <c r="H351" s="1">
        <v>0.97950000000000004</v>
      </c>
      <c r="I351" s="1">
        <v>0.69769999999999999</v>
      </c>
      <c r="J351" s="1">
        <v>0.80010000000000003</v>
      </c>
      <c r="K351" s="1">
        <v>1.784</v>
      </c>
      <c r="L351" s="1">
        <v>0.74429999999999996</v>
      </c>
      <c r="M351">
        <v>0</v>
      </c>
    </row>
    <row r="352" spans="1:13" x14ac:dyDescent="0.3">
      <c r="A352" s="2">
        <v>87646</v>
      </c>
      <c r="B352" s="1">
        <v>1175.7</v>
      </c>
      <c r="C352" s="1">
        <v>469.66730000000001</v>
      </c>
      <c r="D352" s="1">
        <v>238.59950000000001</v>
      </c>
      <c r="E352" s="2">
        <v>88681</v>
      </c>
      <c r="F352" s="1">
        <v>334.05739999999997</v>
      </c>
      <c r="G352" s="1">
        <v>0.86129999999999995</v>
      </c>
      <c r="H352" s="1">
        <v>0.98829999999999996</v>
      </c>
      <c r="I352" s="1">
        <v>0.6925</v>
      </c>
      <c r="J352" s="1">
        <v>0.79679999999999995</v>
      </c>
      <c r="K352" s="1">
        <v>1.9683999999999999</v>
      </c>
      <c r="L352" s="1">
        <v>0.71130000000000004</v>
      </c>
      <c r="M352">
        <v>0</v>
      </c>
    </row>
    <row r="353" spans="1:13" x14ac:dyDescent="0.3">
      <c r="A353" s="2">
        <v>79453</v>
      </c>
      <c r="B353" s="1">
        <v>1106.5740000000001</v>
      </c>
      <c r="C353" s="1">
        <v>414.39929999999998</v>
      </c>
      <c r="D353" s="1">
        <v>246.10130000000001</v>
      </c>
      <c r="E353" s="2">
        <v>80425</v>
      </c>
      <c r="F353" s="1">
        <v>318.06079999999997</v>
      </c>
      <c r="G353" s="1">
        <v>0.80459999999999998</v>
      </c>
      <c r="H353" s="1">
        <v>0.9879</v>
      </c>
      <c r="I353" s="1">
        <v>0.70750000000000002</v>
      </c>
      <c r="J353" s="1">
        <v>0.81540000000000001</v>
      </c>
      <c r="K353" s="1">
        <v>1.6839</v>
      </c>
      <c r="L353" s="1">
        <v>0.76749999999999996</v>
      </c>
      <c r="M353">
        <v>0</v>
      </c>
    </row>
    <row r="354" spans="1:13" x14ac:dyDescent="0.3">
      <c r="A354" s="2">
        <v>93462</v>
      </c>
      <c r="B354" s="1">
        <v>1218.894</v>
      </c>
      <c r="C354" s="1">
        <v>489.06909999999999</v>
      </c>
      <c r="D354" s="1">
        <v>244.93</v>
      </c>
      <c r="E354" s="2">
        <v>94541</v>
      </c>
      <c r="F354" s="1">
        <v>344.9631</v>
      </c>
      <c r="G354" s="1">
        <v>0.86560000000000004</v>
      </c>
      <c r="H354" s="1">
        <v>0.98860000000000003</v>
      </c>
      <c r="I354" s="1">
        <v>0.69869999999999999</v>
      </c>
      <c r="J354" s="1">
        <v>0.79049999999999998</v>
      </c>
      <c r="K354" s="1">
        <v>1.9967999999999999</v>
      </c>
      <c r="L354" s="1">
        <v>0.70530000000000004</v>
      </c>
      <c r="M354">
        <v>0</v>
      </c>
    </row>
    <row r="355" spans="1:13" x14ac:dyDescent="0.3">
      <c r="A355" s="2">
        <v>70804</v>
      </c>
      <c r="B355" s="1">
        <v>1077.8340000000001</v>
      </c>
      <c r="C355" s="1">
        <v>425.07069999999999</v>
      </c>
      <c r="D355" s="1">
        <v>212.9119</v>
      </c>
      <c r="E355" s="2">
        <v>71696</v>
      </c>
      <c r="F355" s="1">
        <v>300.25060000000002</v>
      </c>
      <c r="G355" s="1">
        <v>0.86550000000000005</v>
      </c>
      <c r="H355" s="1">
        <v>0.98760000000000003</v>
      </c>
      <c r="I355" s="1">
        <v>0.72860000000000003</v>
      </c>
      <c r="J355" s="1">
        <v>0.76590000000000003</v>
      </c>
      <c r="K355" s="1">
        <v>1.9964999999999999</v>
      </c>
      <c r="L355" s="1">
        <v>0.70640000000000003</v>
      </c>
      <c r="M355">
        <v>0</v>
      </c>
    </row>
    <row r="356" spans="1:13" x14ac:dyDescent="0.3">
      <c r="A356" s="2">
        <v>80857</v>
      </c>
      <c r="B356" s="1">
        <v>1114.855</v>
      </c>
      <c r="C356" s="1">
        <v>429.93830000000003</v>
      </c>
      <c r="D356" s="1">
        <v>240.6893</v>
      </c>
      <c r="E356" s="2">
        <v>81791</v>
      </c>
      <c r="F356" s="1">
        <v>320.8587</v>
      </c>
      <c r="G356" s="1">
        <v>0.8286</v>
      </c>
      <c r="H356" s="1">
        <v>0.98860000000000003</v>
      </c>
      <c r="I356" s="1">
        <v>0.68400000000000005</v>
      </c>
      <c r="J356" s="1">
        <v>0.8175</v>
      </c>
      <c r="K356" s="1">
        <v>1.7863</v>
      </c>
      <c r="L356" s="1">
        <v>0.74629999999999996</v>
      </c>
      <c r="M356">
        <v>0</v>
      </c>
    </row>
    <row r="357" spans="1:13" x14ac:dyDescent="0.3">
      <c r="A357" s="2">
        <v>71451</v>
      </c>
      <c r="B357" s="1">
        <v>1077.8119999999999</v>
      </c>
      <c r="C357" s="1">
        <v>422.76190000000003</v>
      </c>
      <c r="D357" s="1">
        <v>216.58260000000001</v>
      </c>
      <c r="E357" s="2">
        <v>72414</v>
      </c>
      <c r="F357" s="1">
        <v>301.61939999999998</v>
      </c>
      <c r="G357" s="1">
        <v>0.85880000000000001</v>
      </c>
      <c r="H357" s="1">
        <v>0.98670000000000002</v>
      </c>
      <c r="I357" s="1">
        <v>0.64049999999999996</v>
      </c>
      <c r="J357" s="1">
        <v>0.77290000000000003</v>
      </c>
      <c r="K357" s="1">
        <v>1.952</v>
      </c>
      <c r="L357" s="1">
        <v>0.71340000000000003</v>
      </c>
      <c r="M357">
        <v>0</v>
      </c>
    </row>
    <row r="358" spans="1:13" x14ac:dyDescent="0.3">
      <c r="A358" s="2">
        <v>79094</v>
      </c>
      <c r="B358" s="1">
        <v>1067.3910000000001</v>
      </c>
      <c r="C358" s="1">
        <v>391.12490000000003</v>
      </c>
      <c r="D358" s="1">
        <v>257.90620000000001</v>
      </c>
      <c r="E358" s="2">
        <v>79802</v>
      </c>
      <c r="F358" s="1">
        <v>317.3415</v>
      </c>
      <c r="G358" s="1">
        <v>0.75180000000000002</v>
      </c>
      <c r="H358" s="1">
        <v>0.99109999999999998</v>
      </c>
      <c r="I358" s="1">
        <v>0.749</v>
      </c>
      <c r="J358" s="1">
        <v>0.87239999999999995</v>
      </c>
      <c r="K358" s="1">
        <v>1.5165</v>
      </c>
      <c r="L358" s="1">
        <v>0.81140000000000001</v>
      </c>
      <c r="M358">
        <v>0</v>
      </c>
    </row>
    <row r="359" spans="1:13" x14ac:dyDescent="0.3">
      <c r="A359" s="2">
        <v>56944</v>
      </c>
      <c r="B359" s="1">
        <v>910.12599999999998</v>
      </c>
      <c r="C359" s="1">
        <v>329.96960000000001</v>
      </c>
      <c r="D359" s="1">
        <v>221.67910000000001</v>
      </c>
      <c r="E359" s="2">
        <v>57727</v>
      </c>
      <c r="F359" s="1">
        <v>269.2645</v>
      </c>
      <c r="G359" s="1">
        <v>0.74070000000000003</v>
      </c>
      <c r="H359" s="1">
        <v>0.98640000000000005</v>
      </c>
      <c r="I359" s="1">
        <v>0.71089999999999998</v>
      </c>
      <c r="J359" s="1">
        <v>0.8639</v>
      </c>
      <c r="K359" s="1">
        <v>1.4884999999999999</v>
      </c>
      <c r="L359" s="1">
        <v>0.81599999999999995</v>
      </c>
      <c r="M359">
        <v>0</v>
      </c>
    </row>
    <row r="360" spans="1:13" x14ac:dyDescent="0.3">
      <c r="A360" s="2">
        <v>94685</v>
      </c>
      <c r="B360" s="1">
        <v>1284.0999999999999</v>
      </c>
      <c r="C360" s="1">
        <v>533.15319999999997</v>
      </c>
      <c r="D360" s="1">
        <v>227.4718</v>
      </c>
      <c r="E360" s="2">
        <v>95896</v>
      </c>
      <c r="F360" s="1">
        <v>347.21269999999998</v>
      </c>
      <c r="G360" s="1">
        <v>0.90439999999999998</v>
      </c>
      <c r="H360" s="1">
        <v>0.98740000000000006</v>
      </c>
      <c r="I360" s="1">
        <v>0.7389</v>
      </c>
      <c r="J360" s="1">
        <v>0.72160000000000002</v>
      </c>
      <c r="K360" s="1">
        <v>2.3437999999999999</v>
      </c>
      <c r="L360" s="1">
        <v>0.6512</v>
      </c>
      <c r="M360">
        <v>0</v>
      </c>
    </row>
    <row r="361" spans="1:13" x14ac:dyDescent="0.3">
      <c r="A361" s="2">
        <v>72908</v>
      </c>
      <c r="B361" s="1">
        <v>1069.877</v>
      </c>
      <c r="C361" s="1">
        <v>399.45429999999999</v>
      </c>
      <c r="D361" s="1">
        <v>233.6123</v>
      </c>
      <c r="E361" s="2">
        <v>73961</v>
      </c>
      <c r="F361" s="1">
        <v>304.67910000000001</v>
      </c>
      <c r="G361" s="1">
        <v>0.81120000000000003</v>
      </c>
      <c r="H361" s="1">
        <v>0.98580000000000001</v>
      </c>
      <c r="I361" s="1">
        <v>0.6915</v>
      </c>
      <c r="J361" s="1">
        <v>0.8004</v>
      </c>
      <c r="K361" s="1">
        <v>1.7099</v>
      </c>
      <c r="L361" s="1">
        <v>0.76270000000000004</v>
      </c>
      <c r="M361">
        <v>0</v>
      </c>
    </row>
    <row r="362" spans="1:13" x14ac:dyDescent="0.3">
      <c r="A362" s="2">
        <v>69209</v>
      </c>
      <c r="B362" s="1">
        <v>1020.574</v>
      </c>
      <c r="C362" s="1">
        <v>395.26780000000002</v>
      </c>
      <c r="D362" s="1">
        <v>223.73480000000001</v>
      </c>
      <c r="E362" s="2">
        <v>69893</v>
      </c>
      <c r="F362" s="1">
        <v>296.84949999999998</v>
      </c>
      <c r="G362" s="1">
        <v>0.82440000000000002</v>
      </c>
      <c r="H362" s="1">
        <v>0.99019999999999997</v>
      </c>
      <c r="I362" s="1">
        <v>0.73370000000000002</v>
      </c>
      <c r="J362" s="1">
        <v>0.83499999999999996</v>
      </c>
      <c r="K362" s="1">
        <v>1.7666999999999999</v>
      </c>
      <c r="L362" s="1">
        <v>0.751</v>
      </c>
      <c r="M362">
        <v>0</v>
      </c>
    </row>
    <row r="363" spans="1:13" x14ac:dyDescent="0.3">
      <c r="A363" s="2">
        <v>76009</v>
      </c>
      <c r="B363" s="1">
        <v>1099.029</v>
      </c>
      <c r="C363" s="1">
        <v>445.13260000000002</v>
      </c>
      <c r="D363" s="1">
        <v>217.93450000000001</v>
      </c>
      <c r="E363" s="2">
        <v>76742</v>
      </c>
      <c r="F363" s="1">
        <v>311.09109999999998</v>
      </c>
      <c r="G363" s="1">
        <v>0.872</v>
      </c>
      <c r="H363" s="1">
        <v>0.99039999999999995</v>
      </c>
      <c r="I363" s="1">
        <v>0.75080000000000002</v>
      </c>
      <c r="J363" s="1">
        <v>0.79079999999999995</v>
      </c>
      <c r="K363" s="1">
        <v>2.0425</v>
      </c>
      <c r="L363" s="1">
        <v>0.69889999999999997</v>
      </c>
      <c r="M363">
        <v>0</v>
      </c>
    </row>
    <row r="364" spans="1:13" x14ac:dyDescent="0.3">
      <c r="A364" s="2">
        <v>85234</v>
      </c>
      <c r="B364" s="1">
        <v>1136.952</v>
      </c>
      <c r="C364" s="1">
        <v>441.5856</v>
      </c>
      <c r="D364" s="1">
        <v>246.72110000000001</v>
      </c>
      <c r="E364" s="2">
        <v>86124</v>
      </c>
      <c r="F364" s="1">
        <v>329.42869999999999</v>
      </c>
      <c r="G364" s="1">
        <v>0.82940000000000003</v>
      </c>
      <c r="H364" s="1">
        <v>0.98970000000000002</v>
      </c>
      <c r="I364" s="1">
        <v>0.70379999999999998</v>
      </c>
      <c r="J364" s="1">
        <v>0.8286</v>
      </c>
      <c r="K364" s="1">
        <v>1.7898000000000001</v>
      </c>
      <c r="L364" s="1">
        <v>0.746</v>
      </c>
      <c r="M364">
        <v>0</v>
      </c>
    </row>
    <row r="365" spans="1:13" x14ac:dyDescent="0.3">
      <c r="A365" s="2">
        <v>73570</v>
      </c>
      <c r="B365" s="1">
        <v>1068.2059999999999</v>
      </c>
      <c r="C365" s="1">
        <v>390.5446</v>
      </c>
      <c r="D365" s="1">
        <v>241.3203</v>
      </c>
      <c r="E365" s="2">
        <v>74861</v>
      </c>
      <c r="F365" s="1">
        <v>306.05919999999998</v>
      </c>
      <c r="G365" s="1">
        <v>0.7863</v>
      </c>
      <c r="H365" s="1">
        <v>0.98280000000000001</v>
      </c>
      <c r="I365" s="1">
        <v>0.74990000000000001</v>
      </c>
      <c r="J365" s="1">
        <v>0.81020000000000003</v>
      </c>
      <c r="K365" s="1">
        <v>1.6184000000000001</v>
      </c>
      <c r="L365" s="1">
        <v>0.78369999999999995</v>
      </c>
      <c r="M365">
        <v>0</v>
      </c>
    </row>
    <row r="366" spans="1:13" x14ac:dyDescent="0.3">
      <c r="A366" s="2">
        <v>71929</v>
      </c>
      <c r="B366" s="1">
        <v>1071.3340000000001</v>
      </c>
      <c r="C366" s="1">
        <v>415.53399999999999</v>
      </c>
      <c r="D366" s="1">
        <v>221.5986</v>
      </c>
      <c r="E366" s="2">
        <v>72983</v>
      </c>
      <c r="F366" s="1">
        <v>302.6266</v>
      </c>
      <c r="G366" s="1">
        <v>0.84589999999999999</v>
      </c>
      <c r="H366" s="1">
        <v>0.98560000000000003</v>
      </c>
      <c r="I366" s="1">
        <v>0.69779999999999998</v>
      </c>
      <c r="J366" s="1">
        <v>0.78749999999999998</v>
      </c>
      <c r="K366" s="1">
        <v>1.8752</v>
      </c>
      <c r="L366" s="1">
        <v>0.72829999999999995</v>
      </c>
      <c r="M366">
        <v>0</v>
      </c>
    </row>
    <row r="367" spans="1:13" x14ac:dyDescent="0.3">
      <c r="A367" s="2">
        <v>85227</v>
      </c>
      <c r="B367" s="1">
        <v>1147.99</v>
      </c>
      <c r="C367" s="1">
        <v>439.88299999999998</v>
      </c>
      <c r="D367" s="1">
        <v>247.36080000000001</v>
      </c>
      <c r="E367" s="2">
        <v>85996</v>
      </c>
      <c r="F367" s="1">
        <v>329.41520000000003</v>
      </c>
      <c r="G367" s="1">
        <v>0.82689999999999997</v>
      </c>
      <c r="H367" s="1">
        <v>0.99109999999999998</v>
      </c>
      <c r="I367" s="1">
        <v>0.72109999999999996</v>
      </c>
      <c r="J367" s="1">
        <v>0.81269999999999998</v>
      </c>
      <c r="K367" s="1">
        <v>1.7783</v>
      </c>
      <c r="L367" s="1">
        <v>0.74890000000000001</v>
      </c>
      <c r="M367">
        <v>0</v>
      </c>
    </row>
    <row r="368" spans="1:13" x14ac:dyDescent="0.3">
      <c r="A368" s="2">
        <v>88100</v>
      </c>
      <c r="B368" s="1">
        <v>1229.953</v>
      </c>
      <c r="C368" s="1">
        <v>486.01659999999998</v>
      </c>
      <c r="D368" s="1">
        <v>232.5419</v>
      </c>
      <c r="E368" s="2">
        <v>89709</v>
      </c>
      <c r="F368" s="1">
        <v>334.92149999999998</v>
      </c>
      <c r="G368" s="1">
        <v>0.87809999999999999</v>
      </c>
      <c r="H368" s="1">
        <v>0.98209999999999997</v>
      </c>
      <c r="I368" s="1">
        <v>0.72199999999999998</v>
      </c>
      <c r="J368" s="1">
        <v>0.73180000000000001</v>
      </c>
      <c r="K368" s="1">
        <v>2.09</v>
      </c>
      <c r="L368" s="1">
        <v>0.68910000000000005</v>
      </c>
      <c r="M368">
        <v>0</v>
      </c>
    </row>
    <row r="369" spans="1:13" x14ac:dyDescent="0.3">
      <c r="A369" s="2">
        <v>99691</v>
      </c>
      <c r="B369" s="1">
        <v>1248.7270000000001</v>
      </c>
      <c r="C369" s="1">
        <v>493.42529999999999</v>
      </c>
      <c r="D369" s="1">
        <v>258.12540000000001</v>
      </c>
      <c r="E369" s="2">
        <v>100898</v>
      </c>
      <c r="F369" s="1">
        <v>356.2731</v>
      </c>
      <c r="G369" s="1">
        <v>0.85229999999999995</v>
      </c>
      <c r="H369" s="1">
        <v>0.98799999999999999</v>
      </c>
      <c r="I369" s="1">
        <v>0.63619999999999999</v>
      </c>
      <c r="J369" s="1">
        <v>0.8034</v>
      </c>
      <c r="K369" s="1">
        <v>1.9116</v>
      </c>
      <c r="L369" s="1">
        <v>0.72199999999999998</v>
      </c>
      <c r="M369">
        <v>0</v>
      </c>
    </row>
    <row r="370" spans="1:13" x14ac:dyDescent="0.3">
      <c r="A370" s="2">
        <v>67728</v>
      </c>
      <c r="B370" s="1">
        <v>1067.78</v>
      </c>
      <c r="C370" s="1">
        <v>427.9402</v>
      </c>
      <c r="D370" s="1">
        <v>204.1123</v>
      </c>
      <c r="E370" s="2">
        <v>68603</v>
      </c>
      <c r="F370" s="1">
        <v>293.65620000000001</v>
      </c>
      <c r="G370" s="1">
        <v>0.87890000000000001</v>
      </c>
      <c r="H370" s="1">
        <v>0.98719999999999997</v>
      </c>
      <c r="I370" s="1">
        <v>0.64219999999999999</v>
      </c>
      <c r="J370" s="1">
        <v>0.74650000000000005</v>
      </c>
      <c r="K370" s="1">
        <v>2.0966</v>
      </c>
      <c r="L370" s="1">
        <v>0.68620000000000003</v>
      </c>
      <c r="M370">
        <v>0</v>
      </c>
    </row>
    <row r="371" spans="1:13" x14ac:dyDescent="0.3">
      <c r="A371" s="2">
        <v>74399</v>
      </c>
      <c r="B371" s="1">
        <v>1058.165</v>
      </c>
      <c r="C371" s="1">
        <v>415.7672</v>
      </c>
      <c r="D371" s="1">
        <v>228.34209999999999</v>
      </c>
      <c r="E371" s="2">
        <v>75164</v>
      </c>
      <c r="F371" s="1">
        <v>307.77870000000001</v>
      </c>
      <c r="G371" s="1">
        <v>0.8357</v>
      </c>
      <c r="H371" s="1">
        <v>0.98980000000000001</v>
      </c>
      <c r="I371" s="1">
        <v>0.66120000000000001</v>
      </c>
      <c r="J371" s="1">
        <v>0.83499999999999996</v>
      </c>
      <c r="K371" s="1">
        <v>1.8208</v>
      </c>
      <c r="L371" s="1">
        <v>0.74029999999999996</v>
      </c>
      <c r="M371">
        <v>0</v>
      </c>
    </row>
    <row r="372" spans="1:13" x14ac:dyDescent="0.3">
      <c r="A372" s="2">
        <v>82501</v>
      </c>
      <c r="B372" s="1">
        <v>1144.3679999999999</v>
      </c>
      <c r="C372" s="1">
        <v>450.49950000000001</v>
      </c>
      <c r="D372" s="1">
        <v>234.0967</v>
      </c>
      <c r="E372" s="2">
        <v>83589</v>
      </c>
      <c r="F372" s="1">
        <v>324.10419999999999</v>
      </c>
      <c r="G372" s="1">
        <v>0.85440000000000005</v>
      </c>
      <c r="H372" s="1">
        <v>0.98699999999999999</v>
      </c>
      <c r="I372" s="1">
        <v>0.74270000000000003</v>
      </c>
      <c r="J372" s="1">
        <v>0.79169999999999996</v>
      </c>
      <c r="K372" s="1">
        <v>1.9244000000000001</v>
      </c>
      <c r="L372" s="1">
        <v>0.71940000000000004</v>
      </c>
      <c r="M372">
        <v>0</v>
      </c>
    </row>
    <row r="373" spans="1:13" x14ac:dyDescent="0.3">
      <c r="A373" s="2">
        <v>88264</v>
      </c>
      <c r="B373" s="1">
        <v>1153.3330000000001</v>
      </c>
      <c r="C373" s="1">
        <v>454.58780000000002</v>
      </c>
      <c r="D373" s="1">
        <v>248.86529999999999</v>
      </c>
      <c r="E373" s="2">
        <v>89198</v>
      </c>
      <c r="F373" s="1">
        <v>335.23309999999998</v>
      </c>
      <c r="G373" s="1">
        <v>0.83679999999999999</v>
      </c>
      <c r="H373" s="1">
        <v>0.98950000000000005</v>
      </c>
      <c r="I373" s="1">
        <v>0.64300000000000002</v>
      </c>
      <c r="J373" s="1">
        <v>0.83379999999999999</v>
      </c>
      <c r="K373" s="1">
        <v>1.8266</v>
      </c>
      <c r="L373" s="1">
        <v>0.73740000000000006</v>
      </c>
      <c r="M373">
        <v>0</v>
      </c>
    </row>
    <row r="374" spans="1:13" x14ac:dyDescent="0.3">
      <c r="A374" s="2">
        <v>57933</v>
      </c>
      <c r="B374" s="1">
        <v>904.07500000000005</v>
      </c>
      <c r="C374" s="1">
        <v>334.18950000000001</v>
      </c>
      <c r="D374" s="1">
        <v>222.87540000000001</v>
      </c>
      <c r="E374" s="2">
        <v>58748</v>
      </c>
      <c r="F374" s="1">
        <v>271.59269999999998</v>
      </c>
      <c r="G374" s="1">
        <v>0.74509999999999998</v>
      </c>
      <c r="H374" s="1">
        <v>0.98609999999999998</v>
      </c>
      <c r="I374" s="1">
        <v>0.72319999999999995</v>
      </c>
      <c r="J374" s="1">
        <v>0.89070000000000005</v>
      </c>
      <c r="K374" s="1">
        <v>1.4994000000000001</v>
      </c>
      <c r="L374" s="1">
        <v>0.81269999999999998</v>
      </c>
      <c r="M374">
        <v>0</v>
      </c>
    </row>
    <row r="375" spans="1:13" x14ac:dyDescent="0.3">
      <c r="A375" s="2">
        <v>84227</v>
      </c>
      <c r="B375" s="1">
        <v>1116.7739999999999</v>
      </c>
      <c r="C375" s="1">
        <v>432.31849999999997</v>
      </c>
      <c r="D375" s="1">
        <v>249.14439999999999</v>
      </c>
      <c r="E375" s="2">
        <v>85078</v>
      </c>
      <c r="F375" s="1">
        <v>327.4769</v>
      </c>
      <c r="G375" s="1">
        <v>0.81720000000000004</v>
      </c>
      <c r="H375" s="1">
        <v>0.99</v>
      </c>
      <c r="I375" s="1">
        <v>0.67469999999999997</v>
      </c>
      <c r="J375" s="1">
        <v>0.84870000000000001</v>
      </c>
      <c r="K375" s="1">
        <v>1.7352000000000001</v>
      </c>
      <c r="L375" s="1">
        <v>0.75749999999999995</v>
      </c>
      <c r="M375">
        <v>0</v>
      </c>
    </row>
    <row r="376" spans="1:13" x14ac:dyDescent="0.3">
      <c r="A376" s="2">
        <v>63415</v>
      </c>
      <c r="B376" s="1">
        <v>944.649</v>
      </c>
      <c r="C376" s="1">
        <v>355.47449999999998</v>
      </c>
      <c r="D376" s="1">
        <v>227.76570000000001</v>
      </c>
      <c r="E376" s="2">
        <v>63956</v>
      </c>
      <c r="F376" s="1">
        <v>284.15219999999999</v>
      </c>
      <c r="G376" s="1">
        <v>0.76780000000000004</v>
      </c>
      <c r="H376" s="1">
        <v>0.99150000000000005</v>
      </c>
      <c r="I376" s="1">
        <v>0.74450000000000005</v>
      </c>
      <c r="J376" s="1">
        <v>0.89300000000000002</v>
      </c>
      <c r="K376" s="1">
        <v>1.5607</v>
      </c>
      <c r="L376" s="1">
        <v>0.7994</v>
      </c>
      <c r="M376">
        <v>0</v>
      </c>
    </row>
    <row r="377" spans="1:13" x14ac:dyDescent="0.3">
      <c r="A377" s="2">
        <v>74091</v>
      </c>
      <c r="B377" s="1">
        <v>1072.7280000000001</v>
      </c>
      <c r="C377" s="1">
        <v>421.24270000000001</v>
      </c>
      <c r="D377" s="1">
        <v>225.9795</v>
      </c>
      <c r="E377" s="2">
        <v>75124</v>
      </c>
      <c r="F377" s="1">
        <v>307.14100000000002</v>
      </c>
      <c r="G377" s="1">
        <v>0.84389999999999998</v>
      </c>
      <c r="H377" s="1">
        <v>0.98619999999999997</v>
      </c>
      <c r="I377" s="1">
        <v>0.63729999999999998</v>
      </c>
      <c r="J377" s="1">
        <v>0.80910000000000004</v>
      </c>
      <c r="K377" s="1">
        <v>1.8641000000000001</v>
      </c>
      <c r="L377" s="1">
        <v>0.72909999999999997</v>
      </c>
      <c r="M377">
        <v>0</v>
      </c>
    </row>
    <row r="378" spans="1:13" x14ac:dyDescent="0.3">
      <c r="A378" s="2">
        <v>90880</v>
      </c>
      <c r="B378" s="1">
        <v>1166.4369999999999</v>
      </c>
      <c r="C378" s="1">
        <v>443.11610000000002</v>
      </c>
      <c r="D378" s="1">
        <v>262.63589999999999</v>
      </c>
      <c r="E378" s="2">
        <v>91957</v>
      </c>
      <c r="F378" s="1">
        <v>340.16469999999998</v>
      </c>
      <c r="G378" s="1">
        <v>0.8054</v>
      </c>
      <c r="H378" s="1">
        <v>0.98829999999999996</v>
      </c>
      <c r="I378" s="1">
        <v>0.71389999999999998</v>
      </c>
      <c r="J378" s="1">
        <v>0.83940000000000003</v>
      </c>
      <c r="K378" s="1">
        <v>1.6872</v>
      </c>
      <c r="L378" s="1">
        <v>0.76770000000000005</v>
      </c>
      <c r="M378">
        <v>0</v>
      </c>
    </row>
    <row r="379" spans="1:13" x14ac:dyDescent="0.3">
      <c r="A379" s="2">
        <v>105853</v>
      </c>
      <c r="B379" s="1">
        <v>1234.626</v>
      </c>
      <c r="C379" s="1">
        <v>469.29559999999998</v>
      </c>
      <c r="D379" s="1">
        <v>288.6814</v>
      </c>
      <c r="E379" s="2">
        <v>106944</v>
      </c>
      <c r="F379" s="1">
        <v>367.11880000000002</v>
      </c>
      <c r="G379" s="1">
        <v>0.78839999999999999</v>
      </c>
      <c r="H379" s="1">
        <v>0.98980000000000001</v>
      </c>
      <c r="I379" s="1">
        <v>0.73109999999999997</v>
      </c>
      <c r="J379" s="1">
        <v>0.87270000000000003</v>
      </c>
      <c r="K379" s="1">
        <v>1.6256999999999999</v>
      </c>
      <c r="L379" s="1">
        <v>0.7823</v>
      </c>
      <c r="M379">
        <v>0</v>
      </c>
    </row>
    <row r="380" spans="1:13" x14ac:dyDescent="0.3">
      <c r="A380" s="2">
        <v>79959</v>
      </c>
      <c r="B380" s="1">
        <v>1138.7529999999999</v>
      </c>
      <c r="C380" s="1">
        <v>447.6662</v>
      </c>
      <c r="D380" s="1">
        <v>228.2963</v>
      </c>
      <c r="E380" s="2">
        <v>81515</v>
      </c>
      <c r="F380" s="1">
        <v>319.072</v>
      </c>
      <c r="G380" s="1">
        <v>0.86019999999999996</v>
      </c>
      <c r="H380" s="1">
        <v>0.98089999999999999</v>
      </c>
      <c r="I380" s="1">
        <v>0.73729999999999996</v>
      </c>
      <c r="J380" s="1">
        <v>0.77490000000000003</v>
      </c>
      <c r="K380" s="1">
        <v>1.9609000000000001</v>
      </c>
      <c r="L380" s="1">
        <v>0.7127</v>
      </c>
      <c r="M380">
        <v>0</v>
      </c>
    </row>
    <row r="381" spans="1:13" x14ac:dyDescent="0.3">
      <c r="A381" s="2">
        <v>96500</v>
      </c>
      <c r="B381" s="1">
        <v>1180.348</v>
      </c>
      <c r="C381" s="1">
        <v>447.58330000000001</v>
      </c>
      <c r="D381" s="1">
        <v>276.08150000000001</v>
      </c>
      <c r="E381" s="2">
        <v>97396</v>
      </c>
      <c r="F381" s="1">
        <v>350.52480000000003</v>
      </c>
      <c r="G381" s="1">
        <v>0.78710000000000002</v>
      </c>
      <c r="H381" s="1">
        <v>0.99080000000000001</v>
      </c>
      <c r="I381" s="1">
        <v>0.7349</v>
      </c>
      <c r="J381" s="1">
        <v>0.87039999999999995</v>
      </c>
      <c r="K381" s="1">
        <v>1.6212</v>
      </c>
      <c r="L381" s="1">
        <v>0.78310000000000002</v>
      </c>
      <c r="M381">
        <v>0</v>
      </c>
    </row>
    <row r="382" spans="1:13" x14ac:dyDescent="0.3">
      <c r="A382" s="2">
        <v>79015</v>
      </c>
      <c r="B382" s="1">
        <v>1065.7380000000001</v>
      </c>
      <c r="C382" s="1">
        <v>407.90960000000001</v>
      </c>
      <c r="D382" s="1">
        <v>247.59039999999999</v>
      </c>
      <c r="E382" s="2">
        <v>79705</v>
      </c>
      <c r="F382" s="1">
        <v>317.18290000000002</v>
      </c>
      <c r="G382" s="1">
        <v>0.79469999999999996</v>
      </c>
      <c r="H382" s="1">
        <v>0.99129999999999996</v>
      </c>
      <c r="I382" s="1">
        <v>0.72199999999999998</v>
      </c>
      <c r="J382" s="1">
        <v>0.87419999999999998</v>
      </c>
      <c r="K382" s="1">
        <v>1.6475</v>
      </c>
      <c r="L382" s="1">
        <v>0.77759999999999996</v>
      </c>
      <c r="M382">
        <v>0</v>
      </c>
    </row>
    <row r="383" spans="1:13" x14ac:dyDescent="0.3">
      <c r="A383" s="2">
        <v>78423</v>
      </c>
      <c r="B383" s="1">
        <v>1100.135</v>
      </c>
      <c r="C383" s="1">
        <v>441.6902</v>
      </c>
      <c r="D383" s="1">
        <v>227.02279999999999</v>
      </c>
      <c r="E383" s="2">
        <v>79209</v>
      </c>
      <c r="F383" s="1">
        <v>315.99250000000001</v>
      </c>
      <c r="G383" s="1">
        <v>0.85780000000000001</v>
      </c>
      <c r="H383" s="1">
        <v>0.99009999999999998</v>
      </c>
      <c r="I383" s="1">
        <v>0.71130000000000004</v>
      </c>
      <c r="J383" s="1">
        <v>0.81430000000000002</v>
      </c>
      <c r="K383" s="1">
        <v>1.9456</v>
      </c>
      <c r="L383" s="1">
        <v>0.71540000000000004</v>
      </c>
      <c r="M383">
        <v>0</v>
      </c>
    </row>
    <row r="384" spans="1:13" x14ac:dyDescent="0.3">
      <c r="A384" s="2">
        <v>79066</v>
      </c>
      <c r="B384" s="1">
        <v>1037.3620000000001</v>
      </c>
      <c r="C384" s="1">
        <v>378.77030000000002</v>
      </c>
      <c r="D384" s="1">
        <v>266.54590000000002</v>
      </c>
      <c r="E384" s="2">
        <v>79616</v>
      </c>
      <c r="F384" s="1">
        <v>317.28530000000001</v>
      </c>
      <c r="G384" s="1">
        <v>0.71050000000000002</v>
      </c>
      <c r="H384" s="1">
        <v>0.99309999999999998</v>
      </c>
      <c r="I384" s="1">
        <v>0.78010000000000002</v>
      </c>
      <c r="J384" s="1">
        <v>0.92330000000000001</v>
      </c>
      <c r="K384" s="1">
        <v>1.421</v>
      </c>
      <c r="L384" s="1">
        <v>0.8377</v>
      </c>
      <c r="M384">
        <v>0</v>
      </c>
    </row>
    <row r="385" spans="1:13" x14ac:dyDescent="0.3">
      <c r="A385" s="2">
        <v>58242</v>
      </c>
      <c r="B385" s="1">
        <v>908.05100000000004</v>
      </c>
      <c r="C385" s="1">
        <v>347.58510000000001</v>
      </c>
      <c r="D385" s="1">
        <v>214.07919999999999</v>
      </c>
      <c r="E385" s="2">
        <v>58711</v>
      </c>
      <c r="F385" s="1">
        <v>272.31599999999997</v>
      </c>
      <c r="G385" s="1">
        <v>0.78779999999999994</v>
      </c>
      <c r="H385" s="1">
        <v>0.99199999999999999</v>
      </c>
      <c r="I385" s="1">
        <v>0.71799999999999997</v>
      </c>
      <c r="J385" s="1">
        <v>0.88759999999999994</v>
      </c>
      <c r="K385" s="1">
        <v>1.6235999999999999</v>
      </c>
      <c r="L385" s="1">
        <v>0.78349999999999997</v>
      </c>
      <c r="M385">
        <v>0</v>
      </c>
    </row>
    <row r="386" spans="1:13" x14ac:dyDescent="0.3">
      <c r="A386" s="2">
        <v>84726</v>
      </c>
      <c r="B386" s="1">
        <v>1133.008</v>
      </c>
      <c r="C386" s="1">
        <v>455.71480000000003</v>
      </c>
      <c r="D386" s="1">
        <v>237.8724</v>
      </c>
      <c r="E386" s="2">
        <v>85348</v>
      </c>
      <c r="F386" s="1">
        <v>328.44560000000001</v>
      </c>
      <c r="G386" s="1">
        <v>0.85299999999999998</v>
      </c>
      <c r="H386" s="1">
        <v>0.99270000000000003</v>
      </c>
      <c r="I386" s="1">
        <v>0.74209999999999998</v>
      </c>
      <c r="J386" s="1">
        <v>0.82940000000000003</v>
      </c>
      <c r="K386" s="1">
        <v>1.9157999999999999</v>
      </c>
      <c r="L386" s="1">
        <v>0.72070000000000001</v>
      </c>
      <c r="M386">
        <v>0</v>
      </c>
    </row>
    <row r="387" spans="1:13" x14ac:dyDescent="0.3">
      <c r="A387" s="2">
        <v>77944</v>
      </c>
      <c r="B387" s="1">
        <v>1072.146</v>
      </c>
      <c r="C387" s="1">
        <v>426.57960000000003</v>
      </c>
      <c r="D387" s="1">
        <v>233.7098</v>
      </c>
      <c r="E387" s="2">
        <v>78432</v>
      </c>
      <c r="F387" s="1">
        <v>315.02600000000001</v>
      </c>
      <c r="G387" s="1">
        <v>0.83660000000000001</v>
      </c>
      <c r="H387" s="1">
        <v>0.99380000000000002</v>
      </c>
      <c r="I387" s="1">
        <v>0.66769999999999996</v>
      </c>
      <c r="J387" s="1">
        <v>0.85209999999999997</v>
      </c>
      <c r="K387" s="1">
        <v>1.8252999999999999</v>
      </c>
      <c r="L387" s="1">
        <v>0.73850000000000005</v>
      </c>
      <c r="M387">
        <v>0</v>
      </c>
    </row>
    <row r="388" spans="1:13" x14ac:dyDescent="0.3">
      <c r="A388" s="2">
        <v>87034</v>
      </c>
      <c r="B388" s="1">
        <v>1162.0920000000001</v>
      </c>
      <c r="C388" s="1">
        <v>470.03609999999998</v>
      </c>
      <c r="D388" s="1">
        <v>237.03540000000001</v>
      </c>
      <c r="E388" s="2">
        <v>88251</v>
      </c>
      <c r="F388" s="1">
        <v>332.88909999999998</v>
      </c>
      <c r="G388" s="1">
        <v>0.86350000000000005</v>
      </c>
      <c r="H388" s="1">
        <v>0.98619999999999997</v>
      </c>
      <c r="I388" s="1">
        <v>0.76229999999999998</v>
      </c>
      <c r="J388" s="1">
        <v>0.80989999999999995</v>
      </c>
      <c r="K388" s="1">
        <v>1.9830000000000001</v>
      </c>
      <c r="L388" s="1">
        <v>0.70820000000000005</v>
      </c>
      <c r="M388">
        <v>0</v>
      </c>
    </row>
    <row r="389" spans="1:13" x14ac:dyDescent="0.3">
      <c r="A389" s="2">
        <v>87735</v>
      </c>
      <c r="B389" s="1">
        <v>1170.768</v>
      </c>
      <c r="C389" s="1">
        <v>470.96190000000001</v>
      </c>
      <c r="D389" s="1">
        <v>237.98310000000001</v>
      </c>
      <c r="E389" s="2">
        <v>88716</v>
      </c>
      <c r="F389" s="1">
        <v>334.22699999999998</v>
      </c>
      <c r="G389" s="1">
        <v>0.8629</v>
      </c>
      <c r="H389" s="1">
        <v>0.9889</v>
      </c>
      <c r="I389" s="1">
        <v>0.74150000000000005</v>
      </c>
      <c r="J389" s="1">
        <v>0.80430000000000001</v>
      </c>
      <c r="K389" s="1">
        <v>1.9790000000000001</v>
      </c>
      <c r="L389" s="1">
        <v>0.7097</v>
      </c>
      <c r="M389">
        <v>0</v>
      </c>
    </row>
    <row r="390" spans="1:13" x14ac:dyDescent="0.3">
      <c r="A390" s="2">
        <v>59905</v>
      </c>
      <c r="B390" s="1">
        <v>938.39400000000001</v>
      </c>
      <c r="C390" s="1">
        <v>364.1592</v>
      </c>
      <c r="D390" s="1">
        <v>210.1456</v>
      </c>
      <c r="E390" s="2">
        <v>60595</v>
      </c>
      <c r="F390" s="1">
        <v>276.1764</v>
      </c>
      <c r="G390" s="1">
        <v>0.81669999999999998</v>
      </c>
      <c r="H390" s="1">
        <v>0.98860000000000003</v>
      </c>
      <c r="I390" s="1">
        <v>0.753</v>
      </c>
      <c r="J390" s="1">
        <v>0.85489999999999999</v>
      </c>
      <c r="K390" s="1">
        <v>1.7329000000000001</v>
      </c>
      <c r="L390" s="1">
        <v>0.75839999999999996</v>
      </c>
      <c r="M390">
        <v>0</v>
      </c>
    </row>
    <row r="391" spans="1:13" x14ac:dyDescent="0.3">
      <c r="A391" s="2">
        <v>57012</v>
      </c>
      <c r="B391" s="1">
        <v>906.56399999999996</v>
      </c>
      <c r="C391" s="1">
        <v>343.18900000000002</v>
      </c>
      <c r="D391" s="1">
        <v>213.54929999999999</v>
      </c>
      <c r="E391" s="2">
        <v>57758</v>
      </c>
      <c r="F391" s="1">
        <v>269.42520000000002</v>
      </c>
      <c r="G391" s="1">
        <v>0.78280000000000005</v>
      </c>
      <c r="H391" s="1">
        <v>0.98709999999999998</v>
      </c>
      <c r="I391" s="1">
        <v>0.6875</v>
      </c>
      <c r="J391" s="1">
        <v>0.87170000000000003</v>
      </c>
      <c r="K391" s="1">
        <v>1.6071</v>
      </c>
      <c r="L391" s="1">
        <v>0.78510000000000002</v>
      </c>
      <c r="M391">
        <v>0</v>
      </c>
    </row>
    <row r="392" spans="1:13" x14ac:dyDescent="0.3">
      <c r="A392" s="2">
        <v>86429</v>
      </c>
      <c r="B392" s="1">
        <v>1116.46</v>
      </c>
      <c r="C392" s="1">
        <v>429.9511</v>
      </c>
      <c r="D392" s="1">
        <v>257.06310000000002</v>
      </c>
      <c r="E392" s="2">
        <v>87142</v>
      </c>
      <c r="F392" s="1">
        <v>331.73</v>
      </c>
      <c r="G392" s="1">
        <v>0.80159999999999998</v>
      </c>
      <c r="H392" s="1">
        <v>0.99180000000000001</v>
      </c>
      <c r="I392" s="1">
        <v>0.73850000000000005</v>
      </c>
      <c r="J392" s="1">
        <v>0.87129999999999996</v>
      </c>
      <c r="K392" s="1">
        <v>1.6726000000000001</v>
      </c>
      <c r="L392" s="1">
        <v>0.77159999999999995</v>
      </c>
      <c r="M392">
        <v>0</v>
      </c>
    </row>
    <row r="393" spans="1:13" x14ac:dyDescent="0.3">
      <c r="A393" s="2">
        <v>95746</v>
      </c>
      <c r="B393" s="1">
        <v>1196.3920000000001</v>
      </c>
      <c r="C393" s="1">
        <v>468.37200000000001</v>
      </c>
      <c r="D393" s="1">
        <v>260.96469999999999</v>
      </c>
      <c r="E393" s="2">
        <v>96617</v>
      </c>
      <c r="F393" s="1">
        <v>349.15269999999998</v>
      </c>
      <c r="G393" s="1">
        <v>0.83040000000000003</v>
      </c>
      <c r="H393" s="1">
        <v>0.99099999999999999</v>
      </c>
      <c r="I393" s="1">
        <v>0.73219999999999996</v>
      </c>
      <c r="J393" s="1">
        <v>0.84060000000000001</v>
      </c>
      <c r="K393" s="1">
        <v>1.7948</v>
      </c>
      <c r="L393" s="1">
        <v>0.74550000000000005</v>
      </c>
      <c r="M393">
        <v>0</v>
      </c>
    </row>
    <row r="394" spans="1:13" x14ac:dyDescent="0.3">
      <c r="A394" s="2">
        <v>93850</v>
      </c>
      <c r="B394" s="1">
        <v>1199.221</v>
      </c>
      <c r="C394" s="1">
        <v>473.80169999999998</v>
      </c>
      <c r="D394" s="1">
        <v>253.71940000000001</v>
      </c>
      <c r="E394" s="2">
        <v>94937</v>
      </c>
      <c r="F394" s="1">
        <v>345.67840000000001</v>
      </c>
      <c r="G394" s="1">
        <v>0.84450000000000003</v>
      </c>
      <c r="H394" s="1">
        <v>0.98860000000000003</v>
      </c>
      <c r="I394" s="1">
        <v>0.66400000000000003</v>
      </c>
      <c r="J394" s="1">
        <v>0.82010000000000005</v>
      </c>
      <c r="K394" s="1">
        <v>1.8673999999999999</v>
      </c>
      <c r="L394" s="1">
        <v>0.72960000000000003</v>
      </c>
      <c r="M394">
        <v>0</v>
      </c>
    </row>
    <row r="395" spans="1:13" x14ac:dyDescent="0.3">
      <c r="A395" s="2">
        <v>84985</v>
      </c>
      <c r="B395" s="1">
        <v>1117.9169999999999</v>
      </c>
      <c r="C395" s="1">
        <v>436.44839999999999</v>
      </c>
      <c r="D395" s="1">
        <v>248.68510000000001</v>
      </c>
      <c r="E395" s="2">
        <v>85688</v>
      </c>
      <c r="F395" s="1">
        <v>328.94720000000001</v>
      </c>
      <c r="G395" s="1">
        <v>0.82179999999999997</v>
      </c>
      <c r="H395" s="1">
        <v>0.99180000000000001</v>
      </c>
      <c r="I395" s="1">
        <v>0.7147</v>
      </c>
      <c r="J395" s="1">
        <v>0.85450000000000004</v>
      </c>
      <c r="K395" s="1">
        <v>1.7549999999999999</v>
      </c>
      <c r="L395" s="1">
        <v>0.75370000000000004</v>
      </c>
      <c r="M395">
        <v>0</v>
      </c>
    </row>
    <row r="396" spans="1:13" x14ac:dyDescent="0.3">
      <c r="A396" s="2">
        <v>63711</v>
      </c>
      <c r="B396" s="1">
        <v>975.1</v>
      </c>
      <c r="C396" s="1">
        <v>382.70310000000001</v>
      </c>
      <c r="D396" s="1">
        <v>212.72030000000001</v>
      </c>
      <c r="E396" s="2">
        <v>64491</v>
      </c>
      <c r="F396" s="1">
        <v>284.81459999999998</v>
      </c>
      <c r="G396" s="1">
        <v>0.83130000000000004</v>
      </c>
      <c r="H396" s="1">
        <v>0.9879</v>
      </c>
      <c r="I396" s="1">
        <v>0.65920000000000001</v>
      </c>
      <c r="J396" s="1">
        <v>0.84199999999999997</v>
      </c>
      <c r="K396" s="1">
        <v>1.7990999999999999</v>
      </c>
      <c r="L396" s="1">
        <v>0.74419999999999997</v>
      </c>
      <c r="M396">
        <v>0</v>
      </c>
    </row>
    <row r="397" spans="1:13" x14ac:dyDescent="0.3">
      <c r="A397" s="2">
        <v>63873</v>
      </c>
      <c r="B397" s="1">
        <v>970.89800000000002</v>
      </c>
      <c r="C397" s="1">
        <v>380.66539999999998</v>
      </c>
      <c r="D397" s="1">
        <v>214.3717</v>
      </c>
      <c r="E397" s="2">
        <v>64512</v>
      </c>
      <c r="F397" s="1">
        <v>285.17649999999998</v>
      </c>
      <c r="G397" s="1">
        <v>0.82640000000000002</v>
      </c>
      <c r="H397" s="1">
        <v>0.99009999999999998</v>
      </c>
      <c r="I397" s="1">
        <v>0.74019999999999997</v>
      </c>
      <c r="J397" s="1">
        <v>0.85150000000000003</v>
      </c>
      <c r="K397" s="1">
        <v>1.7757000000000001</v>
      </c>
      <c r="L397" s="1">
        <v>0.74919999999999998</v>
      </c>
      <c r="M397">
        <v>0</v>
      </c>
    </row>
    <row r="398" spans="1:13" x14ac:dyDescent="0.3">
      <c r="A398" s="2">
        <v>89789</v>
      </c>
      <c r="B398" s="1">
        <v>1169.828</v>
      </c>
      <c r="C398" s="1">
        <v>461.90050000000002</v>
      </c>
      <c r="D398" s="1">
        <v>248.83410000000001</v>
      </c>
      <c r="E398" s="2">
        <v>90826</v>
      </c>
      <c r="F398" s="1">
        <v>338.11669999999998</v>
      </c>
      <c r="G398" s="1">
        <v>0.84250000000000003</v>
      </c>
      <c r="H398" s="1">
        <v>0.98860000000000003</v>
      </c>
      <c r="I398" s="1">
        <v>0.72750000000000004</v>
      </c>
      <c r="J398" s="1">
        <v>0.82450000000000001</v>
      </c>
      <c r="K398" s="1">
        <v>1.8563000000000001</v>
      </c>
      <c r="L398" s="1">
        <v>0.73199999999999998</v>
      </c>
      <c r="M398">
        <v>0</v>
      </c>
    </row>
    <row r="399" spans="1:13" x14ac:dyDescent="0.3">
      <c r="A399" s="2">
        <v>69296</v>
      </c>
      <c r="B399" s="1">
        <v>1032.3219999999999</v>
      </c>
      <c r="C399" s="1">
        <v>415.70280000000002</v>
      </c>
      <c r="D399" s="1">
        <v>213.02160000000001</v>
      </c>
      <c r="E399" s="2">
        <v>69882</v>
      </c>
      <c r="F399" s="1">
        <v>297.036</v>
      </c>
      <c r="G399" s="1">
        <v>0.85870000000000002</v>
      </c>
      <c r="H399" s="1">
        <v>0.99160000000000004</v>
      </c>
      <c r="I399" s="1">
        <v>0.65159999999999996</v>
      </c>
      <c r="J399" s="1">
        <v>0.81710000000000005</v>
      </c>
      <c r="K399" s="1">
        <v>1.9515</v>
      </c>
      <c r="L399" s="1">
        <v>0.71450000000000002</v>
      </c>
      <c r="M399">
        <v>0</v>
      </c>
    </row>
    <row r="400" spans="1:13" x14ac:dyDescent="0.3">
      <c r="A400" s="2">
        <v>80926</v>
      </c>
      <c r="B400" s="1">
        <v>1091.808</v>
      </c>
      <c r="C400" s="1">
        <v>422.69659999999999</v>
      </c>
      <c r="D400" s="1">
        <v>245.29300000000001</v>
      </c>
      <c r="E400" s="2">
        <v>81729</v>
      </c>
      <c r="F400" s="1">
        <v>320.99560000000002</v>
      </c>
      <c r="G400" s="1">
        <v>0.81440000000000001</v>
      </c>
      <c r="H400" s="1">
        <v>0.99019999999999997</v>
      </c>
      <c r="I400" s="1">
        <v>0.71499999999999997</v>
      </c>
      <c r="J400" s="1">
        <v>0.85309999999999997</v>
      </c>
      <c r="K400" s="1">
        <v>1.7232000000000001</v>
      </c>
      <c r="L400" s="1">
        <v>0.75939999999999996</v>
      </c>
      <c r="M400">
        <v>0</v>
      </c>
    </row>
    <row r="401" spans="1:13" x14ac:dyDescent="0.3">
      <c r="A401" s="2">
        <v>72365</v>
      </c>
      <c r="B401" s="1">
        <v>1060.962</v>
      </c>
      <c r="C401" s="1">
        <v>427.38630000000001</v>
      </c>
      <c r="D401" s="1">
        <v>216.23759999999999</v>
      </c>
      <c r="E401" s="2">
        <v>73058</v>
      </c>
      <c r="F401" s="1">
        <v>303.54239999999999</v>
      </c>
      <c r="G401" s="1">
        <v>0.86260000000000003</v>
      </c>
      <c r="H401" s="1">
        <v>0.99050000000000005</v>
      </c>
      <c r="I401" s="1">
        <v>0.6331</v>
      </c>
      <c r="J401" s="1">
        <v>0.80789999999999995</v>
      </c>
      <c r="K401" s="1">
        <v>1.9764999999999999</v>
      </c>
      <c r="L401" s="1">
        <v>0.71020000000000005</v>
      </c>
      <c r="M401">
        <v>0</v>
      </c>
    </row>
    <row r="402" spans="1:13" x14ac:dyDescent="0.3">
      <c r="A402" s="2">
        <v>70303</v>
      </c>
      <c r="B402" s="1">
        <v>1039.0309999999999</v>
      </c>
      <c r="C402" s="1">
        <v>418.0061</v>
      </c>
      <c r="D402" s="1">
        <v>215.5899</v>
      </c>
      <c r="E402" s="2">
        <v>70885</v>
      </c>
      <c r="F402" s="1">
        <v>299.18650000000002</v>
      </c>
      <c r="G402" s="1">
        <v>0.85670000000000002</v>
      </c>
      <c r="H402" s="1">
        <v>0.99180000000000001</v>
      </c>
      <c r="I402" s="1">
        <v>0.64690000000000003</v>
      </c>
      <c r="J402" s="1">
        <v>0.81830000000000003</v>
      </c>
      <c r="K402" s="1">
        <v>1.9389000000000001</v>
      </c>
      <c r="L402" s="1">
        <v>0.7157</v>
      </c>
      <c r="M402">
        <v>0</v>
      </c>
    </row>
    <row r="403" spans="1:13" x14ac:dyDescent="0.3">
      <c r="A403" s="2">
        <v>75768</v>
      </c>
      <c r="B403" s="1">
        <v>1072.192</v>
      </c>
      <c r="C403" s="1">
        <v>424.64780000000002</v>
      </c>
      <c r="D403" s="1">
        <v>228.77440000000001</v>
      </c>
      <c r="E403" s="2">
        <v>76658</v>
      </c>
      <c r="F403" s="1">
        <v>310.59750000000003</v>
      </c>
      <c r="G403" s="1">
        <v>0.84250000000000003</v>
      </c>
      <c r="H403" s="1">
        <v>0.98839999999999995</v>
      </c>
      <c r="I403" s="1">
        <v>0.67349999999999999</v>
      </c>
      <c r="J403" s="1">
        <v>0.82820000000000005</v>
      </c>
      <c r="K403" s="1">
        <v>1.8562000000000001</v>
      </c>
      <c r="L403" s="1">
        <v>0.73140000000000005</v>
      </c>
      <c r="M403">
        <v>0</v>
      </c>
    </row>
    <row r="404" spans="1:13" x14ac:dyDescent="0.3">
      <c r="A404" s="2">
        <v>74979</v>
      </c>
      <c r="B404" s="1">
        <v>1085.8789999999999</v>
      </c>
      <c r="C404" s="1">
        <v>429.56819999999999</v>
      </c>
      <c r="D404" s="1">
        <v>223.2346</v>
      </c>
      <c r="E404" s="2">
        <v>76034</v>
      </c>
      <c r="F404" s="1">
        <v>308.97609999999997</v>
      </c>
      <c r="G404" s="1">
        <v>0.85440000000000005</v>
      </c>
      <c r="H404" s="1">
        <v>0.98609999999999998</v>
      </c>
      <c r="I404" s="1">
        <v>0.67910000000000004</v>
      </c>
      <c r="J404" s="1">
        <v>0.79910000000000003</v>
      </c>
      <c r="K404" s="1">
        <v>1.9242999999999999</v>
      </c>
      <c r="L404" s="1">
        <v>0.71930000000000005</v>
      </c>
      <c r="M404">
        <v>0</v>
      </c>
    </row>
    <row r="405" spans="1:13" x14ac:dyDescent="0.3">
      <c r="A405" s="2">
        <v>80741</v>
      </c>
      <c r="B405" s="1">
        <v>1127.93</v>
      </c>
      <c r="C405" s="1">
        <v>456.96</v>
      </c>
      <c r="D405" s="1">
        <v>226.86580000000001</v>
      </c>
      <c r="E405" s="2">
        <v>81774</v>
      </c>
      <c r="F405" s="1">
        <v>320.62849999999997</v>
      </c>
      <c r="G405" s="1">
        <v>0.86809999999999998</v>
      </c>
      <c r="H405" s="1">
        <v>0.98740000000000006</v>
      </c>
      <c r="I405" s="1">
        <v>0.69420000000000004</v>
      </c>
      <c r="J405" s="1">
        <v>0.79749999999999999</v>
      </c>
      <c r="K405" s="1">
        <v>2.0142000000000002</v>
      </c>
      <c r="L405" s="1">
        <v>0.70169999999999999</v>
      </c>
      <c r="M405">
        <v>0</v>
      </c>
    </row>
    <row r="406" spans="1:13" x14ac:dyDescent="0.3">
      <c r="A406" s="2">
        <v>55858</v>
      </c>
      <c r="B406" s="1">
        <v>899.53200000000004</v>
      </c>
      <c r="C406" s="1">
        <v>347.42680000000001</v>
      </c>
      <c r="D406" s="1">
        <v>205.9546</v>
      </c>
      <c r="E406" s="2">
        <v>56394</v>
      </c>
      <c r="F406" s="1">
        <v>266.68450000000001</v>
      </c>
      <c r="G406" s="1">
        <v>0.80530000000000002</v>
      </c>
      <c r="H406" s="1">
        <v>0.99050000000000005</v>
      </c>
      <c r="I406" s="1">
        <v>0.70830000000000004</v>
      </c>
      <c r="J406" s="1">
        <v>0.86750000000000005</v>
      </c>
      <c r="K406" s="1">
        <v>1.6869000000000001</v>
      </c>
      <c r="L406" s="1">
        <v>0.76759999999999995</v>
      </c>
      <c r="M406">
        <v>0</v>
      </c>
    </row>
    <row r="407" spans="1:13" x14ac:dyDescent="0.3">
      <c r="A407" s="2">
        <v>84922</v>
      </c>
      <c r="B407" s="1">
        <v>1104.95</v>
      </c>
      <c r="C407" s="1">
        <v>419.59840000000003</v>
      </c>
      <c r="D407" s="1">
        <v>258.78410000000002</v>
      </c>
      <c r="E407" s="2">
        <v>85609</v>
      </c>
      <c r="F407" s="1">
        <v>328.82530000000003</v>
      </c>
      <c r="G407" s="1">
        <v>0.78720000000000001</v>
      </c>
      <c r="H407" s="1">
        <v>0.99199999999999999</v>
      </c>
      <c r="I407" s="1">
        <v>0.7147</v>
      </c>
      <c r="J407" s="1">
        <v>0.87409999999999999</v>
      </c>
      <c r="K407" s="1">
        <v>1.6214</v>
      </c>
      <c r="L407" s="1">
        <v>0.78369999999999995</v>
      </c>
      <c r="M407">
        <v>0</v>
      </c>
    </row>
    <row r="408" spans="1:13" x14ac:dyDescent="0.3">
      <c r="A408" s="2">
        <v>86416</v>
      </c>
      <c r="B408" s="1">
        <v>1136.3119999999999</v>
      </c>
      <c r="C408" s="1">
        <v>442.4914</v>
      </c>
      <c r="D408" s="1">
        <v>249.66749999999999</v>
      </c>
      <c r="E408" s="2">
        <v>87440</v>
      </c>
      <c r="F408" s="1">
        <v>331.70510000000002</v>
      </c>
      <c r="G408" s="1">
        <v>0.8256</v>
      </c>
      <c r="H408" s="1">
        <v>0.98829999999999996</v>
      </c>
      <c r="I408" s="1">
        <v>0.68979999999999997</v>
      </c>
      <c r="J408" s="1">
        <v>0.84099999999999997</v>
      </c>
      <c r="K408" s="1">
        <v>1.7723</v>
      </c>
      <c r="L408" s="1">
        <v>0.74960000000000004</v>
      </c>
      <c r="M408">
        <v>0</v>
      </c>
    </row>
    <row r="409" spans="1:13" x14ac:dyDescent="0.3">
      <c r="A409" s="2">
        <v>71247</v>
      </c>
      <c r="B409" s="1">
        <v>1040.019</v>
      </c>
      <c r="C409" s="1">
        <v>410.61619999999999</v>
      </c>
      <c r="D409" s="1">
        <v>222.14660000000001</v>
      </c>
      <c r="E409" s="2">
        <v>72077</v>
      </c>
      <c r="F409" s="1">
        <v>301.18849999999998</v>
      </c>
      <c r="G409" s="1">
        <v>0.84099999999999997</v>
      </c>
      <c r="H409" s="1">
        <v>0.98850000000000005</v>
      </c>
      <c r="I409" s="1">
        <v>0.70130000000000003</v>
      </c>
      <c r="J409" s="1">
        <v>0.82769999999999999</v>
      </c>
      <c r="K409" s="1">
        <v>1.8484</v>
      </c>
      <c r="L409" s="1">
        <v>0.73350000000000004</v>
      </c>
      <c r="M409">
        <v>0</v>
      </c>
    </row>
    <row r="410" spans="1:13" x14ac:dyDescent="0.3">
      <c r="A410" s="2">
        <v>78327</v>
      </c>
      <c r="B410" s="1">
        <v>1118.2449999999999</v>
      </c>
      <c r="C410" s="1">
        <v>456.77910000000003</v>
      </c>
      <c r="D410" s="1">
        <v>219.22929999999999</v>
      </c>
      <c r="E410" s="2">
        <v>79180</v>
      </c>
      <c r="F410" s="1">
        <v>315.79899999999998</v>
      </c>
      <c r="G410" s="1">
        <v>0.87729999999999997</v>
      </c>
      <c r="H410" s="1">
        <v>0.98919999999999997</v>
      </c>
      <c r="I410" s="1">
        <v>0.72829999999999995</v>
      </c>
      <c r="J410" s="1">
        <v>0.78710000000000002</v>
      </c>
      <c r="K410" s="1">
        <v>2.0836000000000001</v>
      </c>
      <c r="L410" s="1">
        <v>0.69140000000000001</v>
      </c>
      <c r="M410">
        <v>0</v>
      </c>
    </row>
    <row r="411" spans="1:13" x14ac:dyDescent="0.3">
      <c r="A411" s="2">
        <v>82864</v>
      </c>
      <c r="B411" s="1">
        <v>1137.374</v>
      </c>
      <c r="C411" s="1">
        <v>455.1352</v>
      </c>
      <c r="D411" s="1">
        <v>233.27430000000001</v>
      </c>
      <c r="E411" s="2">
        <v>83647</v>
      </c>
      <c r="F411" s="1">
        <v>324.81639999999999</v>
      </c>
      <c r="G411" s="1">
        <v>0.85870000000000002</v>
      </c>
      <c r="H411" s="1">
        <v>0.99060000000000004</v>
      </c>
      <c r="I411" s="1">
        <v>0.73009999999999997</v>
      </c>
      <c r="J411" s="1">
        <v>0.80500000000000005</v>
      </c>
      <c r="K411" s="1">
        <v>1.9511000000000001</v>
      </c>
      <c r="L411" s="1">
        <v>0.7137</v>
      </c>
      <c r="M411">
        <v>0</v>
      </c>
    </row>
    <row r="412" spans="1:13" x14ac:dyDescent="0.3">
      <c r="A412" s="2">
        <v>66728</v>
      </c>
      <c r="B412" s="1">
        <v>1006.806</v>
      </c>
      <c r="C412" s="1">
        <v>400.84769999999997</v>
      </c>
      <c r="D412" s="1">
        <v>213.2038</v>
      </c>
      <c r="E412" s="2">
        <v>67373</v>
      </c>
      <c r="F412" s="1">
        <v>291.48020000000002</v>
      </c>
      <c r="G412" s="1">
        <v>0.8468</v>
      </c>
      <c r="H412" s="1">
        <v>0.99039999999999995</v>
      </c>
      <c r="I412" s="1">
        <v>0.72009999999999996</v>
      </c>
      <c r="J412" s="1">
        <v>0.82720000000000005</v>
      </c>
      <c r="K412" s="1">
        <v>1.8801000000000001</v>
      </c>
      <c r="L412" s="1">
        <v>0.72719999999999996</v>
      </c>
      <c r="M412">
        <v>0</v>
      </c>
    </row>
    <row r="413" spans="1:13" x14ac:dyDescent="0.3">
      <c r="A413" s="2">
        <v>83862</v>
      </c>
      <c r="B413" s="1">
        <v>1122.3489999999999</v>
      </c>
      <c r="C413" s="1">
        <v>439.52140000000003</v>
      </c>
      <c r="D413" s="1">
        <v>243.74250000000001</v>
      </c>
      <c r="E413" s="2">
        <v>84730</v>
      </c>
      <c r="F413" s="1">
        <v>326.76659999999998</v>
      </c>
      <c r="G413" s="1">
        <v>0.83209999999999995</v>
      </c>
      <c r="H413" s="1">
        <v>0.98980000000000001</v>
      </c>
      <c r="I413" s="1">
        <v>0.66679999999999995</v>
      </c>
      <c r="J413" s="1">
        <v>0.83660000000000001</v>
      </c>
      <c r="K413" s="1">
        <v>1.8031999999999999</v>
      </c>
      <c r="L413" s="1">
        <v>0.74350000000000005</v>
      </c>
      <c r="M413">
        <v>0</v>
      </c>
    </row>
    <row r="414" spans="1:13" x14ac:dyDescent="0.3">
      <c r="A414" s="2">
        <v>75197</v>
      </c>
      <c r="B414" s="1">
        <v>1071.9490000000001</v>
      </c>
      <c r="C414" s="1">
        <v>425.90469999999999</v>
      </c>
      <c r="D414" s="1">
        <v>225.51859999999999</v>
      </c>
      <c r="E414" s="2">
        <v>75890</v>
      </c>
      <c r="F414" s="1">
        <v>309.42489999999998</v>
      </c>
      <c r="G414" s="1">
        <v>0.84830000000000005</v>
      </c>
      <c r="H414" s="1">
        <v>0.9909</v>
      </c>
      <c r="I414" s="1">
        <v>0.74170000000000003</v>
      </c>
      <c r="J414" s="1">
        <v>0.82240000000000002</v>
      </c>
      <c r="K414" s="1">
        <v>1.8886000000000001</v>
      </c>
      <c r="L414" s="1">
        <v>0.72650000000000003</v>
      </c>
      <c r="M414">
        <v>0</v>
      </c>
    </row>
    <row r="415" spans="1:13" x14ac:dyDescent="0.3">
      <c r="A415" s="2">
        <v>72307</v>
      </c>
      <c r="B415" s="1">
        <v>1043.625</v>
      </c>
      <c r="C415" s="1">
        <v>408.1583</v>
      </c>
      <c r="D415" s="1">
        <v>226.29040000000001</v>
      </c>
      <c r="E415" s="2">
        <v>72918</v>
      </c>
      <c r="F415" s="1">
        <v>303.42070000000001</v>
      </c>
      <c r="G415" s="1">
        <v>0.83220000000000005</v>
      </c>
      <c r="H415" s="1">
        <v>0.99160000000000004</v>
      </c>
      <c r="I415" s="1">
        <v>0.66559999999999997</v>
      </c>
      <c r="J415" s="1">
        <v>0.83430000000000004</v>
      </c>
      <c r="K415" s="1">
        <v>1.8037000000000001</v>
      </c>
      <c r="L415" s="1">
        <v>0.74339999999999995</v>
      </c>
      <c r="M415">
        <v>0</v>
      </c>
    </row>
    <row r="416" spans="1:13" x14ac:dyDescent="0.3">
      <c r="A416" s="2">
        <v>55879</v>
      </c>
      <c r="B416" s="1">
        <v>918.36300000000006</v>
      </c>
      <c r="C416" s="1">
        <v>353.18790000000001</v>
      </c>
      <c r="D416" s="1">
        <v>203.1549</v>
      </c>
      <c r="E416" s="2">
        <v>56514</v>
      </c>
      <c r="F416" s="1">
        <v>266.7346</v>
      </c>
      <c r="G416" s="1">
        <v>0.81799999999999995</v>
      </c>
      <c r="H416" s="1">
        <v>0.98880000000000001</v>
      </c>
      <c r="I416" s="1">
        <v>0.67920000000000003</v>
      </c>
      <c r="J416" s="1">
        <v>0.83260000000000001</v>
      </c>
      <c r="K416" s="1">
        <v>1.7384999999999999</v>
      </c>
      <c r="L416" s="1">
        <v>0.75519999999999998</v>
      </c>
      <c r="M416">
        <v>0</v>
      </c>
    </row>
    <row r="417" spans="1:13" x14ac:dyDescent="0.3">
      <c r="A417" s="2">
        <v>67879</v>
      </c>
      <c r="B417" s="1">
        <v>999.94899999999996</v>
      </c>
      <c r="C417" s="1">
        <v>378.06459999999998</v>
      </c>
      <c r="D417" s="1">
        <v>230.22470000000001</v>
      </c>
      <c r="E417" s="2">
        <v>68541</v>
      </c>
      <c r="F417" s="1">
        <v>293.98340000000002</v>
      </c>
      <c r="G417" s="1">
        <v>0.79320000000000002</v>
      </c>
      <c r="H417" s="1">
        <v>0.99029999999999996</v>
      </c>
      <c r="I417" s="1">
        <v>0.74129999999999996</v>
      </c>
      <c r="J417" s="1">
        <v>0.85309999999999997</v>
      </c>
      <c r="K417" s="1">
        <v>1.6422000000000001</v>
      </c>
      <c r="L417" s="1">
        <v>0.77759999999999996</v>
      </c>
      <c r="M417">
        <v>0</v>
      </c>
    </row>
    <row r="418" spans="1:13" x14ac:dyDescent="0.3">
      <c r="A418" s="2">
        <v>78351</v>
      </c>
      <c r="B418" s="1">
        <v>1106.4079999999999</v>
      </c>
      <c r="C418" s="1">
        <v>437.98910000000001</v>
      </c>
      <c r="D418" s="1">
        <v>228.26660000000001</v>
      </c>
      <c r="E418" s="2">
        <v>79359</v>
      </c>
      <c r="F418" s="1">
        <v>315.84739999999999</v>
      </c>
      <c r="G418" s="1">
        <v>0.85350000000000004</v>
      </c>
      <c r="H418" s="1">
        <v>0.98729999999999996</v>
      </c>
      <c r="I418" s="1">
        <v>0.74480000000000002</v>
      </c>
      <c r="J418" s="1">
        <v>0.80430000000000001</v>
      </c>
      <c r="K418" s="1">
        <v>1.9188000000000001</v>
      </c>
      <c r="L418" s="1">
        <v>0.72109999999999996</v>
      </c>
      <c r="M418">
        <v>0</v>
      </c>
    </row>
    <row r="419" spans="1:13" x14ac:dyDescent="0.3">
      <c r="A419" s="2">
        <v>73178</v>
      </c>
      <c r="B419" s="1">
        <v>1032.155</v>
      </c>
      <c r="C419" s="1">
        <v>398.06220000000002</v>
      </c>
      <c r="D419" s="1">
        <v>234.78120000000001</v>
      </c>
      <c r="E419" s="2">
        <v>73831</v>
      </c>
      <c r="F419" s="1">
        <v>305.24270000000001</v>
      </c>
      <c r="G419" s="1">
        <v>0.8075</v>
      </c>
      <c r="H419" s="1">
        <v>0.99119999999999997</v>
      </c>
      <c r="I419" s="1">
        <v>0.68969999999999998</v>
      </c>
      <c r="J419" s="1">
        <v>0.86319999999999997</v>
      </c>
      <c r="K419" s="1">
        <v>1.6955</v>
      </c>
      <c r="L419" s="1">
        <v>0.76680000000000004</v>
      </c>
      <c r="M419">
        <v>0</v>
      </c>
    </row>
    <row r="420" spans="1:13" x14ac:dyDescent="0.3">
      <c r="A420" s="2">
        <v>71802</v>
      </c>
      <c r="B420" s="1">
        <v>1033.31</v>
      </c>
      <c r="C420" s="1">
        <v>390.49009999999998</v>
      </c>
      <c r="D420" s="1">
        <v>235.19069999999999</v>
      </c>
      <c r="E420" s="2">
        <v>72633</v>
      </c>
      <c r="F420" s="1">
        <v>302.35930000000002</v>
      </c>
      <c r="G420" s="1">
        <v>0.79830000000000001</v>
      </c>
      <c r="H420" s="1">
        <v>0.98860000000000003</v>
      </c>
      <c r="I420" s="1">
        <v>0.72009999999999996</v>
      </c>
      <c r="J420" s="1">
        <v>0.84509999999999996</v>
      </c>
      <c r="K420" s="1">
        <v>1.6603000000000001</v>
      </c>
      <c r="L420" s="1">
        <v>0.77429999999999999</v>
      </c>
      <c r="M420">
        <v>0</v>
      </c>
    </row>
    <row r="421" spans="1:13" x14ac:dyDescent="0.3">
      <c r="A421" s="2">
        <v>91385</v>
      </c>
      <c r="B421" s="1">
        <v>1167.894</v>
      </c>
      <c r="C421" s="1">
        <v>457.4622</v>
      </c>
      <c r="D421" s="1">
        <v>255.10400000000001</v>
      </c>
      <c r="E421" s="2">
        <v>92482</v>
      </c>
      <c r="F421" s="1">
        <v>341.10849999999999</v>
      </c>
      <c r="G421" s="1">
        <v>0.83009999999999995</v>
      </c>
      <c r="H421" s="1">
        <v>0.98809999999999998</v>
      </c>
      <c r="I421" s="1">
        <v>0.71870000000000001</v>
      </c>
      <c r="J421" s="1">
        <v>0.84189999999999998</v>
      </c>
      <c r="K421" s="1">
        <v>1.7931999999999999</v>
      </c>
      <c r="L421" s="1">
        <v>0.74570000000000003</v>
      </c>
      <c r="M421">
        <v>0</v>
      </c>
    </row>
    <row r="422" spans="1:13" x14ac:dyDescent="0.3">
      <c r="A422" s="2">
        <v>84810</v>
      </c>
      <c r="B422" s="1">
        <v>1213.2260000000001</v>
      </c>
      <c r="C422" s="1">
        <v>505.6155</v>
      </c>
      <c r="D422" s="1">
        <v>214.86250000000001</v>
      </c>
      <c r="E422" s="2">
        <v>86020</v>
      </c>
      <c r="F422" s="1">
        <v>328.60829999999999</v>
      </c>
      <c r="G422" s="1">
        <v>0.9052</v>
      </c>
      <c r="H422" s="1">
        <v>0.9859</v>
      </c>
      <c r="I422" s="1">
        <v>0.54649999999999999</v>
      </c>
      <c r="J422" s="1">
        <v>0.72409999999999997</v>
      </c>
      <c r="K422" s="1">
        <v>2.3532000000000002</v>
      </c>
      <c r="L422" s="1">
        <v>0.64990000000000003</v>
      </c>
      <c r="M422">
        <v>0</v>
      </c>
    </row>
    <row r="423" spans="1:13" x14ac:dyDescent="0.3">
      <c r="A423" s="2">
        <v>86159</v>
      </c>
      <c r="B423" s="1">
        <v>1153.7080000000001</v>
      </c>
      <c r="C423" s="1">
        <v>444.88</v>
      </c>
      <c r="D423" s="1">
        <v>248.00749999999999</v>
      </c>
      <c r="E423" s="2">
        <v>87338</v>
      </c>
      <c r="F423" s="1">
        <v>331.2115</v>
      </c>
      <c r="G423" s="1">
        <v>0.83020000000000005</v>
      </c>
      <c r="H423" s="1">
        <v>0.98650000000000004</v>
      </c>
      <c r="I423" s="1">
        <v>0.6673</v>
      </c>
      <c r="J423" s="1">
        <v>0.81340000000000001</v>
      </c>
      <c r="K423" s="1">
        <v>1.7938000000000001</v>
      </c>
      <c r="L423" s="1">
        <v>0.74450000000000005</v>
      </c>
      <c r="M423">
        <v>0</v>
      </c>
    </row>
    <row r="424" spans="1:13" x14ac:dyDescent="0.3">
      <c r="A424" s="2">
        <v>70809</v>
      </c>
      <c r="B424" s="1">
        <v>1046.808</v>
      </c>
      <c r="C424" s="1">
        <v>410.03539999999998</v>
      </c>
      <c r="D424" s="1">
        <v>220.72030000000001</v>
      </c>
      <c r="E424" s="2">
        <v>71756</v>
      </c>
      <c r="F424" s="1">
        <v>300.26130000000001</v>
      </c>
      <c r="G424" s="1">
        <v>0.84279999999999999</v>
      </c>
      <c r="H424" s="1">
        <v>0.98680000000000001</v>
      </c>
      <c r="I424" s="1">
        <v>0.71599999999999997</v>
      </c>
      <c r="J424" s="1">
        <v>0.81200000000000006</v>
      </c>
      <c r="K424" s="1">
        <v>1.8576999999999999</v>
      </c>
      <c r="L424" s="1">
        <v>0.73229999999999995</v>
      </c>
      <c r="M424">
        <v>0</v>
      </c>
    </row>
    <row r="425" spans="1:13" x14ac:dyDescent="0.3">
      <c r="A425" s="2">
        <v>100266</v>
      </c>
      <c r="B425" s="1">
        <v>1207.9359999999999</v>
      </c>
      <c r="C425" s="1">
        <v>456.8741</v>
      </c>
      <c r="D425" s="1">
        <v>279.93310000000002</v>
      </c>
      <c r="E425" s="2">
        <v>101252</v>
      </c>
      <c r="F425" s="1">
        <v>357.29910000000001</v>
      </c>
      <c r="G425" s="1">
        <v>0.7903</v>
      </c>
      <c r="H425" s="1">
        <v>0.99029999999999996</v>
      </c>
      <c r="I425" s="1">
        <v>0.70789999999999997</v>
      </c>
      <c r="J425" s="1">
        <v>0.86350000000000005</v>
      </c>
      <c r="K425" s="1">
        <v>1.6321000000000001</v>
      </c>
      <c r="L425" s="1">
        <v>0.78210000000000002</v>
      </c>
      <c r="M425">
        <v>0</v>
      </c>
    </row>
    <row r="426" spans="1:13" x14ac:dyDescent="0.3">
      <c r="A426" s="2">
        <v>75143</v>
      </c>
      <c r="B426" s="1">
        <v>1032.3689999999999</v>
      </c>
      <c r="C426" s="1">
        <v>397.21120000000002</v>
      </c>
      <c r="D426" s="1">
        <v>241.3828</v>
      </c>
      <c r="E426" s="2">
        <v>75724</v>
      </c>
      <c r="F426" s="1">
        <v>309.31380000000001</v>
      </c>
      <c r="G426" s="1">
        <v>0.79420000000000002</v>
      </c>
      <c r="H426" s="1">
        <v>0.99229999999999996</v>
      </c>
      <c r="I426" s="1">
        <v>0.74039999999999995</v>
      </c>
      <c r="J426" s="1">
        <v>0.88600000000000001</v>
      </c>
      <c r="K426" s="1">
        <v>1.6456</v>
      </c>
      <c r="L426" s="1">
        <v>0.77869999999999995</v>
      </c>
      <c r="M426">
        <v>0</v>
      </c>
    </row>
    <row r="427" spans="1:13" x14ac:dyDescent="0.3">
      <c r="A427" s="2">
        <v>59729</v>
      </c>
      <c r="B427" s="1">
        <v>935.05399999999997</v>
      </c>
      <c r="C427" s="1">
        <v>351.28429999999997</v>
      </c>
      <c r="D427" s="1">
        <v>217.6438</v>
      </c>
      <c r="E427" s="2">
        <v>60476</v>
      </c>
      <c r="F427" s="1">
        <v>275.7704</v>
      </c>
      <c r="G427" s="1">
        <v>0.78490000000000004</v>
      </c>
      <c r="H427" s="1">
        <v>0.98760000000000003</v>
      </c>
      <c r="I427" s="1">
        <v>0.71350000000000002</v>
      </c>
      <c r="J427" s="1">
        <v>0.85850000000000004</v>
      </c>
      <c r="K427" s="1">
        <v>1.6140000000000001</v>
      </c>
      <c r="L427" s="1">
        <v>0.78500000000000003</v>
      </c>
      <c r="M427">
        <v>0</v>
      </c>
    </row>
    <row r="428" spans="1:13" x14ac:dyDescent="0.3">
      <c r="A428" s="2">
        <v>64253</v>
      </c>
      <c r="B428" s="1">
        <v>984.31899999999996</v>
      </c>
      <c r="C428" s="1">
        <v>389.2851</v>
      </c>
      <c r="D428" s="1">
        <v>211.2346</v>
      </c>
      <c r="E428" s="2">
        <v>65069</v>
      </c>
      <c r="F428" s="1">
        <v>286.02350000000001</v>
      </c>
      <c r="G428" s="1">
        <v>0.84</v>
      </c>
      <c r="H428" s="1">
        <v>0.98750000000000004</v>
      </c>
      <c r="I428" s="1">
        <v>0.73350000000000004</v>
      </c>
      <c r="J428" s="1">
        <v>0.83340000000000003</v>
      </c>
      <c r="K428" s="1">
        <v>1.8429</v>
      </c>
      <c r="L428" s="1">
        <v>0.73470000000000002</v>
      </c>
      <c r="M428">
        <v>0</v>
      </c>
    </row>
    <row r="429" spans="1:13" x14ac:dyDescent="0.3">
      <c r="A429" s="2">
        <v>87044</v>
      </c>
      <c r="B429" s="1">
        <v>1125.883</v>
      </c>
      <c r="C429" s="1">
        <v>423.93259999999998</v>
      </c>
      <c r="D429" s="1">
        <v>262.86329999999998</v>
      </c>
      <c r="E429" s="2">
        <v>87868</v>
      </c>
      <c r="F429" s="1">
        <v>332.90820000000002</v>
      </c>
      <c r="G429" s="1">
        <v>0.78459999999999996</v>
      </c>
      <c r="H429" s="1">
        <v>0.99060000000000004</v>
      </c>
      <c r="I429" s="1">
        <v>0.71540000000000004</v>
      </c>
      <c r="J429" s="1">
        <v>0.8629</v>
      </c>
      <c r="K429" s="1">
        <v>1.6127</v>
      </c>
      <c r="L429" s="1">
        <v>0.7853</v>
      </c>
      <c r="M429">
        <v>0</v>
      </c>
    </row>
    <row r="430" spans="1:13" x14ac:dyDescent="0.3">
      <c r="A430" s="2">
        <v>75453</v>
      </c>
      <c r="B430" s="1">
        <v>1078.559</v>
      </c>
      <c r="C430" s="1">
        <v>420.18310000000002</v>
      </c>
      <c r="D430" s="1">
        <v>229.62809999999999</v>
      </c>
      <c r="E430" s="2">
        <v>76491</v>
      </c>
      <c r="F430" s="1">
        <v>309.95119999999997</v>
      </c>
      <c r="G430" s="1">
        <v>0.83750000000000002</v>
      </c>
      <c r="H430" s="1">
        <v>0.98640000000000005</v>
      </c>
      <c r="I430" s="1">
        <v>0.65449999999999997</v>
      </c>
      <c r="J430" s="1">
        <v>0.81510000000000005</v>
      </c>
      <c r="K430" s="1">
        <v>1.8298000000000001</v>
      </c>
      <c r="L430" s="1">
        <v>0.73770000000000002</v>
      </c>
      <c r="M430">
        <v>0</v>
      </c>
    </row>
    <row r="431" spans="1:13" x14ac:dyDescent="0.3">
      <c r="A431" s="2">
        <v>72370</v>
      </c>
      <c r="B431" s="1">
        <v>1055.123</v>
      </c>
      <c r="C431" s="1">
        <v>418.49590000000001</v>
      </c>
      <c r="D431" s="1">
        <v>221.09800000000001</v>
      </c>
      <c r="E431" s="2">
        <v>73405</v>
      </c>
      <c r="F431" s="1">
        <v>303.55290000000002</v>
      </c>
      <c r="G431" s="1">
        <v>0.84899999999999998</v>
      </c>
      <c r="H431" s="1">
        <v>0.9859</v>
      </c>
      <c r="I431" s="1">
        <v>0.63990000000000002</v>
      </c>
      <c r="J431" s="1">
        <v>0.81689999999999996</v>
      </c>
      <c r="K431" s="1">
        <v>1.8928</v>
      </c>
      <c r="L431" s="1">
        <v>0.72529999999999994</v>
      </c>
      <c r="M431">
        <v>0</v>
      </c>
    </row>
    <row r="432" spans="1:13" x14ac:dyDescent="0.3">
      <c r="A432" s="2">
        <v>88653</v>
      </c>
      <c r="B432" s="1">
        <v>1119.885</v>
      </c>
      <c r="C432" s="1">
        <v>420.84440000000001</v>
      </c>
      <c r="D432" s="1">
        <v>269.73450000000003</v>
      </c>
      <c r="E432" s="2">
        <v>89471</v>
      </c>
      <c r="F432" s="1">
        <v>335.971</v>
      </c>
      <c r="G432" s="1">
        <v>0.76759999999999995</v>
      </c>
      <c r="H432" s="1">
        <v>0.9909</v>
      </c>
      <c r="I432" s="1">
        <v>0.71299999999999997</v>
      </c>
      <c r="J432" s="1">
        <v>0.88829999999999998</v>
      </c>
      <c r="K432" s="1">
        <v>1.5602</v>
      </c>
      <c r="L432" s="1">
        <v>0.79830000000000001</v>
      </c>
      <c r="M432">
        <v>0</v>
      </c>
    </row>
    <row r="433" spans="1:13" x14ac:dyDescent="0.3">
      <c r="A433" s="2">
        <v>91690</v>
      </c>
      <c r="B433" s="1">
        <v>1168.462</v>
      </c>
      <c r="C433" s="1">
        <v>454.02659999999997</v>
      </c>
      <c r="D433" s="1">
        <v>257.90159999999997</v>
      </c>
      <c r="E433" s="2">
        <v>92579</v>
      </c>
      <c r="F433" s="1">
        <v>341.67720000000003</v>
      </c>
      <c r="G433" s="1">
        <v>0.82299999999999995</v>
      </c>
      <c r="H433" s="1">
        <v>0.99039999999999995</v>
      </c>
      <c r="I433" s="1">
        <v>0.71589999999999998</v>
      </c>
      <c r="J433" s="1">
        <v>0.84389999999999998</v>
      </c>
      <c r="K433" s="1">
        <v>1.7605</v>
      </c>
      <c r="L433" s="1">
        <v>0.75249999999999995</v>
      </c>
      <c r="M433">
        <v>0</v>
      </c>
    </row>
    <row r="434" spans="1:13" x14ac:dyDescent="0.3">
      <c r="A434" s="2">
        <v>97938</v>
      </c>
      <c r="B434" s="1">
        <v>1198.163</v>
      </c>
      <c r="C434" s="1">
        <v>467.83069999999998</v>
      </c>
      <c r="D434" s="1">
        <v>268.07490000000001</v>
      </c>
      <c r="E434" s="2">
        <v>98900</v>
      </c>
      <c r="F434" s="1">
        <v>353.1268</v>
      </c>
      <c r="G434" s="1">
        <v>0.81950000000000001</v>
      </c>
      <c r="H434" s="1">
        <v>0.99029999999999996</v>
      </c>
      <c r="I434" s="1">
        <v>0.67569999999999997</v>
      </c>
      <c r="J434" s="1">
        <v>0.85729999999999995</v>
      </c>
      <c r="K434" s="1">
        <v>1.7451000000000001</v>
      </c>
      <c r="L434" s="1">
        <v>0.75480000000000003</v>
      </c>
      <c r="M434">
        <v>0</v>
      </c>
    </row>
    <row r="435" spans="1:13" x14ac:dyDescent="0.3">
      <c r="A435" s="2">
        <v>103519</v>
      </c>
      <c r="B435" s="1">
        <v>1246.4770000000001</v>
      </c>
      <c r="C435" s="1">
        <v>484.03840000000002</v>
      </c>
      <c r="D435" s="1">
        <v>273.04489999999998</v>
      </c>
      <c r="E435" s="2">
        <v>104591</v>
      </c>
      <c r="F435" s="1">
        <v>363.0489</v>
      </c>
      <c r="G435" s="1">
        <v>0.82569999999999999</v>
      </c>
      <c r="H435" s="1">
        <v>0.98980000000000001</v>
      </c>
      <c r="I435" s="1">
        <v>0.68620000000000003</v>
      </c>
      <c r="J435" s="1">
        <v>0.83730000000000004</v>
      </c>
      <c r="K435" s="1">
        <v>1.7726999999999999</v>
      </c>
      <c r="L435" s="1">
        <v>0.75</v>
      </c>
      <c r="M435">
        <v>0</v>
      </c>
    </row>
    <row r="436" spans="1:13" x14ac:dyDescent="0.3">
      <c r="A436" s="2">
        <v>84348</v>
      </c>
      <c r="B436" s="1">
        <v>1115.329</v>
      </c>
      <c r="C436" s="1">
        <v>439.84640000000002</v>
      </c>
      <c r="D436" s="1">
        <v>244.5711</v>
      </c>
      <c r="E436" s="2">
        <v>85024</v>
      </c>
      <c r="F436" s="1">
        <v>327.71210000000002</v>
      </c>
      <c r="G436" s="1">
        <v>0.83120000000000005</v>
      </c>
      <c r="H436" s="1">
        <v>0.99199999999999999</v>
      </c>
      <c r="I436" s="1">
        <v>0.72889999999999999</v>
      </c>
      <c r="J436" s="1">
        <v>0.85209999999999997</v>
      </c>
      <c r="K436" s="1">
        <v>1.7984</v>
      </c>
      <c r="L436" s="1">
        <v>0.74509999999999998</v>
      </c>
      <c r="M436">
        <v>0</v>
      </c>
    </row>
    <row r="437" spans="1:13" x14ac:dyDescent="0.3">
      <c r="A437" s="2">
        <v>65624</v>
      </c>
      <c r="B437" s="1">
        <v>995.29899999999998</v>
      </c>
      <c r="C437" s="1">
        <v>393.28989999999999</v>
      </c>
      <c r="D437" s="1">
        <v>213.12049999999999</v>
      </c>
      <c r="E437" s="2">
        <v>66348</v>
      </c>
      <c r="F437" s="1">
        <v>289.05889999999999</v>
      </c>
      <c r="G437" s="1">
        <v>0.84040000000000004</v>
      </c>
      <c r="H437" s="1">
        <v>0.98909999999999998</v>
      </c>
      <c r="I437" s="1">
        <v>0.75670000000000004</v>
      </c>
      <c r="J437" s="1">
        <v>0.83250000000000002</v>
      </c>
      <c r="K437" s="1">
        <v>1.8453999999999999</v>
      </c>
      <c r="L437" s="1">
        <v>0.73499999999999999</v>
      </c>
      <c r="M437">
        <v>0</v>
      </c>
    </row>
    <row r="438" spans="1:13" x14ac:dyDescent="0.3">
      <c r="A438" s="2">
        <v>102990</v>
      </c>
      <c r="B438" s="1">
        <v>1288.8309999999999</v>
      </c>
      <c r="C438" s="1">
        <v>517.18579999999997</v>
      </c>
      <c r="D438" s="1">
        <v>254.9975</v>
      </c>
      <c r="E438" s="2">
        <v>104350</v>
      </c>
      <c r="F438" s="1">
        <v>362.12009999999998</v>
      </c>
      <c r="G438" s="1">
        <v>0.87</v>
      </c>
      <c r="H438" s="1">
        <v>0.98699999999999999</v>
      </c>
      <c r="I438" s="1">
        <v>0.60660000000000003</v>
      </c>
      <c r="J438" s="1">
        <v>0.77910000000000001</v>
      </c>
      <c r="K438" s="1">
        <v>2.0282</v>
      </c>
      <c r="L438" s="1">
        <v>0.70020000000000004</v>
      </c>
      <c r="M438">
        <v>0</v>
      </c>
    </row>
    <row r="439" spans="1:13" x14ac:dyDescent="0.3">
      <c r="A439" s="2">
        <v>80153</v>
      </c>
      <c r="B439" s="1">
        <v>1097.8119999999999</v>
      </c>
      <c r="C439" s="1">
        <v>438.9092</v>
      </c>
      <c r="D439" s="1">
        <v>233.09100000000001</v>
      </c>
      <c r="E439" s="2">
        <v>80755</v>
      </c>
      <c r="F439" s="1">
        <v>319.45890000000003</v>
      </c>
      <c r="G439" s="1">
        <v>0.84730000000000005</v>
      </c>
      <c r="H439" s="1">
        <v>0.99250000000000005</v>
      </c>
      <c r="I439" s="1">
        <v>0.6956</v>
      </c>
      <c r="J439" s="1">
        <v>0.8357</v>
      </c>
      <c r="K439" s="1">
        <v>1.883</v>
      </c>
      <c r="L439" s="1">
        <v>0.7278</v>
      </c>
      <c r="M439">
        <v>0</v>
      </c>
    </row>
    <row r="440" spans="1:13" x14ac:dyDescent="0.3">
      <c r="A440" s="2">
        <v>72800</v>
      </c>
      <c r="B440" s="1">
        <v>1039.7729999999999</v>
      </c>
      <c r="C440" s="1">
        <v>412.76639999999998</v>
      </c>
      <c r="D440" s="1">
        <v>225.18109999999999</v>
      </c>
      <c r="E440" s="2">
        <v>73462</v>
      </c>
      <c r="F440" s="1">
        <v>304.45330000000001</v>
      </c>
      <c r="G440" s="1">
        <v>0.83809999999999996</v>
      </c>
      <c r="H440" s="1">
        <v>0.99099999999999999</v>
      </c>
      <c r="I440" s="1">
        <v>0.67410000000000003</v>
      </c>
      <c r="J440" s="1">
        <v>0.84619999999999995</v>
      </c>
      <c r="K440" s="1">
        <v>1.833</v>
      </c>
      <c r="L440" s="1">
        <v>0.73760000000000003</v>
      </c>
      <c r="M440">
        <v>0</v>
      </c>
    </row>
    <row r="441" spans="1:13" x14ac:dyDescent="0.3">
      <c r="A441" s="2">
        <v>92713</v>
      </c>
      <c r="B441" s="1">
        <v>1204.684</v>
      </c>
      <c r="C441" s="1">
        <v>485.32139999999998</v>
      </c>
      <c r="D441" s="1">
        <v>244.38460000000001</v>
      </c>
      <c r="E441" s="2">
        <v>93717</v>
      </c>
      <c r="F441" s="1">
        <v>343.57799999999997</v>
      </c>
      <c r="G441" s="1">
        <v>0.86399999999999999</v>
      </c>
      <c r="H441" s="1">
        <v>0.98929999999999996</v>
      </c>
      <c r="I441" s="1">
        <v>0.74660000000000004</v>
      </c>
      <c r="J441" s="1">
        <v>0.80279999999999996</v>
      </c>
      <c r="K441" s="1">
        <v>1.9859</v>
      </c>
      <c r="L441" s="1">
        <v>0.70789999999999997</v>
      </c>
      <c r="M441">
        <v>0</v>
      </c>
    </row>
    <row r="442" spans="1:13" x14ac:dyDescent="0.3">
      <c r="A442" s="2">
        <v>74371</v>
      </c>
      <c r="B442" s="1">
        <v>1093.6579999999999</v>
      </c>
      <c r="C442" s="1">
        <v>443.54950000000002</v>
      </c>
      <c r="D442" s="1">
        <v>215.23429999999999</v>
      </c>
      <c r="E442" s="2">
        <v>75380</v>
      </c>
      <c r="F442" s="1">
        <v>307.7208</v>
      </c>
      <c r="G442" s="1">
        <v>0.87439999999999996</v>
      </c>
      <c r="H442" s="1">
        <v>0.98660000000000003</v>
      </c>
      <c r="I442" s="1">
        <v>0.71530000000000005</v>
      </c>
      <c r="J442" s="1">
        <v>0.78139999999999998</v>
      </c>
      <c r="K442" s="1">
        <v>2.0608</v>
      </c>
      <c r="L442" s="1">
        <v>0.69379999999999997</v>
      </c>
      <c r="M442">
        <v>0</v>
      </c>
    </row>
    <row r="443" spans="1:13" x14ac:dyDescent="0.3">
      <c r="A443" s="2">
        <v>74028</v>
      </c>
      <c r="B443" s="1">
        <v>1063.29</v>
      </c>
      <c r="C443" s="1">
        <v>422.67200000000003</v>
      </c>
      <c r="D443" s="1">
        <v>224.27709999999999</v>
      </c>
      <c r="E443" s="2">
        <v>74635</v>
      </c>
      <c r="F443" s="1">
        <v>307.0104</v>
      </c>
      <c r="G443" s="1">
        <v>0.84760000000000002</v>
      </c>
      <c r="H443" s="1">
        <v>0.9919</v>
      </c>
      <c r="I443" s="1">
        <v>0.72440000000000004</v>
      </c>
      <c r="J443" s="1">
        <v>0.82279999999999998</v>
      </c>
      <c r="K443" s="1">
        <v>1.8846000000000001</v>
      </c>
      <c r="L443" s="1">
        <v>0.72640000000000005</v>
      </c>
      <c r="M443">
        <v>0</v>
      </c>
    </row>
    <row r="444" spans="1:13" x14ac:dyDescent="0.3">
      <c r="A444" s="2">
        <v>73470</v>
      </c>
      <c r="B444" s="1">
        <v>1048.5519999999999</v>
      </c>
      <c r="C444" s="1">
        <v>419.02159999999998</v>
      </c>
      <c r="D444" s="1">
        <v>223.75309999999999</v>
      </c>
      <c r="E444" s="2">
        <v>74086</v>
      </c>
      <c r="F444" s="1">
        <v>305.85109999999997</v>
      </c>
      <c r="G444" s="1">
        <v>0.84550000000000003</v>
      </c>
      <c r="H444" s="1">
        <v>0.99170000000000003</v>
      </c>
      <c r="I444" s="1">
        <v>0.74229999999999996</v>
      </c>
      <c r="J444" s="1">
        <v>0.8397</v>
      </c>
      <c r="K444" s="1">
        <v>1.8727</v>
      </c>
      <c r="L444" s="1">
        <v>0.72989999999999999</v>
      </c>
      <c r="M444">
        <v>0</v>
      </c>
    </row>
    <row r="445" spans="1:13" x14ac:dyDescent="0.3">
      <c r="A445" s="2">
        <v>72864</v>
      </c>
      <c r="B445" s="1">
        <v>1032.7739999999999</v>
      </c>
      <c r="C445" s="1">
        <v>399.5462</v>
      </c>
      <c r="D445" s="1">
        <v>232.96420000000001</v>
      </c>
      <c r="E445" s="2">
        <v>73463</v>
      </c>
      <c r="F445" s="1">
        <v>304.58710000000002</v>
      </c>
      <c r="G445" s="1">
        <v>0.81240000000000001</v>
      </c>
      <c r="H445" s="1">
        <v>0.99180000000000001</v>
      </c>
      <c r="I445" s="1">
        <v>0.7046</v>
      </c>
      <c r="J445" s="1">
        <v>0.85840000000000005</v>
      </c>
      <c r="K445" s="1">
        <v>1.7151000000000001</v>
      </c>
      <c r="L445" s="1">
        <v>0.76229999999999998</v>
      </c>
      <c r="M445">
        <v>0</v>
      </c>
    </row>
    <row r="446" spans="1:13" x14ac:dyDescent="0.3">
      <c r="A446" s="2">
        <v>98628</v>
      </c>
      <c r="B446" s="1">
        <v>1204.172</v>
      </c>
      <c r="C446" s="1">
        <v>460.72550000000001</v>
      </c>
      <c r="D446" s="1">
        <v>273.92509999999999</v>
      </c>
      <c r="E446" s="2">
        <v>99602</v>
      </c>
      <c r="F446" s="1">
        <v>354.36860000000001</v>
      </c>
      <c r="G446" s="1">
        <v>0.80410000000000004</v>
      </c>
      <c r="H446" s="1">
        <v>0.99019999999999997</v>
      </c>
      <c r="I446" s="1">
        <v>0.72119999999999995</v>
      </c>
      <c r="J446" s="1">
        <v>0.85470000000000002</v>
      </c>
      <c r="K446" s="1">
        <v>1.6819</v>
      </c>
      <c r="L446" s="1">
        <v>0.76919999999999999</v>
      </c>
      <c r="M446">
        <v>0</v>
      </c>
    </row>
    <row r="447" spans="1:13" x14ac:dyDescent="0.3">
      <c r="A447" s="2">
        <v>62557</v>
      </c>
      <c r="B447" s="1">
        <v>985.76300000000003</v>
      </c>
      <c r="C447" s="1">
        <v>400.68630000000002</v>
      </c>
      <c r="D447" s="1">
        <v>199.09460000000001</v>
      </c>
      <c r="E447" s="2">
        <v>63163</v>
      </c>
      <c r="F447" s="1">
        <v>282.22340000000003</v>
      </c>
      <c r="G447" s="1">
        <v>0.86780000000000002</v>
      </c>
      <c r="H447" s="1">
        <v>0.99039999999999995</v>
      </c>
      <c r="I447" s="1">
        <v>0.61150000000000004</v>
      </c>
      <c r="J447" s="1">
        <v>0.80900000000000005</v>
      </c>
      <c r="K447" s="1">
        <v>2.0125000000000002</v>
      </c>
      <c r="L447" s="1">
        <v>0.70440000000000003</v>
      </c>
      <c r="M447">
        <v>0</v>
      </c>
    </row>
    <row r="448" spans="1:13" x14ac:dyDescent="0.3">
      <c r="A448" s="2">
        <v>76848</v>
      </c>
      <c r="B448" s="1">
        <v>1042.8130000000001</v>
      </c>
      <c r="C448" s="1">
        <v>393.88249999999999</v>
      </c>
      <c r="D448" s="1">
        <v>248.88339999999999</v>
      </c>
      <c r="E448" s="2">
        <v>77474</v>
      </c>
      <c r="F448" s="1">
        <v>312.80329999999998</v>
      </c>
      <c r="G448" s="1">
        <v>0.77510000000000001</v>
      </c>
      <c r="H448" s="1">
        <v>0.9919</v>
      </c>
      <c r="I448" s="1">
        <v>0.75180000000000002</v>
      </c>
      <c r="J448" s="1">
        <v>0.88800000000000001</v>
      </c>
      <c r="K448" s="1">
        <v>1.5826</v>
      </c>
      <c r="L448" s="1">
        <v>0.79420000000000002</v>
      </c>
      <c r="M448">
        <v>0</v>
      </c>
    </row>
    <row r="449" spans="1:13" x14ac:dyDescent="0.3">
      <c r="A449" s="2">
        <v>80184</v>
      </c>
      <c r="B449" s="1">
        <v>1083.6880000000001</v>
      </c>
      <c r="C449" s="1">
        <v>422.70769999999999</v>
      </c>
      <c r="D449" s="1">
        <v>242.2911</v>
      </c>
      <c r="E449" s="2">
        <v>80947</v>
      </c>
      <c r="F449" s="1">
        <v>319.5206</v>
      </c>
      <c r="G449" s="1">
        <v>0.81940000000000002</v>
      </c>
      <c r="H449" s="1">
        <v>0.99060000000000004</v>
      </c>
      <c r="I449" s="1">
        <v>0.73150000000000004</v>
      </c>
      <c r="J449" s="1">
        <v>0.85799999999999998</v>
      </c>
      <c r="K449" s="1">
        <v>1.7445999999999999</v>
      </c>
      <c r="L449" s="1">
        <v>0.75590000000000002</v>
      </c>
      <c r="M449">
        <v>0</v>
      </c>
    </row>
    <row r="450" spans="1:13" x14ac:dyDescent="0.3">
      <c r="A450" s="2">
        <v>71962</v>
      </c>
      <c r="B450" s="1">
        <v>1062.117</v>
      </c>
      <c r="C450" s="1">
        <v>422.11950000000002</v>
      </c>
      <c r="D450" s="1">
        <v>218.87090000000001</v>
      </c>
      <c r="E450" s="2">
        <v>72590</v>
      </c>
      <c r="F450" s="1">
        <v>302.69600000000003</v>
      </c>
      <c r="G450" s="1">
        <v>0.85509999999999997</v>
      </c>
      <c r="H450" s="1">
        <v>0.99129999999999996</v>
      </c>
      <c r="I450" s="1">
        <v>0.71309999999999996</v>
      </c>
      <c r="J450" s="1">
        <v>0.80159999999999998</v>
      </c>
      <c r="K450" s="1">
        <v>1.9286000000000001</v>
      </c>
      <c r="L450" s="1">
        <v>0.71709999999999996</v>
      </c>
      <c r="M450">
        <v>0</v>
      </c>
    </row>
    <row r="451" spans="1:13" x14ac:dyDescent="0.3">
      <c r="A451" s="2">
        <v>91158</v>
      </c>
      <c r="B451" s="1">
        <v>1164.4780000000001</v>
      </c>
      <c r="C451" s="1">
        <v>456.36529999999999</v>
      </c>
      <c r="D451" s="1">
        <v>254.9854</v>
      </c>
      <c r="E451" s="2">
        <v>91932</v>
      </c>
      <c r="F451" s="1">
        <v>340.68459999999999</v>
      </c>
      <c r="G451" s="1">
        <v>0.82930000000000004</v>
      </c>
      <c r="H451" s="1">
        <v>0.99160000000000004</v>
      </c>
      <c r="I451" s="1">
        <v>0.67959999999999998</v>
      </c>
      <c r="J451" s="1">
        <v>0.8448</v>
      </c>
      <c r="K451" s="1">
        <v>1.7898000000000001</v>
      </c>
      <c r="L451" s="1">
        <v>0.74650000000000005</v>
      </c>
      <c r="M451">
        <v>0</v>
      </c>
    </row>
    <row r="452" spans="1:13" x14ac:dyDescent="0.3">
      <c r="A452" s="2">
        <v>73288</v>
      </c>
      <c r="B452" s="1">
        <v>1020.899</v>
      </c>
      <c r="C452" s="1">
        <v>385.19220000000001</v>
      </c>
      <c r="D452" s="1">
        <v>243.4684</v>
      </c>
      <c r="E452" s="2">
        <v>74070</v>
      </c>
      <c r="F452" s="1">
        <v>305.47210000000001</v>
      </c>
      <c r="G452" s="1">
        <v>0.77490000000000003</v>
      </c>
      <c r="H452" s="1">
        <v>0.98939999999999995</v>
      </c>
      <c r="I452" s="1">
        <v>0.73880000000000001</v>
      </c>
      <c r="J452" s="1">
        <v>0.88360000000000005</v>
      </c>
      <c r="K452" s="1">
        <v>1.5821000000000001</v>
      </c>
      <c r="L452" s="1">
        <v>0.79300000000000004</v>
      </c>
      <c r="M452">
        <v>0</v>
      </c>
    </row>
    <row r="453" spans="1:13" x14ac:dyDescent="0.3">
      <c r="A453" s="2">
        <v>59113</v>
      </c>
      <c r="B453" s="1">
        <v>921.904</v>
      </c>
      <c r="C453" s="1">
        <v>356.5915</v>
      </c>
      <c r="D453" s="1">
        <v>211.59190000000001</v>
      </c>
      <c r="E453" s="2">
        <v>59565</v>
      </c>
      <c r="F453" s="1">
        <v>274.34469999999999</v>
      </c>
      <c r="G453" s="1">
        <v>0.80489999999999995</v>
      </c>
      <c r="H453" s="1">
        <v>0.99239999999999995</v>
      </c>
      <c r="I453" s="1">
        <v>0.72599999999999998</v>
      </c>
      <c r="J453" s="1">
        <v>0.874</v>
      </c>
      <c r="K453" s="1">
        <v>1.6853</v>
      </c>
      <c r="L453" s="1">
        <v>0.76939999999999997</v>
      </c>
      <c r="M453">
        <v>0</v>
      </c>
    </row>
    <row r="454" spans="1:13" x14ac:dyDescent="0.3">
      <c r="A454" s="2">
        <v>90489</v>
      </c>
      <c r="B454" s="1">
        <v>1180.4290000000001</v>
      </c>
      <c r="C454" s="1">
        <v>468.90820000000002</v>
      </c>
      <c r="D454" s="1">
        <v>247.28280000000001</v>
      </c>
      <c r="E454" s="2">
        <v>91352</v>
      </c>
      <c r="F454" s="1">
        <v>339.43209999999999</v>
      </c>
      <c r="G454" s="1">
        <v>0.84960000000000002</v>
      </c>
      <c r="H454" s="1">
        <v>0.99060000000000004</v>
      </c>
      <c r="I454" s="1">
        <v>0.71950000000000003</v>
      </c>
      <c r="J454" s="1">
        <v>0.81610000000000005</v>
      </c>
      <c r="K454" s="1">
        <v>1.8962000000000001</v>
      </c>
      <c r="L454" s="1">
        <v>0.72389999999999999</v>
      </c>
      <c r="M454">
        <v>0</v>
      </c>
    </row>
    <row r="455" spans="1:13" x14ac:dyDescent="0.3">
      <c r="A455" s="2">
        <v>87843</v>
      </c>
      <c r="B455" s="1">
        <v>1149.7629999999999</v>
      </c>
      <c r="C455" s="1">
        <v>454.63670000000002</v>
      </c>
      <c r="D455" s="1">
        <v>248.0094</v>
      </c>
      <c r="E455" s="2">
        <v>88895</v>
      </c>
      <c r="F455" s="1">
        <v>334.43259999999998</v>
      </c>
      <c r="G455" s="1">
        <v>0.83809999999999996</v>
      </c>
      <c r="H455" s="1">
        <v>0.98819999999999997</v>
      </c>
      <c r="I455" s="1">
        <v>0.7319</v>
      </c>
      <c r="J455" s="1">
        <v>0.83499999999999996</v>
      </c>
      <c r="K455" s="1">
        <v>1.8331</v>
      </c>
      <c r="L455" s="1">
        <v>0.73560000000000003</v>
      </c>
      <c r="M455">
        <v>0</v>
      </c>
    </row>
    <row r="456" spans="1:13" x14ac:dyDescent="0.3">
      <c r="A456" s="2">
        <v>95725</v>
      </c>
      <c r="B456" s="1">
        <v>1212.2729999999999</v>
      </c>
      <c r="C456" s="1">
        <v>480.44049999999999</v>
      </c>
      <c r="D456" s="1">
        <v>255.93780000000001</v>
      </c>
      <c r="E456" s="2">
        <v>96842</v>
      </c>
      <c r="F456" s="1">
        <v>349.11439999999999</v>
      </c>
      <c r="G456" s="1">
        <v>0.84630000000000005</v>
      </c>
      <c r="H456" s="1">
        <v>0.98850000000000005</v>
      </c>
      <c r="I456" s="1">
        <v>0.68259999999999998</v>
      </c>
      <c r="J456" s="1">
        <v>0.81850000000000001</v>
      </c>
      <c r="K456" s="1">
        <v>1.8772</v>
      </c>
      <c r="L456" s="1">
        <v>0.72670000000000001</v>
      </c>
      <c r="M456">
        <v>0</v>
      </c>
    </row>
    <row r="457" spans="1:13" x14ac:dyDescent="0.3">
      <c r="A457" s="2">
        <v>79055</v>
      </c>
      <c r="B457" s="1">
        <v>1102.701</v>
      </c>
      <c r="C457" s="1">
        <v>441.69709999999998</v>
      </c>
      <c r="D457" s="1">
        <v>229.09110000000001</v>
      </c>
      <c r="E457" s="2">
        <v>79810</v>
      </c>
      <c r="F457" s="1">
        <v>317.26319999999998</v>
      </c>
      <c r="G457" s="1">
        <v>0.85499999999999998</v>
      </c>
      <c r="H457" s="1">
        <v>0.99050000000000005</v>
      </c>
      <c r="I457" s="1">
        <v>0.62960000000000005</v>
      </c>
      <c r="J457" s="1">
        <v>0.81699999999999995</v>
      </c>
      <c r="K457" s="1">
        <v>1.9279999999999999</v>
      </c>
      <c r="L457" s="1">
        <v>0.71830000000000005</v>
      </c>
      <c r="M457">
        <v>0</v>
      </c>
    </row>
    <row r="458" spans="1:13" x14ac:dyDescent="0.3">
      <c r="A458" s="2">
        <v>83607</v>
      </c>
      <c r="B458" s="1">
        <v>1129.057</v>
      </c>
      <c r="C458" s="1">
        <v>443.07369999999997</v>
      </c>
      <c r="D458" s="1">
        <v>241.09620000000001</v>
      </c>
      <c r="E458" s="2">
        <v>84452</v>
      </c>
      <c r="F458" s="1">
        <v>326.26940000000002</v>
      </c>
      <c r="G458" s="1">
        <v>0.83899999999999997</v>
      </c>
      <c r="H458" s="1">
        <v>0.99</v>
      </c>
      <c r="I458" s="1">
        <v>0.69399999999999995</v>
      </c>
      <c r="J458" s="1">
        <v>0.82420000000000004</v>
      </c>
      <c r="K458" s="1">
        <v>1.8376999999999999</v>
      </c>
      <c r="L458" s="1">
        <v>0.73640000000000005</v>
      </c>
      <c r="M458">
        <v>0</v>
      </c>
    </row>
    <row r="459" spans="1:13" x14ac:dyDescent="0.3">
      <c r="A459" s="2">
        <v>74217</v>
      </c>
      <c r="B459" s="1">
        <v>1086.7180000000001</v>
      </c>
      <c r="C459" s="1">
        <v>425.3621</v>
      </c>
      <c r="D459" s="1">
        <v>222.57910000000001</v>
      </c>
      <c r="E459" s="2">
        <v>75044</v>
      </c>
      <c r="F459" s="1">
        <v>307.40199999999999</v>
      </c>
      <c r="G459" s="1">
        <v>0.85219999999999996</v>
      </c>
      <c r="H459" s="1">
        <v>0.98899999999999999</v>
      </c>
      <c r="I459" s="1">
        <v>0.74260000000000004</v>
      </c>
      <c r="J459" s="1">
        <v>0.78969999999999996</v>
      </c>
      <c r="K459" s="1">
        <v>1.9111</v>
      </c>
      <c r="L459" s="1">
        <v>0.72270000000000001</v>
      </c>
      <c r="M459">
        <v>0</v>
      </c>
    </row>
    <row r="460" spans="1:13" x14ac:dyDescent="0.3">
      <c r="A460" s="2">
        <v>84099</v>
      </c>
      <c r="B460" s="1">
        <v>1156.9649999999999</v>
      </c>
      <c r="C460" s="1">
        <v>469.0068</v>
      </c>
      <c r="D460" s="1">
        <v>230.21940000000001</v>
      </c>
      <c r="E460" s="2">
        <v>84751</v>
      </c>
      <c r="F460" s="1">
        <v>327.22800000000001</v>
      </c>
      <c r="G460" s="1">
        <v>0.87119999999999997</v>
      </c>
      <c r="H460" s="1">
        <v>0.99229999999999996</v>
      </c>
      <c r="I460" s="1">
        <v>0.72099999999999997</v>
      </c>
      <c r="J460" s="1">
        <v>0.78949999999999998</v>
      </c>
      <c r="K460" s="1">
        <v>2.0371999999999999</v>
      </c>
      <c r="L460" s="1">
        <v>0.69769999999999999</v>
      </c>
      <c r="M460">
        <v>0</v>
      </c>
    </row>
    <row r="461" spans="1:13" x14ac:dyDescent="0.3">
      <c r="A461" s="2">
        <v>74717</v>
      </c>
      <c r="B461" s="1">
        <v>1094.6079999999999</v>
      </c>
      <c r="C461" s="1">
        <v>440.8381</v>
      </c>
      <c r="D461" s="1">
        <v>216.19980000000001</v>
      </c>
      <c r="E461" s="2">
        <v>75451</v>
      </c>
      <c r="F461" s="1">
        <v>308.43579999999997</v>
      </c>
      <c r="G461" s="1">
        <v>0.87150000000000005</v>
      </c>
      <c r="H461" s="1">
        <v>0.99029999999999996</v>
      </c>
      <c r="I461" s="1">
        <v>0.72340000000000004</v>
      </c>
      <c r="J461" s="1">
        <v>0.78359999999999996</v>
      </c>
      <c r="K461" s="1">
        <v>2.0390000000000001</v>
      </c>
      <c r="L461" s="1">
        <v>0.69969999999999999</v>
      </c>
      <c r="M461">
        <v>0</v>
      </c>
    </row>
    <row r="462" spans="1:13" x14ac:dyDescent="0.3">
      <c r="A462" s="2">
        <v>72433</v>
      </c>
      <c r="B462" s="1">
        <v>1082.509</v>
      </c>
      <c r="C462" s="1">
        <v>440.81549999999999</v>
      </c>
      <c r="D462" s="1">
        <v>210.39080000000001</v>
      </c>
      <c r="E462" s="2">
        <v>73140</v>
      </c>
      <c r="F462" s="1">
        <v>303.685</v>
      </c>
      <c r="G462" s="1">
        <v>0.87880000000000003</v>
      </c>
      <c r="H462" s="1">
        <v>0.99029999999999996</v>
      </c>
      <c r="I462" s="1">
        <v>0.72689999999999999</v>
      </c>
      <c r="J462" s="1">
        <v>0.77680000000000005</v>
      </c>
      <c r="K462" s="1">
        <v>2.0952000000000002</v>
      </c>
      <c r="L462" s="1">
        <v>0.68889999999999996</v>
      </c>
      <c r="M462">
        <v>0</v>
      </c>
    </row>
    <row r="463" spans="1:13" x14ac:dyDescent="0.3">
      <c r="A463" s="2">
        <v>64691</v>
      </c>
      <c r="B463" s="1">
        <v>994.60699999999997</v>
      </c>
      <c r="C463" s="1">
        <v>388.4194</v>
      </c>
      <c r="D463" s="1">
        <v>213.56219999999999</v>
      </c>
      <c r="E463" s="2">
        <v>65473</v>
      </c>
      <c r="F463" s="1">
        <v>286.99680000000001</v>
      </c>
      <c r="G463" s="1">
        <v>0.83530000000000004</v>
      </c>
      <c r="H463" s="1">
        <v>0.98809999999999998</v>
      </c>
      <c r="I463" s="1">
        <v>0.69450000000000001</v>
      </c>
      <c r="J463" s="1">
        <v>0.82179999999999997</v>
      </c>
      <c r="K463" s="1">
        <v>1.8188</v>
      </c>
      <c r="L463" s="1">
        <v>0.7389</v>
      </c>
      <c r="M463">
        <v>0</v>
      </c>
    </row>
    <row r="464" spans="1:13" x14ac:dyDescent="0.3">
      <c r="A464" s="2">
        <v>70357</v>
      </c>
      <c r="B464" s="1">
        <v>1021.8630000000001</v>
      </c>
      <c r="C464" s="1">
        <v>402.98399999999998</v>
      </c>
      <c r="D464" s="1">
        <v>222.61949999999999</v>
      </c>
      <c r="E464" s="2">
        <v>70876</v>
      </c>
      <c r="F464" s="1">
        <v>299.3014</v>
      </c>
      <c r="G464" s="1">
        <v>0.83360000000000001</v>
      </c>
      <c r="H464" s="1">
        <v>0.99270000000000003</v>
      </c>
      <c r="I464" s="1">
        <v>0.76529999999999998</v>
      </c>
      <c r="J464" s="1">
        <v>0.84670000000000001</v>
      </c>
      <c r="K464" s="1">
        <v>1.8102</v>
      </c>
      <c r="L464" s="1">
        <v>0.74270000000000003</v>
      </c>
      <c r="M464">
        <v>0</v>
      </c>
    </row>
    <row r="465" spans="1:13" x14ac:dyDescent="0.3">
      <c r="A465" s="2">
        <v>70648</v>
      </c>
      <c r="B465" s="1">
        <v>1083.971</v>
      </c>
      <c r="C465" s="1">
        <v>446.42200000000003</v>
      </c>
      <c r="D465" s="1">
        <v>202.21799999999999</v>
      </c>
      <c r="E465" s="2">
        <v>71749</v>
      </c>
      <c r="F465" s="1">
        <v>299.91969999999998</v>
      </c>
      <c r="G465" s="1">
        <v>0.89149999999999996</v>
      </c>
      <c r="H465" s="1">
        <v>0.98470000000000002</v>
      </c>
      <c r="I465" s="1">
        <v>0.57650000000000001</v>
      </c>
      <c r="J465" s="1">
        <v>0.75560000000000005</v>
      </c>
      <c r="K465" s="1">
        <v>2.2075999999999998</v>
      </c>
      <c r="L465" s="1">
        <v>0.67179999999999995</v>
      </c>
      <c r="M465">
        <v>0</v>
      </c>
    </row>
    <row r="466" spans="1:13" x14ac:dyDescent="0.3">
      <c r="A466" s="2">
        <v>101604</v>
      </c>
      <c r="B466" s="1">
        <v>1218.636</v>
      </c>
      <c r="C466" s="1">
        <v>467.88479999999998</v>
      </c>
      <c r="D466" s="1">
        <v>277.02999999999997</v>
      </c>
      <c r="E466" s="2">
        <v>102438</v>
      </c>
      <c r="F466" s="1">
        <v>359.67520000000002</v>
      </c>
      <c r="G466" s="1">
        <v>0.80589999999999995</v>
      </c>
      <c r="H466" s="1">
        <v>0.9919</v>
      </c>
      <c r="I466" s="1">
        <v>0.75380000000000003</v>
      </c>
      <c r="J466" s="1">
        <v>0.85980000000000001</v>
      </c>
      <c r="K466" s="1">
        <v>1.6889000000000001</v>
      </c>
      <c r="L466" s="1">
        <v>0.76870000000000005</v>
      </c>
      <c r="M466">
        <v>0</v>
      </c>
    </row>
    <row r="467" spans="1:13" x14ac:dyDescent="0.3">
      <c r="A467" s="2">
        <v>82225</v>
      </c>
      <c r="B467" s="1">
        <v>1072.577</v>
      </c>
      <c r="C467" s="1">
        <v>392.35950000000003</v>
      </c>
      <c r="D467" s="1">
        <v>267.36959999999999</v>
      </c>
      <c r="E467" s="2">
        <v>82951</v>
      </c>
      <c r="F467" s="1">
        <v>323.5616</v>
      </c>
      <c r="G467" s="1">
        <v>0.7319</v>
      </c>
      <c r="H467" s="1">
        <v>0.99119999999999997</v>
      </c>
      <c r="I467" s="1">
        <v>0.748</v>
      </c>
      <c r="J467" s="1">
        <v>0.8982</v>
      </c>
      <c r="K467" s="1">
        <v>1.4675</v>
      </c>
      <c r="L467" s="1">
        <v>0.82469999999999999</v>
      </c>
      <c r="M467">
        <v>0</v>
      </c>
    </row>
    <row r="468" spans="1:13" x14ac:dyDescent="0.3">
      <c r="A468" s="2">
        <v>90332</v>
      </c>
      <c r="B468" s="1">
        <v>1164.3630000000001</v>
      </c>
      <c r="C468" s="1">
        <v>452.31810000000002</v>
      </c>
      <c r="D468" s="1">
        <v>255.2347</v>
      </c>
      <c r="E468" s="2">
        <v>91395</v>
      </c>
      <c r="F468" s="1">
        <v>339.13749999999999</v>
      </c>
      <c r="G468" s="1">
        <v>0.8256</v>
      </c>
      <c r="H468" s="1">
        <v>0.98839999999999995</v>
      </c>
      <c r="I468" s="1">
        <v>0.67110000000000003</v>
      </c>
      <c r="J468" s="1">
        <v>0.83730000000000004</v>
      </c>
      <c r="K468" s="1">
        <v>1.7722</v>
      </c>
      <c r="L468" s="1">
        <v>0.74980000000000002</v>
      </c>
      <c r="M468">
        <v>0</v>
      </c>
    </row>
    <row r="469" spans="1:13" x14ac:dyDescent="0.3">
      <c r="A469" s="2">
        <v>77669</v>
      </c>
      <c r="B469" s="1">
        <v>1061.19</v>
      </c>
      <c r="C469" s="1">
        <v>400.9049</v>
      </c>
      <c r="D469" s="1">
        <v>248.0882</v>
      </c>
      <c r="E469" s="2">
        <v>78499</v>
      </c>
      <c r="F469" s="1">
        <v>314.46980000000002</v>
      </c>
      <c r="G469" s="1">
        <v>0.78549999999999998</v>
      </c>
      <c r="H469" s="1">
        <v>0.98939999999999995</v>
      </c>
      <c r="I469" s="1">
        <v>0.73280000000000001</v>
      </c>
      <c r="J469" s="1">
        <v>0.86670000000000003</v>
      </c>
      <c r="K469" s="1">
        <v>1.6160000000000001</v>
      </c>
      <c r="L469" s="1">
        <v>0.78439999999999999</v>
      </c>
      <c r="M469">
        <v>0</v>
      </c>
    </row>
    <row r="470" spans="1:13" x14ac:dyDescent="0.3">
      <c r="A470" s="2">
        <v>82714</v>
      </c>
      <c r="B470" s="1">
        <v>1110.8920000000001</v>
      </c>
      <c r="C470" s="1">
        <v>424.86770000000001</v>
      </c>
      <c r="D470" s="1">
        <v>249.006</v>
      </c>
      <c r="E470" s="2">
        <v>83533</v>
      </c>
      <c r="F470" s="1">
        <v>324.52229999999997</v>
      </c>
      <c r="G470" s="1">
        <v>0.81030000000000002</v>
      </c>
      <c r="H470" s="1">
        <v>0.99019999999999997</v>
      </c>
      <c r="I470" s="1">
        <v>0.73929999999999996</v>
      </c>
      <c r="J470" s="1">
        <v>0.84230000000000005</v>
      </c>
      <c r="K470" s="1">
        <v>1.7062999999999999</v>
      </c>
      <c r="L470" s="1">
        <v>0.76380000000000003</v>
      </c>
      <c r="M470">
        <v>0</v>
      </c>
    </row>
    <row r="471" spans="1:13" x14ac:dyDescent="0.3">
      <c r="A471" s="2">
        <v>90502</v>
      </c>
      <c r="B471" s="1">
        <v>1156.473</v>
      </c>
      <c r="C471" s="1">
        <v>441.85329999999999</v>
      </c>
      <c r="D471" s="1">
        <v>261.72910000000002</v>
      </c>
      <c r="E471" s="2">
        <v>91383</v>
      </c>
      <c r="F471" s="1">
        <v>339.45650000000001</v>
      </c>
      <c r="G471" s="1">
        <v>0.80569999999999997</v>
      </c>
      <c r="H471" s="1">
        <v>0.99039999999999995</v>
      </c>
      <c r="I471" s="1">
        <v>0.70199999999999996</v>
      </c>
      <c r="J471" s="1">
        <v>0.85029999999999994</v>
      </c>
      <c r="K471" s="1">
        <v>1.6881999999999999</v>
      </c>
      <c r="L471" s="1">
        <v>0.76829999999999998</v>
      </c>
      <c r="M471">
        <v>0</v>
      </c>
    </row>
    <row r="472" spans="1:13" x14ac:dyDescent="0.3">
      <c r="A472" s="2">
        <v>96554</v>
      </c>
      <c r="B472" s="1">
        <v>1214.057</v>
      </c>
      <c r="C472" s="1">
        <v>475.04860000000002</v>
      </c>
      <c r="D472" s="1">
        <v>259.69839999999999</v>
      </c>
      <c r="E472" s="2">
        <v>97465</v>
      </c>
      <c r="F472" s="1">
        <v>350.62279999999998</v>
      </c>
      <c r="G472" s="1">
        <v>0.83730000000000004</v>
      </c>
      <c r="H472" s="1">
        <v>0.99070000000000003</v>
      </c>
      <c r="I472" s="1">
        <v>0.66539999999999999</v>
      </c>
      <c r="J472" s="1">
        <v>0.82320000000000004</v>
      </c>
      <c r="K472" s="1">
        <v>1.8291999999999999</v>
      </c>
      <c r="L472" s="1">
        <v>0.73809999999999998</v>
      </c>
      <c r="M472">
        <v>0</v>
      </c>
    </row>
    <row r="473" spans="1:13" x14ac:dyDescent="0.3">
      <c r="A473" s="2">
        <v>64911</v>
      </c>
      <c r="B473" s="1">
        <v>987.24699999999996</v>
      </c>
      <c r="C473" s="1">
        <v>388.94810000000001</v>
      </c>
      <c r="D473" s="1">
        <v>213.654</v>
      </c>
      <c r="E473" s="2">
        <v>65609</v>
      </c>
      <c r="F473" s="1">
        <v>287.48439999999999</v>
      </c>
      <c r="G473" s="1">
        <v>0.83560000000000001</v>
      </c>
      <c r="H473" s="1">
        <v>0.98939999999999995</v>
      </c>
      <c r="I473" s="1">
        <v>0.73440000000000005</v>
      </c>
      <c r="J473" s="1">
        <v>0.83689999999999998</v>
      </c>
      <c r="K473" s="1">
        <v>1.8205</v>
      </c>
      <c r="L473" s="1">
        <v>0.73909999999999998</v>
      </c>
      <c r="M473">
        <v>0</v>
      </c>
    </row>
    <row r="474" spans="1:13" x14ac:dyDescent="0.3">
      <c r="A474" s="2">
        <v>67668</v>
      </c>
      <c r="B474" s="1">
        <v>1007.845</v>
      </c>
      <c r="C474" s="1">
        <v>391.72480000000002</v>
      </c>
      <c r="D474" s="1">
        <v>220.51689999999999</v>
      </c>
      <c r="E474" s="2">
        <v>68367</v>
      </c>
      <c r="F474" s="1">
        <v>293.52609999999999</v>
      </c>
      <c r="G474" s="1">
        <v>0.82650000000000001</v>
      </c>
      <c r="H474" s="1">
        <v>0.98980000000000001</v>
      </c>
      <c r="I474" s="1">
        <v>0.74809999999999999</v>
      </c>
      <c r="J474" s="1">
        <v>0.83720000000000006</v>
      </c>
      <c r="K474" s="1">
        <v>1.7764</v>
      </c>
      <c r="L474" s="1">
        <v>0.74929999999999997</v>
      </c>
      <c r="M474">
        <v>0</v>
      </c>
    </row>
    <row r="475" spans="1:13" x14ac:dyDescent="0.3">
      <c r="A475" s="2">
        <v>68713</v>
      </c>
      <c r="B475" s="1">
        <v>1027.7059999999999</v>
      </c>
      <c r="C475" s="1">
        <v>401.24740000000003</v>
      </c>
      <c r="D475" s="1">
        <v>218.92310000000001</v>
      </c>
      <c r="E475" s="2">
        <v>69503</v>
      </c>
      <c r="F475" s="1">
        <v>295.78390000000002</v>
      </c>
      <c r="G475" s="1">
        <v>0.83799999999999997</v>
      </c>
      <c r="H475" s="1">
        <v>0.98860000000000003</v>
      </c>
      <c r="I475" s="1">
        <v>0.68569999999999998</v>
      </c>
      <c r="J475" s="1">
        <v>0.8175</v>
      </c>
      <c r="K475" s="1">
        <v>1.8328</v>
      </c>
      <c r="L475" s="1">
        <v>0.73719999999999997</v>
      </c>
      <c r="M475">
        <v>0</v>
      </c>
    </row>
    <row r="476" spans="1:13" x14ac:dyDescent="0.3">
      <c r="A476" s="2">
        <v>92239</v>
      </c>
      <c r="B476" s="1">
        <v>1213.7919999999999</v>
      </c>
      <c r="C476" s="1">
        <v>484.27140000000003</v>
      </c>
      <c r="D476" s="1">
        <v>245.46719999999999</v>
      </c>
      <c r="E476" s="2">
        <v>93341</v>
      </c>
      <c r="F476" s="1">
        <v>342.6986</v>
      </c>
      <c r="G476" s="1">
        <v>0.86199999999999999</v>
      </c>
      <c r="H476" s="1">
        <v>0.98819999999999997</v>
      </c>
      <c r="I476" s="1">
        <v>0.69550000000000001</v>
      </c>
      <c r="J476" s="1">
        <v>0.78669999999999995</v>
      </c>
      <c r="K476" s="1">
        <v>1.9729000000000001</v>
      </c>
      <c r="L476" s="1">
        <v>0.7077</v>
      </c>
      <c r="M476">
        <v>0</v>
      </c>
    </row>
    <row r="477" spans="1:13" x14ac:dyDescent="0.3">
      <c r="A477" s="2">
        <v>68104</v>
      </c>
      <c r="B477" s="1">
        <v>1023.06</v>
      </c>
      <c r="C477" s="1">
        <v>387.10169999999999</v>
      </c>
      <c r="D477" s="1">
        <v>225.8398</v>
      </c>
      <c r="E477" s="2">
        <v>68988</v>
      </c>
      <c r="F477" s="1">
        <v>294.47019999999998</v>
      </c>
      <c r="G477" s="1">
        <v>0.81220000000000003</v>
      </c>
      <c r="H477" s="1">
        <v>0.98719999999999997</v>
      </c>
      <c r="I477" s="1">
        <v>0.74309999999999998</v>
      </c>
      <c r="J477" s="1">
        <v>0.81769999999999998</v>
      </c>
      <c r="K477" s="1">
        <v>1.7141</v>
      </c>
      <c r="L477" s="1">
        <v>0.76070000000000004</v>
      </c>
      <c r="M477">
        <v>0</v>
      </c>
    </row>
    <row r="478" spans="1:13" x14ac:dyDescent="0.3">
      <c r="A478" s="2">
        <v>74990</v>
      </c>
      <c r="B478" s="1">
        <v>1086.548</v>
      </c>
      <c r="C478" s="1">
        <v>439.5231</v>
      </c>
      <c r="D478" s="1">
        <v>217.9033</v>
      </c>
      <c r="E478" s="2">
        <v>75772</v>
      </c>
      <c r="F478" s="1">
        <v>308.99880000000002</v>
      </c>
      <c r="G478" s="1">
        <v>0.86850000000000005</v>
      </c>
      <c r="H478" s="1">
        <v>0.98970000000000002</v>
      </c>
      <c r="I478" s="1">
        <v>0.67349999999999999</v>
      </c>
      <c r="J478" s="1">
        <v>0.79820000000000002</v>
      </c>
      <c r="K478" s="1">
        <v>2.0171000000000001</v>
      </c>
      <c r="L478" s="1">
        <v>0.70299999999999996</v>
      </c>
      <c r="M478">
        <v>0</v>
      </c>
    </row>
    <row r="479" spans="1:13" x14ac:dyDescent="0.3">
      <c r="A479" s="2">
        <v>82106</v>
      </c>
      <c r="B479" s="1">
        <v>1118.251</v>
      </c>
      <c r="C479" s="1">
        <v>449.4076</v>
      </c>
      <c r="D479" s="1">
        <v>232.93799999999999</v>
      </c>
      <c r="E479" s="2">
        <v>82725</v>
      </c>
      <c r="F479" s="1">
        <v>323.32740000000001</v>
      </c>
      <c r="G479" s="1">
        <v>0.85519999999999996</v>
      </c>
      <c r="H479" s="1">
        <v>0.99250000000000005</v>
      </c>
      <c r="I479" s="1">
        <v>0.7631</v>
      </c>
      <c r="J479" s="1">
        <v>0.82509999999999994</v>
      </c>
      <c r="K479" s="1">
        <v>1.9293</v>
      </c>
      <c r="L479" s="1">
        <v>0.71950000000000003</v>
      </c>
      <c r="M479">
        <v>0</v>
      </c>
    </row>
    <row r="480" spans="1:13" x14ac:dyDescent="0.3">
      <c r="A480" s="2">
        <v>92227</v>
      </c>
      <c r="B480" s="1">
        <v>1205.53</v>
      </c>
      <c r="C480" s="1">
        <v>481.61559999999997</v>
      </c>
      <c r="D480" s="1">
        <v>245.7167</v>
      </c>
      <c r="E480" s="2">
        <v>93202</v>
      </c>
      <c r="F480" s="1">
        <v>342.67630000000003</v>
      </c>
      <c r="G480" s="1">
        <v>0.86009999999999998</v>
      </c>
      <c r="H480" s="1">
        <v>0.98950000000000005</v>
      </c>
      <c r="I480" s="1">
        <v>0.70199999999999996</v>
      </c>
      <c r="J480" s="1">
        <v>0.79749999999999999</v>
      </c>
      <c r="K480" s="1">
        <v>1.96</v>
      </c>
      <c r="L480" s="1">
        <v>0.71150000000000002</v>
      </c>
      <c r="M480">
        <v>0</v>
      </c>
    </row>
    <row r="481" spans="1:13" x14ac:dyDescent="0.3">
      <c r="A481" s="2">
        <v>86344</v>
      </c>
      <c r="B481" s="1">
        <v>1164.4760000000001</v>
      </c>
      <c r="C481" s="1">
        <v>472.9563</v>
      </c>
      <c r="D481" s="1">
        <v>233.38730000000001</v>
      </c>
      <c r="E481" s="2">
        <v>87249</v>
      </c>
      <c r="F481" s="1">
        <v>331.56689999999998</v>
      </c>
      <c r="G481" s="1">
        <v>0.86980000000000002</v>
      </c>
      <c r="H481" s="1">
        <v>0.98960000000000004</v>
      </c>
      <c r="I481" s="1">
        <v>0.72070000000000001</v>
      </c>
      <c r="J481" s="1">
        <v>0.80020000000000002</v>
      </c>
      <c r="K481" s="1">
        <v>2.0265</v>
      </c>
      <c r="L481" s="1">
        <v>0.70109999999999995</v>
      </c>
      <c r="M481">
        <v>0</v>
      </c>
    </row>
    <row r="482" spans="1:13" x14ac:dyDescent="0.3">
      <c r="A482" s="2">
        <v>84930</v>
      </c>
      <c r="B482" s="1">
        <v>1124.789</v>
      </c>
      <c r="C482" s="1">
        <v>436.08890000000002</v>
      </c>
      <c r="D482" s="1">
        <v>248.94110000000001</v>
      </c>
      <c r="E482" s="2">
        <v>85806</v>
      </c>
      <c r="F482" s="1">
        <v>328.84070000000003</v>
      </c>
      <c r="G482" s="1">
        <v>0.82110000000000005</v>
      </c>
      <c r="H482" s="1">
        <v>0.98980000000000001</v>
      </c>
      <c r="I482" s="1">
        <v>0.67290000000000005</v>
      </c>
      <c r="J482" s="1">
        <v>0.84360000000000002</v>
      </c>
      <c r="K482" s="1">
        <v>1.7518</v>
      </c>
      <c r="L482" s="1">
        <v>0.75409999999999999</v>
      </c>
      <c r="M482">
        <v>0</v>
      </c>
    </row>
    <row r="483" spans="1:13" x14ac:dyDescent="0.3">
      <c r="A483" s="2">
        <v>84565</v>
      </c>
      <c r="B483" s="1">
        <v>1178.5909999999999</v>
      </c>
      <c r="C483" s="1">
        <v>485.3229</v>
      </c>
      <c r="D483" s="1">
        <v>224.52350000000001</v>
      </c>
      <c r="E483" s="2">
        <v>85993</v>
      </c>
      <c r="F483" s="1">
        <v>328.13339999999999</v>
      </c>
      <c r="G483" s="1">
        <v>0.88660000000000005</v>
      </c>
      <c r="H483" s="1">
        <v>0.98340000000000005</v>
      </c>
      <c r="I483" s="1">
        <v>0.73160000000000003</v>
      </c>
      <c r="J483" s="1">
        <v>0.76500000000000001</v>
      </c>
      <c r="K483" s="1">
        <v>2.1616</v>
      </c>
      <c r="L483" s="1">
        <v>0.67610000000000003</v>
      </c>
      <c r="M483">
        <v>0</v>
      </c>
    </row>
    <row r="484" spans="1:13" x14ac:dyDescent="0.3">
      <c r="A484" s="2">
        <v>78479</v>
      </c>
      <c r="B484" s="1">
        <v>1080.8050000000001</v>
      </c>
      <c r="C484" s="1">
        <v>406.18700000000001</v>
      </c>
      <c r="D484" s="1">
        <v>247.54259999999999</v>
      </c>
      <c r="E484" s="2">
        <v>79498</v>
      </c>
      <c r="F484" s="1">
        <v>316.1053</v>
      </c>
      <c r="G484" s="1">
        <v>0.79279999999999995</v>
      </c>
      <c r="H484" s="1">
        <v>0.98719999999999997</v>
      </c>
      <c r="I484" s="1">
        <v>0.70209999999999995</v>
      </c>
      <c r="J484" s="1">
        <v>0.84419999999999995</v>
      </c>
      <c r="K484" s="1">
        <v>1.6409</v>
      </c>
      <c r="L484" s="1">
        <v>0.7782</v>
      </c>
      <c r="M484">
        <v>0</v>
      </c>
    </row>
    <row r="485" spans="1:13" x14ac:dyDescent="0.3">
      <c r="A485" s="2">
        <v>75821</v>
      </c>
      <c r="B485" s="1">
        <v>1047.356</v>
      </c>
      <c r="C485" s="1">
        <v>405.74180000000001</v>
      </c>
      <c r="D485" s="1">
        <v>238.5428</v>
      </c>
      <c r="E485" s="2">
        <v>76475</v>
      </c>
      <c r="F485" s="1">
        <v>310.70609999999999</v>
      </c>
      <c r="G485" s="1">
        <v>0.80889999999999995</v>
      </c>
      <c r="H485" s="1">
        <v>0.99139999999999995</v>
      </c>
      <c r="I485" s="1">
        <v>0.72899999999999998</v>
      </c>
      <c r="J485" s="1">
        <v>0.86860000000000004</v>
      </c>
      <c r="K485" s="1">
        <v>1.7009000000000001</v>
      </c>
      <c r="L485" s="1">
        <v>0.76580000000000004</v>
      </c>
      <c r="M485">
        <v>0</v>
      </c>
    </row>
    <row r="486" spans="1:13" x14ac:dyDescent="0.3">
      <c r="A486" s="2">
        <v>65594</v>
      </c>
      <c r="B486" s="1">
        <v>1017.748</v>
      </c>
      <c r="C486" s="1">
        <v>408.5607</v>
      </c>
      <c r="D486" s="1">
        <v>205.42679999999999</v>
      </c>
      <c r="E486" s="2">
        <v>66341</v>
      </c>
      <c r="F486" s="1">
        <v>288.99290000000002</v>
      </c>
      <c r="G486" s="1">
        <v>0.86439999999999995</v>
      </c>
      <c r="H486" s="1">
        <v>0.98870000000000002</v>
      </c>
      <c r="I486" s="1">
        <v>0.6633</v>
      </c>
      <c r="J486" s="1">
        <v>0.79579999999999995</v>
      </c>
      <c r="K486" s="1">
        <v>1.9887999999999999</v>
      </c>
      <c r="L486" s="1">
        <v>0.70730000000000004</v>
      </c>
      <c r="M486">
        <v>0</v>
      </c>
    </row>
    <row r="487" spans="1:13" x14ac:dyDescent="0.3">
      <c r="A487" s="2">
        <v>66242</v>
      </c>
      <c r="B487" s="1">
        <v>994.029</v>
      </c>
      <c r="C487" s="1">
        <v>388.00229999999999</v>
      </c>
      <c r="D487" s="1">
        <v>218.34100000000001</v>
      </c>
      <c r="E487" s="2">
        <v>67004</v>
      </c>
      <c r="F487" s="1">
        <v>290.41680000000002</v>
      </c>
      <c r="G487" s="1">
        <v>0.8266</v>
      </c>
      <c r="H487" s="1">
        <v>0.98860000000000003</v>
      </c>
      <c r="I487" s="1">
        <v>0.68130000000000002</v>
      </c>
      <c r="J487" s="1">
        <v>0.84250000000000003</v>
      </c>
      <c r="K487" s="1">
        <v>1.7769999999999999</v>
      </c>
      <c r="L487" s="1">
        <v>0.74850000000000005</v>
      </c>
      <c r="M487">
        <v>0</v>
      </c>
    </row>
    <row r="488" spans="1:13" x14ac:dyDescent="0.3">
      <c r="A488" s="2">
        <v>65981</v>
      </c>
      <c r="B488" s="1">
        <v>959.577</v>
      </c>
      <c r="C488" s="1">
        <v>355.6746</v>
      </c>
      <c r="D488" s="1">
        <v>236.8399</v>
      </c>
      <c r="E488" s="2">
        <v>66749</v>
      </c>
      <c r="F488" s="1">
        <v>289.84410000000003</v>
      </c>
      <c r="G488" s="1">
        <v>0.74609999999999999</v>
      </c>
      <c r="H488" s="1">
        <v>0.98850000000000005</v>
      </c>
      <c r="I488" s="1">
        <v>0.74399999999999999</v>
      </c>
      <c r="J488" s="1">
        <v>0.90049999999999997</v>
      </c>
      <c r="K488" s="1">
        <v>1.5018</v>
      </c>
      <c r="L488" s="1">
        <v>0.81489999999999996</v>
      </c>
      <c r="M488">
        <v>0</v>
      </c>
    </row>
    <row r="489" spans="1:13" x14ac:dyDescent="0.3">
      <c r="A489" s="2">
        <v>72410</v>
      </c>
      <c r="B489" s="1">
        <v>1007.458</v>
      </c>
      <c r="C489" s="1">
        <v>379.78030000000001</v>
      </c>
      <c r="D489" s="1">
        <v>243.4289</v>
      </c>
      <c r="E489" s="2">
        <v>73020</v>
      </c>
      <c r="F489" s="1">
        <v>303.63670000000002</v>
      </c>
      <c r="G489" s="1">
        <v>0.76759999999999995</v>
      </c>
      <c r="H489" s="1">
        <v>0.99160000000000004</v>
      </c>
      <c r="I489" s="1">
        <v>0.75139999999999996</v>
      </c>
      <c r="J489" s="1">
        <v>0.89649999999999996</v>
      </c>
      <c r="K489" s="1">
        <v>1.5601</v>
      </c>
      <c r="L489" s="1">
        <v>0.79949999999999999</v>
      </c>
      <c r="M489">
        <v>0</v>
      </c>
    </row>
    <row r="490" spans="1:13" x14ac:dyDescent="0.3">
      <c r="A490" s="2">
        <v>88750</v>
      </c>
      <c r="B490" s="1">
        <v>1120.577</v>
      </c>
      <c r="C490" s="1">
        <v>422.08019999999999</v>
      </c>
      <c r="D490" s="1">
        <v>269.03059999999999</v>
      </c>
      <c r="E490" s="2">
        <v>89741</v>
      </c>
      <c r="F490" s="1">
        <v>336.15469999999999</v>
      </c>
      <c r="G490" s="1">
        <v>0.77049999999999996</v>
      </c>
      <c r="H490" s="1">
        <v>0.98899999999999999</v>
      </c>
      <c r="I490" s="1">
        <v>0.73340000000000005</v>
      </c>
      <c r="J490" s="1">
        <v>0.88819999999999999</v>
      </c>
      <c r="K490" s="1">
        <v>1.5689</v>
      </c>
      <c r="L490" s="1">
        <v>0.7964</v>
      </c>
      <c r="M490">
        <v>0</v>
      </c>
    </row>
    <row r="491" spans="1:13" x14ac:dyDescent="0.3">
      <c r="A491" s="2">
        <v>57041</v>
      </c>
      <c r="B491" s="1">
        <v>914.67499999999995</v>
      </c>
      <c r="C491" s="1">
        <v>346.69229999999999</v>
      </c>
      <c r="D491" s="1">
        <v>210.97069999999999</v>
      </c>
      <c r="E491" s="2">
        <v>57939</v>
      </c>
      <c r="F491" s="1">
        <v>269.49369999999999</v>
      </c>
      <c r="G491" s="1">
        <v>0.79349999999999998</v>
      </c>
      <c r="H491" s="1">
        <v>0.98450000000000004</v>
      </c>
      <c r="I491" s="1">
        <v>0.7147</v>
      </c>
      <c r="J491" s="1">
        <v>0.85680000000000001</v>
      </c>
      <c r="K491" s="1">
        <v>1.6433</v>
      </c>
      <c r="L491" s="1">
        <v>0.77729999999999999</v>
      </c>
      <c r="M491">
        <v>0</v>
      </c>
    </row>
    <row r="492" spans="1:13" x14ac:dyDescent="0.3">
      <c r="A492" s="2">
        <v>87086</v>
      </c>
      <c r="B492" s="1">
        <v>1154.444</v>
      </c>
      <c r="C492" s="1">
        <v>453.35879999999997</v>
      </c>
      <c r="D492" s="1">
        <v>245.4135</v>
      </c>
      <c r="E492" s="2">
        <v>87893</v>
      </c>
      <c r="F492" s="1">
        <v>332.98849999999999</v>
      </c>
      <c r="G492" s="1">
        <v>0.84079999999999999</v>
      </c>
      <c r="H492" s="1">
        <v>0.99080000000000001</v>
      </c>
      <c r="I492" s="1">
        <v>0.7198</v>
      </c>
      <c r="J492" s="1">
        <v>0.82110000000000005</v>
      </c>
      <c r="K492" s="1">
        <v>1.8472999999999999</v>
      </c>
      <c r="L492" s="1">
        <v>0.73450000000000004</v>
      </c>
      <c r="M492">
        <v>0</v>
      </c>
    </row>
    <row r="493" spans="1:13" x14ac:dyDescent="0.3">
      <c r="A493" s="2">
        <v>73040</v>
      </c>
      <c r="B493" s="1">
        <v>1027.6410000000001</v>
      </c>
      <c r="C493" s="1">
        <v>391.28230000000002</v>
      </c>
      <c r="D493" s="1">
        <v>239.06659999999999</v>
      </c>
      <c r="E493" s="2">
        <v>73870</v>
      </c>
      <c r="F493" s="1">
        <v>304.95479999999998</v>
      </c>
      <c r="G493" s="1">
        <v>0.79159999999999997</v>
      </c>
      <c r="H493" s="1">
        <v>0.98880000000000001</v>
      </c>
      <c r="I493" s="1">
        <v>0.73150000000000004</v>
      </c>
      <c r="J493" s="1">
        <v>0.86909999999999998</v>
      </c>
      <c r="K493" s="1">
        <v>1.6367</v>
      </c>
      <c r="L493" s="1">
        <v>0.77939999999999998</v>
      </c>
      <c r="M493">
        <v>0</v>
      </c>
    </row>
    <row r="494" spans="1:13" x14ac:dyDescent="0.3">
      <c r="A494" s="2">
        <v>73152</v>
      </c>
      <c r="B494" s="1">
        <v>1065.501</v>
      </c>
      <c r="C494" s="1">
        <v>423.93220000000002</v>
      </c>
      <c r="D494" s="1">
        <v>220.7345</v>
      </c>
      <c r="E494" s="2">
        <v>73949</v>
      </c>
      <c r="F494" s="1">
        <v>305.18849999999998</v>
      </c>
      <c r="G494" s="1">
        <v>0.85370000000000001</v>
      </c>
      <c r="H494" s="1">
        <v>0.98919999999999997</v>
      </c>
      <c r="I494" s="1">
        <v>0.62180000000000002</v>
      </c>
      <c r="J494" s="1">
        <v>0.80969999999999998</v>
      </c>
      <c r="K494" s="1">
        <v>1.9206000000000001</v>
      </c>
      <c r="L494" s="1">
        <v>0.71989999999999998</v>
      </c>
      <c r="M494">
        <v>0</v>
      </c>
    </row>
    <row r="495" spans="1:13" x14ac:dyDescent="0.3">
      <c r="A495" s="2">
        <v>69181</v>
      </c>
      <c r="B495" s="1">
        <v>998.67899999999997</v>
      </c>
      <c r="C495" s="1">
        <v>383.58139999999997</v>
      </c>
      <c r="D495" s="1">
        <v>231.00659999999999</v>
      </c>
      <c r="E495" s="2">
        <v>69895</v>
      </c>
      <c r="F495" s="1">
        <v>296.78949999999998</v>
      </c>
      <c r="G495" s="1">
        <v>0.79830000000000001</v>
      </c>
      <c r="H495" s="1">
        <v>0.98980000000000001</v>
      </c>
      <c r="I495" s="1">
        <v>0.72399999999999998</v>
      </c>
      <c r="J495" s="1">
        <v>0.87170000000000003</v>
      </c>
      <c r="K495" s="1">
        <v>1.6605000000000001</v>
      </c>
      <c r="L495" s="1">
        <v>0.77370000000000005</v>
      </c>
      <c r="M495">
        <v>0</v>
      </c>
    </row>
    <row r="496" spans="1:13" x14ac:dyDescent="0.3">
      <c r="A496" s="2">
        <v>69547</v>
      </c>
      <c r="B496" s="1">
        <v>1034.51</v>
      </c>
      <c r="C496" s="1">
        <v>403.8535</v>
      </c>
      <c r="D496" s="1">
        <v>221.697</v>
      </c>
      <c r="E496" s="2">
        <v>70769</v>
      </c>
      <c r="F496" s="1">
        <v>297.57350000000002</v>
      </c>
      <c r="G496" s="1">
        <v>0.83589999999999998</v>
      </c>
      <c r="H496" s="1">
        <v>0.98270000000000002</v>
      </c>
      <c r="I496" s="1">
        <v>0.70899999999999996</v>
      </c>
      <c r="J496" s="1">
        <v>0.81659999999999999</v>
      </c>
      <c r="K496" s="1">
        <v>1.8216000000000001</v>
      </c>
      <c r="L496" s="1">
        <v>0.73680000000000001</v>
      </c>
      <c r="M496">
        <v>0</v>
      </c>
    </row>
    <row r="497" spans="1:13" x14ac:dyDescent="0.3">
      <c r="A497" s="2">
        <v>76356</v>
      </c>
      <c r="B497" s="1">
        <v>1052.424</v>
      </c>
      <c r="C497" s="1">
        <v>397.6275</v>
      </c>
      <c r="D497" s="1">
        <v>246.8013</v>
      </c>
      <c r="E497" s="2">
        <v>77341</v>
      </c>
      <c r="F497" s="1">
        <v>311.80040000000002</v>
      </c>
      <c r="G497" s="1">
        <v>0.78410000000000002</v>
      </c>
      <c r="H497" s="1">
        <v>0.98729999999999996</v>
      </c>
      <c r="I497" s="1">
        <v>0.68859999999999999</v>
      </c>
      <c r="J497" s="1">
        <v>0.86629999999999996</v>
      </c>
      <c r="K497" s="1">
        <v>1.6111</v>
      </c>
      <c r="L497" s="1">
        <v>0.78420000000000001</v>
      </c>
      <c r="M497">
        <v>0</v>
      </c>
    </row>
    <row r="498" spans="1:13" x14ac:dyDescent="0.3">
      <c r="A498" s="2">
        <v>71191</v>
      </c>
      <c r="B498" s="1">
        <v>1013.2430000000001</v>
      </c>
      <c r="C498" s="1">
        <v>393.34800000000001</v>
      </c>
      <c r="D498" s="1">
        <v>231.27879999999999</v>
      </c>
      <c r="E498" s="2">
        <v>71813</v>
      </c>
      <c r="F498" s="1">
        <v>301.07010000000002</v>
      </c>
      <c r="G498" s="1">
        <v>0.80889999999999995</v>
      </c>
      <c r="H498" s="1">
        <v>0.99129999999999996</v>
      </c>
      <c r="I498" s="1">
        <v>0.68100000000000005</v>
      </c>
      <c r="J498" s="1">
        <v>0.87139999999999995</v>
      </c>
      <c r="K498" s="1">
        <v>1.7008000000000001</v>
      </c>
      <c r="L498" s="1">
        <v>0.76539999999999997</v>
      </c>
      <c r="M498">
        <v>0</v>
      </c>
    </row>
    <row r="499" spans="1:13" x14ac:dyDescent="0.3">
      <c r="A499" s="2">
        <v>61589</v>
      </c>
      <c r="B499" s="1">
        <v>989.15099999999995</v>
      </c>
      <c r="C499" s="1">
        <v>389.23430000000002</v>
      </c>
      <c r="D499" s="1">
        <v>203.10300000000001</v>
      </c>
      <c r="E499" s="2">
        <v>62939</v>
      </c>
      <c r="F499" s="1">
        <v>280.03129999999999</v>
      </c>
      <c r="G499" s="1">
        <v>0.85309999999999997</v>
      </c>
      <c r="H499" s="1">
        <v>0.97860000000000003</v>
      </c>
      <c r="I499" s="1">
        <v>0.62490000000000001</v>
      </c>
      <c r="J499" s="1">
        <v>0.79100000000000004</v>
      </c>
      <c r="K499" s="1">
        <v>1.9164000000000001</v>
      </c>
      <c r="L499" s="1">
        <v>0.71940000000000004</v>
      </c>
      <c r="M499">
        <v>0</v>
      </c>
    </row>
    <row r="500" spans="1:13" x14ac:dyDescent="0.3">
      <c r="A500" s="2">
        <v>96802</v>
      </c>
      <c r="B500" s="1">
        <v>1217.7070000000001</v>
      </c>
      <c r="C500" s="1">
        <v>488.04109999999997</v>
      </c>
      <c r="D500" s="1">
        <v>253.2319</v>
      </c>
      <c r="E500" s="2">
        <v>97548</v>
      </c>
      <c r="F500" s="1">
        <v>351.07279999999997</v>
      </c>
      <c r="G500" s="1">
        <v>0.85489999999999999</v>
      </c>
      <c r="H500" s="1">
        <v>0.99239999999999995</v>
      </c>
      <c r="I500" s="1">
        <v>0.67579999999999996</v>
      </c>
      <c r="J500" s="1">
        <v>0.82040000000000002</v>
      </c>
      <c r="K500" s="1">
        <v>1.9273</v>
      </c>
      <c r="L500" s="1">
        <v>0.71940000000000004</v>
      </c>
      <c r="M500">
        <v>0</v>
      </c>
    </row>
    <row r="501" spans="1:13" x14ac:dyDescent="0.3">
      <c r="A501" s="2">
        <v>80207</v>
      </c>
      <c r="B501" s="1">
        <v>1100.06</v>
      </c>
      <c r="C501" s="1">
        <v>426.82170000000002</v>
      </c>
      <c r="D501" s="1">
        <v>239.917</v>
      </c>
      <c r="E501" s="2">
        <v>81076</v>
      </c>
      <c r="F501" s="1">
        <v>319.56650000000002</v>
      </c>
      <c r="G501" s="1">
        <v>0.82709999999999995</v>
      </c>
      <c r="H501" s="1">
        <v>0.98929999999999996</v>
      </c>
      <c r="I501" s="1">
        <v>0.72970000000000002</v>
      </c>
      <c r="J501" s="1">
        <v>0.83289999999999997</v>
      </c>
      <c r="K501" s="1">
        <v>1.7789999999999999</v>
      </c>
      <c r="L501" s="1">
        <v>0.74870000000000003</v>
      </c>
      <c r="M501">
        <v>0</v>
      </c>
    </row>
    <row r="502" spans="1:13" x14ac:dyDescent="0.3">
      <c r="A502" s="2">
        <v>79661</v>
      </c>
      <c r="B502" s="1">
        <v>1129.335</v>
      </c>
      <c r="C502" s="1">
        <v>444.12169999999998</v>
      </c>
      <c r="D502" s="1">
        <v>230.44309999999999</v>
      </c>
      <c r="E502" s="2">
        <v>80966</v>
      </c>
      <c r="F502" s="1">
        <v>318.4769</v>
      </c>
      <c r="G502" s="1">
        <v>0.85489999999999999</v>
      </c>
      <c r="H502" s="1">
        <v>0.9839</v>
      </c>
      <c r="I502" s="1">
        <v>0.70940000000000003</v>
      </c>
      <c r="J502" s="1">
        <v>0.78490000000000004</v>
      </c>
      <c r="K502" s="1">
        <v>1.9273</v>
      </c>
      <c r="L502" s="1">
        <v>0.71709999999999996</v>
      </c>
      <c r="M502">
        <v>0</v>
      </c>
    </row>
    <row r="503" spans="1:13" x14ac:dyDescent="0.3">
      <c r="A503" s="2">
        <v>85778</v>
      </c>
      <c r="B503" s="1">
        <v>1159.5840000000001</v>
      </c>
      <c r="C503" s="1">
        <v>434.14330000000001</v>
      </c>
      <c r="D503" s="1">
        <v>255.10730000000001</v>
      </c>
      <c r="E503" s="2">
        <v>87489</v>
      </c>
      <c r="F503" s="1">
        <v>330.47840000000002</v>
      </c>
      <c r="G503" s="1">
        <v>0.80910000000000004</v>
      </c>
      <c r="H503" s="1">
        <v>0.98040000000000005</v>
      </c>
      <c r="I503" s="1">
        <v>0.66420000000000001</v>
      </c>
      <c r="J503" s="1">
        <v>0.80159999999999998</v>
      </c>
      <c r="K503" s="1">
        <v>1.7018</v>
      </c>
      <c r="L503" s="1">
        <v>0.76119999999999999</v>
      </c>
      <c r="M503">
        <v>0</v>
      </c>
    </row>
    <row r="504" spans="1:13" x14ac:dyDescent="0.3">
      <c r="A504" s="2">
        <v>91162</v>
      </c>
      <c r="B504" s="1">
        <v>1195.9570000000001</v>
      </c>
      <c r="C504" s="1">
        <v>479.11290000000002</v>
      </c>
      <c r="D504" s="1">
        <v>242.9588</v>
      </c>
      <c r="E504" s="2">
        <v>92074</v>
      </c>
      <c r="F504" s="1">
        <v>340.69200000000001</v>
      </c>
      <c r="G504" s="1">
        <v>0.8619</v>
      </c>
      <c r="H504" s="1">
        <v>0.99009999999999998</v>
      </c>
      <c r="I504" s="1">
        <v>0.64049999999999996</v>
      </c>
      <c r="J504" s="1">
        <v>0.80089999999999995</v>
      </c>
      <c r="K504" s="1">
        <v>1.972</v>
      </c>
      <c r="L504" s="1">
        <v>0.71109999999999995</v>
      </c>
      <c r="M504">
        <v>0</v>
      </c>
    </row>
    <row r="505" spans="1:13" x14ac:dyDescent="0.3">
      <c r="A505" s="2">
        <v>84130</v>
      </c>
      <c r="B505" s="1">
        <v>1126.5640000000001</v>
      </c>
      <c r="C505" s="1">
        <v>447.36849999999998</v>
      </c>
      <c r="D505" s="1">
        <v>241.2191</v>
      </c>
      <c r="E505" s="2">
        <v>84737</v>
      </c>
      <c r="F505" s="1">
        <v>327.28829999999999</v>
      </c>
      <c r="G505" s="1">
        <v>0.84219999999999995</v>
      </c>
      <c r="H505" s="1">
        <v>0.99280000000000002</v>
      </c>
      <c r="I505" s="1">
        <v>0.75390000000000001</v>
      </c>
      <c r="J505" s="1">
        <v>0.83299999999999996</v>
      </c>
      <c r="K505" s="1">
        <v>1.8546</v>
      </c>
      <c r="L505" s="1">
        <v>0.73160000000000003</v>
      </c>
      <c r="M505">
        <v>0</v>
      </c>
    </row>
    <row r="506" spans="1:13" x14ac:dyDescent="0.3">
      <c r="A506" s="2">
        <v>71468</v>
      </c>
      <c r="B506" s="1">
        <v>1032.146</v>
      </c>
      <c r="C506" s="1">
        <v>405.0498</v>
      </c>
      <c r="D506" s="1">
        <v>226.059</v>
      </c>
      <c r="E506" s="2">
        <v>72145</v>
      </c>
      <c r="F506" s="1">
        <v>301.65519999999998</v>
      </c>
      <c r="G506" s="1">
        <v>0.82979999999999998</v>
      </c>
      <c r="H506" s="1">
        <v>0.99060000000000004</v>
      </c>
      <c r="I506" s="1">
        <v>0.71240000000000003</v>
      </c>
      <c r="J506" s="1">
        <v>0.84299999999999997</v>
      </c>
      <c r="K506" s="1">
        <v>1.7918000000000001</v>
      </c>
      <c r="L506" s="1">
        <v>0.74470000000000003</v>
      </c>
      <c r="M506">
        <v>0</v>
      </c>
    </row>
    <row r="507" spans="1:13" x14ac:dyDescent="0.3">
      <c r="A507" s="2">
        <v>85968</v>
      </c>
      <c r="B507" s="1">
        <v>1168.7429999999999</v>
      </c>
      <c r="C507" s="1">
        <v>479.16059999999999</v>
      </c>
      <c r="D507" s="1">
        <v>229.23259999999999</v>
      </c>
      <c r="E507" s="2">
        <v>87008</v>
      </c>
      <c r="F507" s="1">
        <v>330.8442</v>
      </c>
      <c r="G507" s="1">
        <v>0.87809999999999999</v>
      </c>
      <c r="H507" s="1">
        <v>0.98799999999999999</v>
      </c>
      <c r="I507" s="1">
        <v>0.74950000000000006</v>
      </c>
      <c r="J507" s="1">
        <v>0.79090000000000005</v>
      </c>
      <c r="K507" s="1">
        <v>2.0903</v>
      </c>
      <c r="L507" s="1">
        <v>0.6905</v>
      </c>
      <c r="M507">
        <v>0</v>
      </c>
    </row>
    <row r="508" spans="1:13" x14ac:dyDescent="0.3">
      <c r="A508" s="2">
        <v>75155</v>
      </c>
      <c r="B508" s="1">
        <v>1060.383</v>
      </c>
      <c r="C508" s="1">
        <v>420.50420000000003</v>
      </c>
      <c r="D508" s="1">
        <v>228.5685</v>
      </c>
      <c r="E508" s="2">
        <v>75805</v>
      </c>
      <c r="F508" s="1">
        <v>309.33850000000001</v>
      </c>
      <c r="G508" s="1">
        <v>0.83940000000000003</v>
      </c>
      <c r="H508" s="1">
        <v>0.99139999999999995</v>
      </c>
      <c r="I508" s="1">
        <v>0.65029999999999999</v>
      </c>
      <c r="J508" s="1">
        <v>0.83989999999999998</v>
      </c>
      <c r="K508" s="1">
        <v>1.8396999999999999</v>
      </c>
      <c r="L508" s="1">
        <v>0.73560000000000003</v>
      </c>
      <c r="M508">
        <v>0</v>
      </c>
    </row>
    <row r="509" spans="1:13" x14ac:dyDescent="0.3">
      <c r="A509" s="2">
        <v>85845</v>
      </c>
      <c r="B509" s="1">
        <v>1146.836</v>
      </c>
      <c r="C509" s="1">
        <v>448.28730000000002</v>
      </c>
      <c r="D509" s="1">
        <v>246.65649999999999</v>
      </c>
      <c r="E509" s="2">
        <v>86787</v>
      </c>
      <c r="F509" s="1">
        <v>330.60739999999998</v>
      </c>
      <c r="G509" s="1">
        <v>0.83499999999999996</v>
      </c>
      <c r="H509" s="1">
        <v>0.98909999999999998</v>
      </c>
      <c r="I509" s="1">
        <v>0.68540000000000001</v>
      </c>
      <c r="J509" s="1">
        <v>0.82020000000000004</v>
      </c>
      <c r="K509" s="1">
        <v>1.8174999999999999</v>
      </c>
      <c r="L509" s="1">
        <v>0.73750000000000004</v>
      </c>
      <c r="M509">
        <v>0</v>
      </c>
    </row>
    <row r="510" spans="1:13" x14ac:dyDescent="0.3">
      <c r="A510" s="2">
        <v>103124</v>
      </c>
      <c r="B510" s="1">
        <v>1266.6020000000001</v>
      </c>
      <c r="C510" s="1">
        <v>512.65859999999998</v>
      </c>
      <c r="D510" s="1">
        <v>257.32350000000002</v>
      </c>
      <c r="E510" s="2">
        <v>104002</v>
      </c>
      <c r="F510" s="1">
        <v>362.35559999999998</v>
      </c>
      <c r="G510" s="1">
        <v>0.8649</v>
      </c>
      <c r="H510" s="1">
        <v>0.99160000000000004</v>
      </c>
      <c r="I510" s="1">
        <v>0.64570000000000005</v>
      </c>
      <c r="J510" s="1">
        <v>0.80779999999999996</v>
      </c>
      <c r="K510" s="1">
        <v>1.9923</v>
      </c>
      <c r="L510" s="1">
        <v>0.70679999999999998</v>
      </c>
      <c r="M510">
        <v>0</v>
      </c>
    </row>
    <row r="511" spans="1:13" x14ac:dyDescent="0.3">
      <c r="A511" s="2">
        <v>82804</v>
      </c>
      <c r="B511" s="1">
        <v>1112.3920000000001</v>
      </c>
      <c r="C511" s="1">
        <v>434.96269999999998</v>
      </c>
      <c r="D511" s="1">
        <v>243.26429999999999</v>
      </c>
      <c r="E511" s="2">
        <v>83603</v>
      </c>
      <c r="F511" s="1">
        <v>324.69880000000001</v>
      </c>
      <c r="G511" s="1">
        <v>0.82899999999999996</v>
      </c>
      <c r="H511" s="1">
        <v>0.99039999999999995</v>
      </c>
      <c r="I511" s="1">
        <v>0.69440000000000002</v>
      </c>
      <c r="J511" s="1">
        <v>0.84089999999999998</v>
      </c>
      <c r="K511" s="1">
        <v>1.788</v>
      </c>
      <c r="L511" s="1">
        <v>0.74650000000000005</v>
      </c>
      <c r="M511">
        <v>0</v>
      </c>
    </row>
    <row r="512" spans="1:13" x14ac:dyDescent="0.3">
      <c r="A512" s="2">
        <v>102947</v>
      </c>
      <c r="B512" s="1">
        <v>1272.4179999999999</v>
      </c>
      <c r="C512" s="1">
        <v>485.87720000000002</v>
      </c>
      <c r="D512" s="1">
        <v>271.26350000000002</v>
      </c>
      <c r="E512" s="2">
        <v>104560</v>
      </c>
      <c r="F512" s="1">
        <v>362.04450000000003</v>
      </c>
      <c r="G512" s="1">
        <v>0.8296</v>
      </c>
      <c r="H512" s="1">
        <v>0.98460000000000003</v>
      </c>
      <c r="I512" s="1">
        <v>0.66679999999999995</v>
      </c>
      <c r="J512" s="1">
        <v>0.79900000000000004</v>
      </c>
      <c r="K512" s="1">
        <v>1.7911999999999999</v>
      </c>
      <c r="L512" s="1">
        <v>0.74509999999999998</v>
      </c>
      <c r="M512">
        <v>0</v>
      </c>
    </row>
    <row r="513" spans="1:13" x14ac:dyDescent="0.3">
      <c r="A513" s="2">
        <v>72519</v>
      </c>
      <c r="B513" s="1">
        <v>1041.2270000000001</v>
      </c>
      <c r="C513" s="1">
        <v>413.27420000000001</v>
      </c>
      <c r="D513" s="1">
        <v>224.0976</v>
      </c>
      <c r="E513" s="2">
        <v>73130</v>
      </c>
      <c r="F513" s="1">
        <v>303.86520000000002</v>
      </c>
      <c r="G513" s="1">
        <v>0.84019999999999995</v>
      </c>
      <c r="H513" s="1">
        <v>0.99160000000000004</v>
      </c>
      <c r="I513" s="1">
        <v>0.69030000000000002</v>
      </c>
      <c r="J513" s="1">
        <v>0.84060000000000001</v>
      </c>
      <c r="K513" s="1">
        <v>1.8442000000000001</v>
      </c>
      <c r="L513" s="1">
        <v>0.73529999999999995</v>
      </c>
      <c r="M513">
        <v>0</v>
      </c>
    </row>
    <row r="514" spans="1:13" x14ac:dyDescent="0.3">
      <c r="A514" s="2">
        <v>90535</v>
      </c>
      <c r="B514" s="1">
        <v>1163.806</v>
      </c>
      <c r="C514" s="1">
        <v>450.50740000000002</v>
      </c>
      <c r="D514" s="1">
        <v>258.12049999999999</v>
      </c>
      <c r="E514" s="2">
        <v>91927</v>
      </c>
      <c r="F514" s="1">
        <v>339.51839999999999</v>
      </c>
      <c r="G514" s="1">
        <v>0.8196</v>
      </c>
      <c r="H514" s="1">
        <v>0.9849</v>
      </c>
      <c r="I514" s="1">
        <v>0.74919999999999998</v>
      </c>
      <c r="J514" s="1">
        <v>0.84</v>
      </c>
      <c r="K514" s="1">
        <v>1.7453000000000001</v>
      </c>
      <c r="L514" s="1">
        <v>0.75360000000000005</v>
      </c>
      <c r="M514">
        <v>0</v>
      </c>
    </row>
    <row r="515" spans="1:13" x14ac:dyDescent="0.3">
      <c r="A515" s="2">
        <v>83512</v>
      </c>
      <c r="B515" s="1">
        <v>1077.152</v>
      </c>
      <c r="C515" s="1">
        <v>405.14679999999998</v>
      </c>
      <c r="D515" s="1">
        <v>262.80799999999999</v>
      </c>
      <c r="E515" s="2">
        <v>84085</v>
      </c>
      <c r="F515" s="1">
        <v>326.084</v>
      </c>
      <c r="G515" s="1">
        <v>0.7611</v>
      </c>
      <c r="H515" s="1">
        <v>0.99319999999999997</v>
      </c>
      <c r="I515" s="1">
        <v>0.76100000000000001</v>
      </c>
      <c r="J515" s="1">
        <v>0.90449999999999997</v>
      </c>
      <c r="K515" s="1">
        <v>1.5416000000000001</v>
      </c>
      <c r="L515" s="1">
        <v>0.80489999999999995</v>
      </c>
      <c r="M515">
        <v>0</v>
      </c>
    </row>
    <row r="516" spans="1:13" x14ac:dyDescent="0.3">
      <c r="A516" s="2">
        <v>87169</v>
      </c>
      <c r="B516" s="1">
        <v>1142.4860000000001</v>
      </c>
      <c r="C516" s="1">
        <v>438.47730000000001</v>
      </c>
      <c r="D516" s="1">
        <v>254.63210000000001</v>
      </c>
      <c r="E516" s="2">
        <v>87929</v>
      </c>
      <c r="F516" s="1">
        <v>333.14710000000002</v>
      </c>
      <c r="G516" s="1">
        <v>0.81410000000000005</v>
      </c>
      <c r="H516" s="1">
        <v>0.99139999999999995</v>
      </c>
      <c r="I516" s="1">
        <v>0.73170000000000002</v>
      </c>
      <c r="J516" s="1">
        <v>0.83919999999999995</v>
      </c>
      <c r="K516" s="1">
        <v>1.722</v>
      </c>
      <c r="L516" s="1">
        <v>0.75980000000000003</v>
      </c>
      <c r="M516">
        <v>0</v>
      </c>
    </row>
    <row r="517" spans="1:13" x14ac:dyDescent="0.3">
      <c r="A517" s="2">
        <v>75885</v>
      </c>
      <c r="B517" s="1">
        <v>1061.518</v>
      </c>
      <c r="C517" s="1">
        <v>410.03570000000002</v>
      </c>
      <c r="D517" s="1">
        <v>236.92509999999999</v>
      </c>
      <c r="E517" s="2">
        <v>76562</v>
      </c>
      <c r="F517" s="1">
        <v>310.8372</v>
      </c>
      <c r="G517" s="1">
        <v>0.81620000000000004</v>
      </c>
      <c r="H517" s="1">
        <v>0.99119999999999997</v>
      </c>
      <c r="I517" s="1">
        <v>0.75070000000000003</v>
      </c>
      <c r="J517" s="1">
        <v>0.84630000000000005</v>
      </c>
      <c r="K517" s="1">
        <v>1.7306999999999999</v>
      </c>
      <c r="L517" s="1">
        <v>0.7581</v>
      </c>
      <c r="M517">
        <v>0</v>
      </c>
    </row>
    <row r="518" spans="1:13" x14ac:dyDescent="0.3">
      <c r="A518" s="2">
        <v>86861</v>
      </c>
      <c r="B518" s="1">
        <v>1111.0350000000001</v>
      </c>
      <c r="C518" s="1">
        <v>416.78710000000001</v>
      </c>
      <c r="D518" s="1">
        <v>266.87869999999998</v>
      </c>
      <c r="E518" s="2">
        <v>87868</v>
      </c>
      <c r="F518" s="1">
        <v>332.55810000000002</v>
      </c>
      <c r="G518" s="1">
        <v>0.7681</v>
      </c>
      <c r="H518" s="1">
        <v>0.98850000000000005</v>
      </c>
      <c r="I518" s="1">
        <v>0.71479999999999999</v>
      </c>
      <c r="J518" s="1">
        <v>0.88429999999999997</v>
      </c>
      <c r="K518" s="1">
        <v>1.5617000000000001</v>
      </c>
      <c r="L518" s="1">
        <v>0.79790000000000005</v>
      </c>
      <c r="M518">
        <v>0</v>
      </c>
    </row>
    <row r="519" spans="1:13" x14ac:dyDescent="0.3">
      <c r="A519" s="2">
        <v>95914</v>
      </c>
      <c r="B519" s="1">
        <v>1203.4770000000001</v>
      </c>
      <c r="C519" s="1">
        <v>468.41</v>
      </c>
      <c r="D519" s="1">
        <v>269.25760000000002</v>
      </c>
      <c r="E519" s="2">
        <v>98178</v>
      </c>
      <c r="F519" s="1">
        <v>349.45890000000003</v>
      </c>
      <c r="G519" s="1">
        <v>0.81830000000000003</v>
      </c>
      <c r="H519" s="1">
        <v>0.97689999999999999</v>
      </c>
      <c r="I519" s="1">
        <v>0.7389</v>
      </c>
      <c r="J519" s="1">
        <v>0.83220000000000005</v>
      </c>
      <c r="K519" s="1">
        <v>1.7396</v>
      </c>
      <c r="L519" s="1">
        <v>0.74609999999999999</v>
      </c>
      <c r="M519">
        <v>0</v>
      </c>
    </row>
    <row r="520" spans="1:13" x14ac:dyDescent="0.3">
      <c r="A520" s="2">
        <v>73662</v>
      </c>
      <c r="B520" s="1">
        <v>1050.0830000000001</v>
      </c>
      <c r="C520" s="1">
        <v>407.46499999999997</v>
      </c>
      <c r="D520" s="1">
        <v>231.41050000000001</v>
      </c>
      <c r="E520" s="2">
        <v>74267</v>
      </c>
      <c r="F520" s="1">
        <v>306.25049999999999</v>
      </c>
      <c r="G520" s="1">
        <v>0.82310000000000005</v>
      </c>
      <c r="H520" s="1">
        <v>0.9919</v>
      </c>
      <c r="I520" s="1">
        <v>0.68340000000000001</v>
      </c>
      <c r="J520" s="1">
        <v>0.83950000000000002</v>
      </c>
      <c r="K520" s="1">
        <v>1.7607999999999999</v>
      </c>
      <c r="L520" s="1">
        <v>0.75160000000000005</v>
      </c>
      <c r="M520">
        <v>0</v>
      </c>
    </row>
    <row r="521" spans="1:13" x14ac:dyDescent="0.3">
      <c r="A521" s="2">
        <v>75340</v>
      </c>
      <c r="B521" s="1">
        <v>1051.106</v>
      </c>
      <c r="C521" s="1">
        <v>396.56650000000002</v>
      </c>
      <c r="D521" s="1">
        <v>242.821</v>
      </c>
      <c r="E521" s="2">
        <v>76130</v>
      </c>
      <c r="F521" s="1">
        <v>309.71899999999999</v>
      </c>
      <c r="G521" s="1">
        <v>0.79059999999999997</v>
      </c>
      <c r="H521" s="1">
        <v>0.98960000000000004</v>
      </c>
      <c r="I521" s="1">
        <v>0.74229999999999996</v>
      </c>
      <c r="J521" s="1">
        <v>0.8569</v>
      </c>
      <c r="K521" s="1">
        <v>1.6332</v>
      </c>
      <c r="L521" s="1">
        <v>0.78100000000000003</v>
      </c>
      <c r="M521">
        <v>0</v>
      </c>
    </row>
    <row r="522" spans="1:13" x14ac:dyDescent="0.3">
      <c r="A522" s="2">
        <v>71306</v>
      </c>
      <c r="B522" s="1">
        <v>1059.4760000000001</v>
      </c>
      <c r="C522" s="1">
        <v>416.14159999999998</v>
      </c>
      <c r="D522" s="1">
        <v>219.51310000000001</v>
      </c>
      <c r="E522" s="2">
        <v>72049</v>
      </c>
      <c r="F522" s="1">
        <v>301.31319999999999</v>
      </c>
      <c r="G522" s="1">
        <v>0.84960000000000002</v>
      </c>
      <c r="H522" s="1">
        <v>0.98970000000000002</v>
      </c>
      <c r="I522" s="1">
        <v>0.7258</v>
      </c>
      <c r="J522" s="1">
        <v>0.79830000000000001</v>
      </c>
      <c r="K522" s="1">
        <v>1.8956999999999999</v>
      </c>
      <c r="L522" s="1">
        <v>0.72409999999999997</v>
      </c>
      <c r="M522">
        <v>0</v>
      </c>
    </row>
    <row r="523" spans="1:13" x14ac:dyDescent="0.3">
      <c r="A523" s="2">
        <v>78249</v>
      </c>
      <c r="B523" s="1">
        <v>1094.307</v>
      </c>
      <c r="C523" s="1">
        <v>422.06529999999998</v>
      </c>
      <c r="D523" s="1">
        <v>239.79669999999999</v>
      </c>
      <c r="E523" s="2">
        <v>79377</v>
      </c>
      <c r="F523" s="1">
        <v>315.64179999999999</v>
      </c>
      <c r="G523" s="1">
        <v>0.82289999999999996</v>
      </c>
      <c r="H523" s="1">
        <v>0.98580000000000001</v>
      </c>
      <c r="I523" s="1">
        <v>0.66890000000000005</v>
      </c>
      <c r="J523" s="1">
        <v>0.82110000000000005</v>
      </c>
      <c r="K523" s="1">
        <v>1.7601</v>
      </c>
      <c r="L523" s="1">
        <v>0.74790000000000001</v>
      </c>
      <c r="M523">
        <v>0</v>
      </c>
    </row>
    <row r="524" spans="1:13" x14ac:dyDescent="0.3">
      <c r="A524" s="2">
        <v>85386</v>
      </c>
      <c r="B524" s="1">
        <v>1138.193</v>
      </c>
      <c r="C524" s="1">
        <v>438.26979999999998</v>
      </c>
      <c r="D524" s="1">
        <v>248.84530000000001</v>
      </c>
      <c r="E524" s="2">
        <v>86282</v>
      </c>
      <c r="F524" s="1">
        <v>329.72239999999999</v>
      </c>
      <c r="G524" s="1">
        <v>0.82320000000000004</v>
      </c>
      <c r="H524" s="1">
        <v>0.98960000000000004</v>
      </c>
      <c r="I524" s="1">
        <v>0.70930000000000004</v>
      </c>
      <c r="J524" s="1">
        <v>0.82830000000000004</v>
      </c>
      <c r="K524" s="1">
        <v>1.7612000000000001</v>
      </c>
      <c r="L524" s="1">
        <v>0.75229999999999997</v>
      </c>
      <c r="M524">
        <v>0</v>
      </c>
    </row>
    <row r="525" spans="1:13" x14ac:dyDescent="0.3">
      <c r="A525" s="2">
        <v>81531</v>
      </c>
      <c r="B525" s="1">
        <v>1145.799</v>
      </c>
      <c r="C525" s="1">
        <v>458.47149999999999</v>
      </c>
      <c r="D525" s="1">
        <v>227.78270000000001</v>
      </c>
      <c r="E525" s="2">
        <v>82479</v>
      </c>
      <c r="F525" s="1">
        <v>322.19330000000002</v>
      </c>
      <c r="G525" s="1">
        <v>0.86780000000000002</v>
      </c>
      <c r="H525" s="1">
        <v>0.98850000000000005</v>
      </c>
      <c r="I525" s="1">
        <v>0.76900000000000002</v>
      </c>
      <c r="J525" s="1">
        <v>0.78039999999999998</v>
      </c>
      <c r="K525" s="1">
        <v>2.0127999999999999</v>
      </c>
      <c r="L525" s="1">
        <v>0.70279999999999998</v>
      </c>
      <c r="M525">
        <v>0</v>
      </c>
    </row>
    <row r="526" spans="1:13" x14ac:dyDescent="0.3">
      <c r="A526" s="2">
        <v>80105</v>
      </c>
      <c r="B526" s="1">
        <v>1128.587</v>
      </c>
      <c r="C526" s="1">
        <v>452.38310000000001</v>
      </c>
      <c r="D526" s="1">
        <v>225.92609999999999</v>
      </c>
      <c r="E526" s="2">
        <v>80976</v>
      </c>
      <c r="F526" s="1">
        <v>319.36320000000001</v>
      </c>
      <c r="G526" s="1">
        <v>0.86639999999999995</v>
      </c>
      <c r="H526" s="1">
        <v>0.98919999999999997</v>
      </c>
      <c r="I526" s="1">
        <v>0.61180000000000001</v>
      </c>
      <c r="J526" s="1">
        <v>0.7903</v>
      </c>
      <c r="K526" s="1">
        <v>2.0023</v>
      </c>
      <c r="L526" s="1">
        <v>0.70599999999999996</v>
      </c>
      <c r="M526">
        <v>0</v>
      </c>
    </row>
    <row r="527" spans="1:13" x14ac:dyDescent="0.3">
      <c r="A527" s="2">
        <v>63117</v>
      </c>
      <c r="B527" s="1">
        <v>991.85299999999995</v>
      </c>
      <c r="C527" s="1">
        <v>398.9717</v>
      </c>
      <c r="D527" s="1">
        <v>202.2415</v>
      </c>
      <c r="E527" s="2">
        <v>63647</v>
      </c>
      <c r="F527" s="1">
        <v>283.48379999999997</v>
      </c>
      <c r="G527" s="1">
        <v>0.86199999999999999</v>
      </c>
      <c r="H527" s="1">
        <v>0.99170000000000003</v>
      </c>
      <c r="I527" s="1">
        <v>0.69820000000000004</v>
      </c>
      <c r="J527" s="1">
        <v>0.80620000000000003</v>
      </c>
      <c r="K527" s="1">
        <v>1.9726999999999999</v>
      </c>
      <c r="L527" s="1">
        <v>0.71050000000000002</v>
      </c>
      <c r="M527">
        <v>0</v>
      </c>
    </row>
    <row r="528" spans="1:13" x14ac:dyDescent="0.3">
      <c r="A528" s="2">
        <v>75824</v>
      </c>
      <c r="B528" s="1">
        <v>1079.873</v>
      </c>
      <c r="C528" s="1">
        <v>424.33449999999999</v>
      </c>
      <c r="D528" s="1">
        <v>228.52959999999999</v>
      </c>
      <c r="E528" s="2">
        <v>76700</v>
      </c>
      <c r="F528" s="1">
        <v>310.71230000000003</v>
      </c>
      <c r="G528" s="1">
        <v>0.84260000000000002</v>
      </c>
      <c r="H528" s="1">
        <v>0.98860000000000003</v>
      </c>
      <c r="I528" s="1">
        <v>0.64449999999999996</v>
      </c>
      <c r="J528" s="1">
        <v>0.81710000000000005</v>
      </c>
      <c r="K528" s="1">
        <v>1.8568</v>
      </c>
      <c r="L528" s="1">
        <v>0.73219999999999996</v>
      </c>
      <c r="M528">
        <v>0</v>
      </c>
    </row>
    <row r="529" spans="1:13" x14ac:dyDescent="0.3">
      <c r="A529" s="2">
        <v>82959</v>
      </c>
      <c r="B529" s="1">
        <v>1137.98</v>
      </c>
      <c r="C529" s="1">
        <v>454.33049999999997</v>
      </c>
      <c r="D529" s="1">
        <v>234.77160000000001</v>
      </c>
      <c r="E529" s="2">
        <v>83835</v>
      </c>
      <c r="F529" s="1">
        <v>325.00259999999997</v>
      </c>
      <c r="G529" s="1">
        <v>0.85609999999999997</v>
      </c>
      <c r="H529" s="1">
        <v>0.98960000000000004</v>
      </c>
      <c r="I529" s="1">
        <v>0.68969999999999998</v>
      </c>
      <c r="J529" s="1">
        <v>0.80500000000000005</v>
      </c>
      <c r="K529" s="1">
        <v>1.9352</v>
      </c>
      <c r="L529" s="1">
        <v>0.71530000000000005</v>
      </c>
      <c r="M529">
        <v>0</v>
      </c>
    </row>
    <row r="530" spans="1:13" x14ac:dyDescent="0.3">
      <c r="A530" s="2">
        <v>70952</v>
      </c>
      <c r="B530" s="1">
        <v>1060.1489999999999</v>
      </c>
      <c r="C530" s="1">
        <v>422.91320000000002</v>
      </c>
      <c r="D530" s="1">
        <v>214.17230000000001</v>
      </c>
      <c r="E530" s="2">
        <v>71667</v>
      </c>
      <c r="F530" s="1">
        <v>300.5643</v>
      </c>
      <c r="G530" s="1">
        <v>0.86229999999999996</v>
      </c>
      <c r="H530" s="1">
        <v>0.99</v>
      </c>
      <c r="I530" s="1">
        <v>0.63039999999999996</v>
      </c>
      <c r="J530" s="1">
        <v>0.79330000000000001</v>
      </c>
      <c r="K530" s="1">
        <v>1.9745999999999999</v>
      </c>
      <c r="L530" s="1">
        <v>0.7107</v>
      </c>
      <c r="M530">
        <v>0</v>
      </c>
    </row>
    <row r="531" spans="1:13" x14ac:dyDescent="0.3">
      <c r="A531" s="2">
        <v>71503</v>
      </c>
      <c r="B531" s="1">
        <v>1050.588</v>
      </c>
      <c r="C531" s="1">
        <v>416.37799999999999</v>
      </c>
      <c r="D531" s="1">
        <v>220.42509999999999</v>
      </c>
      <c r="E531" s="2">
        <v>72468</v>
      </c>
      <c r="F531" s="1">
        <v>301.72910000000002</v>
      </c>
      <c r="G531" s="1">
        <v>0.84840000000000004</v>
      </c>
      <c r="H531" s="1">
        <v>0.98670000000000002</v>
      </c>
      <c r="I531" s="1">
        <v>0.71389999999999998</v>
      </c>
      <c r="J531" s="1">
        <v>0.81410000000000005</v>
      </c>
      <c r="K531" s="1">
        <v>1.889</v>
      </c>
      <c r="L531" s="1">
        <v>0.72470000000000001</v>
      </c>
      <c r="M531">
        <v>0</v>
      </c>
    </row>
    <row r="532" spans="1:13" x14ac:dyDescent="0.3">
      <c r="A532" s="2">
        <v>98177</v>
      </c>
      <c r="B532" s="1">
        <v>1266.068</v>
      </c>
      <c r="C532" s="1">
        <v>510.23989999999998</v>
      </c>
      <c r="D532" s="1">
        <v>246.4307</v>
      </c>
      <c r="E532" s="2">
        <v>99550</v>
      </c>
      <c r="F532" s="1">
        <v>353.55739999999997</v>
      </c>
      <c r="G532" s="1">
        <v>0.87560000000000004</v>
      </c>
      <c r="H532" s="1">
        <v>0.98619999999999997</v>
      </c>
      <c r="I532" s="1">
        <v>0.62409999999999999</v>
      </c>
      <c r="J532" s="1">
        <v>0.76970000000000005</v>
      </c>
      <c r="K532" s="1">
        <v>2.0705</v>
      </c>
      <c r="L532" s="1">
        <v>0.69289999999999996</v>
      </c>
      <c r="M532">
        <v>0</v>
      </c>
    </row>
    <row r="533" spans="1:13" x14ac:dyDescent="0.3">
      <c r="A533" s="2">
        <v>89393</v>
      </c>
      <c r="B533" s="1">
        <v>1161.557</v>
      </c>
      <c r="C533" s="1">
        <v>445.71249999999998</v>
      </c>
      <c r="D533" s="1">
        <v>258.27170000000001</v>
      </c>
      <c r="E533" s="2">
        <v>90729</v>
      </c>
      <c r="F533" s="1">
        <v>337.37029999999999</v>
      </c>
      <c r="G533" s="1">
        <v>0.81499999999999995</v>
      </c>
      <c r="H533" s="1">
        <v>0.98529999999999995</v>
      </c>
      <c r="I533" s="1">
        <v>0.67949999999999999</v>
      </c>
      <c r="J533" s="1">
        <v>0.83260000000000001</v>
      </c>
      <c r="K533" s="1">
        <v>1.7258</v>
      </c>
      <c r="L533" s="1">
        <v>0.75690000000000002</v>
      </c>
      <c r="M533">
        <v>0</v>
      </c>
    </row>
    <row r="534" spans="1:13" x14ac:dyDescent="0.3">
      <c r="A534" s="2">
        <v>99852</v>
      </c>
      <c r="B534" s="1">
        <v>1253.105</v>
      </c>
      <c r="C534" s="1">
        <v>505.2826</v>
      </c>
      <c r="D534" s="1">
        <v>252.78219999999999</v>
      </c>
      <c r="E534" s="2">
        <v>100725</v>
      </c>
      <c r="F534" s="1">
        <v>356.5607</v>
      </c>
      <c r="G534" s="1">
        <v>0.8659</v>
      </c>
      <c r="H534" s="1">
        <v>0.99129999999999996</v>
      </c>
      <c r="I534" s="1">
        <v>0.73170000000000002</v>
      </c>
      <c r="J534" s="1">
        <v>0.79910000000000003</v>
      </c>
      <c r="K534" s="1">
        <v>1.9988999999999999</v>
      </c>
      <c r="L534" s="1">
        <v>0.70569999999999999</v>
      </c>
      <c r="M534">
        <v>0</v>
      </c>
    </row>
    <row r="535" spans="1:13" x14ac:dyDescent="0.3">
      <c r="A535" s="2">
        <v>92541</v>
      </c>
      <c r="B535" s="1">
        <v>1171.761</v>
      </c>
      <c r="C535" s="1">
        <v>464.06990000000002</v>
      </c>
      <c r="D535" s="1">
        <v>254.92939999999999</v>
      </c>
      <c r="E535" s="2">
        <v>93348</v>
      </c>
      <c r="F535" s="1">
        <v>343.25920000000002</v>
      </c>
      <c r="G535" s="1">
        <v>0.83560000000000001</v>
      </c>
      <c r="H535" s="1">
        <v>0.99139999999999995</v>
      </c>
      <c r="I535" s="1">
        <v>0.73250000000000004</v>
      </c>
      <c r="J535" s="1">
        <v>0.84699999999999998</v>
      </c>
      <c r="K535" s="1">
        <v>1.8204</v>
      </c>
      <c r="L535" s="1">
        <v>0.73970000000000002</v>
      </c>
      <c r="M535">
        <v>0</v>
      </c>
    </row>
    <row r="536" spans="1:13" x14ac:dyDescent="0.3">
      <c r="A536" s="2">
        <v>71747</v>
      </c>
      <c r="B536" s="1">
        <v>1039.348</v>
      </c>
      <c r="C536" s="1">
        <v>410.19170000000003</v>
      </c>
      <c r="D536" s="1">
        <v>223.386</v>
      </c>
      <c r="E536" s="2">
        <v>72431</v>
      </c>
      <c r="F536" s="1">
        <v>302.24349999999998</v>
      </c>
      <c r="G536" s="1">
        <v>0.8387</v>
      </c>
      <c r="H536" s="1">
        <v>0.99060000000000004</v>
      </c>
      <c r="I536" s="1">
        <v>0.74450000000000005</v>
      </c>
      <c r="J536" s="1">
        <v>0.83460000000000001</v>
      </c>
      <c r="K536" s="1">
        <v>1.8362000000000001</v>
      </c>
      <c r="L536" s="1">
        <v>0.73680000000000001</v>
      </c>
      <c r="M536">
        <v>0</v>
      </c>
    </row>
    <row r="537" spans="1:13" x14ac:dyDescent="0.3">
      <c r="A537" s="2">
        <v>66407</v>
      </c>
      <c r="B537" s="1">
        <v>981.3</v>
      </c>
      <c r="C537" s="1">
        <v>371.46890000000002</v>
      </c>
      <c r="D537" s="1">
        <v>228.87270000000001</v>
      </c>
      <c r="E537" s="2">
        <v>67132</v>
      </c>
      <c r="F537" s="1">
        <v>290.7783</v>
      </c>
      <c r="G537" s="1">
        <v>0.78759999999999997</v>
      </c>
      <c r="H537" s="1">
        <v>0.98919999999999997</v>
      </c>
      <c r="I537" s="1">
        <v>0.71560000000000001</v>
      </c>
      <c r="J537" s="1">
        <v>0.86660000000000004</v>
      </c>
      <c r="K537" s="1">
        <v>1.623</v>
      </c>
      <c r="L537" s="1">
        <v>0.78280000000000005</v>
      </c>
      <c r="M537">
        <v>0</v>
      </c>
    </row>
    <row r="538" spans="1:13" x14ac:dyDescent="0.3">
      <c r="A538" s="2">
        <v>76030</v>
      </c>
      <c r="B538" s="1">
        <v>1092.9390000000001</v>
      </c>
      <c r="C538" s="1">
        <v>436.15800000000002</v>
      </c>
      <c r="D538" s="1">
        <v>222.76689999999999</v>
      </c>
      <c r="E538" s="2">
        <v>77151</v>
      </c>
      <c r="F538" s="1">
        <v>311.13409999999999</v>
      </c>
      <c r="G538" s="1">
        <v>0.85970000000000002</v>
      </c>
      <c r="H538" s="1">
        <v>0.98550000000000004</v>
      </c>
      <c r="I538" s="1">
        <v>0.70679999999999998</v>
      </c>
      <c r="J538" s="1">
        <v>0.79979999999999996</v>
      </c>
      <c r="K538" s="1">
        <v>1.9579</v>
      </c>
      <c r="L538" s="1">
        <v>0.71340000000000003</v>
      </c>
      <c r="M538">
        <v>0</v>
      </c>
    </row>
    <row r="539" spans="1:13" x14ac:dyDescent="0.3">
      <c r="A539" s="2">
        <v>75106</v>
      </c>
      <c r="B539" s="1">
        <v>1102.1489999999999</v>
      </c>
      <c r="C539" s="1">
        <v>454.70310000000001</v>
      </c>
      <c r="D539" s="1">
        <v>211.17949999999999</v>
      </c>
      <c r="E539" s="2">
        <v>75851</v>
      </c>
      <c r="F539" s="1">
        <v>309.23770000000002</v>
      </c>
      <c r="G539" s="1">
        <v>0.88560000000000005</v>
      </c>
      <c r="H539" s="1">
        <v>0.99019999999999997</v>
      </c>
      <c r="I539" s="1">
        <v>0.75860000000000005</v>
      </c>
      <c r="J539" s="1">
        <v>0.77700000000000002</v>
      </c>
      <c r="K539" s="1">
        <v>2.1532</v>
      </c>
      <c r="L539" s="1">
        <v>0.68010000000000004</v>
      </c>
      <c r="M539">
        <v>0</v>
      </c>
    </row>
    <row r="540" spans="1:13" x14ac:dyDescent="0.3">
      <c r="A540" s="2">
        <v>66709</v>
      </c>
      <c r="B540" s="1">
        <v>1015.323</v>
      </c>
      <c r="C540" s="1">
        <v>405.16129999999998</v>
      </c>
      <c r="D540" s="1">
        <v>211.1542</v>
      </c>
      <c r="E540" s="2">
        <v>67431</v>
      </c>
      <c r="F540" s="1">
        <v>291.43869999999998</v>
      </c>
      <c r="G540" s="1">
        <v>0.85350000000000004</v>
      </c>
      <c r="H540" s="1">
        <v>0.98929999999999996</v>
      </c>
      <c r="I540" s="1">
        <v>0.71789999999999998</v>
      </c>
      <c r="J540" s="1">
        <v>0.81320000000000003</v>
      </c>
      <c r="K540" s="1">
        <v>1.9188000000000001</v>
      </c>
      <c r="L540" s="1">
        <v>0.71930000000000005</v>
      </c>
      <c r="M540">
        <v>0</v>
      </c>
    </row>
    <row r="541" spans="1:13" x14ac:dyDescent="0.3">
      <c r="A541" s="2">
        <v>67568</v>
      </c>
      <c r="B541" s="1">
        <v>987.23099999999999</v>
      </c>
      <c r="C541" s="1">
        <v>381.75599999999997</v>
      </c>
      <c r="D541" s="1">
        <v>226.3355</v>
      </c>
      <c r="E541" s="2">
        <v>68124</v>
      </c>
      <c r="F541" s="1">
        <v>293.3091</v>
      </c>
      <c r="G541" s="1">
        <v>0.80530000000000002</v>
      </c>
      <c r="H541" s="1">
        <v>0.99180000000000001</v>
      </c>
      <c r="I541" s="1">
        <v>0.73850000000000005</v>
      </c>
      <c r="J541" s="1">
        <v>0.87119999999999997</v>
      </c>
      <c r="K541" s="1">
        <v>1.6867000000000001</v>
      </c>
      <c r="L541" s="1">
        <v>0.76829999999999998</v>
      </c>
      <c r="M541">
        <v>0</v>
      </c>
    </row>
    <row r="542" spans="1:13" x14ac:dyDescent="0.3">
      <c r="A542" s="2">
        <v>66198</v>
      </c>
      <c r="B542" s="1">
        <v>1011.865</v>
      </c>
      <c r="C542" s="1">
        <v>415.459</v>
      </c>
      <c r="D542" s="1">
        <v>203.51130000000001</v>
      </c>
      <c r="E542" s="2">
        <v>66773</v>
      </c>
      <c r="F542" s="1">
        <v>290.32040000000001</v>
      </c>
      <c r="G542" s="1">
        <v>0.87180000000000002</v>
      </c>
      <c r="H542" s="1">
        <v>0.99139999999999995</v>
      </c>
      <c r="I542" s="1">
        <v>0.63749999999999996</v>
      </c>
      <c r="J542" s="1">
        <v>0.8125</v>
      </c>
      <c r="K542" s="1">
        <v>2.0415000000000001</v>
      </c>
      <c r="L542" s="1">
        <v>0.69879999999999998</v>
      </c>
      <c r="M542">
        <v>0</v>
      </c>
    </row>
    <row r="543" spans="1:13" x14ac:dyDescent="0.3">
      <c r="A543" s="2">
        <v>65804</v>
      </c>
      <c r="B543" s="1">
        <v>992.98900000000003</v>
      </c>
      <c r="C543" s="1">
        <v>387.20089999999999</v>
      </c>
      <c r="D543" s="1">
        <v>218.35210000000001</v>
      </c>
      <c r="E543" s="2">
        <v>66911</v>
      </c>
      <c r="F543" s="1">
        <v>289.45510000000002</v>
      </c>
      <c r="G543" s="1">
        <v>0.82579999999999998</v>
      </c>
      <c r="H543" s="1">
        <v>0.98350000000000004</v>
      </c>
      <c r="I543" s="1">
        <v>0.65480000000000005</v>
      </c>
      <c r="J543" s="1">
        <v>0.83860000000000001</v>
      </c>
      <c r="K543" s="1">
        <v>1.7733000000000001</v>
      </c>
      <c r="L543" s="1">
        <v>0.74760000000000004</v>
      </c>
      <c r="M543">
        <v>0</v>
      </c>
    </row>
    <row r="544" spans="1:13" x14ac:dyDescent="0.3">
      <c r="A544" s="2">
        <v>70573</v>
      </c>
      <c r="B544" s="1">
        <v>1014.861</v>
      </c>
      <c r="C544" s="1">
        <v>392.78620000000001</v>
      </c>
      <c r="D544" s="1">
        <v>229.9605</v>
      </c>
      <c r="E544" s="2">
        <v>71377</v>
      </c>
      <c r="F544" s="1">
        <v>299.76049999999998</v>
      </c>
      <c r="G544" s="1">
        <v>0.81069999999999998</v>
      </c>
      <c r="H544" s="1">
        <v>0.98870000000000002</v>
      </c>
      <c r="I544" s="1">
        <v>0.67930000000000001</v>
      </c>
      <c r="J544" s="1">
        <v>0.86109999999999998</v>
      </c>
      <c r="K544" s="1">
        <v>1.7081</v>
      </c>
      <c r="L544" s="1">
        <v>0.76319999999999999</v>
      </c>
      <c r="M544">
        <v>0</v>
      </c>
    </row>
    <row r="545" spans="1:13" x14ac:dyDescent="0.3">
      <c r="A545" s="2">
        <v>74431</v>
      </c>
      <c r="B545" s="1">
        <v>1046.008</v>
      </c>
      <c r="C545" s="1">
        <v>408.08699999999999</v>
      </c>
      <c r="D545" s="1">
        <v>232.71850000000001</v>
      </c>
      <c r="E545" s="2">
        <v>75075</v>
      </c>
      <c r="F545" s="1">
        <v>307.8449</v>
      </c>
      <c r="G545" s="1">
        <v>0.82150000000000001</v>
      </c>
      <c r="H545" s="1">
        <v>0.99139999999999995</v>
      </c>
      <c r="I545" s="1">
        <v>0.67330000000000001</v>
      </c>
      <c r="J545" s="1">
        <v>0.85489999999999999</v>
      </c>
      <c r="K545" s="1">
        <v>1.7536</v>
      </c>
      <c r="L545" s="1">
        <v>0.75439999999999996</v>
      </c>
      <c r="M545">
        <v>0</v>
      </c>
    </row>
    <row r="546" spans="1:13" x14ac:dyDescent="0.3">
      <c r="A546" s="2">
        <v>94983</v>
      </c>
      <c r="B546" s="1">
        <v>1198.26</v>
      </c>
      <c r="C546" s="1">
        <v>477.50880000000001</v>
      </c>
      <c r="D546" s="1">
        <v>253.8058</v>
      </c>
      <c r="E546" s="2">
        <v>95906</v>
      </c>
      <c r="F546" s="1">
        <v>347.75869999999998</v>
      </c>
      <c r="G546" s="1">
        <v>0.84699999999999998</v>
      </c>
      <c r="H546" s="1">
        <v>0.99039999999999995</v>
      </c>
      <c r="I546" s="1">
        <v>0.73019999999999996</v>
      </c>
      <c r="J546" s="1">
        <v>0.83130000000000004</v>
      </c>
      <c r="K546" s="1">
        <v>1.8814</v>
      </c>
      <c r="L546" s="1">
        <v>0.72829999999999995</v>
      </c>
      <c r="M546">
        <v>0</v>
      </c>
    </row>
    <row r="547" spans="1:13" x14ac:dyDescent="0.3">
      <c r="A547" s="2">
        <v>85899</v>
      </c>
      <c r="B547" s="1">
        <v>1126.5329999999999</v>
      </c>
      <c r="C547" s="1">
        <v>442.45069999999998</v>
      </c>
      <c r="D547" s="1">
        <v>247.9813</v>
      </c>
      <c r="E547" s="2">
        <v>86772</v>
      </c>
      <c r="F547" s="1">
        <v>330.71140000000003</v>
      </c>
      <c r="G547" s="1">
        <v>0.82820000000000005</v>
      </c>
      <c r="H547" s="1">
        <v>0.9899</v>
      </c>
      <c r="I547" s="1">
        <v>0.72529999999999994</v>
      </c>
      <c r="J547" s="1">
        <v>0.85060000000000002</v>
      </c>
      <c r="K547" s="1">
        <v>1.7842</v>
      </c>
      <c r="L547" s="1">
        <v>0.74750000000000005</v>
      </c>
      <c r="M547">
        <v>0</v>
      </c>
    </row>
    <row r="548" spans="1:13" x14ac:dyDescent="0.3">
      <c r="A548" s="2">
        <v>75537</v>
      </c>
      <c r="B548" s="1">
        <v>1045.7750000000001</v>
      </c>
      <c r="C548" s="1">
        <v>400.85640000000001</v>
      </c>
      <c r="D548" s="1">
        <v>240.35480000000001</v>
      </c>
      <c r="E548" s="2">
        <v>76235</v>
      </c>
      <c r="F548" s="1">
        <v>310.12369999999999</v>
      </c>
      <c r="G548" s="1">
        <v>0.80030000000000001</v>
      </c>
      <c r="H548" s="1">
        <v>0.99080000000000001</v>
      </c>
      <c r="I548" s="1">
        <v>0.70540000000000003</v>
      </c>
      <c r="J548" s="1">
        <v>0.8679</v>
      </c>
      <c r="K548" s="1">
        <v>1.6677999999999999</v>
      </c>
      <c r="L548" s="1">
        <v>0.77370000000000005</v>
      </c>
      <c r="M548">
        <v>0</v>
      </c>
    </row>
    <row r="549" spans="1:13" x14ac:dyDescent="0.3">
      <c r="A549" s="2">
        <v>67164</v>
      </c>
      <c r="B549" s="1">
        <v>1004.562</v>
      </c>
      <c r="C549" s="1">
        <v>396.56900000000002</v>
      </c>
      <c r="D549" s="1">
        <v>217.00649999999999</v>
      </c>
      <c r="E549" s="2">
        <v>68319</v>
      </c>
      <c r="F549" s="1">
        <v>292.43099999999998</v>
      </c>
      <c r="G549" s="1">
        <v>0.83699999999999997</v>
      </c>
      <c r="H549" s="1">
        <v>0.98309999999999997</v>
      </c>
      <c r="I549" s="1">
        <v>0.74590000000000001</v>
      </c>
      <c r="J549" s="1">
        <v>0.83640000000000003</v>
      </c>
      <c r="K549" s="1">
        <v>1.8274999999999999</v>
      </c>
      <c r="L549" s="1">
        <v>0.73740000000000006</v>
      </c>
      <c r="M549">
        <v>0</v>
      </c>
    </row>
    <row r="550" spans="1:13" x14ac:dyDescent="0.3">
      <c r="A550" s="2">
        <v>79843</v>
      </c>
      <c r="B550" s="1">
        <v>1096.6759999999999</v>
      </c>
      <c r="C550" s="1">
        <v>432.0034</v>
      </c>
      <c r="D550" s="1">
        <v>237.46129999999999</v>
      </c>
      <c r="E550" s="2">
        <v>80638</v>
      </c>
      <c r="F550" s="1">
        <v>318.84050000000002</v>
      </c>
      <c r="G550" s="1">
        <v>0.83540000000000003</v>
      </c>
      <c r="H550" s="1">
        <v>0.99009999999999998</v>
      </c>
      <c r="I550" s="1">
        <v>0.74399999999999999</v>
      </c>
      <c r="J550" s="1">
        <v>0.83420000000000005</v>
      </c>
      <c r="K550" s="1">
        <v>1.8192999999999999</v>
      </c>
      <c r="L550" s="1">
        <v>0.73809999999999998</v>
      </c>
      <c r="M550">
        <v>0</v>
      </c>
    </row>
    <row r="551" spans="1:13" x14ac:dyDescent="0.3">
      <c r="A551" s="2">
        <v>70636</v>
      </c>
      <c r="B551" s="1">
        <v>1008.081</v>
      </c>
      <c r="C551" s="1">
        <v>392.49880000000002</v>
      </c>
      <c r="D551" s="1">
        <v>230.01499999999999</v>
      </c>
      <c r="E551" s="2">
        <v>71177</v>
      </c>
      <c r="F551" s="1">
        <v>299.89420000000001</v>
      </c>
      <c r="G551" s="1">
        <v>0.81030000000000002</v>
      </c>
      <c r="H551" s="1">
        <v>0.99239999999999995</v>
      </c>
      <c r="I551" s="1">
        <v>0.73219999999999996</v>
      </c>
      <c r="J551" s="1">
        <v>0.87350000000000005</v>
      </c>
      <c r="K551" s="1">
        <v>1.7063999999999999</v>
      </c>
      <c r="L551" s="1">
        <v>0.7641</v>
      </c>
      <c r="M551">
        <v>0</v>
      </c>
    </row>
    <row r="552" spans="1:13" x14ac:dyDescent="0.3">
      <c r="A552" s="2">
        <v>71039</v>
      </c>
      <c r="B552" s="1">
        <v>1035.8699999999999</v>
      </c>
      <c r="C552" s="1">
        <v>409.6003</v>
      </c>
      <c r="D552" s="1">
        <v>221.56819999999999</v>
      </c>
      <c r="E552" s="2">
        <v>71766</v>
      </c>
      <c r="F552" s="1">
        <v>300.74849999999998</v>
      </c>
      <c r="G552" s="1">
        <v>0.84109999999999996</v>
      </c>
      <c r="H552" s="1">
        <v>0.9899</v>
      </c>
      <c r="I552" s="1">
        <v>0.71079999999999999</v>
      </c>
      <c r="J552" s="1">
        <v>0.83189999999999997</v>
      </c>
      <c r="K552" s="1">
        <v>1.8486</v>
      </c>
      <c r="L552" s="1">
        <v>0.73419999999999996</v>
      </c>
      <c r="M552">
        <v>0</v>
      </c>
    </row>
    <row r="553" spans="1:13" x14ac:dyDescent="0.3">
      <c r="A553" s="2">
        <v>93623</v>
      </c>
      <c r="B553" s="1">
        <v>1185.8499999999999</v>
      </c>
      <c r="C553" s="1">
        <v>466.53629999999998</v>
      </c>
      <c r="D553" s="1">
        <v>256.68270000000001</v>
      </c>
      <c r="E553" s="2">
        <v>94492</v>
      </c>
      <c r="F553" s="1">
        <v>345.26010000000002</v>
      </c>
      <c r="G553" s="1">
        <v>0.83499999999999996</v>
      </c>
      <c r="H553" s="1">
        <v>0.99080000000000001</v>
      </c>
      <c r="I553" s="1">
        <v>0.67230000000000001</v>
      </c>
      <c r="J553" s="1">
        <v>0.83660000000000001</v>
      </c>
      <c r="K553" s="1">
        <v>1.8176000000000001</v>
      </c>
      <c r="L553" s="1">
        <v>0.74</v>
      </c>
      <c r="M553">
        <v>0</v>
      </c>
    </row>
    <row r="554" spans="1:13" x14ac:dyDescent="0.3">
      <c r="A554" s="2">
        <v>78407</v>
      </c>
      <c r="B554" s="1">
        <v>1107.222</v>
      </c>
      <c r="C554" s="1">
        <v>444.54309999999998</v>
      </c>
      <c r="D554" s="1">
        <v>226.32310000000001</v>
      </c>
      <c r="E554" s="2">
        <v>79262</v>
      </c>
      <c r="F554" s="1">
        <v>315.96030000000002</v>
      </c>
      <c r="G554" s="1">
        <v>0.86070000000000002</v>
      </c>
      <c r="H554" s="1">
        <v>0.98919999999999997</v>
      </c>
      <c r="I554" s="1">
        <v>0.71699999999999997</v>
      </c>
      <c r="J554" s="1">
        <v>0.80369999999999997</v>
      </c>
      <c r="K554" s="1">
        <v>1.9641999999999999</v>
      </c>
      <c r="L554" s="1">
        <v>0.71079999999999999</v>
      </c>
      <c r="M554">
        <v>0</v>
      </c>
    </row>
    <row r="555" spans="1:13" x14ac:dyDescent="0.3">
      <c r="A555" s="2">
        <v>67146</v>
      </c>
      <c r="B555" s="1">
        <v>1022.85</v>
      </c>
      <c r="C555" s="1">
        <v>409.74149999999997</v>
      </c>
      <c r="D555" s="1">
        <v>209.59889999999999</v>
      </c>
      <c r="E555" s="2">
        <v>67903</v>
      </c>
      <c r="F555" s="1">
        <v>292.39179999999999</v>
      </c>
      <c r="G555" s="1">
        <v>0.85929999999999995</v>
      </c>
      <c r="H555" s="1">
        <v>0.9889</v>
      </c>
      <c r="I555" s="1">
        <v>0.67700000000000005</v>
      </c>
      <c r="J555" s="1">
        <v>0.80649999999999999</v>
      </c>
      <c r="K555" s="1">
        <v>1.9549000000000001</v>
      </c>
      <c r="L555" s="1">
        <v>0.71360000000000001</v>
      </c>
      <c r="M555">
        <v>0</v>
      </c>
    </row>
    <row r="556" spans="1:13" x14ac:dyDescent="0.3">
      <c r="A556" s="2">
        <v>69843</v>
      </c>
      <c r="B556" s="1">
        <v>1026.683</v>
      </c>
      <c r="C556" s="1">
        <v>408.7731</v>
      </c>
      <c r="D556" s="1">
        <v>218.36500000000001</v>
      </c>
      <c r="E556" s="2">
        <v>70810</v>
      </c>
      <c r="F556" s="1">
        <v>298.20609999999999</v>
      </c>
      <c r="G556" s="1">
        <v>0.84540000000000004</v>
      </c>
      <c r="H556" s="1">
        <v>0.98629999999999995</v>
      </c>
      <c r="I556" s="1">
        <v>0.64</v>
      </c>
      <c r="J556" s="1">
        <v>0.83260000000000001</v>
      </c>
      <c r="K556" s="1">
        <v>1.8720000000000001</v>
      </c>
      <c r="L556" s="1">
        <v>0.72950000000000004</v>
      </c>
      <c r="M556">
        <v>0</v>
      </c>
    </row>
    <row r="557" spans="1:13" x14ac:dyDescent="0.3">
      <c r="A557" s="2">
        <v>69874</v>
      </c>
      <c r="B557" s="1">
        <v>1030.884</v>
      </c>
      <c r="C557" s="1">
        <v>414.51190000000003</v>
      </c>
      <c r="D557" s="1">
        <v>215.20240000000001</v>
      </c>
      <c r="E557" s="2">
        <v>70445</v>
      </c>
      <c r="F557" s="1">
        <v>298.27229999999997</v>
      </c>
      <c r="G557" s="1">
        <v>0.85470000000000002</v>
      </c>
      <c r="H557" s="1">
        <v>0.9919</v>
      </c>
      <c r="I557" s="1">
        <v>0.63339999999999996</v>
      </c>
      <c r="J557" s="1">
        <v>0.82620000000000005</v>
      </c>
      <c r="K557" s="1">
        <v>1.9260999999999999</v>
      </c>
      <c r="L557" s="1">
        <v>0.71960000000000002</v>
      </c>
      <c r="M557">
        <v>0</v>
      </c>
    </row>
    <row r="558" spans="1:13" x14ac:dyDescent="0.3">
      <c r="A558" s="2">
        <v>88968</v>
      </c>
      <c r="B558" s="1">
        <v>1147.059</v>
      </c>
      <c r="C558" s="1">
        <v>455.47179999999997</v>
      </c>
      <c r="D558" s="1">
        <v>249.3383</v>
      </c>
      <c r="E558" s="2">
        <v>89671</v>
      </c>
      <c r="F558" s="1">
        <v>336.56729999999999</v>
      </c>
      <c r="G558" s="1">
        <v>0.83689999999999998</v>
      </c>
      <c r="H558" s="1">
        <v>0.99219999999999997</v>
      </c>
      <c r="I558" s="1">
        <v>0.74390000000000001</v>
      </c>
      <c r="J558" s="1">
        <v>0.84970000000000001</v>
      </c>
      <c r="K558" s="1">
        <v>1.8267</v>
      </c>
      <c r="L558" s="1">
        <v>0.7389</v>
      </c>
      <c r="M558">
        <v>0</v>
      </c>
    </row>
    <row r="559" spans="1:13" x14ac:dyDescent="0.3">
      <c r="A559" s="2">
        <v>70074</v>
      </c>
      <c r="B559" s="1">
        <v>1049.7380000000001</v>
      </c>
      <c r="C559" s="1">
        <v>417.46449999999999</v>
      </c>
      <c r="D559" s="1">
        <v>215.16929999999999</v>
      </c>
      <c r="E559" s="2">
        <v>70814</v>
      </c>
      <c r="F559" s="1">
        <v>298.69880000000001</v>
      </c>
      <c r="G559" s="1">
        <v>0.8569</v>
      </c>
      <c r="H559" s="1">
        <v>0.98960000000000004</v>
      </c>
      <c r="I559" s="1">
        <v>0.63249999999999995</v>
      </c>
      <c r="J559" s="1">
        <v>0.79910000000000003</v>
      </c>
      <c r="K559" s="1">
        <v>1.9401999999999999</v>
      </c>
      <c r="L559" s="1">
        <v>0.71550000000000002</v>
      </c>
      <c r="M559">
        <v>0</v>
      </c>
    </row>
    <row r="560" spans="1:13" x14ac:dyDescent="0.3">
      <c r="A560" s="2">
        <v>72007</v>
      </c>
      <c r="B560" s="1">
        <v>1067.7260000000001</v>
      </c>
      <c r="C560" s="1">
        <v>429.36610000000002</v>
      </c>
      <c r="D560" s="1">
        <v>214.5378</v>
      </c>
      <c r="E560" s="2">
        <v>72908</v>
      </c>
      <c r="F560" s="1">
        <v>302.79059999999998</v>
      </c>
      <c r="G560" s="1">
        <v>0.86619999999999997</v>
      </c>
      <c r="H560" s="1">
        <v>0.98760000000000003</v>
      </c>
      <c r="I560" s="1">
        <v>0.63829999999999998</v>
      </c>
      <c r="J560" s="1">
        <v>0.79369999999999996</v>
      </c>
      <c r="K560" s="1">
        <v>2.0013999999999998</v>
      </c>
      <c r="L560" s="1">
        <v>0.70520000000000005</v>
      </c>
      <c r="M560">
        <v>0</v>
      </c>
    </row>
    <row r="561" spans="1:13" x14ac:dyDescent="0.3">
      <c r="A561" s="2">
        <v>76663</v>
      </c>
      <c r="B561" s="1">
        <v>1072.6600000000001</v>
      </c>
      <c r="C561" s="1">
        <v>417.32209999999998</v>
      </c>
      <c r="D561" s="1">
        <v>235.3982</v>
      </c>
      <c r="E561" s="2">
        <v>77341</v>
      </c>
      <c r="F561" s="1">
        <v>312.42660000000001</v>
      </c>
      <c r="G561" s="1">
        <v>0.82569999999999999</v>
      </c>
      <c r="H561" s="1">
        <v>0.99119999999999997</v>
      </c>
      <c r="I561" s="1">
        <v>0.73419999999999996</v>
      </c>
      <c r="J561" s="1">
        <v>0.83730000000000004</v>
      </c>
      <c r="K561" s="1">
        <v>1.7727999999999999</v>
      </c>
      <c r="L561" s="1">
        <v>0.74860000000000004</v>
      </c>
      <c r="M561">
        <v>0</v>
      </c>
    </row>
    <row r="562" spans="1:13" x14ac:dyDescent="0.3">
      <c r="A562" s="2">
        <v>72119</v>
      </c>
      <c r="B562" s="1">
        <v>1027.9280000000001</v>
      </c>
      <c r="C562" s="1">
        <v>403.83730000000003</v>
      </c>
      <c r="D562" s="1">
        <v>227.9709</v>
      </c>
      <c r="E562" s="2">
        <v>72707</v>
      </c>
      <c r="F562" s="1">
        <v>303.02600000000001</v>
      </c>
      <c r="G562" s="1">
        <v>0.82540000000000002</v>
      </c>
      <c r="H562" s="1">
        <v>0.9919</v>
      </c>
      <c r="I562" s="1">
        <v>0.74450000000000005</v>
      </c>
      <c r="J562" s="1">
        <v>0.85770000000000002</v>
      </c>
      <c r="K562" s="1">
        <v>1.7714000000000001</v>
      </c>
      <c r="L562" s="1">
        <v>0.75039999999999996</v>
      </c>
      <c r="M562">
        <v>0</v>
      </c>
    </row>
    <row r="563" spans="1:13" x14ac:dyDescent="0.3">
      <c r="A563" s="2">
        <v>75967</v>
      </c>
      <c r="B563" s="1">
        <v>1118.8779999999999</v>
      </c>
      <c r="C563" s="1">
        <v>424.7328</v>
      </c>
      <c r="D563" s="1">
        <v>232.81530000000001</v>
      </c>
      <c r="E563" s="2">
        <v>78044</v>
      </c>
      <c r="F563" s="1">
        <v>311.00510000000003</v>
      </c>
      <c r="G563" s="1">
        <v>0.83640000000000003</v>
      </c>
      <c r="H563" s="1">
        <v>0.97340000000000004</v>
      </c>
      <c r="I563" s="1">
        <v>0.7621</v>
      </c>
      <c r="J563" s="1">
        <v>0.76259999999999994</v>
      </c>
      <c r="K563" s="1">
        <v>1.8243</v>
      </c>
      <c r="L563" s="1">
        <v>0.73219999999999996</v>
      </c>
      <c r="M563">
        <v>0</v>
      </c>
    </row>
    <row r="564" spans="1:13" x14ac:dyDescent="0.3">
      <c r="A564" s="2">
        <v>61873</v>
      </c>
      <c r="B564" s="1">
        <v>973.25400000000002</v>
      </c>
      <c r="C564" s="1">
        <v>387.64019999999999</v>
      </c>
      <c r="D564" s="1">
        <v>204.92189999999999</v>
      </c>
      <c r="E564" s="2">
        <v>62570</v>
      </c>
      <c r="F564" s="1">
        <v>280.67619999999999</v>
      </c>
      <c r="G564" s="1">
        <v>0.8488</v>
      </c>
      <c r="H564" s="1">
        <v>0.9889</v>
      </c>
      <c r="I564" s="1">
        <v>0.72889999999999999</v>
      </c>
      <c r="J564" s="1">
        <v>0.82079999999999997</v>
      </c>
      <c r="K564" s="1">
        <v>1.8915999999999999</v>
      </c>
      <c r="L564" s="1">
        <v>0.72409999999999997</v>
      </c>
      <c r="M564">
        <v>0</v>
      </c>
    </row>
    <row r="565" spans="1:13" x14ac:dyDescent="0.3">
      <c r="A565" s="2">
        <v>69992</v>
      </c>
      <c r="B565" s="1">
        <v>1057.088</v>
      </c>
      <c r="C565" s="1">
        <v>434.25940000000003</v>
      </c>
      <c r="D565" s="1">
        <v>205.96449999999999</v>
      </c>
      <c r="E565" s="2">
        <v>70637</v>
      </c>
      <c r="F565" s="1">
        <v>298.524</v>
      </c>
      <c r="G565" s="1">
        <v>0.88039999999999996</v>
      </c>
      <c r="H565" s="1">
        <v>0.9909</v>
      </c>
      <c r="I565" s="1">
        <v>0.69120000000000004</v>
      </c>
      <c r="J565" s="1">
        <v>0.78710000000000002</v>
      </c>
      <c r="K565" s="1">
        <v>2.1084000000000001</v>
      </c>
      <c r="L565" s="1">
        <v>0.68740000000000001</v>
      </c>
      <c r="M565">
        <v>0</v>
      </c>
    </row>
    <row r="566" spans="1:13" x14ac:dyDescent="0.3">
      <c r="A566" s="2">
        <v>89971</v>
      </c>
      <c r="B566" s="1">
        <v>1200.44</v>
      </c>
      <c r="C566" s="1">
        <v>484.50630000000001</v>
      </c>
      <c r="D566" s="1">
        <v>237.94589999999999</v>
      </c>
      <c r="E566" s="2">
        <v>91511</v>
      </c>
      <c r="F566" s="1">
        <v>338.45920000000001</v>
      </c>
      <c r="G566" s="1">
        <v>0.87109999999999999</v>
      </c>
      <c r="H566" s="1">
        <v>0.98319999999999996</v>
      </c>
      <c r="I566" s="1">
        <v>0.60709999999999997</v>
      </c>
      <c r="J566" s="1">
        <v>0.78459999999999996</v>
      </c>
      <c r="K566" s="1">
        <v>2.0362</v>
      </c>
      <c r="L566" s="1">
        <v>0.6986</v>
      </c>
      <c r="M566">
        <v>0</v>
      </c>
    </row>
    <row r="567" spans="1:13" x14ac:dyDescent="0.3">
      <c r="A567" s="2">
        <v>70452</v>
      </c>
      <c r="B567" s="1">
        <v>1030.873</v>
      </c>
      <c r="C567" s="1">
        <v>406.27960000000002</v>
      </c>
      <c r="D567" s="1">
        <v>222.24449999999999</v>
      </c>
      <c r="E567" s="2">
        <v>71301</v>
      </c>
      <c r="F567" s="1">
        <v>299.5034</v>
      </c>
      <c r="G567" s="1">
        <v>0.83709999999999996</v>
      </c>
      <c r="H567" s="1">
        <v>0.98809999999999998</v>
      </c>
      <c r="I567" s="1">
        <v>0.69720000000000004</v>
      </c>
      <c r="J567" s="1">
        <v>0.83309999999999995</v>
      </c>
      <c r="K567" s="1">
        <v>1.8281000000000001</v>
      </c>
      <c r="L567" s="1">
        <v>0.73719999999999997</v>
      </c>
      <c r="M567">
        <v>0</v>
      </c>
    </row>
    <row r="568" spans="1:13" x14ac:dyDescent="0.3">
      <c r="A568" s="2">
        <v>83848</v>
      </c>
      <c r="B568" s="1">
        <v>1108.646</v>
      </c>
      <c r="C568" s="1">
        <v>431.24619999999999</v>
      </c>
      <c r="D568" s="1">
        <v>248.81180000000001</v>
      </c>
      <c r="E568" s="2">
        <v>84456</v>
      </c>
      <c r="F568" s="1">
        <v>326.73930000000001</v>
      </c>
      <c r="G568" s="1">
        <v>0.81679999999999997</v>
      </c>
      <c r="H568" s="1">
        <v>0.99280000000000002</v>
      </c>
      <c r="I568" s="1">
        <v>0.7117</v>
      </c>
      <c r="J568" s="1">
        <v>0.85729999999999995</v>
      </c>
      <c r="K568" s="1">
        <v>1.7332000000000001</v>
      </c>
      <c r="L568" s="1">
        <v>0.75770000000000004</v>
      </c>
      <c r="M568">
        <v>0</v>
      </c>
    </row>
    <row r="569" spans="1:13" x14ac:dyDescent="0.3">
      <c r="A569" s="2">
        <v>61726</v>
      </c>
      <c r="B569" s="1">
        <v>975.93</v>
      </c>
      <c r="C569" s="1">
        <v>387.53649999999999</v>
      </c>
      <c r="D569" s="1">
        <v>203.77199999999999</v>
      </c>
      <c r="E569" s="2">
        <v>62541</v>
      </c>
      <c r="F569" s="1">
        <v>280.3426</v>
      </c>
      <c r="G569" s="1">
        <v>0.85060000000000002</v>
      </c>
      <c r="H569" s="1">
        <v>0.98699999999999999</v>
      </c>
      <c r="I569" s="1">
        <v>0.75529999999999997</v>
      </c>
      <c r="J569" s="1">
        <v>0.81440000000000001</v>
      </c>
      <c r="K569" s="1">
        <v>1.9017999999999999</v>
      </c>
      <c r="L569" s="1">
        <v>0.72340000000000004</v>
      </c>
      <c r="M569">
        <v>0</v>
      </c>
    </row>
    <row r="570" spans="1:13" x14ac:dyDescent="0.3">
      <c r="A570" s="2">
        <v>90393</v>
      </c>
      <c r="B570" s="1">
        <v>1191.5640000000001</v>
      </c>
      <c r="C570" s="1">
        <v>476.42430000000002</v>
      </c>
      <c r="D570" s="1">
        <v>242.59100000000001</v>
      </c>
      <c r="E570" s="2">
        <v>91357</v>
      </c>
      <c r="F570" s="1">
        <v>339.25200000000001</v>
      </c>
      <c r="G570" s="1">
        <v>0.86070000000000002</v>
      </c>
      <c r="H570" s="1">
        <v>0.98939999999999995</v>
      </c>
      <c r="I570" s="1">
        <v>0.62480000000000002</v>
      </c>
      <c r="J570" s="1">
        <v>0.8</v>
      </c>
      <c r="K570" s="1">
        <v>1.9639</v>
      </c>
      <c r="L570" s="1">
        <v>0.71209999999999996</v>
      </c>
      <c r="M570">
        <v>0</v>
      </c>
    </row>
    <row r="571" spans="1:13" x14ac:dyDescent="0.3">
      <c r="A571" s="2">
        <v>86521</v>
      </c>
      <c r="B571" s="1">
        <v>1192.182</v>
      </c>
      <c r="C571" s="1">
        <v>485.03089999999997</v>
      </c>
      <c r="D571" s="1">
        <v>229.31899999999999</v>
      </c>
      <c r="E571" s="2">
        <v>87686</v>
      </c>
      <c r="F571" s="1">
        <v>331.90660000000003</v>
      </c>
      <c r="G571" s="1">
        <v>0.88119999999999998</v>
      </c>
      <c r="H571" s="1">
        <v>0.98670000000000002</v>
      </c>
      <c r="I571" s="1">
        <v>0.69640000000000002</v>
      </c>
      <c r="J571" s="1">
        <v>0.76500000000000001</v>
      </c>
      <c r="K571" s="1">
        <v>2.1151</v>
      </c>
      <c r="L571" s="1">
        <v>0.68430000000000002</v>
      </c>
      <c r="M571">
        <v>0</v>
      </c>
    </row>
    <row r="572" spans="1:13" x14ac:dyDescent="0.3">
      <c r="A572" s="2">
        <v>86271</v>
      </c>
      <c r="B572" s="1">
        <v>1103.9000000000001</v>
      </c>
      <c r="C572" s="1">
        <v>413.24149999999997</v>
      </c>
      <c r="D572" s="1">
        <v>266.70609999999999</v>
      </c>
      <c r="E572" s="2">
        <v>87011</v>
      </c>
      <c r="F572" s="1">
        <v>331.42669999999998</v>
      </c>
      <c r="G572" s="1">
        <v>0.76380000000000003</v>
      </c>
      <c r="H572" s="1">
        <v>0.99150000000000005</v>
      </c>
      <c r="I572" s="1">
        <v>0.74070000000000003</v>
      </c>
      <c r="J572" s="1">
        <v>0.88959999999999995</v>
      </c>
      <c r="K572" s="1">
        <v>1.5494000000000001</v>
      </c>
      <c r="L572" s="1">
        <v>0.80200000000000005</v>
      </c>
      <c r="M572">
        <v>0</v>
      </c>
    </row>
    <row r="573" spans="1:13" x14ac:dyDescent="0.3">
      <c r="A573" s="2">
        <v>71362</v>
      </c>
      <c r="B573" s="1">
        <v>1049.7550000000001</v>
      </c>
      <c r="C573" s="1">
        <v>414.96039999999999</v>
      </c>
      <c r="D573" s="1">
        <v>219.8383</v>
      </c>
      <c r="E573" s="2">
        <v>72526</v>
      </c>
      <c r="F573" s="1">
        <v>301.43150000000003</v>
      </c>
      <c r="G573" s="1">
        <v>0.84809999999999997</v>
      </c>
      <c r="H573" s="1">
        <v>0.98399999999999999</v>
      </c>
      <c r="I573" s="1">
        <v>0.65290000000000004</v>
      </c>
      <c r="J573" s="1">
        <v>0.81379999999999997</v>
      </c>
      <c r="K573" s="1">
        <v>1.8875999999999999</v>
      </c>
      <c r="L573" s="1">
        <v>0.72640000000000005</v>
      </c>
      <c r="M573">
        <v>0</v>
      </c>
    </row>
    <row r="574" spans="1:13" x14ac:dyDescent="0.3">
      <c r="A574" s="2">
        <v>79564</v>
      </c>
      <c r="B574" s="1">
        <v>1111.0740000000001</v>
      </c>
      <c r="C574" s="1">
        <v>433.52449999999999</v>
      </c>
      <c r="D574" s="1">
        <v>234.7559</v>
      </c>
      <c r="E574" s="2">
        <v>80291</v>
      </c>
      <c r="F574" s="1">
        <v>318.28289999999998</v>
      </c>
      <c r="G574" s="1">
        <v>0.8407</v>
      </c>
      <c r="H574" s="1">
        <v>0.9909</v>
      </c>
      <c r="I574" s="1">
        <v>0.72740000000000005</v>
      </c>
      <c r="J574" s="1">
        <v>0.80989999999999995</v>
      </c>
      <c r="K574" s="1">
        <v>1.8467</v>
      </c>
      <c r="L574" s="1">
        <v>0.73419999999999996</v>
      </c>
      <c r="M574">
        <v>0</v>
      </c>
    </row>
    <row r="575" spans="1:13" x14ac:dyDescent="0.3">
      <c r="A575" s="2">
        <v>79558</v>
      </c>
      <c r="B575" s="1">
        <v>1134.31</v>
      </c>
      <c r="C575" s="1">
        <v>452.87889999999999</v>
      </c>
      <c r="D575" s="1">
        <v>224.1003</v>
      </c>
      <c r="E575" s="2">
        <v>80460</v>
      </c>
      <c r="F575" s="1">
        <v>318.27089999999998</v>
      </c>
      <c r="G575" s="1">
        <v>0.86899999999999999</v>
      </c>
      <c r="H575" s="1">
        <v>0.98880000000000001</v>
      </c>
      <c r="I575" s="1">
        <v>0.73760000000000003</v>
      </c>
      <c r="J575" s="1">
        <v>0.77700000000000002</v>
      </c>
      <c r="K575" s="1">
        <v>2.0209000000000001</v>
      </c>
      <c r="L575" s="1">
        <v>0.70279999999999998</v>
      </c>
      <c r="M575">
        <v>0</v>
      </c>
    </row>
    <row r="576" spans="1:13" x14ac:dyDescent="0.3">
      <c r="A576" s="2">
        <v>66922</v>
      </c>
      <c r="B576" s="1">
        <v>988.42</v>
      </c>
      <c r="C576" s="1">
        <v>376.41359999999997</v>
      </c>
      <c r="D576" s="1">
        <v>227.99870000000001</v>
      </c>
      <c r="E576" s="2">
        <v>67537</v>
      </c>
      <c r="F576" s="1">
        <v>291.90359999999998</v>
      </c>
      <c r="G576" s="1">
        <v>0.79569999999999996</v>
      </c>
      <c r="H576" s="1">
        <v>0.9909</v>
      </c>
      <c r="I576" s="1">
        <v>0.71209999999999996</v>
      </c>
      <c r="J576" s="1">
        <v>0.86080000000000001</v>
      </c>
      <c r="K576" s="1">
        <v>1.6509</v>
      </c>
      <c r="L576" s="1">
        <v>0.77549999999999997</v>
      </c>
      <c r="M576">
        <v>0</v>
      </c>
    </row>
    <row r="577" spans="1:13" x14ac:dyDescent="0.3">
      <c r="A577" s="2">
        <v>64970</v>
      </c>
      <c r="B577" s="1">
        <v>1003.365</v>
      </c>
      <c r="C577" s="1">
        <v>395.64249999999998</v>
      </c>
      <c r="D577" s="1">
        <v>211.42869999999999</v>
      </c>
      <c r="E577" s="2">
        <v>65720</v>
      </c>
      <c r="F577" s="1">
        <v>287.61500000000001</v>
      </c>
      <c r="G577" s="1">
        <v>0.84519999999999995</v>
      </c>
      <c r="H577" s="1">
        <v>0.98860000000000003</v>
      </c>
      <c r="I577" s="1">
        <v>0.71530000000000005</v>
      </c>
      <c r="J577" s="1">
        <v>0.81100000000000005</v>
      </c>
      <c r="K577" s="1">
        <v>1.8713</v>
      </c>
      <c r="L577" s="1">
        <v>0.72699999999999998</v>
      </c>
      <c r="M577">
        <v>0</v>
      </c>
    </row>
    <row r="578" spans="1:13" x14ac:dyDescent="0.3">
      <c r="A578" s="2">
        <v>58234</v>
      </c>
      <c r="B578" s="1">
        <v>928.79499999999996</v>
      </c>
      <c r="C578" s="1">
        <v>361.45510000000002</v>
      </c>
      <c r="D578" s="1">
        <v>206.00839999999999</v>
      </c>
      <c r="E578" s="2">
        <v>58772</v>
      </c>
      <c r="F578" s="1">
        <v>272.29730000000001</v>
      </c>
      <c r="G578" s="1">
        <v>0.82169999999999999</v>
      </c>
      <c r="H578" s="1">
        <v>0.99080000000000001</v>
      </c>
      <c r="I578" s="1">
        <v>0.68840000000000001</v>
      </c>
      <c r="J578" s="1">
        <v>0.84830000000000005</v>
      </c>
      <c r="K578" s="1">
        <v>1.7545999999999999</v>
      </c>
      <c r="L578" s="1">
        <v>0.75329999999999997</v>
      </c>
      <c r="M578">
        <v>0</v>
      </c>
    </row>
    <row r="579" spans="1:13" x14ac:dyDescent="0.3">
      <c r="A579" s="2">
        <v>65694</v>
      </c>
      <c r="B579" s="1">
        <v>1039.5060000000001</v>
      </c>
      <c r="C579" s="1">
        <v>348.06450000000001</v>
      </c>
      <c r="D579" s="1">
        <v>243.97800000000001</v>
      </c>
      <c r="E579" s="2">
        <v>67364</v>
      </c>
      <c r="F579" s="1">
        <v>289.2131</v>
      </c>
      <c r="G579" s="1">
        <v>0.71319999999999995</v>
      </c>
      <c r="H579" s="1">
        <v>0.97519999999999996</v>
      </c>
      <c r="I579" s="1">
        <v>0.69299999999999995</v>
      </c>
      <c r="J579" s="1">
        <v>0.76400000000000001</v>
      </c>
      <c r="K579" s="1">
        <v>1.4266000000000001</v>
      </c>
      <c r="L579" s="1">
        <v>0.83089999999999997</v>
      </c>
      <c r="M579">
        <v>0</v>
      </c>
    </row>
    <row r="580" spans="1:13" x14ac:dyDescent="0.3">
      <c r="A580" s="2">
        <v>80760</v>
      </c>
      <c r="B580" s="1">
        <v>1110.0250000000001</v>
      </c>
      <c r="C580" s="1">
        <v>432.01080000000002</v>
      </c>
      <c r="D580" s="1">
        <v>238.30090000000001</v>
      </c>
      <c r="E580" s="2">
        <v>81503</v>
      </c>
      <c r="F580" s="1">
        <v>320.6662</v>
      </c>
      <c r="G580" s="1">
        <v>0.83409999999999995</v>
      </c>
      <c r="H580" s="1">
        <v>0.9909</v>
      </c>
      <c r="I580" s="1">
        <v>0.66359999999999997</v>
      </c>
      <c r="J580" s="1">
        <v>0.8236</v>
      </c>
      <c r="K580" s="1">
        <v>1.8129</v>
      </c>
      <c r="L580" s="1">
        <v>0.74229999999999996</v>
      </c>
      <c r="M580">
        <v>0</v>
      </c>
    </row>
    <row r="581" spans="1:13" x14ac:dyDescent="0.3">
      <c r="A581" s="2">
        <v>66692</v>
      </c>
      <c r="B581" s="1">
        <v>988.60400000000004</v>
      </c>
      <c r="C581" s="1">
        <v>380.92750000000001</v>
      </c>
      <c r="D581" s="1">
        <v>224.1739</v>
      </c>
      <c r="E581" s="2">
        <v>67373</v>
      </c>
      <c r="F581" s="1">
        <v>291.40159999999997</v>
      </c>
      <c r="G581" s="1">
        <v>0.8085</v>
      </c>
      <c r="H581" s="1">
        <v>0.9899</v>
      </c>
      <c r="I581" s="1">
        <v>0.73019999999999996</v>
      </c>
      <c r="J581" s="1">
        <v>0.85750000000000004</v>
      </c>
      <c r="K581" s="1">
        <v>1.6993</v>
      </c>
      <c r="L581" s="1">
        <v>0.76500000000000001</v>
      </c>
      <c r="M581">
        <v>0</v>
      </c>
    </row>
    <row r="582" spans="1:13" x14ac:dyDescent="0.3">
      <c r="A582" s="2">
        <v>79906</v>
      </c>
      <c r="B582" s="1">
        <v>1118.4110000000001</v>
      </c>
      <c r="C582" s="1">
        <v>429.45650000000001</v>
      </c>
      <c r="D582" s="1">
        <v>237.98859999999999</v>
      </c>
      <c r="E582" s="2">
        <v>80912</v>
      </c>
      <c r="F582" s="1">
        <v>318.96629999999999</v>
      </c>
      <c r="G582" s="1">
        <v>0.83240000000000003</v>
      </c>
      <c r="H582" s="1">
        <v>0.98760000000000003</v>
      </c>
      <c r="I582" s="1">
        <v>0.68689999999999996</v>
      </c>
      <c r="J582" s="1">
        <v>0.80279999999999996</v>
      </c>
      <c r="K582" s="1">
        <v>1.8045</v>
      </c>
      <c r="L582" s="1">
        <v>0.74270000000000003</v>
      </c>
      <c r="M582">
        <v>0</v>
      </c>
    </row>
    <row r="583" spans="1:13" x14ac:dyDescent="0.3">
      <c r="A583" s="2">
        <v>69701</v>
      </c>
      <c r="B583" s="1">
        <v>1011.576</v>
      </c>
      <c r="C583" s="1">
        <v>387.5061</v>
      </c>
      <c r="D583" s="1">
        <v>230.4676</v>
      </c>
      <c r="E583" s="2">
        <v>70533</v>
      </c>
      <c r="F583" s="1">
        <v>297.90280000000001</v>
      </c>
      <c r="G583" s="1">
        <v>0.80389999999999995</v>
      </c>
      <c r="H583" s="1">
        <v>0.98819999999999997</v>
      </c>
      <c r="I583" s="1">
        <v>0.76470000000000005</v>
      </c>
      <c r="J583" s="1">
        <v>0.85599999999999998</v>
      </c>
      <c r="K583" s="1">
        <v>1.6814</v>
      </c>
      <c r="L583" s="1">
        <v>0.76880000000000004</v>
      </c>
      <c r="M583">
        <v>0</v>
      </c>
    </row>
    <row r="584" spans="1:13" x14ac:dyDescent="0.3">
      <c r="A584" s="2">
        <v>67155</v>
      </c>
      <c r="B584" s="1">
        <v>983.19899999999996</v>
      </c>
      <c r="C584" s="1">
        <v>367.02780000000001</v>
      </c>
      <c r="D584" s="1">
        <v>233.8553</v>
      </c>
      <c r="E584" s="2">
        <v>67762</v>
      </c>
      <c r="F584" s="1">
        <v>292.41140000000001</v>
      </c>
      <c r="G584" s="1">
        <v>0.77070000000000005</v>
      </c>
      <c r="H584" s="1">
        <v>0.99099999999999999</v>
      </c>
      <c r="I584" s="1">
        <v>0.77559999999999996</v>
      </c>
      <c r="J584" s="1">
        <v>0.873</v>
      </c>
      <c r="K584" s="1">
        <v>1.5694999999999999</v>
      </c>
      <c r="L584" s="1">
        <v>0.79669999999999996</v>
      </c>
      <c r="M584">
        <v>0</v>
      </c>
    </row>
    <row r="585" spans="1:13" x14ac:dyDescent="0.3">
      <c r="A585" s="2">
        <v>85833</v>
      </c>
      <c r="B585" s="1">
        <v>1115.847</v>
      </c>
      <c r="C585" s="1">
        <v>428.68310000000002</v>
      </c>
      <c r="D585" s="1">
        <v>255.5393</v>
      </c>
      <c r="E585" s="2">
        <v>86492</v>
      </c>
      <c r="F585" s="1">
        <v>330.58429999999998</v>
      </c>
      <c r="G585" s="1">
        <v>0.80289999999999995</v>
      </c>
      <c r="H585" s="1">
        <v>0.99239999999999995</v>
      </c>
      <c r="I585" s="1">
        <v>0.74680000000000002</v>
      </c>
      <c r="J585" s="1">
        <v>0.86629999999999996</v>
      </c>
      <c r="K585" s="1">
        <v>1.6776</v>
      </c>
      <c r="L585" s="1">
        <v>0.7712</v>
      </c>
      <c r="M585">
        <v>0</v>
      </c>
    </row>
    <row r="586" spans="1:13" x14ac:dyDescent="0.3">
      <c r="A586" s="2">
        <v>102083</v>
      </c>
      <c r="B586" s="1">
        <v>1227.894</v>
      </c>
      <c r="C586" s="1">
        <v>470.31479999999999</v>
      </c>
      <c r="D586" s="1">
        <v>277.66070000000002</v>
      </c>
      <c r="E586" s="2">
        <v>103009</v>
      </c>
      <c r="F586" s="1">
        <v>360.52199999999999</v>
      </c>
      <c r="G586" s="1">
        <v>0.80710000000000004</v>
      </c>
      <c r="H586" s="1">
        <v>0.99099999999999999</v>
      </c>
      <c r="I586" s="1">
        <v>0.70050000000000001</v>
      </c>
      <c r="J586" s="1">
        <v>0.8508</v>
      </c>
      <c r="K586" s="1">
        <v>1.6938</v>
      </c>
      <c r="L586" s="1">
        <v>0.76659999999999995</v>
      </c>
      <c r="M586">
        <v>0</v>
      </c>
    </row>
    <row r="587" spans="1:13" x14ac:dyDescent="0.3">
      <c r="A587" s="2">
        <v>66104</v>
      </c>
      <c r="B587" s="1">
        <v>1040.25</v>
      </c>
      <c r="C587" s="1">
        <v>425.5992</v>
      </c>
      <c r="D587" s="1">
        <v>199.0564</v>
      </c>
      <c r="E587" s="2">
        <v>66778</v>
      </c>
      <c r="F587" s="1">
        <v>290.11419999999998</v>
      </c>
      <c r="G587" s="1">
        <v>0.88390000000000002</v>
      </c>
      <c r="H587" s="1">
        <v>0.9899</v>
      </c>
      <c r="I587" s="1">
        <v>0.69220000000000004</v>
      </c>
      <c r="J587" s="1">
        <v>0.76759999999999995</v>
      </c>
      <c r="K587" s="1">
        <v>2.1381000000000001</v>
      </c>
      <c r="L587" s="1">
        <v>0.68169999999999997</v>
      </c>
      <c r="M587">
        <v>0</v>
      </c>
    </row>
    <row r="588" spans="1:13" x14ac:dyDescent="0.3">
      <c r="A588" s="2">
        <v>58555</v>
      </c>
      <c r="B588" s="1">
        <v>928.77800000000002</v>
      </c>
      <c r="C588" s="1">
        <v>357.5607</v>
      </c>
      <c r="D588" s="1">
        <v>210.18780000000001</v>
      </c>
      <c r="E588" s="2">
        <v>59384</v>
      </c>
      <c r="F588" s="1">
        <v>273.04680000000002</v>
      </c>
      <c r="G588" s="1">
        <v>0.80900000000000005</v>
      </c>
      <c r="H588" s="1">
        <v>0.98599999999999999</v>
      </c>
      <c r="I588" s="1">
        <v>0.68389999999999995</v>
      </c>
      <c r="J588" s="1">
        <v>0.85299999999999998</v>
      </c>
      <c r="K588" s="1">
        <v>1.7011000000000001</v>
      </c>
      <c r="L588" s="1">
        <v>0.76359999999999995</v>
      </c>
      <c r="M588">
        <v>0</v>
      </c>
    </row>
    <row r="589" spans="1:13" x14ac:dyDescent="0.3">
      <c r="A589" s="2">
        <v>81583</v>
      </c>
      <c r="B589" s="1">
        <v>1115.162</v>
      </c>
      <c r="C589" s="1">
        <v>447.63510000000002</v>
      </c>
      <c r="D589" s="1">
        <v>232.65950000000001</v>
      </c>
      <c r="E589" s="2">
        <v>82271</v>
      </c>
      <c r="F589" s="1">
        <v>322.29599999999999</v>
      </c>
      <c r="G589" s="1">
        <v>0.85429999999999995</v>
      </c>
      <c r="H589" s="1">
        <v>0.99160000000000004</v>
      </c>
      <c r="I589" s="1">
        <v>0.74280000000000002</v>
      </c>
      <c r="J589" s="1">
        <v>0.82440000000000002</v>
      </c>
      <c r="K589" s="1">
        <v>1.9239999999999999</v>
      </c>
      <c r="L589" s="1">
        <v>0.72</v>
      </c>
      <c r="M589">
        <v>0</v>
      </c>
    </row>
    <row r="590" spans="1:13" x14ac:dyDescent="0.3">
      <c r="A590" s="2">
        <v>78665</v>
      </c>
      <c r="B590" s="1">
        <v>1062.7449999999999</v>
      </c>
      <c r="C590" s="1">
        <v>403.32839999999999</v>
      </c>
      <c r="D590" s="1">
        <v>249.64169999999999</v>
      </c>
      <c r="E590" s="2">
        <v>79463</v>
      </c>
      <c r="F590" s="1">
        <v>316.47969999999998</v>
      </c>
      <c r="G590" s="1">
        <v>0.78539999999999999</v>
      </c>
      <c r="H590" s="1">
        <v>0.99</v>
      </c>
      <c r="I590" s="1">
        <v>0.74770000000000003</v>
      </c>
      <c r="J590" s="1">
        <v>0.87529999999999997</v>
      </c>
      <c r="K590" s="1">
        <v>1.6155999999999999</v>
      </c>
      <c r="L590" s="1">
        <v>0.78469999999999995</v>
      </c>
      <c r="M590">
        <v>0</v>
      </c>
    </row>
    <row r="591" spans="1:13" x14ac:dyDescent="0.3">
      <c r="A591" s="2">
        <v>88078</v>
      </c>
      <c r="B591" s="1">
        <v>1120.597</v>
      </c>
      <c r="C591" s="1">
        <v>425.86279999999999</v>
      </c>
      <c r="D591" s="1">
        <v>264.24959999999999</v>
      </c>
      <c r="E591" s="2">
        <v>88802</v>
      </c>
      <c r="F591" s="1">
        <v>334.87970000000001</v>
      </c>
      <c r="G591" s="1">
        <v>0.78420000000000001</v>
      </c>
      <c r="H591" s="1">
        <v>0.99180000000000001</v>
      </c>
      <c r="I591" s="1">
        <v>0.74409999999999998</v>
      </c>
      <c r="J591" s="1">
        <v>0.88139999999999996</v>
      </c>
      <c r="K591" s="1">
        <v>1.6115999999999999</v>
      </c>
      <c r="L591" s="1">
        <v>0.78639999999999999</v>
      </c>
      <c r="M591">
        <v>0</v>
      </c>
    </row>
    <row r="592" spans="1:13" x14ac:dyDescent="0.3">
      <c r="A592" s="2">
        <v>69230</v>
      </c>
      <c r="B592" s="1">
        <v>1034.1310000000001</v>
      </c>
      <c r="C592" s="1">
        <v>409.92270000000002</v>
      </c>
      <c r="D592" s="1">
        <v>217.92779999999999</v>
      </c>
      <c r="E592" s="2">
        <v>70017</v>
      </c>
      <c r="F592" s="1">
        <v>296.89449999999999</v>
      </c>
      <c r="G592" s="1">
        <v>0.84699999999999998</v>
      </c>
      <c r="H592" s="1">
        <v>0.98880000000000001</v>
      </c>
      <c r="I592" s="1">
        <v>0.72760000000000002</v>
      </c>
      <c r="J592" s="1">
        <v>0.8135</v>
      </c>
      <c r="K592" s="1">
        <v>1.881</v>
      </c>
      <c r="L592" s="1">
        <v>0.72430000000000005</v>
      </c>
      <c r="M592">
        <v>0</v>
      </c>
    </row>
    <row r="593" spans="1:13" x14ac:dyDescent="0.3">
      <c r="A593" s="2">
        <v>83307</v>
      </c>
      <c r="B593" s="1">
        <v>1174.366</v>
      </c>
      <c r="C593" s="1">
        <v>482.54230000000001</v>
      </c>
      <c r="D593" s="1">
        <v>221.96039999999999</v>
      </c>
      <c r="E593" s="2">
        <v>84446</v>
      </c>
      <c r="F593" s="1">
        <v>325.68349999999998</v>
      </c>
      <c r="G593" s="1">
        <v>0.88790000000000002</v>
      </c>
      <c r="H593" s="1">
        <v>0.98650000000000004</v>
      </c>
      <c r="I593" s="1">
        <v>0.72170000000000001</v>
      </c>
      <c r="J593" s="1">
        <v>0.7591</v>
      </c>
      <c r="K593" s="1">
        <v>2.1739999999999999</v>
      </c>
      <c r="L593" s="1">
        <v>0.67490000000000006</v>
      </c>
      <c r="M593">
        <v>0</v>
      </c>
    </row>
    <row r="594" spans="1:13" x14ac:dyDescent="0.3">
      <c r="A594" s="2">
        <v>83831</v>
      </c>
      <c r="B594" s="1">
        <v>1129.098</v>
      </c>
      <c r="C594" s="1">
        <v>440.24119999999999</v>
      </c>
      <c r="D594" s="1">
        <v>243.5967</v>
      </c>
      <c r="E594" s="2">
        <v>84587</v>
      </c>
      <c r="F594" s="1">
        <v>326.70620000000002</v>
      </c>
      <c r="G594" s="1">
        <v>0.83299999999999996</v>
      </c>
      <c r="H594" s="1">
        <v>0.99109999999999998</v>
      </c>
      <c r="I594" s="1">
        <v>0.66369999999999996</v>
      </c>
      <c r="J594" s="1">
        <v>0.82630000000000003</v>
      </c>
      <c r="K594" s="1">
        <v>1.8072999999999999</v>
      </c>
      <c r="L594" s="1">
        <v>0.74209999999999998</v>
      </c>
      <c r="M594">
        <v>0</v>
      </c>
    </row>
    <row r="595" spans="1:13" x14ac:dyDescent="0.3">
      <c r="A595" s="2">
        <v>104098</v>
      </c>
      <c r="B595" s="1">
        <v>1232.895</v>
      </c>
      <c r="C595" s="1">
        <v>468.9325</v>
      </c>
      <c r="D595" s="1">
        <v>283.68279999999999</v>
      </c>
      <c r="E595" s="2">
        <v>105200</v>
      </c>
      <c r="F595" s="1">
        <v>364.06279999999998</v>
      </c>
      <c r="G595" s="1">
        <v>0.79630000000000001</v>
      </c>
      <c r="H595" s="1">
        <v>0.98950000000000005</v>
      </c>
      <c r="I595" s="1">
        <v>0.70499999999999996</v>
      </c>
      <c r="J595" s="1">
        <v>0.86060000000000003</v>
      </c>
      <c r="K595" s="1">
        <v>1.653</v>
      </c>
      <c r="L595" s="1">
        <v>0.77639999999999998</v>
      </c>
      <c r="M595">
        <v>0</v>
      </c>
    </row>
    <row r="596" spans="1:13" x14ac:dyDescent="0.3">
      <c r="A596" s="2">
        <v>73241</v>
      </c>
      <c r="B596" s="1">
        <v>1016.409</v>
      </c>
      <c r="C596" s="1">
        <v>384.3956</v>
      </c>
      <c r="D596" s="1">
        <v>244.0753</v>
      </c>
      <c r="E596" s="2">
        <v>73821</v>
      </c>
      <c r="F596" s="1">
        <v>305.3741</v>
      </c>
      <c r="G596" s="1">
        <v>0.77249999999999996</v>
      </c>
      <c r="H596" s="1">
        <v>0.99209999999999998</v>
      </c>
      <c r="I596" s="1">
        <v>0.71409999999999996</v>
      </c>
      <c r="J596" s="1">
        <v>0.89090000000000003</v>
      </c>
      <c r="K596" s="1">
        <v>1.5749</v>
      </c>
      <c r="L596" s="1">
        <v>0.7944</v>
      </c>
      <c r="M596">
        <v>0</v>
      </c>
    </row>
    <row r="597" spans="1:13" x14ac:dyDescent="0.3">
      <c r="A597" s="2">
        <v>71533</v>
      </c>
      <c r="B597" s="1">
        <v>1014.49</v>
      </c>
      <c r="C597" s="1">
        <v>389.4194</v>
      </c>
      <c r="D597" s="1">
        <v>234.4829</v>
      </c>
      <c r="E597" s="2">
        <v>72053</v>
      </c>
      <c r="F597" s="1">
        <v>301.79239999999999</v>
      </c>
      <c r="G597" s="1">
        <v>0.7984</v>
      </c>
      <c r="H597" s="1">
        <v>0.99280000000000002</v>
      </c>
      <c r="I597" s="1">
        <v>0.72489999999999999</v>
      </c>
      <c r="J597" s="1">
        <v>0.87339999999999995</v>
      </c>
      <c r="K597" s="1">
        <v>1.6608000000000001</v>
      </c>
      <c r="L597" s="1">
        <v>0.77500000000000002</v>
      </c>
      <c r="M597">
        <v>0</v>
      </c>
    </row>
    <row r="598" spans="1:13" x14ac:dyDescent="0.3">
      <c r="A598" s="2">
        <v>76809</v>
      </c>
      <c r="B598" s="1">
        <v>1106.8150000000001</v>
      </c>
      <c r="C598" s="1">
        <v>450.01620000000003</v>
      </c>
      <c r="D598" s="1">
        <v>218.35820000000001</v>
      </c>
      <c r="E598" s="2">
        <v>78095</v>
      </c>
      <c r="F598" s="1">
        <v>312.72390000000001</v>
      </c>
      <c r="G598" s="1">
        <v>0.87439999999999996</v>
      </c>
      <c r="H598" s="1">
        <v>0.98350000000000004</v>
      </c>
      <c r="I598" s="1">
        <v>0.747</v>
      </c>
      <c r="J598" s="1">
        <v>0.78790000000000004</v>
      </c>
      <c r="K598" s="1">
        <v>2.0609000000000002</v>
      </c>
      <c r="L598" s="1">
        <v>0.69489999999999996</v>
      </c>
      <c r="M598">
        <v>0</v>
      </c>
    </row>
    <row r="599" spans="1:13" x14ac:dyDescent="0.3">
      <c r="A599" s="2">
        <v>71193</v>
      </c>
      <c r="B599" s="1">
        <v>1015.746</v>
      </c>
      <c r="C599" s="1">
        <v>390.92750000000001</v>
      </c>
      <c r="D599" s="1">
        <v>233.2664</v>
      </c>
      <c r="E599" s="2">
        <v>71765</v>
      </c>
      <c r="F599" s="1">
        <v>301.07429999999999</v>
      </c>
      <c r="G599" s="1">
        <v>0.80249999999999999</v>
      </c>
      <c r="H599" s="1">
        <v>0.99199999999999999</v>
      </c>
      <c r="I599" s="1">
        <v>0.69389999999999996</v>
      </c>
      <c r="J599" s="1">
        <v>0.86709999999999998</v>
      </c>
      <c r="K599" s="1">
        <v>1.6758999999999999</v>
      </c>
      <c r="L599" s="1">
        <v>0.7702</v>
      </c>
      <c r="M599">
        <v>0</v>
      </c>
    </row>
    <row r="600" spans="1:13" x14ac:dyDescent="0.3">
      <c r="A600" s="2">
        <v>93586</v>
      </c>
      <c r="B600" s="1">
        <v>1195.422</v>
      </c>
      <c r="C600" s="1">
        <v>467.25409999999999</v>
      </c>
      <c r="D600" s="1">
        <v>255.8339</v>
      </c>
      <c r="E600" s="2">
        <v>94683</v>
      </c>
      <c r="F600" s="1">
        <v>345.1918</v>
      </c>
      <c r="G600" s="1">
        <v>0.83679999999999999</v>
      </c>
      <c r="H600" s="1">
        <v>0.98839999999999995</v>
      </c>
      <c r="I600" s="1">
        <v>0.72350000000000003</v>
      </c>
      <c r="J600" s="1">
        <v>0.82299999999999995</v>
      </c>
      <c r="K600" s="1">
        <v>1.8264</v>
      </c>
      <c r="L600" s="1">
        <v>0.73880000000000001</v>
      </c>
      <c r="M600">
        <v>0</v>
      </c>
    </row>
    <row r="601" spans="1:13" x14ac:dyDescent="0.3">
      <c r="A601" s="2">
        <v>74735</v>
      </c>
      <c r="B601" s="1">
        <v>1088.097</v>
      </c>
      <c r="C601" s="1">
        <v>450.2176</v>
      </c>
      <c r="D601" s="1">
        <v>212.0164</v>
      </c>
      <c r="E601" s="2">
        <v>75369</v>
      </c>
      <c r="F601" s="1">
        <v>308.47289999999998</v>
      </c>
      <c r="G601" s="1">
        <v>0.88219999999999998</v>
      </c>
      <c r="H601" s="1">
        <v>0.99160000000000004</v>
      </c>
      <c r="I601" s="1">
        <v>0.7742</v>
      </c>
      <c r="J601" s="1">
        <v>0.79320000000000002</v>
      </c>
      <c r="K601" s="1">
        <v>2.1234999999999999</v>
      </c>
      <c r="L601" s="1">
        <v>0.68520000000000003</v>
      </c>
      <c r="M601">
        <v>0</v>
      </c>
    </row>
    <row r="602" spans="1:13" x14ac:dyDescent="0.3">
      <c r="A602" s="2">
        <v>75519</v>
      </c>
      <c r="B602" s="1">
        <v>1091.4960000000001</v>
      </c>
      <c r="C602" s="1">
        <v>439.44060000000002</v>
      </c>
      <c r="D602" s="1">
        <v>219.84209999999999</v>
      </c>
      <c r="E602" s="2">
        <v>76357</v>
      </c>
      <c r="F602" s="1">
        <v>310.08670000000001</v>
      </c>
      <c r="G602" s="1">
        <v>0.8659</v>
      </c>
      <c r="H602" s="1">
        <v>0.98899999999999999</v>
      </c>
      <c r="I602" s="1">
        <v>0.63639999999999997</v>
      </c>
      <c r="J602" s="1">
        <v>0.79659999999999997</v>
      </c>
      <c r="K602" s="1">
        <v>1.9988999999999999</v>
      </c>
      <c r="L602" s="1">
        <v>0.7056</v>
      </c>
      <c r="M602">
        <v>0</v>
      </c>
    </row>
    <row r="603" spans="1:13" x14ac:dyDescent="0.3">
      <c r="A603" s="2">
        <v>65627</v>
      </c>
      <c r="B603" s="1">
        <v>974.98099999999999</v>
      </c>
      <c r="C603" s="1">
        <v>378.41640000000001</v>
      </c>
      <c r="D603" s="1">
        <v>221.50800000000001</v>
      </c>
      <c r="E603" s="2">
        <v>66278</v>
      </c>
      <c r="F603" s="1">
        <v>289.06549999999999</v>
      </c>
      <c r="G603" s="1">
        <v>0.81079999999999997</v>
      </c>
      <c r="H603" s="1">
        <v>0.99019999999999997</v>
      </c>
      <c r="I603" s="1">
        <v>0.74760000000000004</v>
      </c>
      <c r="J603" s="1">
        <v>0.86760000000000004</v>
      </c>
      <c r="K603" s="1">
        <v>1.7083999999999999</v>
      </c>
      <c r="L603" s="1">
        <v>0.76390000000000002</v>
      </c>
      <c r="M603">
        <v>0</v>
      </c>
    </row>
    <row r="604" spans="1:13" x14ac:dyDescent="0.3">
      <c r="A604" s="2">
        <v>80397</v>
      </c>
      <c r="B604" s="1">
        <v>1136.232</v>
      </c>
      <c r="C604" s="1">
        <v>438.64830000000001</v>
      </c>
      <c r="D604" s="1">
        <v>234.15950000000001</v>
      </c>
      <c r="E604" s="2">
        <v>81828</v>
      </c>
      <c r="F604" s="1">
        <v>319.94470000000001</v>
      </c>
      <c r="G604" s="1">
        <v>0.84560000000000002</v>
      </c>
      <c r="H604" s="1">
        <v>0.98250000000000004</v>
      </c>
      <c r="I604" s="1">
        <v>0.6895</v>
      </c>
      <c r="J604" s="1">
        <v>0.78259999999999996</v>
      </c>
      <c r="K604" s="1">
        <v>1.8733</v>
      </c>
      <c r="L604" s="1">
        <v>0.72940000000000005</v>
      </c>
      <c r="M604">
        <v>0</v>
      </c>
    </row>
    <row r="605" spans="1:13" x14ac:dyDescent="0.3">
      <c r="A605" s="2">
        <v>88901</v>
      </c>
      <c r="B605" s="1">
        <v>1130.1479999999999</v>
      </c>
      <c r="C605" s="1">
        <v>435.91879999999998</v>
      </c>
      <c r="D605" s="1">
        <v>260.48880000000003</v>
      </c>
      <c r="E605" s="2">
        <v>89632</v>
      </c>
      <c r="F605" s="1">
        <v>336.44060000000002</v>
      </c>
      <c r="G605" s="1">
        <v>0.80179999999999996</v>
      </c>
      <c r="H605" s="1">
        <v>0.99180000000000001</v>
      </c>
      <c r="I605" s="1">
        <v>0.72719999999999996</v>
      </c>
      <c r="J605" s="1">
        <v>0.87470000000000003</v>
      </c>
      <c r="K605" s="1">
        <v>1.6735</v>
      </c>
      <c r="L605" s="1">
        <v>0.77180000000000004</v>
      </c>
      <c r="M605">
        <v>0</v>
      </c>
    </row>
    <row r="606" spans="1:13" x14ac:dyDescent="0.3">
      <c r="A606" s="2">
        <v>96992</v>
      </c>
      <c r="B606" s="1">
        <v>1232.2239999999999</v>
      </c>
      <c r="C606" s="1">
        <v>485.88690000000003</v>
      </c>
      <c r="D606" s="1">
        <v>255.29339999999999</v>
      </c>
      <c r="E606" s="2">
        <v>98214</v>
      </c>
      <c r="F606" s="1">
        <v>351.41719999999998</v>
      </c>
      <c r="G606" s="1">
        <v>0.8508</v>
      </c>
      <c r="H606" s="1">
        <v>0.98760000000000003</v>
      </c>
      <c r="I606" s="1">
        <v>0.71379999999999999</v>
      </c>
      <c r="J606" s="1">
        <v>0.80269999999999997</v>
      </c>
      <c r="K606" s="1">
        <v>1.9032</v>
      </c>
      <c r="L606" s="1">
        <v>0.72319999999999995</v>
      </c>
      <c r="M606">
        <v>0</v>
      </c>
    </row>
    <row r="607" spans="1:13" x14ac:dyDescent="0.3">
      <c r="A607" s="2">
        <v>66755</v>
      </c>
      <c r="B607" s="1">
        <v>978.90200000000004</v>
      </c>
      <c r="C607" s="1">
        <v>372.68310000000002</v>
      </c>
      <c r="D607" s="1">
        <v>228.9288</v>
      </c>
      <c r="E607" s="2">
        <v>67308</v>
      </c>
      <c r="F607" s="1">
        <v>291.53919999999999</v>
      </c>
      <c r="G607" s="1">
        <v>0.78910000000000002</v>
      </c>
      <c r="H607" s="1">
        <v>0.99180000000000001</v>
      </c>
      <c r="I607" s="1">
        <v>0.73260000000000003</v>
      </c>
      <c r="J607" s="1">
        <v>0.87539999999999996</v>
      </c>
      <c r="K607" s="1">
        <v>1.6278999999999999</v>
      </c>
      <c r="L607" s="1">
        <v>0.7823</v>
      </c>
      <c r="M607">
        <v>0</v>
      </c>
    </row>
    <row r="608" spans="1:13" x14ac:dyDescent="0.3">
      <c r="A608" s="2">
        <v>68916</v>
      </c>
      <c r="B608" s="1">
        <v>990.74599999999998</v>
      </c>
      <c r="C608" s="1">
        <v>373.5179</v>
      </c>
      <c r="D608" s="1">
        <v>236.5496</v>
      </c>
      <c r="E608" s="2">
        <v>69497</v>
      </c>
      <c r="F608" s="1">
        <v>296.22050000000002</v>
      </c>
      <c r="G608" s="1">
        <v>0.77390000000000003</v>
      </c>
      <c r="H608" s="1">
        <v>0.99160000000000004</v>
      </c>
      <c r="I608" s="1">
        <v>0.73129999999999995</v>
      </c>
      <c r="J608" s="1">
        <v>0.88229999999999997</v>
      </c>
      <c r="K608" s="1">
        <v>1.579</v>
      </c>
      <c r="L608" s="1">
        <v>0.79310000000000003</v>
      </c>
      <c r="M608">
        <v>0</v>
      </c>
    </row>
    <row r="609" spans="1:13" x14ac:dyDescent="0.3">
      <c r="A609" s="2">
        <v>81094</v>
      </c>
      <c r="B609" s="1">
        <v>1145.03</v>
      </c>
      <c r="C609" s="1">
        <v>475.35329999999999</v>
      </c>
      <c r="D609" s="1">
        <v>218.0615</v>
      </c>
      <c r="E609" s="2">
        <v>81833</v>
      </c>
      <c r="F609" s="1">
        <v>321.32859999999999</v>
      </c>
      <c r="G609" s="1">
        <v>0.88859999999999995</v>
      </c>
      <c r="H609" s="1">
        <v>0.99099999999999999</v>
      </c>
      <c r="I609" s="1">
        <v>0.58809999999999996</v>
      </c>
      <c r="J609" s="1">
        <v>0.77729999999999999</v>
      </c>
      <c r="K609" s="1">
        <v>2.1798999999999999</v>
      </c>
      <c r="L609" s="1">
        <v>0.67600000000000005</v>
      </c>
      <c r="M609">
        <v>0</v>
      </c>
    </row>
    <row r="610" spans="1:13" x14ac:dyDescent="0.3">
      <c r="A610" s="2">
        <v>62146</v>
      </c>
      <c r="B610" s="1">
        <v>953.70899999999995</v>
      </c>
      <c r="C610" s="1">
        <v>373.09989999999999</v>
      </c>
      <c r="D610" s="1">
        <v>212.94579999999999</v>
      </c>
      <c r="E610" s="2">
        <v>62810</v>
      </c>
      <c r="F610" s="1">
        <v>281.29480000000001</v>
      </c>
      <c r="G610" s="1">
        <v>0.82110000000000005</v>
      </c>
      <c r="H610" s="1">
        <v>0.98939999999999995</v>
      </c>
      <c r="I610" s="1">
        <v>0.74729999999999996</v>
      </c>
      <c r="J610" s="1">
        <v>0.85860000000000003</v>
      </c>
      <c r="K610" s="1">
        <v>1.7521</v>
      </c>
      <c r="L610" s="1">
        <v>0.75390000000000001</v>
      </c>
      <c r="M610">
        <v>0</v>
      </c>
    </row>
    <row r="611" spans="1:13" x14ac:dyDescent="0.3">
      <c r="A611" s="2">
        <v>71614</v>
      </c>
      <c r="B611" s="1">
        <v>1054.809</v>
      </c>
      <c r="C611" s="1">
        <v>424.39769999999999</v>
      </c>
      <c r="D611" s="1">
        <v>215.7107</v>
      </c>
      <c r="E611" s="2">
        <v>72302</v>
      </c>
      <c r="F611" s="1">
        <v>301.96319999999997</v>
      </c>
      <c r="G611" s="1">
        <v>0.86119999999999997</v>
      </c>
      <c r="H611" s="1">
        <v>0.99050000000000005</v>
      </c>
      <c r="I611" s="1">
        <v>0.61829999999999996</v>
      </c>
      <c r="J611" s="1">
        <v>0.80879999999999996</v>
      </c>
      <c r="K611" s="1">
        <v>1.9674</v>
      </c>
      <c r="L611" s="1">
        <v>0.71150000000000002</v>
      </c>
      <c r="M611">
        <v>0</v>
      </c>
    </row>
    <row r="612" spans="1:13" x14ac:dyDescent="0.3">
      <c r="A612" s="2">
        <v>67437</v>
      </c>
      <c r="B612" s="1">
        <v>1014.144</v>
      </c>
      <c r="C612" s="1">
        <v>405.01780000000002</v>
      </c>
      <c r="D612" s="1">
        <v>213.65989999999999</v>
      </c>
      <c r="E612" s="2">
        <v>68094</v>
      </c>
      <c r="F612" s="1">
        <v>293.0247</v>
      </c>
      <c r="G612" s="1">
        <v>0.84950000000000003</v>
      </c>
      <c r="H612" s="1">
        <v>0.99039999999999995</v>
      </c>
      <c r="I612" s="1">
        <v>0.6643</v>
      </c>
      <c r="J612" s="1">
        <v>0.82399999999999995</v>
      </c>
      <c r="K612" s="1">
        <v>1.8956</v>
      </c>
      <c r="L612" s="1">
        <v>0.72350000000000003</v>
      </c>
      <c r="M612">
        <v>0</v>
      </c>
    </row>
    <row r="613" spans="1:13" x14ac:dyDescent="0.3">
      <c r="A613" s="2">
        <v>77240</v>
      </c>
      <c r="B613" s="1">
        <v>1050.2329999999999</v>
      </c>
      <c r="C613" s="1">
        <v>395.13490000000002</v>
      </c>
      <c r="D613" s="1">
        <v>250.36500000000001</v>
      </c>
      <c r="E613" s="2">
        <v>77916</v>
      </c>
      <c r="F613" s="1">
        <v>313.6001</v>
      </c>
      <c r="G613" s="1">
        <v>0.77359999999999995</v>
      </c>
      <c r="H613" s="1">
        <v>0.99129999999999996</v>
      </c>
      <c r="I613" s="1">
        <v>0.73429999999999995</v>
      </c>
      <c r="J613" s="1">
        <v>0.88</v>
      </c>
      <c r="K613" s="1">
        <v>1.5782</v>
      </c>
      <c r="L613" s="1">
        <v>0.79369999999999996</v>
      </c>
      <c r="M613">
        <v>0</v>
      </c>
    </row>
    <row r="614" spans="1:13" x14ac:dyDescent="0.3">
      <c r="A614" s="2">
        <v>64346</v>
      </c>
      <c r="B614" s="1">
        <v>982.12800000000004</v>
      </c>
      <c r="C614" s="1">
        <v>385.72309999999999</v>
      </c>
      <c r="D614" s="1">
        <v>213.62880000000001</v>
      </c>
      <c r="E614" s="2">
        <v>65000</v>
      </c>
      <c r="F614" s="1">
        <v>286.23050000000001</v>
      </c>
      <c r="G614" s="1">
        <v>0.83260000000000001</v>
      </c>
      <c r="H614" s="1">
        <v>0.9899</v>
      </c>
      <c r="I614" s="1">
        <v>0.72719999999999996</v>
      </c>
      <c r="J614" s="1">
        <v>0.83830000000000005</v>
      </c>
      <c r="K614" s="1">
        <v>1.8056000000000001</v>
      </c>
      <c r="L614" s="1">
        <v>0.74209999999999998</v>
      </c>
      <c r="M614">
        <v>0</v>
      </c>
    </row>
    <row r="615" spans="1:13" x14ac:dyDescent="0.3">
      <c r="A615" s="2">
        <v>73864</v>
      </c>
      <c r="B615" s="1">
        <v>1047.1379999999999</v>
      </c>
      <c r="C615" s="1">
        <v>411.16559999999998</v>
      </c>
      <c r="D615" s="1">
        <v>229.4863</v>
      </c>
      <c r="E615" s="2">
        <v>74691</v>
      </c>
      <c r="F615" s="1">
        <v>306.67009999999999</v>
      </c>
      <c r="G615" s="1">
        <v>0.82969999999999999</v>
      </c>
      <c r="H615" s="1">
        <v>0.9889</v>
      </c>
      <c r="I615" s="1">
        <v>0.75060000000000004</v>
      </c>
      <c r="J615" s="1">
        <v>0.84650000000000003</v>
      </c>
      <c r="K615" s="1">
        <v>1.7917000000000001</v>
      </c>
      <c r="L615" s="1">
        <v>0.74590000000000001</v>
      </c>
      <c r="M615">
        <v>0</v>
      </c>
    </row>
    <row r="616" spans="1:13" x14ac:dyDescent="0.3">
      <c r="A616" s="2">
        <v>72540</v>
      </c>
      <c r="B616" s="1">
        <v>1058.48</v>
      </c>
      <c r="C616" s="1">
        <v>418.12529999999998</v>
      </c>
      <c r="D616" s="1">
        <v>222.11840000000001</v>
      </c>
      <c r="E616" s="2">
        <v>73637</v>
      </c>
      <c r="F616" s="1">
        <v>303.9092</v>
      </c>
      <c r="G616" s="1">
        <v>0.84719999999999995</v>
      </c>
      <c r="H616" s="1">
        <v>0.98509999999999998</v>
      </c>
      <c r="I616" s="1">
        <v>0.63939999999999997</v>
      </c>
      <c r="J616" s="1">
        <v>0.81359999999999999</v>
      </c>
      <c r="K616" s="1">
        <v>1.8824000000000001</v>
      </c>
      <c r="L616" s="1">
        <v>0.7268</v>
      </c>
      <c r="M616">
        <v>0</v>
      </c>
    </row>
    <row r="617" spans="1:13" x14ac:dyDescent="0.3">
      <c r="A617" s="2">
        <v>84484</v>
      </c>
      <c r="B617" s="1">
        <v>1144.337</v>
      </c>
      <c r="C617" s="1">
        <v>448.23739999999998</v>
      </c>
      <c r="D617" s="1">
        <v>242.67509999999999</v>
      </c>
      <c r="E617" s="2">
        <v>86046</v>
      </c>
      <c r="F617" s="1">
        <v>327.97620000000001</v>
      </c>
      <c r="G617" s="1">
        <v>0.84079999999999999</v>
      </c>
      <c r="H617" s="1">
        <v>0.98180000000000001</v>
      </c>
      <c r="I617" s="1">
        <v>0.72719999999999996</v>
      </c>
      <c r="J617" s="1">
        <v>0.81069999999999998</v>
      </c>
      <c r="K617" s="1">
        <v>1.8471</v>
      </c>
      <c r="L617" s="1">
        <v>0.73170000000000002</v>
      </c>
      <c r="M617">
        <v>0</v>
      </c>
    </row>
    <row r="618" spans="1:13" x14ac:dyDescent="0.3">
      <c r="A618" s="2">
        <v>84614</v>
      </c>
      <c r="B618" s="1">
        <v>1124.7729999999999</v>
      </c>
      <c r="C618" s="1">
        <v>442.57859999999999</v>
      </c>
      <c r="D618" s="1">
        <v>244.30719999999999</v>
      </c>
      <c r="E618" s="2">
        <v>85361</v>
      </c>
      <c r="F618" s="1">
        <v>328.22840000000002</v>
      </c>
      <c r="G618" s="1">
        <v>0.83379999999999999</v>
      </c>
      <c r="H618" s="1">
        <v>0.99119999999999997</v>
      </c>
      <c r="I618" s="1">
        <v>0.67069999999999996</v>
      </c>
      <c r="J618" s="1">
        <v>0.84050000000000002</v>
      </c>
      <c r="K618" s="1">
        <v>1.8116000000000001</v>
      </c>
      <c r="L618" s="1">
        <v>0.74160000000000004</v>
      </c>
      <c r="M618">
        <v>0</v>
      </c>
    </row>
    <row r="619" spans="1:13" x14ac:dyDescent="0.3">
      <c r="A619" s="2">
        <v>68156</v>
      </c>
      <c r="B619" s="1">
        <v>1064.0930000000001</v>
      </c>
      <c r="C619" s="1">
        <v>387.24509999999998</v>
      </c>
      <c r="D619" s="1">
        <v>225.53280000000001</v>
      </c>
      <c r="E619" s="2">
        <v>69811</v>
      </c>
      <c r="F619" s="1">
        <v>294.58260000000001</v>
      </c>
      <c r="G619" s="1">
        <v>0.81289999999999996</v>
      </c>
      <c r="H619" s="1">
        <v>0.97629999999999995</v>
      </c>
      <c r="I619" s="1">
        <v>0.65529999999999999</v>
      </c>
      <c r="J619" s="1">
        <v>0.75639999999999996</v>
      </c>
      <c r="K619" s="1">
        <v>1.7170000000000001</v>
      </c>
      <c r="L619" s="1">
        <v>0.76070000000000004</v>
      </c>
      <c r="M619">
        <v>0</v>
      </c>
    </row>
    <row r="620" spans="1:13" x14ac:dyDescent="0.3">
      <c r="A620" s="2">
        <v>66790</v>
      </c>
      <c r="B620" s="1">
        <v>1011.4589999999999</v>
      </c>
      <c r="C620" s="1">
        <v>401.47059999999999</v>
      </c>
      <c r="D620" s="1">
        <v>212.66149999999999</v>
      </c>
      <c r="E620" s="2">
        <v>67557</v>
      </c>
      <c r="F620" s="1">
        <v>291.61559999999997</v>
      </c>
      <c r="G620" s="1">
        <v>0.84819999999999995</v>
      </c>
      <c r="H620" s="1">
        <v>0.98860000000000003</v>
      </c>
      <c r="I620" s="1">
        <v>0.74650000000000005</v>
      </c>
      <c r="J620" s="1">
        <v>0.82040000000000002</v>
      </c>
      <c r="K620" s="1">
        <v>1.8877999999999999</v>
      </c>
      <c r="L620" s="1">
        <v>0.72640000000000005</v>
      </c>
      <c r="M620">
        <v>0</v>
      </c>
    </row>
    <row r="621" spans="1:13" x14ac:dyDescent="0.3">
      <c r="A621" s="2">
        <v>68076</v>
      </c>
      <c r="B621" s="1">
        <v>984.75400000000002</v>
      </c>
      <c r="C621" s="1">
        <v>356.61009999999999</v>
      </c>
      <c r="D621" s="1">
        <v>244.78129999999999</v>
      </c>
      <c r="E621" s="2">
        <v>69002</v>
      </c>
      <c r="F621" s="1">
        <v>294.40969999999999</v>
      </c>
      <c r="G621" s="1">
        <v>0.72719999999999996</v>
      </c>
      <c r="H621" s="1">
        <v>0.98660000000000003</v>
      </c>
      <c r="I621" s="1">
        <v>0.73909999999999998</v>
      </c>
      <c r="J621" s="1">
        <v>0.88219999999999998</v>
      </c>
      <c r="K621" s="1">
        <v>1.4569000000000001</v>
      </c>
      <c r="L621" s="1">
        <v>0.8256</v>
      </c>
      <c r="M621">
        <v>0</v>
      </c>
    </row>
    <row r="622" spans="1:13" x14ac:dyDescent="0.3">
      <c r="A622" s="2">
        <v>63644</v>
      </c>
      <c r="B622" s="1">
        <v>956.97699999999998</v>
      </c>
      <c r="C622" s="1">
        <v>368.40300000000002</v>
      </c>
      <c r="D622" s="1">
        <v>220.4135</v>
      </c>
      <c r="E622" s="2">
        <v>64256</v>
      </c>
      <c r="F622" s="1">
        <v>284.66480000000001</v>
      </c>
      <c r="G622" s="1">
        <v>0.80130000000000001</v>
      </c>
      <c r="H622" s="1">
        <v>0.99050000000000005</v>
      </c>
      <c r="I622" s="1">
        <v>0.75039999999999996</v>
      </c>
      <c r="J622" s="1">
        <v>0.87329999999999997</v>
      </c>
      <c r="K622" s="1">
        <v>1.6714</v>
      </c>
      <c r="L622" s="1">
        <v>0.77270000000000005</v>
      </c>
      <c r="M622">
        <v>0</v>
      </c>
    </row>
    <row r="623" spans="1:13" x14ac:dyDescent="0.3">
      <c r="A623" s="2">
        <v>106959</v>
      </c>
      <c r="B623" s="1">
        <v>1279.886</v>
      </c>
      <c r="C623" s="1">
        <v>499.16989999999998</v>
      </c>
      <c r="D623" s="1">
        <v>274.92540000000002</v>
      </c>
      <c r="E623" s="2">
        <v>108018</v>
      </c>
      <c r="F623" s="1">
        <v>369.0317</v>
      </c>
      <c r="G623" s="1">
        <v>0.8347</v>
      </c>
      <c r="H623" s="1">
        <v>0.99019999999999997</v>
      </c>
      <c r="I623" s="1">
        <v>0.73129999999999995</v>
      </c>
      <c r="J623" s="1">
        <v>0.82050000000000001</v>
      </c>
      <c r="K623" s="1">
        <v>1.8157000000000001</v>
      </c>
      <c r="L623" s="1">
        <v>0.73929999999999996</v>
      </c>
      <c r="M623">
        <v>0</v>
      </c>
    </row>
    <row r="624" spans="1:13" x14ac:dyDescent="0.3">
      <c r="A624" s="2">
        <v>71362</v>
      </c>
      <c r="B624" s="1">
        <v>1059.6759999999999</v>
      </c>
      <c r="C624" s="1">
        <v>423.9298</v>
      </c>
      <c r="D624" s="1">
        <v>215.42160000000001</v>
      </c>
      <c r="E624" s="2">
        <v>72505</v>
      </c>
      <c r="F624" s="1">
        <v>301.43150000000003</v>
      </c>
      <c r="G624" s="1">
        <v>0.86129999999999995</v>
      </c>
      <c r="H624" s="1">
        <v>0.98419999999999996</v>
      </c>
      <c r="I624" s="1">
        <v>0.71179999999999999</v>
      </c>
      <c r="J624" s="1">
        <v>0.79859999999999998</v>
      </c>
      <c r="K624" s="1">
        <v>1.9679</v>
      </c>
      <c r="L624" s="1">
        <v>0.71099999999999997</v>
      </c>
      <c r="M624">
        <v>0</v>
      </c>
    </row>
    <row r="625" spans="1:13" x14ac:dyDescent="0.3">
      <c r="A625" s="2">
        <v>61771</v>
      </c>
      <c r="B625" s="1">
        <v>961.85</v>
      </c>
      <c r="C625" s="1">
        <v>378.1497</v>
      </c>
      <c r="D625" s="1">
        <v>208.5257</v>
      </c>
      <c r="E625" s="2">
        <v>62330</v>
      </c>
      <c r="F625" s="1">
        <v>280.44479999999999</v>
      </c>
      <c r="G625" s="1">
        <v>0.83420000000000005</v>
      </c>
      <c r="H625" s="1">
        <v>0.99099999999999999</v>
      </c>
      <c r="I625" s="1">
        <v>0.66869999999999996</v>
      </c>
      <c r="J625" s="1">
        <v>0.83899999999999997</v>
      </c>
      <c r="K625" s="1">
        <v>1.8133999999999999</v>
      </c>
      <c r="L625" s="1">
        <v>0.74160000000000004</v>
      </c>
      <c r="M625">
        <v>0</v>
      </c>
    </row>
    <row r="626" spans="1:13" x14ac:dyDescent="0.3">
      <c r="A626" s="2">
        <v>93169</v>
      </c>
      <c r="B626" s="1">
        <v>1219.999</v>
      </c>
      <c r="C626" s="1">
        <v>487.43020000000001</v>
      </c>
      <c r="D626" s="1">
        <v>245.1968</v>
      </c>
      <c r="E626" s="2">
        <v>94394</v>
      </c>
      <c r="F626" s="1">
        <v>344.42189999999999</v>
      </c>
      <c r="G626" s="1">
        <v>0.86429999999999996</v>
      </c>
      <c r="H626" s="1">
        <v>0.98699999999999999</v>
      </c>
      <c r="I626" s="1">
        <v>0.72929999999999995</v>
      </c>
      <c r="J626" s="1">
        <v>0.78659999999999997</v>
      </c>
      <c r="K626" s="1">
        <v>1.9879</v>
      </c>
      <c r="L626" s="1">
        <v>0.70660000000000001</v>
      </c>
      <c r="M626">
        <v>0</v>
      </c>
    </row>
    <row r="627" spans="1:13" x14ac:dyDescent="0.3">
      <c r="A627" s="2">
        <v>105158</v>
      </c>
      <c r="B627" s="1">
        <v>1271.152</v>
      </c>
      <c r="C627" s="1">
        <v>490.94130000000001</v>
      </c>
      <c r="D627" s="1">
        <v>273.83550000000002</v>
      </c>
      <c r="E627" s="2">
        <v>106080</v>
      </c>
      <c r="F627" s="1">
        <v>365.91160000000002</v>
      </c>
      <c r="G627" s="1">
        <v>0.83</v>
      </c>
      <c r="H627" s="1">
        <v>0.99129999999999996</v>
      </c>
      <c r="I627" s="1">
        <v>0.6976</v>
      </c>
      <c r="J627" s="1">
        <v>0.81779999999999997</v>
      </c>
      <c r="K627" s="1">
        <v>1.7927999999999999</v>
      </c>
      <c r="L627" s="1">
        <v>0.74529999999999996</v>
      </c>
      <c r="M627">
        <v>0</v>
      </c>
    </row>
    <row r="628" spans="1:13" x14ac:dyDescent="0.3">
      <c r="A628" s="2">
        <v>88750</v>
      </c>
      <c r="B628" s="1">
        <v>1146.01</v>
      </c>
      <c r="C628" s="1">
        <v>440.0256</v>
      </c>
      <c r="D628" s="1">
        <v>257.70370000000003</v>
      </c>
      <c r="E628" s="2">
        <v>89450</v>
      </c>
      <c r="F628" s="1">
        <v>336.15469999999999</v>
      </c>
      <c r="G628" s="1">
        <v>0.81059999999999999</v>
      </c>
      <c r="H628" s="1">
        <v>0.99219999999999997</v>
      </c>
      <c r="I628" s="1">
        <v>0.72619999999999996</v>
      </c>
      <c r="J628" s="1">
        <v>0.84919999999999995</v>
      </c>
      <c r="K628" s="1">
        <v>1.7075</v>
      </c>
      <c r="L628" s="1">
        <v>0.76390000000000002</v>
      </c>
      <c r="M628">
        <v>0</v>
      </c>
    </row>
    <row r="629" spans="1:13" x14ac:dyDescent="0.3">
      <c r="A629" s="2">
        <v>61627</v>
      </c>
      <c r="B629" s="1">
        <v>953.86599999999999</v>
      </c>
      <c r="C629" s="1">
        <v>367.68709999999999</v>
      </c>
      <c r="D629" s="1">
        <v>214.42529999999999</v>
      </c>
      <c r="E629" s="2">
        <v>62333</v>
      </c>
      <c r="F629" s="1">
        <v>280.11770000000001</v>
      </c>
      <c r="G629" s="1">
        <v>0.81230000000000002</v>
      </c>
      <c r="H629" s="1">
        <v>0.98870000000000002</v>
      </c>
      <c r="I629" s="1">
        <v>0.753</v>
      </c>
      <c r="J629" s="1">
        <v>0.85119999999999996</v>
      </c>
      <c r="K629" s="1">
        <v>1.7148000000000001</v>
      </c>
      <c r="L629" s="1">
        <v>0.76180000000000003</v>
      </c>
      <c r="M629">
        <v>0</v>
      </c>
    </row>
    <row r="630" spans="1:13" x14ac:dyDescent="0.3">
      <c r="A630" s="2">
        <v>67306</v>
      </c>
      <c r="B630" s="1">
        <v>998.61599999999999</v>
      </c>
      <c r="C630" s="1">
        <v>375.01990000000001</v>
      </c>
      <c r="D630" s="1">
        <v>229.26140000000001</v>
      </c>
      <c r="E630" s="2">
        <v>68240</v>
      </c>
      <c r="F630" s="1">
        <v>292.73989999999998</v>
      </c>
      <c r="G630" s="1">
        <v>0.79139999999999999</v>
      </c>
      <c r="H630" s="1">
        <v>0.98629999999999995</v>
      </c>
      <c r="I630" s="1">
        <v>0.68969999999999998</v>
      </c>
      <c r="J630" s="1">
        <v>0.84809999999999997</v>
      </c>
      <c r="K630" s="1">
        <v>1.6357999999999999</v>
      </c>
      <c r="L630" s="1">
        <v>0.78059999999999996</v>
      </c>
      <c r="M630">
        <v>0</v>
      </c>
    </row>
    <row r="631" spans="1:13" x14ac:dyDescent="0.3">
      <c r="A631" s="2">
        <v>73972</v>
      </c>
      <c r="B631" s="1">
        <v>1082.5619999999999</v>
      </c>
      <c r="C631" s="1">
        <v>431.51799999999997</v>
      </c>
      <c r="D631" s="1">
        <v>219.077</v>
      </c>
      <c r="E631" s="2">
        <v>75032</v>
      </c>
      <c r="F631" s="1">
        <v>306.89420000000001</v>
      </c>
      <c r="G631" s="1">
        <v>0.86150000000000004</v>
      </c>
      <c r="H631" s="1">
        <v>0.9859</v>
      </c>
      <c r="I631" s="1">
        <v>0.61270000000000002</v>
      </c>
      <c r="J631" s="1">
        <v>0.79320000000000002</v>
      </c>
      <c r="K631" s="1">
        <v>1.9697</v>
      </c>
      <c r="L631" s="1">
        <v>0.71120000000000005</v>
      </c>
      <c r="M631">
        <v>0</v>
      </c>
    </row>
    <row r="632" spans="1:13" x14ac:dyDescent="0.3">
      <c r="A632" s="2">
        <v>65388</v>
      </c>
      <c r="B632" s="1">
        <v>984.96199999999999</v>
      </c>
      <c r="C632" s="1">
        <v>385.8947</v>
      </c>
      <c r="D632" s="1">
        <v>216.50110000000001</v>
      </c>
      <c r="E632" s="2">
        <v>66018</v>
      </c>
      <c r="F632" s="1">
        <v>288.53870000000001</v>
      </c>
      <c r="G632" s="1">
        <v>0.82779999999999998</v>
      </c>
      <c r="H632" s="1">
        <v>0.99050000000000005</v>
      </c>
      <c r="I632" s="1">
        <v>0.74629999999999996</v>
      </c>
      <c r="J632" s="1">
        <v>0.84699999999999998</v>
      </c>
      <c r="K632" s="1">
        <v>1.7824</v>
      </c>
      <c r="L632" s="1">
        <v>0.74770000000000003</v>
      </c>
      <c r="M632">
        <v>0</v>
      </c>
    </row>
    <row r="633" spans="1:13" x14ac:dyDescent="0.3">
      <c r="A633" s="2">
        <v>61584</v>
      </c>
      <c r="B633" s="1">
        <v>996.6</v>
      </c>
      <c r="C633" s="1">
        <v>398.96679999999998</v>
      </c>
      <c r="D633" s="1">
        <v>198.1386</v>
      </c>
      <c r="E633" s="2">
        <v>62692</v>
      </c>
      <c r="F633" s="1">
        <v>280.02</v>
      </c>
      <c r="G633" s="1">
        <v>0.86799999999999999</v>
      </c>
      <c r="H633" s="1">
        <v>0.98229999999999995</v>
      </c>
      <c r="I633" s="1">
        <v>0.64859999999999995</v>
      </c>
      <c r="J633" s="1">
        <v>0.7792</v>
      </c>
      <c r="K633" s="1">
        <v>2.0135999999999998</v>
      </c>
      <c r="L633" s="1">
        <v>0.70189999999999997</v>
      </c>
      <c r="M633">
        <v>0</v>
      </c>
    </row>
    <row r="634" spans="1:13" x14ac:dyDescent="0.3">
      <c r="A634" s="2">
        <v>77905</v>
      </c>
      <c r="B634" s="1">
        <v>1038.548</v>
      </c>
      <c r="C634" s="1">
        <v>371.92930000000001</v>
      </c>
      <c r="D634" s="1">
        <v>267.62849999999997</v>
      </c>
      <c r="E634" s="2">
        <v>78770</v>
      </c>
      <c r="F634" s="1">
        <v>314.94720000000001</v>
      </c>
      <c r="G634" s="1">
        <v>0.69440000000000002</v>
      </c>
      <c r="H634" s="1">
        <v>0.98899999999999999</v>
      </c>
      <c r="I634" s="1">
        <v>0.74550000000000005</v>
      </c>
      <c r="J634" s="1">
        <v>0.90769999999999995</v>
      </c>
      <c r="K634" s="1">
        <v>1.3896999999999999</v>
      </c>
      <c r="L634" s="1">
        <v>0.8468</v>
      </c>
      <c r="M634">
        <v>0</v>
      </c>
    </row>
    <row r="635" spans="1:13" x14ac:dyDescent="0.3">
      <c r="A635" s="2">
        <v>82133</v>
      </c>
      <c r="B635" s="1">
        <v>1153.0609999999999</v>
      </c>
      <c r="C635" s="1">
        <v>444.589</v>
      </c>
      <c r="D635" s="1">
        <v>235.6439</v>
      </c>
      <c r="E635" s="2">
        <v>83220</v>
      </c>
      <c r="F635" s="1">
        <v>323.38060000000002</v>
      </c>
      <c r="G635" s="1">
        <v>0.84799999999999998</v>
      </c>
      <c r="H635" s="1">
        <v>0.9869</v>
      </c>
      <c r="I635" s="1">
        <v>0.73240000000000005</v>
      </c>
      <c r="J635" s="1">
        <v>0.77629999999999999</v>
      </c>
      <c r="K635" s="1">
        <v>1.8867</v>
      </c>
      <c r="L635" s="1">
        <v>0.72740000000000005</v>
      </c>
      <c r="M635">
        <v>0</v>
      </c>
    </row>
    <row r="636" spans="1:13" x14ac:dyDescent="0.3">
      <c r="A636" s="2">
        <v>95029</v>
      </c>
      <c r="B636" s="1">
        <v>1182.327</v>
      </c>
      <c r="C636" s="1">
        <v>445.36599999999999</v>
      </c>
      <c r="D636" s="1">
        <v>273.9151</v>
      </c>
      <c r="E636" s="2">
        <v>95885</v>
      </c>
      <c r="F636" s="1">
        <v>347.84289999999999</v>
      </c>
      <c r="G636" s="1">
        <v>0.78849999999999998</v>
      </c>
      <c r="H636" s="1">
        <v>0.99109999999999998</v>
      </c>
      <c r="I636" s="1">
        <v>0.69469999999999998</v>
      </c>
      <c r="J636" s="1">
        <v>0.85429999999999995</v>
      </c>
      <c r="K636" s="1">
        <v>1.6258999999999999</v>
      </c>
      <c r="L636" s="1">
        <v>0.78100000000000003</v>
      </c>
      <c r="M636">
        <v>0</v>
      </c>
    </row>
    <row r="637" spans="1:13" x14ac:dyDescent="0.3">
      <c r="A637" s="2">
        <v>78148</v>
      </c>
      <c r="B637" s="1">
        <v>1058.412</v>
      </c>
      <c r="C637" s="1">
        <v>399.5385</v>
      </c>
      <c r="D637" s="1">
        <v>250.08949999999999</v>
      </c>
      <c r="E637" s="2">
        <v>78916</v>
      </c>
      <c r="F637" s="1">
        <v>315.43799999999999</v>
      </c>
      <c r="G637" s="1">
        <v>0.77990000000000004</v>
      </c>
      <c r="H637" s="1">
        <v>0.99029999999999996</v>
      </c>
      <c r="I637" s="1">
        <v>0.74170000000000003</v>
      </c>
      <c r="J637" s="1">
        <v>0.87660000000000005</v>
      </c>
      <c r="K637" s="1">
        <v>1.5975999999999999</v>
      </c>
      <c r="L637" s="1">
        <v>0.78949999999999998</v>
      </c>
      <c r="M637">
        <v>0</v>
      </c>
    </row>
    <row r="638" spans="1:13" x14ac:dyDescent="0.3">
      <c r="A638" s="2">
        <v>103042</v>
      </c>
      <c r="B638" s="1">
        <v>1223.2919999999999</v>
      </c>
      <c r="C638" s="1">
        <v>455.17489999999998</v>
      </c>
      <c r="D638" s="1">
        <v>289.97120000000001</v>
      </c>
      <c r="E638" s="2">
        <v>104062</v>
      </c>
      <c r="F638" s="1">
        <v>362.2115</v>
      </c>
      <c r="G638" s="1">
        <v>0.77080000000000004</v>
      </c>
      <c r="H638" s="1">
        <v>0.99019999999999997</v>
      </c>
      <c r="I638" s="1">
        <v>0.75660000000000005</v>
      </c>
      <c r="J638" s="1">
        <v>0.86529999999999996</v>
      </c>
      <c r="K638" s="1">
        <v>1.5697000000000001</v>
      </c>
      <c r="L638" s="1">
        <v>0.79579999999999995</v>
      </c>
      <c r="M638">
        <v>0</v>
      </c>
    </row>
    <row r="639" spans="1:13" x14ac:dyDescent="0.3">
      <c r="A639" s="2">
        <v>68506</v>
      </c>
      <c r="B639" s="1">
        <v>1003.804</v>
      </c>
      <c r="C639" s="1">
        <v>386.34750000000003</v>
      </c>
      <c r="D639" s="1">
        <v>226.90649999999999</v>
      </c>
      <c r="E639" s="2">
        <v>69259</v>
      </c>
      <c r="F639" s="1">
        <v>295.33800000000002</v>
      </c>
      <c r="G639" s="1">
        <v>0.80940000000000001</v>
      </c>
      <c r="H639" s="1">
        <v>0.98909999999999998</v>
      </c>
      <c r="I639" s="1">
        <v>0.7349</v>
      </c>
      <c r="J639" s="1">
        <v>0.85440000000000005</v>
      </c>
      <c r="K639" s="1">
        <v>1.7027000000000001</v>
      </c>
      <c r="L639" s="1">
        <v>0.76439999999999997</v>
      </c>
      <c r="M639">
        <v>0</v>
      </c>
    </row>
    <row r="640" spans="1:13" x14ac:dyDescent="0.3">
      <c r="A640" s="2">
        <v>85592</v>
      </c>
      <c r="B640" s="1">
        <v>1149.0440000000001</v>
      </c>
      <c r="C640" s="1">
        <v>460.01859999999999</v>
      </c>
      <c r="D640" s="1">
        <v>237.84229999999999</v>
      </c>
      <c r="E640" s="2">
        <v>86307</v>
      </c>
      <c r="F640" s="1">
        <v>330.11989999999997</v>
      </c>
      <c r="G640" s="1">
        <v>0.85599999999999998</v>
      </c>
      <c r="H640" s="1">
        <v>0.99170000000000003</v>
      </c>
      <c r="I640" s="1">
        <v>0.72309999999999997</v>
      </c>
      <c r="J640" s="1">
        <v>0.81459999999999999</v>
      </c>
      <c r="K640" s="1">
        <v>1.9340999999999999</v>
      </c>
      <c r="L640" s="1">
        <v>0.71760000000000002</v>
      </c>
      <c r="M640">
        <v>0</v>
      </c>
    </row>
    <row r="641" spans="1:13" x14ac:dyDescent="0.3">
      <c r="A641" s="2">
        <v>72637</v>
      </c>
      <c r="B641" s="1">
        <v>1021.4450000000001</v>
      </c>
      <c r="C641" s="1">
        <v>398.58609999999999</v>
      </c>
      <c r="D641" s="1">
        <v>232.61269999999999</v>
      </c>
      <c r="E641" s="2">
        <v>73209</v>
      </c>
      <c r="F641" s="1">
        <v>304.1123</v>
      </c>
      <c r="G641" s="1">
        <v>0.81200000000000006</v>
      </c>
      <c r="H641" s="1">
        <v>0.99219999999999997</v>
      </c>
      <c r="I641" s="1">
        <v>0.74239999999999995</v>
      </c>
      <c r="J641" s="1">
        <v>0.87490000000000001</v>
      </c>
      <c r="K641" s="1">
        <v>1.7135</v>
      </c>
      <c r="L641" s="1">
        <v>0.76300000000000001</v>
      </c>
      <c r="M641">
        <v>0</v>
      </c>
    </row>
    <row r="642" spans="1:13" x14ac:dyDescent="0.3">
      <c r="A642" s="2">
        <v>76078</v>
      </c>
      <c r="B642" s="1">
        <v>1062.6130000000001</v>
      </c>
      <c r="C642" s="1">
        <v>417.18630000000002</v>
      </c>
      <c r="D642" s="1">
        <v>232.994</v>
      </c>
      <c r="E642" s="2">
        <v>76852</v>
      </c>
      <c r="F642" s="1">
        <v>311.23230000000001</v>
      </c>
      <c r="G642" s="1">
        <v>0.82950000000000002</v>
      </c>
      <c r="H642" s="1">
        <v>0.9899</v>
      </c>
      <c r="I642" s="1">
        <v>0.71330000000000005</v>
      </c>
      <c r="J642" s="1">
        <v>0.84670000000000001</v>
      </c>
      <c r="K642" s="1">
        <v>1.7905</v>
      </c>
      <c r="L642" s="1">
        <v>0.746</v>
      </c>
      <c r="M642">
        <v>0</v>
      </c>
    </row>
    <row r="643" spans="1:13" x14ac:dyDescent="0.3">
      <c r="A643" s="2">
        <v>86012</v>
      </c>
      <c r="B643" s="1">
        <v>1120.9190000000001</v>
      </c>
      <c r="C643" s="1">
        <v>436.38529999999997</v>
      </c>
      <c r="D643" s="1">
        <v>251.66919999999999</v>
      </c>
      <c r="E643" s="2">
        <v>86654</v>
      </c>
      <c r="F643" s="1">
        <v>330.92880000000002</v>
      </c>
      <c r="G643" s="1">
        <v>0.81689999999999996</v>
      </c>
      <c r="H643" s="1">
        <v>0.99260000000000004</v>
      </c>
      <c r="I643" s="1">
        <v>0.7278</v>
      </c>
      <c r="J643" s="1">
        <v>0.86019999999999996</v>
      </c>
      <c r="K643" s="1">
        <v>1.734</v>
      </c>
      <c r="L643" s="1">
        <v>0.75829999999999997</v>
      </c>
      <c r="M643">
        <v>0</v>
      </c>
    </row>
    <row r="644" spans="1:13" x14ac:dyDescent="0.3">
      <c r="A644" s="2">
        <v>80481</v>
      </c>
      <c r="B644" s="1">
        <v>1105.1590000000001</v>
      </c>
      <c r="C644" s="1">
        <v>440.66849999999999</v>
      </c>
      <c r="D644" s="1">
        <v>233.37469999999999</v>
      </c>
      <c r="E644" s="2">
        <v>81334</v>
      </c>
      <c r="F644" s="1">
        <v>320.11180000000002</v>
      </c>
      <c r="G644" s="1">
        <v>0.84830000000000005</v>
      </c>
      <c r="H644" s="1">
        <v>0.98950000000000005</v>
      </c>
      <c r="I644" s="1">
        <v>0.66739999999999999</v>
      </c>
      <c r="J644" s="1">
        <v>0.82799999999999996</v>
      </c>
      <c r="K644" s="1">
        <v>1.8882000000000001</v>
      </c>
      <c r="L644" s="1">
        <v>0.72640000000000005</v>
      </c>
      <c r="M644">
        <v>0</v>
      </c>
    </row>
    <row r="645" spans="1:13" x14ac:dyDescent="0.3">
      <c r="A645" s="2">
        <v>86298</v>
      </c>
      <c r="B645" s="1">
        <v>1129.951</v>
      </c>
      <c r="C645" s="1">
        <v>433.96039999999999</v>
      </c>
      <c r="D645" s="1">
        <v>253.88509999999999</v>
      </c>
      <c r="E645" s="2">
        <v>87075</v>
      </c>
      <c r="F645" s="1">
        <v>331.4785</v>
      </c>
      <c r="G645" s="1">
        <v>0.81100000000000005</v>
      </c>
      <c r="H645" s="1">
        <v>0.99109999999999998</v>
      </c>
      <c r="I645" s="1">
        <v>0.7248</v>
      </c>
      <c r="J645" s="1">
        <v>0.84940000000000004</v>
      </c>
      <c r="K645" s="1">
        <v>1.7093</v>
      </c>
      <c r="L645" s="1">
        <v>0.76380000000000003</v>
      </c>
      <c r="M645">
        <v>0</v>
      </c>
    </row>
    <row r="646" spans="1:13" x14ac:dyDescent="0.3">
      <c r="A646" s="2">
        <v>78819</v>
      </c>
      <c r="B646" s="1">
        <v>1074.6289999999999</v>
      </c>
      <c r="C646" s="1">
        <v>426.05700000000002</v>
      </c>
      <c r="D646" s="1">
        <v>235.91329999999999</v>
      </c>
      <c r="E646" s="2">
        <v>79437</v>
      </c>
      <c r="F646" s="1">
        <v>316.78930000000003</v>
      </c>
      <c r="G646" s="1">
        <v>0.8327</v>
      </c>
      <c r="H646" s="1">
        <v>0.99219999999999997</v>
      </c>
      <c r="I646" s="1">
        <v>0.75429999999999997</v>
      </c>
      <c r="J646" s="1">
        <v>0.85770000000000002</v>
      </c>
      <c r="K646" s="1">
        <v>1.806</v>
      </c>
      <c r="L646" s="1">
        <v>0.74350000000000005</v>
      </c>
      <c r="M646">
        <v>0</v>
      </c>
    </row>
    <row r="647" spans="1:13" x14ac:dyDescent="0.3">
      <c r="A647" s="2">
        <v>83237</v>
      </c>
      <c r="B647" s="1">
        <v>1093.6420000000001</v>
      </c>
      <c r="C647" s="1">
        <v>427.69749999999999</v>
      </c>
      <c r="D647" s="1">
        <v>248.60749999999999</v>
      </c>
      <c r="E647" s="2">
        <v>83744</v>
      </c>
      <c r="F647" s="1">
        <v>325.54669999999999</v>
      </c>
      <c r="G647" s="1">
        <v>0.81369999999999998</v>
      </c>
      <c r="H647" s="1">
        <v>0.99390000000000001</v>
      </c>
      <c r="I647" s="1">
        <v>0.75</v>
      </c>
      <c r="J647" s="1">
        <v>0.87450000000000006</v>
      </c>
      <c r="K647" s="1">
        <v>1.7203999999999999</v>
      </c>
      <c r="L647" s="1">
        <v>0.76119999999999999</v>
      </c>
      <c r="M647">
        <v>0</v>
      </c>
    </row>
    <row r="648" spans="1:13" x14ac:dyDescent="0.3">
      <c r="A648" s="2">
        <v>74041</v>
      </c>
      <c r="B648" s="1">
        <v>1062.6489999999999</v>
      </c>
      <c r="C648" s="1">
        <v>427.90019999999998</v>
      </c>
      <c r="D648" s="1">
        <v>221.46619999999999</v>
      </c>
      <c r="E648" s="2">
        <v>74848</v>
      </c>
      <c r="F648" s="1">
        <v>307.03730000000002</v>
      </c>
      <c r="G648" s="1">
        <v>0.85560000000000003</v>
      </c>
      <c r="H648" s="1">
        <v>0.98919999999999997</v>
      </c>
      <c r="I648" s="1">
        <v>0.66200000000000003</v>
      </c>
      <c r="J648" s="1">
        <v>0.82399999999999995</v>
      </c>
      <c r="K648" s="1">
        <v>1.9320999999999999</v>
      </c>
      <c r="L648" s="1">
        <v>0.71750000000000003</v>
      </c>
      <c r="M648">
        <v>0</v>
      </c>
    </row>
    <row r="649" spans="1:13" x14ac:dyDescent="0.3">
      <c r="A649" s="2">
        <v>73257</v>
      </c>
      <c r="B649" s="1">
        <v>1020.328</v>
      </c>
      <c r="C649" s="1">
        <v>395.47550000000001</v>
      </c>
      <c r="D649" s="1">
        <v>236.63759999999999</v>
      </c>
      <c r="E649" s="2">
        <v>73807</v>
      </c>
      <c r="F649" s="1">
        <v>305.4074</v>
      </c>
      <c r="G649" s="1">
        <v>0.80120000000000002</v>
      </c>
      <c r="H649" s="1">
        <v>0.99250000000000005</v>
      </c>
      <c r="I649" s="1">
        <v>0.77990000000000004</v>
      </c>
      <c r="J649" s="1">
        <v>0.88429999999999997</v>
      </c>
      <c r="K649" s="1">
        <v>1.6712</v>
      </c>
      <c r="L649" s="1">
        <v>0.77229999999999999</v>
      </c>
      <c r="M649">
        <v>0</v>
      </c>
    </row>
    <row r="650" spans="1:13" x14ac:dyDescent="0.3">
      <c r="A650" s="2">
        <v>82405</v>
      </c>
      <c r="B650" s="1">
        <v>1136.9670000000001</v>
      </c>
      <c r="C650" s="1">
        <v>459.93380000000002</v>
      </c>
      <c r="D650" s="1">
        <v>228.809</v>
      </c>
      <c r="E650" s="2">
        <v>83195</v>
      </c>
      <c r="F650" s="1">
        <v>323.91559999999998</v>
      </c>
      <c r="G650" s="1">
        <v>0.86750000000000005</v>
      </c>
      <c r="H650" s="1">
        <v>0.99050000000000005</v>
      </c>
      <c r="I650" s="1">
        <v>0.63439999999999996</v>
      </c>
      <c r="J650" s="1">
        <v>0.80110000000000003</v>
      </c>
      <c r="K650" s="1">
        <v>2.0101</v>
      </c>
      <c r="L650" s="1">
        <v>0.70430000000000004</v>
      </c>
      <c r="M650">
        <v>0</v>
      </c>
    </row>
    <row r="651" spans="1:13" x14ac:dyDescent="0.3">
      <c r="A651" s="2">
        <v>70087</v>
      </c>
      <c r="B651" s="1">
        <v>1004.981</v>
      </c>
      <c r="C651" s="1">
        <v>389.69740000000002</v>
      </c>
      <c r="D651" s="1">
        <v>229.8159</v>
      </c>
      <c r="E651" s="2">
        <v>70788</v>
      </c>
      <c r="F651" s="1">
        <v>298.72649999999999</v>
      </c>
      <c r="G651" s="1">
        <v>0.80759999999999998</v>
      </c>
      <c r="H651" s="1">
        <v>0.99009999999999998</v>
      </c>
      <c r="I651" s="1">
        <v>0.68689999999999996</v>
      </c>
      <c r="J651" s="1">
        <v>0.872</v>
      </c>
      <c r="K651" s="1">
        <v>1.6957</v>
      </c>
      <c r="L651" s="1">
        <v>0.76659999999999995</v>
      </c>
      <c r="M651">
        <v>0</v>
      </c>
    </row>
    <row r="652" spans="1:13" x14ac:dyDescent="0.3">
      <c r="A652" s="2">
        <v>73959</v>
      </c>
      <c r="B652" s="1">
        <v>1040.0530000000001</v>
      </c>
      <c r="C652" s="1">
        <v>407.31509999999997</v>
      </c>
      <c r="D652" s="1">
        <v>232.37950000000001</v>
      </c>
      <c r="E652" s="2">
        <v>74636</v>
      </c>
      <c r="F652" s="1">
        <v>306.8673</v>
      </c>
      <c r="G652" s="1">
        <v>0.82130000000000003</v>
      </c>
      <c r="H652" s="1">
        <v>0.9909</v>
      </c>
      <c r="I652" s="1">
        <v>0.72640000000000005</v>
      </c>
      <c r="J652" s="1">
        <v>0.85919999999999996</v>
      </c>
      <c r="K652" s="1">
        <v>1.7527999999999999</v>
      </c>
      <c r="L652" s="1">
        <v>0.75339999999999996</v>
      </c>
      <c r="M652">
        <v>0</v>
      </c>
    </row>
    <row r="653" spans="1:13" x14ac:dyDescent="0.3">
      <c r="A653" s="2">
        <v>76930</v>
      </c>
      <c r="B653" s="1">
        <v>1063.152</v>
      </c>
      <c r="C653" s="1">
        <v>417.34710000000001</v>
      </c>
      <c r="D653" s="1">
        <v>235.203</v>
      </c>
      <c r="E653" s="2">
        <v>77536</v>
      </c>
      <c r="F653" s="1">
        <v>312.97019999999998</v>
      </c>
      <c r="G653" s="1">
        <v>0.82609999999999995</v>
      </c>
      <c r="H653" s="1">
        <v>0.99219999999999997</v>
      </c>
      <c r="I653" s="1">
        <v>0.67030000000000001</v>
      </c>
      <c r="J653" s="1">
        <v>0.85529999999999995</v>
      </c>
      <c r="K653" s="1">
        <v>1.7744</v>
      </c>
      <c r="L653" s="1">
        <v>0.74990000000000001</v>
      </c>
      <c r="M653">
        <v>0</v>
      </c>
    </row>
    <row r="654" spans="1:13" x14ac:dyDescent="0.3">
      <c r="A654" s="2">
        <v>75110</v>
      </c>
      <c r="B654" s="1">
        <v>1061.797</v>
      </c>
      <c r="C654" s="1">
        <v>417.4273</v>
      </c>
      <c r="D654" s="1">
        <v>231.08680000000001</v>
      </c>
      <c r="E654" s="2">
        <v>76105</v>
      </c>
      <c r="F654" s="1">
        <v>309.24590000000001</v>
      </c>
      <c r="G654" s="1">
        <v>0.83279999999999998</v>
      </c>
      <c r="H654" s="1">
        <v>0.9869</v>
      </c>
      <c r="I654" s="1">
        <v>0.67049999999999998</v>
      </c>
      <c r="J654" s="1">
        <v>0.83720000000000006</v>
      </c>
      <c r="K654" s="1">
        <v>1.8064</v>
      </c>
      <c r="L654" s="1">
        <v>0.74080000000000001</v>
      </c>
      <c r="M654">
        <v>0</v>
      </c>
    </row>
    <row r="655" spans="1:13" x14ac:dyDescent="0.3">
      <c r="A655" s="2">
        <v>69132</v>
      </c>
      <c r="B655" s="1">
        <v>961.53099999999995</v>
      </c>
      <c r="C655" s="1">
        <v>342.3836</v>
      </c>
      <c r="D655" s="1">
        <v>257.62740000000002</v>
      </c>
      <c r="E655" s="2">
        <v>69616</v>
      </c>
      <c r="F655" s="1">
        <v>296.68430000000001</v>
      </c>
      <c r="G655" s="1">
        <v>0.65859999999999996</v>
      </c>
      <c r="H655" s="1">
        <v>0.99299999999999999</v>
      </c>
      <c r="I655" s="1">
        <v>0.73909999999999998</v>
      </c>
      <c r="J655" s="1">
        <v>0.93959999999999999</v>
      </c>
      <c r="K655" s="1">
        <v>1.329</v>
      </c>
      <c r="L655" s="1">
        <v>0.86650000000000005</v>
      </c>
      <c r="M655">
        <v>0</v>
      </c>
    </row>
    <row r="656" spans="1:13" x14ac:dyDescent="0.3">
      <c r="A656" s="2">
        <v>70905</v>
      </c>
      <c r="B656" s="1">
        <v>996.60900000000004</v>
      </c>
      <c r="C656" s="1">
        <v>384.2029</v>
      </c>
      <c r="D656" s="1">
        <v>235.72800000000001</v>
      </c>
      <c r="E656" s="2">
        <v>71369</v>
      </c>
      <c r="F656" s="1">
        <v>300.46469999999999</v>
      </c>
      <c r="G656" s="1">
        <v>0.78969999999999996</v>
      </c>
      <c r="H656" s="1">
        <v>0.99350000000000005</v>
      </c>
      <c r="I656" s="1">
        <v>0.71819999999999995</v>
      </c>
      <c r="J656" s="1">
        <v>0.89710000000000001</v>
      </c>
      <c r="K656" s="1">
        <v>1.6298999999999999</v>
      </c>
      <c r="L656" s="1">
        <v>0.78200000000000003</v>
      </c>
      <c r="M656">
        <v>0</v>
      </c>
    </row>
    <row r="657" spans="1:13" x14ac:dyDescent="0.3">
      <c r="A657" s="2">
        <v>95150</v>
      </c>
      <c r="B657" s="1">
        <v>1243.634</v>
      </c>
      <c r="C657" s="1">
        <v>513.25189999999998</v>
      </c>
      <c r="D657" s="1">
        <v>239.3845</v>
      </c>
      <c r="E657" s="2">
        <v>96438</v>
      </c>
      <c r="F657" s="1">
        <v>348.0643</v>
      </c>
      <c r="G657" s="1">
        <v>0.88460000000000005</v>
      </c>
      <c r="H657" s="1">
        <v>0.98660000000000003</v>
      </c>
      <c r="I657" s="1">
        <v>0.74509999999999998</v>
      </c>
      <c r="J657" s="1">
        <v>0.77310000000000001</v>
      </c>
      <c r="K657" s="1">
        <v>2.1440000000000001</v>
      </c>
      <c r="L657" s="1">
        <v>0.67820000000000003</v>
      </c>
      <c r="M657">
        <v>0</v>
      </c>
    </row>
    <row r="658" spans="1:13" x14ac:dyDescent="0.3">
      <c r="A658" s="2">
        <v>72109</v>
      </c>
      <c r="B658" s="1">
        <v>1031.8009999999999</v>
      </c>
      <c r="C658" s="1">
        <v>414.91750000000002</v>
      </c>
      <c r="D658" s="1">
        <v>221.82849999999999</v>
      </c>
      <c r="E658" s="2">
        <v>72725</v>
      </c>
      <c r="F658" s="1">
        <v>303.005</v>
      </c>
      <c r="G658" s="1">
        <v>0.84509999999999996</v>
      </c>
      <c r="H658" s="1">
        <v>0.99150000000000005</v>
      </c>
      <c r="I658" s="1">
        <v>0.68189999999999995</v>
      </c>
      <c r="J658" s="1">
        <v>0.85119999999999996</v>
      </c>
      <c r="K658" s="1">
        <v>1.8704000000000001</v>
      </c>
      <c r="L658" s="1">
        <v>0.73029999999999995</v>
      </c>
      <c r="M658">
        <v>0</v>
      </c>
    </row>
    <row r="659" spans="1:13" x14ac:dyDescent="0.3">
      <c r="A659" s="2">
        <v>64916</v>
      </c>
      <c r="B659" s="1">
        <v>985.06500000000005</v>
      </c>
      <c r="C659" s="1">
        <v>390.79079999999999</v>
      </c>
      <c r="D659" s="1">
        <v>212.0772</v>
      </c>
      <c r="E659" s="2">
        <v>65486</v>
      </c>
      <c r="F659" s="1">
        <v>287.49540000000002</v>
      </c>
      <c r="G659" s="1">
        <v>0.83989999999999998</v>
      </c>
      <c r="H659" s="1">
        <v>0.99129999999999996</v>
      </c>
      <c r="I659" s="1">
        <v>0.64859999999999995</v>
      </c>
      <c r="J659" s="1">
        <v>0.8407</v>
      </c>
      <c r="K659" s="1">
        <v>1.8427</v>
      </c>
      <c r="L659" s="1">
        <v>0.73570000000000002</v>
      </c>
      <c r="M659">
        <v>0</v>
      </c>
    </row>
    <row r="660" spans="1:13" x14ac:dyDescent="0.3">
      <c r="A660" s="2">
        <v>83314</v>
      </c>
      <c r="B660" s="1">
        <v>1125.578</v>
      </c>
      <c r="C660" s="1">
        <v>446.34629999999999</v>
      </c>
      <c r="D660" s="1">
        <v>239.785</v>
      </c>
      <c r="E660" s="2">
        <v>84208</v>
      </c>
      <c r="F660" s="1">
        <v>325.69720000000001</v>
      </c>
      <c r="G660" s="1">
        <v>0.84340000000000004</v>
      </c>
      <c r="H660" s="1">
        <v>0.98939999999999995</v>
      </c>
      <c r="I660" s="1">
        <v>0.64410000000000001</v>
      </c>
      <c r="J660" s="1">
        <v>0.82640000000000002</v>
      </c>
      <c r="K660" s="1">
        <v>1.8613999999999999</v>
      </c>
      <c r="L660" s="1">
        <v>0.72970000000000002</v>
      </c>
      <c r="M660">
        <v>0</v>
      </c>
    </row>
    <row r="661" spans="1:13" x14ac:dyDescent="0.3">
      <c r="A661" s="2">
        <v>96327</v>
      </c>
      <c r="B661" s="1">
        <v>1179.48</v>
      </c>
      <c r="C661" s="1">
        <v>453.47449999999998</v>
      </c>
      <c r="D661" s="1">
        <v>271.26260000000002</v>
      </c>
      <c r="E661" s="2">
        <v>97246</v>
      </c>
      <c r="F661" s="1">
        <v>350.21039999999999</v>
      </c>
      <c r="G661" s="1">
        <v>0.8014</v>
      </c>
      <c r="H661" s="1">
        <v>0.99050000000000005</v>
      </c>
      <c r="I661" s="1">
        <v>0.73929999999999996</v>
      </c>
      <c r="J661" s="1">
        <v>0.87009999999999998</v>
      </c>
      <c r="K661" s="1">
        <v>1.6717</v>
      </c>
      <c r="L661" s="1">
        <v>0.77229999999999999</v>
      </c>
      <c r="M661">
        <v>0</v>
      </c>
    </row>
    <row r="662" spans="1:13" x14ac:dyDescent="0.3">
      <c r="A662" s="2">
        <v>67355</v>
      </c>
      <c r="B662" s="1">
        <v>986.92600000000004</v>
      </c>
      <c r="C662" s="1">
        <v>382.83550000000002</v>
      </c>
      <c r="D662" s="1">
        <v>225.58580000000001</v>
      </c>
      <c r="E662" s="2">
        <v>67861</v>
      </c>
      <c r="F662" s="1">
        <v>292.84649999999999</v>
      </c>
      <c r="G662" s="1">
        <v>0.80800000000000005</v>
      </c>
      <c r="H662" s="1">
        <v>0.99250000000000005</v>
      </c>
      <c r="I662" s="1">
        <v>0.69840000000000002</v>
      </c>
      <c r="J662" s="1">
        <v>0.86899999999999999</v>
      </c>
      <c r="K662" s="1">
        <v>1.6971000000000001</v>
      </c>
      <c r="L662" s="1">
        <v>0.76490000000000002</v>
      </c>
      <c r="M662">
        <v>0</v>
      </c>
    </row>
    <row r="663" spans="1:13" x14ac:dyDescent="0.3">
      <c r="A663" s="2">
        <v>69297</v>
      </c>
      <c r="B663" s="1">
        <v>1023.18</v>
      </c>
      <c r="C663" s="1">
        <v>403.6807</v>
      </c>
      <c r="D663" s="1">
        <v>219.3176</v>
      </c>
      <c r="E663" s="2">
        <v>70009</v>
      </c>
      <c r="F663" s="1">
        <v>297.03820000000002</v>
      </c>
      <c r="G663" s="1">
        <v>0.83950000000000002</v>
      </c>
      <c r="H663" s="1">
        <v>0.98980000000000001</v>
      </c>
      <c r="I663" s="1">
        <v>0.71120000000000005</v>
      </c>
      <c r="J663" s="1">
        <v>0.83179999999999998</v>
      </c>
      <c r="K663" s="1">
        <v>1.8406</v>
      </c>
      <c r="L663" s="1">
        <v>0.73580000000000001</v>
      </c>
      <c r="M663">
        <v>0</v>
      </c>
    </row>
    <row r="664" spans="1:13" x14ac:dyDescent="0.3">
      <c r="A664" s="2">
        <v>104535</v>
      </c>
      <c r="B664" s="1">
        <v>1259.3209999999999</v>
      </c>
      <c r="C664" s="1">
        <v>501.9452</v>
      </c>
      <c r="D664" s="1">
        <v>266.6191</v>
      </c>
      <c r="E664" s="2">
        <v>105577</v>
      </c>
      <c r="F664" s="1">
        <v>364.8261</v>
      </c>
      <c r="G664" s="1">
        <v>0.84730000000000005</v>
      </c>
      <c r="H664" s="1">
        <v>0.99009999999999998</v>
      </c>
      <c r="I664" s="1">
        <v>0.71889999999999998</v>
      </c>
      <c r="J664" s="1">
        <v>0.82830000000000004</v>
      </c>
      <c r="K664" s="1">
        <v>1.8826000000000001</v>
      </c>
      <c r="L664" s="1">
        <v>0.7268</v>
      </c>
      <c r="M664">
        <v>0</v>
      </c>
    </row>
    <row r="665" spans="1:13" x14ac:dyDescent="0.3">
      <c r="A665" s="2">
        <v>82798</v>
      </c>
      <c r="B665" s="1">
        <v>1110.0930000000001</v>
      </c>
      <c r="C665" s="1">
        <v>436.55540000000002</v>
      </c>
      <c r="D665" s="1">
        <v>242.38140000000001</v>
      </c>
      <c r="E665" s="2">
        <v>83578</v>
      </c>
      <c r="F665" s="1">
        <v>324.68709999999999</v>
      </c>
      <c r="G665" s="1">
        <v>0.83169999999999999</v>
      </c>
      <c r="H665" s="1">
        <v>0.99070000000000003</v>
      </c>
      <c r="I665" s="1">
        <v>0.69540000000000002</v>
      </c>
      <c r="J665" s="1">
        <v>0.84430000000000005</v>
      </c>
      <c r="K665" s="1">
        <v>1.8010999999999999</v>
      </c>
      <c r="L665" s="1">
        <v>0.74370000000000003</v>
      </c>
      <c r="M665">
        <v>0</v>
      </c>
    </row>
    <row r="666" spans="1:13" x14ac:dyDescent="0.3">
      <c r="A666" s="2">
        <v>76840</v>
      </c>
      <c r="B666" s="1">
        <v>1087.252</v>
      </c>
      <c r="C666" s="1">
        <v>424.97930000000002</v>
      </c>
      <c r="D666" s="1">
        <v>232.02549999999999</v>
      </c>
      <c r="E666" s="2">
        <v>77894</v>
      </c>
      <c r="F666" s="1">
        <v>312.78699999999998</v>
      </c>
      <c r="G666" s="1">
        <v>0.83779999999999999</v>
      </c>
      <c r="H666" s="1">
        <v>0.98650000000000004</v>
      </c>
      <c r="I666" s="1">
        <v>0.65820000000000001</v>
      </c>
      <c r="J666" s="1">
        <v>0.81679999999999997</v>
      </c>
      <c r="K666" s="1">
        <v>1.8315999999999999</v>
      </c>
      <c r="L666" s="1">
        <v>0.73599999999999999</v>
      </c>
      <c r="M666">
        <v>0</v>
      </c>
    </row>
    <row r="667" spans="1:13" x14ac:dyDescent="0.3">
      <c r="A667" s="2">
        <v>69924</v>
      </c>
      <c r="B667" s="1">
        <v>1006.7569999999999</v>
      </c>
      <c r="C667" s="1">
        <v>388.4735</v>
      </c>
      <c r="D667" s="1">
        <v>229.6952</v>
      </c>
      <c r="E667" s="2">
        <v>70530</v>
      </c>
      <c r="F667" s="1">
        <v>298.37900000000002</v>
      </c>
      <c r="G667" s="1">
        <v>0.80649999999999999</v>
      </c>
      <c r="H667" s="1">
        <v>0.99139999999999995</v>
      </c>
      <c r="I667" s="1">
        <v>0.72860000000000003</v>
      </c>
      <c r="J667" s="1">
        <v>0.8669</v>
      </c>
      <c r="K667" s="1">
        <v>1.6913</v>
      </c>
      <c r="L667" s="1">
        <v>0.7681</v>
      </c>
      <c r="M667">
        <v>0</v>
      </c>
    </row>
    <row r="668" spans="1:13" x14ac:dyDescent="0.3">
      <c r="A668" s="2">
        <v>68275</v>
      </c>
      <c r="B668" s="1">
        <v>1023.7190000000001</v>
      </c>
      <c r="C668" s="1">
        <v>413.00490000000002</v>
      </c>
      <c r="D668" s="1">
        <v>211.0384</v>
      </c>
      <c r="E668" s="2">
        <v>68876</v>
      </c>
      <c r="F668" s="1">
        <v>294.83969999999999</v>
      </c>
      <c r="G668" s="1">
        <v>0.85960000000000003</v>
      </c>
      <c r="H668" s="1">
        <v>0.99129999999999996</v>
      </c>
      <c r="I668" s="1">
        <v>0.71340000000000003</v>
      </c>
      <c r="J668" s="1">
        <v>0.81869999999999998</v>
      </c>
      <c r="K668" s="1">
        <v>1.9570000000000001</v>
      </c>
      <c r="L668" s="1">
        <v>0.71389999999999998</v>
      </c>
      <c r="M668">
        <v>0</v>
      </c>
    </row>
    <row r="669" spans="1:13" x14ac:dyDescent="0.3">
      <c r="A669" s="2">
        <v>63011</v>
      </c>
      <c r="B669" s="1">
        <v>961.16300000000001</v>
      </c>
      <c r="C669" s="1">
        <v>371.55889999999999</v>
      </c>
      <c r="D669" s="1">
        <v>216.59399999999999</v>
      </c>
      <c r="E669" s="2">
        <v>63511</v>
      </c>
      <c r="F669" s="1">
        <v>283.24560000000002</v>
      </c>
      <c r="G669" s="1">
        <v>0.8125</v>
      </c>
      <c r="H669" s="1">
        <v>0.99209999999999998</v>
      </c>
      <c r="I669" s="1">
        <v>0.73009999999999997</v>
      </c>
      <c r="J669" s="1">
        <v>0.85709999999999997</v>
      </c>
      <c r="K669" s="1">
        <v>1.7155</v>
      </c>
      <c r="L669" s="1">
        <v>0.76229999999999998</v>
      </c>
      <c r="M669">
        <v>0</v>
      </c>
    </row>
    <row r="670" spans="1:13" x14ac:dyDescent="0.3">
      <c r="A670" s="2">
        <v>86209</v>
      </c>
      <c r="B670" s="1">
        <v>1112.009</v>
      </c>
      <c r="C670" s="1">
        <v>415.78489999999999</v>
      </c>
      <c r="D670" s="1">
        <v>265.08080000000001</v>
      </c>
      <c r="E670" s="2">
        <v>87212</v>
      </c>
      <c r="F670" s="1">
        <v>331.30759999999998</v>
      </c>
      <c r="G670" s="1">
        <v>0.77039999999999997</v>
      </c>
      <c r="H670" s="1">
        <v>0.98850000000000005</v>
      </c>
      <c r="I670" s="1">
        <v>0.73050000000000004</v>
      </c>
      <c r="J670" s="1">
        <v>0.87609999999999999</v>
      </c>
      <c r="K670" s="1">
        <v>1.5685</v>
      </c>
      <c r="L670" s="1">
        <v>0.79679999999999995</v>
      </c>
      <c r="M670">
        <v>0</v>
      </c>
    </row>
    <row r="671" spans="1:13" x14ac:dyDescent="0.3">
      <c r="A671" s="2">
        <v>75039</v>
      </c>
      <c r="B671" s="1">
        <v>1123.4680000000001</v>
      </c>
      <c r="C671" s="1">
        <v>453.25279999999998</v>
      </c>
      <c r="D671" s="1">
        <v>213.62379999999999</v>
      </c>
      <c r="E671" s="2">
        <v>76007</v>
      </c>
      <c r="F671" s="1">
        <v>309.09969999999998</v>
      </c>
      <c r="G671" s="1">
        <v>0.88200000000000001</v>
      </c>
      <c r="H671" s="1">
        <v>0.98729999999999996</v>
      </c>
      <c r="I671" s="1">
        <v>0.74639999999999995</v>
      </c>
      <c r="J671" s="1">
        <v>0.74709999999999999</v>
      </c>
      <c r="K671" s="1">
        <v>2.1217000000000001</v>
      </c>
      <c r="L671" s="1">
        <v>0.68200000000000005</v>
      </c>
      <c r="M671">
        <v>0</v>
      </c>
    </row>
    <row r="672" spans="1:13" x14ac:dyDescent="0.3">
      <c r="A672" s="2">
        <v>68249</v>
      </c>
      <c r="B672" s="1">
        <v>1031.9680000000001</v>
      </c>
      <c r="C672" s="1">
        <v>415.39179999999999</v>
      </c>
      <c r="D672" s="1">
        <v>210.5805</v>
      </c>
      <c r="E672" s="2">
        <v>68853</v>
      </c>
      <c r="F672" s="1">
        <v>294.7835</v>
      </c>
      <c r="G672" s="1">
        <v>0.86199999999999999</v>
      </c>
      <c r="H672" s="1">
        <v>0.99119999999999997</v>
      </c>
      <c r="I672" s="1">
        <v>0.62960000000000005</v>
      </c>
      <c r="J672" s="1">
        <v>0.80530000000000002</v>
      </c>
      <c r="K672" s="1">
        <v>1.9725999999999999</v>
      </c>
      <c r="L672" s="1">
        <v>0.7097</v>
      </c>
      <c r="M672">
        <v>0</v>
      </c>
    </row>
    <row r="673" spans="1:13" x14ac:dyDescent="0.3">
      <c r="A673" s="2">
        <v>75716</v>
      </c>
      <c r="B673" s="1">
        <v>1064.6300000000001</v>
      </c>
      <c r="C673" s="1">
        <v>427.7998</v>
      </c>
      <c r="D673" s="1">
        <v>225.93450000000001</v>
      </c>
      <c r="E673" s="2">
        <v>76238</v>
      </c>
      <c r="F673" s="1">
        <v>310.49090000000001</v>
      </c>
      <c r="G673" s="1">
        <v>0.84919999999999995</v>
      </c>
      <c r="H673" s="1">
        <v>0.99319999999999997</v>
      </c>
      <c r="I673" s="1">
        <v>0.74409999999999998</v>
      </c>
      <c r="J673" s="1">
        <v>0.83950000000000002</v>
      </c>
      <c r="K673" s="1">
        <v>1.8935</v>
      </c>
      <c r="L673" s="1">
        <v>0.7258</v>
      </c>
      <c r="M673">
        <v>0</v>
      </c>
    </row>
    <row r="674" spans="1:13" x14ac:dyDescent="0.3">
      <c r="A674" s="2">
        <v>83911</v>
      </c>
      <c r="B674" s="1">
        <v>1124.3579999999999</v>
      </c>
      <c r="C674" s="1">
        <v>438.47620000000001</v>
      </c>
      <c r="D674" s="1">
        <v>244.99619999999999</v>
      </c>
      <c r="E674" s="2">
        <v>84745</v>
      </c>
      <c r="F674" s="1">
        <v>326.8621</v>
      </c>
      <c r="G674" s="1">
        <v>0.82930000000000004</v>
      </c>
      <c r="H674" s="1">
        <v>0.99019999999999997</v>
      </c>
      <c r="I674" s="1">
        <v>0.68359999999999999</v>
      </c>
      <c r="J674" s="1">
        <v>0.83409999999999995</v>
      </c>
      <c r="K674" s="1">
        <v>1.7897000000000001</v>
      </c>
      <c r="L674" s="1">
        <v>0.74539999999999995</v>
      </c>
      <c r="M674">
        <v>0</v>
      </c>
    </row>
    <row r="675" spans="1:13" x14ac:dyDescent="0.3">
      <c r="A675" s="2">
        <v>65317</v>
      </c>
      <c r="B675" s="1">
        <v>968.89499999999998</v>
      </c>
      <c r="C675" s="1">
        <v>371.16059999999999</v>
      </c>
      <c r="D675" s="1">
        <v>224.47790000000001</v>
      </c>
      <c r="E675" s="2">
        <v>65905</v>
      </c>
      <c r="F675" s="1">
        <v>288.38200000000001</v>
      </c>
      <c r="G675" s="1">
        <v>0.7964</v>
      </c>
      <c r="H675" s="1">
        <v>0.99109999999999998</v>
      </c>
      <c r="I675" s="1">
        <v>0.76139999999999997</v>
      </c>
      <c r="J675" s="1">
        <v>0.87429999999999997</v>
      </c>
      <c r="K675" s="1">
        <v>1.6534</v>
      </c>
      <c r="L675" s="1">
        <v>0.77700000000000002</v>
      </c>
      <c r="M675">
        <v>0</v>
      </c>
    </row>
    <row r="676" spans="1:13" x14ac:dyDescent="0.3">
      <c r="A676" s="2">
        <v>60409</v>
      </c>
      <c r="B676" s="1">
        <v>988.18600000000004</v>
      </c>
      <c r="C676" s="1">
        <v>406.46730000000002</v>
      </c>
      <c r="D676" s="1">
        <v>190.2431</v>
      </c>
      <c r="E676" s="2">
        <v>61098</v>
      </c>
      <c r="F676" s="1">
        <v>277.33580000000001</v>
      </c>
      <c r="G676" s="1">
        <v>0.88370000000000004</v>
      </c>
      <c r="H676" s="1">
        <v>0.98870000000000002</v>
      </c>
      <c r="I676" s="1">
        <v>0.73299999999999998</v>
      </c>
      <c r="J676" s="1">
        <v>0.77739999999999998</v>
      </c>
      <c r="K676" s="1">
        <v>2.1366000000000001</v>
      </c>
      <c r="L676" s="1">
        <v>0.68230000000000002</v>
      </c>
      <c r="M676">
        <v>0</v>
      </c>
    </row>
    <row r="677" spans="1:13" x14ac:dyDescent="0.3">
      <c r="A677" s="2">
        <v>65102</v>
      </c>
      <c r="B677" s="1">
        <v>997.98</v>
      </c>
      <c r="C677" s="1">
        <v>393.17790000000002</v>
      </c>
      <c r="D677" s="1">
        <v>211.91</v>
      </c>
      <c r="E677" s="2">
        <v>65791</v>
      </c>
      <c r="F677" s="1">
        <v>287.90699999999998</v>
      </c>
      <c r="G677" s="1">
        <v>0.84230000000000005</v>
      </c>
      <c r="H677" s="1">
        <v>0.98950000000000005</v>
      </c>
      <c r="I677" s="1">
        <v>0.73250000000000004</v>
      </c>
      <c r="J677" s="1">
        <v>0.82140000000000002</v>
      </c>
      <c r="K677" s="1">
        <v>1.8553999999999999</v>
      </c>
      <c r="L677" s="1">
        <v>0.73229999999999995</v>
      </c>
      <c r="M677">
        <v>0</v>
      </c>
    </row>
    <row r="678" spans="1:13" x14ac:dyDescent="0.3">
      <c r="A678" s="2">
        <v>75648</v>
      </c>
      <c r="B678" s="1">
        <v>1105.0709999999999</v>
      </c>
      <c r="C678" s="1">
        <v>383.84199999999998</v>
      </c>
      <c r="D678" s="1">
        <v>251.52199999999999</v>
      </c>
      <c r="E678" s="2">
        <v>76498</v>
      </c>
      <c r="F678" s="1">
        <v>310.35149999999999</v>
      </c>
      <c r="G678" s="1">
        <v>0.75539999999999996</v>
      </c>
      <c r="H678" s="1">
        <v>0.9889</v>
      </c>
      <c r="I678" s="1">
        <v>0.75180000000000002</v>
      </c>
      <c r="J678" s="1">
        <v>0.77839999999999998</v>
      </c>
      <c r="K678" s="1">
        <v>1.5261</v>
      </c>
      <c r="L678" s="1">
        <v>0.8085</v>
      </c>
      <c r="M678">
        <v>0</v>
      </c>
    </row>
    <row r="679" spans="1:13" x14ac:dyDescent="0.3">
      <c r="A679" s="2">
        <v>58889</v>
      </c>
      <c r="B679" s="1">
        <v>952.72699999999998</v>
      </c>
      <c r="C679" s="1">
        <v>372.017</v>
      </c>
      <c r="D679" s="1">
        <v>203.4572</v>
      </c>
      <c r="E679" s="2">
        <v>59534</v>
      </c>
      <c r="F679" s="1">
        <v>273.82440000000003</v>
      </c>
      <c r="G679" s="1">
        <v>0.83720000000000006</v>
      </c>
      <c r="H679" s="1">
        <v>0.98919999999999997</v>
      </c>
      <c r="I679" s="1">
        <v>0.67789999999999995</v>
      </c>
      <c r="J679" s="1">
        <v>0.81530000000000002</v>
      </c>
      <c r="K679" s="1">
        <v>1.8285</v>
      </c>
      <c r="L679" s="1">
        <v>0.73609999999999998</v>
      </c>
      <c r="M679">
        <v>0</v>
      </c>
    </row>
    <row r="680" spans="1:13" x14ac:dyDescent="0.3">
      <c r="A680" s="2">
        <v>101872</v>
      </c>
      <c r="B680" s="1">
        <v>1235.2529999999999</v>
      </c>
      <c r="C680" s="1">
        <v>480.95639999999997</v>
      </c>
      <c r="D680" s="1">
        <v>270.7833</v>
      </c>
      <c r="E680" s="2">
        <v>102668</v>
      </c>
      <c r="F680" s="1">
        <v>360.14920000000001</v>
      </c>
      <c r="G680" s="1">
        <v>0.82640000000000002</v>
      </c>
      <c r="H680" s="1">
        <v>0.99219999999999997</v>
      </c>
      <c r="I680" s="1">
        <v>0.68</v>
      </c>
      <c r="J680" s="1">
        <v>0.83899999999999997</v>
      </c>
      <c r="K680" s="1">
        <v>1.7762</v>
      </c>
      <c r="L680" s="1">
        <v>0.74880000000000002</v>
      </c>
      <c r="M680">
        <v>0</v>
      </c>
    </row>
    <row r="681" spans="1:13" x14ac:dyDescent="0.3">
      <c r="A681" s="2">
        <v>71905</v>
      </c>
      <c r="B681" s="1">
        <v>1055.3599999999999</v>
      </c>
      <c r="C681" s="1">
        <v>411.1628</v>
      </c>
      <c r="D681" s="1">
        <v>224.58779999999999</v>
      </c>
      <c r="E681" s="2">
        <v>72726</v>
      </c>
      <c r="F681" s="1">
        <v>302.5761</v>
      </c>
      <c r="G681" s="1">
        <v>0.83760000000000001</v>
      </c>
      <c r="H681" s="1">
        <v>0.98870000000000002</v>
      </c>
      <c r="I681" s="1">
        <v>0.64790000000000003</v>
      </c>
      <c r="J681" s="1">
        <v>0.81130000000000002</v>
      </c>
      <c r="K681" s="1">
        <v>1.8307</v>
      </c>
      <c r="L681" s="1">
        <v>0.7359</v>
      </c>
      <c r="M681">
        <v>0</v>
      </c>
    </row>
    <row r="682" spans="1:13" x14ac:dyDescent="0.3">
      <c r="A682" s="2">
        <v>88424</v>
      </c>
      <c r="B682" s="1">
        <v>1180.575</v>
      </c>
      <c r="C682" s="1">
        <v>471.69060000000002</v>
      </c>
      <c r="D682" s="1">
        <v>240.00989999999999</v>
      </c>
      <c r="E682" s="2">
        <v>89586</v>
      </c>
      <c r="F682" s="1">
        <v>335.53680000000003</v>
      </c>
      <c r="G682" s="1">
        <v>0.8609</v>
      </c>
      <c r="H682" s="1">
        <v>0.98699999999999999</v>
      </c>
      <c r="I682" s="1">
        <v>0.73939999999999995</v>
      </c>
      <c r="J682" s="1">
        <v>0.79720000000000002</v>
      </c>
      <c r="K682" s="1">
        <v>1.9653</v>
      </c>
      <c r="L682" s="1">
        <v>0.71130000000000004</v>
      </c>
      <c r="M682">
        <v>0</v>
      </c>
    </row>
    <row r="683" spans="1:13" x14ac:dyDescent="0.3">
      <c r="A683" s="2">
        <v>102978</v>
      </c>
      <c r="B683" s="1">
        <v>1247.1980000000001</v>
      </c>
      <c r="C683" s="1">
        <v>487.19099999999997</v>
      </c>
      <c r="D683" s="1">
        <v>270.43599999999998</v>
      </c>
      <c r="E683" s="2">
        <v>104151</v>
      </c>
      <c r="F683" s="1">
        <v>362.09899999999999</v>
      </c>
      <c r="G683" s="1">
        <v>0.83179999999999998</v>
      </c>
      <c r="H683" s="1">
        <v>0.98870000000000002</v>
      </c>
      <c r="I683" s="1">
        <v>0.66800000000000004</v>
      </c>
      <c r="J683" s="1">
        <v>0.83189999999999997</v>
      </c>
      <c r="K683" s="1">
        <v>1.8015000000000001</v>
      </c>
      <c r="L683" s="1">
        <v>0.74319999999999997</v>
      </c>
      <c r="M683">
        <v>0</v>
      </c>
    </row>
    <row r="684" spans="1:13" x14ac:dyDescent="0.3">
      <c r="A684" s="2">
        <v>70464</v>
      </c>
      <c r="B684" s="1">
        <v>1028.7049999999999</v>
      </c>
      <c r="C684" s="1">
        <v>406.3263</v>
      </c>
      <c r="D684" s="1">
        <v>222.33459999999999</v>
      </c>
      <c r="E684" s="2">
        <v>71028</v>
      </c>
      <c r="F684" s="1">
        <v>299.52890000000002</v>
      </c>
      <c r="G684" s="1">
        <v>0.83699999999999997</v>
      </c>
      <c r="H684" s="1">
        <v>0.99209999999999998</v>
      </c>
      <c r="I684" s="1">
        <v>0.71540000000000004</v>
      </c>
      <c r="J684" s="1">
        <v>0.8367</v>
      </c>
      <c r="K684" s="1">
        <v>1.8274999999999999</v>
      </c>
      <c r="L684" s="1">
        <v>0.73719999999999997</v>
      </c>
      <c r="M684">
        <v>0</v>
      </c>
    </row>
    <row r="685" spans="1:13" x14ac:dyDescent="0.3">
      <c r="A685" s="2">
        <v>99386</v>
      </c>
      <c r="B685" s="1">
        <v>1228.03</v>
      </c>
      <c r="C685" s="1">
        <v>485.84890000000001</v>
      </c>
      <c r="D685" s="1">
        <v>261.20150000000001</v>
      </c>
      <c r="E685" s="2">
        <v>100357</v>
      </c>
      <c r="F685" s="1">
        <v>355.72770000000003</v>
      </c>
      <c r="G685" s="1">
        <v>0.84319999999999995</v>
      </c>
      <c r="H685" s="1">
        <v>0.99029999999999996</v>
      </c>
      <c r="I685" s="1">
        <v>0.63939999999999997</v>
      </c>
      <c r="J685" s="1">
        <v>0.82820000000000005</v>
      </c>
      <c r="K685" s="1">
        <v>1.8601000000000001</v>
      </c>
      <c r="L685" s="1">
        <v>0.73219999999999996</v>
      </c>
      <c r="M685">
        <v>0</v>
      </c>
    </row>
    <row r="686" spans="1:13" x14ac:dyDescent="0.3">
      <c r="A686" s="2">
        <v>74353</v>
      </c>
      <c r="B686" s="1">
        <v>1046.3879999999999</v>
      </c>
      <c r="C686" s="1">
        <v>409.59140000000002</v>
      </c>
      <c r="D686" s="1">
        <v>231.92240000000001</v>
      </c>
      <c r="E686" s="2">
        <v>75034</v>
      </c>
      <c r="F686" s="1">
        <v>307.68360000000001</v>
      </c>
      <c r="G686" s="1">
        <v>0.82420000000000004</v>
      </c>
      <c r="H686" s="1">
        <v>0.9909</v>
      </c>
      <c r="I686" s="1">
        <v>0.70709999999999995</v>
      </c>
      <c r="J686" s="1">
        <v>0.85329999999999995</v>
      </c>
      <c r="K686" s="1">
        <v>1.7661</v>
      </c>
      <c r="L686" s="1">
        <v>0.75119999999999998</v>
      </c>
      <c r="M686">
        <v>0</v>
      </c>
    </row>
    <row r="687" spans="1:13" x14ac:dyDescent="0.3">
      <c r="A687" s="2">
        <v>72566</v>
      </c>
      <c r="B687" s="1">
        <v>1030.8219999999999</v>
      </c>
      <c r="C687" s="1">
        <v>401.72519999999997</v>
      </c>
      <c r="D687" s="1">
        <v>230.44929999999999</v>
      </c>
      <c r="E687" s="2">
        <v>73117</v>
      </c>
      <c r="F687" s="1">
        <v>303.96370000000002</v>
      </c>
      <c r="G687" s="1">
        <v>0.81910000000000005</v>
      </c>
      <c r="H687" s="1">
        <v>0.99250000000000005</v>
      </c>
      <c r="I687" s="1">
        <v>0.73929999999999996</v>
      </c>
      <c r="J687" s="1">
        <v>0.85819999999999996</v>
      </c>
      <c r="K687" s="1">
        <v>1.7432000000000001</v>
      </c>
      <c r="L687" s="1">
        <v>0.75660000000000005</v>
      </c>
      <c r="M687">
        <v>0</v>
      </c>
    </row>
    <row r="688" spans="1:13" x14ac:dyDescent="0.3">
      <c r="A688" s="2">
        <v>66174</v>
      </c>
      <c r="B688" s="1">
        <v>985.08900000000006</v>
      </c>
      <c r="C688" s="1">
        <v>366.49610000000001</v>
      </c>
      <c r="D688" s="1">
        <v>231.7714</v>
      </c>
      <c r="E688" s="2">
        <v>66931</v>
      </c>
      <c r="F688" s="1">
        <v>290.26769999999999</v>
      </c>
      <c r="G688" s="1">
        <v>0.77459999999999996</v>
      </c>
      <c r="H688" s="1">
        <v>0.98870000000000002</v>
      </c>
      <c r="I688" s="1">
        <v>0.68920000000000003</v>
      </c>
      <c r="J688" s="1">
        <v>0.8569</v>
      </c>
      <c r="K688" s="1">
        <v>1.5812999999999999</v>
      </c>
      <c r="L688" s="1">
        <v>0.79200000000000004</v>
      </c>
      <c r="M688">
        <v>0</v>
      </c>
    </row>
    <row r="689" spans="1:13" x14ac:dyDescent="0.3">
      <c r="A689" s="2">
        <v>78483</v>
      </c>
      <c r="B689" s="1">
        <v>1129.9380000000001</v>
      </c>
      <c r="C689" s="1">
        <v>462.3931</v>
      </c>
      <c r="D689" s="1">
        <v>217.19380000000001</v>
      </c>
      <c r="E689" s="2">
        <v>79325</v>
      </c>
      <c r="F689" s="1">
        <v>316.11340000000001</v>
      </c>
      <c r="G689" s="1">
        <v>0.88280000000000003</v>
      </c>
      <c r="H689" s="1">
        <v>0.98939999999999995</v>
      </c>
      <c r="I689" s="1">
        <v>0.59299999999999997</v>
      </c>
      <c r="J689" s="1">
        <v>0.77249999999999996</v>
      </c>
      <c r="K689" s="1">
        <v>2.1288999999999998</v>
      </c>
      <c r="L689" s="1">
        <v>0.68359999999999999</v>
      </c>
      <c r="M689">
        <v>0</v>
      </c>
    </row>
    <row r="690" spans="1:13" x14ac:dyDescent="0.3">
      <c r="A690" s="2">
        <v>78888</v>
      </c>
      <c r="B690" s="1">
        <v>1198.9459999999999</v>
      </c>
      <c r="C690" s="1">
        <v>393.62670000000003</v>
      </c>
      <c r="D690" s="1">
        <v>258.01859999999999</v>
      </c>
      <c r="E690" s="2">
        <v>80294</v>
      </c>
      <c r="F690" s="1">
        <v>316.92790000000002</v>
      </c>
      <c r="G690" s="1">
        <v>0.75519999999999998</v>
      </c>
      <c r="H690" s="1">
        <v>0.98250000000000004</v>
      </c>
      <c r="I690" s="1">
        <v>0.73680000000000001</v>
      </c>
      <c r="J690" s="1">
        <v>0.68959999999999999</v>
      </c>
      <c r="K690" s="1">
        <v>1.5256000000000001</v>
      </c>
      <c r="L690" s="1">
        <v>0.80510000000000004</v>
      </c>
      <c r="M690">
        <v>0</v>
      </c>
    </row>
    <row r="691" spans="1:13" x14ac:dyDescent="0.3">
      <c r="A691" s="2">
        <v>69453</v>
      </c>
      <c r="B691" s="1">
        <v>1010.8819999999999</v>
      </c>
      <c r="C691" s="1">
        <v>399.32889999999998</v>
      </c>
      <c r="D691" s="1">
        <v>221.7379</v>
      </c>
      <c r="E691" s="2">
        <v>70048</v>
      </c>
      <c r="F691" s="1">
        <v>297.3723</v>
      </c>
      <c r="G691" s="1">
        <v>0.83169999999999999</v>
      </c>
      <c r="H691" s="1">
        <v>0.99150000000000005</v>
      </c>
      <c r="I691" s="1">
        <v>0.76070000000000004</v>
      </c>
      <c r="J691" s="1">
        <v>0.85409999999999997</v>
      </c>
      <c r="K691" s="1">
        <v>1.8008999999999999</v>
      </c>
      <c r="L691" s="1">
        <v>0.74470000000000003</v>
      </c>
      <c r="M691">
        <v>0</v>
      </c>
    </row>
    <row r="692" spans="1:13" x14ac:dyDescent="0.3">
      <c r="A692" s="2">
        <v>67969</v>
      </c>
      <c r="B692" s="1">
        <v>1007.37</v>
      </c>
      <c r="C692" s="1">
        <v>395.9871</v>
      </c>
      <c r="D692" s="1">
        <v>221.2116</v>
      </c>
      <c r="E692" s="2">
        <v>68463</v>
      </c>
      <c r="F692" s="1">
        <v>294.1782</v>
      </c>
      <c r="G692" s="1">
        <v>0.82940000000000003</v>
      </c>
      <c r="H692" s="1">
        <v>0.99280000000000002</v>
      </c>
      <c r="I692" s="1">
        <v>0.74039999999999995</v>
      </c>
      <c r="J692" s="1">
        <v>0.8417</v>
      </c>
      <c r="K692" s="1">
        <v>1.7901</v>
      </c>
      <c r="L692" s="1">
        <v>0.7429</v>
      </c>
      <c r="M692">
        <v>0</v>
      </c>
    </row>
    <row r="693" spans="1:13" x14ac:dyDescent="0.3">
      <c r="A693" s="2">
        <v>81893</v>
      </c>
      <c r="B693" s="1">
        <v>1127.3009999999999</v>
      </c>
      <c r="C693" s="1">
        <v>441.5179</v>
      </c>
      <c r="D693" s="1">
        <v>237.52549999999999</v>
      </c>
      <c r="E693" s="2">
        <v>83087</v>
      </c>
      <c r="F693" s="1">
        <v>322.90769999999998</v>
      </c>
      <c r="G693" s="1">
        <v>0.84299999999999997</v>
      </c>
      <c r="H693" s="1">
        <v>0.98560000000000003</v>
      </c>
      <c r="I693" s="1">
        <v>0.71809999999999996</v>
      </c>
      <c r="J693" s="1">
        <v>0.80979999999999996</v>
      </c>
      <c r="K693" s="1">
        <v>1.8588</v>
      </c>
      <c r="L693" s="1">
        <v>0.73140000000000005</v>
      </c>
      <c r="M693">
        <v>0</v>
      </c>
    </row>
    <row r="694" spans="1:13" x14ac:dyDescent="0.3">
      <c r="A694" s="2">
        <v>77054</v>
      </c>
      <c r="B694" s="1">
        <v>1096.298</v>
      </c>
      <c r="C694" s="1">
        <v>439.67439999999999</v>
      </c>
      <c r="D694" s="1">
        <v>224.2773</v>
      </c>
      <c r="E694" s="2">
        <v>77705</v>
      </c>
      <c r="F694" s="1">
        <v>313.22230000000002</v>
      </c>
      <c r="G694" s="1">
        <v>0.86009999999999998</v>
      </c>
      <c r="H694" s="1">
        <v>0.99160000000000004</v>
      </c>
      <c r="I694" s="1">
        <v>0.62829999999999997</v>
      </c>
      <c r="J694" s="1">
        <v>0.80569999999999997</v>
      </c>
      <c r="K694" s="1">
        <v>1.9603999999999999</v>
      </c>
      <c r="L694" s="1">
        <v>0.71240000000000003</v>
      </c>
      <c r="M694">
        <v>0</v>
      </c>
    </row>
    <row r="695" spans="1:13" x14ac:dyDescent="0.3">
      <c r="A695" s="2">
        <v>96178</v>
      </c>
      <c r="B695" s="1">
        <v>1247.704</v>
      </c>
      <c r="C695" s="1">
        <v>511.90809999999999</v>
      </c>
      <c r="D695" s="1">
        <v>240.0257</v>
      </c>
      <c r="E695" s="2">
        <v>97043</v>
      </c>
      <c r="F695" s="1">
        <v>349.93950000000001</v>
      </c>
      <c r="G695" s="1">
        <v>0.88329999999999997</v>
      </c>
      <c r="H695" s="1">
        <v>0.99109999999999998</v>
      </c>
      <c r="I695" s="1">
        <v>0.74609999999999999</v>
      </c>
      <c r="J695" s="1">
        <v>0.77639999999999998</v>
      </c>
      <c r="K695" s="1">
        <v>2.1326999999999998</v>
      </c>
      <c r="L695" s="1">
        <v>0.68359999999999999</v>
      </c>
      <c r="M695">
        <v>0</v>
      </c>
    </row>
    <row r="696" spans="1:13" x14ac:dyDescent="0.3">
      <c r="A696" s="2">
        <v>71768</v>
      </c>
      <c r="B696" s="1">
        <v>1025.5309999999999</v>
      </c>
      <c r="C696" s="1">
        <v>406.57339999999999</v>
      </c>
      <c r="D696" s="1">
        <v>225.30760000000001</v>
      </c>
      <c r="E696" s="2">
        <v>72315</v>
      </c>
      <c r="F696" s="1">
        <v>302.28769999999997</v>
      </c>
      <c r="G696" s="1">
        <v>0.83240000000000003</v>
      </c>
      <c r="H696" s="1">
        <v>0.99239999999999995</v>
      </c>
      <c r="I696" s="1">
        <v>0.71730000000000005</v>
      </c>
      <c r="J696" s="1">
        <v>0.85750000000000004</v>
      </c>
      <c r="K696" s="1">
        <v>1.8045</v>
      </c>
      <c r="L696" s="1">
        <v>0.74350000000000005</v>
      </c>
      <c r="M696">
        <v>0</v>
      </c>
    </row>
    <row r="697" spans="1:13" x14ac:dyDescent="0.3">
      <c r="A697" s="2">
        <v>81013</v>
      </c>
      <c r="B697" s="1">
        <v>1109.7270000000001</v>
      </c>
      <c r="C697" s="1">
        <v>425.09780000000001</v>
      </c>
      <c r="D697" s="1">
        <v>244.32910000000001</v>
      </c>
      <c r="E697" s="2">
        <v>82136</v>
      </c>
      <c r="F697" s="1">
        <v>321.16809999999998</v>
      </c>
      <c r="G697" s="1">
        <v>0.81830000000000003</v>
      </c>
      <c r="H697" s="1">
        <v>0.98629999999999995</v>
      </c>
      <c r="I697" s="1">
        <v>0.69169999999999998</v>
      </c>
      <c r="J697" s="1">
        <v>0.82669999999999999</v>
      </c>
      <c r="K697" s="1">
        <v>1.7399</v>
      </c>
      <c r="L697" s="1">
        <v>0.75549999999999995</v>
      </c>
      <c r="M697">
        <v>0</v>
      </c>
    </row>
    <row r="698" spans="1:13" x14ac:dyDescent="0.3">
      <c r="A698" s="2">
        <v>93313</v>
      </c>
      <c r="B698" s="1">
        <v>1189.412</v>
      </c>
      <c r="C698" s="1">
        <v>463.7824</v>
      </c>
      <c r="D698" s="1">
        <v>257.2217</v>
      </c>
      <c r="E698" s="2">
        <v>94188</v>
      </c>
      <c r="F698" s="1">
        <v>344.68799999999999</v>
      </c>
      <c r="G698" s="1">
        <v>0.83209999999999995</v>
      </c>
      <c r="H698" s="1">
        <v>0.99070000000000003</v>
      </c>
      <c r="I698" s="1">
        <v>0.72489999999999999</v>
      </c>
      <c r="J698" s="1">
        <v>0.82889999999999997</v>
      </c>
      <c r="K698" s="1">
        <v>1.8029999999999999</v>
      </c>
      <c r="L698" s="1">
        <v>0.74319999999999997</v>
      </c>
      <c r="M698">
        <v>0</v>
      </c>
    </row>
    <row r="699" spans="1:13" x14ac:dyDescent="0.3">
      <c r="A699" s="2">
        <v>75795</v>
      </c>
      <c r="B699" s="1">
        <v>1052.0930000000001</v>
      </c>
      <c r="C699" s="1">
        <v>404.6336</v>
      </c>
      <c r="D699" s="1">
        <v>238.95410000000001</v>
      </c>
      <c r="E699" s="2">
        <v>76547</v>
      </c>
      <c r="F699" s="1">
        <v>310.65280000000001</v>
      </c>
      <c r="G699" s="1">
        <v>0.80700000000000005</v>
      </c>
      <c r="H699" s="1">
        <v>0.99019999999999997</v>
      </c>
      <c r="I699" s="1">
        <v>0.73060000000000003</v>
      </c>
      <c r="J699" s="1">
        <v>0.86050000000000004</v>
      </c>
      <c r="K699" s="1">
        <v>1.6934</v>
      </c>
      <c r="L699" s="1">
        <v>0.76770000000000005</v>
      </c>
      <c r="M699">
        <v>0</v>
      </c>
    </row>
    <row r="700" spans="1:13" x14ac:dyDescent="0.3">
      <c r="A700" s="2">
        <v>73412</v>
      </c>
      <c r="B700" s="1">
        <v>1053.6369999999999</v>
      </c>
      <c r="C700" s="1">
        <v>419.7002</v>
      </c>
      <c r="D700" s="1">
        <v>224.04239999999999</v>
      </c>
      <c r="E700" s="2">
        <v>74165</v>
      </c>
      <c r="F700" s="1">
        <v>305.73039999999997</v>
      </c>
      <c r="G700" s="1">
        <v>0.84560000000000002</v>
      </c>
      <c r="H700" s="1">
        <v>0.98980000000000001</v>
      </c>
      <c r="I700" s="1">
        <v>0.6482</v>
      </c>
      <c r="J700" s="1">
        <v>0.83099999999999996</v>
      </c>
      <c r="K700" s="1">
        <v>1.8733</v>
      </c>
      <c r="L700" s="1">
        <v>0.72840000000000005</v>
      </c>
      <c r="M700">
        <v>0</v>
      </c>
    </row>
    <row r="701" spans="1:13" x14ac:dyDescent="0.3">
      <c r="A701" s="2">
        <v>69144</v>
      </c>
      <c r="B701" s="1">
        <v>1037.539</v>
      </c>
      <c r="C701" s="1">
        <v>414.10289999999998</v>
      </c>
      <c r="D701" s="1">
        <v>214.22049999999999</v>
      </c>
      <c r="E701" s="2">
        <v>70111</v>
      </c>
      <c r="F701" s="1">
        <v>296.71010000000001</v>
      </c>
      <c r="G701" s="1">
        <v>0.85580000000000001</v>
      </c>
      <c r="H701" s="1">
        <v>0.98619999999999997</v>
      </c>
      <c r="I701" s="1">
        <v>0.69689999999999996</v>
      </c>
      <c r="J701" s="1">
        <v>0.80720000000000003</v>
      </c>
      <c r="K701" s="1">
        <v>1.9331</v>
      </c>
      <c r="L701" s="1">
        <v>0.71650000000000003</v>
      </c>
      <c r="M701">
        <v>0</v>
      </c>
    </row>
    <row r="702" spans="1:13" x14ac:dyDescent="0.3">
      <c r="A702" s="2">
        <v>69573</v>
      </c>
      <c r="B702" s="1">
        <v>1005.835</v>
      </c>
      <c r="C702" s="1">
        <v>390.96</v>
      </c>
      <c r="D702" s="1">
        <v>227.7105</v>
      </c>
      <c r="E702" s="2">
        <v>70068</v>
      </c>
      <c r="F702" s="1">
        <v>297.62909999999999</v>
      </c>
      <c r="G702" s="1">
        <v>0.81289999999999996</v>
      </c>
      <c r="H702" s="1">
        <v>0.9929</v>
      </c>
      <c r="I702" s="1">
        <v>0.67520000000000002</v>
      </c>
      <c r="J702" s="1">
        <v>0.86419999999999997</v>
      </c>
      <c r="K702" s="1">
        <v>1.7169000000000001</v>
      </c>
      <c r="L702" s="1">
        <v>0.76129999999999998</v>
      </c>
      <c r="M702">
        <v>0</v>
      </c>
    </row>
    <row r="703" spans="1:13" x14ac:dyDescent="0.3">
      <c r="A703" s="2">
        <v>65375</v>
      </c>
      <c r="B703" s="1">
        <v>953.05899999999997</v>
      </c>
      <c r="C703" s="1">
        <v>355.06029999999998</v>
      </c>
      <c r="D703" s="1">
        <v>235.07210000000001</v>
      </c>
      <c r="E703" s="2">
        <v>65995</v>
      </c>
      <c r="F703" s="1">
        <v>288.51</v>
      </c>
      <c r="G703" s="1">
        <v>0.74939999999999996</v>
      </c>
      <c r="H703" s="1">
        <v>0.99060000000000004</v>
      </c>
      <c r="I703" s="1">
        <v>0.74429999999999996</v>
      </c>
      <c r="J703" s="1">
        <v>0.90439999999999998</v>
      </c>
      <c r="K703" s="1">
        <v>1.5104</v>
      </c>
      <c r="L703" s="1">
        <v>0.81259999999999999</v>
      </c>
      <c r="M703">
        <v>0</v>
      </c>
    </row>
    <row r="704" spans="1:13" x14ac:dyDescent="0.3">
      <c r="A704" s="2">
        <v>65563</v>
      </c>
      <c r="B704" s="1">
        <v>984.774</v>
      </c>
      <c r="C704" s="1">
        <v>393.31920000000002</v>
      </c>
      <c r="D704" s="1">
        <v>212.8785</v>
      </c>
      <c r="E704" s="2">
        <v>66035</v>
      </c>
      <c r="F704" s="1">
        <v>288.9246</v>
      </c>
      <c r="G704" s="1">
        <v>0.84089999999999998</v>
      </c>
      <c r="H704" s="1">
        <v>0.9929</v>
      </c>
      <c r="I704" s="1">
        <v>0.72960000000000003</v>
      </c>
      <c r="J704" s="1">
        <v>0.84960000000000002</v>
      </c>
      <c r="K704" s="1">
        <v>1.8475999999999999</v>
      </c>
      <c r="L704" s="1">
        <v>0.73460000000000003</v>
      </c>
      <c r="M704">
        <v>0</v>
      </c>
    </row>
    <row r="705" spans="1:13" x14ac:dyDescent="0.3">
      <c r="A705" s="2">
        <v>86505</v>
      </c>
      <c r="B705" s="1">
        <v>1144.6279999999999</v>
      </c>
      <c r="C705" s="1">
        <v>452.93400000000003</v>
      </c>
      <c r="D705" s="1">
        <v>244.3227</v>
      </c>
      <c r="E705" s="2">
        <v>87227</v>
      </c>
      <c r="F705" s="1">
        <v>331.8759</v>
      </c>
      <c r="G705" s="1">
        <v>0.84199999999999997</v>
      </c>
      <c r="H705" s="1">
        <v>0.99170000000000003</v>
      </c>
      <c r="I705" s="1">
        <v>0.72430000000000005</v>
      </c>
      <c r="J705" s="1">
        <v>0.82969999999999999</v>
      </c>
      <c r="K705" s="1">
        <v>1.8537999999999999</v>
      </c>
      <c r="L705" s="1">
        <v>0.73270000000000002</v>
      </c>
      <c r="M705">
        <v>0</v>
      </c>
    </row>
    <row r="706" spans="1:13" x14ac:dyDescent="0.3">
      <c r="A706" s="2">
        <v>74948</v>
      </c>
      <c r="B706" s="1">
        <v>1068.902</v>
      </c>
      <c r="C706" s="1">
        <v>426.05200000000002</v>
      </c>
      <c r="D706" s="1">
        <v>224.78809999999999</v>
      </c>
      <c r="E706" s="2">
        <v>75700</v>
      </c>
      <c r="F706" s="1">
        <v>308.91219999999998</v>
      </c>
      <c r="G706" s="1">
        <v>0.84950000000000003</v>
      </c>
      <c r="H706" s="1">
        <v>0.99009999999999998</v>
      </c>
      <c r="I706" s="1">
        <v>0.67800000000000005</v>
      </c>
      <c r="J706" s="1">
        <v>0.82430000000000003</v>
      </c>
      <c r="K706" s="1">
        <v>1.8953</v>
      </c>
      <c r="L706" s="1">
        <v>0.72509999999999997</v>
      </c>
      <c r="M706">
        <v>0</v>
      </c>
    </row>
    <row r="707" spans="1:13" x14ac:dyDescent="0.3">
      <c r="A707" s="2">
        <v>92547</v>
      </c>
      <c r="B707" s="1">
        <v>1214.375</v>
      </c>
      <c r="C707" s="1">
        <v>493.49090000000001</v>
      </c>
      <c r="D707" s="1">
        <v>239.82810000000001</v>
      </c>
      <c r="E707" s="2">
        <v>93424</v>
      </c>
      <c r="F707" s="1">
        <v>343.27030000000002</v>
      </c>
      <c r="G707" s="1">
        <v>0.874</v>
      </c>
      <c r="H707" s="1">
        <v>0.99060000000000004</v>
      </c>
      <c r="I707" s="1">
        <v>0.61140000000000005</v>
      </c>
      <c r="J707" s="1">
        <v>0.78859999999999997</v>
      </c>
      <c r="K707" s="1">
        <v>2.0577000000000001</v>
      </c>
      <c r="L707" s="1">
        <v>0.6956</v>
      </c>
      <c r="M707">
        <v>0</v>
      </c>
    </row>
    <row r="708" spans="1:13" x14ac:dyDescent="0.3">
      <c r="A708" s="2">
        <v>73326</v>
      </c>
      <c r="B708" s="1">
        <v>1048.6469999999999</v>
      </c>
      <c r="C708" s="1">
        <v>408.78899999999999</v>
      </c>
      <c r="D708" s="1">
        <v>229.636</v>
      </c>
      <c r="E708" s="2">
        <v>74342</v>
      </c>
      <c r="F708" s="1">
        <v>305.55119999999999</v>
      </c>
      <c r="G708" s="1">
        <v>0.82730000000000004</v>
      </c>
      <c r="H708" s="1">
        <v>0.98629999999999995</v>
      </c>
      <c r="I708" s="1">
        <v>0.71650000000000003</v>
      </c>
      <c r="J708" s="1">
        <v>0.83789999999999998</v>
      </c>
      <c r="K708" s="1">
        <v>1.7802</v>
      </c>
      <c r="L708" s="1">
        <v>0.74750000000000005</v>
      </c>
      <c r="M708">
        <v>0</v>
      </c>
    </row>
    <row r="709" spans="1:13" x14ac:dyDescent="0.3">
      <c r="A709" s="2">
        <v>93586</v>
      </c>
      <c r="B709" s="1">
        <v>1162.973</v>
      </c>
      <c r="C709" s="1">
        <v>448.7731</v>
      </c>
      <c r="D709" s="1">
        <v>266.0874</v>
      </c>
      <c r="E709" s="2">
        <v>94454</v>
      </c>
      <c r="F709" s="1">
        <v>345.1918</v>
      </c>
      <c r="G709" s="1">
        <v>0.80530000000000002</v>
      </c>
      <c r="H709" s="1">
        <v>0.99080000000000001</v>
      </c>
      <c r="I709" s="1">
        <v>0.73529999999999995</v>
      </c>
      <c r="J709" s="1">
        <v>0.86950000000000005</v>
      </c>
      <c r="K709" s="1">
        <v>1.6866000000000001</v>
      </c>
      <c r="L709" s="1">
        <v>0.76919999999999999</v>
      </c>
      <c r="M709">
        <v>0</v>
      </c>
    </row>
    <row r="710" spans="1:13" x14ac:dyDescent="0.3">
      <c r="A710" s="2">
        <v>73586</v>
      </c>
      <c r="B710" s="1">
        <v>1020.9160000000001</v>
      </c>
      <c r="C710" s="1">
        <v>394.89179999999999</v>
      </c>
      <c r="D710" s="1">
        <v>238.01740000000001</v>
      </c>
      <c r="E710" s="2">
        <v>74109</v>
      </c>
      <c r="F710" s="1">
        <v>306.09249999999997</v>
      </c>
      <c r="G710" s="1">
        <v>0.79790000000000005</v>
      </c>
      <c r="H710" s="1">
        <v>0.9929</v>
      </c>
      <c r="I710" s="1">
        <v>0.74850000000000005</v>
      </c>
      <c r="J710" s="1">
        <v>0.88719999999999999</v>
      </c>
      <c r="K710" s="1">
        <v>1.6591</v>
      </c>
      <c r="L710" s="1">
        <v>0.77510000000000001</v>
      </c>
      <c r="M710">
        <v>0</v>
      </c>
    </row>
    <row r="711" spans="1:13" x14ac:dyDescent="0.3">
      <c r="A711" s="2">
        <v>76753</v>
      </c>
      <c r="B711" s="1">
        <v>1039.69</v>
      </c>
      <c r="C711" s="1">
        <v>385.12150000000003</v>
      </c>
      <c r="D711" s="1">
        <v>255.1327</v>
      </c>
      <c r="E711" s="2">
        <v>77503</v>
      </c>
      <c r="F711" s="1">
        <v>312.60989999999998</v>
      </c>
      <c r="G711" s="1">
        <v>0.74909999999999999</v>
      </c>
      <c r="H711" s="1">
        <v>0.99029999999999996</v>
      </c>
      <c r="I711" s="1">
        <v>0.72729999999999995</v>
      </c>
      <c r="J711" s="1">
        <v>0.89229999999999998</v>
      </c>
      <c r="K711" s="1">
        <v>1.5095000000000001</v>
      </c>
      <c r="L711" s="1">
        <v>0.81169999999999998</v>
      </c>
      <c r="M711">
        <v>0</v>
      </c>
    </row>
    <row r="712" spans="1:13" x14ac:dyDescent="0.3">
      <c r="A712" s="2">
        <v>65594</v>
      </c>
      <c r="B712" s="1">
        <v>976.81700000000001</v>
      </c>
      <c r="C712" s="1">
        <v>384.7373</v>
      </c>
      <c r="D712" s="1">
        <v>218.00620000000001</v>
      </c>
      <c r="E712" s="2">
        <v>66003</v>
      </c>
      <c r="F712" s="1">
        <v>288.99290000000002</v>
      </c>
      <c r="G712" s="1">
        <v>0.82399999999999995</v>
      </c>
      <c r="H712" s="1">
        <v>0.99380000000000002</v>
      </c>
      <c r="I712" s="1">
        <v>0.74039999999999995</v>
      </c>
      <c r="J712" s="1">
        <v>0.8639</v>
      </c>
      <c r="K712" s="1">
        <v>1.7647999999999999</v>
      </c>
      <c r="L712" s="1">
        <v>0.75109999999999999</v>
      </c>
      <c r="M712">
        <v>0</v>
      </c>
    </row>
    <row r="713" spans="1:13" x14ac:dyDescent="0.3">
      <c r="A713" s="2">
        <v>77658</v>
      </c>
      <c r="B713" s="1">
        <v>1060.7619999999999</v>
      </c>
      <c r="C713" s="1">
        <v>406.27300000000002</v>
      </c>
      <c r="D713" s="1">
        <v>244.95179999999999</v>
      </c>
      <c r="E713" s="2">
        <v>78446</v>
      </c>
      <c r="F713" s="1">
        <v>314.44749999999999</v>
      </c>
      <c r="G713" s="1">
        <v>0.79779999999999995</v>
      </c>
      <c r="H713" s="1">
        <v>0.99</v>
      </c>
      <c r="I713" s="1">
        <v>0.73380000000000001</v>
      </c>
      <c r="J713" s="1">
        <v>0.86729999999999996</v>
      </c>
      <c r="K713" s="1">
        <v>1.6586000000000001</v>
      </c>
      <c r="L713" s="1">
        <v>0.77400000000000002</v>
      </c>
      <c r="M713">
        <v>0</v>
      </c>
    </row>
    <row r="714" spans="1:13" x14ac:dyDescent="0.3">
      <c r="A714" s="2">
        <v>91455</v>
      </c>
      <c r="B714" s="1">
        <v>1203.49</v>
      </c>
      <c r="C714" s="1">
        <v>491.3347</v>
      </c>
      <c r="D714" s="1">
        <v>237.4701</v>
      </c>
      <c r="E714" s="2">
        <v>92255</v>
      </c>
      <c r="F714" s="1">
        <v>341.23910000000001</v>
      </c>
      <c r="G714" s="1">
        <v>0.87539999999999996</v>
      </c>
      <c r="H714" s="1">
        <v>0.99129999999999996</v>
      </c>
      <c r="I714" s="1">
        <v>0.67910000000000004</v>
      </c>
      <c r="J714" s="1">
        <v>0.79349999999999998</v>
      </c>
      <c r="K714" s="1">
        <v>2.069</v>
      </c>
      <c r="L714" s="1">
        <v>0.69450000000000001</v>
      </c>
      <c r="M714">
        <v>0</v>
      </c>
    </row>
    <row r="715" spans="1:13" x14ac:dyDescent="0.3">
      <c r="A715" s="2">
        <v>82425</v>
      </c>
      <c r="B715" s="1">
        <v>1104.453</v>
      </c>
      <c r="C715" s="1">
        <v>433.28769999999997</v>
      </c>
      <c r="D715" s="1">
        <v>243.2176</v>
      </c>
      <c r="E715" s="2">
        <v>83167</v>
      </c>
      <c r="F715" s="1">
        <v>323.95490000000001</v>
      </c>
      <c r="G715" s="1">
        <v>0.8276</v>
      </c>
      <c r="H715" s="1">
        <v>0.99109999999999998</v>
      </c>
      <c r="I715" s="1">
        <v>0.72540000000000004</v>
      </c>
      <c r="J715" s="1">
        <v>0.84909999999999997</v>
      </c>
      <c r="K715" s="1">
        <v>1.7815000000000001</v>
      </c>
      <c r="L715" s="1">
        <v>0.74770000000000003</v>
      </c>
      <c r="M715">
        <v>0</v>
      </c>
    </row>
    <row r="716" spans="1:13" x14ac:dyDescent="0.3">
      <c r="A716" s="2">
        <v>65422</v>
      </c>
      <c r="B716" s="1">
        <v>1008.42</v>
      </c>
      <c r="C716" s="1">
        <v>395.39580000000001</v>
      </c>
      <c r="D716" s="1">
        <v>211.4682</v>
      </c>
      <c r="E716" s="2">
        <v>66261</v>
      </c>
      <c r="F716" s="1">
        <v>288.61369999999999</v>
      </c>
      <c r="G716" s="1">
        <v>0.84499999999999997</v>
      </c>
      <c r="H716" s="1">
        <v>0.98729999999999996</v>
      </c>
      <c r="I716" s="1">
        <v>0.6673</v>
      </c>
      <c r="J716" s="1">
        <v>0.80840000000000001</v>
      </c>
      <c r="K716" s="1">
        <v>1.8697999999999999</v>
      </c>
      <c r="L716" s="1">
        <v>0.72989999999999999</v>
      </c>
      <c r="M716">
        <v>0</v>
      </c>
    </row>
    <row r="717" spans="1:13" x14ac:dyDescent="0.3">
      <c r="A717" s="2">
        <v>68663</v>
      </c>
      <c r="B717" s="1">
        <v>1001.803</v>
      </c>
      <c r="C717" s="1">
        <v>392.36750000000001</v>
      </c>
      <c r="D717" s="1">
        <v>223.85659999999999</v>
      </c>
      <c r="E717" s="2">
        <v>69265</v>
      </c>
      <c r="F717" s="1">
        <v>295.67630000000003</v>
      </c>
      <c r="G717" s="1">
        <v>0.82130000000000003</v>
      </c>
      <c r="H717" s="1">
        <v>0.99129999999999996</v>
      </c>
      <c r="I717" s="1">
        <v>0.73040000000000005</v>
      </c>
      <c r="J717" s="1">
        <v>0.85970000000000002</v>
      </c>
      <c r="K717" s="1">
        <v>1.7527999999999999</v>
      </c>
      <c r="L717" s="1">
        <v>0.75360000000000005</v>
      </c>
      <c r="M717">
        <v>0</v>
      </c>
    </row>
    <row r="718" spans="1:13" x14ac:dyDescent="0.3">
      <c r="A718" s="2">
        <v>79424</v>
      </c>
      <c r="B718" s="1">
        <v>1118.5989999999999</v>
      </c>
      <c r="C718" s="1">
        <v>456.58519999999999</v>
      </c>
      <c r="D718" s="1">
        <v>222.9151</v>
      </c>
      <c r="E718" s="2">
        <v>80134</v>
      </c>
      <c r="F718" s="1">
        <v>318.00279999999998</v>
      </c>
      <c r="G718" s="1">
        <v>0.87270000000000003</v>
      </c>
      <c r="H718" s="1">
        <v>0.99109999999999998</v>
      </c>
      <c r="I718" s="1">
        <v>0.74590000000000001</v>
      </c>
      <c r="J718" s="1">
        <v>0.79769999999999996</v>
      </c>
      <c r="K718" s="1">
        <v>2.0482</v>
      </c>
      <c r="L718" s="1">
        <v>0.69650000000000001</v>
      </c>
      <c r="M718">
        <v>0</v>
      </c>
    </row>
    <row r="719" spans="1:13" x14ac:dyDescent="0.3">
      <c r="A719" s="2">
        <v>69375</v>
      </c>
      <c r="B719" s="1">
        <v>1020.072</v>
      </c>
      <c r="C719" s="1">
        <v>400.8691</v>
      </c>
      <c r="D719" s="1">
        <v>221.583</v>
      </c>
      <c r="E719" s="2">
        <v>69988</v>
      </c>
      <c r="F719" s="1">
        <v>297.20530000000002</v>
      </c>
      <c r="G719" s="1">
        <v>0.83330000000000004</v>
      </c>
      <c r="H719" s="1">
        <v>0.99119999999999997</v>
      </c>
      <c r="I719" s="1">
        <v>0.71199999999999997</v>
      </c>
      <c r="J719" s="1">
        <v>0.83779999999999999</v>
      </c>
      <c r="K719" s="1">
        <v>1.8090999999999999</v>
      </c>
      <c r="L719" s="1">
        <v>0.74139999999999995</v>
      </c>
      <c r="M719">
        <v>0</v>
      </c>
    </row>
    <row r="720" spans="1:13" x14ac:dyDescent="0.3">
      <c r="A720" s="2">
        <v>80306</v>
      </c>
      <c r="B720" s="1">
        <v>1106.9570000000001</v>
      </c>
      <c r="C720" s="1">
        <v>431.70030000000003</v>
      </c>
      <c r="D720" s="1">
        <v>237.5067</v>
      </c>
      <c r="E720" s="2">
        <v>81047</v>
      </c>
      <c r="F720" s="1">
        <v>319.7636</v>
      </c>
      <c r="G720" s="1">
        <v>0.83509999999999995</v>
      </c>
      <c r="H720" s="1">
        <v>0.9909</v>
      </c>
      <c r="I720" s="1">
        <v>0.73260000000000003</v>
      </c>
      <c r="J720" s="1">
        <v>0.8236</v>
      </c>
      <c r="K720" s="1">
        <v>1.8176000000000001</v>
      </c>
      <c r="L720" s="1">
        <v>0.74070000000000003</v>
      </c>
      <c r="M720">
        <v>0</v>
      </c>
    </row>
    <row r="721" spans="1:13" x14ac:dyDescent="0.3">
      <c r="A721" s="2">
        <v>77348</v>
      </c>
      <c r="B721" s="1">
        <v>1062.431</v>
      </c>
      <c r="C721" s="1">
        <v>402.68279999999999</v>
      </c>
      <c r="D721" s="1">
        <v>245.83160000000001</v>
      </c>
      <c r="E721" s="2">
        <v>78431</v>
      </c>
      <c r="F721" s="1">
        <v>313.8193</v>
      </c>
      <c r="G721" s="1">
        <v>0.79200000000000004</v>
      </c>
      <c r="H721" s="1">
        <v>0.98619999999999997</v>
      </c>
      <c r="I721" s="1">
        <v>0.72</v>
      </c>
      <c r="J721" s="1">
        <v>0.86109999999999998</v>
      </c>
      <c r="K721" s="1">
        <v>1.6379999999999999</v>
      </c>
      <c r="L721" s="1">
        <v>0.77929999999999999</v>
      </c>
      <c r="M721">
        <v>0</v>
      </c>
    </row>
    <row r="722" spans="1:13" x14ac:dyDescent="0.3">
      <c r="A722" s="2">
        <v>78607</v>
      </c>
      <c r="B722" s="1">
        <v>1104.8579999999999</v>
      </c>
      <c r="C722" s="1">
        <v>444.47809999999998</v>
      </c>
      <c r="D722" s="1">
        <v>225.7373</v>
      </c>
      <c r="E722" s="2">
        <v>79242</v>
      </c>
      <c r="F722" s="1">
        <v>316.363</v>
      </c>
      <c r="G722" s="1">
        <v>0.86140000000000005</v>
      </c>
      <c r="H722" s="1">
        <v>0.99199999999999999</v>
      </c>
      <c r="I722" s="1">
        <v>0.69450000000000001</v>
      </c>
      <c r="J722" s="1">
        <v>0.80920000000000003</v>
      </c>
      <c r="K722" s="1">
        <v>1.9690000000000001</v>
      </c>
      <c r="L722" s="1">
        <v>0.71179999999999999</v>
      </c>
      <c r="M722">
        <v>0</v>
      </c>
    </row>
    <row r="723" spans="1:13" x14ac:dyDescent="0.3">
      <c r="A723" s="2">
        <v>76249</v>
      </c>
      <c r="B723" s="1">
        <v>1064.508</v>
      </c>
      <c r="C723" s="1">
        <v>421.71710000000002</v>
      </c>
      <c r="D723" s="1">
        <v>230.64789999999999</v>
      </c>
      <c r="E723" s="2">
        <v>76789</v>
      </c>
      <c r="F723" s="1">
        <v>311.58179999999999</v>
      </c>
      <c r="G723" s="1">
        <v>0.83720000000000006</v>
      </c>
      <c r="H723" s="1">
        <v>0.99299999999999999</v>
      </c>
      <c r="I723" s="1">
        <v>0.72760000000000002</v>
      </c>
      <c r="J723" s="1">
        <v>0.84560000000000002</v>
      </c>
      <c r="K723" s="1">
        <v>1.8284</v>
      </c>
      <c r="L723" s="1">
        <v>0.73880000000000001</v>
      </c>
      <c r="M723">
        <v>0</v>
      </c>
    </row>
    <row r="724" spans="1:13" x14ac:dyDescent="0.3">
      <c r="A724" s="2">
        <v>87599</v>
      </c>
      <c r="B724" s="1">
        <v>1148.241</v>
      </c>
      <c r="C724" s="1">
        <v>448.25310000000002</v>
      </c>
      <c r="D724" s="1">
        <v>249.5575</v>
      </c>
      <c r="E724" s="2">
        <v>88453</v>
      </c>
      <c r="F724" s="1">
        <v>333.96780000000001</v>
      </c>
      <c r="G724" s="1">
        <v>0.83069999999999999</v>
      </c>
      <c r="H724" s="1">
        <v>0.99029999999999996</v>
      </c>
      <c r="I724" s="1">
        <v>0.74329999999999996</v>
      </c>
      <c r="J724" s="1">
        <v>0.83489999999999998</v>
      </c>
      <c r="K724" s="1">
        <v>1.7962</v>
      </c>
      <c r="L724" s="1">
        <v>0.745</v>
      </c>
      <c r="M724">
        <v>0</v>
      </c>
    </row>
    <row r="725" spans="1:13" x14ac:dyDescent="0.3">
      <c r="A725" s="2">
        <v>94940</v>
      </c>
      <c r="B725" s="1">
        <v>1221.537</v>
      </c>
      <c r="C725" s="1">
        <v>488.82749999999999</v>
      </c>
      <c r="D725" s="1">
        <v>248.79310000000001</v>
      </c>
      <c r="E725" s="2">
        <v>96135</v>
      </c>
      <c r="F725" s="1">
        <v>347.68</v>
      </c>
      <c r="G725" s="1">
        <v>0.86080000000000001</v>
      </c>
      <c r="H725" s="1">
        <v>0.98760000000000003</v>
      </c>
      <c r="I725" s="1">
        <v>0.74170000000000003</v>
      </c>
      <c r="J725" s="1">
        <v>0.79959999999999998</v>
      </c>
      <c r="K725" s="1">
        <v>1.9648000000000001</v>
      </c>
      <c r="L725" s="1">
        <v>0.71130000000000004</v>
      </c>
      <c r="M725">
        <v>0</v>
      </c>
    </row>
    <row r="726" spans="1:13" x14ac:dyDescent="0.3">
      <c r="A726" s="2">
        <v>67761</v>
      </c>
      <c r="B726" s="1">
        <v>1001.306</v>
      </c>
      <c r="C726" s="1">
        <v>380.50240000000002</v>
      </c>
      <c r="D726" s="1">
        <v>228.12629999999999</v>
      </c>
      <c r="E726" s="2">
        <v>68454</v>
      </c>
      <c r="F726" s="1">
        <v>293.72770000000003</v>
      </c>
      <c r="G726" s="1">
        <v>0.80030000000000001</v>
      </c>
      <c r="H726" s="1">
        <v>0.9899</v>
      </c>
      <c r="I726" s="1">
        <v>0.73060000000000003</v>
      </c>
      <c r="J726" s="1">
        <v>0.84930000000000005</v>
      </c>
      <c r="K726" s="1">
        <v>1.6678999999999999</v>
      </c>
      <c r="L726" s="1">
        <v>0.77190000000000003</v>
      </c>
      <c r="M726">
        <v>0</v>
      </c>
    </row>
    <row r="727" spans="1:13" x14ac:dyDescent="0.3">
      <c r="A727" s="2">
        <v>67203</v>
      </c>
      <c r="B727" s="1">
        <v>997.90800000000002</v>
      </c>
      <c r="C727" s="1">
        <v>390.5428</v>
      </c>
      <c r="D727" s="1">
        <v>219.79669999999999</v>
      </c>
      <c r="E727" s="2">
        <v>67844</v>
      </c>
      <c r="F727" s="1">
        <v>292.51580000000001</v>
      </c>
      <c r="G727" s="1">
        <v>0.8266</v>
      </c>
      <c r="H727" s="1">
        <v>0.99060000000000004</v>
      </c>
      <c r="I727" s="1">
        <v>0.70099999999999996</v>
      </c>
      <c r="J727" s="1">
        <v>0.84799999999999998</v>
      </c>
      <c r="K727" s="1">
        <v>1.7767999999999999</v>
      </c>
      <c r="L727" s="1">
        <v>0.749</v>
      </c>
      <c r="M727">
        <v>0</v>
      </c>
    </row>
    <row r="728" spans="1:13" x14ac:dyDescent="0.3">
      <c r="A728" s="2">
        <v>80955</v>
      </c>
      <c r="B728" s="1">
        <v>1121.4010000000001</v>
      </c>
      <c r="C728" s="1">
        <v>452.05419999999998</v>
      </c>
      <c r="D728" s="1">
        <v>228.47319999999999</v>
      </c>
      <c r="E728" s="2">
        <v>81700</v>
      </c>
      <c r="F728" s="1">
        <v>321.05309999999997</v>
      </c>
      <c r="G728" s="1">
        <v>0.8629</v>
      </c>
      <c r="H728" s="1">
        <v>0.9909</v>
      </c>
      <c r="I728" s="1">
        <v>0.75060000000000004</v>
      </c>
      <c r="J728" s="1">
        <v>0.80900000000000005</v>
      </c>
      <c r="K728" s="1">
        <v>1.9785999999999999</v>
      </c>
      <c r="L728" s="1">
        <v>0.71020000000000005</v>
      </c>
      <c r="M728">
        <v>0</v>
      </c>
    </row>
    <row r="729" spans="1:13" x14ac:dyDescent="0.3">
      <c r="A729" s="2">
        <v>82069</v>
      </c>
      <c r="B729" s="1">
        <v>1125.6469999999999</v>
      </c>
      <c r="C729" s="1">
        <v>448.90589999999997</v>
      </c>
      <c r="D729" s="1">
        <v>233.6011</v>
      </c>
      <c r="E729" s="2">
        <v>82876</v>
      </c>
      <c r="F729" s="1">
        <v>323.25450000000001</v>
      </c>
      <c r="G729" s="1">
        <v>0.85389999999999999</v>
      </c>
      <c r="H729" s="1">
        <v>0.99029999999999996</v>
      </c>
      <c r="I729" s="1">
        <v>0.71519999999999995</v>
      </c>
      <c r="J729" s="1">
        <v>0.81389999999999996</v>
      </c>
      <c r="K729" s="1">
        <v>1.9217</v>
      </c>
      <c r="L729" s="1">
        <v>0.72009999999999996</v>
      </c>
      <c r="M729">
        <v>0</v>
      </c>
    </row>
    <row r="730" spans="1:13" x14ac:dyDescent="0.3">
      <c r="A730" s="2">
        <v>74986</v>
      </c>
      <c r="B730" s="1">
        <v>1077.192</v>
      </c>
      <c r="C730" s="1">
        <v>428.89100000000002</v>
      </c>
      <c r="D730" s="1">
        <v>223.46770000000001</v>
      </c>
      <c r="E730" s="2">
        <v>75741</v>
      </c>
      <c r="F730" s="1">
        <v>308.9905</v>
      </c>
      <c r="G730" s="1">
        <v>0.85350000000000004</v>
      </c>
      <c r="H730" s="1">
        <v>0.99</v>
      </c>
      <c r="I730" s="1">
        <v>0.71179999999999999</v>
      </c>
      <c r="J730" s="1">
        <v>0.81210000000000004</v>
      </c>
      <c r="K730" s="1">
        <v>1.9193</v>
      </c>
      <c r="L730" s="1">
        <v>0.72040000000000004</v>
      </c>
      <c r="M730">
        <v>0</v>
      </c>
    </row>
    <row r="731" spans="1:13" x14ac:dyDescent="0.3">
      <c r="A731" s="2">
        <v>71563</v>
      </c>
      <c r="B731" s="1">
        <v>1010.247</v>
      </c>
      <c r="C731" s="1">
        <v>388.07560000000001</v>
      </c>
      <c r="D731" s="1">
        <v>235.19450000000001</v>
      </c>
      <c r="E731" s="2">
        <v>72103</v>
      </c>
      <c r="F731" s="1">
        <v>301.85570000000001</v>
      </c>
      <c r="G731" s="1">
        <v>0.7954</v>
      </c>
      <c r="H731" s="1">
        <v>0.99250000000000005</v>
      </c>
      <c r="I731" s="1">
        <v>0.70269999999999999</v>
      </c>
      <c r="J731" s="1">
        <v>0.88109999999999999</v>
      </c>
      <c r="K731" s="1">
        <v>1.65</v>
      </c>
      <c r="L731" s="1">
        <v>0.77780000000000005</v>
      </c>
      <c r="M731">
        <v>0</v>
      </c>
    </row>
    <row r="732" spans="1:13" x14ac:dyDescent="0.3">
      <c r="A732" s="2">
        <v>85196</v>
      </c>
      <c r="B732" s="1">
        <v>1160.2919999999999</v>
      </c>
      <c r="C732" s="1">
        <v>460.61989999999997</v>
      </c>
      <c r="D732" s="1">
        <v>236.25190000000001</v>
      </c>
      <c r="E732" s="2">
        <v>86017</v>
      </c>
      <c r="F732" s="1">
        <v>329.3553</v>
      </c>
      <c r="G732" s="1">
        <v>0.85840000000000005</v>
      </c>
      <c r="H732" s="1">
        <v>0.99050000000000005</v>
      </c>
      <c r="I732" s="1">
        <v>0.65080000000000005</v>
      </c>
      <c r="J732" s="1">
        <v>0.79520000000000002</v>
      </c>
      <c r="K732" s="1">
        <v>1.9497</v>
      </c>
      <c r="L732" s="1">
        <v>0.71499999999999997</v>
      </c>
      <c r="M732">
        <v>0</v>
      </c>
    </row>
    <row r="733" spans="1:13" x14ac:dyDescent="0.3">
      <c r="A733" s="2">
        <v>89165</v>
      </c>
      <c r="B733" s="1">
        <v>1137.6659999999999</v>
      </c>
      <c r="C733" s="1">
        <v>435.43430000000001</v>
      </c>
      <c r="D733" s="1">
        <v>261.4076</v>
      </c>
      <c r="E733" s="2">
        <v>89981</v>
      </c>
      <c r="F733" s="1">
        <v>336.93979999999999</v>
      </c>
      <c r="G733" s="1">
        <v>0.79969999999999997</v>
      </c>
      <c r="H733" s="1">
        <v>0.9909</v>
      </c>
      <c r="I733" s="1">
        <v>0.73019999999999996</v>
      </c>
      <c r="J733" s="1">
        <v>0.86570000000000003</v>
      </c>
      <c r="K733" s="1">
        <v>1.6657</v>
      </c>
      <c r="L733" s="1">
        <v>0.77380000000000004</v>
      </c>
      <c r="M733">
        <v>0</v>
      </c>
    </row>
    <row r="734" spans="1:13" x14ac:dyDescent="0.3">
      <c r="A734" s="2">
        <v>77994</v>
      </c>
      <c r="B734" s="1">
        <v>1053.6079999999999</v>
      </c>
      <c r="C734" s="1">
        <v>388.7629</v>
      </c>
      <c r="D734" s="1">
        <v>256.47019999999998</v>
      </c>
      <c r="E734" s="2">
        <v>78700</v>
      </c>
      <c r="F734" s="1">
        <v>315.12700000000001</v>
      </c>
      <c r="G734" s="1">
        <v>0.75149999999999995</v>
      </c>
      <c r="H734" s="1">
        <v>0.99099999999999999</v>
      </c>
      <c r="I734" s="1">
        <v>0.73399999999999999</v>
      </c>
      <c r="J734" s="1">
        <v>0.88290000000000002</v>
      </c>
      <c r="K734" s="1">
        <v>1.5158</v>
      </c>
      <c r="L734" s="1">
        <v>0.81059999999999999</v>
      </c>
      <c r="M734">
        <v>0</v>
      </c>
    </row>
    <row r="735" spans="1:13" x14ac:dyDescent="0.3">
      <c r="A735" s="2">
        <v>87120</v>
      </c>
      <c r="B735" s="1">
        <v>1173.539</v>
      </c>
      <c r="C735" s="1">
        <v>472.96780000000001</v>
      </c>
      <c r="D735" s="1">
        <v>235.92580000000001</v>
      </c>
      <c r="E735" s="2">
        <v>88305</v>
      </c>
      <c r="F735" s="1">
        <v>333.05349999999999</v>
      </c>
      <c r="G735" s="1">
        <v>0.86670000000000003</v>
      </c>
      <c r="H735" s="1">
        <v>0.98660000000000003</v>
      </c>
      <c r="I735" s="1">
        <v>0.73770000000000002</v>
      </c>
      <c r="J735" s="1">
        <v>0.79490000000000005</v>
      </c>
      <c r="K735" s="1">
        <v>2.0047000000000001</v>
      </c>
      <c r="L735" s="1">
        <v>0.70420000000000005</v>
      </c>
      <c r="M735">
        <v>0</v>
      </c>
    </row>
    <row r="736" spans="1:13" x14ac:dyDescent="0.3">
      <c r="A736" s="2">
        <v>76931</v>
      </c>
      <c r="B736" s="1">
        <v>1102.1569999999999</v>
      </c>
      <c r="C736" s="1">
        <v>447.63229999999999</v>
      </c>
      <c r="D736" s="1">
        <v>219.98939999999999</v>
      </c>
      <c r="E736" s="2">
        <v>77912</v>
      </c>
      <c r="F736" s="1">
        <v>312.97219999999999</v>
      </c>
      <c r="G736" s="1">
        <v>0.87090000000000001</v>
      </c>
      <c r="H736" s="1">
        <v>0.98740000000000006</v>
      </c>
      <c r="I736" s="1">
        <v>0.76490000000000002</v>
      </c>
      <c r="J736" s="1">
        <v>0.79579999999999995</v>
      </c>
      <c r="K736" s="1">
        <v>2.0348000000000002</v>
      </c>
      <c r="L736" s="1">
        <v>0.69920000000000004</v>
      </c>
      <c r="M736">
        <v>0</v>
      </c>
    </row>
    <row r="737" spans="1:13" x14ac:dyDescent="0.3">
      <c r="A737" s="2">
        <v>84697</v>
      </c>
      <c r="B737" s="1">
        <v>1132.2180000000001</v>
      </c>
      <c r="C737" s="1">
        <v>443.86169999999998</v>
      </c>
      <c r="D737" s="1">
        <v>243.47559999999999</v>
      </c>
      <c r="E737" s="2">
        <v>85817</v>
      </c>
      <c r="F737" s="1">
        <v>328.38940000000002</v>
      </c>
      <c r="G737" s="1">
        <v>0.83609999999999995</v>
      </c>
      <c r="H737" s="1">
        <v>0.9869</v>
      </c>
      <c r="I737" s="1">
        <v>0.66049999999999998</v>
      </c>
      <c r="J737" s="1">
        <v>0.83030000000000004</v>
      </c>
      <c r="K737" s="1">
        <v>1.823</v>
      </c>
      <c r="L737" s="1">
        <v>0.73980000000000001</v>
      </c>
      <c r="M737">
        <v>0</v>
      </c>
    </row>
    <row r="738" spans="1:13" x14ac:dyDescent="0.3">
      <c r="A738" s="2">
        <v>78088</v>
      </c>
      <c r="B738" s="1">
        <v>1124.588</v>
      </c>
      <c r="C738" s="1">
        <v>456.0179</v>
      </c>
      <c r="D738" s="1">
        <v>218.6686</v>
      </c>
      <c r="E738" s="2">
        <v>78855</v>
      </c>
      <c r="F738" s="1">
        <v>315.31689999999998</v>
      </c>
      <c r="G738" s="1">
        <v>0.87749999999999995</v>
      </c>
      <c r="H738" s="1">
        <v>0.99029999999999996</v>
      </c>
      <c r="I738" s="1">
        <v>0.66390000000000005</v>
      </c>
      <c r="J738" s="1">
        <v>0.77590000000000003</v>
      </c>
      <c r="K738" s="1">
        <v>2.0853999999999999</v>
      </c>
      <c r="L738" s="1">
        <v>0.6915</v>
      </c>
      <c r="M738">
        <v>0</v>
      </c>
    </row>
    <row r="739" spans="1:13" x14ac:dyDescent="0.3">
      <c r="A739" s="2">
        <v>68012</v>
      </c>
      <c r="B739" s="1">
        <v>1037.6189999999999</v>
      </c>
      <c r="C739" s="1">
        <v>414.452</v>
      </c>
      <c r="D739" s="1">
        <v>209.9692</v>
      </c>
      <c r="E739" s="2">
        <v>68847</v>
      </c>
      <c r="F739" s="1">
        <v>294.27120000000002</v>
      </c>
      <c r="G739" s="1">
        <v>0.86219999999999997</v>
      </c>
      <c r="H739" s="1">
        <v>0.9879</v>
      </c>
      <c r="I739" s="1">
        <v>0.72899999999999998</v>
      </c>
      <c r="J739" s="1">
        <v>0.79379999999999995</v>
      </c>
      <c r="K739" s="1">
        <v>1.9739</v>
      </c>
      <c r="L739" s="1">
        <v>0.71</v>
      </c>
      <c r="M739">
        <v>0</v>
      </c>
    </row>
    <row r="740" spans="1:13" x14ac:dyDescent="0.3">
      <c r="A740" s="2">
        <v>84259</v>
      </c>
      <c r="B740" s="1">
        <v>1139.6389999999999</v>
      </c>
      <c r="C740" s="1">
        <v>456.02809999999999</v>
      </c>
      <c r="D740" s="1">
        <v>235.69900000000001</v>
      </c>
      <c r="E740" s="2">
        <v>84990</v>
      </c>
      <c r="F740" s="1">
        <v>327.53910000000002</v>
      </c>
      <c r="G740" s="1">
        <v>0.85609999999999997</v>
      </c>
      <c r="H740" s="1">
        <v>0.99139999999999995</v>
      </c>
      <c r="I740" s="1">
        <v>0.752</v>
      </c>
      <c r="J740" s="1">
        <v>0.81530000000000002</v>
      </c>
      <c r="K740" s="1">
        <v>1.9348000000000001</v>
      </c>
      <c r="L740" s="1">
        <v>0.71819999999999995</v>
      </c>
      <c r="M740">
        <v>0</v>
      </c>
    </row>
    <row r="741" spans="1:13" x14ac:dyDescent="0.3">
      <c r="A741" s="2">
        <v>65411</v>
      </c>
      <c r="B741" s="1">
        <v>962.03</v>
      </c>
      <c r="C741" s="1">
        <v>359.52640000000002</v>
      </c>
      <c r="D741" s="1">
        <v>232.52529999999999</v>
      </c>
      <c r="E741" s="2">
        <v>66102</v>
      </c>
      <c r="F741" s="1">
        <v>288.58949999999999</v>
      </c>
      <c r="G741" s="1">
        <v>0.76270000000000004</v>
      </c>
      <c r="H741" s="1">
        <v>0.98950000000000005</v>
      </c>
      <c r="I741" s="1">
        <v>0.72660000000000002</v>
      </c>
      <c r="J741" s="1">
        <v>0.8881</v>
      </c>
      <c r="K741" s="1">
        <v>1.5462</v>
      </c>
      <c r="L741" s="1">
        <v>0.80269999999999997</v>
      </c>
      <c r="M741">
        <v>0</v>
      </c>
    </row>
    <row r="742" spans="1:13" x14ac:dyDescent="0.3">
      <c r="A742" s="2">
        <v>65765</v>
      </c>
      <c r="B742" s="1">
        <v>998.33799999999997</v>
      </c>
      <c r="C742" s="1">
        <v>394.60539999999997</v>
      </c>
      <c r="D742" s="1">
        <v>213.09289999999999</v>
      </c>
      <c r="E742" s="2">
        <v>66690</v>
      </c>
      <c r="F742" s="1">
        <v>289.36930000000001</v>
      </c>
      <c r="G742" s="1">
        <v>0.8417</v>
      </c>
      <c r="H742" s="1">
        <v>0.98609999999999998</v>
      </c>
      <c r="I742" s="1">
        <v>0.69930000000000003</v>
      </c>
      <c r="J742" s="1">
        <v>0.82920000000000005</v>
      </c>
      <c r="K742" s="1">
        <v>1.8517999999999999</v>
      </c>
      <c r="L742" s="1">
        <v>0.73329999999999995</v>
      </c>
      <c r="M742">
        <v>0</v>
      </c>
    </row>
    <row r="743" spans="1:13" x14ac:dyDescent="0.3">
      <c r="A743" s="2">
        <v>87681</v>
      </c>
      <c r="B743" s="1">
        <v>1125.864</v>
      </c>
      <c r="C743" s="1">
        <v>431.1216</v>
      </c>
      <c r="D743" s="1">
        <v>260.95600000000002</v>
      </c>
      <c r="E743" s="2">
        <v>88512</v>
      </c>
      <c r="F743" s="1">
        <v>334.1241</v>
      </c>
      <c r="G743" s="1">
        <v>0.79600000000000004</v>
      </c>
      <c r="H743" s="1">
        <v>0.99060000000000004</v>
      </c>
      <c r="I743" s="1">
        <v>0.72050000000000003</v>
      </c>
      <c r="J743" s="1">
        <v>0.86919999999999997</v>
      </c>
      <c r="K743" s="1">
        <v>1.6520999999999999</v>
      </c>
      <c r="L743" s="1">
        <v>0.77500000000000002</v>
      </c>
      <c r="M743">
        <v>0</v>
      </c>
    </row>
    <row r="744" spans="1:13" x14ac:dyDescent="0.3">
      <c r="A744" s="2">
        <v>98296</v>
      </c>
      <c r="B744" s="1">
        <v>1181.854</v>
      </c>
      <c r="C744" s="1">
        <v>448.30959999999999</v>
      </c>
      <c r="D744" s="1">
        <v>281.34800000000001</v>
      </c>
      <c r="E744" s="2">
        <v>99065</v>
      </c>
      <c r="F744" s="1">
        <v>353.77159999999998</v>
      </c>
      <c r="G744" s="1">
        <v>0.77859999999999996</v>
      </c>
      <c r="H744" s="1">
        <v>0.99219999999999997</v>
      </c>
      <c r="I744" s="1">
        <v>0.73460000000000003</v>
      </c>
      <c r="J744" s="1">
        <v>0.88429999999999997</v>
      </c>
      <c r="K744" s="1">
        <v>1.5933999999999999</v>
      </c>
      <c r="L744" s="1">
        <v>0.78910000000000002</v>
      </c>
      <c r="M744">
        <v>0</v>
      </c>
    </row>
    <row r="745" spans="1:13" x14ac:dyDescent="0.3">
      <c r="A745" s="2">
        <v>79754</v>
      </c>
      <c r="B745" s="1">
        <v>1132.588</v>
      </c>
      <c r="C745" s="1">
        <v>459.80520000000001</v>
      </c>
      <c r="D745" s="1">
        <v>222.03319999999999</v>
      </c>
      <c r="E745" s="2">
        <v>80858</v>
      </c>
      <c r="F745" s="1">
        <v>318.66269999999997</v>
      </c>
      <c r="G745" s="1">
        <v>0.87570000000000003</v>
      </c>
      <c r="H745" s="1">
        <v>0.98629999999999995</v>
      </c>
      <c r="I745" s="1">
        <v>0.67479999999999996</v>
      </c>
      <c r="J745" s="1">
        <v>0.78129999999999999</v>
      </c>
      <c r="K745" s="1">
        <v>2.0709</v>
      </c>
      <c r="L745" s="1">
        <v>0.69299999999999995</v>
      </c>
      <c r="M745">
        <v>0</v>
      </c>
    </row>
    <row r="746" spans="1:13" x14ac:dyDescent="0.3">
      <c r="A746" s="2">
        <v>98457</v>
      </c>
      <c r="B746" s="1">
        <v>1218.752</v>
      </c>
      <c r="C746" s="1">
        <v>465.89179999999999</v>
      </c>
      <c r="D746" s="1">
        <v>270.69150000000002</v>
      </c>
      <c r="E746" s="2">
        <v>99556</v>
      </c>
      <c r="F746" s="1">
        <v>354.06119999999999</v>
      </c>
      <c r="G746" s="1">
        <v>0.81389999999999996</v>
      </c>
      <c r="H746" s="1">
        <v>0.98899999999999999</v>
      </c>
      <c r="I746" s="1">
        <v>0.72650000000000003</v>
      </c>
      <c r="J746" s="1">
        <v>0.83299999999999996</v>
      </c>
      <c r="K746" s="1">
        <v>1.7211000000000001</v>
      </c>
      <c r="L746" s="1">
        <v>0.76</v>
      </c>
      <c r="M746">
        <v>0</v>
      </c>
    </row>
    <row r="747" spans="1:13" x14ac:dyDescent="0.3">
      <c r="A747" s="2">
        <v>78511</v>
      </c>
      <c r="B747" s="1">
        <v>1114.002</v>
      </c>
      <c r="C747" s="1">
        <v>454.565</v>
      </c>
      <c r="D747" s="1">
        <v>220.9939</v>
      </c>
      <c r="E747" s="2">
        <v>79257</v>
      </c>
      <c r="F747" s="1">
        <v>316.16969999999998</v>
      </c>
      <c r="G747" s="1">
        <v>0.87390000000000001</v>
      </c>
      <c r="H747" s="1">
        <v>0.99060000000000004</v>
      </c>
      <c r="I747" s="1">
        <v>0.70850000000000002</v>
      </c>
      <c r="J747" s="1">
        <v>0.79500000000000004</v>
      </c>
      <c r="K747" s="1">
        <v>2.0569000000000002</v>
      </c>
      <c r="L747" s="1">
        <v>0.69550000000000001</v>
      </c>
      <c r="M747">
        <v>0</v>
      </c>
    </row>
    <row r="748" spans="1:13" x14ac:dyDescent="0.3">
      <c r="A748" s="2">
        <v>69070</v>
      </c>
      <c r="B748" s="1">
        <v>1002.06</v>
      </c>
      <c r="C748" s="1">
        <v>384.5763</v>
      </c>
      <c r="D748" s="1">
        <v>230.29589999999999</v>
      </c>
      <c r="E748" s="2">
        <v>69623</v>
      </c>
      <c r="F748" s="1">
        <v>296.55130000000003</v>
      </c>
      <c r="G748" s="1">
        <v>0.80089999999999995</v>
      </c>
      <c r="H748" s="1">
        <v>0.99209999999999998</v>
      </c>
      <c r="I748" s="1">
        <v>0.71889999999999998</v>
      </c>
      <c r="J748" s="1">
        <v>0.86439999999999995</v>
      </c>
      <c r="K748" s="1">
        <v>1.6698999999999999</v>
      </c>
      <c r="L748" s="1">
        <v>0.77110000000000001</v>
      </c>
      <c r="M748">
        <v>0</v>
      </c>
    </row>
    <row r="749" spans="1:13" x14ac:dyDescent="0.3">
      <c r="A749" s="2">
        <v>82029</v>
      </c>
      <c r="B749" s="1">
        <v>1103.2059999999999</v>
      </c>
      <c r="C749" s="1">
        <v>428.69080000000002</v>
      </c>
      <c r="D749" s="1">
        <v>244.9967</v>
      </c>
      <c r="E749" s="2">
        <v>83039</v>
      </c>
      <c r="F749" s="1">
        <v>323.17579999999998</v>
      </c>
      <c r="G749" s="1">
        <v>0.8206</v>
      </c>
      <c r="H749" s="1">
        <v>0.98780000000000001</v>
      </c>
      <c r="I749" s="1">
        <v>0.72760000000000002</v>
      </c>
      <c r="J749" s="1">
        <v>0.84699999999999998</v>
      </c>
      <c r="K749" s="1">
        <v>1.7498</v>
      </c>
      <c r="L749" s="1">
        <v>0.75390000000000001</v>
      </c>
      <c r="M749">
        <v>0</v>
      </c>
    </row>
    <row r="750" spans="1:13" x14ac:dyDescent="0.3">
      <c r="A750" s="2">
        <v>74565</v>
      </c>
      <c r="B750" s="1">
        <v>1108.596</v>
      </c>
      <c r="C750" s="1">
        <v>447.51459999999997</v>
      </c>
      <c r="D750" s="1">
        <v>212.79159999999999</v>
      </c>
      <c r="E750" s="2">
        <v>75400</v>
      </c>
      <c r="F750" s="1">
        <v>308.12189999999998</v>
      </c>
      <c r="G750" s="1">
        <v>0.87970000000000004</v>
      </c>
      <c r="H750" s="1">
        <v>0.9889</v>
      </c>
      <c r="I750" s="1">
        <v>0.69679999999999997</v>
      </c>
      <c r="J750" s="1">
        <v>0.76239999999999997</v>
      </c>
      <c r="K750" s="1">
        <v>2.1031</v>
      </c>
      <c r="L750" s="1">
        <v>0.6885</v>
      </c>
      <c r="M750">
        <v>0</v>
      </c>
    </row>
    <row r="751" spans="1:13" x14ac:dyDescent="0.3">
      <c r="A751" s="2">
        <v>69452</v>
      </c>
      <c r="B751" s="1">
        <v>1015.374</v>
      </c>
      <c r="C751" s="1">
        <v>406.6001</v>
      </c>
      <c r="D751" s="1">
        <v>217.9744</v>
      </c>
      <c r="E751" s="2">
        <v>70038</v>
      </c>
      <c r="F751" s="1">
        <v>297.37020000000001</v>
      </c>
      <c r="G751" s="1">
        <v>0.84419999999999995</v>
      </c>
      <c r="H751" s="1">
        <v>0.99160000000000004</v>
      </c>
      <c r="I751" s="1">
        <v>0.74280000000000002</v>
      </c>
      <c r="J751" s="1">
        <v>0.84650000000000003</v>
      </c>
      <c r="K751" s="1">
        <v>1.8653999999999999</v>
      </c>
      <c r="L751" s="1">
        <v>0.73140000000000005</v>
      </c>
      <c r="M751">
        <v>0</v>
      </c>
    </row>
    <row r="752" spans="1:13" x14ac:dyDescent="0.3">
      <c r="A752" s="2">
        <v>70305</v>
      </c>
      <c r="B752" s="1">
        <v>1053.9760000000001</v>
      </c>
      <c r="C752" s="1">
        <v>429.95979999999997</v>
      </c>
      <c r="D752" s="1">
        <v>209.72049999999999</v>
      </c>
      <c r="E752" s="2">
        <v>71159</v>
      </c>
      <c r="F752" s="1">
        <v>299.19080000000002</v>
      </c>
      <c r="G752" s="1">
        <v>0.873</v>
      </c>
      <c r="H752" s="1">
        <v>0.98799999999999999</v>
      </c>
      <c r="I752" s="1">
        <v>0.73799999999999999</v>
      </c>
      <c r="J752" s="1">
        <v>0.79530000000000001</v>
      </c>
      <c r="K752" s="1">
        <v>2.0501999999999998</v>
      </c>
      <c r="L752" s="1">
        <v>0.69589999999999996</v>
      </c>
      <c r="M752">
        <v>0</v>
      </c>
    </row>
    <row r="753" spans="1:13" x14ac:dyDescent="0.3">
      <c r="A753" s="2">
        <v>95964</v>
      </c>
      <c r="B753" s="1">
        <v>1202.7619999999999</v>
      </c>
      <c r="C753" s="1">
        <v>479.3655</v>
      </c>
      <c r="D753" s="1">
        <v>255.76480000000001</v>
      </c>
      <c r="E753" s="2">
        <v>96683</v>
      </c>
      <c r="F753" s="1">
        <v>349.54989999999998</v>
      </c>
      <c r="G753" s="1">
        <v>0.8458</v>
      </c>
      <c r="H753" s="1">
        <v>0.99260000000000004</v>
      </c>
      <c r="I753" s="1">
        <v>0.68989999999999996</v>
      </c>
      <c r="J753" s="1">
        <v>0.83360000000000001</v>
      </c>
      <c r="K753" s="1">
        <v>1.8742000000000001</v>
      </c>
      <c r="L753" s="1">
        <v>0.72919999999999996</v>
      </c>
      <c r="M753">
        <v>0</v>
      </c>
    </row>
    <row r="754" spans="1:13" x14ac:dyDescent="0.3">
      <c r="A754" s="2">
        <v>82618</v>
      </c>
      <c r="B754" s="1">
        <v>1156.895</v>
      </c>
      <c r="C754" s="1">
        <v>481.48469999999998</v>
      </c>
      <c r="D754" s="1">
        <v>219.65809999999999</v>
      </c>
      <c r="E754" s="2">
        <v>83448</v>
      </c>
      <c r="F754" s="1">
        <v>324.33390000000003</v>
      </c>
      <c r="G754" s="1">
        <v>0.88990000000000002</v>
      </c>
      <c r="H754" s="1">
        <v>0.99009999999999998</v>
      </c>
      <c r="I754" s="1">
        <v>0.75649999999999995</v>
      </c>
      <c r="J754" s="1">
        <v>0.77569999999999995</v>
      </c>
      <c r="K754" s="1">
        <v>2.1920000000000002</v>
      </c>
      <c r="L754" s="1">
        <v>0.67359999999999998</v>
      </c>
      <c r="M754">
        <v>0</v>
      </c>
    </row>
    <row r="755" spans="1:13" x14ac:dyDescent="0.3">
      <c r="A755" s="2">
        <v>62908</v>
      </c>
      <c r="B755" s="1">
        <v>984.09900000000005</v>
      </c>
      <c r="C755" s="1">
        <v>396.70960000000002</v>
      </c>
      <c r="D755" s="1">
        <v>202.56489999999999</v>
      </c>
      <c r="E755" s="2">
        <v>63490</v>
      </c>
      <c r="F755" s="1">
        <v>283.01409999999998</v>
      </c>
      <c r="G755" s="1">
        <v>0.85980000000000001</v>
      </c>
      <c r="H755" s="1">
        <v>0.99080000000000001</v>
      </c>
      <c r="I755" s="1">
        <v>0.66400000000000003</v>
      </c>
      <c r="J755" s="1">
        <v>0.81630000000000003</v>
      </c>
      <c r="K755" s="1">
        <v>1.9583999999999999</v>
      </c>
      <c r="L755" s="1">
        <v>0.71340000000000003</v>
      </c>
      <c r="M755">
        <v>0</v>
      </c>
    </row>
    <row r="756" spans="1:13" x14ac:dyDescent="0.3">
      <c r="A756" s="2">
        <v>73830</v>
      </c>
      <c r="B756" s="1">
        <v>1049.961</v>
      </c>
      <c r="C756" s="1">
        <v>408.95870000000002</v>
      </c>
      <c r="D756" s="1">
        <v>231.24889999999999</v>
      </c>
      <c r="E756" s="2">
        <v>74577</v>
      </c>
      <c r="F756" s="1">
        <v>306.59949999999998</v>
      </c>
      <c r="G756" s="1">
        <v>0.82479999999999998</v>
      </c>
      <c r="H756" s="1">
        <v>0.99</v>
      </c>
      <c r="I756" s="1">
        <v>0.6502</v>
      </c>
      <c r="J756" s="1">
        <v>0.84160000000000001</v>
      </c>
      <c r="K756" s="1">
        <v>1.7685</v>
      </c>
      <c r="L756" s="1">
        <v>0.74970000000000003</v>
      </c>
      <c r="M756">
        <v>0</v>
      </c>
    </row>
    <row r="757" spans="1:13" x14ac:dyDescent="0.3">
      <c r="A757" s="2">
        <v>64557</v>
      </c>
      <c r="B757" s="1">
        <v>962.80100000000004</v>
      </c>
      <c r="C757" s="1">
        <v>371.51940000000002</v>
      </c>
      <c r="D757" s="1">
        <v>222.73750000000001</v>
      </c>
      <c r="E757" s="2">
        <v>65056</v>
      </c>
      <c r="F757" s="1">
        <v>286.69940000000003</v>
      </c>
      <c r="G757" s="1">
        <v>0.8004</v>
      </c>
      <c r="H757" s="1">
        <v>0.99229999999999996</v>
      </c>
      <c r="I757" s="1">
        <v>0.71970000000000001</v>
      </c>
      <c r="J757" s="1">
        <v>0.87509999999999999</v>
      </c>
      <c r="K757" s="1">
        <v>1.6679999999999999</v>
      </c>
      <c r="L757" s="1">
        <v>0.77170000000000005</v>
      </c>
      <c r="M757">
        <v>0</v>
      </c>
    </row>
    <row r="758" spans="1:13" x14ac:dyDescent="0.3">
      <c r="A758" s="2">
        <v>82316</v>
      </c>
      <c r="B758" s="1">
        <v>1121.279</v>
      </c>
      <c r="C758" s="1">
        <v>437.40980000000002</v>
      </c>
      <c r="D758" s="1">
        <v>241.7525</v>
      </c>
      <c r="E758" s="2">
        <v>83860</v>
      </c>
      <c r="F758" s="1">
        <v>323.74059999999997</v>
      </c>
      <c r="G758" s="1">
        <v>0.83340000000000003</v>
      </c>
      <c r="H758" s="1">
        <v>0.98160000000000003</v>
      </c>
      <c r="I758" s="1">
        <v>0.74619999999999997</v>
      </c>
      <c r="J758" s="1">
        <v>0.82269999999999999</v>
      </c>
      <c r="K758" s="1">
        <v>1.8092999999999999</v>
      </c>
      <c r="L758" s="1">
        <v>0.74009999999999998</v>
      </c>
      <c r="M758">
        <v>0</v>
      </c>
    </row>
    <row r="759" spans="1:13" x14ac:dyDescent="0.3">
      <c r="A759" s="2">
        <v>73223</v>
      </c>
      <c r="B759" s="1">
        <v>1052.5170000000001</v>
      </c>
      <c r="C759" s="1">
        <v>417.81970000000001</v>
      </c>
      <c r="D759" s="1">
        <v>224.90940000000001</v>
      </c>
      <c r="E759" s="2">
        <v>74367</v>
      </c>
      <c r="F759" s="1">
        <v>305.33659999999998</v>
      </c>
      <c r="G759" s="1">
        <v>0.84279999999999999</v>
      </c>
      <c r="H759" s="1">
        <v>0.98460000000000003</v>
      </c>
      <c r="I759" s="1">
        <v>0.66790000000000005</v>
      </c>
      <c r="J759" s="1">
        <v>0.8306</v>
      </c>
      <c r="K759" s="1">
        <v>1.8576999999999999</v>
      </c>
      <c r="L759" s="1">
        <v>0.73080000000000001</v>
      </c>
      <c r="M759">
        <v>0</v>
      </c>
    </row>
    <row r="760" spans="1:13" x14ac:dyDescent="0.3">
      <c r="A760" s="2">
        <v>61280</v>
      </c>
      <c r="B760" s="1">
        <v>973.88900000000001</v>
      </c>
      <c r="C760" s="1">
        <v>386.91750000000002</v>
      </c>
      <c r="D760" s="1">
        <v>204.30609999999999</v>
      </c>
      <c r="E760" s="2">
        <v>62284</v>
      </c>
      <c r="F760" s="1">
        <v>279.32799999999997</v>
      </c>
      <c r="G760" s="1">
        <v>0.84919999999999995</v>
      </c>
      <c r="H760" s="1">
        <v>0.9839</v>
      </c>
      <c r="I760" s="1">
        <v>0.72840000000000005</v>
      </c>
      <c r="J760" s="1">
        <v>0.81189999999999996</v>
      </c>
      <c r="K760" s="1">
        <v>1.8937999999999999</v>
      </c>
      <c r="L760" s="1">
        <v>0.72189999999999999</v>
      </c>
      <c r="M760">
        <v>0</v>
      </c>
    </row>
    <row r="761" spans="1:13" x14ac:dyDescent="0.3">
      <c r="A761" s="2">
        <v>66086</v>
      </c>
      <c r="B761" s="1">
        <v>992.48299999999995</v>
      </c>
      <c r="C761" s="1">
        <v>388.67840000000001</v>
      </c>
      <c r="D761" s="1">
        <v>217.6789</v>
      </c>
      <c r="E761" s="2">
        <v>66864</v>
      </c>
      <c r="F761" s="1">
        <v>290.07470000000001</v>
      </c>
      <c r="G761" s="1">
        <v>0.82850000000000001</v>
      </c>
      <c r="H761" s="1">
        <v>0.98839999999999995</v>
      </c>
      <c r="I761" s="1">
        <v>0.72509999999999997</v>
      </c>
      <c r="J761" s="1">
        <v>0.84309999999999996</v>
      </c>
      <c r="K761" s="1">
        <v>1.7856000000000001</v>
      </c>
      <c r="L761" s="1">
        <v>0.74629999999999996</v>
      </c>
      <c r="M761">
        <v>0</v>
      </c>
    </row>
    <row r="762" spans="1:13" x14ac:dyDescent="0.3">
      <c r="A762" s="2">
        <v>87080</v>
      </c>
      <c r="B762" s="1">
        <v>1160.3989999999999</v>
      </c>
      <c r="C762" s="1">
        <v>463.6087</v>
      </c>
      <c r="D762" s="1">
        <v>241.04419999999999</v>
      </c>
      <c r="E762" s="2">
        <v>87925</v>
      </c>
      <c r="F762" s="1">
        <v>332.97699999999998</v>
      </c>
      <c r="G762" s="1">
        <v>0.85419999999999996</v>
      </c>
      <c r="H762" s="1">
        <v>0.99039999999999995</v>
      </c>
      <c r="I762" s="1">
        <v>0.72019999999999995</v>
      </c>
      <c r="J762" s="1">
        <v>0.81269999999999998</v>
      </c>
      <c r="K762" s="1">
        <v>1.9233</v>
      </c>
      <c r="L762" s="1">
        <v>0.71819999999999995</v>
      </c>
      <c r="M762">
        <v>0</v>
      </c>
    </row>
    <row r="763" spans="1:13" x14ac:dyDescent="0.3">
      <c r="A763" s="2">
        <v>75985</v>
      </c>
      <c r="B763" s="1">
        <v>1094.8979999999999</v>
      </c>
      <c r="C763" s="1">
        <v>446.78309999999999</v>
      </c>
      <c r="D763" s="1">
        <v>217.7286</v>
      </c>
      <c r="E763" s="2">
        <v>76839</v>
      </c>
      <c r="F763" s="1">
        <v>311.04199999999997</v>
      </c>
      <c r="G763" s="1">
        <v>0.87319999999999998</v>
      </c>
      <c r="H763" s="1">
        <v>0.9889</v>
      </c>
      <c r="I763" s="1">
        <v>0.71089999999999998</v>
      </c>
      <c r="J763" s="1">
        <v>0.79649999999999999</v>
      </c>
      <c r="K763" s="1">
        <v>2.052</v>
      </c>
      <c r="L763" s="1">
        <v>0.69620000000000004</v>
      </c>
      <c r="M763">
        <v>0</v>
      </c>
    </row>
    <row r="764" spans="1:13" x14ac:dyDescent="0.3">
      <c r="A764" s="2">
        <v>66846</v>
      </c>
      <c r="B764" s="1">
        <v>1000.908</v>
      </c>
      <c r="C764" s="1">
        <v>399.24700000000001</v>
      </c>
      <c r="D764" s="1">
        <v>213.96469999999999</v>
      </c>
      <c r="E764" s="2">
        <v>67418</v>
      </c>
      <c r="F764" s="1">
        <v>291.73779999999999</v>
      </c>
      <c r="G764" s="1">
        <v>0.84430000000000005</v>
      </c>
      <c r="H764" s="1">
        <v>0.99150000000000005</v>
      </c>
      <c r="I764" s="1">
        <v>0.75</v>
      </c>
      <c r="J764" s="1">
        <v>0.83850000000000002</v>
      </c>
      <c r="K764" s="1">
        <v>1.8658999999999999</v>
      </c>
      <c r="L764" s="1">
        <v>0.73070000000000002</v>
      </c>
      <c r="M764">
        <v>0</v>
      </c>
    </row>
    <row r="765" spans="1:13" x14ac:dyDescent="0.3">
      <c r="A765" s="2">
        <v>88283</v>
      </c>
      <c r="B765" s="1">
        <v>1147.212</v>
      </c>
      <c r="C765" s="1">
        <v>454.13979999999998</v>
      </c>
      <c r="D765" s="1">
        <v>248.5042</v>
      </c>
      <c r="E765" s="2">
        <v>88978</v>
      </c>
      <c r="F765" s="1">
        <v>335.26920000000001</v>
      </c>
      <c r="G765" s="1">
        <v>0.83699999999999997</v>
      </c>
      <c r="H765" s="1">
        <v>0.99219999999999997</v>
      </c>
      <c r="I765" s="1">
        <v>0.66910000000000003</v>
      </c>
      <c r="J765" s="1">
        <v>0.84289999999999998</v>
      </c>
      <c r="K765" s="1">
        <v>1.8274999999999999</v>
      </c>
      <c r="L765" s="1">
        <v>0.73829999999999996</v>
      </c>
      <c r="M765">
        <v>0</v>
      </c>
    </row>
    <row r="766" spans="1:13" x14ac:dyDescent="0.3">
      <c r="A766" s="2">
        <v>73832</v>
      </c>
      <c r="B766" s="1">
        <v>1030.211</v>
      </c>
      <c r="C766" s="1">
        <v>393.97800000000001</v>
      </c>
      <c r="D766" s="1">
        <v>239.4966</v>
      </c>
      <c r="E766" s="2">
        <v>74641</v>
      </c>
      <c r="F766" s="1">
        <v>306.6037</v>
      </c>
      <c r="G766" s="1">
        <v>0.79400000000000004</v>
      </c>
      <c r="H766" s="1">
        <v>0.98919999999999997</v>
      </c>
      <c r="I766" s="1">
        <v>0.70620000000000005</v>
      </c>
      <c r="J766" s="1">
        <v>0.87419999999999998</v>
      </c>
      <c r="K766" s="1">
        <v>1.645</v>
      </c>
      <c r="L766" s="1">
        <v>0.7782</v>
      </c>
      <c r="M766">
        <v>0</v>
      </c>
    </row>
    <row r="767" spans="1:13" x14ac:dyDescent="0.3">
      <c r="A767" s="2">
        <v>70595</v>
      </c>
      <c r="B767" s="1">
        <v>1028.377</v>
      </c>
      <c r="C767" s="1">
        <v>406.05950000000001</v>
      </c>
      <c r="D767" s="1">
        <v>222.37459999999999</v>
      </c>
      <c r="E767" s="2">
        <v>71268</v>
      </c>
      <c r="F767" s="1">
        <v>299.80720000000002</v>
      </c>
      <c r="G767" s="1">
        <v>0.8367</v>
      </c>
      <c r="H767" s="1">
        <v>0.99060000000000004</v>
      </c>
      <c r="I767" s="1">
        <v>0.66200000000000003</v>
      </c>
      <c r="J767" s="1">
        <v>0.83879999999999999</v>
      </c>
      <c r="K767" s="1">
        <v>1.8260000000000001</v>
      </c>
      <c r="L767" s="1">
        <v>0.73829999999999996</v>
      </c>
      <c r="M767">
        <v>0</v>
      </c>
    </row>
    <row r="768" spans="1:13" x14ac:dyDescent="0.3">
      <c r="A768" s="2">
        <v>59768</v>
      </c>
      <c r="B768" s="1">
        <v>959.72400000000005</v>
      </c>
      <c r="C768" s="1">
        <v>388.31110000000001</v>
      </c>
      <c r="D768" s="1">
        <v>196.77629999999999</v>
      </c>
      <c r="E768" s="2">
        <v>60292</v>
      </c>
      <c r="F768" s="1">
        <v>275.86040000000003</v>
      </c>
      <c r="G768" s="1">
        <v>0.86209999999999998</v>
      </c>
      <c r="H768" s="1">
        <v>0.99129999999999996</v>
      </c>
      <c r="I768" s="1">
        <v>0.72209999999999996</v>
      </c>
      <c r="J768" s="1">
        <v>0.81540000000000001</v>
      </c>
      <c r="K768" s="1">
        <v>1.9734</v>
      </c>
      <c r="L768" s="1">
        <v>0.71040000000000003</v>
      </c>
      <c r="M768">
        <v>0</v>
      </c>
    </row>
    <row r="769" spans="1:13" x14ac:dyDescent="0.3">
      <c r="A769" s="2">
        <v>65320</v>
      </c>
      <c r="B769" s="1">
        <v>1001.0119999999999</v>
      </c>
      <c r="C769" s="1">
        <v>399.91180000000003</v>
      </c>
      <c r="D769" s="1">
        <v>210.65119999999999</v>
      </c>
      <c r="E769" s="2">
        <v>66404</v>
      </c>
      <c r="F769" s="1">
        <v>288.3886</v>
      </c>
      <c r="G769" s="1">
        <v>0.85</v>
      </c>
      <c r="H769" s="1">
        <v>0.98370000000000002</v>
      </c>
      <c r="I769" s="1">
        <v>0.6542</v>
      </c>
      <c r="J769" s="1">
        <v>0.81920000000000004</v>
      </c>
      <c r="K769" s="1">
        <v>1.8985000000000001</v>
      </c>
      <c r="L769" s="1">
        <v>0.72109999999999996</v>
      </c>
      <c r="M769">
        <v>0</v>
      </c>
    </row>
    <row r="770" spans="1:13" x14ac:dyDescent="0.3">
      <c r="A770" s="2">
        <v>84611</v>
      </c>
      <c r="B770" s="1">
        <v>1140.2639999999999</v>
      </c>
      <c r="C770" s="1">
        <v>462.29309999999998</v>
      </c>
      <c r="D770" s="1">
        <v>233.327</v>
      </c>
      <c r="E770" s="2">
        <v>85284</v>
      </c>
      <c r="F770" s="1">
        <v>328.2226</v>
      </c>
      <c r="G770" s="1">
        <v>0.86329999999999996</v>
      </c>
      <c r="H770" s="1">
        <v>0.99209999999999998</v>
      </c>
      <c r="I770" s="1">
        <v>0.68389999999999995</v>
      </c>
      <c r="J770" s="1">
        <v>0.81779999999999997</v>
      </c>
      <c r="K770" s="1">
        <v>1.9813000000000001</v>
      </c>
      <c r="L770" s="1">
        <v>0.71</v>
      </c>
      <c r="M770">
        <v>0</v>
      </c>
    </row>
    <row r="771" spans="1:13" x14ac:dyDescent="0.3">
      <c r="A771" s="2">
        <v>64399</v>
      </c>
      <c r="B771" s="1">
        <v>960.61099999999999</v>
      </c>
      <c r="C771" s="1">
        <v>354.4452</v>
      </c>
      <c r="D771" s="1">
        <v>233.22550000000001</v>
      </c>
      <c r="E771" s="2">
        <v>65314</v>
      </c>
      <c r="F771" s="1">
        <v>286.34829999999999</v>
      </c>
      <c r="G771" s="1">
        <v>0.753</v>
      </c>
      <c r="H771" s="1">
        <v>0.98599999999999999</v>
      </c>
      <c r="I771" s="1">
        <v>0.71240000000000003</v>
      </c>
      <c r="J771" s="1">
        <v>0.877</v>
      </c>
      <c r="K771" s="1">
        <v>1.5198</v>
      </c>
      <c r="L771" s="1">
        <v>0.80789999999999995</v>
      </c>
      <c r="M771">
        <v>0</v>
      </c>
    </row>
    <row r="772" spans="1:13" x14ac:dyDescent="0.3">
      <c r="A772" s="2">
        <v>61828</v>
      </c>
      <c r="B772" s="1">
        <v>952.93200000000002</v>
      </c>
      <c r="C772" s="1">
        <v>369.54509999999999</v>
      </c>
      <c r="D772" s="1">
        <v>214.62880000000001</v>
      </c>
      <c r="E772" s="2">
        <v>62580</v>
      </c>
      <c r="F772" s="1">
        <v>280.57420000000002</v>
      </c>
      <c r="G772" s="1">
        <v>0.81410000000000005</v>
      </c>
      <c r="H772" s="1">
        <v>0.98799999999999999</v>
      </c>
      <c r="I772" s="1">
        <v>0.75960000000000005</v>
      </c>
      <c r="J772" s="1">
        <v>0.85560000000000003</v>
      </c>
      <c r="K772" s="1">
        <v>1.7218</v>
      </c>
      <c r="L772" s="1">
        <v>0.75919999999999999</v>
      </c>
      <c r="M772">
        <v>0</v>
      </c>
    </row>
    <row r="773" spans="1:13" x14ac:dyDescent="0.3">
      <c r="A773" s="2">
        <v>64236</v>
      </c>
      <c r="B773" s="1">
        <v>963.37699999999995</v>
      </c>
      <c r="C773" s="1">
        <v>365.887</v>
      </c>
      <c r="D773" s="1">
        <v>225.62289999999999</v>
      </c>
      <c r="E773" s="2">
        <v>65186</v>
      </c>
      <c r="F773" s="1">
        <v>285.98570000000001</v>
      </c>
      <c r="G773" s="1">
        <v>0.78720000000000001</v>
      </c>
      <c r="H773" s="1">
        <v>0.98540000000000005</v>
      </c>
      <c r="I773" s="1">
        <v>0.73080000000000001</v>
      </c>
      <c r="J773" s="1">
        <v>0.86980000000000002</v>
      </c>
      <c r="K773" s="1">
        <v>1.6216999999999999</v>
      </c>
      <c r="L773" s="1">
        <v>0.78159999999999996</v>
      </c>
      <c r="M773">
        <v>0</v>
      </c>
    </row>
    <row r="774" spans="1:13" x14ac:dyDescent="0.3">
      <c r="A774" s="2">
        <v>69119</v>
      </c>
      <c r="B774" s="1">
        <v>1004.552</v>
      </c>
      <c r="C774" s="1">
        <v>398.42099999999999</v>
      </c>
      <c r="D774" s="1">
        <v>221.48990000000001</v>
      </c>
      <c r="E774" s="2">
        <v>69560</v>
      </c>
      <c r="F774" s="1">
        <v>296.65640000000002</v>
      </c>
      <c r="G774" s="1">
        <v>0.83120000000000005</v>
      </c>
      <c r="H774" s="1">
        <v>0.99370000000000003</v>
      </c>
      <c r="I774" s="1">
        <v>0.68189999999999995</v>
      </c>
      <c r="J774" s="1">
        <v>0.86070000000000002</v>
      </c>
      <c r="K774" s="1">
        <v>1.7988</v>
      </c>
      <c r="L774" s="1">
        <v>0.74460000000000004</v>
      </c>
      <c r="M774">
        <v>0</v>
      </c>
    </row>
    <row r="775" spans="1:13" x14ac:dyDescent="0.3">
      <c r="A775" s="2">
        <v>67342</v>
      </c>
      <c r="B775" s="1">
        <v>995.00199999999995</v>
      </c>
      <c r="C775" s="1">
        <v>382.9289</v>
      </c>
      <c r="D775" s="1">
        <v>225.38460000000001</v>
      </c>
      <c r="E775" s="2">
        <v>68007</v>
      </c>
      <c r="F775" s="1">
        <v>292.81819999999999</v>
      </c>
      <c r="G775" s="1">
        <v>0.80840000000000001</v>
      </c>
      <c r="H775" s="1">
        <v>0.99019999999999997</v>
      </c>
      <c r="I775" s="1">
        <v>0.71409999999999996</v>
      </c>
      <c r="J775" s="1">
        <v>0.8548</v>
      </c>
      <c r="K775" s="1">
        <v>1.6990000000000001</v>
      </c>
      <c r="L775" s="1">
        <v>0.76470000000000005</v>
      </c>
      <c r="M775">
        <v>0</v>
      </c>
    </row>
    <row r="776" spans="1:13" x14ac:dyDescent="0.3">
      <c r="A776" s="2">
        <v>71531</v>
      </c>
      <c r="B776" s="1">
        <v>1006.504</v>
      </c>
      <c r="C776" s="1">
        <v>380.70389999999998</v>
      </c>
      <c r="D776" s="1">
        <v>240.19669999999999</v>
      </c>
      <c r="E776" s="2">
        <v>72073</v>
      </c>
      <c r="F776" s="1">
        <v>301.78820000000002</v>
      </c>
      <c r="G776" s="1">
        <v>0.77580000000000005</v>
      </c>
      <c r="H776" s="1">
        <v>0.99250000000000005</v>
      </c>
      <c r="I776" s="1">
        <v>0.71830000000000005</v>
      </c>
      <c r="J776" s="1">
        <v>0.88729999999999998</v>
      </c>
      <c r="K776" s="1">
        <v>1.585</v>
      </c>
      <c r="L776" s="1">
        <v>0.79269999999999996</v>
      </c>
      <c r="M776">
        <v>0</v>
      </c>
    </row>
    <row r="777" spans="1:13" x14ac:dyDescent="0.3">
      <c r="A777" s="2">
        <v>80791</v>
      </c>
      <c r="B777" s="1">
        <v>1129.1600000000001</v>
      </c>
      <c r="C777" s="1">
        <v>444.15109999999999</v>
      </c>
      <c r="D777" s="1">
        <v>234.11869999999999</v>
      </c>
      <c r="E777" s="2">
        <v>81752</v>
      </c>
      <c r="F777" s="1">
        <v>320.7278</v>
      </c>
      <c r="G777" s="1">
        <v>0.8498</v>
      </c>
      <c r="H777" s="1">
        <v>0.98819999999999997</v>
      </c>
      <c r="I777" s="1">
        <v>0.73519999999999996</v>
      </c>
      <c r="J777" s="1">
        <v>0.79630000000000001</v>
      </c>
      <c r="K777" s="1">
        <v>1.8971</v>
      </c>
      <c r="L777" s="1">
        <v>0.72209999999999996</v>
      </c>
      <c r="M777">
        <v>0</v>
      </c>
    </row>
    <row r="778" spans="1:13" x14ac:dyDescent="0.3">
      <c r="A778" s="2">
        <v>60925</v>
      </c>
      <c r="B778" s="1">
        <v>957.31799999999998</v>
      </c>
      <c r="C778" s="1">
        <v>375.97609999999997</v>
      </c>
      <c r="D778" s="1">
        <v>207.42410000000001</v>
      </c>
      <c r="E778" s="2">
        <v>61599</v>
      </c>
      <c r="F778" s="1">
        <v>278.51769999999999</v>
      </c>
      <c r="G778" s="1">
        <v>0.83399999999999996</v>
      </c>
      <c r="H778" s="1">
        <v>0.98909999999999998</v>
      </c>
      <c r="I778" s="1">
        <v>0.71220000000000006</v>
      </c>
      <c r="J778" s="1">
        <v>0.83540000000000003</v>
      </c>
      <c r="K778" s="1">
        <v>1.8126</v>
      </c>
      <c r="L778" s="1">
        <v>0.74080000000000001</v>
      </c>
      <c r="M778">
        <v>0</v>
      </c>
    </row>
    <row r="779" spans="1:13" x14ac:dyDescent="0.3">
      <c r="A779" s="2">
        <v>61567</v>
      </c>
      <c r="B779" s="1">
        <v>1092.549</v>
      </c>
      <c r="C779" s="1">
        <v>383.964</v>
      </c>
      <c r="D779" s="1">
        <v>207.74700000000001</v>
      </c>
      <c r="E779" s="2">
        <v>64254</v>
      </c>
      <c r="F779" s="1">
        <v>279.98129999999998</v>
      </c>
      <c r="G779" s="1">
        <v>0.84099999999999997</v>
      </c>
      <c r="H779" s="1">
        <v>0.95820000000000005</v>
      </c>
      <c r="I779" s="1">
        <v>0.70289999999999997</v>
      </c>
      <c r="J779" s="1">
        <v>0.6482</v>
      </c>
      <c r="K779" s="1">
        <v>1.8482000000000001</v>
      </c>
      <c r="L779" s="1">
        <v>0.72919999999999996</v>
      </c>
      <c r="M779">
        <v>0</v>
      </c>
    </row>
    <row r="780" spans="1:13" x14ac:dyDescent="0.3">
      <c r="A780" s="2">
        <v>67658</v>
      </c>
      <c r="B780" s="1">
        <v>1000.448</v>
      </c>
      <c r="C780" s="1">
        <v>385.50229999999999</v>
      </c>
      <c r="D780" s="1">
        <v>225.64400000000001</v>
      </c>
      <c r="E780" s="2">
        <v>68313</v>
      </c>
      <c r="F780" s="1">
        <v>293.50439999999998</v>
      </c>
      <c r="G780" s="1">
        <v>0.81079999999999997</v>
      </c>
      <c r="H780" s="1">
        <v>0.99039999999999995</v>
      </c>
      <c r="I780" s="1">
        <v>0.69950000000000001</v>
      </c>
      <c r="J780" s="1">
        <v>0.84950000000000003</v>
      </c>
      <c r="K780" s="1">
        <v>1.7084999999999999</v>
      </c>
      <c r="L780" s="1">
        <v>0.76139999999999997</v>
      </c>
      <c r="M780">
        <v>0</v>
      </c>
    </row>
    <row r="781" spans="1:13" x14ac:dyDescent="0.3">
      <c r="A781" s="2">
        <v>71327</v>
      </c>
      <c r="B781" s="1">
        <v>1035.4639999999999</v>
      </c>
      <c r="C781" s="1">
        <v>415.7296</v>
      </c>
      <c r="D781" s="1">
        <v>219.36590000000001</v>
      </c>
      <c r="E781" s="2">
        <v>72057</v>
      </c>
      <c r="F781" s="1">
        <v>301.35750000000002</v>
      </c>
      <c r="G781" s="1">
        <v>0.84950000000000003</v>
      </c>
      <c r="H781" s="1">
        <v>0.9899</v>
      </c>
      <c r="I781" s="1">
        <v>0.69279999999999997</v>
      </c>
      <c r="J781" s="1">
        <v>0.83599999999999997</v>
      </c>
      <c r="K781" s="1">
        <v>1.8951</v>
      </c>
      <c r="L781" s="1">
        <v>0.72489999999999999</v>
      </c>
      <c r="M781">
        <v>0</v>
      </c>
    </row>
    <row r="782" spans="1:13" x14ac:dyDescent="0.3">
      <c r="A782" s="2">
        <v>80009</v>
      </c>
      <c r="B782" s="1">
        <v>1096.173</v>
      </c>
      <c r="C782" s="1">
        <v>423.29680000000002</v>
      </c>
      <c r="D782" s="1">
        <v>241.34100000000001</v>
      </c>
      <c r="E782" s="2">
        <v>80890</v>
      </c>
      <c r="F782" s="1">
        <v>319.17180000000002</v>
      </c>
      <c r="G782" s="1">
        <v>0.82150000000000001</v>
      </c>
      <c r="H782" s="1">
        <v>0.98909999999999998</v>
      </c>
      <c r="I782" s="1">
        <v>0.69899999999999995</v>
      </c>
      <c r="J782" s="1">
        <v>0.8367</v>
      </c>
      <c r="K782" s="1">
        <v>1.7539</v>
      </c>
      <c r="L782" s="1">
        <v>0.754</v>
      </c>
      <c r="M782">
        <v>0</v>
      </c>
    </row>
    <row r="783" spans="1:13" x14ac:dyDescent="0.3">
      <c r="A783" s="2">
        <v>79991</v>
      </c>
      <c r="B783" s="1">
        <v>1107.4680000000001</v>
      </c>
      <c r="C783" s="1">
        <v>437.51650000000001</v>
      </c>
      <c r="D783" s="1">
        <v>233.39340000000001</v>
      </c>
      <c r="E783" s="2">
        <v>80846</v>
      </c>
      <c r="F783" s="1">
        <v>319.13589999999999</v>
      </c>
      <c r="G783" s="1">
        <v>0.8458</v>
      </c>
      <c r="H783" s="1">
        <v>0.98939999999999995</v>
      </c>
      <c r="I783" s="1">
        <v>0.74</v>
      </c>
      <c r="J783" s="1">
        <v>0.8196</v>
      </c>
      <c r="K783" s="1">
        <v>1.8746</v>
      </c>
      <c r="L783" s="1">
        <v>0.72940000000000005</v>
      </c>
      <c r="M783">
        <v>0</v>
      </c>
    </row>
    <row r="784" spans="1:13" x14ac:dyDescent="0.3">
      <c r="A784" s="2">
        <v>70162</v>
      </c>
      <c r="B784" s="1">
        <v>1047.6300000000001</v>
      </c>
      <c r="C784" s="1">
        <v>420.97969999999998</v>
      </c>
      <c r="D784" s="1">
        <v>213.56</v>
      </c>
      <c r="E784" s="2">
        <v>71039</v>
      </c>
      <c r="F784" s="1">
        <v>298.88630000000001</v>
      </c>
      <c r="G784" s="1">
        <v>0.86180000000000001</v>
      </c>
      <c r="H784" s="1">
        <v>0.98770000000000002</v>
      </c>
      <c r="I784" s="1">
        <v>0.69850000000000001</v>
      </c>
      <c r="J784" s="1">
        <v>0.80330000000000001</v>
      </c>
      <c r="K784" s="1">
        <v>1.9712000000000001</v>
      </c>
      <c r="L784" s="1">
        <v>0.71</v>
      </c>
      <c r="M784">
        <v>0</v>
      </c>
    </row>
    <row r="785" spans="1:13" x14ac:dyDescent="0.3">
      <c r="A785" s="2">
        <v>75398</v>
      </c>
      <c r="B785" s="1">
        <v>1096.7760000000001</v>
      </c>
      <c r="C785" s="1">
        <v>438.036</v>
      </c>
      <c r="D785" s="1">
        <v>220.75749999999999</v>
      </c>
      <c r="E785" s="2">
        <v>76592</v>
      </c>
      <c r="F785" s="1">
        <v>309.83819999999997</v>
      </c>
      <c r="G785" s="1">
        <v>0.86370000000000002</v>
      </c>
      <c r="H785" s="1">
        <v>0.98440000000000005</v>
      </c>
      <c r="I785" s="1">
        <v>0.70199999999999996</v>
      </c>
      <c r="J785" s="1">
        <v>0.78769999999999996</v>
      </c>
      <c r="K785" s="1">
        <v>1.9842</v>
      </c>
      <c r="L785" s="1">
        <v>0.70730000000000004</v>
      </c>
      <c r="M785">
        <v>0</v>
      </c>
    </row>
    <row r="786" spans="1:13" x14ac:dyDescent="0.3">
      <c r="A786" s="2">
        <v>63314</v>
      </c>
      <c r="B786" s="1">
        <v>937.28800000000001</v>
      </c>
      <c r="C786" s="1">
        <v>345.6927</v>
      </c>
      <c r="D786" s="1">
        <v>234.4716</v>
      </c>
      <c r="E786" s="2">
        <v>63784</v>
      </c>
      <c r="F786" s="1">
        <v>283.92590000000001</v>
      </c>
      <c r="G786" s="1">
        <v>0.73480000000000001</v>
      </c>
      <c r="H786" s="1">
        <v>0.99260000000000004</v>
      </c>
      <c r="I786" s="1">
        <v>0.74390000000000001</v>
      </c>
      <c r="J786" s="1">
        <v>0.90569999999999995</v>
      </c>
      <c r="K786" s="1">
        <v>1.4742999999999999</v>
      </c>
      <c r="L786" s="1">
        <v>0.82130000000000003</v>
      </c>
      <c r="M786">
        <v>0</v>
      </c>
    </row>
    <row r="787" spans="1:13" x14ac:dyDescent="0.3">
      <c r="A787" s="2">
        <v>81221</v>
      </c>
      <c r="B787" s="1">
        <v>1088.5650000000001</v>
      </c>
      <c r="C787" s="1">
        <v>415.79559999999998</v>
      </c>
      <c r="D787" s="1">
        <v>249.4503</v>
      </c>
      <c r="E787" s="2">
        <v>81921</v>
      </c>
      <c r="F787" s="1">
        <v>321.58010000000002</v>
      </c>
      <c r="G787" s="1">
        <v>0.8</v>
      </c>
      <c r="H787" s="1">
        <v>0.99150000000000005</v>
      </c>
      <c r="I787" s="1">
        <v>0.7329</v>
      </c>
      <c r="J787" s="1">
        <v>0.86129999999999995</v>
      </c>
      <c r="K787" s="1">
        <v>1.6668000000000001</v>
      </c>
      <c r="L787" s="1">
        <v>0.77339999999999998</v>
      </c>
      <c r="M787">
        <v>0</v>
      </c>
    </row>
    <row r="788" spans="1:13" x14ac:dyDescent="0.3">
      <c r="A788" s="2">
        <v>92201</v>
      </c>
      <c r="B788" s="1">
        <v>1199.309</v>
      </c>
      <c r="C788" s="1">
        <v>482.77699999999999</v>
      </c>
      <c r="D788" s="1">
        <v>244.23830000000001</v>
      </c>
      <c r="E788" s="2">
        <v>92937</v>
      </c>
      <c r="F788" s="1">
        <v>342.62799999999999</v>
      </c>
      <c r="G788" s="1">
        <v>0.86260000000000003</v>
      </c>
      <c r="H788" s="1">
        <v>0.99209999999999998</v>
      </c>
      <c r="I788" s="1">
        <v>0.73799999999999999</v>
      </c>
      <c r="J788" s="1">
        <v>0.80549999999999999</v>
      </c>
      <c r="K788" s="1">
        <v>1.9766999999999999</v>
      </c>
      <c r="L788" s="1">
        <v>0.7097</v>
      </c>
      <c r="M788">
        <v>0</v>
      </c>
    </row>
    <row r="789" spans="1:13" x14ac:dyDescent="0.3">
      <c r="A789" s="2">
        <v>73755</v>
      </c>
      <c r="B789" s="1">
        <v>1093.952</v>
      </c>
      <c r="C789" s="1">
        <v>438.54349999999999</v>
      </c>
      <c r="D789" s="1">
        <v>215.47739999999999</v>
      </c>
      <c r="E789" s="2">
        <v>74864</v>
      </c>
      <c r="F789" s="1">
        <v>306.44380000000001</v>
      </c>
      <c r="G789" s="1">
        <v>0.871</v>
      </c>
      <c r="H789" s="1">
        <v>0.98519999999999996</v>
      </c>
      <c r="I789" s="1">
        <v>0.59189999999999998</v>
      </c>
      <c r="J789" s="1">
        <v>0.77449999999999997</v>
      </c>
      <c r="K789" s="1">
        <v>2.0352000000000001</v>
      </c>
      <c r="L789" s="1">
        <v>0.69879999999999998</v>
      </c>
      <c r="M789">
        <v>0</v>
      </c>
    </row>
    <row r="790" spans="1:13" x14ac:dyDescent="0.3">
      <c r="A790" s="2">
        <v>67193</v>
      </c>
      <c r="B790" s="1">
        <v>1027.8910000000001</v>
      </c>
      <c r="C790" s="1">
        <v>412.36399999999998</v>
      </c>
      <c r="D790" s="1">
        <v>208.25280000000001</v>
      </c>
      <c r="E790" s="2">
        <v>67886</v>
      </c>
      <c r="F790" s="1">
        <v>292.4941</v>
      </c>
      <c r="G790" s="1">
        <v>0.86309999999999998</v>
      </c>
      <c r="H790" s="1">
        <v>0.98980000000000001</v>
      </c>
      <c r="I790" s="1">
        <v>0.75649999999999995</v>
      </c>
      <c r="J790" s="1">
        <v>0.79920000000000002</v>
      </c>
      <c r="K790" s="1">
        <v>1.9801</v>
      </c>
      <c r="L790" s="1">
        <v>0.70930000000000004</v>
      </c>
      <c r="M790">
        <v>0</v>
      </c>
    </row>
    <row r="791" spans="1:13" x14ac:dyDescent="0.3">
      <c r="A791" s="2">
        <v>77047</v>
      </c>
      <c r="B791" s="1">
        <v>1081.92</v>
      </c>
      <c r="C791" s="1">
        <v>419.24470000000002</v>
      </c>
      <c r="D791" s="1">
        <v>234.83840000000001</v>
      </c>
      <c r="E791" s="2">
        <v>77801</v>
      </c>
      <c r="F791" s="1">
        <v>313.2081</v>
      </c>
      <c r="G791" s="1">
        <v>0.82840000000000003</v>
      </c>
      <c r="H791" s="1">
        <v>0.99029999999999996</v>
      </c>
      <c r="I791" s="1">
        <v>0.72499999999999998</v>
      </c>
      <c r="J791" s="1">
        <v>0.82709999999999995</v>
      </c>
      <c r="K791" s="1">
        <v>1.7851999999999999</v>
      </c>
      <c r="L791" s="1">
        <v>0.74709999999999999</v>
      </c>
      <c r="M791">
        <v>0</v>
      </c>
    </row>
    <row r="792" spans="1:13" x14ac:dyDescent="0.3">
      <c r="A792" s="2">
        <v>76657</v>
      </c>
      <c r="B792" s="1">
        <v>1080.8040000000001</v>
      </c>
      <c r="C792" s="1">
        <v>422.3134</v>
      </c>
      <c r="D792" s="1">
        <v>231.6413</v>
      </c>
      <c r="E792" s="2">
        <v>77515</v>
      </c>
      <c r="F792" s="1">
        <v>312.41430000000003</v>
      </c>
      <c r="G792" s="1">
        <v>0.83609999999999995</v>
      </c>
      <c r="H792" s="1">
        <v>0.9889</v>
      </c>
      <c r="I792" s="1">
        <v>0.73299999999999998</v>
      </c>
      <c r="J792" s="1">
        <v>0.8246</v>
      </c>
      <c r="K792" s="1">
        <v>1.8230999999999999</v>
      </c>
      <c r="L792" s="1">
        <v>0.73980000000000001</v>
      </c>
      <c r="M792">
        <v>0</v>
      </c>
    </row>
    <row r="793" spans="1:13" x14ac:dyDescent="0.3">
      <c r="A793" s="2">
        <v>83801</v>
      </c>
      <c r="B793" s="1">
        <v>1137.9860000000001</v>
      </c>
      <c r="C793" s="1">
        <v>448.66289999999998</v>
      </c>
      <c r="D793" s="1">
        <v>238.97839999999999</v>
      </c>
      <c r="E793" s="2">
        <v>84733</v>
      </c>
      <c r="F793" s="1">
        <v>326.64769999999999</v>
      </c>
      <c r="G793" s="1">
        <v>0.84630000000000005</v>
      </c>
      <c r="H793" s="1">
        <v>0.98899999999999999</v>
      </c>
      <c r="I793" s="1">
        <v>0.74380000000000002</v>
      </c>
      <c r="J793" s="1">
        <v>0.81320000000000003</v>
      </c>
      <c r="K793" s="1">
        <v>1.8774</v>
      </c>
      <c r="L793" s="1">
        <v>0.72799999999999998</v>
      </c>
      <c r="M793">
        <v>0</v>
      </c>
    </row>
    <row r="794" spans="1:13" x14ac:dyDescent="0.3">
      <c r="A794" s="2">
        <v>99043</v>
      </c>
      <c r="B794" s="1">
        <v>1201.0840000000001</v>
      </c>
      <c r="C794" s="1">
        <v>461.92520000000002</v>
      </c>
      <c r="D794" s="1">
        <v>274.14370000000002</v>
      </c>
      <c r="E794" s="2">
        <v>99963</v>
      </c>
      <c r="F794" s="1">
        <v>355.11329999999998</v>
      </c>
      <c r="G794" s="1">
        <v>0.80479999999999996</v>
      </c>
      <c r="H794" s="1">
        <v>0.99080000000000001</v>
      </c>
      <c r="I794" s="1">
        <v>0.72009999999999996</v>
      </c>
      <c r="J794" s="1">
        <v>0.86280000000000001</v>
      </c>
      <c r="K794" s="1">
        <v>1.6850000000000001</v>
      </c>
      <c r="L794" s="1">
        <v>0.76880000000000004</v>
      </c>
      <c r="M794">
        <v>0</v>
      </c>
    </row>
    <row r="795" spans="1:13" x14ac:dyDescent="0.3">
      <c r="A795" s="2">
        <v>72777</v>
      </c>
      <c r="B795" s="1">
        <v>1066.963</v>
      </c>
      <c r="C795" s="1">
        <v>430.21640000000002</v>
      </c>
      <c r="D795" s="1">
        <v>217.2542</v>
      </c>
      <c r="E795" s="2">
        <v>73339</v>
      </c>
      <c r="F795" s="1">
        <v>304.40519999999998</v>
      </c>
      <c r="G795" s="1">
        <v>0.86309999999999998</v>
      </c>
      <c r="H795" s="1">
        <v>0.99229999999999996</v>
      </c>
      <c r="I795" s="1">
        <v>0.70679999999999998</v>
      </c>
      <c r="J795" s="1">
        <v>0.8034</v>
      </c>
      <c r="K795" s="1">
        <v>1.9802</v>
      </c>
      <c r="L795" s="1">
        <v>0.70760000000000001</v>
      </c>
      <c r="M795">
        <v>0</v>
      </c>
    </row>
    <row r="796" spans="1:13" x14ac:dyDescent="0.3">
      <c r="A796" s="2">
        <v>65204</v>
      </c>
      <c r="B796" s="1">
        <v>984.46900000000005</v>
      </c>
      <c r="C796" s="1">
        <v>383.34789999999998</v>
      </c>
      <c r="D796" s="1">
        <v>217.1087</v>
      </c>
      <c r="E796" s="2">
        <v>65771</v>
      </c>
      <c r="F796" s="1">
        <v>288.13249999999999</v>
      </c>
      <c r="G796" s="1">
        <v>0.82420000000000004</v>
      </c>
      <c r="H796" s="1">
        <v>0.99139999999999995</v>
      </c>
      <c r="I796" s="1">
        <v>0.66779999999999995</v>
      </c>
      <c r="J796" s="1">
        <v>0.84540000000000004</v>
      </c>
      <c r="K796" s="1">
        <v>1.7657</v>
      </c>
      <c r="L796" s="1">
        <v>0.75160000000000005</v>
      </c>
      <c r="M796">
        <v>0</v>
      </c>
    </row>
    <row r="797" spans="1:13" x14ac:dyDescent="0.3">
      <c r="A797" s="2">
        <v>90643</v>
      </c>
      <c r="B797" s="1">
        <v>1160.6120000000001</v>
      </c>
      <c r="C797" s="1">
        <v>453.14850000000001</v>
      </c>
      <c r="D797" s="1">
        <v>255.28360000000001</v>
      </c>
      <c r="E797" s="2">
        <v>91366</v>
      </c>
      <c r="F797" s="1">
        <v>339.7208</v>
      </c>
      <c r="G797" s="1">
        <v>0.82620000000000005</v>
      </c>
      <c r="H797" s="1">
        <v>0.99209999999999998</v>
      </c>
      <c r="I797" s="1">
        <v>0.75049999999999994</v>
      </c>
      <c r="J797" s="1">
        <v>0.84560000000000002</v>
      </c>
      <c r="K797" s="1">
        <v>1.7750999999999999</v>
      </c>
      <c r="L797" s="1">
        <v>0.74970000000000003</v>
      </c>
      <c r="M797">
        <v>0</v>
      </c>
    </row>
    <row r="798" spans="1:13" x14ac:dyDescent="0.3">
      <c r="A798" s="2">
        <v>69052</v>
      </c>
      <c r="B798" s="1">
        <v>1001.6849999999999</v>
      </c>
      <c r="C798" s="1">
        <v>384.24889999999999</v>
      </c>
      <c r="D798" s="1">
        <v>230.04769999999999</v>
      </c>
      <c r="E798" s="2">
        <v>69692</v>
      </c>
      <c r="F798" s="1">
        <v>296.51260000000002</v>
      </c>
      <c r="G798" s="1">
        <v>0.80100000000000005</v>
      </c>
      <c r="H798" s="1">
        <v>0.99080000000000001</v>
      </c>
      <c r="I798" s="1">
        <v>0.73160000000000003</v>
      </c>
      <c r="J798" s="1">
        <v>0.86480000000000001</v>
      </c>
      <c r="K798" s="1">
        <v>1.6702999999999999</v>
      </c>
      <c r="L798" s="1">
        <v>0.77170000000000005</v>
      </c>
      <c r="M798">
        <v>0</v>
      </c>
    </row>
    <row r="799" spans="1:13" x14ac:dyDescent="0.3">
      <c r="A799" s="2">
        <v>64896</v>
      </c>
      <c r="B799" s="1">
        <v>1039.316</v>
      </c>
      <c r="C799" s="1">
        <v>430.11989999999997</v>
      </c>
      <c r="D799" s="1">
        <v>193.0693</v>
      </c>
      <c r="E799" s="2">
        <v>66107</v>
      </c>
      <c r="F799" s="1">
        <v>287.4511</v>
      </c>
      <c r="G799" s="1">
        <v>0.89359999999999995</v>
      </c>
      <c r="H799" s="1">
        <v>0.98170000000000002</v>
      </c>
      <c r="I799" s="1">
        <v>0.63749999999999996</v>
      </c>
      <c r="J799" s="1">
        <v>0.755</v>
      </c>
      <c r="K799" s="1">
        <v>2.2277999999999998</v>
      </c>
      <c r="L799" s="1">
        <v>0.66830000000000001</v>
      </c>
      <c r="M799">
        <v>0</v>
      </c>
    </row>
    <row r="800" spans="1:13" x14ac:dyDescent="0.3">
      <c r="A800" s="2">
        <v>81601</v>
      </c>
      <c r="B800" s="1">
        <v>1095.816</v>
      </c>
      <c r="C800" s="1">
        <v>418.41849999999999</v>
      </c>
      <c r="D800" s="1">
        <v>249.62379999999999</v>
      </c>
      <c r="E800" s="2">
        <v>82693</v>
      </c>
      <c r="F800" s="1">
        <v>322.33150000000001</v>
      </c>
      <c r="G800" s="1">
        <v>0.80249999999999999</v>
      </c>
      <c r="H800" s="1">
        <v>0.98680000000000001</v>
      </c>
      <c r="I800" s="1">
        <v>0.75119999999999998</v>
      </c>
      <c r="J800" s="1">
        <v>0.85389999999999999</v>
      </c>
      <c r="K800" s="1">
        <v>1.6761999999999999</v>
      </c>
      <c r="L800" s="1">
        <v>0.77039999999999997</v>
      </c>
      <c r="M800">
        <v>0</v>
      </c>
    </row>
    <row r="801" spans="1:13" x14ac:dyDescent="0.3">
      <c r="A801" s="2">
        <v>70609</v>
      </c>
      <c r="B801" s="1">
        <v>1011.299</v>
      </c>
      <c r="C801" s="1">
        <v>393.83049999999997</v>
      </c>
      <c r="D801" s="1">
        <v>228.63900000000001</v>
      </c>
      <c r="E801" s="2">
        <v>71270</v>
      </c>
      <c r="F801" s="1">
        <v>299.83690000000001</v>
      </c>
      <c r="G801" s="1">
        <v>0.81420000000000003</v>
      </c>
      <c r="H801" s="1">
        <v>0.99070000000000003</v>
      </c>
      <c r="I801" s="1">
        <v>0.67979999999999996</v>
      </c>
      <c r="J801" s="1">
        <v>0.86760000000000004</v>
      </c>
      <c r="K801" s="1">
        <v>1.7224999999999999</v>
      </c>
      <c r="L801" s="1">
        <v>0.76129999999999998</v>
      </c>
      <c r="M801">
        <v>0</v>
      </c>
    </row>
    <row r="802" spans="1:13" x14ac:dyDescent="0.3">
      <c r="A802" s="2">
        <v>97447</v>
      </c>
      <c r="B802" s="1">
        <v>1172.021</v>
      </c>
      <c r="C802" s="1">
        <v>448.68889999999999</v>
      </c>
      <c r="D802" s="1">
        <v>276.98970000000003</v>
      </c>
      <c r="E802" s="2">
        <v>98077</v>
      </c>
      <c r="F802" s="1">
        <v>352.2405</v>
      </c>
      <c r="G802" s="1">
        <v>0.78669999999999995</v>
      </c>
      <c r="H802" s="1">
        <v>0.99360000000000004</v>
      </c>
      <c r="I802" s="1">
        <v>0.7601</v>
      </c>
      <c r="J802" s="1">
        <v>0.89149999999999996</v>
      </c>
      <c r="K802" s="1">
        <v>1.6198999999999999</v>
      </c>
      <c r="L802" s="1">
        <v>0.78500000000000003</v>
      </c>
      <c r="M802">
        <v>0</v>
      </c>
    </row>
    <row r="803" spans="1:13" x14ac:dyDescent="0.3">
      <c r="A803" s="2">
        <v>95173</v>
      </c>
      <c r="B803" s="1">
        <v>1192.175</v>
      </c>
      <c r="C803" s="1">
        <v>463.37020000000001</v>
      </c>
      <c r="D803" s="1">
        <v>262.56439999999998</v>
      </c>
      <c r="E803" s="2">
        <v>96002</v>
      </c>
      <c r="F803" s="1">
        <v>348.10629999999998</v>
      </c>
      <c r="G803" s="1">
        <v>0.82399999999999995</v>
      </c>
      <c r="H803" s="1">
        <v>0.99139999999999995</v>
      </c>
      <c r="I803" s="1">
        <v>0.70579999999999998</v>
      </c>
      <c r="J803" s="1">
        <v>0.84150000000000003</v>
      </c>
      <c r="K803" s="1">
        <v>1.7647999999999999</v>
      </c>
      <c r="L803" s="1">
        <v>0.75119999999999998</v>
      </c>
      <c r="M803">
        <v>0</v>
      </c>
    </row>
    <row r="804" spans="1:13" x14ac:dyDescent="0.3">
      <c r="A804" s="2">
        <v>99850</v>
      </c>
      <c r="B804" s="1">
        <v>1242.6279999999999</v>
      </c>
      <c r="C804" s="1">
        <v>489.79050000000001</v>
      </c>
      <c r="D804" s="1">
        <v>260.99599999999998</v>
      </c>
      <c r="E804" s="2">
        <v>101228</v>
      </c>
      <c r="F804" s="1">
        <v>356.55709999999999</v>
      </c>
      <c r="G804" s="1">
        <v>0.84619999999999995</v>
      </c>
      <c r="H804" s="1">
        <v>0.98640000000000005</v>
      </c>
      <c r="I804" s="1">
        <v>0.74129999999999996</v>
      </c>
      <c r="J804" s="1">
        <v>0.81259999999999999</v>
      </c>
      <c r="K804" s="1">
        <v>1.8766</v>
      </c>
      <c r="L804" s="1">
        <v>0.72799999999999998</v>
      </c>
      <c r="M804">
        <v>0</v>
      </c>
    </row>
    <row r="805" spans="1:13" x14ac:dyDescent="0.3">
      <c r="A805" s="2">
        <v>70434</v>
      </c>
      <c r="B805" s="1">
        <v>1031.3800000000001</v>
      </c>
      <c r="C805" s="1">
        <v>407.49090000000001</v>
      </c>
      <c r="D805" s="1">
        <v>220.7869</v>
      </c>
      <c r="E805" s="2">
        <v>71200</v>
      </c>
      <c r="F805" s="1">
        <v>299.46510000000001</v>
      </c>
      <c r="G805" s="1">
        <v>0.84050000000000002</v>
      </c>
      <c r="H805" s="1">
        <v>0.98919999999999997</v>
      </c>
      <c r="I805" s="1">
        <v>0.67300000000000004</v>
      </c>
      <c r="J805" s="1">
        <v>0.83209999999999995</v>
      </c>
      <c r="K805" s="1">
        <v>1.8455999999999999</v>
      </c>
      <c r="L805" s="1">
        <v>0.7349</v>
      </c>
      <c r="M805">
        <v>0</v>
      </c>
    </row>
    <row r="806" spans="1:13" x14ac:dyDescent="0.3">
      <c r="A806" s="2">
        <v>91706</v>
      </c>
      <c r="B806" s="1">
        <v>1171.3689999999999</v>
      </c>
      <c r="C806" s="1">
        <v>453.43579999999997</v>
      </c>
      <c r="D806" s="1">
        <v>259.01400000000001</v>
      </c>
      <c r="E806" s="2">
        <v>92969</v>
      </c>
      <c r="F806" s="1">
        <v>341.70699999999999</v>
      </c>
      <c r="G806" s="1">
        <v>0.82079999999999997</v>
      </c>
      <c r="H806" s="1">
        <v>0.98640000000000005</v>
      </c>
      <c r="I806" s="1">
        <v>0.70350000000000001</v>
      </c>
      <c r="J806" s="1">
        <v>0.83989999999999998</v>
      </c>
      <c r="K806" s="1">
        <v>1.7505999999999999</v>
      </c>
      <c r="L806" s="1">
        <v>0.75360000000000005</v>
      </c>
      <c r="M806">
        <v>0</v>
      </c>
    </row>
    <row r="807" spans="1:13" x14ac:dyDescent="0.3">
      <c r="A807" s="2">
        <v>71200</v>
      </c>
      <c r="B807" s="1">
        <v>1031.4690000000001</v>
      </c>
      <c r="C807" s="1">
        <v>407.45510000000002</v>
      </c>
      <c r="D807" s="1">
        <v>223.37270000000001</v>
      </c>
      <c r="E807" s="2">
        <v>71820</v>
      </c>
      <c r="F807" s="1">
        <v>301.08909999999997</v>
      </c>
      <c r="G807" s="1">
        <v>0.83630000000000004</v>
      </c>
      <c r="H807" s="1">
        <v>0.99139999999999995</v>
      </c>
      <c r="I807" s="1">
        <v>0.6986</v>
      </c>
      <c r="J807" s="1">
        <v>0.84099999999999997</v>
      </c>
      <c r="K807" s="1">
        <v>1.8241000000000001</v>
      </c>
      <c r="L807" s="1">
        <v>0.73899999999999999</v>
      </c>
      <c r="M807">
        <v>0</v>
      </c>
    </row>
    <row r="808" spans="1:13" x14ac:dyDescent="0.3">
      <c r="A808" s="2">
        <v>66682</v>
      </c>
      <c r="B808" s="1">
        <v>1004.941</v>
      </c>
      <c r="C808" s="1">
        <v>385.99040000000002</v>
      </c>
      <c r="D808" s="1">
        <v>221.3974</v>
      </c>
      <c r="E808" s="2">
        <v>67537</v>
      </c>
      <c r="F808" s="1">
        <v>291.37979999999999</v>
      </c>
      <c r="G808" s="1">
        <v>0.81910000000000005</v>
      </c>
      <c r="H808" s="1">
        <v>0.98729999999999996</v>
      </c>
      <c r="I808" s="1">
        <v>0.64880000000000004</v>
      </c>
      <c r="J808" s="1">
        <v>0.82969999999999999</v>
      </c>
      <c r="K808" s="1">
        <v>1.7434000000000001</v>
      </c>
      <c r="L808" s="1">
        <v>0.75490000000000002</v>
      </c>
      <c r="M808">
        <v>0</v>
      </c>
    </row>
    <row r="809" spans="1:13" x14ac:dyDescent="0.3">
      <c r="A809" s="2">
        <v>81425</v>
      </c>
      <c r="B809" s="1">
        <v>1120.9159999999999</v>
      </c>
      <c r="C809" s="1">
        <v>450.31569999999999</v>
      </c>
      <c r="D809" s="1">
        <v>230.94550000000001</v>
      </c>
      <c r="E809" s="2">
        <v>82394</v>
      </c>
      <c r="F809" s="1">
        <v>321.9837</v>
      </c>
      <c r="G809" s="1">
        <v>0.85850000000000004</v>
      </c>
      <c r="H809" s="1">
        <v>0.98819999999999997</v>
      </c>
      <c r="I809" s="1">
        <v>0.73370000000000002</v>
      </c>
      <c r="J809" s="1">
        <v>0.81440000000000001</v>
      </c>
      <c r="K809" s="1">
        <v>1.9499</v>
      </c>
      <c r="L809" s="1">
        <v>0.71499999999999997</v>
      </c>
      <c r="M809">
        <v>0</v>
      </c>
    </row>
    <row r="810" spans="1:13" x14ac:dyDescent="0.3">
      <c r="A810" s="2">
        <v>84429</v>
      </c>
      <c r="B810" s="1">
        <v>1171.971</v>
      </c>
      <c r="C810" s="1">
        <v>475.0915</v>
      </c>
      <c r="D810" s="1">
        <v>229.3297</v>
      </c>
      <c r="E810" s="2">
        <v>85639</v>
      </c>
      <c r="F810" s="1">
        <v>327.86939999999998</v>
      </c>
      <c r="G810" s="1">
        <v>0.87580000000000002</v>
      </c>
      <c r="H810" s="1">
        <v>0.9859</v>
      </c>
      <c r="I810" s="1">
        <v>0.67090000000000005</v>
      </c>
      <c r="J810" s="1">
        <v>0.77239999999999998</v>
      </c>
      <c r="K810" s="1">
        <v>2.0716999999999999</v>
      </c>
      <c r="L810" s="1">
        <v>0.69010000000000005</v>
      </c>
      <c r="M810">
        <v>0</v>
      </c>
    </row>
    <row r="811" spans="1:13" x14ac:dyDescent="0.3">
      <c r="A811" s="2">
        <v>67985</v>
      </c>
      <c r="B811" s="1">
        <v>1001.035</v>
      </c>
      <c r="C811" s="1">
        <v>391.07069999999999</v>
      </c>
      <c r="D811" s="1">
        <v>222.5977</v>
      </c>
      <c r="E811" s="2">
        <v>68625</v>
      </c>
      <c r="F811" s="1">
        <v>294.21280000000002</v>
      </c>
      <c r="G811" s="1">
        <v>0.82220000000000004</v>
      </c>
      <c r="H811" s="1">
        <v>0.99070000000000003</v>
      </c>
      <c r="I811" s="1">
        <v>0.73</v>
      </c>
      <c r="J811" s="1">
        <v>0.85260000000000002</v>
      </c>
      <c r="K811" s="1">
        <v>1.7567999999999999</v>
      </c>
      <c r="L811" s="1">
        <v>0.75229999999999997</v>
      </c>
      <c r="M811">
        <v>0</v>
      </c>
    </row>
    <row r="812" spans="1:13" x14ac:dyDescent="0.3">
      <c r="A812" s="2">
        <v>69474</v>
      </c>
      <c r="B812" s="1">
        <v>1048.069</v>
      </c>
      <c r="C812" s="1">
        <v>428.16989999999998</v>
      </c>
      <c r="D812" s="1">
        <v>207.4956</v>
      </c>
      <c r="E812" s="2">
        <v>70234</v>
      </c>
      <c r="F812" s="1">
        <v>297.41730000000001</v>
      </c>
      <c r="G812" s="1">
        <v>0.87470000000000003</v>
      </c>
      <c r="H812" s="1">
        <v>0.98919999999999997</v>
      </c>
      <c r="I812" s="1">
        <v>0.64249999999999996</v>
      </c>
      <c r="J812" s="1">
        <v>0.79479999999999995</v>
      </c>
      <c r="K812" s="1">
        <v>2.0634999999999999</v>
      </c>
      <c r="L812" s="1">
        <v>0.6946</v>
      </c>
      <c r="M812">
        <v>0</v>
      </c>
    </row>
    <row r="813" spans="1:13" x14ac:dyDescent="0.3">
      <c r="A813" s="2">
        <v>61352</v>
      </c>
      <c r="B813" s="1">
        <v>964.35500000000002</v>
      </c>
      <c r="C813" s="1">
        <v>381.33429999999998</v>
      </c>
      <c r="D813" s="1">
        <v>206.304</v>
      </c>
      <c r="E813" s="2">
        <v>61996</v>
      </c>
      <c r="F813" s="1">
        <v>279.49200000000002</v>
      </c>
      <c r="G813" s="1">
        <v>0.84099999999999997</v>
      </c>
      <c r="H813" s="1">
        <v>0.98960000000000004</v>
      </c>
      <c r="I813" s="1">
        <v>0.71460000000000001</v>
      </c>
      <c r="J813" s="1">
        <v>0.82899999999999996</v>
      </c>
      <c r="K813" s="1">
        <v>1.8484</v>
      </c>
      <c r="L813" s="1">
        <v>0.7329</v>
      </c>
      <c r="M813">
        <v>0</v>
      </c>
    </row>
    <row r="814" spans="1:13" x14ac:dyDescent="0.3">
      <c r="A814" s="2">
        <v>93270</v>
      </c>
      <c r="B814" s="1">
        <v>1195.748</v>
      </c>
      <c r="C814" s="1">
        <v>472.18009999999998</v>
      </c>
      <c r="D814" s="1">
        <v>253.70500000000001</v>
      </c>
      <c r="E814" s="2">
        <v>94585</v>
      </c>
      <c r="F814" s="1">
        <v>344.60849999999999</v>
      </c>
      <c r="G814" s="1">
        <v>0.84340000000000004</v>
      </c>
      <c r="H814" s="1">
        <v>0.98609999999999998</v>
      </c>
      <c r="I814" s="1">
        <v>0.64159999999999995</v>
      </c>
      <c r="J814" s="1">
        <v>0.81969999999999998</v>
      </c>
      <c r="K814" s="1">
        <v>1.8611</v>
      </c>
      <c r="L814" s="1">
        <v>0.7298</v>
      </c>
      <c r="M814">
        <v>0</v>
      </c>
    </row>
    <row r="815" spans="1:13" x14ac:dyDescent="0.3">
      <c r="A815" s="2">
        <v>80759</v>
      </c>
      <c r="B815" s="1">
        <v>1134.33</v>
      </c>
      <c r="C815" s="1">
        <v>451.41090000000003</v>
      </c>
      <c r="D815" s="1">
        <v>229.5633</v>
      </c>
      <c r="E815" s="2">
        <v>82166</v>
      </c>
      <c r="F815" s="1">
        <v>320.66419999999999</v>
      </c>
      <c r="G815" s="1">
        <v>0.86099999999999999</v>
      </c>
      <c r="H815" s="1">
        <v>0.9829</v>
      </c>
      <c r="I815" s="1">
        <v>0.71299999999999997</v>
      </c>
      <c r="J815" s="1">
        <v>0.78869999999999996</v>
      </c>
      <c r="K815" s="1">
        <v>1.9663999999999999</v>
      </c>
      <c r="L815" s="1">
        <v>0.71040000000000003</v>
      </c>
      <c r="M815">
        <v>0</v>
      </c>
    </row>
    <row r="816" spans="1:13" x14ac:dyDescent="0.3">
      <c r="A816" s="2">
        <v>87336</v>
      </c>
      <c r="B816" s="1">
        <v>1203.827</v>
      </c>
      <c r="C816" s="1">
        <v>481.39089999999999</v>
      </c>
      <c r="D816" s="1">
        <v>231.95310000000001</v>
      </c>
      <c r="E816" s="2">
        <v>88856</v>
      </c>
      <c r="F816" s="1">
        <v>333.46609999999998</v>
      </c>
      <c r="G816" s="1">
        <v>0.87629999999999997</v>
      </c>
      <c r="H816" s="1">
        <v>0.9829</v>
      </c>
      <c r="I816" s="1">
        <v>0.63329999999999997</v>
      </c>
      <c r="J816" s="1">
        <v>0.75729999999999997</v>
      </c>
      <c r="K816" s="1">
        <v>2.0754000000000001</v>
      </c>
      <c r="L816" s="1">
        <v>0.69269999999999998</v>
      </c>
      <c r="M816">
        <v>0</v>
      </c>
    </row>
    <row r="817" spans="1:13" x14ac:dyDescent="0.3">
      <c r="A817" s="2">
        <v>86264</v>
      </c>
      <c r="B817" s="1">
        <v>1142.8979999999999</v>
      </c>
      <c r="C817" s="1">
        <v>459.29489999999998</v>
      </c>
      <c r="D817" s="1">
        <v>239.8484</v>
      </c>
      <c r="E817" s="2">
        <v>87031</v>
      </c>
      <c r="F817" s="1">
        <v>331.41320000000002</v>
      </c>
      <c r="G817" s="1">
        <v>0.8528</v>
      </c>
      <c r="H817" s="1">
        <v>0.99119999999999997</v>
      </c>
      <c r="I817" s="1">
        <v>0.74760000000000004</v>
      </c>
      <c r="J817" s="1">
        <v>0.82989999999999997</v>
      </c>
      <c r="K817" s="1">
        <v>1.9149</v>
      </c>
      <c r="L817" s="1">
        <v>0.72160000000000002</v>
      </c>
      <c r="M817">
        <v>0</v>
      </c>
    </row>
    <row r="818" spans="1:13" x14ac:dyDescent="0.3">
      <c r="A818" s="2">
        <v>71368</v>
      </c>
      <c r="B818" s="1">
        <v>1053.5060000000001</v>
      </c>
      <c r="C818" s="1">
        <v>427.34089999999998</v>
      </c>
      <c r="D818" s="1">
        <v>213.17920000000001</v>
      </c>
      <c r="E818" s="2">
        <v>72230</v>
      </c>
      <c r="F818" s="1">
        <v>301.44409999999999</v>
      </c>
      <c r="G818" s="1">
        <v>0.86670000000000003</v>
      </c>
      <c r="H818" s="1">
        <v>0.98809999999999998</v>
      </c>
      <c r="I818" s="1">
        <v>0.72789999999999999</v>
      </c>
      <c r="J818" s="1">
        <v>0.80810000000000004</v>
      </c>
      <c r="K818" s="1">
        <v>2.0045999999999999</v>
      </c>
      <c r="L818" s="1">
        <v>0.70540000000000003</v>
      </c>
      <c r="M818">
        <v>0</v>
      </c>
    </row>
    <row r="819" spans="1:13" x14ac:dyDescent="0.3">
      <c r="A819" s="2">
        <v>87049</v>
      </c>
      <c r="B819" s="1">
        <v>1124.7619999999999</v>
      </c>
      <c r="C819" s="1">
        <v>419.61840000000001</v>
      </c>
      <c r="D819" s="1">
        <v>266.63290000000001</v>
      </c>
      <c r="E819" s="2">
        <v>88432</v>
      </c>
      <c r="F819" s="1">
        <v>332.9178</v>
      </c>
      <c r="G819" s="1">
        <v>0.7722</v>
      </c>
      <c r="H819" s="1">
        <v>0.98440000000000005</v>
      </c>
      <c r="I819" s="1">
        <v>0.73829999999999996</v>
      </c>
      <c r="J819" s="1">
        <v>0.86470000000000002</v>
      </c>
      <c r="K819" s="1">
        <v>1.5738000000000001</v>
      </c>
      <c r="L819" s="1">
        <v>0.79339999999999999</v>
      </c>
      <c r="M819">
        <v>0</v>
      </c>
    </row>
    <row r="820" spans="1:13" x14ac:dyDescent="0.3">
      <c r="A820" s="2">
        <v>57907</v>
      </c>
      <c r="B820" s="1">
        <v>949.8</v>
      </c>
      <c r="C820" s="1">
        <v>387.48140000000001</v>
      </c>
      <c r="D820" s="1">
        <v>191.24619999999999</v>
      </c>
      <c r="E820" s="2">
        <v>58497</v>
      </c>
      <c r="F820" s="1">
        <v>271.5317</v>
      </c>
      <c r="G820" s="1">
        <v>0.86970000000000003</v>
      </c>
      <c r="H820" s="1">
        <v>0.9899</v>
      </c>
      <c r="I820" s="1">
        <v>0.71040000000000003</v>
      </c>
      <c r="J820" s="1">
        <v>0.80659999999999998</v>
      </c>
      <c r="K820" s="1">
        <v>2.0261</v>
      </c>
      <c r="L820" s="1">
        <v>0.70079999999999998</v>
      </c>
      <c r="M820">
        <v>0</v>
      </c>
    </row>
    <row r="821" spans="1:13" x14ac:dyDescent="0.3">
      <c r="A821" s="2">
        <v>72882</v>
      </c>
      <c r="B821" s="1">
        <v>1046.463</v>
      </c>
      <c r="C821" s="1">
        <v>407.27300000000002</v>
      </c>
      <c r="D821" s="1">
        <v>228.8424</v>
      </c>
      <c r="E821" s="2">
        <v>74144</v>
      </c>
      <c r="F821" s="1">
        <v>304.62479999999999</v>
      </c>
      <c r="G821" s="1">
        <v>0.82720000000000005</v>
      </c>
      <c r="H821" s="1">
        <v>0.98299999999999998</v>
      </c>
      <c r="I821" s="1">
        <v>0.66900000000000004</v>
      </c>
      <c r="J821" s="1">
        <v>0.83630000000000004</v>
      </c>
      <c r="K821" s="1">
        <v>1.7797000000000001</v>
      </c>
      <c r="L821" s="1">
        <v>0.748</v>
      </c>
      <c r="M821">
        <v>0</v>
      </c>
    </row>
    <row r="822" spans="1:13" x14ac:dyDescent="0.3">
      <c r="A822" s="2">
        <v>79709</v>
      </c>
      <c r="B822" s="1">
        <v>1142.1759999999999</v>
      </c>
      <c r="C822" s="1">
        <v>479.80950000000001</v>
      </c>
      <c r="D822" s="1">
        <v>212.18879999999999</v>
      </c>
      <c r="E822" s="2">
        <v>80310</v>
      </c>
      <c r="F822" s="1">
        <v>318.57279999999997</v>
      </c>
      <c r="G822" s="1">
        <v>0.89690000000000003</v>
      </c>
      <c r="H822" s="1">
        <v>0.99250000000000005</v>
      </c>
      <c r="I822" s="1">
        <v>0.61760000000000004</v>
      </c>
      <c r="J822" s="1">
        <v>0.76780000000000004</v>
      </c>
      <c r="K822" s="1">
        <v>2.2612000000000001</v>
      </c>
      <c r="L822" s="1">
        <v>0.66400000000000003</v>
      </c>
      <c r="M822">
        <v>0</v>
      </c>
    </row>
    <row r="823" spans="1:13" x14ac:dyDescent="0.3">
      <c r="A823" s="2">
        <v>68292</v>
      </c>
      <c r="B823" s="1">
        <v>982.05200000000002</v>
      </c>
      <c r="C823" s="1">
        <v>368.68669999999997</v>
      </c>
      <c r="D823" s="1">
        <v>237.16540000000001</v>
      </c>
      <c r="E823" s="2">
        <v>68891</v>
      </c>
      <c r="F823" s="1">
        <v>294.87639999999999</v>
      </c>
      <c r="G823" s="1">
        <v>0.76559999999999995</v>
      </c>
      <c r="H823" s="1">
        <v>0.99129999999999996</v>
      </c>
      <c r="I823" s="1">
        <v>0.72119999999999995</v>
      </c>
      <c r="J823" s="1">
        <v>0.88980000000000004</v>
      </c>
      <c r="K823" s="1">
        <v>1.5546</v>
      </c>
      <c r="L823" s="1">
        <v>0.79979999999999996</v>
      </c>
      <c r="M823">
        <v>0</v>
      </c>
    </row>
    <row r="824" spans="1:13" x14ac:dyDescent="0.3">
      <c r="A824" s="2">
        <v>63837</v>
      </c>
      <c r="B824" s="1">
        <v>948.05600000000004</v>
      </c>
      <c r="C824" s="1">
        <v>360.8383</v>
      </c>
      <c r="D824" s="1">
        <v>226.03469999999999</v>
      </c>
      <c r="E824" s="2">
        <v>64372</v>
      </c>
      <c r="F824" s="1">
        <v>285.09609999999998</v>
      </c>
      <c r="G824" s="1">
        <v>0.77949999999999997</v>
      </c>
      <c r="H824" s="1">
        <v>0.99170000000000003</v>
      </c>
      <c r="I824" s="1">
        <v>0.71650000000000003</v>
      </c>
      <c r="J824" s="1">
        <v>0.89249999999999996</v>
      </c>
      <c r="K824" s="1">
        <v>1.5964</v>
      </c>
      <c r="L824" s="1">
        <v>0.79010000000000002</v>
      </c>
      <c r="M824">
        <v>0</v>
      </c>
    </row>
    <row r="825" spans="1:13" x14ac:dyDescent="0.3">
      <c r="A825" s="2">
        <v>63474</v>
      </c>
      <c r="B825" s="1">
        <v>958.93</v>
      </c>
      <c r="C825" s="1">
        <v>366.54700000000003</v>
      </c>
      <c r="D825" s="1">
        <v>221.18020000000001</v>
      </c>
      <c r="E825" s="2">
        <v>64122</v>
      </c>
      <c r="F825" s="1">
        <v>284.28440000000001</v>
      </c>
      <c r="G825" s="1">
        <v>0.7974</v>
      </c>
      <c r="H825" s="1">
        <v>0.9899</v>
      </c>
      <c r="I825" s="1">
        <v>0.70140000000000002</v>
      </c>
      <c r="J825" s="1">
        <v>0.86739999999999995</v>
      </c>
      <c r="K825" s="1">
        <v>1.6572</v>
      </c>
      <c r="L825" s="1">
        <v>0.77559999999999996</v>
      </c>
      <c r="M825">
        <v>0</v>
      </c>
    </row>
    <row r="826" spans="1:13" x14ac:dyDescent="0.3">
      <c r="A826" s="2">
        <v>82330</v>
      </c>
      <c r="B826" s="1">
        <v>1118.7190000000001</v>
      </c>
      <c r="C826" s="1">
        <v>443.32749999999999</v>
      </c>
      <c r="D826" s="1">
        <v>237.82900000000001</v>
      </c>
      <c r="E826" s="2">
        <v>83009</v>
      </c>
      <c r="F826" s="1">
        <v>323.7681</v>
      </c>
      <c r="G826" s="1">
        <v>0.84389999999999998</v>
      </c>
      <c r="H826" s="1">
        <v>0.99180000000000001</v>
      </c>
      <c r="I826" s="1">
        <v>0.69299999999999995</v>
      </c>
      <c r="J826" s="1">
        <v>0.82669999999999999</v>
      </c>
      <c r="K826" s="1">
        <v>1.8641000000000001</v>
      </c>
      <c r="L826" s="1">
        <v>0.73029999999999995</v>
      </c>
      <c r="M826">
        <v>0</v>
      </c>
    </row>
    <row r="827" spans="1:13" x14ac:dyDescent="0.3">
      <c r="A827" s="2">
        <v>77120</v>
      </c>
      <c r="B827" s="1">
        <v>1115.79</v>
      </c>
      <c r="C827" s="1">
        <v>463.19670000000002</v>
      </c>
      <c r="D827" s="1">
        <v>212.4101</v>
      </c>
      <c r="E827" s="2">
        <v>77770</v>
      </c>
      <c r="F827" s="1">
        <v>313.35640000000001</v>
      </c>
      <c r="G827" s="1">
        <v>0.88870000000000005</v>
      </c>
      <c r="H827" s="1">
        <v>0.99160000000000004</v>
      </c>
      <c r="I827" s="1">
        <v>0.59589999999999999</v>
      </c>
      <c r="J827" s="1">
        <v>0.77839999999999998</v>
      </c>
      <c r="K827" s="1">
        <v>2.1806999999999999</v>
      </c>
      <c r="L827" s="1">
        <v>0.67649999999999999</v>
      </c>
      <c r="M827">
        <v>0</v>
      </c>
    </row>
    <row r="828" spans="1:13" x14ac:dyDescent="0.3">
      <c r="A828" s="2">
        <v>72940</v>
      </c>
      <c r="B828" s="1">
        <v>1080.588</v>
      </c>
      <c r="C828" s="1">
        <v>440.18810000000002</v>
      </c>
      <c r="D828" s="1">
        <v>212.9034</v>
      </c>
      <c r="E828" s="2">
        <v>73668</v>
      </c>
      <c r="F828" s="1">
        <v>304.74590000000001</v>
      </c>
      <c r="G828" s="1">
        <v>0.87529999999999997</v>
      </c>
      <c r="H828" s="1">
        <v>0.99009999999999998</v>
      </c>
      <c r="I828" s="1">
        <v>0.6008</v>
      </c>
      <c r="J828" s="1">
        <v>0.78500000000000003</v>
      </c>
      <c r="K828" s="1">
        <v>2.0674999999999999</v>
      </c>
      <c r="L828" s="1">
        <v>0.69230000000000003</v>
      </c>
      <c r="M828">
        <v>0</v>
      </c>
    </row>
    <row r="829" spans="1:13" x14ac:dyDescent="0.3">
      <c r="A829" s="2">
        <v>56533</v>
      </c>
      <c r="B829" s="1">
        <v>899.49300000000005</v>
      </c>
      <c r="C829" s="1">
        <v>345.5949</v>
      </c>
      <c r="D829" s="1">
        <v>209.79730000000001</v>
      </c>
      <c r="E829" s="2">
        <v>57101</v>
      </c>
      <c r="F829" s="1">
        <v>268.291</v>
      </c>
      <c r="G829" s="1">
        <v>0.79469999999999996</v>
      </c>
      <c r="H829" s="1">
        <v>0.99009999999999998</v>
      </c>
      <c r="I829" s="1">
        <v>0.71289999999999998</v>
      </c>
      <c r="J829" s="1">
        <v>0.878</v>
      </c>
      <c r="K829" s="1">
        <v>1.6473</v>
      </c>
      <c r="L829" s="1">
        <v>0.77629999999999999</v>
      </c>
      <c r="M829">
        <v>0</v>
      </c>
    </row>
    <row r="830" spans="1:13" x14ac:dyDescent="0.3">
      <c r="A830" s="2">
        <v>71777</v>
      </c>
      <c r="B830" s="1">
        <v>1078.0820000000001</v>
      </c>
      <c r="C830" s="1">
        <v>448.57940000000002</v>
      </c>
      <c r="D830" s="1">
        <v>204.38499999999999</v>
      </c>
      <c r="E830" s="2">
        <v>72611</v>
      </c>
      <c r="F830" s="1">
        <v>302.30669999999998</v>
      </c>
      <c r="G830" s="1">
        <v>0.89019999999999999</v>
      </c>
      <c r="H830" s="1">
        <v>0.98850000000000005</v>
      </c>
      <c r="I830" s="1">
        <v>0.7671</v>
      </c>
      <c r="J830" s="1">
        <v>0.77610000000000001</v>
      </c>
      <c r="K830" s="1">
        <v>2.1947999999999999</v>
      </c>
      <c r="L830" s="1">
        <v>0.67390000000000005</v>
      </c>
      <c r="M830">
        <v>0</v>
      </c>
    </row>
    <row r="831" spans="1:13" x14ac:dyDescent="0.3">
      <c r="A831" s="2">
        <v>75655</v>
      </c>
      <c r="B831" s="1">
        <v>1078.5730000000001</v>
      </c>
      <c r="C831" s="1">
        <v>433.02949999999998</v>
      </c>
      <c r="D831" s="1">
        <v>223.27019999999999</v>
      </c>
      <c r="E831" s="2">
        <v>76640</v>
      </c>
      <c r="F831" s="1">
        <v>310.36579999999998</v>
      </c>
      <c r="G831" s="1">
        <v>0.85680000000000001</v>
      </c>
      <c r="H831" s="1">
        <v>0.98709999999999998</v>
      </c>
      <c r="I831" s="1">
        <v>0.74409999999999998</v>
      </c>
      <c r="J831" s="1">
        <v>0.81720000000000004</v>
      </c>
      <c r="K831" s="1">
        <v>1.9395</v>
      </c>
      <c r="L831" s="1">
        <v>0.7167</v>
      </c>
      <c r="M831">
        <v>0</v>
      </c>
    </row>
    <row r="832" spans="1:13" x14ac:dyDescent="0.3">
      <c r="A832" s="2">
        <v>77320</v>
      </c>
      <c r="B832" s="1">
        <v>1054.145</v>
      </c>
      <c r="C832" s="1">
        <v>401.50850000000003</v>
      </c>
      <c r="D832" s="1">
        <v>246.4752</v>
      </c>
      <c r="E832" s="2">
        <v>78314</v>
      </c>
      <c r="F832" s="1">
        <v>313.76249999999999</v>
      </c>
      <c r="G832" s="1">
        <v>0.78939999999999999</v>
      </c>
      <c r="H832" s="1">
        <v>0.98729999999999996</v>
      </c>
      <c r="I832" s="1">
        <v>0.74470000000000003</v>
      </c>
      <c r="J832" s="1">
        <v>0.87439999999999996</v>
      </c>
      <c r="K832" s="1">
        <v>1.629</v>
      </c>
      <c r="L832" s="1">
        <v>0.78149999999999997</v>
      </c>
      <c r="M832">
        <v>0</v>
      </c>
    </row>
    <row r="833" spans="1:13" x14ac:dyDescent="0.3">
      <c r="A833" s="2">
        <v>61326</v>
      </c>
      <c r="B833" s="1">
        <v>932.08500000000004</v>
      </c>
      <c r="C833" s="1">
        <v>359.45600000000002</v>
      </c>
      <c r="D833" s="1">
        <v>217.77029999999999</v>
      </c>
      <c r="E833" s="2">
        <v>61772</v>
      </c>
      <c r="F833" s="1">
        <v>279.43279999999999</v>
      </c>
      <c r="G833" s="1">
        <v>0.79559999999999997</v>
      </c>
      <c r="H833" s="1">
        <v>0.99280000000000002</v>
      </c>
      <c r="I833" s="1">
        <v>0.74750000000000005</v>
      </c>
      <c r="J833" s="1">
        <v>0.88700000000000001</v>
      </c>
      <c r="K833" s="1">
        <v>1.6506000000000001</v>
      </c>
      <c r="L833" s="1">
        <v>0.77739999999999998</v>
      </c>
      <c r="M833">
        <v>0</v>
      </c>
    </row>
    <row r="834" spans="1:13" x14ac:dyDescent="0.3">
      <c r="A834" s="2">
        <v>72923</v>
      </c>
      <c r="B834" s="1">
        <v>1045.7739999999999</v>
      </c>
      <c r="C834" s="1">
        <v>412.99290000000002</v>
      </c>
      <c r="D834" s="1">
        <v>226.05879999999999</v>
      </c>
      <c r="E834" s="2">
        <v>73590</v>
      </c>
      <c r="F834" s="1">
        <v>304.71039999999999</v>
      </c>
      <c r="G834" s="1">
        <v>0.83689999999999998</v>
      </c>
      <c r="H834" s="1">
        <v>0.9909</v>
      </c>
      <c r="I834" s="1">
        <v>0.73919999999999997</v>
      </c>
      <c r="J834" s="1">
        <v>0.83789999999999998</v>
      </c>
      <c r="K834" s="1">
        <v>1.8269</v>
      </c>
      <c r="L834" s="1">
        <v>0.73780000000000001</v>
      </c>
      <c r="M834">
        <v>0</v>
      </c>
    </row>
    <row r="835" spans="1:13" x14ac:dyDescent="0.3">
      <c r="A835" s="2">
        <v>63618</v>
      </c>
      <c r="B835" s="1">
        <v>946.48400000000004</v>
      </c>
      <c r="C835" s="1">
        <v>356.69709999999998</v>
      </c>
      <c r="D835" s="1">
        <v>227.52209999999999</v>
      </c>
      <c r="E835" s="2">
        <v>64165</v>
      </c>
      <c r="F835" s="1">
        <v>284.60669999999999</v>
      </c>
      <c r="G835" s="1">
        <v>0.7702</v>
      </c>
      <c r="H835" s="1">
        <v>0.99150000000000005</v>
      </c>
      <c r="I835" s="1">
        <v>0.74399999999999999</v>
      </c>
      <c r="J835" s="1">
        <v>0.89239999999999997</v>
      </c>
      <c r="K835" s="1">
        <v>1.5677000000000001</v>
      </c>
      <c r="L835" s="1">
        <v>0.79790000000000005</v>
      </c>
      <c r="M835">
        <v>0</v>
      </c>
    </row>
    <row r="836" spans="1:13" x14ac:dyDescent="0.3">
      <c r="A836" s="2">
        <v>70217</v>
      </c>
      <c r="B836" s="1">
        <v>1009.958</v>
      </c>
      <c r="C836" s="1">
        <v>391.4948</v>
      </c>
      <c r="D836" s="1">
        <v>229.4863</v>
      </c>
      <c r="E836" s="2">
        <v>70833</v>
      </c>
      <c r="F836" s="1">
        <v>299.0034</v>
      </c>
      <c r="G836" s="1">
        <v>0.81020000000000003</v>
      </c>
      <c r="H836" s="1">
        <v>0.99129999999999996</v>
      </c>
      <c r="I836" s="1">
        <v>0.6915</v>
      </c>
      <c r="J836" s="1">
        <v>0.86509999999999998</v>
      </c>
      <c r="K836" s="1">
        <v>1.706</v>
      </c>
      <c r="L836" s="1">
        <v>0.76370000000000005</v>
      </c>
      <c r="M836">
        <v>0</v>
      </c>
    </row>
    <row r="837" spans="1:13" x14ac:dyDescent="0.3">
      <c r="A837" s="2">
        <v>71711</v>
      </c>
      <c r="B837" s="1">
        <v>1066.107</v>
      </c>
      <c r="C837" s="1">
        <v>434.24149999999997</v>
      </c>
      <c r="D837" s="1">
        <v>211.072</v>
      </c>
      <c r="E837" s="2">
        <v>72631</v>
      </c>
      <c r="F837" s="1">
        <v>302.16759999999999</v>
      </c>
      <c r="G837" s="1">
        <v>0.87390000000000001</v>
      </c>
      <c r="H837" s="1">
        <v>0.98729999999999996</v>
      </c>
      <c r="I837" s="1">
        <v>0.75800000000000001</v>
      </c>
      <c r="J837" s="1">
        <v>0.79290000000000005</v>
      </c>
      <c r="K837" s="1">
        <v>2.0573000000000001</v>
      </c>
      <c r="L837" s="1">
        <v>0.69589999999999996</v>
      </c>
      <c r="M837">
        <v>0</v>
      </c>
    </row>
    <row r="838" spans="1:13" x14ac:dyDescent="0.3">
      <c r="A838" s="2">
        <v>62673</v>
      </c>
      <c r="B838" s="1">
        <v>997.19299999999998</v>
      </c>
      <c r="C838" s="1">
        <v>393.6302</v>
      </c>
      <c r="D838" s="1">
        <v>203.69390000000001</v>
      </c>
      <c r="E838" s="2">
        <v>63475</v>
      </c>
      <c r="F838" s="1">
        <v>282.48489999999998</v>
      </c>
      <c r="G838" s="1">
        <v>0.85570000000000002</v>
      </c>
      <c r="H838" s="1">
        <v>0.98740000000000006</v>
      </c>
      <c r="I838" s="1">
        <v>0.72230000000000005</v>
      </c>
      <c r="J838" s="1">
        <v>0.79200000000000004</v>
      </c>
      <c r="K838" s="1">
        <v>1.9325000000000001</v>
      </c>
      <c r="L838" s="1">
        <v>0.71760000000000002</v>
      </c>
      <c r="M838">
        <v>0</v>
      </c>
    </row>
    <row r="839" spans="1:13" x14ac:dyDescent="0.3">
      <c r="A839" s="2">
        <v>79861</v>
      </c>
      <c r="B839" s="1">
        <v>1123.116</v>
      </c>
      <c r="C839" s="1">
        <v>450.55259999999998</v>
      </c>
      <c r="D839" s="1">
        <v>226.3673</v>
      </c>
      <c r="E839" s="2">
        <v>80649</v>
      </c>
      <c r="F839" s="1">
        <v>318.87639999999999</v>
      </c>
      <c r="G839" s="1">
        <v>0.86460000000000004</v>
      </c>
      <c r="H839" s="1">
        <v>0.99019999999999997</v>
      </c>
      <c r="I839" s="1">
        <v>0.67749999999999999</v>
      </c>
      <c r="J839" s="1">
        <v>0.79559999999999997</v>
      </c>
      <c r="K839" s="1">
        <v>1.9903999999999999</v>
      </c>
      <c r="L839" s="1">
        <v>0.7077</v>
      </c>
      <c r="M839">
        <v>0</v>
      </c>
    </row>
    <row r="840" spans="1:13" x14ac:dyDescent="0.3">
      <c r="A840" s="2">
        <v>83083</v>
      </c>
      <c r="B840" s="1">
        <v>1134.7940000000001</v>
      </c>
      <c r="C840" s="1">
        <v>446.32429999999999</v>
      </c>
      <c r="D840" s="1">
        <v>237.56960000000001</v>
      </c>
      <c r="E840" s="2">
        <v>84106</v>
      </c>
      <c r="F840" s="1">
        <v>325.24540000000002</v>
      </c>
      <c r="G840" s="1">
        <v>0.84660000000000002</v>
      </c>
      <c r="H840" s="1">
        <v>0.98780000000000001</v>
      </c>
      <c r="I840" s="1">
        <v>0.71430000000000005</v>
      </c>
      <c r="J840" s="1">
        <v>0.81079999999999997</v>
      </c>
      <c r="K840" s="1">
        <v>1.8787</v>
      </c>
      <c r="L840" s="1">
        <v>0.72870000000000001</v>
      </c>
      <c r="M840">
        <v>0</v>
      </c>
    </row>
    <row r="841" spans="1:13" x14ac:dyDescent="0.3">
      <c r="A841" s="2">
        <v>67157</v>
      </c>
      <c r="B841" s="1">
        <v>1033.865</v>
      </c>
      <c r="C841" s="1">
        <v>423.71039999999999</v>
      </c>
      <c r="D841" s="1">
        <v>202.51570000000001</v>
      </c>
      <c r="E841" s="2">
        <v>67798</v>
      </c>
      <c r="F841" s="1">
        <v>292.41570000000002</v>
      </c>
      <c r="G841" s="1">
        <v>0.87839999999999996</v>
      </c>
      <c r="H841" s="1">
        <v>0.99050000000000005</v>
      </c>
      <c r="I841" s="1">
        <v>0.71699999999999997</v>
      </c>
      <c r="J841" s="1">
        <v>0.78949999999999998</v>
      </c>
      <c r="K841" s="1">
        <v>2.0922000000000001</v>
      </c>
      <c r="L841" s="1">
        <v>0.69010000000000005</v>
      </c>
      <c r="M841">
        <v>0</v>
      </c>
    </row>
    <row r="842" spans="1:13" x14ac:dyDescent="0.3">
      <c r="A842" s="2">
        <v>95508</v>
      </c>
      <c r="B842" s="1">
        <v>1224.636</v>
      </c>
      <c r="C842" s="1">
        <v>446.77429999999998</v>
      </c>
      <c r="D842" s="1">
        <v>279.62439999999998</v>
      </c>
      <c r="E842" s="2">
        <v>98182</v>
      </c>
      <c r="F842" s="1">
        <v>348.71850000000001</v>
      </c>
      <c r="G842" s="1">
        <v>0.77990000000000004</v>
      </c>
      <c r="H842" s="1">
        <v>0.9728</v>
      </c>
      <c r="I842" s="1">
        <v>0.77239999999999998</v>
      </c>
      <c r="J842" s="1">
        <v>0.80030000000000001</v>
      </c>
      <c r="K842" s="1">
        <v>1.5978000000000001</v>
      </c>
      <c r="L842" s="1">
        <v>0.78049999999999997</v>
      </c>
      <c r="M842">
        <v>0</v>
      </c>
    </row>
    <row r="843" spans="1:13" x14ac:dyDescent="0.3">
      <c r="A843" s="2">
        <v>103786</v>
      </c>
      <c r="B843" s="1">
        <v>1281.8920000000001</v>
      </c>
      <c r="C843" s="1">
        <v>520.53639999999996</v>
      </c>
      <c r="D843" s="1">
        <v>254.68950000000001</v>
      </c>
      <c r="E843" s="2">
        <v>104686</v>
      </c>
      <c r="F843" s="1">
        <v>363.51679999999999</v>
      </c>
      <c r="G843" s="1">
        <v>0.87209999999999999</v>
      </c>
      <c r="H843" s="1">
        <v>0.99139999999999995</v>
      </c>
      <c r="I843" s="1">
        <v>0.76180000000000003</v>
      </c>
      <c r="J843" s="1">
        <v>0.79369999999999996</v>
      </c>
      <c r="K843" s="1">
        <v>2.0438000000000001</v>
      </c>
      <c r="L843" s="1">
        <v>0.69840000000000002</v>
      </c>
      <c r="M843">
        <v>0</v>
      </c>
    </row>
    <row r="844" spans="1:13" x14ac:dyDescent="0.3">
      <c r="A844" s="2">
        <v>95145</v>
      </c>
      <c r="B844" s="1">
        <v>1173.3889999999999</v>
      </c>
      <c r="C844" s="1">
        <v>444.14249999999998</v>
      </c>
      <c r="D844" s="1">
        <v>273.36320000000001</v>
      </c>
      <c r="E844" s="2">
        <v>96080</v>
      </c>
      <c r="F844" s="1">
        <v>348.05509999999998</v>
      </c>
      <c r="G844" s="1">
        <v>0.78810000000000002</v>
      </c>
      <c r="H844" s="1">
        <v>0.99029999999999996</v>
      </c>
      <c r="I844" s="1">
        <v>0.74809999999999999</v>
      </c>
      <c r="J844" s="1">
        <v>0.86839999999999995</v>
      </c>
      <c r="K844" s="1">
        <v>1.6247</v>
      </c>
      <c r="L844" s="1">
        <v>0.78369999999999995</v>
      </c>
      <c r="M844">
        <v>0</v>
      </c>
    </row>
    <row r="845" spans="1:13" x14ac:dyDescent="0.3">
      <c r="A845" s="2">
        <v>71795</v>
      </c>
      <c r="B845" s="1">
        <v>1055.3</v>
      </c>
      <c r="C845" s="1">
        <v>402.52170000000001</v>
      </c>
      <c r="D845" s="1">
        <v>228.97239999999999</v>
      </c>
      <c r="E845" s="2">
        <v>72637</v>
      </c>
      <c r="F845" s="1">
        <v>302.34460000000001</v>
      </c>
      <c r="G845" s="1">
        <v>0.82240000000000002</v>
      </c>
      <c r="H845" s="1">
        <v>0.98839999999999995</v>
      </c>
      <c r="I845" s="1">
        <v>0.69599999999999995</v>
      </c>
      <c r="J845" s="1">
        <v>0.81010000000000004</v>
      </c>
      <c r="K845" s="1">
        <v>1.7579</v>
      </c>
      <c r="L845" s="1">
        <v>0.75109999999999999</v>
      </c>
      <c r="M845">
        <v>0</v>
      </c>
    </row>
    <row r="846" spans="1:13" x14ac:dyDescent="0.3">
      <c r="A846" s="2">
        <v>86455</v>
      </c>
      <c r="B846" s="1">
        <v>1161.0709999999999</v>
      </c>
      <c r="C846" s="1">
        <v>463.08330000000001</v>
      </c>
      <c r="D846" s="1">
        <v>238.15649999999999</v>
      </c>
      <c r="E846" s="2">
        <v>87340</v>
      </c>
      <c r="F846" s="1">
        <v>331.7799</v>
      </c>
      <c r="G846" s="1">
        <v>0.85760000000000003</v>
      </c>
      <c r="H846" s="1">
        <v>0.9899</v>
      </c>
      <c r="I846" s="1">
        <v>0.68240000000000001</v>
      </c>
      <c r="J846" s="1">
        <v>0.80589999999999995</v>
      </c>
      <c r="K846" s="1">
        <v>1.9443999999999999</v>
      </c>
      <c r="L846" s="1">
        <v>0.71650000000000003</v>
      </c>
      <c r="M846">
        <v>0</v>
      </c>
    </row>
    <row r="847" spans="1:13" x14ac:dyDescent="0.3">
      <c r="A847" s="2">
        <v>66301</v>
      </c>
      <c r="B847" s="1">
        <v>1021.671</v>
      </c>
      <c r="C847" s="1">
        <v>402.00540000000001</v>
      </c>
      <c r="D847" s="1">
        <v>210.74039999999999</v>
      </c>
      <c r="E847" s="2">
        <v>67036</v>
      </c>
      <c r="F847" s="1">
        <v>290.54610000000002</v>
      </c>
      <c r="G847" s="1">
        <v>0.85160000000000002</v>
      </c>
      <c r="H847" s="1">
        <v>0.98899999999999999</v>
      </c>
      <c r="I847" s="1">
        <v>0.74729999999999996</v>
      </c>
      <c r="J847" s="1">
        <v>0.79820000000000002</v>
      </c>
      <c r="K847" s="1">
        <v>1.9076</v>
      </c>
      <c r="L847" s="1">
        <v>0.72270000000000001</v>
      </c>
      <c r="M847">
        <v>0</v>
      </c>
    </row>
    <row r="848" spans="1:13" x14ac:dyDescent="0.3">
      <c r="A848" s="2">
        <v>71390</v>
      </c>
      <c r="B848" s="1">
        <v>1052.829</v>
      </c>
      <c r="C848" s="1">
        <v>409.9341</v>
      </c>
      <c r="D848" s="1">
        <v>222.85939999999999</v>
      </c>
      <c r="E848" s="2">
        <v>72305</v>
      </c>
      <c r="F848" s="1">
        <v>301.49059999999997</v>
      </c>
      <c r="G848" s="1">
        <v>0.83930000000000005</v>
      </c>
      <c r="H848" s="1">
        <v>0.98729999999999996</v>
      </c>
      <c r="I848" s="1">
        <v>0.65110000000000001</v>
      </c>
      <c r="J848" s="1">
        <v>0.80930000000000002</v>
      </c>
      <c r="K848" s="1">
        <v>1.8393999999999999</v>
      </c>
      <c r="L848" s="1">
        <v>0.73550000000000004</v>
      </c>
      <c r="M848">
        <v>0</v>
      </c>
    </row>
    <row r="849" spans="1:13" x14ac:dyDescent="0.3">
      <c r="A849" s="2">
        <v>69113</v>
      </c>
      <c r="B849" s="1">
        <v>1058.5039999999999</v>
      </c>
      <c r="C849" s="1">
        <v>422.238</v>
      </c>
      <c r="D849" s="1">
        <v>213.07259999999999</v>
      </c>
      <c r="E849" s="2">
        <v>70458</v>
      </c>
      <c r="F849" s="1">
        <v>296.64359999999999</v>
      </c>
      <c r="G849" s="1">
        <v>0.86329999999999996</v>
      </c>
      <c r="H849" s="1">
        <v>0.98089999999999999</v>
      </c>
      <c r="I849" s="1">
        <v>0.65369999999999995</v>
      </c>
      <c r="J849" s="1">
        <v>0.77510000000000001</v>
      </c>
      <c r="K849" s="1">
        <v>1.9817</v>
      </c>
      <c r="L849" s="1">
        <v>0.7026</v>
      </c>
      <c r="M849">
        <v>0</v>
      </c>
    </row>
    <row r="850" spans="1:13" x14ac:dyDescent="0.3">
      <c r="A850" s="2">
        <v>91077</v>
      </c>
      <c r="B850" s="1">
        <v>1141.846</v>
      </c>
      <c r="C850" s="1">
        <v>423.09710000000001</v>
      </c>
      <c r="D850" s="1">
        <v>275.13240000000002</v>
      </c>
      <c r="E850" s="2">
        <v>92023</v>
      </c>
      <c r="F850" s="1">
        <v>340.53320000000002</v>
      </c>
      <c r="G850" s="1">
        <v>0.75970000000000004</v>
      </c>
      <c r="H850" s="1">
        <v>0.98970000000000002</v>
      </c>
      <c r="I850" s="1">
        <v>0.74080000000000001</v>
      </c>
      <c r="J850" s="1">
        <v>0.87780000000000002</v>
      </c>
      <c r="K850" s="1">
        <v>1.5378000000000001</v>
      </c>
      <c r="L850" s="1">
        <v>0.80489999999999995</v>
      </c>
      <c r="M850">
        <v>0</v>
      </c>
    </row>
    <row r="851" spans="1:13" x14ac:dyDescent="0.3">
      <c r="A851" s="2">
        <v>76581</v>
      </c>
      <c r="B851" s="1">
        <v>1052.5650000000001</v>
      </c>
      <c r="C851" s="1">
        <v>384.26409999999998</v>
      </c>
      <c r="D851" s="1">
        <v>255.88210000000001</v>
      </c>
      <c r="E851" s="2">
        <v>77744</v>
      </c>
      <c r="F851" s="1">
        <v>312.25940000000003</v>
      </c>
      <c r="G851" s="1">
        <v>0.746</v>
      </c>
      <c r="H851" s="1">
        <v>0.98499999999999999</v>
      </c>
      <c r="I851" s="1">
        <v>0.70669999999999999</v>
      </c>
      <c r="J851" s="1">
        <v>0.86860000000000004</v>
      </c>
      <c r="K851" s="1">
        <v>1.5017</v>
      </c>
      <c r="L851" s="1">
        <v>0.81259999999999999</v>
      </c>
      <c r="M851">
        <v>0</v>
      </c>
    </row>
    <row r="852" spans="1:13" x14ac:dyDescent="0.3">
      <c r="A852" s="2">
        <v>70110</v>
      </c>
      <c r="B852" s="1">
        <v>1046.2449999999999</v>
      </c>
      <c r="C852" s="1">
        <v>418.60390000000001</v>
      </c>
      <c r="D852" s="1">
        <v>214.3956</v>
      </c>
      <c r="E852" s="2">
        <v>70756</v>
      </c>
      <c r="F852" s="1">
        <v>298.77550000000002</v>
      </c>
      <c r="G852" s="1">
        <v>0.8589</v>
      </c>
      <c r="H852" s="1">
        <v>0.9909</v>
      </c>
      <c r="I852" s="1">
        <v>0.66500000000000004</v>
      </c>
      <c r="J852" s="1">
        <v>0.80489999999999995</v>
      </c>
      <c r="K852" s="1">
        <v>1.9524999999999999</v>
      </c>
      <c r="L852" s="1">
        <v>0.7137</v>
      </c>
      <c r="M852">
        <v>0</v>
      </c>
    </row>
    <row r="853" spans="1:13" x14ac:dyDescent="0.3">
      <c r="A853" s="2">
        <v>66208</v>
      </c>
      <c r="B853" s="1">
        <v>986.88099999999997</v>
      </c>
      <c r="C853" s="1">
        <v>380.7586</v>
      </c>
      <c r="D853" s="1">
        <v>222.0976</v>
      </c>
      <c r="E853" s="2">
        <v>66838</v>
      </c>
      <c r="F853" s="1">
        <v>290.34230000000002</v>
      </c>
      <c r="G853" s="1">
        <v>0.81230000000000002</v>
      </c>
      <c r="H853" s="1">
        <v>0.99060000000000004</v>
      </c>
      <c r="I853" s="1">
        <v>0.74650000000000005</v>
      </c>
      <c r="J853" s="1">
        <v>0.85429999999999995</v>
      </c>
      <c r="K853" s="1">
        <v>1.7143999999999999</v>
      </c>
      <c r="L853" s="1">
        <v>0.76249999999999996</v>
      </c>
      <c r="M853">
        <v>0</v>
      </c>
    </row>
    <row r="854" spans="1:13" x14ac:dyDescent="0.3">
      <c r="A854" s="2">
        <v>80529</v>
      </c>
      <c r="B854" s="1">
        <v>1127.3140000000001</v>
      </c>
      <c r="C854" s="1">
        <v>455.0444</v>
      </c>
      <c r="D854" s="1">
        <v>226.09049999999999</v>
      </c>
      <c r="E854" s="2">
        <v>81294</v>
      </c>
      <c r="F854" s="1">
        <v>320.20729999999998</v>
      </c>
      <c r="G854" s="1">
        <v>0.86780000000000002</v>
      </c>
      <c r="H854" s="1">
        <v>0.99060000000000004</v>
      </c>
      <c r="I854" s="1">
        <v>0.61719999999999997</v>
      </c>
      <c r="J854" s="1">
        <v>0.79630000000000001</v>
      </c>
      <c r="K854" s="1">
        <v>2.0127000000000002</v>
      </c>
      <c r="L854" s="1">
        <v>0.70369999999999999</v>
      </c>
      <c r="M854">
        <v>0</v>
      </c>
    </row>
    <row r="855" spans="1:13" x14ac:dyDescent="0.3">
      <c r="A855" s="2">
        <v>65468</v>
      </c>
      <c r="B855" s="1">
        <v>992.60699999999997</v>
      </c>
      <c r="C855" s="1">
        <v>397.95890000000003</v>
      </c>
      <c r="D855" s="1">
        <v>209.97049999999999</v>
      </c>
      <c r="E855" s="2">
        <v>65953</v>
      </c>
      <c r="F855" s="1">
        <v>288.71519999999998</v>
      </c>
      <c r="G855" s="1">
        <v>0.84950000000000003</v>
      </c>
      <c r="H855" s="1">
        <v>0.99260000000000004</v>
      </c>
      <c r="I855" s="1">
        <v>0.67459999999999998</v>
      </c>
      <c r="J855" s="1">
        <v>0.83499999999999996</v>
      </c>
      <c r="K855" s="1">
        <v>1.8953</v>
      </c>
      <c r="L855" s="1">
        <v>0.72550000000000003</v>
      </c>
      <c r="M855">
        <v>0</v>
      </c>
    </row>
    <row r="856" spans="1:13" x14ac:dyDescent="0.3">
      <c r="A856" s="2">
        <v>96484</v>
      </c>
      <c r="B856" s="1">
        <v>1185.9459999999999</v>
      </c>
      <c r="C856" s="1">
        <v>451.51670000000001</v>
      </c>
      <c r="D856" s="1">
        <v>273.3904</v>
      </c>
      <c r="E856" s="2">
        <v>97487</v>
      </c>
      <c r="F856" s="1">
        <v>350.4957</v>
      </c>
      <c r="G856" s="1">
        <v>0.79590000000000005</v>
      </c>
      <c r="H856" s="1">
        <v>0.98970000000000002</v>
      </c>
      <c r="I856" s="1">
        <v>0.69230000000000003</v>
      </c>
      <c r="J856" s="1">
        <v>0.86209999999999998</v>
      </c>
      <c r="K856" s="1">
        <v>1.6515</v>
      </c>
      <c r="L856" s="1">
        <v>0.77629999999999999</v>
      </c>
      <c r="M856">
        <v>0</v>
      </c>
    </row>
    <row r="857" spans="1:13" x14ac:dyDescent="0.3">
      <c r="A857" s="2">
        <v>100049</v>
      </c>
      <c r="B857" s="1">
        <v>1248.4369999999999</v>
      </c>
      <c r="C857" s="1">
        <v>494.80130000000003</v>
      </c>
      <c r="D857" s="1">
        <v>259.54239999999999</v>
      </c>
      <c r="E857" s="2">
        <v>101460</v>
      </c>
      <c r="F857" s="1">
        <v>356.91219999999998</v>
      </c>
      <c r="G857" s="1">
        <v>0.85140000000000005</v>
      </c>
      <c r="H857" s="1">
        <v>0.98609999999999998</v>
      </c>
      <c r="I857" s="1">
        <v>0.66739999999999999</v>
      </c>
      <c r="J857" s="1">
        <v>0.80669999999999997</v>
      </c>
      <c r="K857" s="1">
        <v>1.9064000000000001</v>
      </c>
      <c r="L857" s="1">
        <v>0.72130000000000005</v>
      </c>
      <c r="M857">
        <v>0</v>
      </c>
    </row>
    <row r="858" spans="1:13" x14ac:dyDescent="0.3">
      <c r="A858" s="2">
        <v>71333</v>
      </c>
      <c r="B858" s="1">
        <v>1020.99</v>
      </c>
      <c r="C858" s="1">
        <v>398.01170000000002</v>
      </c>
      <c r="D858" s="1">
        <v>228.7039</v>
      </c>
      <c r="E858" s="2">
        <v>71953</v>
      </c>
      <c r="F858" s="1">
        <v>301.37020000000001</v>
      </c>
      <c r="G858" s="1">
        <v>0.81840000000000002</v>
      </c>
      <c r="H858" s="1">
        <v>0.99139999999999995</v>
      </c>
      <c r="I858" s="1">
        <v>0.72599999999999998</v>
      </c>
      <c r="J858" s="1">
        <v>0.8599</v>
      </c>
      <c r="K858" s="1">
        <v>1.7403</v>
      </c>
      <c r="L858" s="1">
        <v>0.75719999999999998</v>
      </c>
      <c r="M858">
        <v>0</v>
      </c>
    </row>
    <row r="859" spans="1:13" x14ac:dyDescent="0.3">
      <c r="A859" s="2">
        <v>66415</v>
      </c>
      <c r="B859" s="1">
        <v>1011.133</v>
      </c>
      <c r="C859" s="1">
        <v>398.94779999999997</v>
      </c>
      <c r="D859" s="1">
        <v>212.8399</v>
      </c>
      <c r="E859" s="2">
        <v>67025</v>
      </c>
      <c r="F859" s="1">
        <v>290.79579999999999</v>
      </c>
      <c r="G859" s="1">
        <v>0.8458</v>
      </c>
      <c r="H859" s="1">
        <v>0.9909</v>
      </c>
      <c r="I859" s="1">
        <v>0.6845</v>
      </c>
      <c r="J859" s="1">
        <v>0.81630000000000003</v>
      </c>
      <c r="K859" s="1">
        <v>1.8744000000000001</v>
      </c>
      <c r="L859" s="1">
        <v>0.72889999999999999</v>
      </c>
      <c r="M859">
        <v>0</v>
      </c>
    </row>
    <row r="860" spans="1:13" x14ac:dyDescent="0.3">
      <c r="A860" s="2">
        <v>65313</v>
      </c>
      <c r="B860" s="1">
        <v>985.18799999999999</v>
      </c>
      <c r="C860" s="1">
        <v>378.06830000000002</v>
      </c>
      <c r="D860" s="1">
        <v>221.36779999999999</v>
      </c>
      <c r="E860" s="2">
        <v>65985</v>
      </c>
      <c r="F860" s="1">
        <v>288.3732</v>
      </c>
      <c r="G860" s="1">
        <v>0.81069999999999998</v>
      </c>
      <c r="H860" s="1">
        <v>0.98980000000000001</v>
      </c>
      <c r="I860" s="1">
        <v>0.67059999999999997</v>
      </c>
      <c r="J860" s="1">
        <v>0.84560000000000002</v>
      </c>
      <c r="K860" s="1">
        <v>1.7079</v>
      </c>
      <c r="L860" s="1">
        <v>0.76280000000000003</v>
      </c>
      <c r="M860">
        <v>0</v>
      </c>
    </row>
    <row r="861" spans="1:13" x14ac:dyDescent="0.3">
      <c r="A861" s="2">
        <v>78415</v>
      </c>
      <c r="B861" s="1">
        <v>1097.4549999999999</v>
      </c>
      <c r="C861" s="1">
        <v>436.94979999999998</v>
      </c>
      <c r="D861" s="1">
        <v>229.06659999999999</v>
      </c>
      <c r="E861" s="2">
        <v>79297</v>
      </c>
      <c r="F861" s="1">
        <v>315.97640000000001</v>
      </c>
      <c r="G861" s="1">
        <v>0.85160000000000002</v>
      </c>
      <c r="H861" s="1">
        <v>0.9889</v>
      </c>
      <c r="I861" s="1">
        <v>0.68510000000000004</v>
      </c>
      <c r="J861" s="1">
        <v>0.81820000000000004</v>
      </c>
      <c r="K861" s="1">
        <v>1.9075</v>
      </c>
      <c r="L861" s="1">
        <v>0.72309999999999997</v>
      </c>
      <c r="M861">
        <v>0</v>
      </c>
    </row>
    <row r="862" spans="1:13" x14ac:dyDescent="0.3">
      <c r="A862" s="2">
        <v>78759</v>
      </c>
      <c r="B862" s="1">
        <v>1115.4829999999999</v>
      </c>
      <c r="C862" s="1">
        <v>451.03890000000001</v>
      </c>
      <c r="D862" s="1">
        <v>222.86709999999999</v>
      </c>
      <c r="E862" s="2">
        <v>79428</v>
      </c>
      <c r="F862" s="1">
        <v>316.6687</v>
      </c>
      <c r="G862" s="1">
        <v>0.86939999999999995</v>
      </c>
      <c r="H862" s="1">
        <v>0.99160000000000004</v>
      </c>
      <c r="I862" s="1">
        <v>0.74450000000000005</v>
      </c>
      <c r="J862" s="1">
        <v>0.7954</v>
      </c>
      <c r="K862" s="1">
        <v>2.0238</v>
      </c>
      <c r="L862" s="1">
        <v>0.70209999999999995</v>
      </c>
      <c r="M862">
        <v>0</v>
      </c>
    </row>
    <row r="863" spans="1:13" x14ac:dyDescent="0.3">
      <c r="A863" s="2">
        <v>70285</v>
      </c>
      <c r="B863" s="1">
        <v>1041.9110000000001</v>
      </c>
      <c r="C863" s="1">
        <v>416.27499999999998</v>
      </c>
      <c r="D863" s="1">
        <v>216.64580000000001</v>
      </c>
      <c r="E863" s="2">
        <v>71139</v>
      </c>
      <c r="F863" s="1">
        <v>299.14819999999997</v>
      </c>
      <c r="G863" s="1">
        <v>0.85389999999999999</v>
      </c>
      <c r="H863" s="1">
        <v>0.98799999999999999</v>
      </c>
      <c r="I863" s="1">
        <v>0.71930000000000005</v>
      </c>
      <c r="J863" s="1">
        <v>0.81359999999999999</v>
      </c>
      <c r="K863" s="1">
        <v>1.9215</v>
      </c>
      <c r="L863" s="1">
        <v>0.71860000000000002</v>
      </c>
      <c r="M863">
        <v>0</v>
      </c>
    </row>
    <row r="864" spans="1:13" x14ac:dyDescent="0.3">
      <c r="A864" s="2">
        <v>62781</v>
      </c>
      <c r="B864" s="1">
        <v>959.75599999999997</v>
      </c>
      <c r="C864" s="1">
        <v>362.41660000000002</v>
      </c>
      <c r="D864" s="1">
        <v>221.6199</v>
      </c>
      <c r="E864" s="2">
        <v>63630</v>
      </c>
      <c r="F864" s="1">
        <v>282.72820000000002</v>
      </c>
      <c r="G864" s="1">
        <v>0.79120000000000001</v>
      </c>
      <c r="H864" s="1">
        <v>0.98670000000000002</v>
      </c>
      <c r="I864" s="1">
        <v>0.75229999999999997</v>
      </c>
      <c r="J864" s="1">
        <v>0.85650000000000004</v>
      </c>
      <c r="K864" s="1">
        <v>1.6353</v>
      </c>
      <c r="L864" s="1">
        <v>0.78010000000000002</v>
      </c>
      <c r="M864">
        <v>0</v>
      </c>
    </row>
    <row r="865" spans="1:13" x14ac:dyDescent="0.3">
      <c r="A865" s="2">
        <v>87714</v>
      </c>
      <c r="B865" s="1">
        <v>1235.1420000000001</v>
      </c>
      <c r="C865" s="1">
        <v>486.25670000000002</v>
      </c>
      <c r="D865" s="1">
        <v>231.22640000000001</v>
      </c>
      <c r="E865" s="2">
        <v>88918</v>
      </c>
      <c r="F865" s="1">
        <v>334.18700000000001</v>
      </c>
      <c r="G865" s="1">
        <v>0.87970000000000004</v>
      </c>
      <c r="H865" s="1">
        <v>0.98650000000000004</v>
      </c>
      <c r="I865" s="1">
        <v>0.72489999999999999</v>
      </c>
      <c r="J865" s="1">
        <v>0.72250000000000003</v>
      </c>
      <c r="K865" s="1">
        <v>2.1029</v>
      </c>
      <c r="L865" s="1">
        <v>0.68730000000000002</v>
      </c>
      <c r="M865">
        <v>0</v>
      </c>
    </row>
    <row r="866" spans="1:13" x14ac:dyDescent="0.3">
      <c r="A866" s="2">
        <v>92954</v>
      </c>
      <c r="B866" s="1">
        <v>1179.934</v>
      </c>
      <c r="C866" s="1">
        <v>465.65019999999998</v>
      </c>
      <c r="D866" s="1">
        <v>255.44</v>
      </c>
      <c r="E866" s="2">
        <v>93932</v>
      </c>
      <c r="F866" s="1">
        <v>344.02429999999998</v>
      </c>
      <c r="G866" s="1">
        <v>0.83609999999999995</v>
      </c>
      <c r="H866" s="1">
        <v>0.98960000000000004</v>
      </c>
      <c r="I866" s="1">
        <v>0.74199999999999999</v>
      </c>
      <c r="J866" s="1">
        <v>0.83899999999999997</v>
      </c>
      <c r="K866" s="1">
        <v>1.8229</v>
      </c>
      <c r="L866" s="1">
        <v>0.73880000000000001</v>
      </c>
      <c r="M866">
        <v>0</v>
      </c>
    </row>
    <row r="867" spans="1:13" x14ac:dyDescent="0.3">
      <c r="A867" s="2">
        <v>88634</v>
      </c>
      <c r="B867" s="1">
        <v>1162.317</v>
      </c>
      <c r="C867" s="1">
        <v>457.06900000000002</v>
      </c>
      <c r="D867" s="1">
        <v>248.30240000000001</v>
      </c>
      <c r="E867" s="2">
        <v>89748</v>
      </c>
      <c r="F867" s="1">
        <v>335.935</v>
      </c>
      <c r="G867" s="1">
        <v>0.83960000000000001</v>
      </c>
      <c r="H867" s="1">
        <v>0.98760000000000003</v>
      </c>
      <c r="I867" s="1">
        <v>0.74029999999999996</v>
      </c>
      <c r="J867" s="1">
        <v>0.82440000000000002</v>
      </c>
      <c r="K867" s="1">
        <v>1.8408</v>
      </c>
      <c r="L867" s="1">
        <v>0.73499999999999999</v>
      </c>
      <c r="M867">
        <v>0</v>
      </c>
    </row>
    <row r="868" spans="1:13" x14ac:dyDescent="0.3">
      <c r="A868" s="2">
        <v>100505</v>
      </c>
      <c r="B868" s="1">
        <v>1212.461</v>
      </c>
      <c r="C868" s="1">
        <v>462.00099999999998</v>
      </c>
      <c r="D868" s="1">
        <v>278.37349999999998</v>
      </c>
      <c r="E868" s="2">
        <v>101522</v>
      </c>
      <c r="F868" s="1">
        <v>357.72469999999998</v>
      </c>
      <c r="G868" s="1">
        <v>0.79810000000000003</v>
      </c>
      <c r="H868" s="1">
        <v>0.99</v>
      </c>
      <c r="I868" s="1">
        <v>0.73019999999999996</v>
      </c>
      <c r="J868" s="1">
        <v>0.85909999999999997</v>
      </c>
      <c r="K868" s="1">
        <v>1.6596</v>
      </c>
      <c r="L868" s="1">
        <v>0.77429999999999999</v>
      </c>
      <c r="M868">
        <v>0</v>
      </c>
    </row>
    <row r="869" spans="1:13" x14ac:dyDescent="0.3">
      <c r="A869" s="2">
        <v>97403</v>
      </c>
      <c r="B869" s="1">
        <v>1213.866</v>
      </c>
      <c r="C869" s="1">
        <v>474.12790000000001</v>
      </c>
      <c r="D869" s="1">
        <v>263.57870000000003</v>
      </c>
      <c r="E869" s="2">
        <v>98515</v>
      </c>
      <c r="F869" s="1">
        <v>352.161</v>
      </c>
      <c r="G869" s="1">
        <v>0.83120000000000005</v>
      </c>
      <c r="H869" s="1">
        <v>0.98870000000000002</v>
      </c>
      <c r="I869" s="1">
        <v>0.72</v>
      </c>
      <c r="J869" s="1">
        <v>0.83069999999999999</v>
      </c>
      <c r="K869" s="1">
        <v>1.7988</v>
      </c>
      <c r="L869" s="1">
        <v>0.74280000000000002</v>
      </c>
      <c r="M869">
        <v>0</v>
      </c>
    </row>
    <row r="870" spans="1:13" x14ac:dyDescent="0.3">
      <c r="A870" s="2">
        <v>73723</v>
      </c>
      <c r="B870" s="1">
        <v>1065.7339999999999</v>
      </c>
      <c r="C870" s="1">
        <v>421.55520000000001</v>
      </c>
      <c r="D870" s="1">
        <v>225.42869999999999</v>
      </c>
      <c r="E870" s="2">
        <v>74815</v>
      </c>
      <c r="F870" s="1">
        <v>306.37729999999999</v>
      </c>
      <c r="G870" s="1">
        <v>0.84499999999999997</v>
      </c>
      <c r="H870" s="1">
        <v>0.98540000000000005</v>
      </c>
      <c r="I870" s="1">
        <v>0.65620000000000001</v>
      </c>
      <c r="J870" s="1">
        <v>0.81569999999999998</v>
      </c>
      <c r="K870" s="1">
        <v>1.87</v>
      </c>
      <c r="L870" s="1">
        <v>0.7268</v>
      </c>
      <c r="M870">
        <v>0</v>
      </c>
    </row>
    <row r="871" spans="1:13" x14ac:dyDescent="0.3">
      <c r="A871" s="2">
        <v>66612</v>
      </c>
      <c r="B871" s="1">
        <v>1021.022</v>
      </c>
      <c r="C871" s="1">
        <v>403.22179999999997</v>
      </c>
      <c r="D871" s="1">
        <v>212.1516</v>
      </c>
      <c r="E871" s="2">
        <v>67306</v>
      </c>
      <c r="F871" s="1">
        <v>291.22680000000003</v>
      </c>
      <c r="G871" s="1">
        <v>0.85040000000000004</v>
      </c>
      <c r="H871" s="1">
        <v>0.98970000000000002</v>
      </c>
      <c r="I871" s="1">
        <v>0.70369999999999999</v>
      </c>
      <c r="J871" s="1">
        <v>0.80300000000000005</v>
      </c>
      <c r="K871" s="1">
        <v>1.9006000000000001</v>
      </c>
      <c r="L871" s="1">
        <v>0.72219999999999995</v>
      </c>
      <c r="M871">
        <v>0</v>
      </c>
    </row>
    <row r="872" spans="1:13" x14ac:dyDescent="0.3">
      <c r="A872" s="2">
        <v>69397</v>
      </c>
      <c r="B872" s="1">
        <v>1005.442</v>
      </c>
      <c r="C872" s="1">
        <v>396.26659999999998</v>
      </c>
      <c r="D872" s="1">
        <v>223.6121</v>
      </c>
      <c r="E872" s="2">
        <v>69973</v>
      </c>
      <c r="F872" s="1">
        <v>297.25240000000002</v>
      </c>
      <c r="G872" s="1">
        <v>0.8256</v>
      </c>
      <c r="H872" s="1">
        <v>0.99180000000000001</v>
      </c>
      <c r="I872" s="1">
        <v>0.74139999999999995</v>
      </c>
      <c r="J872" s="1">
        <v>0.86270000000000002</v>
      </c>
      <c r="K872" s="1">
        <v>1.7721</v>
      </c>
      <c r="L872" s="1">
        <v>0.75009999999999999</v>
      </c>
      <c r="M872">
        <v>0</v>
      </c>
    </row>
    <row r="873" spans="1:13" x14ac:dyDescent="0.3">
      <c r="A873" s="2">
        <v>73351</v>
      </c>
      <c r="B873" s="1">
        <v>1066.768</v>
      </c>
      <c r="C873" s="1">
        <v>427.43099999999998</v>
      </c>
      <c r="D873" s="1">
        <v>220.13399999999999</v>
      </c>
      <c r="E873" s="2">
        <v>74165</v>
      </c>
      <c r="F873" s="1">
        <v>305.60329999999999</v>
      </c>
      <c r="G873" s="1">
        <v>0.85719999999999996</v>
      </c>
      <c r="H873" s="1">
        <v>0.98899999999999999</v>
      </c>
      <c r="I873" s="1">
        <v>0.62539999999999996</v>
      </c>
      <c r="J873" s="1">
        <v>0.81</v>
      </c>
      <c r="K873" s="1">
        <v>1.9417</v>
      </c>
      <c r="L873" s="1">
        <v>0.71499999999999997</v>
      </c>
      <c r="M873">
        <v>0</v>
      </c>
    </row>
    <row r="874" spans="1:13" x14ac:dyDescent="0.3">
      <c r="A874" s="2">
        <v>68063</v>
      </c>
      <c r="B874" s="1">
        <v>1027.5329999999999</v>
      </c>
      <c r="C874" s="1">
        <v>410.47320000000002</v>
      </c>
      <c r="D874" s="1">
        <v>212.6987</v>
      </c>
      <c r="E874" s="2">
        <v>68872</v>
      </c>
      <c r="F874" s="1">
        <v>294.38159999999999</v>
      </c>
      <c r="G874" s="1">
        <v>0.85529999999999995</v>
      </c>
      <c r="H874" s="1">
        <v>0.98829999999999996</v>
      </c>
      <c r="I874" s="1">
        <v>0.65110000000000001</v>
      </c>
      <c r="J874" s="1">
        <v>0.81010000000000004</v>
      </c>
      <c r="K874" s="1">
        <v>1.9298</v>
      </c>
      <c r="L874" s="1">
        <v>0.71719999999999995</v>
      </c>
      <c r="M874">
        <v>0</v>
      </c>
    </row>
    <row r="875" spans="1:13" x14ac:dyDescent="0.3">
      <c r="A875" s="2">
        <v>95230</v>
      </c>
      <c r="B875" s="1">
        <v>1240.4100000000001</v>
      </c>
      <c r="C875" s="1">
        <v>503.92689999999999</v>
      </c>
      <c r="D875" s="1">
        <v>241.93879999999999</v>
      </c>
      <c r="E875" s="2">
        <v>96868</v>
      </c>
      <c r="F875" s="1">
        <v>348.2106</v>
      </c>
      <c r="G875" s="1">
        <v>0.87719999999999998</v>
      </c>
      <c r="H875" s="1">
        <v>0.98309999999999997</v>
      </c>
      <c r="I875" s="1">
        <v>0.72660000000000002</v>
      </c>
      <c r="J875" s="1">
        <v>0.77780000000000005</v>
      </c>
      <c r="K875" s="1">
        <v>2.0829</v>
      </c>
      <c r="L875" s="1">
        <v>0.69099999999999995</v>
      </c>
      <c r="M875">
        <v>0</v>
      </c>
    </row>
    <row r="876" spans="1:13" x14ac:dyDescent="0.3">
      <c r="A876" s="2">
        <v>62205</v>
      </c>
      <c r="B876" s="1">
        <v>954.84299999999996</v>
      </c>
      <c r="C876" s="1">
        <v>369.52359999999999</v>
      </c>
      <c r="D876" s="1">
        <v>215.28290000000001</v>
      </c>
      <c r="E876" s="2">
        <v>62966</v>
      </c>
      <c r="F876" s="1">
        <v>281.42829999999998</v>
      </c>
      <c r="G876" s="1">
        <v>0.81279999999999997</v>
      </c>
      <c r="H876" s="1">
        <v>0.9879</v>
      </c>
      <c r="I876" s="1">
        <v>0.74319999999999997</v>
      </c>
      <c r="J876" s="1">
        <v>0.85740000000000005</v>
      </c>
      <c r="K876" s="1">
        <v>1.7164999999999999</v>
      </c>
      <c r="L876" s="1">
        <v>0.76160000000000005</v>
      </c>
      <c r="M876">
        <v>0</v>
      </c>
    </row>
    <row r="877" spans="1:13" x14ac:dyDescent="0.3">
      <c r="A877" s="2">
        <v>65517</v>
      </c>
      <c r="B877" s="1">
        <v>970.27599999999995</v>
      </c>
      <c r="C877" s="1">
        <v>379.05829999999997</v>
      </c>
      <c r="D877" s="1">
        <v>220.55609999999999</v>
      </c>
      <c r="E877" s="2">
        <v>66006</v>
      </c>
      <c r="F877" s="1">
        <v>288.82319999999999</v>
      </c>
      <c r="G877" s="1">
        <v>0.81330000000000002</v>
      </c>
      <c r="H877" s="1">
        <v>0.99260000000000004</v>
      </c>
      <c r="I877" s="1">
        <v>0.75360000000000005</v>
      </c>
      <c r="J877" s="1">
        <v>0.87450000000000006</v>
      </c>
      <c r="K877" s="1">
        <v>1.7185999999999999</v>
      </c>
      <c r="L877" s="1">
        <v>0.76190000000000002</v>
      </c>
      <c r="M877">
        <v>0</v>
      </c>
    </row>
    <row r="878" spans="1:13" x14ac:dyDescent="0.3">
      <c r="A878" s="2">
        <v>90491</v>
      </c>
      <c r="B878" s="1">
        <v>1197.164</v>
      </c>
      <c r="C878" s="1">
        <v>476.79640000000001</v>
      </c>
      <c r="D878" s="1">
        <v>244.95079999999999</v>
      </c>
      <c r="E878" s="2">
        <v>91721</v>
      </c>
      <c r="F878" s="1">
        <v>339.4359</v>
      </c>
      <c r="G878" s="1">
        <v>0.8579</v>
      </c>
      <c r="H878" s="1">
        <v>0.98660000000000003</v>
      </c>
      <c r="I878" s="1">
        <v>0.63260000000000005</v>
      </c>
      <c r="J878" s="1">
        <v>0.79339999999999999</v>
      </c>
      <c r="K878" s="1">
        <v>1.9464999999999999</v>
      </c>
      <c r="L878" s="1">
        <v>0.71189999999999998</v>
      </c>
      <c r="M878">
        <v>0</v>
      </c>
    </row>
    <row r="879" spans="1:13" x14ac:dyDescent="0.3">
      <c r="A879" s="2">
        <v>81995</v>
      </c>
      <c r="B879" s="1">
        <v>1125.856</v>
      </c>
      <c r="C879" s="1">
        <v>451.62869999999998</v>
      </c>
      <c r="D879" s="1">
        <v>232.37110000000001</v>
      </c>
      <c r="E879" s="2">
        <v>82871</v>
      </c>
      <c r="F879" s="1">
        <v>323.10879999999997</v>
      </c>
      <c r="G879" s="1">
        <v>0.85750000000000004</v>
      </c>
      <c r="H879" s="1">
        <v>0.98939999999999995</v>
      </c>
      <c r="I879" s="1">
        <v>0.72419999999999995</v>
      </c>
      <c r="J879" s="1">
        <v>0.81289999999999996</v>
      </c>
      <c r="K879" s="1">
        <v>1.9436</v>
      </c>
      <c r="L879" s="1">
        <v>0.71540000000000004</v>
      </c>
      <c r="M879">
        <v>0</v>
      </c>
    </row>
    <row r="880" spans="1:13" x14ac:dyDescent="0.3">
      <c r="A880" s="2">
        <v>66863</v>
      </c>
      <c r="B880" s="1">
        <v>1007.253</v>
      </c>
      <c r="C880" s="1">
        <v>398.32389999999998</v>
      </c>
      <c r="D880" s="1">
        <v>214.83799999999999</v>
      </c>
      <c r="E880" s="2">
        <v>67572</v>
      </c>
      <c r="F880" s="1">
        <v>291.7749</v>
      </c>
      <c r="G880" s="1">
        <v>0.84209999999999996</v>
      </c>
      <c r="H880" s="1">
        <v>0.98950000000000005</v>
      </c>
      <c r="I880" s="1">
        <v>0.65310000000000001</v>
      </c>
      <c r="J880" s="1">
        <v>0.82820000000000005</v>
      </c>
      <c r="K880" s="1">
        <v>1.8541000000000001</v>
      </c>
      <c r="L880" s="1">
        <v>0.73250000000000004</v>
      </c>
      <c r="M880">
        <v>0</v>
      </c>
    </row>
    <row r="881" spans="1:13" x14ac:dyDescent="0.3">
      <c r="A881" s="2">
        <v>83725</v>
      </c>
      <c r="B881" s="1">
        <v>1081.7739999999999</v>
      </c>
      <c r="C881" s="1">
        <v>403.34179999999998</v>
      </c>
      <c r="D881" s="1">
        <v>264.64980000000003</v>
      </c>
      <c r="E881" s="2">
        <v>84390</v>
      </c>
      <c r="F881" s="1">
        <v>326.49959999999999</v>
      </c>
      <c r="G881" s="1">
        <v>0.75460000000000005</v>
      </c>
      <c r="H881" s="1">
        <v>0.99209999999999998</v>
      </c>
      <c r="I881" s="1">
        <v>0.74819999999999998</v>
      </c>
      <c r="J881" s="1">
        <v>0.89910000000000001</v>
      </c>
      <c r="K881" s="1">
        <v>1.5241</v>
      </c>
      <c r="L881" s="1">
        <v>0.8095</v>
      </c>
      <c r="M881">
        <v>0</v>
      </c>
    </row>
    <row r="882" spans="1:13" x14ac:dyDescent="0.3">
      <c r="A882" s="2">
        <v>70388</v>
      </c>
      <c r="B882" s="1">
        <v>1044.665</v>
      </c>
      <c r="C882" s="1">
        <v>426.79719999999998</v>
      </c>
      <c r="D882" s="1">
        <v>211.0762</v>
      </c>
      <c r="E882" s="2">
        <v>71013</v>
      </c>
      <c r="F882" s="1">
        <v>299.3673</v>
      </c>
      <c r="G882" s="1">
        <v>0.86909999999999998</v>
      </c>
      <c r="H882" s="1">
        <v>0.99119999999999997</v>
      </c>
      <c r="I882" s="1">
        <v>0.71889999999999998</v>
      </c>
      <c r="J882" s="1">
        <v>0.8105</v>
      </c>
      <c r="K882" s="1">
        <v>2.0219999999999998</v>
      </c>
      <c r="L882" s="1">
        <v>0.70140000000000002</v>
      </c>
      <c r="M882">
        <v>0</v>
      </c>
    </row>
    <row r="883" spans="1:13" x14ac:dyDescent="0.3">
      <c r="A883" s="2">
        <v>70892</v>
      </c>
      <c r="B883" s="1">
        <v>1043.9259999999999</v>
      </c>
      <c r="C883" s="1">
        <v>415.87830000000002</v>
      </c>
      <c r="D883" s="1">
        <v>218.82490000000001</v>
      </c>
      <c r="E883" s="2">
        <v>71646</v>
      </c>
      <c r="F883" s="1">
        <v>300.43720000000002</v>
      </c>
      <c r="G883" s="1">
        <v>0.85040000000000004</v>
      </c>
      <c r="H883" s="1">
        <v>0.98950000000000005</v>
      </c>
      <c r="I883" s="1">
        <v>0.66800000000000004</v>
      </c>
      <c r="J883" s="1">
        <v>0.8175</v>
      </c>
      <c r="K883" s="1">
        <v>1.9005000000000001</v>
      </c>
      <c r="L883" s="1">
        <v>0.72240000000000004</v>
      </c>
      <c r="M883">
        <v>0</v>
      </c>
    </row>
    <row r="884" spans="1:13" x14ac:dyDescent="0.3">
      <c r="A884" s="2">
        <v>100980</v>
      </c>
      <c r="B884" s="1">
        <v>1273.7619999999999</v>
      </c>
      <c r="C884" s="1">
        <v>515.55989999999997</v>
      </c>
      <c r="D884" s="1">
        <v>250.9581</v>
      </c>
      <c r="E884" s="2">
        <v>101881</v>
      </c>
      <c r="F884" s="1">
        <v>358.56900000000002</v>
      </c>
      <c r="G884" s="1">
        <v>0.87350000000000005</v>
      </c>
      <c r="H884" s="1">
        <v>0.99119999999999997</v>
      </c>
      <c r="I884" s="1">
        <v>0.68989999999999996</v>
      </c>
      <c r="J884" s="1">
        <v>0.78210000000000002</v>
      </c>
      <c r="K884" s="1">
        <v>2.0543999999999998</v>
      </c>
      <c r="L884" s="1">
        <v>0.69550000000000001</v>
      </c>
      <c r="M884">
        <v>0</v>
      </c>
    </row>
    <row r="885" spans="1:13" x14ac:dyDescent="0.3">
      <c r="A885" s="2">
        <v>79049</v>
      </c>
      <c r="B885" s="1">
        <v>1134.4449999999999</v>
      </c>
      <c r="C885" s="1">
        <v>467.12889999999999</v>
      </c>
      <c r="D885" s="1">
        <v>216.7567</v>
      </c>
      <c r="E885" s="2">
        <v>79946</v>
      </c>
      <c r="F885" s="1">
        <v>317.25119999999998</v>
      </c>
      <c r="G885" s="1">
        <v>0.88580000000000003</v>
      </c>
      <c r="H885" s="1">
        <v>0.98880000000000001</v>
      </c>
      <c r="I885" s="1">
        <v>0.73129999999999995</v>
      </c>
      <c r="J885" s="1">
        <v>0.77190000000000003</v>
      </c>
      <c r="K885" s="1">
        <v>2.1551</v>
      </c>
      <c r="L885" s="1">
        <v>0.67920000000000003</v>
      </c>
      <c r="M885">
        <v>0</v>
      </c>
    </row>
    <row r="886" spans="1:13" x14ac:dyDescent="0.3">
      <c r="A886" s="2">
        <v>81238</v>
      </c>
      <c r="B886" s="1">
        <v>1105.192</v>
      </c>
      <c r="C886" s="1">
        <v>432.59949999999998</v>
      </c>
      <c r="D886" s="1">
        <v>240.8749</v>
      </c>
      <c r="E886" s="2">
        <v>82019</v>
      </c>
      <c r="F886" s="1">
        <v>321.61380000000003</v>
      </c>
      <c r="G886" s="1">
        <v>0.8306</v>
      </c>
      <c r="H886" s="1">
        <v>0.99050000000000005</v>
      </c>
      <c r="I886" s="1">
        <v>0.69299999999999995</v>
      </c>
      <c r="J886" s="1">
        <v>0.83579999999999999</v>
      </c>
      <c r="K886" s="1">
        <v>1.796</v>
      </c>
      <c r="L886" s="1">
        <v>0.74339999999999995</v>
      </c>
      <c r="M886">
        <v>0</v>
      </c>
    </row>
    <row r="887" spans="1:13" x14ac:dyDescent="0.3">
      <c r="A887" s="2">
        <v>73145</v>
      </c>
      <c r="B887" s="1">
        <v>1070.4010000000001</v>
      </c>
      <c r="C887" s="1">
        <v>431.49099999999999</v>
      </c>
      <c r="D887" s="1">
        <v>217.14400000000001</v>
      </c>
      <c r="E887" s="2">
        <v>73855</v>
      </c>
      <c r="F887" s="1">
        <v>305.1739</v>
      </c>
      <c r="G887" s="1">
        <v>0.86409999999999998</v>
      </c>
      <c r="H887" s="1">
        <v>0.99039999999999995</v>
      </c>
      <c r="I887" s="1">
        <v>0.75129999999999997</v>
      </c>
      <c r="J887" s="1">
        <v>0.80220000000000002</v>
      </c>
      <c r="K887" s="1">
        <v>1.9871000000000001</v>
      </c>
      <c r="L887" s="1">
        <v>0.70730000000000004</v>
      </c>
      <c r="M887">
        <v>0</v>
      </c>
    </row>
    <row r="888" spans="1:13" x14ac:dyDescent="0.3">
      <c r="A888" s="2">
        <v>68331</v>
      </c>
      <c r="B888" s="1">
        <v>1002.92</v>
      </c>
      <c r="C888" s="1">
        <v>396.55489999999998</v>
      </c>
      <c r="D888" s="1">
        <v>220.32599999999999</v>
      </c>
      <c r="E888" s="2">
        <v>68969</v>
      </c>
      <c r="F888" s="1">
        <v>294.9606</v>
      </c>
      <c r="G888" s="1">
        <v>0.83140000000000003</v>
      </c>
      <c r="H888" s="1">
        <v>0.99070000000000003</v>
      </c>
      <c r="I888" s="1">
        <v>0.74229999999999996</v>
      </c>
      <c r="J888" s="1">
        <v>0.85370000000000001</v>
      </c>
      <c r="K888" s="1">
        <v>1.7999000000000001</v>
      </c>
      <c r="L888" s="1">
        <v>0.74380000000000002</v>
      </c>
      <c r="M888">
        <v>0</v>
      </c>
    </row>
    <row r="889" spans="1:13" x14ac:dyDescent="0.3">
      <c r="A889" s="2">
        <v>67961</v>
      </c>
      <c r="B889" s="1">
        <v>1000.537</v>
      </c>
      <c r="C889" s="1">
        <v>393.5478</v>
      </c>
      <c r="D889" s="1">
        <v>221.0958</v>
      </c>
      <c r="E889" s="2">
        <v>68758</v>
      </c>
      <c r="F889" s="1">
        <v>294.16090000000003</v>
      </c>
      <c r="G889" s="1">
        <v>0.82730000000000004</v>
      </c>
      <c r="H889" s="1">
        <v>0.98839999999999995</v>
      </c>
      <c r="I889" s="1">
        <v>0.74239999999999995</v>
      </c>
      <c r="J889" s="1">
        <v>0.85309999999999997</v>
      </c>
      <c r="K889" s="1">
        <v>1.78</v>
      </c>
      <c r="L889" s="1">
        <v>0.74750000000000005</v>
      </c>
      <c r="M889">
        <v>0</v>
      </c>
    </row>
    <row r="890" spans="1:13" x14ac:dyDescent="0.3">
      <c r="A890" s="2">
        <v>73987</v>
      </c>
      <c r="B890" s="1">
        <v>1081.664</v>
      </c>
      <c r="C890" s="1">
        <v>446.72899999999998</v>
      </c>
      <c r="D890" s="1">
        <v>211.42920000000001</v>
      </c>
      <c r="E890" s="2">
        <v>74587</v>
      </c>
      <c r="F890" s="1">
        <v>306.92540000000002</v>
      </c>
      <c r="G890" s="1">
        <v>0.88090000000000002</v>
      </c>
      <c r="H890" s="1">
        <v>0.99199999999999999</v>
      </c>
      <c r="I890" s="1">
        <v>0.74590000000000001</v>
      </c>
      <c r="J890" s="1">
        <v>0.79469999999999996</v>
      </c>
      <c r="K890" s="1">
        <v>2.1128999999999998</v>
      </c>
      <c r="L890" s="1">
        <v>0.68710000000000004</v>
      </c>
      <c r="M890">
        <v>0</v>
      </c>
    </row>
    <row r="891" spans="1:13" x14ac:dyDescent="0.3">
      <c r="A891" s="2">
        <v>70215</v>
      </c>
      <c r="B891" s="1">
        <v>1006.875</v>
      </c>
      <c r="C891" s="1">
        <v>388.09089999999998</v>
      </c>
      <c r="D891" s="1">
        <v>231.05</v>
      </c>
      <c r="E891" s="2">
        <v>70876</v>
      </c>
      <c r="F891" s="1">
        <v>298.99919999999997</v>
      </c>
      <c r="G891" s="1">
        <v>0.80349999999999999</v>
      </c>
      <c r="H891" s="1">
        <v>0.99070000000000003</v>
      </c>
      <c r="I891" s="1">
        <v>0.70469999999999999</v>
      </c>
      <c r="J891" s="1">
        <v>0.87029999999999996</v>
      </c>
      <c r="K891" s="1">
        <v>1.6797</v>
      </c>
      <c r="L891" s="1">
        <v>0.77039999999999997</v>
      </c>
      <c r="M891">
        <v>0</v>
      </c>
    </row>
    <row r="892" spans="1:13" x14ac:dyDescent="0.3">
      <c r="A892" s="2">
        <v>66409</v>
      </c>
      <c r="B892" s="1">
        <v>1017.391</v>
      </c>
      <c r="C892" s="1">
        <v>402.34649999999999</v>
      </c>
      <c r="D892" s="1">
        <v>211.31370000000001</v>
      </c>
      <c r="E892" s="2">
        <v>67435</v>
      </c>
      <c r="F892" s="1">
        <v>290.78269999999998</v>
      </c>
      <c r="G892" s="1">
        <v>0.85099999999999998</v>
      </c>
      <c r="H892" s="1">
        <v>0.98480000000000001</v>
      </c>
      <c r="I892" s="1">
        <v>0.70350000000000001</v>
      </c>
      <c r="J892" s="1">
        <v>0.80620000000000003</v>
      </c>
      <c r="K892" s="1">
        <v>1.9039999999999999</v>
      </c>
      <c r="L892" s="1">
        <v>0.72270000000000001</v>
      </c>
      <c r="M892">
        <v>0</v>
      </c>
    </row>
    <row r="893" spans="1:13" x14ac:dyDescent="0.3">
      <c r="A893" s="2">
        <v>64858</v>
      </c>
      <c r="B893" s="1">
        <v>1009.8579999999999</v>
      </c>
      <c r="C893" s="1">
        <v>401.2946</v>
      </c>
      <c r="D893" s="1">
        <v>206.61969999999999</v>
      </c>
      <c r="E893" s="2">
        <v>65700</v>
      </c>
      <c r="F893" s="1">
        <v>287.36700000000002</v>
      </c>
      <c r="G893" s="1">
        <v>0.85729999999999995</v>
      </c>
      <c r="H893" s="1">
        <v>0.98719999999999997</v>
      </c>
      <c r="I893" s="1">
        <v>0.63729999999999998</v>
      </c>
      <c r="J893" s="1">
        <v>0.79920000000000002</v>
      </c>
      <c r="K893" s="1">
        <v>1.9421999999999999</v>
      </c>
      <c r="L893" s="1">
        <v>0.71609999999999996</v>
      </c>
      <c r="M893">
        <v>0</v>
      </c>
    </row>
    <row r="894" spans="1:13" x14ac:dyDescent="0.3">
      <c r="A894" s="2">
        <v>87725</v>
      </c>
      <c r="B894" s="1">
        <v>1129.9259999999999</v>
      </c>
      <c r="C894" s="1">
        <v>438.64370000000002</v>
      </c>
      <c r="D894" s="1">
        <v>255.04910000000001</v>
      </c>
      <c r="E894" s="2">
        <v>88442</v>
      </c>
      <c r="F894" s="1">
        <v>334.2079</v>
      </c>
      <c r="G894" s="1">
        <v>0.81359999999999999</v>
      </c>
      <c r="H894" s="1">
        <v>0.9919</v>
      </c>
      <c r="I894" s="1">
        <v>0.72619999999999996</v>
      </c>
      <c r="J894" s="1">
        <v>0.86339999999999995</v>
      </c>
      <c r="K894" s="1">
        <v>1.7198</v>
      </c>
      <c r="L894" s="1">
        <v>0.76190000000000002</v>
      </c>
      <c r="M894">
        <v>0</v>
      </c>
    </row>
    <row r="895" spans="1:13" x14ac:dyDescent="0.3">
      <c r="A895" s="2">
        <v>87254</v>
      </c>
      <c r="B895" s="1">
        <v>1183.6210000000001</v>
      </c>
      <c r="C895" s="1">
        <v>488.41230000000002</v>
      </c>
      <c r="D895" s="1">
        <v>228.31129999999999</v>
      </c>
      <c r="E895" s="2">
        <v>88124</v>
      </c>
      <c r="F895" s="1">
        <v>333.30950000000001</v>
      </c>
      <c r="G895" s="1">
        <v>0.88400000000000001</v>
      </c>
      <c r="H895" s="1">
        <v>0.99009999999999998</v>
      </c>
      <c r="I895" s="1">
        <v>0.74039999999999995</v>
      </c>
      <c r="J895" s="1">
        <v>0.78269999999999995</v>
      </c>
      <c r="K895" s="1">
        <v>2.1392000000000002</v>
      </c>
      <c r="L895" s="1">
        <v>0.68240000000000001</v>
      </c>
      <c r="M895">
        <v>0</v>
      </c>
    </row>
    <row r="896" spans="1:13" x14ac:dyDescent="0.3">
      <c r="A896" s="2">
        <v>76723</v>
      </c>
      <c r="B896" s="1">
        <v>1067.2950000000001</v>
      </c>
      <c r="C896" s="1">
        <v>415.40050000000002</v>
      </c>
      <c r="D896" s="1">
        <v>236.41139999999999</v>
      </c>
      <c r="E896" s="2">
        <v>77651</v>
      </c>
      <c r="F896" s="1">
        <v>312.54880000000003</v>
      </c>
      <c r="G896" s="1">
        <v>0.82230000000000003</v>
      </c>
      <c r="H896" s="1">
        <v>0.98799999999999999</v>
      </c>
      <c r="I896" s="1">
        <v>0.71619999999999995</v>
      </c>
      <c r="J896" s="1">
        <v>0.84640000000000004</v>
      </c>
      <c r="K896" s="1">
        <v>1.7571000000000001</v>
      </c>
      <c r="L896" s="1">
        <v>0.75239999999999996</v>
      </c>
      <c r="M896">
        <v>0</v>
      </c>
    </row>
    <row r="897" spans="1:13" x14ac:dyDescent="0.3">
      <c r="A897" s="2">
        <v>69395</v>
      </c>
      <c r="B897" s="1">
        <v>1048.876</v>
      </c>
      <c r="C897" s="1">
        <v>423.62970000000001</v>
      </c>
      <c r="D897" s="1">
        <v>209.67779999999999</v>
      </c>
      <c r="E897" s="2">
        <v>70213</v>
      </c>
      <c r="F897" s="1">
        <v>297.24810000000002</v>
      </c>
      <c r="G897" s="1">
        <v>0.86890000000000001</v>
      </c>
      <c r="H897" s="1">
        <v>0.98829999999999996</v>
      </c>
      <c r="I897" s="1">
        <v>0.70150000000000001</v>
      </c>
      <c r="J897" s="1">
        <v>0.79269999999999996</v>
      </c>
      <c r="K897" s="1">
        <v>2.0204</v>
      </c>
      <c r="L897" s="1">
        <v>0.70169999999999999</v>
      </c>
      <c r="M897">
        <v>0</v>
      </c>
    </row>
    <row r="898" spans="1:13" x14ac:dyDescent="0.3">
      <c r="A898" s="2">
        <v>94199</v>
      </c>
      <c r="B898" s="1">
        <v>1175.3119999999999</v>
      </c>
      <c r="C898" s="1">
        <v>455.87389999999999</v>
      </c>
      <c r="D898" s="1">
        <v>263.74590000000001</v>
      </c>
      <c r="E898" s="2">
        <v>94930</v>
      </c>
      <c r="F898" s="1">
        <v>346.32049999999998</v>
      </c>
      <c r="G898" s="1">
        <v>0.81559999999999999</v>
      </c>
      <c r="H898" s="1">
        <v>0.99229999999999996</v>
      </c>
      <c r="I898" s="1">
        <v>0.74480000000000002</v>
      </c>
      <c r="J898" s="1">
        <v>0.8569</v>
      </c>
      <c r="K898" s="1">
        <v>1.7284999999999999</v>
      </c>
      <c r="L898" s="1">
        <v>0.75970000000000004</v>
      </c>
      <c r="M898">
        <v>0</v>
      </c>
    </row>
    <row r="899" spans="1:13" x14ac:dyDescent="0.3">
      <c r="A899" s="2">
        <v>77786</v>
      </c>
      <c r="B899" s="1">
        <v>1044.115</v>
      </c>
      <c r="C899" s="1">
        <v>399.37880000000001</v>
      </c>
      <c r="D899" s="1">
        <v>248.70849999999999</v>
      </c>
      <c r="E899" s="2">
        <v>78364</v>
      </c>
      <c r="F899" s="1">
        <v>314.70650000000001</v>
      </c>
      <c r="G899" s="1">
        <v>0.78239999999999998</v>
      </c>
      <c r="H899" s="1">
        <v>0.99260000000000004</v>
      </c>
      <c r="I899" s="1">
        <v>0.72950000000000004</v>
      </c>
      <c r="J899" s="1">
        <v>0.89659999999999995</v>
      </c>
      <c r="K899" s="1">
        <v>1.6057999999999999</v>
      </c>
      <c r="L899" s="1">
        <v>0.78800000000000003</v>
      </c>
      <c r="M899">
        <v>0</v>
      </c>
    </row>
    <row r="900" spans="1:13" x14ac:dyDescent="0.3">
      <c r="A900" s="2">
        <v>83773</v>
      </c>
      <c r="B900" s="1">
        <v>1098.9190000000001</v>
      </c>
      <c r="C900" s="1">
        <v>412.63510000000002</v>
      </c>
      <c r="D900" s="1">
        <v>259.07029999999997</v>
      </c>
      <c r="E900" s="2">
        <v>84666</v>
      </c>
      <c r="F900" s="1">
        <v>326.59320000000002</v>
      </c>
      <c r="G900" s="1">
        <v>0.77829999999999999</v>
      </c>
      <c r="H900" s="1">
        <v>0.98950000000000005</v>
      </c>
      <c r="I900" s="1">
        <v>0.69579999999999997</v>
      </c>
      <c r="J900" s="1">
        <v>0.87170000000000003</v>
      </c>
      <c r="K900" s="1">
        <v>1.5928</v>
      </c>
      <c r="L900" s="1">
        <v>0.79149999999999998</v>
      </c>
      <c r="M900">
        <v>0</v>
      </c>
    </row>
    <row r="901" spans="1:13" x14ac:dyDescent="0.3">
      <c r="A901" s="2">
        <v>66987</v>
      </c>
      <c r="B901" s="1">
        <v>1007.954</v>
      </c>
      <c r="C901" s="1">
        <v>398.17669999999998</v>
      </c>
      <c r="D901" s="1">
        <v>215.38390000000001</v>
      </c>
      <c r="E901" s="2">
        <v>67981</v>
      </c>
      <c r="F901" s="1">
        <v>292.04539999999997</v>
      </c>
      <c r="G901" s="1">
        <v>0.84109999999999996</v>
      </c>
      <c r="H901" s="1">
        <v>0.98540000000000005</v>
      </c>
      <c r="I901" s="1">
        <v>0.74170000000000003</v>
      </c>
      <c r="J901" s="1">
        <v>0.8286</v>
      </c>
      <c r="K901" s="1">
        <v>1.8487</v>
      </c>
      <c r="L901" s="1">
        <v>0.73350000000000004</v>
      </c>
      <c r="M901">
        <v>0</v>
      </c>
    </row>
    <row r="902" spans="1:13" x14ac:dyDescent="0.3">
      <c r="A902" s="2">
        <v>70151</v>
      </c>
      <c r="B902" s="1">
        <v>1014.96</v>
      </c>
      <c r="C902" s="1">
        <v>394.59820000000002</v>
      </c>
      <c r="D902" s="1">
        <v>226.94890000000001</v>
      </c>
      <c r="E902" s="2">
        <v>70834</v>
      </c>
      <c r="F902" s="1">
        <v>298.86290000000002</v>
      </c>
      <c r="G902" s="1">
        <v>0.81810000000000005</v>
      </c>
      <c r="H902" s="1">
        <v>0.99039999999999995</v>
      </c>
      <c r="I902" s="1">
        <v>0.68640000000000001</v>
      </c>
      <c r="J902" s="1">
        <v>0.85570000000000002</v>
      </c>
      <c r="K902" s="1">
        <v>1.7386999999999999</v>
      </c>
      <c r="L902" s="1">
        <v>0.75739999999999996</v>
      </c>
      <c r="M902">
        <v>0</v>
      </c>
    </row>
    <row r="903" spans="1:13" x14ac:dyDescent="0.3">
      <c r="A903" s="2">
        <v>105706</v>
      </c>
      <c r="B903" s="1">
        <v>1234.8979999999999</v>
      </c>
      <c r="C903" s="1">
        <v>461.5564</v>
      </c>
      <c r="D903" s="1">
        <v>292.52999999999997</v>
      </c>
      <c r="E903" s="2">
        <v>106736</v>
      </c>
      <c r="F903" s="1">
        <v>366.86380000000003</v>
      </c>
      <c r="G903" s="1">
        <v>0.77349999999999997</v>
      </c>
      <c r="H903" s="1">
        <v>0.99039999999999995</v>
      </c>
      <c r="I903" s="1">
        <v>0.73019999999999996</v>
      </c>
      <c r="J903" s="1">
        <v>0.87109999999999999</v>
      </c>
      <c r="K903" s="1">
        <v>1.5778000000000001</v>
      </c>
      <c r="L903" s="1">
        <v>0.79479999999999995</v>
      </c>
      <c r="M903">
        <v>0</v>
      </c>
    </row>
    <row r="904" spans="1:13" x14ac:dyDescent="0.3">
      <c r="A904" s="2">
        <v>85453</v>
      </c>
      <c r="B904" s="1">
        <v>1154.509</v>
      </c>
      <c r="C904" s="1">
        <v>457.649</v>
      </c>
      <c r="D904" s="1">
        <v>239.40119999999999</v>
      </c>
      <c r="E904" s="2">
        <v>86355</v>
      </c>
      <c r="F904" s="1">
        <v>329.85169999999999</v>
      </c>
      <c r="G904" s="1">
        <v>0.85229999999999995</v>
      </c>
      <c r="H904" s="1">
        <v>0.98960000000000004</v>
      </c>
      <c r="I904" s="1">
        <v>0.75019999999999998</v>
      </c>
      <c r="J904" s="1">
        <v>0.80559999999999998</v>
      </c>
      <c r="K904" s="1">
        <v>1.9116</v>
      </c>
      <c r="L904" s="1">
        <v>0.7208</v>
      </c>
      <c r="M904">
        <v>0</v>
      </c>
    </row>
    <row r="905" spans="1:13" x14ac:dyDescent="0.3">
      <c r="A905" s="2">
        <v>87747</v>
      </c>
      <c r="B905" s="1">
        <v>1161.01</v>
      </c>
      <c r="C905" s="1">
        <v>448.63549999999998</v>
      </c>
      <c r="D905" s="1">
        <v>250.7422</v>
      </c>
      <c r="E905" s="2">
        <v>89050</v>
      </c>
      <c r="F905" s="1">
        <v>334.24979999999999</v>
      </c>
      <c r="G905" s="1">
        <v>0.82920000000000005</v>
      </c>
      <c r="H905" s="1">
        <v>0.98540000000000005</v>
      </c>
      <c r="I905" s="1">
        <v>0.67</v>
      </c>
      <c r="J905" s="1">
        <v>0.81799999999999995</v>
      </c>
      <c r="K905" s="1">
        <v>1.7891999999999999</v>
      </c>
      <c r="L905" s="1">
        <v>0.745</v>
      </c>
      <c r="M905">
        <v>0</v>
      </c>
    </row>
    <row r="906" spans="1:13" x14ac:dyDescent="0.3">
      <c r="A906" s="2">
        <v>92179</v>
      </c>
      <c r="B906" s="1">
        <v>1124.433</v>
      </c>
      <c r="C906" s="1">
        <v>417.33109999999999</v>
      </c>
      <c r="D906" s="1">
        <v>281.51400000000001</v>
      </c>
      <c r="E906" s="2">
        <v>92814</v>
      </c>
      <c r="F906" s="1">
        <v>342.58710000000002</v>
      </c>
      <c r="G906" s="1">
        <v>0.73819999999999997</v>
      </c>
      <c r="H906" s="1">
        <v>0.99319999999999997</v>
      </c>
      <c r="I906" s="1">
        <v>0.74609999999999999</v>
      </c>
      <c r="J906" s="1">
        <v>0.91620000000000001</v>
      </c>
      <c r="K906" s="1">
        <v>1.4824999999999999</v>
      </c>
      <c r="L906" s="1">
        <v>0.82089999999999996</v>
      </c>
      <c r="M906">
        <v>0</v>
      </c>
    </row>
    <row r="907" spans="1:13" x14ac:dyDescent="0.3">
      <c r="A907" s="2">
        <v>91820</v>
      </c>
      <c r="B907" s="1">
        <v>1199.1289999999999</v>
      </c>
      <c r="C907" s="1">
        <v>476.85860000000002</v>
      </c>
      <c r="D907" s="1">
        <v>246.55770000000001</v>
      </c>
      <c r="E907" s="2">
        <v>92719</v>
      </c>
      <c r="F907" s="1">
        <v>341.9194</v>
      </c>
      <c r="G907" s="1">
        <v>0.85599999999999998</v>
      </c>
      <c r="H907" s="1">
        <v>0.99029999999999996</v>
      </c>
      <c r="I907" s="1">
        <v>0.68400000000000005</v>
      </c>
      <c r="J907" s="1">
        <v>0.8024</v>
      </c>
      <c r="K907" s="1">
        <v>1.9340999999999999</v>
      </c>
      <c r="L907" s="1">
        <v>0.71699999999999997</v>
      </c>
      <c r="M907">
        <v>0</v>
      </c>
    </row>
    <row r="908" spans="1:13" x14ac:dyDescent="0.3">
      <c r="A908" s="2">
        <v>74431</v>
      </c>
      <c r="B908" s="1">
        <v>1025.7619999999999</v>
      </c>
      <c r="C908" s="1">
        <v>372.98970000000003</v>
      </c>
      <c r="D908" s="1">
        <v>255.5686</v>
      </c>
      <c r="E908" s="2">
        <v>75343</v>
      </c>
      <c r="F908" s="1">
        <v>307.8449</v>
      </c>
      <c r="G908" s="1">
        <v>0.72840000000000005</v>
      </c>
      <c r="H908" s="1">
        <v>0.9879</v>
      </c>
      <c r="I908" s="1">
        <v>0.72450000000000003</v>
      </c>
      <c r="J908" s="1">
        <v>0.88890000000000002</v>
      </c>
      <c r="K908" s="1">
        <v>1.4595</v>
      </c>
      <c r="L908" s="1">
        <v>0.82530000000000003</v>
      </c>
      <c r="M908">
        <v>0</v>
      </c>
    </row>
    <row r="909" spans="1:13" x14ac:dyDescent="0.3">
      <c r="A909" s="2">
        <v>58433</v>
      </c>
      <c r="B909" s="1">
        <v>913.19399999999996</v>
      </c>
      <c r="C909" s="1">
        <v>342.50920000000002</v>
      </c>
      <c r="D909" s="1">
        <v>218.3305</v>
      </c>
      <c r="E909" s="2">
        <v>58984</v>
      </c>
      <c r="F909" s="1">
        <v>272.76220000000001</v>
      </c>
      <c r="G909" s="1">
        <v>0.77049999999999996</v>
      </c>
      <c r="H909" s="1">
        <v>0.99070000000000003</v>
      </c>
      <c r="I909" s="1">
        <v>0.75170000000000003</v>
      </c>
      <c r="J909" s="1">
        <v>0.88049999999999995</v>
      </c>
      <c r="K909" s="1">
        <v>1.5688</v>
      </c>
      <c r="L909" s="1">
        <v>0.7964</v>
      </c>
      <c r="M909">
        <v>0</v>
      </c>
    </row>
    <row r="910" spans="1:13" x14ac:dyDescent="0.3">
      <c r="A910" s="2">
        <v>94876</v>
      </c>
      <c r="B910" s="1">
        <v>1185.3920000000001</v>
      </c>
      <c r="C910" s="1">
        <v>446.02910000000003</v>
      </c>
      <c r="D910" s="1">
        <v>271.8605</v>
      </c>
      <c r="E910" s="2">
        <v>95706</v>
      </c>
      <c r="F910" s="1">
        <v>347.56279999999998</v>
      </c>
      <c r="G910" s="1">
        <v>0.79279999999999995</v>
      </c>
      <c r="H910" s="1">
        <v>0.99129999999999996</v>
      </c>
      <c r="I910" s="1">
        <v>0.73399999999999999</v>
      </c>
      <c r="J910" s="1">
        <v>0.84850000000000003</v>
      </c>
      <c r="K910" s="1">
        <v>1.6407</v>
      </c>
      <c r="L910" s="1">
        <v>0.7792</v>
      </c>
      <c r="M910">
        <v>0</v>
      </c>
    </row>
    <row r="911" spans="1:13" x14ac:dyDescent="0.3">
      <c r="A911" s="2">
        <v>73231</v>
      </c>
      <c r="B911" s="1">
        <v>1069.4860000000001</v>
      </c>
      <c r="C911" s="1">
        <v>433.52499999999998</v>
      </c>
      <c r="D911" s="1">
        <v>215.65190000000001</v>
      </c>
      <c r="E911" s="2">
        <v>73833</v>
      </c>
      <c r="F911" s="1">
        <v>305.35320000000002</v>
      </c>
      <c r="G911" s="1">
        <v>0.86750000000000005</v>
      </c>
      <c r="H911" s="1">
        <v>0.99180000000000001</v>
      </c>
      <c r="I911" s="1">
        <v>0.65610000000000002</v>
      </c>
      <c r="J911" s="1">
        <v>0.80459999999999998</v>
      </c>
      <c r="K911" s="1">
        <v>2.0103</v>
      </c>
      <c r="L911" s="1">
        <v>0.70430000000000004</v>
      </c>
      <c r="M911">
        <v>0</v>
      </c>
    </row>
    <row r="912" spans="1:13" x14ac:dyDescent="0.3">
      <c r="A912" s="2">
        <v>67526</v>
      </c>
      <c r="B912" s="1">
        <v>1014.952</v>
      </c>
      <c r="C912" s="1">
        <v>397.59300000000002</v>
      </c>
      <c r="D912" s="1">
        <v>217.43620000000001</v>
      </c>
      <c r="E912" s="2">
        <v>68407</v>
      </c>
      <c r="F912" s="1">
        <v>293.21800000000002</v>
      </c>
      <c r="G912" s="1">
        <v>0.83720000000000006</v>
      </c>
      <c r="H912" s="1">
        <v>0.98709999999999998</v>
      </c>
      <c r="I912" s="1">
        <v>0.71960000000000002</v>
      </c>
      <c r="J912" s="1">
        <v>0.82369999999999999</v>
      </c>
      <c r="K912" s="1">
        <v>1.8285</v>
      </c>
      <c r="L912" s="1">
        <v>0.73750000000000004</v>
      </c>
      <c r="M912">
        <v>0</v>
      </c>
    </row>
    <row r="913" spans="1:13" x14ac:dyDescent="0.3">
      <c r="A913" s="2">
        <v>83275</v>
      </c>
      <c r="B913" s="1">
        <v>1125.595</v>
      </c>
      <c r="C913" s="1">
        <v>431.09190000000001</v>
      </c>
      <c r="D913" s="1">
        <v>247.2544</v>
      </c>
      <c r="E913" s="2">
        <v>84158</v>
      </c>
      <c r="F913" s="1">
        <v>325.62099999999998</v>
      </c>
      <c r="G913" s="1">
        <v>0.81920000000000004</v>
      </c>
      <c r="H913" s="1">
        <v>0.98950000000000005</v>
      </c>
      <c r="I913" s="1">
        <v>0.70799999999999996</v>
      </c>
      <c r="J913" s="1">
        <v>0.82599999999999996</v>
      </c>
      <c r="K913" s="1">
        <v>1.7435</v>
      </c>
      <c r="L913" s="1">
        <v>0.75529999999999997</v>
      </c>
      <c r="M913">
        <v>0</v>
      </c>
    </row>
    <row r="914" spans="1:13" x14ac:dyDescent="0.3">
      <c r="A914" s="2">
        <v>83832</v>
      </c>
      <c r="B914" s="1">
        <v>1135.23</v>
      </c>
      <c r="C914" s="1">
        <v>448.0772</v>
      </c>
      <c r="D914" s="1">
        <v>239.1491</v>
      </c>
      <c r="E914" s="2">
        <v>84719</v>
      </c>
      <c r="F914" s="1">
        <v>326.70819999999998</v>
      </c>
      <c r="G914" s="1">
        <v>0.84570000000000001</v>
      </c>
      <c r="H914" s="1">
        <v>0.98950000000000005</v>
      </c>
      <c r="I914" s="1">
        <v>0.76129999999999998</v>
      </c>
      <c r="J914" s="1">
        <v>0.81740000000000002</v>
      </c>
      <c r="K914" s="1">
        <v>1.8735999999999999</v>
      </c>
      <c r="L914" s="1">
        <v>0.72909999999999997</v>
      </c>
      <c r="M914">
        <v>0</v>
      </c>
    </row>
    <row r="915" spans="1:13" x14ac:dyDescent="0.3">
      <c r="A915" s="2">
        <v>94608</v>
      </c>
      <c r="B915" s="1">
        <v>1167.1089999999999</v>
      </c>
      <c r="C915" s="1">
        <v>443.53949999999998</v>
      </c>
      <c r="D915" s="1">
        <v>272.17509999999999</v>
      </c>
      <c r="E915" s="2">
        <v>95556</v>
      </c>
      <c r="F915" s="1">
        <v>347.07150000000001</v>
      </c>
      <c r="G915" s="1">
        <v>0.78959999999999997</v>
      </c>
      <c r="H915" s="1">
        <v>0.99009999999999998</v>
      </c>
      <c r="I915" s="1">
        <v>0.72719999999999996</v>
      </c>
      <c r="J915" s="1">
        <v>0.87280000000000002</v>
      </c>
      <c r="K915" s="1">
        <v>1.6295999999999999</v>
      </c>
      <c r="L915" s="1">
        <v>0.78249999999999997</v>
      </c>
      <c r="M915">
        <v>0</v>
      </c>
    </row>
    <row r="916" spans="1:13" x14ac:dyDescent="0.3">
      <c r="A916" s="2">
        <v>63789</v>
      </c>
      <c r="B916" s="1">
        <v>977.61</v>
      </c>
      <c r="C916" s="1">
        <v>386.79880000000003</v>
      </c>
      <c r="D916" s="1">
        <v>210.78909999999999</v>
      </c>
      <c r="E916" s="2">
        <v>64483</v>
      </c>
      <c r="F916" s="1">
        <v>284.9889</v>
      </c>
      <c r="G916" s="1">
        <v>0.83850000000000002</v>
      </c>
      <c r="H916" s="1">
        <v>0.98919999999999997</v>
      </c>
      <c r="I916" s="1">
        <v>0.74760000000000004</v>
      </c>
      <c r="J916" s="1">
        <v>0.8387</v>
      </c>
      <c r="K916" s="1">
        <v>1.835</v>
      </c>
      <c r="L916" s="1">
        <v>0.73680000000000001</v>
      </c>
      <c r="M916">
        <v>0</v>
      </c>
    </row>
    <row r="917" spans="1:13" x14ac:dyDescent="0.3">
      <c r="A917" s="2">
        <v>72468</v>
      </c>
      <c r="B917" s="1">
        <v>1050.423</v>
      </c>
      <c r="C917" s="1">
        <v>416.32619999999997</v>
      </c>
      <c r="D917" s="1">
        <v>222.44120000000001</v>
      </c>
      <c r="E917" s="2">
        <v>73289</v>
      </c>
      <c r="F917" s="1">
        <v>303.75830000000002</v>
      </c>
      <c r="G917" s="1">
        <v>0.84530000000000005</v>
      </c>
      <c r="H917" s="1">
        <v>0.98880000000000001</v>
      </c>
      <c r="I917" s="1">
        <v>0.71850000000000003</v>
      </c>
      <c r="J917" s="1">
        <v>0.82530000000000003</v>
      </c>
      <c r="K917" s="1">
        <v>1.8715999999999999</v>
      </c>
      <c r="L917" s="1">
        <v>0.72960000000000003</v>
      </c>
      <c r="M917">
        <v>0</v>
      </c>
    </row>
    <row r="918" spans="1:13" x14ac:dyDescent="0.3">
      <c r="A918" s="2">
        <v>99780</v>
      </c>
      <c r="B918" s="1">
        <v>1178.461</v>
      </c>
      <c r="C918" s="1">
        <v>435.28359999999998</v>
      </c>
      <c r="D918" s="1">
        <v>292.61739999999998</v>
      </c>
      <c r="E918" s="2">
        <v>100487</v>
      </c>
      <c r="F918" s="1">
        <v>356.43209999999999</v>
      </c>
      <c r="G918" s="1">
        <v>0.74029999999999996</v>
      </c>
      <c r="H918" s="1">
        <v>0.99299999999999999</v>
      </c>
      <c r="I918" s="1">
        <v>0.74029999999999996</v>
      </c>
      <c r="J918" s="1">
        <v>0.90290000000000004</v>
      </c>
      <c r="K918" s="1">
        <v>1.4876</v>
      </c>
      <c r="L918" s="1">
        <v>0.81889999999999996</v>
      </c>
      <c r="M918">
        <v>0</v>
      </c>
    </row>
    <row r="919" spans="1:13" x14ac:dyDescent="0.3">
      <c r="A919" s="2">
        <v>71735</v>
      </c>
      <c r="B919" s="1">
        <v>1062.933</v>
      </c>
      <c r="C919" s="1">
        <v>426.93430000000001</v>
      </c>
      <c r="D919" s="1">
        <v>215.0438</v>
      </c>
      <c r="E919" s="2">
        <v>72606</v>
      </c>
      <c r="F919" s="1">
        <v>302.21820000000002</v>
      </c>
      <c r="G919" s="1">
        <v>0.8639</v>
      </c>
      <c r="H919" s="1">
        <v>0.98799999999999999</v>
      </c>
      <c r="I919" s="1">
        <v>0.72450000000000003</v>
      </c>
      <c r="J919" s="1">
        <v>0.79790000000000005</v>
      </c>
      <c r="K919" s="1">
        <v>1.9853000000000001</v>
      </c>
      <c r="L919" s="1">
        <v>0.70789999999999997</v>
      </c>
      <c r="M919">
        <v>0</v>
      </c>
    </row>
    <row r="920" spans="1:13" x14ac:dyDescent="0.3">
      <c r="A920" s="2">
        <v>93632</v>
      </c>
      <c r="B920" s="1">
        <v>1206.002</v>
      </c>
      <c r="C920" s="1">
        <v>482.49439999999998</v>
      </c>
      <c r="D920" s="1">
        <v>247.90780000000001</v>
      </c>
      <c r="E920" s="2">
        <v>94636</v>
      </c>
      <c r="F920" s="1">
        <v>345.27670000000001</v>
      </c>
      <c r="G920" s="1">
        <v>0.8579</v>
      </c>
      <c r="H920" s="1">
        <v>0.98939999999999995</v>
      </c>
      <c r="I920" s="1">
        <v>0.68789999999999996</v>
      </c>
      <c r="J920" s="1">
        <v>0.80900000000000005</v>
      </c>
      <c r="K920" s="1">
        <v>1.9462999999999999</v>
      </c>
      <c r="L920" s="1">
        <v>0.71560000000000001</v>
      </c>
      <c r="M920">
        <v>0</v>
      </c>
    </row>
    <row r="921" spans="1:13" x14ac:dyDescent="0.3">
      <c r="A921" s="2">
        <v>79988</v>
      </c>
      <c r="B921" s="1">
        <v>1129.0250000000001</v>
      </c>
      <c r="C921" s="1">
        <v>452.03089999999997</v>
      </c>
      <c r="D921" s="1">
        <v>226.33869999999999</v>
      </c>
      <c r="E921" s="2">
        <v>81145</v>
      </c>
      <c r="F921" s="1">
        <v>319.12990000000002</v>
      </c>
      <c r="G921" s="1">
        <v>0.86560000000000004</v>
      </c>
      <c r="H921" s="1">
        <v>0.98570000000000002</v>
      </c>
      <c r="I921" s="1">
        <v>0.61939999999999995</v>
      </c>
      <c r="J921" s="1">
        <v>0.78849999999999998</v>
      </c>
      <c r="K921" s="1">
        <v>1.9971000000000001</v>
      </c>
      <c r="L921" s="1">
        <v>0.70599999999999996</v>
      </c>
      <c r="M921">
        <v>0</v>
      </c>
    </row>
    <row r="922" spans="1:13" x14ac:dyDescent="0.3">
      <c r="A922" s="2">
        <v>69644</v>
      </c>
      <c r="B922" s="1">
        <v>1046.646</v>
      </c>
      <c r="C922" s="1">
        <v>420.76440000000002</v>
      </c>
      <c r="D922" s="1">
        <v>211.52979999999999</v>
      </c>
      <c r="E922" s="2">
        <v>70608</v>
      </c>
      <c r="F922" s="1">
        <v>297.78100000000001</v>
      </c>
      <c r="G922" s="1">
        <v>0.86439999999999995</v>
      </c>
      <c r="H922" s="1">
        <v>0.98629999999999995</v>
      </c>
      <c r="I922" s="1">
        <v>0.6321</v>
      </c>
      <c r="J922" s="1">
        <v>0.79890000000000005</v>
      </c>
      <c r="K922" s="1">
        <v>1.9891000000000001</v>
      </c>
      <c r="L922" s="1">
        <v>0.7077</v>
      </c>
      <c r="M922">
        <v>0</v>
      </c>
    </row>
    <row r="923" spans="1:13" x14ac:dyDescent="0.3">
      <c r="A923" s="2">
        <v>77167</v>
      </c>
      <c r="B923" s="1">
        <v>1062.8789999999999</v>
      </c>
      <c r="C923" s="1">
        <v>407.4169</v>
      </c>
      <c r="D923" s="1">
        <v>241.61959999999999</v>
      </c>
      <c r="E923" s="2">
        <v>77999</v>
      </c>
      <c r="F923" s="1">
        <v>313.45190000000002</v>
      </c>
      <c r="G923" s="1">
        <v>0.80520000000000003</v>
      </c>
      <c r="H923" s="1">
        <v>0.98929999999999996</v>
      </c>
      <c r="I923" s="1">
        <v>0.74350000000000005</v>
      </c>
      <c r="J923" s="1">
        <v>0.85840000000000005</v>
      </c>
      <c r="K923" s="1">
        <v>1.6861999999999999</v>
      </c>
      <c r="L923" s="1">
        <v>0.76939999999999997</v>
      </c>
      <c r="M923">
        <v>0</v>
      </c>
    </row>
    <row r="924" spans="1:13" x14ac:dyDescent="0.3">
      <c r="A924" s="2">
        <v>94163</v>
      </c>
      <c r="B924" s="1">
        <v>1236.673</v>
      </c>
      <c r="C924" s="1">
        <v>511.9837</v>
      </c>
      <c r="D924" s="1">
        <v>235.71029999999999</v>
      </c>
      <c r="E924" s="2">
        <v>95031</v>
      </c>
      <c r="F924" s="1">
        <v>346.2543</v>
      </c>
      <c r="G924" s="1">
        <v>0.88770000000000004</v>
      </c>
      <c r="H924" s="1">
        <v>0.9909</v>
      </c>
      <c r="I924" s="1">
        <v>0.7591</v>
      </c>
      <c r="J924" s="1">
        <v>0.77370000000000005</v>
      </c>
      <c r="K924" s="1">
        <v>2.1720999999999999</v>
      </c>
      <c r="L924" s="1">
        <v>0.67630000000000001</v>
      </c>
      <c r="M924">
        <v>0</v>
      </c>
    </row>
    <row r="925" spans="1:13" x14ac:dyDescent="0.3">
      <c r="A925" s="2">
        <v>90117</v>
      </c>
      <c r="B925" s="1">
        <v>1235.1389999999999</v>
      </c>
      <c r="C925" s="1">
        <v>519.4742</v>
      </c>
      <c r="D925" s="1">
        <v>221.33510000000001</v>
      </c>
      <c r="E925" s="2">
        <v>90899</v>
      </c>
      <c r="F925" s="1">
        <v>338.7337</v>
      </c>
      <c r="G925" s="1">
        <v>0.90469999999999995</v>
      </c>
      <c r="H925" s="1">
        <v>0.99139999999999995</v>
      </c>
      <c r="I925" s="1">
        <v>0.75290000000000001</v>
      </c>
      <c r="J925" s="1">
        <v>0.74229999999999996</v>
      </c>
      <c r="K925" s="1">
        <v>2.347</v>
      </c>
      <c r="L925" s="1">
        <v>0.65210000000000001</v>
      </c>
      <c r="M925">
        <v>0</v>
      </c>
    </row>
    <row r="926" spans="1:13" x14ac:dyDescent="0.3">
      <c r="A926" s="2">
        <v>67124</v>
      </c>
      <c r="B926" s="1">
        <v>975.93700000000001</v>
      </c>
      <c r="C926" s="1">
        <v>349.10590000000002</v>
      </c>
      <c r="D926" s="1">
        <v>246.52869999999999</v>
      </c>
      <c r="E926" s="2">
        <v>68065</v>
      </c>
      <c r="F926" s="1">
        <v>292.34390000000002</v>
      </c>
      <c r="G926" s="1">
        <v>0.70799999999999996</v>
      </c>
      <c r="H926" s="1">
        <v>0.98619999999999997</v>
      </c>
      <c r="I926" s="1">
        <v>0.72489999999999999</v>
      </c>
      <c r="J926" s="1">
        <v>0.88560000000000005</v>
      </c>
      <c r="K926" s="1">
        <v>1.4160999999999999</v>
      </c>
      <c r="L926" s="1">
        <v>0.83740000000000003</v>
      </c>
      <c r="M926">
        <v>0</v>
      </c>
    </row>
    <row r="927" spans="1:13" x14ac:dyDescent="0.3">
      <c r="A927" s="2">
        <v>61100</v>
      </c>
      <c r="B927" s="1">
        <v>916.21500000000003</v>
      </c>
      <c r="C927" s="1">
        <v>343.03179999999998</v>
      </c>
      <c r="D927" s="1">
        <v>227.8321</v>
      </c>
      <c r="E927" s="2">
        <v>61587</v>
      </c>
      <c r="F927" s="1">
        <v>278.91739999999999</v>
      </c>
      <c r="G927" s="1">
        <v>0.74760000000000004</v>
      </c>
      <c r="H927" s="1">
        <v>0.99209999999999998</v>
      </c>
      <c r="I927" s="1">
        <v>0.76339999999999997</v>
      </c>
      <c r="J927" s="1">
        <v>0.91469999999999996</v>
      </c>
      <c r="K927" s="1">
        <v>1.5056</v>
      </c>
      <c r="L927" s="1">
        <v>0.81310000000000004</v>
      </c>
      <c r="M927">
        <v>0</v>
      </c>
    </row>
    <row r="928" spans="1:13" x14ac:dyDescent="0.3">
      <c r="A928" s="2">
        <v>68712</v>
      </c>
      <c r="B928" s="1">
        <v>1049.4090000000001</v>
      </c>
      <c r="C928" s="1">
        <v>427.38060000000002</v>
      </c>
      <c r="D928" s="1">
        <v>205.9922</v>
      </c>
      <c r="E928" s="2">
        <v>69670</v>
      </c>
      <c r="F928" s="1">
        <v>295.7817</v>
      </c>
      <c r="G928" s="1">
        <v>0.87619999999999998</v>
      </c>
      <c r="H928" s="1">
        <v>0.98619999999999997</v>
      </c>
      <c r="I928" s="1">
        <v>0.60160000000000002</v>
      </c>
      <c r="J928" s="1">
        <v>0.78410000000000002</v>
      </c>
      <c r="K928" s="1">
        <v>2.0747</v>
      </c>
      <c r="L928" s="1">
        <v>0.69210000000000005</v>
      </c>
      <c r="M928">
        <v>0</v>
      </c>
    </row>
    <row r="929" spans="1:13" x14ac:dyDescent="0.3">
      <c r="A929" s="2">
        <v>84080</v>
      </c>
      <c r="B929" s="1">
        <v>1146.835</v>
      </c>
      <c r="C929" s="1">
        <v>453.8263</v>
      </c>
      <c r="D929" s="1">
        <v>238.31549999999999</v>
      </c>
      <c r="E929" s="2">
        <v>85182</v>
      </c>
      <c r="F929" s="1">
        <v>327.19099999999997</v>
      </c>
      <c r="G929" s="1">
        <v>0.85099999999999998</v>
      </c>
      <c r="H929" s="1">
        <v>0.98709999999999998</v>
      </c>
      <c r="I929" s="1">
        <v>0.74</v>
      </c>
      <c r="J929" s="1">
        <v>0.80330000000000001</v>
      </c>
      <c r="K929" s="1">
        <v>1.9043000000000001</v>
      </c>
      <c r="L929" s="1">
        <v>0.72099999999999997</v>
      </c>
      <c r="M929">
        <v>0</v>
      </c>
    </row>
    <row r="930" spans="1:13" x14ac:dyDescent="0.3">
      <c r="A930" s="2">
        <v>73323</v>
      </c>
      <c r="B930" s="1">
        <v>1040.135</v>
      </c>
      <c r="C930" s="1">
        <v>404.7765</v>
      </c>
      <c r="D930" s="1">
        <v>231.96969999999999</v>
      </c>
      <c r="E930" s="2">
        <v>74402</v>
      </c>
      <c r="F930" s="1">
        <v>305.54500000000002</v>
      </c>
      <c r="G930" s="1">
        <v>0.81950000000000001</v>
      </c>
      <c r="H930" s="1">
        <v>0.98550000000000004</v>
      </c>
      <c r="I930" s="1">
        <v>0.746</v>
      </c>
      <c r="J930" s="1">
        <v>0.85170000000000001</v>
      </c>
      <c r="K930" s="1">
        <v>1.7450000000000001</v>
      </c>
      <c r="L930" s="1">
        <v>0.75480000000000003</v>
      </c>
      <c r="M930">
        <v>0</v>
      </c>
    </row>
    <row r="931" spans="1:13" x14ac:dyDescent="0.3">
      <c r="A931" s="2">
        <v>64938</v>
      </c>
      <c r="B931" s="1">
        <v>989.755</v>
      </c>
      <c r="C931" s="1">
        <v>394.51679999999999</v>
      </c>
      <c r="D931" s="1">
        <v>210.75790000000001</v>
      </c>
      <c r="E931" s="2">
        <v>65529</v>
      </c>
      <c r="F931" s="1">
        <v>287.54410000000001</v>
      </c>
      <c r="G931" s="1">
        <v>0.84530000000000005</v>
      </c>
      <c r="H931" s="1">
        <v>0.99099999999999999</v>
      </c>
      <c r="I931" s="1">
        <v>0.65610000000000002</v>
      </c>
      <c r="J931" s="1">
        <v>0.83299999999999996</v>
      </c>
      <c r="K931" s="1">
        <v>1.8718999999999999</v>
      </c>
      <c r="L931" s="1">
        <v>0.72889999999999999</v>
      </c>
      <c r="M931">
        <v>0</v>
      </c>
    </row>
    <row r="932" spans="1:13" x14ac:dyDescent="0.3">
      <c r="A932" s="2">
        <v>96807</v>
      </c>
      <c r="B932" s="1">
        <v>1171.144</v>
      </c>
      <c r="C932" s="1">
        <v>437.37270000000001</v>
      </c>
      <c r="D932" s="1">
        <v>283.41969999999998</v>
      </c>
      <c r="E932" s="2">
        <v>97874</v>
      </c>
      <c r="F932" s="1">
        <v>351.08190000000002</v>
      </c>
      <c r="G932" s="1">
        <v>0.76160000000000005</v>
      </c>
      <c r="H932" s="1">
        <v>0.98909999999999998</v>
      </c>
      <c r="I932" s="1">
        <v>0.73250000000000004</v>
      </c>
      <c r="J932" s="1">
        <v>0.88690000000000002</v>
      </c>
      <c r="K932" s="1">
        <v>1.5431999999999999</v>
      </c>
      <c r="L932" s="1">
        <v>0.80269999999999997</v>
      </c>
      <c r="M932">
        <v>0</v>
      </c>
    </row>
    <row r="933" spans="1:13" x14ac:dyDescent="0.3">
      <c r="A933" s="2">
        <v>72465</v>
      </c>
      <c r="B933" s="1">
        <v>1059.3389999999999</v>
      </c>
      <c r="C933" s="1">
        <v>423.733</v>
      </c>
      <c r="D933" s="1">
        <v>219.17939999999999</v>
      </c>
      <c r="E933" s="2">
        <v>73571</v>
      </c>
      <c r="F933" s="1">
        <v>303.75200000000001</v>
      </c>
      <c r="G933" s="1">
        <v>0.85580000000000001</v>
      </c>
      <c r="H933" s="1">
        <v>0.98499999999999999</v>
      </c>
      <c r="I933" s="1">
        <v>0.69799999999999995</v>
      </c>
      <c r="J933" s="1">
        <v>0.8115</v>
      </c>
      <c r="K933" s="1">
        <v>1.9333</v>
      </c>
      <c r="L933" s="1">
        <v>0.71679999999999999</v>
      </c>
      <c r="M933">
        <v>0</v>
      </c>
    </row>
    <row r="934" spans="1:13" x14ac:dyDescent="0.3">
      <c r="A934" s="2">
        <v>72901</v>
      </c>
      <c r="B934" s="1">
        <v>1079.894</v>
      </c>
      <c r="C934" s="1">
        <v>446.233</v>
      </c>
      <c r="D934" s="1">
        <v>208.38040000000001</v>
      </c>
      <c r="E934" s="2">
        <v>73523</v>
      </c>
      <c r="F934" s="1">
        <v>304.66449999999998</v>
      </c>
      <c r="G934" s="1">
        <v>0.88429999999999997</v>
      </c>
      <c r="H934" s="1">
        <v>0.99150000000000005</v>
      </c>
      <c r="I934" s="1">
        <v>0.75</v>
      </c>
      <c r="J934" s="1">
        <v>0.78559999999999997</v>
      </c>
      <c r="K934" s="1">
        <v>2.1414</v>
      </c>
      <c r="L934" s="1">
        <v>0.68269999999999997</v>
      </c>
      <c r="M934">
        <v>0</v>
      </c>
    </row>
    <row r="935" spans="1:13" x14ac:dyDescent="0.3">
      <c r="A935" s="2">
        <v>76016</v>
      </c>
      <c r="B935" s="1">
        <v>1061.8910000000001</v>
      </c>
      <c r="C935" s="1">
        <v>420.98419999999999</v>
      </c>
      <c r="D935" s="1">
        <v>230.69370000000001</v>
      </c>
      <c r="E935" s="2">
        <v>76632</v>
      </c>
      <c r="F935" s="1">
        <v>311.10539999999997</v>
      </c>
      <c r="G935" s="1">
        <v>0.83650000000000002</v>
      </c>
      <c r="H935" s="1">
        <v>0.99199999999999999</v>
      </c>
      <c r="I935" s="1">
        <v>0.74880000000000002</v>
      </c>
      <c r="J935" s="1">
        <v>0.84709999999999996</v>
      </c>
      <c r="K935" s="1">
        <v>1.8249</v>
      </c>
      <c r="L935" s="1">
        <v>0.73899999999999999</v>
      </c>
      <c r="M935">
        <v>0</v>
      </c>
    </row>
    <row r="936" spans="1:13" x14ac:dyDescent="0.3">
      <c r="A936" s="2">
        <v>77223</v>
      </c>
      <c r="B936" s="1">
        <v>1072.8530000000001</v>
      </c>
      <c r="C936" s="1">
        <v>424.11669999999998</v>
      </c>
      <c r="D936" s="1">
        <v>232.65289999999999</v>
      </c>
      <c r="E936" s="2">
        <v>77971</v>
      </c>
      <c r="F936" s="1">
        <v>313.56560000000002</v>
      </c>
      <c r="G936" s="1">
        <v>0.83609999999999995</v>
      </c>
      <c r="H936" s="1">
        <v>0.99039999999999995</v>
      </c>
      <c r="I936" s="1">
        <v>0.66410000000000002</v>
      </c>
      <c r="J936" s="1">
        <v>0.84309999999999996</v>
      </c>
      <c r="K936" s="1">
        <v>1.823</v>
      </c>
      <c r="L936" s="1">
        <v>0.73929999999999996</v>
      </c>
      <c r="M936">
        <v>0</v>
      </c>
    </row>
    <row r="937" spans="1:13" x14ac:dyDescent="0.3">
      <c r="A937" s="2">
        <v>91881</v>
      </c>
      <c r="B937" s="1">
        <v>1211.1089999999999</v>
      </c>
      <c r="C937" s="1">
        <v>499.53429999999997</v>
      </c>
      <c r="D937" s="1">
        <v>234.64089999999999</v>
      </c>
      <c r="E937" s="2">
        <v>92607</v>
      </c>
      <c r="F937" s="1">
        <v>342.03289999999998</v>
      </c>
      <c r="G937" s="1">
        <v>0.88280000000000003</v>
      </c>
      <c r="H937" s="1">
        <v>0.99219999999999997</v>
      </c>
      <c r="I937" s="1">
        <v>0.74709999999999999</v>
      </c>
      <c r="J937" s="1">
        <v>0.78720000000000001</v>
      </c>
      <c r="K937" s="1">
        <v>2.1288999999999998</v>
      </c>
      <c r="L937" s="1">
        <v>0.68469999999999998</v>
      </c>
      <c r="M937">
        <v>0</v>
      </c>
    </row>
    <row r="938" spans="1:13" x14ac:dyDescent="0.3">
      <c r="A938" s="2">
        <v>97595</v>
      </c>
      <c r="B938" s="1">
        <v>1216.6949999999999</v>
      </c>
      <c r="C938" s="1">
        <v>463.65309999999999</v>
      </c>
      <c r="D938" s="1">
        <v>270.28140000000002</v>
      </c>
      <c r="E938" s="2">
        <v>98794</v>
      </c>
      <c r="F938" s="1">
        <v>352.50790000000001</v>
      </c>
      <c r="G938" s="1">
        <v>0.8125</v>
      </c>
      <c r="H938" s="1">
        <v>0.9879</v>
      </c>
      <c r="I938" s="1">
        <v>0.69189999999999996</v>
      </c>
      <c r="J938" s="1">
        <v>0.82850000000000001</v>
      </c>
      <c r="K938" s="1">
        <v>1.7154</v>
      </c>
      <c r="L938" s="1">
        <v>0.76029999999999998</v>
      </c>
      <c r="M938">
        <v>0</v>
      </c>
    </row>
    <row r="939" spans="1:13" x14ac:dyDescent="0.3">
      <c r="A939" s="2">
        <v>62615</v>
      </c>
      <c r="B939" s="1">
        <v>1102.5419999999999</v>
      </c>
      <c r="C939" s="1">
        <v>392.97879999999998</v>
      </c>
      <c r="D939" s="1">
        <v>206.41669999999999</v>
      </c>
      <c r="E939" s="2">
        <v>64422</v>
      </c>
      <c r="F939" s="1">
        <v>282.35419999999999</v>
      </c>
      <c r="G939" s="1">
        <v>0.85089999999999999</v>
      </c>
      <c r="H939" s="1">
        <v>0.97199999999999998</v>
      </c>
      <c r="I939" s="1">
        <v>0.63370000000000004</v>
      </c>
      <c r="J939" s="1">
        <v>0.64729999999999999</v>
      </c>
      <c r="K939" s="1">
        <v>1.9037999999999999</v>
      </c>
      <c r="L939" s="1">
        <v>0.71850000000000003</v>
      </c>
      <c r="M939">
        <v>0</v>
      </c>
    </row>
    <row r="940" spans="1:13" x14ac:dyDescent="0.3">
      <c r="A940" s="2">
        <v>82487</v>
      </c>
      <c r="B940" s="1">
        <v>1103.0650000000001</v>
      </c>
      <c r="C940" s="1">
        <v>429.35899999999998</v>
      </c>
      <c r="D940" s="1">
        <v>246.25470000000001</v>
      </c>
      <c r="E940" s="2">
        <v>83544</v>
      </c>
      <c r="F940" s="1">
        <v>324.07670000000002</v>
      </c>
      <c r="G940" s="1">
        <v>0.81920000000000004</v>
      </c>
      <c r="H940" s="1">
        <v>0.98729999999999996</v>
      </c>
      <c r="I940" s="1">
        <v>0.73</v>
      </c>
      <c r="J940" s="1">
        <v>0.85189999999999999</v>
      </c>
      <c r="K940" s="1">
        <v>1.7436</v>
      </c>
      <c r="L940" s="1">
        <v>0.75480000000000003</v>
      </c>
      <c r="M940">
        <v>0</v>
      </c>
    </row>
    <row r="941" spans="1:13" x14ac:dyDescent="0.3">
      <c r="A941" s="2">
        <v>84724</v>
      </c>
      <c r="B941" s="1">
        <v>1099.7149999999999</v>
      </c>
      <c r="C941" s="1">
        <v>413.42509999999999</v>
      </c>
      <c r="D941" s="1">
        <v>262.80450000000002</v>
      </c>
      <c r="E941" s="2">
        <v>85695</v>
      </c>
      <c r="F941" s="1">
        <v>328.44170000000003</v>
      </c>
      <c r="G941" s="1">
        <v>0.77200000000000002</v>
      </c>
      <c r="H941" s="1">
        <v>0.98870000000000002</v>
      </c>
      <c r="I941" s="1">
        <v>0.73560000000000003</v>
      </c>
      <c r="J941" s="1">
        <v>0.88039999999999996</v>
      </c>
      <c r="K941" s="1">
        <v>1.5730999999999999</v>
      </c>
      <c r="L941" s="1">
        <v>0.7944</v>
      </c>
      <c r="M941">
        <v>0</v>
      </c>
    </row>
    <row r="942" spans="1:13" x14ac:dyDescent="0.3">
      <c r="A942" s="2">
        <v>84614</v>
      </c>
      <c r="B942" s="1">
        <v>1127.9480000000001</v>
      </c>
      <c r="C942" s="1">
        <v>447.46940000000001</v>
      </c>
      <c r="D942" s="1">
        <v>241.99189999999999</v>
      </c>
      <c r="E942" s="2">
        <v>85257</v>
      </c>
      <c r="F942" s="1">
        <v>328.22840000000002</v>
      </c>
      <c r="G942" s="1">
        <v>0.84119999999999995</v>
      </c>
      <c r="H942" s="1">
        <v>0.99250000000000005</v>
      </c>
      <c r="I942" s="1">
        <v>0.67889999999999995</v>
      </c>
      <c r="J942" s="1">
        <v>0.8357</v>
      </c>
      <c r="K942" s="1">
        <v>1.8491</v>
      </c>
      <c r="L942" s="1">
        <v>0.73350000000000004</v>
      </c>
      <c r="M942">
        <v>0</v>
      </c>
    </row>
    <row r="943" spans="1:13" x14ac:dyDescent="0.3">
      <c r="A943" s="2">
        <v>100064</v>
      </c>
      <c r="B943" s="1">
        <v>1285.404</v>
      </c>
      <c r="C943" s="1">
        <v>490.37299999999999</v>
      </c>
      <c r="D943" s="1">
        <v>260.50569999999999</v>
      </c>
      <c r="E943" s="2">
        <v>100845</v>
      </c>
      <c r="F943" s="1">
        <v>356.93900000000002</v>
      </c>
      <c r="G943" s="1">
        <v>0.84719999999999995</v>
      </c>
      <c r="H943" s="1">
        <v>0.99229999999999996</v>
      </c>
      <c r="I943" s="1">
        <v>0.67820000000000003</v>
      </c>
      <c r="J943" s="1">
        <v>0.76100000000000001</v>
      </c>
      <c r="K943" s="1">
        <v>1.8824000000000001</v>
      </c>
      <c r="L943" s="1">
        <v>0.72789999999999999</v>
      </c>
      <c r="M943">
        <v>0</v>
      </c>
    </row>
    <row r="944" spans="1:13" x14ac:dyDescent="0.3">
      <c r="A944" s="2">
        <v>78111</v>
      </c>
      <c r="B944" s="1">
        <v>1091.319</v>
      </c>
      <c r="C944" s="1">
        <v>431.62150000000003</v>
      </c>
      <c r="D944" s="1">
        <v>232.11519999999999</v>
      </c>
      <c r="E944" s="2">
        <v>79105</v>
      </c>
      <c r="F944" s="1">
        <v>315.36329999999998</v>
      </c>
      <c r="G944" s="1">
        <v>0.84309999999999996</v>
      </c>
      <c r="H944" s="1">
        <v>0.98740000000000006</v>
      </c>
      <c r="I944" s="1">
        <v>0.70520000000000005</v>
      </c>
      <c r="J944" s="1">
        <v>0.82420000000000004</v>
      </c>
      <c r="K944" s="1">
        <v>1.8594999999999999</v>
      </c>
      <c r="L944" s="1">
        <v>0.73060000000000003</v>
      </c>
      <c r="M944">
        <v>0</v>
      </c>
    </row>
    <row r="945" spans="1:13" x14ac:dyDescent="0.3">
      <c r="A945" s="2">
        <v>77915</v>
      </c>
      <c r="B945" s="1">
        <v>1122.5139999999999</v>
      </c>
      <c r="C945" s="1">
        <v>456.28410000000002</v>
      </c>
      <c r="D945" s="1">
        <v>218.4462</v>
      </c>
      <c r="E945" s="2">
        <v>78732</v>
      </c>
      <c r="F945" s="1">
        <v>314.9674</v>
      </c>
      <c r="G945" s="1">
        <v>0.878</v>
      </c>
      <c r="H945" s="1">
        <v>0.98960000000000004</v>
      </c>
      <c r="I945" s="1">
        <v>0.69289999999999996</v>
      </c>
      <c r="J945" s="1">
        <v>0.77700000000000002</v>
      </c>
      <c r="K945" s="1">
        <v>2.0888</v>
      </c>
      <c r="L945" s="1">
        <v>0.69030000000000002</v>
      </c>
      <c r="M945">
        <v>0</v>
      </c>
    </row>
    <row r="946" spans="1:13" x14ac:dyDescent="0.3">
      <c r="A946" s="2">
        <v>73579</v>
      </c>
      <c r="B946" s="1">
        <v>1071.0899999999999</v>
      </c>
      <c r="C946" s="1">
        <v>432.70150000000001</v>
      </c>
      <c r="D946" s="1">
        <v>217.45009999999999</v>
      </c>
      <c r="E946" s="2">
        <v>74409</v>
      </c>
      <c r="F946" s="1">
        <v>306.0779</v>
      </c>
      <c r="G946" s="1">
        <v>0.86460000000000004</v>
      </c>
      <c r="H946" s="1">
        <v>0.98880000000000001</v>
      </c>
      <c r="I946" s="1">
        <v>0.72650000000000003</v>
      </c>
      <c r="J946" s="1">
        <v>0.80600000000000005</v>
      </c>
      <c r="K946" s="1">
        <v>1.9899</v>
      </c>
      <c r="L946" s="1">
        <v>0.70740000000000003</v>
      </c>
      <c r="M946">
        <v>0</v>
      </c>
    </row>
    <row r="947" spans="1:13" x14ac:dyDescent="0.3">
      <c r="A947" s="2">
        <v>63404</v>
      </c>
      <c r="B947" s="1">
        <v>967.39300000000003</v>
      </c>
      <c r="C947" s="1">
        <v>381.43779999999998</v>
      </c>
      <c r="D947" s="1">
        <v>212.2098</v>
      </c>
      <c r="E947" s="2">
        <v>64033</v>
      </c>
      <c r="F947" s="1">
        <v>284.12759999999997</v>
      </c>
      <c r="G947" s="1">
        <v>0.83099999999999996</v>
      </c>
      <c r="H947" s="1">
        <v>0.99019999999999997</v>
      </c>
      <c r="I947" s="1">
        <v>0.67279999999999995</v>
      </c>
      <c r="J947" s="1">
        <v>0.85140000000000005</v>
      </c>
      <c r="K947" s="1">
        <v>1.7975000000000001</v>
      </c>
      <c r="L947" s="1">
        <v>0.74490000000000001</v>
      </c>
      <c r="M947">
        <v>0</v>
      </c>
    </row>
    <row r="948" spans="1:13" x14ac:dyDescent="0.3">
      <c r="A948" s="2">
        <v>105010</v>
      </c>
      <c r="B948" s="1">
        <v>1278.5809999999999</v>
      </c>
      <c r="C948" s="1">
        <v>504.23770000000002</v>
      </c>
      <c r="D948" s="1">
        <v>267.74439999999998</v>
      </c>
      <c r="E948" s="2">
        <v>106451</v>
      </c>
      <c r="F948" s="1">
        <v>365.65410000000003</v>
      </c>
      <c r="G948" s="1">
        <v>0.84740000000000004</v>
      </c>
      <c r="H948" s="1">
        <v>0.98650000000000004</v>
      </c>
      <c r="I948" s="1">
        <v>0.6996</v>
      </c>
      <c r="J948" s="1">
        <v>0.80720000000000003</v>
      </c>
      <c r="K948" s="1">
        <v>1.8833</v>
      </c>
      <c r="L948" s="1">
        <v>0.72519999999999996</v>
      </c>
      <c r="M948">
        <v>0</v>
      </c>
    </row>
    <row r="949" spans="1:13" x14ac:dyDescent="0.3">
      <c r="A949" s="2">
        <v>80082</v>
      </c>
      <c r="B949" s="1">
        <v>1091.5250000000001</v>
      </c>
      <c r="C949" s="1">
        <v>416.7697</v>
      </c>
      <c r="D949" s="1">
        <v>245.90209999999999</v>
      </c>
      <c r="E949" s="2">
        <v>80992</v>
      </c>
      <c r="F949" s="1">
        <v>319.31729999999999</v>
      </c>
      <c r="G949" s="1">
        <v>0.80740000000000001</v>
      </c>
      <c r="H949" s="1">
        <v>0.98880000000000001</v>
      </c>
      <c r="I949" s="1">
        <v>0.71379999999999999</v>
      </c>
      <c r="J949" s="1">
        <v>0.84470000000000001</v>
      </c>
      <c r="K949" s="1">
        <v>1.6949000000000001</v>
      </c>
      <c r="L949" s="1">
        <v>0.76619999999999999</v>
      </c>
      <c r="M949">
        <v>0</v>
      </c>
    </row>
    <row r="950" spans="1:13" x14ac:dyDescent="0.3">
      <c r="A950" s="2">
        <v>69827</v>
      </c>
      <c r="B950" s="1">
        <v>1021.377</v>
      </c>
      <c r="C950" s="1">
        <v>402.11810000000003</v>
      </c>
      <c r="D950" s="1">
        <v>222.50620000000001</v>
      </c>
      <c r="E950" s="2">
        <v>70632</v>
      </c>
      <c r="F950" s="1">
        <v>298.17189999999999</v>
      </c>
      <c r="G950" s="1">
        <v>0.83299999999999996</v>
      </c>
      <c r="H950" s="1">
        <v>0.98860000000000003</v>
      </c>
      <c r="I950" s="1">
        <v>0.74</v>
      </c>
      <c r="J950" s="1">
        <v>0.84109999999999996</v>
      </c>
      <c r="K950" s="1">
        <v>1.8071999999999999</v>
      </c>
      <c r="L950" s="1">
        <v>0.74150000000000005</v>
      </c>
      <c r="M950">
        <v>0</v>
      </c>
    </row>
    <row r="951" spans="1:13" x14ac:dyDescent="0.3">
      <c r="A951" s="2">
        <v>69819</v>
      </c>
      <c r="B951" s="1">
        <v>1051.519</v>
      </c>
      <c r="C951" s="1">
        <v>425.99549999999999</v>
      </c>
      <c r="D951" s="1">
        <v>209.6353</v>
      </c>
      <c r="E951" s="2">
        <v>70615</v>
      </c>
      <c r="F951" s="1">
        <v>298.15480000000002</v>
      </c>
      <c r="G951" s="1">
        <v>0.87050000000000005</v>
      </c>
      <c r="H951" s="1">
        <v>0.98870000000000002</v>
      </c>
      <c r="I951" s="1">
        <v>0.74480000000000002</v>
      </c>
      <c r="J951" s="1">
        <v>0.79349999999999998</v>
      </c>
      <c r="K951" s="1">
        <v>2.0320999999999998</v>
      </c>
      <c r="L951" s="1">
        <v>0.69989999999999997</v>
      </c>
      <c r="M951">
        <v>0</v>
      </c>
    </row>
    <row r="952" spans="1:13" x14ac:dyDescent="0.3">
      <c r="A952" s="2">
        <v>72153</v>
      </c>
      <c r="B952" s="1">
        <v>1062.9670000000001</v>
      </c>
      <c r="C952" s="1">
        <v>424.96469999999999</v>
      </c>
      <c r="D952" s="1">
        <v>217.4495</v>
      </c>
      <c r="E952" s="2">
        <v>72836</v>
      </c>
      <c r="F952" s="1">
        <v>303.09739999999999</v>
      </c>
      <c r="G952" s="1">
        <v>0.85919999999999996</v>
      </c>
      <c r="H952" s="1">
        <v>0.99060000000000004</v>
      </c>
      <c r="I952" s="1">
        <v>0.70699999999999996</v>
      </c>
      <c r="J952" s="1">
        <v>0.80249999999999999</v>
      </c>
      <c r="K952" s="1">
        <v>1.9542999999999999</v>
      </c>
      <c r="L952" s="1">
        <v>0.71319999999999995</v>
      </c>
      <c r="M952">
        <v>0</v>
      </c>
    </row>
    <row r="953" spans="1:13" x14ac:dyDescent="0.3">
      <c r="A953" s="2">
        <v>85873</v>
      </c>
      <c r="B953" s="1">
        <v>1156.115</v>
      </c>
      <c r="C953" s="1">
        <v>453.39400000000001</v>
      </c>
      <c r="D953" s="1">
        <v>242.7586</v>
      </c>
      <c r="E953" s="2">
        <v>86909</v>
      </c>
      <c r="F953" s="1">
        <v>330.66129999999998</v>
      </c>
      <c r="G953" s="1">
        <v>0.84460000000000002</v>
      </c>
      <c r="H953" s="1">
        <v>0.98809999999999998</v>
      </c>
      <c r="I953" s="1">
        <v>0.69920000000000004</v>
      </c>
      <c r="J953" s="1">
        <v>0.80740000000000001</v>
      </c>
      <c r="K953" s="1">
        <v>1.8676999999999999</v>
      </c>
      <c r="L953" s="1">
        <v>0.72929999999999995</v>
      </c>
      <c r="M953">
        <v>0</v>
      </c>
    </row>
    <row r="954" spans="1:13" x14ac:dyDescent="0.3">
      <c r="A954" s="2">
        <v>61581</v>
      </c>
      <c r="B954" s="1">
        <v>943.63499999999999</v>
      </c>
      <c r="C954" s="1">
        <v>347.29390000000001</v>
      </c>
      <c r="D954" s="1">
        <v>227.31899999999999</v>
      </c>
      <c r="E954" s="2">
        <v>62377</v>
      </c>
      <c r="F954" s="1">
        <v>280.01319999999998</v>
      </c>
      <c r="G954" s="1">
        <v>0.75600000000000001</v>
      </c>
      <c r="H954" s="1">
        <v>0.98719999999999997</v>
      </c>
      <c r="I954" s="1">
        <v>0.7329</v>
      </c>
      <c r="J954" s="1">
        <v>0.86909999999999998</v>
      </c>
      <c r="K954" s="1">
        <v>1.5278</v>
      </c>
      <c r="L954" s="1">
        <v>0.80630000000000002</v>
      </c>
      <c r="M954">
        <v>0</v>
      </c>
    </row>
    <row r="955" spans="1:13" x14ac:dyDescent="0.3">
      <c r="A955" s="2">
        <v>94355</v>
      </c>
      <c r="B955" s="1">
        <v>1216.5930000000001</v>
      </c>
      <c r="C955" s="1">
        <v>480.87459999999999</v>
      </c>
      <c r="D955" s="1">
        <v>250.8826</v>
      </c>
      <c r="E955" s="2">
        <v>95621</v>
      </c>
      <c r="F955" s="1">
        <v>346.60719999999998</v>
      </c>
      <c r="G955" s="1">
        <v>0.85309999999999997</v>
      </c>
      <c r="H955" s="1">
        <v>0.98680000000000001</v>
      </c>
      <c r="I955" s="1">
        <v>0.74029999999999996</v>
      </c>
      <c r="J955" s="1">
        <v>0.80110000000000003</v>
      </c>
      <c r="K955" s="1">
        <v>1.9167000000000001</v>
      </c>
      <c r="L955" s="1">
        <v>0.7208</v>
      </c>
      <c r="M955">
        <v>0</v>
      </c>
    </row>
    <row r="956" spans="1:13" x14ac:dyDescent="0.3">
      <c r="A956" s="2">
        <v>70219</v>
      </c>
      <c r="B956" s="1">
        <v>1072.8679999999999</v>
      </c>
      <c r="C956" s="1">
        <v>436.73259999999999</v>
      </c>
      <c r="D956" s="1">
        <v>205.57149999999999</v>
      </c>
      <c r="E956" s="2">
        <v>71101</v>
      </c>
      <c r="F956" s="1">
        <v>299.0077</v>
      </c>
      <c r="G956" s="1">
        <v>0.88229999999999997</v>
      </c>
      <c r="H956" s="1">
        <v>0.98760000000000003</v>
      </c>
      <c r="I956" s="1">
        <v>0.71079999999999999</v>
      </c>
      <c r="J956" s="1">
        <v>0.76659999999999995</v>
      </c>
      <c r="K956" s="1">
        <v>2.1244999999999998</v>
      </c>
      <c r="L956" s="1">
        <v>0.68459999999999999</v>
      </c>
      <c r="M956">
        <v>0</v>
      </c>
    </row>
    <row r="957" spans="1:13" x14ac:dyDescent="0.3">
      <c r="A957" s="2">
        <v>83523</v>
      </c>
      <c r="B957" s="1">
        <v>1148.5650000000001</v>
      </c>
      <c r="C957" s="1">
        <v>464.11149999999998</v>
      </c>
      <c r="D957" s="1">
        <v>229.9633</v>
      </c>
      <c r="E957" s="2">
        <v>84320</v>
      </c>
      <c r="F957" s="1">
        <v>326.10550000000001</v>
      </c>
      <c r="G957" s="1">
        <v>0.86860000000000004</v>
      </c>
      <c r="H957" s="1">
        <v>0.99050000000000005</v>
      </c>
      <c r="I957" s="1">
        <v>0.68440000000000001</v>
      </c>
      <c r="J957" s="1">
        <v>0.79559999999999997</v>
      </c>
      <c r="K957" s="1">
        <v>2.0182000000000002</v>
      </c>
      <c r="L957" s="1">
        <v>0.7026</v>
      </c>
      <c r="M957">
        <v>0</v>
      </c>
    </row>
    <row r="958" spans="1:13" x14ac:dyDescent="0.3">
      <c r="A958" s="2">
        <v>81040</v>
      </c>
      <c r="B958" s="1">
        <v>1102.068</v>
      </c>
      <c r="C958" s="1">
        <v>417.7749</v>
      </c>
      <c r="D958" s="1">
        <v>248.28829999999999</v>
      </c>
      <c r="E958" s="2">
        <v>81904</v>
      </c>
      <c r="F958" s="1">
        <v>321.22160000000002</v>
      </c>
      <c r="G958" s="1">
        <v>0.80420000000000003</v>
      </c>
      <c r="H958" s="1">
        <v>0.98950000000000005</v>
      </c>
      <c r="I958" s="1">
        <v>0.7379</v>
      </c>
      <c r="J958" s="1">
        <v>0.83850000000000002</v>
      </c>
      <c r="K958" s="1">
        <v>1.6826000000000001</v>
      </c>
      <c r="L958" s="1">
        <v>0.76890000000000003</v>
      </c>
      <c r="M958">
        <v>0</v>
      </c>
    </row>
    <row r="959" spans="1:13" x14ac:dyDescent="0.3">
      <c r="A959" s="2">
        <v>67627</v>
      </c>
      <c r="B959" s="1">
        <v>1017.355</v>
      </c>
      <c r="C959" s="1">
        <v>397.28109999999998</v>
      </c>
      <c r="D959" s="1">
        <v>217.31899999999999</v>
      </c>
      <c r="E959" s="2">
        <v>68241</v>
      </c>
      <c r="F959" s="1">
        <v>293.43720000000002</v>
      </c>
      <c r="G959" s="1">
        <v>0.83709999999999996</v>
      </c>
      <c r="H959" s="1">
        <v>0.99099999999999999</v>
      </c>
      <c r="I959" s="1">
        <v>0.74180000000000001</v>
      </c>
      <c r="J959" s="1">
        <v>0.82110000000000005</v>
      </c>
      <c r="K959" s="1">
        <v>1.8281000000000001</v>
      </c>
      <c r="L959" s="1">
        <v>0.73860000000000003</v>
      </c>
      <c r="M959">
        <v>0</v>
      </c>
    </row>
    <row r="960" spans="1:13" x14ac:dyDescent="0.3">
      <c r="A960" s="2">
        <v>94993</v>
      </c>
      <c r="B960" s="1">
        <v>1205.3610000000001</v>
      </c>
      <c r="C960" s="1">
        <v>461.71050000000002</v>
      </c>
      <c r="D960" s="1">
        <v>262.70409999999998</v>
      </c>
      <c r="E960" s="2">
        <v>95999</v>
      </c>
      <c r="F960" s="1">
        <v>347.77699999999999</v>
      </c>
      <c r="G960" s="1">
        <v>0.82240000000000002</v>
      </c>
      <c r="H960" s="1">
        <v>0.98950000000000005</v>
      </c>
      <c r="I960" s="1">
        <v>0.70840000000000003</v>
      </c>
      <c r="J960" s="1">
        <v>0.8216</v>
      </c>
      <c r="K960" s="1">
        <v>1.7575000000000001</v>
      </c>
      <c r="L960" s="1">
        <v>0.75319999999999998</v>
      </c>
      <c r="M960">
        <v>0</v>
      </c>
    </row>
    <row r="961" spans="1:13" x14ac:dyDescent="0.3">
      <c r="A961" s="2">
        <v>84934</v>
      </c>
      <c r="B961" s="1">
        <v>1115.518</v>
      </c>
      <c r="C961" s="1">
        <v>424.29020000000003</v>
      </c>
      <c r="D961" s="1">
        <v>255.69630000000001</v>
      </c>
      <c r="E961" s="2">
        <v>85714</v>
      </c>
      <c r="F961" s="1">
        <v>328.8485</v>
      </c>
      <c r="G961" s="1">
        <v>0.79800000000000004</v>
      </c>
      <c r="H961" s="1">
        <v>0.9909</v>
      </c>
      <c r="I961" s="1">
        <v>0.71540000000000004</v>
      </c>
      <c r="J961" s="1">
        <v>0.85770000000000002</v>
      </c>
      <c r="K961" s="1">
        <v>1.6594</v>
      </c>
      <c r="L961" s="1">
        <v>0.77510000000000001</v>
      </c>
      <c r="M961">
        <v>0</v>
      </c>
    </row>
    <row r="962" spans="1:13" x14ac:dyDescent="0.3">
      <c r="A962" s="2">
        <v>90475</v>
      </c>
      <c r="B962" s="1">
        <v>1172.7349999999999</v>
      </c>
      <c r="C962" s="1">
        <v>454.03449999999998</v>
      </c>
      <c r="D962" s="1">
        <v>256.64550000000003</v>
      </c>
      <c r="E962" s="2">
        <v>91992</v>
      </c>
      <c r="F962" s="1">
        <v>339.40589999999997</v>
      </c>
      <c r="G962" s="1">
        <v>0.82489999999999997</v>
      </c>
      <c r="H962" s="1">
        <v>0.98350000000000004</v>
      </c>
      <c r="I962" s="1">
        <v>0.75609999999999999</v>
      </c>
      <c r="J962" s="1">
        <v>0.82669999999999999</v>
      </c>
      <c r="K962" s="1">
        <v>1.7690999999999999</v>
      </c>
      <c r="L962" s="1">
        <v>0.74750000000000005</v>
      </c>
      <c r="M962">
        <v>0</v>
      </c>
    </row>
    <row r="963" spans="1:13" x14ac:dyDescent="0.3">
      <c r="A963" s="2">
        <v>74050</v>
      </c>
      <c r="B963" s="1">
        <v>1087.82</v>
      </c>
      <c r="C963" s="1">
        <v>432.08580000000001</v>
      </c>
      <c r="D963" s="1">
        <v>218.71250000000001</v>
      </c>
      <c r="E963" s="2">
        <v>74801</v>
      </c>
      <c r="F963" s="1">
        <v>307.05599999999998</v>
      </c>
      <c r="G963" s="1">
        <v>0.86240000000000006</v>
      </c>
      <c r="H963" s="1">
        <v>0.99</v>
      </c>
      <c r="I963" s="1">
        <v>0.6341</v>
      </c>
      <c r="J963" s="1">
        <v>0.78639999999999999</v>
      </c>
      <c r="K963" s="1">
        <v>1.9756</v>
      </c>
      <c r="L963" s="1">
        <v>0.71060000000000001</v>
      </c>
      <c r="M963">
        <v>0</v>
      </c>
    </row>
    <row r="964" spans="1:13" x14ac:dyDescent="0.3">
      <c r="A964" s="2">
        <v>74445</v>
      </c>
      <c r="B964" s="1">
        <v>1111.1289999999999</v>
      </c>
      <c r="C964" s="1">
        <v>449.68009999999998</v>
      </c>
      <c r="D964" s="1">
        <v>211.5444</v>
      </c>
      <c r="E964" s="2">
        <v>75474</v>
      </c>
      <c r="F964" s="1">
        <v>307.87389999999999</v>
      </c>
      <c r="G964" s="1">
        <v>0.88239999999999996</v>
      </c>
      <c r="H964" s="1">
        <v>0.98640000000000005</v>
      </c>
      <c r="I964" s="1">
        <v>0.58599999999999997</v>
      </c>
      <c r="J964" s="1">
        <v>0.75770000000000004</v>
      </c>
      <c r="K964" s="1">
        <v>2.1257000000000001</v>
      </c>
      <c r="L964" s="1">
        <v>0.68469999999999998</v>
      </c>
      <c r="M964">
        <v>0</v>
      </c>
    </row>
    <row r="965" spans="1:13" x14ac:dyDescent="0.3">
      <c r="A965" s="2">
        <v>72805</v>
      </c>
      <c r="B965" s="1">
        <v>1039.588</v>
      </c>
      <c r="C965" s="1">
        <v>409.50749999999999</v>
      </c>
      <c r="D965" s="1">
        <v>226.89580000000001</v>
      </c>
      <c r="E965" s="2">
        <v>73390</v>
      </c>
      <c r="F965" s="1">
        <v>304.46379999999999</v>
      </c>
      <c r="G965" s="1">
        <v>0.83250000000000002</v>
      </c>
      <c r="H965" s="1">
        <v>0.99199999999999999</v>
      </c>
      <c r="I965" s="1">
        <v>0.73670000000000002</v>
      </c>
      <c r="J965" s="1">
        <v>0.84650000000000003</v>
      </c>
      <c r="K965" s="1">
        <v>1.8048</v>
      </c>
      <c r="L965" s="1">
        <v>0.74350000000000005</v>
      </c>
      <c r="M965">
        <v>0</v>
      </c>
    </row>
    <row r="966" spans="1:13" x14ac:dyDescent="0.3">
      <c r="A966" s="2">
        <v>64923</v>
      </c>
      <c r="B966" s="1">
        <v>1012.421</v>
      </c>
      <c r="C966" s="1">
        <v>406.49290000000002</v>
      </c>
      <c r="D966" s="1">
        <v>204.1455</v>
      </c>
      <c r="E966" s="2">
        <v>65516</v>
      </c>
      <c r="F966" s="1">
        <v>287.51089999999999</v>
      </c>
      <c r="G966" s="1">
        <v>0.86470000000000002</v>
      </c>
      <c r="H966" s="1">
        <v>0.9909</v>
      </c>
      <c r="I966" s="1">
        <v>0.7026</v>
      </c>
      <c r="J966" s="1">
        <v>0.79600000000000004</v>
      </c>
      <c r="K966" s="1">
        <v>1.9912000000000001</v>
      </c>
      <c r="L966" s="1">
        <v>0.70730000000000004</v>
      </c>
      <c r="M966">
        <v>0</v>
      </c>
    </row>
    <row r="967" spans="1:13" x14ac:dyDescent="0.3">
      <c r="A967" s="2">
        <v>72184</v>
      </c>
      <c r="B967" s="1">
        <v>1054.808</v>
      </c>
      <c r="C967" s="1">
        <v>416.59829999999999</v>
      </c>
      <c r="D967" s="1">
        <v>220.90889999999999</v>
      </c>
      <c r="E967" s="2">
        <v>72940</v>
      </c>
      <c r="F967" s="1">
        <v>303.16250000000002</v>
      </c>
      <c r="G967" s="1">
        <v>0.8478</v>
      </c>
      <c r="H967" s="1">
        <v>0.98960000000000004</v>
      </c>
      <c r="I967" s="1">
        <v>0.63590000000000002</v>
      </c>
      <c r="J967" s="1">
        <v>0.81530000000000002</v>
      </c>
      <c r="K967" s="1">
        <v>1.8857999999999999</v>
      </c>
      <c r="L967" s="1">
        <v>0.72770000000000001</v>
      </c>
      <c r="M967">
        <v>0</v>
      </c>
    </row>
    <row r="968" spans="1:13" x14ac:dyDescent="0.3">
      <c r="A968" s="2">
        <v>75413</v>
      </c>
      <c r="B968" s="1">
        <v>1076.0170000000001</v>
      </c>
      <c r="C968" s="1">
        <v>430.08879999999999</v>
      </c>
      <c r="D968" s="1">
        <v>224.1112</v>
      </c>
      <c r="E968" s="2">
        <v>76115</v>
      </c>
      <c r="F968" s="1">
        <v>309.86900000000003</v>
      </c>
      <c r="G968" s="1">
        <v>0.85350000000000004</v>
      </c>
      <c r="H968" s="1">
        <v>0.99080000000000001</v>
      </c>
      <c r="I968" s="1">
        <v>0.74029999999999996</v>
      </c>
      <c r="J968" s="1">
        <v>0.81850000000000001</v>
      </c>
      <c r="K968" s="1">
        <v>1.9191</v>
      </c>
      <c r="L968" s="1">
        <v>0.72050000000000003</v>
      </c>
      <c r="M968">
        <v>0</v>
      </c>
    </row>
    <row r="969" spans="1:13" x14ac:dyDescent="0.3">
      <c r="A969" s="2">
        <v>70338</v>
      </c>
      <c r="B969" s="1">
        <v>1015.425</v>
      </c>
      <c r="C969" s="1">
        <v>392.28339999999997</v>
      </c>
      <c r="D969" s="1">
        <v>229.95269999999999</v>
      </c>
      <c r="E969" s="2">
        <v>71068</v>
      </c>
      <c r="F969" s="1">
        <v>299.26100000000002</v>
      </c>
      <c r="G969" s="1">
        <v>0.81020000000000003</v>
      </c>
      <c r="H969" s="1">
        <v>0.98970000000000002</v>
      </c>
      <c r="I969" s="1">
        <v>0.69130000000000003</v>
      </c>
      <c r="J969" s="1">
        <v>0.85719999999999996</v>
      </c>
      <c r="K969" s="1">
        <v>1.7059</v>
      </c>
      <c r="L969" s="1">
        <v>0.76290000000000002</v>
      </c>
      <c r="M969">
        <v>0</v>
      </c>
    </row>
    <row r="970" spans="1:13" x14ac:dyDescent="0.3">
      <c r="A970" s="2">
        <v>75230</v>
      </c>
      <c r="B970" s="1">
        <v>1067.2170000000001</v>
      </c>
      <c r="C970" s="1">
        <v>420.71640000000002</v>
      </c>
      <c r="D970" s="1">
        <v>228.83699999999999</v>
      </c>
      <c r="E970" s="2">
        <v>76138</v>
      </c>
      <c r="F970" s="1">
        <v>309.49279999999999</v>
      </c>
      <c r="G970" s="1">
        <v>0.83909999999999996</v>
      </c>
      <c r="H970" s="1">
        <v>0.98809999999999998</v>
      </c>
      <c r="I970" s="1">
        <v>0.74650000000000005</v>
      </c>
      <c r="J970" s="1">
        <v>0.83</v>
      </c>
      <c r="K970" s="1">
        <v>1.8385</v>
      </c>
      <c r="L970" s="1">
        <v>0.73560000000000003</v>
      </c>
      <c r="M970">
        <v>0</v>
      </c>
    </row>
    <row r="971" spans="1:13" x14ac:dyDescent="0.3">
      <c r="A971" s="2">
        <v>103321</v>
      </c>
      <c r="B971" s="1">
        <v>1245.021</v>
      </c>
      <c r="C971" s="1">
        <v>491.64139999999998</v>
      </c>
      <c r="D971" s="1">
        <v>268.56580000000002</v>
      </c>
      <c r="E971" s="2">
        <v>104066</v>
      </c>
      <c r="F971" s="1">
        <v>362.70150000000001</v>
      </c>
      <c r="G971" s="1">
        <v>0.83760000000000001</v>
      </c>
      <c r="H971" s="1">
        <v>0.99280000000000002</v>
      </c>
      <c r="I971" s="1">
        <v>0.72560000000000002</v>
      </c>
      <c r="J971" s="1">
        <v>0.83760000000000001</v>
      </c>
      <c r="K971" s="1">
        <v>1.8306</v>
      </c>
      <c r="L971" s="1">
        <v>0.73770000000000002</v>
      </c>
      <c r="M971">
        <v>0</v>
      </c>
    </row>
    <row r="972" spans="1:13" x14ac:dyDescent="0.3">
      <c r="A972" s="2">
        <v>90835</v>
      </c>
      <c r="B972" s="1">
        <v>1183.377</v>
      </c>
      <c r="C972" s="1">
        <v>473.7543</v>
      </c>
      <c r="D972" s="1">
        <v>245.26</v>
      </c>
      <c r="E972" s="2">
        <v>91735</v>
      </c>
      <c r="F972" s="1">
        <v>340.08049999999997</v>
      </c>
      <c r="G972" s="1">
        <v>0.85560000000000003</v>
      </c>
      <c r="H972" s="1">
        <v>0.99019999999999997</v>
      </c>
      <c r="I972" s="1">
        <v>0.6784</v>
      </c>
      <c r="J972" s="1">
        <v>0.81510000000000005</v>
      </c>
      <c r="K972" s="1">
        <v>1.9316</v>
      </c>
      <c r="L972" s="1">
        <v>0.71779999999999999</v>
      </c>
      <c r="M972">
        <v>0</v>
      </c>
    </row>
    <row r="973" spans="1:13" x14ac:dyDescent="0.3">
      <c r="A973" s="2">
        <v>101360</v>
      </c>
      <c r="B973" s="1">
        <v>1318.047</v>
      </c>
      <c r="C973" s="1">
        <v>555.93349999999998</v>
      </c>
      <c r="D973" s="1">
        <v>233.03450000000001</v>
      </c>
      <c r="E973" s="2">
        <v>102401</v>
      </c>
      <c r="F973" s="1">
        <v>359.24299999999999</v>
      </c>
      <c r="G973" s="1">
        <v>0.90790000000000004</v>
      </c>
      <c r="H973" s="1">
        <v>0.98980000000000001</v>
      </c>
      <c r="I973" s="1">
        <v>0.74490000000000001</v>
      </c>
      <c r="J973" s="1">
        <v>0.73319999999999996</v>
      </c>
      <c r="K973" s="1">
        <v>2.3856000000000002</v>
      </c>
      <c r="L973" s="1">
        <v>0.6462</v>
      </c>
      <c r="M973">
        <v>0</v>
      </c>
    </row>
    <row r="974" spans="1:13" x14ac:dyDescent="0.3">
      <c r="A974" s="2">
        <v>61053</v>
      </c>
      <c r="B974" s="1">
        <v>976.71199999999999</v>
      </c>
      <c r="C974" s="1">
        <v>386.29939999999999</v>
      </c>
      <c r="D974" s="1">
        <v>203.3896</v>
      </c>
      <c r="E974" s="2">
        <v>62294</v>
      </c>
      <c r="F974" s="1">
        <v>278.81009999999998</v>
      </c>
      <c r="G974" s="1">
        <v>0.85019999999999996</v>
      </c>
      <c r="H974" s="1">
        <v>0.98009999999999997</v>
      </c>
      <c r="I974" s="1">
        <v>0.66259999999999997</v>
      </c>
      <c r="J974" s="1">
        <v>0.80420000000000003</v>
      </c>
      <c r="K974" s="1">
        <v>1.8993</v>
      </c>
      <c r="L974" s="1">
        <v>0.72170000000000001</v>
      </c>
      <c r="M974">
        <v>0</v>
      </c>
    </row>
    <row r="975" spans="1:13" x14ac:dyDescent="0.3">
      <c r="A975" s="2">
        <v>87449</v>
      </c>
      <c r="B975" s="1">
        <v>1134.2260000000001</v>
      </c>
      <c r="C975" s="1">
        <v>445.83120000000002</v>
      </c>
      <c r="D975" s="1">
        <v>250.45160000000001</v>
      </c>
      <c r="E975" s="2">
        <v>88155</v>
      </c>
      <c r="F975" s="1">
        <v>333.68180000000001</v>
      </c>
      <c r="G975" s="1">
        <v>0.82730000000000004</v>
      </c>
      <c r="H975" s="1">
        <v>0.99199999999999999</v>
      </c>
      <c r="I975" s="1">
        <v>0.72050000000000003</v>
      </c>
      <c r="J975" s="1">
        <v>0.85419999999999996</v>
      </c>
      <c r="K975" s="1">
        <v>1.7801</v>
      </c>
      <c r="L975" s="1">
        <v>0.74839999999999995</v>
      </c>
      <c r="M975">
        <v>0</v>
      </c>
    </row>
    <row r="976" spans="1:13" x14ac:dyDescent="0.3">
      <c r="A976" s="2">
        <v>91840</v>
      </c>
      <c r="B976" s="1">
        <v>1182.4010000000001</v>
      </c>
      <c r="C976" s="1">
        <v>467.91640000000001</v>
      </c>
      <c r="D976" s="1">
        <v>250.39400000000001</v>
      </c>
      <c r="E976" s="2">
        <v>92722</v>
      </c>
      <c r="F976" s="1">
        <v>341.95659999999998</v>
      </c>
      <c r="G976" s="1">
        <v>0.8448</v>
      </c>
      <c r="H976" s="1">
        <v>0.99050000000000005</v>
      </c>
      <c r="I976" s="1">
        <v>0.64470000000000005</v>
      </c>
      <c r="J976" s="1">
        <v>0.82550000000000001</v>
      </c>
      <c r="K976" s="1">
        <v>1.8687</v>
      </c>
      <c r="L976" s="1">
        <v>0.73080000000000001</v>
      </c>
      <c r="M976">
        <v>0</v>
      </c>
    </row>
    <row r="977" spans="1:13" x14ac:dyDescent="0.3">
      <c r="A977" s="2">
        <v>68740</v>
      </c>
      <c r="B977" s="1">
        <v>993.94600000000003</v>
      </c>
      <c r="C977" s="1">
        <v>380.69540000000001</v>
      </c>
      <c r="D977" s="1">
        <v>230.89</v>
      </c>
      <c r="E977" s="2">
        <v>69265</v>
      </c>
      <c r="F977" s="1">
        <v>295.84199999999998</v>
      </c>
      <c r="G977" s="1">
        <v>0.79510000000000003</v>
      </c>
      <c r="H977" s="1">
        <v>0.99239999999999995</v>
      </c>
      <c r="I977" s="1">
        <v>0.74809999999999999</v>
      </c>
      <c r="J977" s="1">
        <v>0.87439999999999996</v>
      </c>
      <c r="K977" s="1">
        <v>1.6488</v>
      </c>
      <c r="L977" s="1">
        <v>0.77710000000000001</v>
      </c>
      <c r="M977">
        <v>0</v>
      </c>
    </row>
    <row r="978" spans="1:13" x14ac:dyDescent="0.3">
      <c r="A978" s="2">
        <v>82130</v>
      </c>
      <c r="B978" s="1">
        <v>1061.8109999999999</v>
      </c>
      <c r="C978" s="1">
        <v>395.12279999999998</v>
      </c>
      <c r="D978" s="1">
        <v>265.82819999999998</v>
      </c>
      <c r="E978" s="2">
        <v>82656</v>
      </c>
      <c r="F978" s="1">
        <v>323.37459999999999</v>
      </c>
      <c r="G978" s="1">
        <v>0.73980000000000001</v>
      </c>
      <c r="H978" s="1">
        <v>0.99360000000000004</v>
      </c>
      <c r="I978" s="1">
        <v>0.75139999999999996</v>
      </c>
      <c r="J978" s="1">
        <v>0.91539999999999999</v>
      </c>
      <c r="K978" s="1">
        <v>1.4863999999999999</v>
      </c>
      <c r="L978" s="1">
        <v>0.81840000000000002</v>
      </c>
      <c r="M978">
        <v>0</v>
      </c>
    </row>
    <row r="979" spans="1:13" x14ac:dyDescent="0.3">
      <c r="A979" s="2">
        <v>74982</v>
      </c>
      <c r="B979" s="1">
        <v>1083.5730000000001</v>
      </c>
      <c r="C979" s="1">
        <v>437.42250000000001</v>
      </c>
      <c r="D979" s="1">
        <v>219.28639999999999</v>
      </c>
      <c r="E979" s="2">
        <v>75854</v>
      </c>
      <c r="F979" s="1">
        <v>308.98230000000001</v>
      </c>
      <c r="G979" s="1">
        <v>0.86529999999999996</v>
      </c>
      <c r="H979" s="1">
        <v>0.98850000000000005</v>
      </c>
      <c r="I979" s="1">
        <v>0.62019999999999997</v>
      </c>
      <c r="J979" s="1">
        <v>0.80249999999999999</v>
      </c>
      <c r="K979" s="1">
        <v>1.9947999999999999</v>
      </c>
      <c r="L979" s="1">
        <v>0.70640000000000003</v>
      </c>
      <c r="M979">
        <v>0</v>
      </c>
    </row>
    <row r="980" spans="1:13" x14ac:dyDescent="0.3">
      <c r="A980" s="2">
        <v>82834</v>
      </c>
      <c r="B980" s="1">
        <v>1195.7280000000001</v>
      </c>
      <c r="C980" s="1">
        <v>427.67680000000001</v>
      </c>
      <c r="D980" s="1">
        <v>247.97739999999999</v>
      </c>
      <c r="E980" s="2">
        <v>84348</v>
      </c>
      <c r="F980" s="1">
        <v>324.75760000000002</v>
      </c>
      <c r="G980" s="1">
        <v>0.81469999999999998</v>
      </c>
      <c r="H980" s="1">
        <v>0.98209999999999997</v>
      </c>
      <c r="I980" s="1">
        <v>0.72789999999999999</v>
      </c>
      <c r="J980" s="1">
        <v>0.72799999999999998</v>
      </c>
      <c r="K980" s="1">
        <v>1.7246999999999999</v>
      </c>
      <c r="L980" s="1">
        <v>0.75939999999999996</v>
      </c>
      <c r="M980">
        <v>0</v>
      </c>
    </row>
    <row r="981" spans="1:13" x14ac:dyDescent="0.3">
      <c r="A981" s="2">
        <v>68252</v>
      </c>
      <c r="B981" s="1">
        <v>1012.052</v>
      </c>
      <c r="C981" s="1">
        <v>402.32799999999997</v>
      </c>
      <c r="D981" s="1">
        <v>217.57929999999999</v>
      </c>
      <c r="E981" s="2">
        <v>68896</v>
      </c>
      <c r="F981" s="1">
        <v>294.79000000000002</v>
      </c>
      <c r="G981" s="1">
        <v>0.84119999999999995</v>
      </c>
      <c r="H981" s="1">
        <v>0.99070000000000003</v>
      </c>
      <c r="I981" s="1">
        <v>0.64959999999999996</v>
      </c>
      <c r="J981" s="1">
        <v>0.83740000000000003</v>
      </c>
      <c r="K981" s="1">
        <v>1.8491</v>
      </c>
      <c r="L981" s="1">
        <v>0.73270000000000002</v>
      </c>
      <c r="M981">
        <v>0</v>
      </c>
    </row>
    <row r="982" spans="1:13" x14ac:dyDescent="0.3">
      <c r="A982" s="2">
        <v>73352</v>
      </c>
      <c r="B982" s="1">
        <v>1028.2349999999999</v>
      </c>
      <c r="C982" s="1">
        <v>391.4556</v>
      </c>
      <c r="D982" s="1">
        <v>239.61529999999999</v>
      </c>
      <c r="E982" s="2">
        <v>73946</v>
      </c>
      <c r="F982" s="1">
        <v>305.60539999999997</v>
      </c>
      <c r="G982" s="1">
        <v>0.79079999999999995</v>
      </c>
      <c r="H982" s="1">
        <v>0.99199999999999999</v>
      </c>
      <c r="I982" s="1">
        <v>0.72489999999999999</v>
      </c>
      <c r="J982" s="1">
        <v>0.87180000000000002</v>
      </c>
      <c r="K982" s="1">
        <v>1.6336999999999999</v>
      </c>
      <c r="L982" s="1">
        <v>0.78069999999999995</v>
      </c>
      <c r="M982">
        <v>0</v>
      </c>
    </row>
    <row r="983" spans="1:13" x14ac:dyDescent="0.3">
      <c r="A983" s="2">
        <v>76714</v>
      </c>
      <c r="B983" s="1">
        <v>1092.047</v>
      </c>
      <c r="C983" s="1">
        <v>434.98939999999999</v>
      </c>
      <c r="D983" s="1">
        <v>225.47470000000001</v>
      </c>
      <c r="E983" s="2">
        <v>77557</v>
      </c>
      <c r="F983" s="1">
        <v>312.53050000000002</v>
      </c>
      <c r="G983" s="1">
        <v>0.85519999999999996</v>
      </c>
      <c r="H983" s="1">
        <v>0.98909999999999998</v>
      </c>
      <c r="I983" s="1">
        <v>0.66100000000000003</v>
      </c>
      <c r="J983" s="1">
        <v>0.80840000000000001</v>
      </c>
      <c r="K983" s="1">
        <v>1.9292</v>
      </c>
      <c r="L983" s="1">
        <v>0.71850000000000003</v>
      </c>
      <c r="M983">
        <v>0</v>
      </c>
    </row>
    <row r="984" spans="1:13" x14ac:dyDescent="0.3">
      <c r="A984" s="2">
        <v>83326</v>
      </c>
      <c r="B984" s="1">
        <v>1118.7090000000001</v>
      </c>
      <c r="C984" s="1">
        <v>441.1105</v>
      </c>
      <c r="D984" s="1">
        <v>242.3835</v>
      </c>
      <c r="E984" s="2">
        <v>83981</v>
      </c>
      <c r="F984" s="1">
        <v>325.72070000000002</v>
      </c>
      <c r="G984" s="1">
        <v>0.83550000000000002</v>
      </c>
      <c r="H984" s="1">
        <v>0.99219999999999997</v>
      </c>
      <c r="I984" s="1">
        <v>0.7419</v>
      </c>
      <c r="J984" s="1">
        <v>0.8367</v>
      </c>
      <c r="K984" s="1">
        <v>1.8199000000000001</v>
      </c>
      <c r="L984" s="1">
        <v>0.73839999999999995</v>
      </c>
      <c r="M984">
        <v>0</v>
      </c>
    </row>
    <row r="985" spans="1:13" x14ac:dyDescent="0.3">
      <c r="A985" s="2">
        <v>104503</v>
      </c>
      <c r="B985" s="1">
        <v>1256.076</v>
      </c>
      <c r="C985" s="1">
        <v>484.53230000000002</v>
      </c>
      <c r="D985" s="1">
        <v>275.28769999999997</v>
      </c>
      <c r="E985" s="2">
        <v>105471</v>
      </c>
      <c r="F985" s="1">
        <v>364.77030000000002</v>
      </c>
      <c r="G985" s="1">
        <v>0.82289999999999996</v>
      </c>
      <c r="H985" s="1">
        <v>0.99080000000000001</v>
      </c>
      <c r="I985" s="1">
        <v>0.74860000000000004</v>
      </c>
      <c r="J985" s="1">
        <v>0.83240000000000003</v>
      </c>
      <c r="K985" s="1">
        <v>1.7601</v>
      </c>
      <c r="L985" s="1">
        <v>0.75280000000000002</v>
      </c>
      <c r="M985">
        <v>0</v>
      </c>
    </row>
    <row r="986" spans="1:13" x14ac:dyDescent="0.3">
      <c r="A986" s="2">
        <v>68996</v>
      </c>
      <c r="B986" s="1">
        <v>1015.21</v>
      </c>
      <c r="C986" s="1">
        <v>399.7747</v>
      </c>
      <c r="D986" s="1">
        <v>220.8895</v>
      </c>
      <c r="E986" s="2">
        <v>69834</v>
      </c>
      <c r="F986" s="1">
        <v>296.39240000000001</v>
      </c>
      <c r="G986" s="1">
        <v>0.83350000000000002</v>
      </c>
      <c r="H986" s="1">
        <v>0.98799999999999999</v>
      </c>
      <c r="I986" s="1">
        <v>0.70279999999999998</v>
      </c>
      <c r="J986" s="1">
        <v>0.84119999999999995</v>
      </c>
      <c r="K986" s="1">
        <v>1.8098000000000001</v>
      </c>
      <c r="L986" s="1">
        <v>0.74139999999999995</v>
      </c>
      <c r="M986">
        <v>0</v>
      </c>
    </row>
    <row r="987" spans="1:13" x14ac:dyDescent="0.3">
      <c r="A987" s="2">
        <v>76529</v>
      </c>
      <c r="B987" s="1">
        <v>1054.0150000000001</v>
      </c>
      <c r="C987" s="1">
        <v>415.36110000000002</v>
      </c>
      <c r="D987" s="1">
        <v>235.22460000000001</v>
      </c>
      <c r="E987" s="2">
        <v>77036</v>
      </c>
      <c r="F987" s="1">
        <v>312.15339999999998</v>
      </c>
      <c r="G987" s="1">
        <v>0.82420000000000004</v>
      </c>
      <c r="H987" s="1">
        <v>0.99339999999999995</v>
      </c>
      <c r="I987" s="1">
        <v>0.73819999999999997</v>
      </c>
      <c r="J987" s="1">
        <v>0.86560000000000004</v>
      </c>
      <c r="K987" s="1">
        <v>1.7658</v>
      </c>
      <c r="L987" s="1">
        <v>0.75149999999999995</v>
      </c>
      <c r="M987">
        <v>0</v>
      </c>
    </row>
    <row r="988" spans="1:13" x14ac:dyDescent="0.3">
      <c r="A988" s="2">
        <v>69861</v>
      </c>
      <c r="B988" s="1">
        <v>1040.9090000000001</v>
      </c>
      <c r="C988" s="1">
        <v>416.95580000000001</v>
      </c>
      <c r="D988" s="1">
        <v>214.05170000000001</v>
      </c>
      <c r="E988" s="2">
        <v>70653</v>
      </c>
      <c r="F988" s="1">
        <v>298.24450000000002</v>
      </c>
      <c r="G988" s="1">
        <v>0.85819999999999996</v>
      </c>
      <c r="H988" s="1">
        <v>0.98880000000000001</v>
      </c>
      <c r="I988" s="1">
        <v>0.74380000000000002</v>
      </c>
      <c r="J988" s="1">
        <v>0.81030000000000002</v>
      </c>
      <c r="K988" s="1">
        <v>1.9479</v>
      </c>
      <c r="L988" s="1">
        <v>0.71530000000000005</v>
      </c>
      <c r="M988">
        <v>0</v>
      </c>
    </row>
    <row r="989" spans="1:13" x14ac:dyDescent="0.3">
      <c r="A989" s="2">
        <v>74403</v>
      </c>
      <c r="B989" s="1">
        <v>1072.3820000000001</v>
      </c>
      <c r="C989" s="1">
        <v>432.0213</v>
      </c>
      <c r="D989" s="1">
        <v>219.84350000000001</v>
      </c>
      <c r="E989" s="2">
        <v>74964</v>
      </c>
      <c r="F989" s="1">
        <v>307.78699999999998</v>
      </c>
      <c r="G989" s="1">
        <v>0.86080000000000001</v>
      </c>
      <c r="H989" s="1">
        <v>0.99250000000000005</v>
      </c>
      <c r="I989" s="1">
        <v>0.70799999999999996</v>
      </c>
      <c r="J989" s="1">
        <v>0.81299999999999994</v>
      </c>
      <c r="K989" s="1">
        <v>1.9651000000000001</v>
      </c>
      <c r="L989" s="1">
        <v>0.71240000000000003</v>
      </c>
      <c r="M989">
        <v>0</v>
      </c>
    </row>
    <row r="990" spans="1:13" x14ac:dyDescent="0.3">
      <c r="A990" s="2">
        <v>97138</v>
      </c>
      <c r="B990" s="1">
        <v>1189.701</v>
      </c>
      <c r="C990" s="1">
        <v>457.4477</v>
      </c>
      <c r="D990" s="1">
        <v>271.10579999999999</v>
      </c>
      <c r="E990" s="2">
        <v>97869</v>
      </c>
      <c r="F990" s="1">
        <v>351.6816</v>
      </c>
      <c r="G990" s="1">
        <v>0.80549999999999999</v>
      </c>
      <c r="H990" s="1">
        <v>0.99250000000000005</v>
      </c>
      <c r="I990" s="1">
        <v>0.69310000000000005</v>
      </c>
      <c r="J990" s="1">
        <v>0.86240000000000006</v>
      </c>
      <c r="K990" s="1">
        <v>1.6873</v>
      </c>
      <c r="L990" s="1">
        <v>0.76880000000000004</v>
      </c>
      <c r="M990">
        <v>0</v>
      </c>
    </row>
    <row r="991" spans="1:13" x14ac:dyDescent="0.3">
      <c r="A991" s="2">
        <v>65452</v>
      </c>
      <c r="B991" s="1">
        <v>1012.716</v>
      </c>
      <c r="C991" s="1">
        <v>409.34890000000001</v>
      </c>
      <c r="D991" s="1">
        <v>204.1677</v>
      </c>
      <c r="E991" s="2">
        <v>66065</v>
      </c>
      <c r="F991" s="1">
        <v>288.67989999999998</v>
      </c>
      <c r="G991" s="1">
        <v>0.86670000000000003</v>
      </c>
      <c r="H991" s="1">
        <v>0.99070000000000003</v>
      </c>
      <c r="I991" s="1">
        <v>0.74580000000000002</v>
      </c>
      <c r="J991" s="1">
        <v>0.80200000000000005</v>
      </c>
      <c r="K991" s="1">
        <v>2.0049999999999999</v>
      </c>
      <c r="L991" s="1">
        <v>0.70520000000000005</v>
      </c>
      <c r="M991">
        <v>0</v>
      </c>
    </row>
    <row r="992" spans="1:13" x14ac:dyDescent="0.3">
      <c r="A992" s="2">
        <v>79841</v>
      </c>
      <c r="B992" s="1">
        <v>1115.6859999999999</v>
      </c>
      <c r="C992" s="1">
        <v>452.42349999999999</v>
      </c>
      <c r="D992" s="1">
        <v>225.42910000000001</v>
      </c>
      <c r="E992" s="2">
        <v>80558</v>
      </c>
      <c r="F992" s="1">
        <v>318.8365</v>
      </c>
      <c r="G992" s="1">
        <v>0.86699999999999999</v>
      </c>
      <c r="H992" s="1">
        <v>0.99109999999999998</v>
      </c>
      <c r="I992" s="1">
        <v>0.66720000000000002</v>
      </c>
      <c r="J992" s="1">
        <v>0.80600000000000005</v>
      </c>
      <c r="K992" s="1">
        <v>2.0068999999999999</v>
      </c>
      <c r="L992" s="1">
        <v>0.70469999999999999</v>
      </c>
      <c r="M992">
        <v>0</v>
      </c>
    </row>
    <row r="993" spans="1:13" x14ac:dyDescent="0.3">
      <c r="A993" s="2">
        <v>86359</v>
      </c>
      <c r="B993" s="1">
        <v>1172.5160000000001</v>
      </c>
      <c r="C993" s="1">
        <v>460.87189999999998</v>
      </c>
      <c r="D993" s="1">
        <v>240.85220000000001</v>
      </c>
      <c r="E993" s="2">
        <v>87377</v>
      </c>
      <c r="F993" s="1">
        <v>331.59570000000002</v>
      </c>
      <c r="G993" s="1">
        <v>0.85260000000000002</v>
      </c>
      <c r="H993" s="1">
        <v>0.98829999999999996</v>
      </c>
      <c r="I993" s="1">
        <v>0.67530000000000001</v>
      </c>
      <c r="J993" s="1">
        <v>0.78939999999999999</v>
      </c>
      <c r="K993" s="1">
        <v>1.9135</v>
      </c>
      <c r="L993" s="1">
        <v>0.71950000000000003</v>
      </c>
      <c r="M993">
        <v>0</v>
      </c>
    </row>
    <row r="994" spans="1:13" x14ac:dyDescent="0.3">
      <c r="A994" s="2">
        <v>72291</v>
      </c>
      <c r="B994" s="1">
        <v>1069.258</v>
      </c>
      <c r="C994" s="1">
        <v>430.85199999999998</v>
      </c>
      <c r="D994" s="1">
        <v>215.63339999999999</v>
      </c>
      <c r="E994" s="2">
        <v>73441</v>
      </c>
      <c r="F994" s="1">
        <v>303.38709999999998</v>
      </c>
      <c r="G994" s="1">
        <v>0.86570000000000003</v>
      </c>
      <c r="H994" s="1">
        <v>0.98429999999999995</v>
      </c>
      <c r="I994" s="1">
        <v>0.66300000000000003</v>
      </c>
      <c r="J994" s="1">
        <v>0.79459999999999997</v>
      </c>
      <c r="K994" s="1">
        <v>1.9981</v>
      </c>
      <c r="L994" s="1">
        <v>0.70420000000000005</v>
      </c>
      <c r="M994">
        <v>0</v>
      </c>
    </row>
    <row r="995" spans="1:13" x14ac:dyDescent="0.3">
      <c r="A995" s="2">
        <v>79638</v>
      </c>
      <c r="B995" s="1">
        <v>1100.2850000000001</v>
      </c>
      <c r="C995" s="1">
        <v>436.601</v>
      </c>
      <c r="D995" s="1">
        <v>233.94450000000001</v>
      </c>
      <c r="E995" s="2">
        <v>80282</v>
      </c>
      <c r="F995" s="1">
        <v>318.43090000000001</v>
      </c>
      <c r="G995" s="1">
        <v>0.84430000000000005</v>
      </c>
      <c r="H995" s="1">
        <v>0.99199999999999999</v>
      </c>
      <c r="I995" s="1">
        <v>0.72409999999999997</v>
      </c>
      <c r="J995" s="1">
        <v>0.8266</v>
      </c>
      <c r="K995" s="1">
        <v>1.8663000000000001</v>
      </c>
      <c r="L995" s="1">
        <v>0.72929999999999995</v>
      </c>
      <c r="M995">
        <v>0</v>
      </c>
    </row>
    <row r="996" spans="1:13" x14ac:dyDescent="0.3">
      <c r="A996" s="2">
        <v>74522</v>
      </c>
      <c r="B996" s="1">
        <v>1038.117</v>
      </c>
      <c r="C996" s="1">
        <v>395.0779</v>
      </c>
      <c r="D996" s="1">
        <v>241.0292</v>
      </c>
      <c r="E996" s="2">
        <v>75226</v>
      </c>
      <c r="F996" s="1">
        <v>308.03300000000002</v>
      </c>
      <c r="G996" s="1">
        <v>0.7923</v>
      </c>
      <c r="H996" s="1">
        <v>0.99060000000000004</v>
      </c>
      <c r="I996" s="1">
        <v>0.74080000000000001</v>
      </c>
      <c r="J996" s="1">
        <v>0.86899999999999999</v>
      </c>
      <c r="K996" s="1">
        <v>1.6391</v>
      </c>
      <c r="L996" s="1">
        <v>0.77969999999999995</v>
      </c>
      <c r="M996">
        <v>0</v>
      </c>
    </row>
    <row r="997" spans="1:13" x14ac:dyDescent="0.3">
      <c r="A997" s="2">
        <v>69184</v>
      </c>
      <c r="B997" s="1">
        <v>999.154</v>
      </c>
      <c r="C997" s="1">
        <v>374.27910000000003</v>
      </c>
      <c r="D997" s="1">
        <v>236.13079999999999</v>
      </c>
      <c r="E997" s="2">
        <v>69986</v>
      </c>
      <c r="F997" s="1">
        <v>296.79590000000002</v>
      </c>
      <c r="G997" s="1">
        <v>0.77590000000000003</v>
      </c>
      <c r="H997" s="1">
        <v>0.98850000000000005</v>
      </c>
      <c r="I997" s="1">
        <v>0.72209999999999996</v>
      </c>
      <c r="J997" s="1">
        <v>0.87090000000000001</v>
      </c>
      <c r="K997" s="1">
        <v>1.585</v>
      </c>
      <c r="L997" s="1">
        <v>0.79300000000000004</v>
      </c>
      <c r="M997">
        <v>0</v>
      </c>
    </row>
    <row r="998" spans="1:13" x14ac:dyDescent="0.3">
      <c r="A998" s="2">
        <v>76432</v>
      </c>
      <c r="B998" s="1">
        <v>1054.615</v>
      </c>
      <c r="C998" s="1">
        <v>408.702</v>
      </c>
      <c r="D998" s="1">
        <v>239.07929999999999</v>
      </c>
      <c r="E998" s="2">
        <v>77067</v>
      </c>
      <c r="F998" s="1">
        <v>311.95549999999997</v>
      </c>
      <c r="G998" s="1">
        <v>0.81110000000000004</v>
      </c>
      <c r="H998" s="1">
        <v>0.99180000000000001</v>
      </c>
      <c r="I998" s="1">
        <v>0.69469999999999998</v>
      </c>
      <c r="J998" s="1">
        <v>0.86360000000000003</v>
      </c>
      <c r="K998" s="1">
        <v>1.7095</v>
      </c>
      <c r="L998" s="1">
        <v>0.76329999999999998</v>
      </c>
      <c r="M998">
        <v>0</v>
      </c>
    </row>
    <row r="999" spans="1:13" x14ac:dyDescent="0.3">
      <c r="A999" s="2">
        <v>98431</v>
      </c>
      <c r="B999" s="1">
        <v>1173.0119999999999</v>
      </c>
      <c r="C999" s="1">
        <v>434.44990000000001</v>
      </c>
      <c r="D999" s="1">
        <v>289.17239999999998</v>
      </c>
      <c r="E999" s="2">
        <v>99167</v>
      </c>
      <c r="F999" s="1">
        <v>354.0145</v>
      </c>
      <c r="G999" s="1">
        <v>0.74629999999999996</v>
      </c>
      <c r="H999" s="1">
        <v>0.99260000000000004</v>
      </c>
      <c r="I999" s="1">
        <v>0.75080000000000002</v>
      </c>
      <c r="J999" s="1">
        <v>0.89900000000000002</v>
      </c>
      <c r="K999" s="1">
        <v>1.5024</v>
      </c>
      <c r="L999" s="1">
        <v>0.81489999999999996</v>
      </c>
      <c r="M999">
        <v>0</v>
      </c>
    </row>
    <row r="1000" spans="1:13" x14ac:dyDescent="0.3">
      <c r="A1000" s="2">
        <v>100498</v>
      </c>
      <c r="B1000" s="1">
        <v>1230.0429999999999</v>
      </c>
      <c r="C1000" s="1">
        <v>480.46550000000002</v>
      </c>
      <c r="D1000" s="1">
        <v>267.60759999999999</v>
      </c>
      <c r="E1000" s="2">
        <v>101231</v>
      </c>
      <c r="F1000" s="1">
        <v>357.7122</v>
      </c>
      <c r="G1000" s="1">
        <v>0.83050000000000002</v>
      </c>
      <c r="H1000" s="1">
        <v>0.99280000000000002</v>
      </c>
      <c r="I1000" s="1">
        <v>0.66110000000000002</v>
      </c>
      <c r="J1000" s="1">
        <v>0.8347</v>
      </c>
      <c r="K1000" s="1">
        <v>1.7954000000000001</v>
      </c>
      <c r="L1000" s="1">
        <v>0.74450000000000005</v>
      </c>
      <c r="M1000">
        <v>0</v>
      </c>
    </row>
    <row r="1001" spans="1:13" x14ac:dyDescent="0.3">
      <c r="A1001" s="2">
        <v>75719</v>
      </c>
      <c r="B1001" s="1">
        <v>1102.123</v>
      </c>
      <c r="C1001" s="1">
        <v>444.25080000000003</v>
      </c>
      <c r="D1001" s="1">
        <v>218.3536</v>
      </c>
      <c r="E1001" s="2">
        <v>76797</v>
      </c>
      <c r="F1001" s="1">
        <v>310.49709999999999</v>
      </c>
      <c r="G1001" s="1">
        <v>0.87090000000000001</v>
      </c>
      <c r="H1001" s="1">
        <v>0.98599999999999999</v>
      </c>
      <c r="I1001" s="1">
        <v>0.73319999999999996</v>
      </c>
      <c r="J1001" s="1">
        <v>0.7833</v>
      </c>
      <c r="K1001" s="1">
        <v>2.0345</v>
      </c>
      <c r="L1001" s="1">
        <v>0.69889999999999997</v>
      </c>
      <c r="M1001">
        <v>0</v>
      </c>
    </row>
    <row r="1002" spans="1:13" x14ac:dyDescent="0.3">
      <c r="A1002" s="2">
        <v>79591</v>
      </c>
      <c r="B1002" s="1">
        <v>1103.068</v>
      </c>
      <c r="C1002" s="1">
        <v>426.803</v>
      </c>
      <c r="D1002" s="1">
        <v>241.17019999999999</v>
      </c>
      <c r="E1002" s="2">
        <v>80987</v>
      </c>
      <c r="F1002" s="1">
        <v>318.33690000000001</v>
      </c>
      <c r="G1002" s="1">
        <v>0.82499999999999996</v>
      </c>
      <c r="H1002" s="1">
        <v>0.98280000000000001</v>
      </c>
      <c r="I1002" s="1">
        <v>0.72440000000000004</v>
      </c>
      <c r="J1002" s="1">
        <v>0.82199999999999995</v>
      </c>
      <c r="K1002" s="1">
        <v>1.7697000000000001</v>
      </c>
      <c r="L1002" s="1">
        <v>0.74590000000000001</v>
      </c>
      <c r="M1002">
        <v>0</v>
      </c>
    </row>
    <row r="1003" spans="1:13" x14ac:dyDescent="0.3">
      <c r="A1003" s="2">
        <v>107476</v>
      </c>
      <c r="B1003" s="1">
        <v>1306.008</v>
      </c>
      <c r="C1003" s="1">
        <v>528.80449999999996</v>
      </c>
      <c r="D1003" s="1">
        <v>259.47129999999999</v>
      </c>
      <c r="E1003" s="2">
        <v>108501</v>
      </c>
      <c r="F1003" s="1">
        <v>369.92259999999999</v>
      </c>
      <c r="G1003" s="1">
        <v>0.87129999999999996</v>
      </c>
      <c r="H1003" s="1">
        <v>0.99060000000000004</v>
      </c>
      <c r="I1003" s="1">
        <v>0.78139999999999998</v>
      </c>
      <c r="J1003" s="1">
        <v>0.79179999999999995</v>
      </c>
      <c r="K1003" s="1">
        <v>2.0379999999999998</v>
      </c>
      <c r="L1003" s="1">
        <v>0.69950000000000001</v>
      </c>
      <c r="M1003">
        <v>0</v>
      </c>
    </row>
    <row r="1004" spans="1:13" x14ac:dyDescent="0.3">
      <c r="A1004" s="2">
        <v>86967</v>
      </c>
      <c r="B1004" s="1">
        <v>1178.046</v>
      </c>
      <c r="C1004" s="1">
        <v>472.06270000000001</v>
      </c>
      <c r="D1004" s="1">
        <v>236.9178</v>
      </c>
      <c r="E1004" s="2">
        <v>88024</v>
      </c>
      <c r="F1004" s="1">
        <v>332.76089999999999</v>
      </c>
      <c r="G1004" s="1">
        <v>0.8649</v>
      </c>
      <c r="H1004" s="1">
        <v>0.98799999999999999</v>
      </c>
      <c r="I1004" s="1">
        <v>0.69850000000000001</v>
      </c>
      <c r="J1004" s="1">
        <v>0.78749999999999998</v>
      </c>
      <c r="K1004" s="1">
        <v>1.9924999999999999</v>
      </c>
      <c r="L1004" s="1">
        <v>0.70489999999999997</v>
      </c>
      <c r="M1004">
        <v>0</v>
      </c>
    </row>
    <row r="1005" spans="1:13" x14ac:dyDescent="0.3">
      <c r="A1005" s="2">
        <v>103815</v>
      </c>
      <c r="B1005" s="1">
        <v>1241.729</v>
      </c>
      <c r="C1005" s="1">
        <v>481.28339999999997</v>
      </c>
      <c r="D1005" s="1">
        <v>275.73200000000003</v>
      </c>
      <c r="E1005" s="2">
        <v>104687</v>
      </c>
      <c r="F1005" s="1">
        <v>363.5675</v>
      </c>
      <c r="G1005" s="1">
        <v>0.8196</v>
      </c>
      <c r="H1005" s="1">
        <v>0.99170000000000003</v>
      </c>
      <c r="I1005" s="1">
        <v>0.74490000000000001</v>
      </c>
      <c r="J1005" s="1">
        <v>0.84609999999999996</v>
      </c>
      <c r="K1005" s="1">
        <v>1.7455000000000001</v>
      </c>
      <c r="L1005" s="1">
        <v>0.75539999999999996</v>
      </c>
      <c r="M1005">
        <v>0</v>
      </c>
    </row>
    <row r="1006" spans="1:13" x14ac:dyDescent="0.3">
      <c r="A1006" s="2">
        <v>88160</v>
      </c>
      <c r="B1006" s="1">
        <v>1191.027</v>
      </c>
      <c r="C1006" s="1">
        <v>494.95620000000002</v>
      </c>
      <c r="D1006" s="1">
        <v>227.77440000000001</v>
      </c>
      <c r="E1006" s="2">
        <v>89180</v>
      </c>
      <c r="F1006" s="1">
        <v>335.03550000000001</v>
      </c>
      <c r="G1006" s="1">
        <v>0.88780000000000003</v>
      </c>
      <c r="H1006" s="1">
        <v>0.98860000000000003</v>
      </c>
      <c r="I1006" s="1">
        <v>0.77259999999999995</v>
      </c>
      <c r="J1006" s="1">
        <v>0.78100000000000003</v>
      </c>
      <c r="K1006" s="1">
        <v>2.173</v>
      </c>
      <c r="L1006" s="1">
        <v>0.67689999999999995</v>
      </c>
      <c r="M1006">
        <v>0</v>
      </c>
    </row>
    <row r="1007" spans="1:13" x14ac:dyDescent="0.3">
      <c r="A1007" s="2">
        <v>100880</v>
      </c>
      <c r="B1007" s="1">
        <v>1254.278</v>
      </c>
      <c r="C1007" s="1">
        <v>501.70310000000001</v>
      </c>
      <c r="D1007" s="1">
        <v>256.9896</v>
      </c>
      <c r="E1007" s="2">
        <v>101725</v>
      </c>
      <c r="F1007" s="1">
        <v>358.39139999999998</v>
      </c>
      <c r="G1007" s="1">
        <v>0.85880000000000001</v>
      </c>
      <c r="H1007" s="1">
        <v>0.99170000000000003</v>
      </c>
      <c r="I1007" s="1">
        <v>0.75080000000000002</v>
      </c>
      <c r="J1007" s="1">
        <v>0.80579999999999996</v>
      </c>
      <c r="K1007" s="1">
        <v>1.9521999999999999</v>
      </c>
      <c r="L1007" s="1">
        <v>0.71430000000000005</v>
      </c>
      <c r="M1007">
        <v>0</v>
      </c>
    </row>
    <row r="1008" spans="1:13" x14ac:dyDescent="0.3">
      <c r="A1008" s="2">
        <v>66847</v>
      </c>
      <c r="B1008" s="1">
        <v>1029.008</v>
      </c>
      <c r="C1008" s="1">
        <v>406.47579999999999</v>
      </c>
      <c r="D1008" s="1">
        <v>211.07409999999999</v>
      </c>
      <c r="E1008" s="2">
        <v>67571</v>
      </c>
      <c r="F1008" s="1">
        <v>291.74</v>
      </c>
      <c r="G1008" s="1">
        <v>0.85460000000000003</v>
      </c>
      <c r="H1008" s="1">
        <v>0.98929999999999996</v>
      </c>
      <c r="I1008" s="1">
        <v>0.71560000000000001</v>
      </c>
      <c r="J1008" s="1">
        <v>0.79330000000000001</v>
      </c>
      <c r="K1008" s="1">
        <v>1.9257</v>
      </c>
      <c r="L1008" s="1">
        <v>0.7177</v>
      </c>
      <c r="M1008">
        <v>0</v>
      </c>
    </row>
    <row r="1009" spans="1:13" x14ac:dyDescent="0.3">
      <c r="A1009" s="2">
        <v>84336</v>
      </c>
      <c r="B1009" s="1">
        <v>1140.954</v>
      </c>
      <c r="C1009" s="1">
        <v>443.19709999999998</v>
      </c>
      <c r="D1009" s="1">
        <v>244.67410000000001</v>
      </c>
      <c r="E1009" s="2">
        <v>85703</v>
      </c>
      <c r="F1009" s="1">
        <v>327.68880000000001</v>
      </c>
      <c r="G1009" s="1">
        <v>0.83379999999999999</v>
      </c>
      <c r="H1009" s="1">
        <v>0.98399999999999999</v>
      </c>
      <c r="I1009" s="1">
        <v>0.70309999999999995</v>
      </c>
      <c r="J1009" s="1">
        <v>0.81410000000000005</v>
      </c>
      <c r="K1009" s="1">
        <v>1.8113999999999999</v>
      </c>
      <c r="L1009" s="1">
        <v>0.73939999999999995</v>
      </c>
      <c r="M1009">
        <v>0</v>
      </c>
    </row>
    <row r="1010" spans="1:13" x14ac:dyDescent="0.3">
      <c r="A1010" s="2">
        <v>71163</v>
      </c>
      <c r="B1010" s="1">
        <v>1059.1849999999999</v>
      </c>
      <c r="C1010" s="1">
        <v>411.07</v>
      </c>
      <c r="D1010" s="1">
        <v>222.02860000000001</v>
      </c>
      <c r="E1010" s="2">
        <v>72091</v>
      </c>
      <c r="F1010" s="1">
        <v>301.01089999999999</v>
      </c>
      <c r="G1010" s="1">
        <v>0.84160000000000001</v>
      </c>
      <c r="H1010" s="1">
        <v>0.98709999999999998</v>
      </c>
      <c r="I1010" s="1">
        <v>0.67669999999999997</v>
      </c>
      <c r="J1010" s="1">
        <v>0.79710000000000003</v>
      </c>
      <c r="K1010" s="1">
        <v>1.8513999999999999</v>
      </c>
      <c r="L1010" s="1">
        <v>0.73229999999999995</v>
      </c>
      <c r="M1010">
        <v>0</v>
      </c>
    </row>
    <row r="1011" spans="1:13" x14ac:dyDescent="0.3">
      <c r="A1011" s="2">
        <v>72584</v>
      </c>
      <c r="B1011" s="1">
        <v>1070.886</v>
      </c>
      <c r="C1011" s="1">
        <v>429.13720000000001</v>
      </c>
      <c r="D1011" s="1">
        <v>217.13579999999999</v>
      </c>
      <c r="E1011" s="2">
        <v>73387</v>
      </c>
      <c r="F1011" s="1">
        <v>304.00130000000001</v>
      </c>
      <c r="G1011" s="1">
        <v>0.86250000000000004</v>
      </c>
      <c r="H1011" s="1">
        <v>0.98909999999999998</v>
      </c>
      <c r="I1011" s="1">
        <v>0.6623</v>
      </c>
      <c r="J1011" s="1">
        <v>0.7954</v>
      </c>
      <c r="K1011" s="1">
        <v>1.9763999999999999</v>
      </c>
      <c r="L1011" s="1">
        <v>0.70840000000000003</v>
      </c>
      <c r="M1011">
        <v>0</v>
      </c>
    </row>
    <row r="1012" spans="1:13" x14ac:dyDescent="0.3">
      <c r="A1012" s="2">
        <v>81573</v>
      </c>
      <c r="B1012" s="1">
        <v>1099.547</v>
      </c>
      <c r="C1012" s="1">
        <v>414.9502</v>
      </c>
      <c r="D1012" s="1">
        <v>250.9049</v>
      </c>
      <c r="E1012" s="2">
        <v>82629</v>
      </c>
      <c r="F1012" s="1">
        <v>322.27620000000002</v>
      </c>
      <c r="G1012" s="1">
        <v>0.79649999999999999</v>
      </c>
      <c r="H1012" s="1">
        <v>0.98719999999999997</v>
      </c>
      <c r="I1012" s="1">
        <v>0.74060000000000004</v>
      </c>
      <c r="J1012" s="1">
        <v>0.84789999999999999</v>
      </c>
      <c r="K1012" s="1">
        <v>1.6537999999999999</v>
      </c>
      <c r="L1012" s="1">
        <v>0.77669999999999995</v>
      </c>
      <c r="M1012">
        <v>0</v>
      </c>
    </row>
    <row r="1013" spans="1:13" x14ac:dyDescent="0.3">
      <c r="A1013" s="2">
        <v>74330</v>
      </c>
      <c r="B1013" s="1">
        <v>1062.751</v>
      </c>
      <c r="C1013" s="1">
        <v>408.60180000000003</v>
      </c>
      <c r="D1013" s="1">
        <v>233.3467</v>
      </c>
      <c r="E1013" s="2">
        <v>75260</v>
      </c>
      <c r="F1013" s="1">
        <v>307.63600000000002</v>
      </c>
      <c r="G1013" s="1">
        <v>0.82089999999999996</v>
      </c>
      <c r="H1013" s="1">
        <v>0.98760000000000003</v>
      </c>
      <c r="I1013" s="1">
        <v>0.72829999999999995</v>
      </c>
      <c r="J1013" s="1">
        <v>0.82699999999999996</v>
      </c>
      <c r="K1013" s="1">
        <v>1.7511000000000001</v>
      </c>
      <c r="L1013" s="1">
        <v>0.75290000000000001</v>
      </c>
      <c r="M1013">
        <v>0</v>
      </c>
    </row>
    <row r="1014" spans="1:13" x14ac:dyDescent="0.3">
      <c r="A1014" s="2">
        <v>66347</v>
      </c>
      <c r="B1014" s="1">
        <v>1016.962</v>
      </c>
      <c r="C1014" s="1">
        <v>406.94260000000003</v>
      </c>
      <c r="D1014" s="1">
        <v>208.3972</v>
      </c>
      <c r="E1014" s="2">
        <v>66906</v>
      </c>
      <c r="F1014" s="1">
        <v>290.64690000000002</v>
      </c>
      <c r="G1014" s="1">
        <v>0.8589</v>
      </c>
      <c r="H1014" s="1">
        <v>0.99160000000000004</v>
      </c>
      <c r="I1014" s="1">
        <v>0.63049999999999995</v>
      </c>
      <c r="J1014" s="1">
        <v>0.80620000000000003</v>
      </c>
      <c r="K1014" s="1">
        <v>1.9527000000000001</v>
      </c>
      <c r="L1014" s="1">
        <v>0.71419999999999995</v>
      </c>
      <c r="M1014">
        <v>0</v>
      </c>
    </row>
    <row r="1015" spans="1:13" x14ac:dyDescent="0.3">
      <c r="A1015" s="2">
        <v>83925</v>
      </c>
      <c r="B1015" s="1">
        <v>1126.1949999999999</v>
      </c>
      <c r="C1015" s="1">
        <v>420.71379999999999</v>
      </c>
      <c r="D1015" s="1">
        <v>255.9503</v>
      </c>
      <c r="E1015" s="2">
        <v>85405</v>
      </c>
      <c r="F1015" s="1">
        <v>326.88929999999999</v>
      </c>
      <c r="G1015" s="1">
        <v>0.79369999999999996</v>
      </c>
      <c r="H1015" s="1">
        <v>0.98270000000000002</v>
      </c>
      <c r="I1015" s="1">
        <v>0.70689999999999997</v>
      </c>
      <c r="J1015" s="1">
        <v>0.83150000000000002</v>
      </c>
      <c r="K1015" s="1">
        <v>1.6436999999999999</v>
      </c>
      <c r="L1015" s="1">
        <v>0.77700000000000002</v>
      </c>
      <c r="M1015">
        <v>0</v>
      </c>
    </row>
    <row r="1016" spans="1:13" x14ac:dyDescent="0.3">
      <c r="A1016" s="2">
        <v>95944</v>
      </c>
      <c r="B1016" s="1">
        <v>1227.963</v>
      </c>
      <c r="C1016" s="1">
        <v>492.37950000000001</v>
      </c>
      <c r="D1016" s="1">
        <v>248.86099999999999</v>
      </c>
      <c r="E1016" s="2">
        <v>96863</v>
      </c>
      <c r="F1016" s="1">
        <v>349.51350000000002</v>
      </c>
      <c r="G1016" s="1">
        <v>0.8629</v>
      </c>
      <c r="H1016" s="1">
        <v>0.99050000000000005</v>
      </c>
      <c r="I1016" s="1">
        <v>0.7661</v>
      </c>
      <c r="J1016" s="1">
        <v>0.79959999999999998</v>
      </c>
      <c r="K1016" s="1">
        <v>1.9784999999999999</v>
      </c>
      <c r="L1016" s="1">
        <v>0.70979999999999999</v>
      </c>
      <c r="M1016">
        <v>0</v>
      </c>
    </row>
    <row r="1017" spans="1:13" x14ac:dyDescent="0.3">
      <c r="A1017" s="2">
        <v>61105</v>
      </c>
      <c r="B1017" s="1">
        <v>959.08600000000001</v>
      </c>
      <c r="C1017" s="1">
        <v>371.92599999999999</v>
      </c>
      <c r="D1017" s="1">
        <v>209.87110000000001</v>
      </c>
      <c r="E1017" s="2">
        <v>61839</v>
      </c>
      <c r="F1017" s="1">
        <v>278.92880000000002</v>
      </c>
      <c r="G1017" s="1">
        <v>0.8256</v>
      </c>
      <c r="H1017" s="1">
        <v>0.98809999999999998</v>
      </c>
      <c r="I1017" s="1">
        <v>0.72240000000000004</v>
      </c>
      <c r="J1017" s="1">
        <v>0.83479999999999999</v>
      </c>
      <c r="K1017" s="1">
        <v>1.7722</v>
      </c>
      <c r="L1017" s="1">
        <v>0.75</v>
      </c>
      <c r="M1017">
        <v>0</v>
      </c>
    </row>
    <row r="1018" spans="1:13" x14ac:dyDescent="0.3">
      <c r="A1018" s="2">
        <v>77419</v>
      </c>
      <c r="B1018" s="1">
        <v>1083.2070000000001</v>
      </c>
      <c r="C1018" s="1">
        <v>416.8193</v>
      </c>
      <c r="D1018" s="1">
        <v>237.934</v>
      </c>
      <c r="E1018" s="2">
        <v>78500</v>
      </c>
      <c r="F1018" s="1">
        <v>313.9633</v>
      </c>
      <c r="G1018" s="1">
        <v>0.82110000000000005</v>
      </c>
      <c r="H1018" s="1">
        <v>0.98619999999999997</v>
      </c>
      <c r="I1018" s="1">
        <v>0.68579999999999997</v>
      </c>
      <c r="J1018" s="1">
        <v>0.82920000000000005</v>
      </c>
      <c r="K1018" s="1">
        <v>1.7518</v>
      </c>
      <c r="L1018" s="1">
        <v>0.75319999999999998</v>
      </c>
      <c r="M1018">
        <v>0</v>
      </c>
    </row>
    <row r="1019" spans="1:13" x14ac:dyDescent="0.3">
      <c r="A1019" s="2">
        <v>93235</v>
      </c>
      <c r="B1019" s="1">
        <v>1216.567</v>
      </c>
      <c r="C1019" s="1">
        <v>490.97629999999998</v>
      </c>
      <c r="D1019" s="1">
        <v>242.3947</v>
      </c>
      <c r="E1019" s="2">
        <v>94111</v>
      </c>
      <c r="F1019" s="1">
        <v>344.54390000000001</v>
      </c>
      <c r="G1019" s="1">
        <v>0.86960000000000004</v>
      </c>
      <c r="H1019" s="1">
        <v>0.99070000000000003</v>
      </c>
      <c r="I1019" s="1">
        <v>0.61150000000000004</v>
      </c>
      <c r="J1019" s="1">
        <v>0.79159999999999997</v>
      </c>
      <c r="K1019" s="1">
        <v>2.0255000000000001</v>
      </c>
      <c r="L1019" s="1">
        <v>0.70179999999999998</v>
      </c>
      <c r="M1019">
        <v>0</v>
      </c>
    </row>
    <row r="1020" spans="1:13" x14ac:dyDescent="0.3">
      <c r="A1020" s="2">
        <v>73366</v>
      </c>
      <c r="B1020" s="1">
        <v>1060.261</v>
      </c>
      <c r="C1020" s="1">
        <v>416.92079999999999</v>
      </c>
      <c r="D1020" s="1">
        <v>224.8837</v>
      </c>
      <c r="E1020" s="2">
        <v>74023</v>
      </c>
      <c r="F1020" s="1">
        <v>305.63459999999998</v>
      </c>
      <c r="G1020" s="1">
        <v>0.84209999999999996</v>
      </c>
      <c r="H1020" s="1">
        <v>0.99109999999999998</v>
      </c>
      <c r="I1020" s="1">
        <v>0.73319999999999996</v>
      </c>
      <c r="J1020" s="1">
        <v>0.82010000000000005</v>
      </c>
      <c r="K1020" s="1">
        <v>1.8539000000000001</v>
      </c>
      <c r="L1020" s="1">
        <v>0.73309999999999997</v>
      </c>
      <c r="M1020">
        <v>0</v>
      </c>
    </row>
    <row r="1021" spans="1:13" x14ac:dyDescent="0.3">
      <c r="A1021" s="2">
        <v>81137</v>
      </c>
      <c r="B1021" s="1">
        <v>1126.6959999999999</v>
      </c>
      <c r="C1021" s="1">
        <v>426.4425</v>
      </c>
      <c r="D1021" s="1">
        <v>244.03380000000001</v>
      </c>
      <c r="E1021" s="2">
        <v>83064</v>
      </c>
      <c r="F1021" s="1">
        <v>321.41379999999998</v>
      </c>
      <c r="G1021" s="1">
        <v>0.82010000000000005</v>
      </c>
      <c r="H1021" s="1">
        <v>0.9768</v>
      </c>
      <c r="I1021" s="1">
        <v>0.73009999999999997</v>
      </c>
      <c r="J1021" s="1">
        <v>0.80320000000000003</v>
      </c>
      <c r="K1021" s="1">
        <v>1.7475000000000001</v>
      </c>
      <c r="L1021" s="1">
        <v>0.75370000000000004</v>
      </c>
      <c r="M1021">
        <v>0</v>
      </c>
    </row>
    <row r="1022" spans="1:13" x14ac:dyDescent="0.3">
      <c r="A1022" s="2">
        <v>79977</v>
      </c>
      <c r="B1022" s="1">
        <v>1106.7360000000001</v>
      </c>
      <c r="C1022" s="1">
        <v>439.70049999999998</v>
      </c>
      <c r="D1022" s="1">
        <v>233.0693</v>
      </c>
      <c r="E1022" s="2">
        <v>80618</v>
      </c>
      <c r="F1022" s="1">
        <v>319.10789999999997</v>
      </c>
      <c r="G1022" s="1">
        <v>0.84799999999999998</v>
      </c>
      <c r="H1022" s="1">
        <v>0.99199999999999999</v>
      </c>
      <c r="I1022" s="1">
        <v>0.66320000000000001</v>
      </c>
      <c r="J1022" s="1">
        <v>0.82050000000000001</v>
      </c>
      <c r="K1022" s="1">
        <v>1.8866000000000001</v>
      </c>
      <c r="L1022" s="1">
        <v>0.72570000000000001</v>
      </c>
      <c r="M1022">
        <v>0</v>
      </c>
    </row>
    <row r="1023" spans="1:13" x14ac:dyDescent="0.3">
      <c r="A1023" s="2">
        <v>81254</v>
      </c>
      <c r="B1023" s="1">
        <v>1099.521</v>
      </c>
      <c r="C1023" s="1">
        <v>417.3621</v>
      </c>
      <c r="D1023" s="1">
        <v>249.07419999999999</v>
      </c>
      <c r="E1023" s="2">
        <v>82425</v>
      </c>
      <c r="F1023" s="1">
        <v>321.64550000000003</v>
      </c>
      <c r="G1023" s="1">
        <v>0.8024</v>
      </c>
      <c r="H1023" s="1">
        <v>0.98580000000000001</v>
      </c>
      <c r="I1023" s="1">
        <v>0.73250000000000004</v>
      </c>
      <c r="J1023" s="1">
        <v>0.84460000000000002</v>
      </c>
      <c r="K1023" s="1">
        <v>1.6757</v>
      </c>
      <c r="L1023" s="1">
        <v>0.77070000000000005</v>
      </c>
      <c r="M1023">
        <v>0</v>
      </c>
    </row>
    <row r="1024" spans="1:13" x14ac:dyDescent="0.3">
      <c r="A1024" s="2">
        <v>81606</v>
      </c>
      <c r="B1024" s="1">
        <v>1098.521</v>
      </c>
      <c r="C1024" s="1">
        <v>433.4101</v>
      </c>
      <c r="D1024" s="1">
        <v>240.4477</v>
      </c>
      <c r="E1024" s="2">
        <v>82481</v>
      </c>
      <c r="F1024" s="1">
        <v>322.34140000000002</v>
      </c>
      <c r="G1024" s="1">
        <v>0.83199999999999996</v>
      </c>
      <c r="H1024" s="1">
        <v>0.98939999999999995</v>
      </c>
      <c r="I1024" s="1">
        <v>0.74890000000000001</v>
      </c>
      <c r="J1024" s="1">
        <v>0.8498</v>
      </c>
      <c r="K1024" s="1">
        <v>1.8025</v>
      </c>
      <c r="L1024" s="1">
        <v>0.74370000000000003</v>
      </c>
      <c r="M1024">
        <v>0</v>
      </c>
    </row>
    <row r="1025" spans="1:13" x14ac:dyDescent="0.3">
      <c r="A1025" s="2">
        <v>84936</v>
      </c>
      <c r="B1025" s="1">
        <v>1144.8009999999999</v>
      </c>
      <c r="C1025" s="1">
        <v>458.10079999999999</v>
      </c>
      <c r="D1025" s="1">
        <v>236.97880000000001</v>
      </c>
      <c r="E1025" s="2">
        <v>85894</v>
      </c>
      <c r="F1025" s="1">
        <v>328.85239999999999</v>
      </c>
      <c r="G1025" s="1">
        <v>0.85580000000000001</v>
      </c>
      <c r="H1025" s="1">
        <v>0.98880000000000001</v>
      </c>
      <c r="I1025" s="1">
        <v>0.72819999999999996</v>
      </c>
      <c r="J1025" s="1">
        <v>0.81440000000000001</v>
      </c>
      <c r="K1025" s="1">
        <v>1.9331</v>
      </c>
      <c r="L1025" s="1">
        <v>0.71789999999999998</v>
      </c>
      <c r="M1025">
        <v>0</v>
      </c>
    </row>
    <row r="1026" spans="1:13" x14ac:dyDescent="0.3">
      <c r="A1026" s="2">
        <v>90230</v>
      </c>
      <c r="B1026" s="1">
        <v>1204.874</v>
      </c>
      <c r="C1026" s="1">
        <v>484.99689999999998</v>
      </c>
      <c r="D1026" s="1">
        <v>238.37870000000001</v>
      </c>
      <c r="E1026" s="2">
        <v>91291</v>
      </c>
      <c r="F1026" s="1">
        <v>338.94600000000003</v>
      </c>
      <c r="G1026" s="1">
        <v>0.87090000000000001</v>
      </c>
      <c r="H1026" s="1">
        <v>0.98839999999999995</v>
      </c>
      <c r="I1026" s="1">
        <v>0.73950000000000005</v>
      </c>
      <c r="J1026" s="1">
        <v>0.78100000000000003</v>
      </c>
      <c r="K1026" s="1">
        <v>2.0346000000000002</v>
      </c>
      <c r="L1026" s="1">
        <v>0.69889999999999997</v>
      </c>
      <c r="M1026">
        <v>0</v>
      </c>
    </row>
    <row r="1027" spans="1:13" x14ac:dyDescent="0.3">
      <c r="A1027" s="2">
        <v>83736</v>
      </c>
      <c r="B1027" s="1">
        <v>1108.2809999999999</v>
      </c>
      <c r="C1027" s="1">
        <v>431.5197</v>
      </c>
      <c r="D1027" s="1">
        <v>248.08189999999999</v>
      </c>
      <c r="E1027" s="2">
        <v>84458</v>
      </c>
      <c r="F1027" s="1">
        <v>326.52100000000002</v>
      </c>
      <c r="G1027" s="1">
        <v>0.81820000000000004</v>
      </c>
      <c r="H1027" s="1">
        <v>0.99150000000000005</v>
      </c>
      <c r="I1027" s="1">
        <v>0.7268</v>
      </c>
      <c r="J1027" s="1">
        <v>0.85670000000000002</v>
      </c>
      <c r="K1027" s="1">
        <v>1.7394000000000001</v>
      </c>
      <c r="L1027" s="1">
        <v>0.75670000000000004</v>
      </c>
      <c r="M1027">
        <v>0</v>
      </c>
    </row>
    <row r="1028" spans="1:13" x14ac:dyDescent="0.3">
      <c r="A1028" s="2">
        <v>61319</v>
      </c>
      <c r="B1028" s="1">
        <v>941.43200000000002</v>
      </c>
      <c r="C1028" s="1">
        <v>353.69139999999999</v>
      </c>
      <c r="D1028" s="1">
        <v>222.137</v>
      </c>
      <c r="E1028" s="2">
        <v>62304</v>
      </c>
      <c r="F1028" s="1">
        <v>279.41680000000002</v>
      </c>
      <c r="G1028" s="1">
        <v>0.7782</v>
      </c>
      <c r="H1028" s="1">
        <v>0.98419999999999996</v>
      </c>
      <c r="I1028" s="1">
        <v>0.70850000000000002</v>
      </c>
      <c r="J1028" s="1">
        <v>0.86939999999999995</v>
      </c>
      <c r="K1028" s="1">
        <v>1.5922000000000001</v>
      </c>
      <c r="L1028" s="1">
        <v>0.79</v>
      </c>
      <c r="M1028">
        <v>0</v>
      </c>
    </row>
    <row r="1029" spans="1:13" x14ac:dyDescent="0.3">
      <c r="A1029" s="2">
        <v>79594</v>
      </c>
      <c r="B1029" s="1">
        <v>1089.0519999999999</v>
      </c>
      <c r="C1029" s="1">
        <v>434.79520000000002</v>
      </c>
      <c r="D1029" s="1">
        <v>233.6859</v>
      </c>
      <c r="E1029" s="2">
        <v>80138</v>
      </c>
      <c r="F1029" s="1">
        <v>318.34289999999999</v>
      </c>
      <c r="G1029" s="1">
        <v>0.84330000000000005</v>
      </c>
      <c r="H1029" s="1">
        <v>0.99319999999999997</v>
      </c>
      <c r="I1029" s="1">
        <v>0.74239999999999995</v>
      </c>
      <c r="J1029" s="1">
        <v>0.84330000000000005</v>
      </c>
      <c r="K1029" s="1">
        <v>1.8606</v>
      </c>
      <c r="L1029" s="1">
        <v>0.73219999999999996</v>
      </c>
      <c r="M1029">
        <v>0</v>
      </c>
    </row>
    <row r="1030" spans="1:13" x14ac:dyDescent="0.3">
      <c r="A1030" s="2">
        <v>92432</v>
      </c>
      <c r="B1030" s="1">
        <v>1124.0350000000001</v>
      </c>
      <c r="C1030" s="1">
        <v>402.65640000000002</v>
      </c>
      <c r="D1030" s="1">
        <v>292.95979999999997</v>
      </c>
      <c r="E1030" s="2">
        <v>93267</v>
      </c>
      <c r="F1030" s="1">
        <v>343.05700000000002</v>
      </c>
      <c r="G1030" s="1">
        <v>0.68600000000000005</v>
      </c>
      <c r="H1030" s="1">
        <v>0.99099999999999999</v>
      </c>
      <c r="I1030" s="1">
        <v>0.76060000000000005</v>
      </c>
      <c r="J1030" s="1">
        <v>0.91930000000000001</v>
      </c>
      <c r="K1030" s="1">
        <v>1.3744000000000001</v>
      </c>
      <c r="L1030" s="1">
        <v>0.85199999999999998</v>
      </c>
      <c r="M1030">
        <v>0</v>
      </c>
    </row>
    <row r="1031" spans="1:13" x14ac:dyDescent="0.3">
      <c r="A1031" s="2">
        <v>65719</v>
      </c>
      <c r="B1031" s="1">
        <v>987.52</v>
      </c>
      <c r="C1031" s="1">
        <v>391.97359999999998</v>
      </c>
      <c r="D1031" s="1">
        <v>214.29640000000001</v>
      </c>
      <c r="E1031" s="2">
        <v>66350</v>
      </c>
      <c r="F1031" s="1">
        <v>289.2681</v>
      </c>
      <c r="G1031" s="1">
        <v>0.83730000000000004</v>
      </c>
      <c r="H1031" s="1">
        <v>0.99050000000000005</v>
      </c>
      <c r="I1031" s="1">
        <v>0.73080000000000001</v>
      </c>
      <c r="J1031" s="1">
        <v>0.84689999999999999</v>
      </c>
      <c r="K1031" s="1">
        <v>1.8290999999999999</v>
      </c>
      <c r="L1031" s="1">
        <v>0.73799999999999999</v>
      </c>
      <c r="M1031">
        <v>0</v>
      </c>
    </row>
    <row r="1032" spans="1:13" x14ac:dyDescent="0.3">
      <c r="A1032" s="2">
        <v>88973</v>
      </c>
      <c r="B1032" s="1">
        <v>1203.4960000000001</v>
      </c>
      <c r="C1032" s="1">
        <v>490.86180000000002</v>
      </c>
      <c r="D1032" s="1">
        <v>232.22669999999999</v>
      </c>
      <c r="E1032" s="2">
        <v>89974</v>
      </c>
      <c r="F1032" s="1">
        <v>336.57679999999999</v>
      </c>
      <c r="G1032" s="1">
        <v>0.88100000000000001</v>
      </c>
      <c r="H1032" s="1">
        <v>0.9889</v>
      </c>
      <c r="I1032" s="1">
        <v>0.63980000000000004</v>
      </c>
      <c r="J1032" s="1">
        <v>0.77190000000000003</v>
      </c>
      <c r="K1032" s="1">
        <v>2.1137000000000001</v>
      </c>
      <c r="L1032" s="1">
        <v>0.68569999999999998</v>
      </c>
      <c r="M1032">
        <v>0</v>
      </c>
    </row>
    <row r="1033" spans="1:13" x14ac:dyDescent="0.3">
      <c r="A1033" s="2">
        <v>67063</v>
      </c>
      <c r="B1033" s="1">
        <v>1007.9829999999999</v>
      </c>
      <c r="C1033" s="1">
        <v>396.58510000000001</v>
      </c>
      <c r="D1033" s="1">
        <v>215.6198</v>
      </c>
      <c r="E1033" s="2">
        <v>67816</v>
      </c>
      <c r="F1033" s="1">
        <v>292.21100000000001</v>
      </c>
      <c r="G1033" s="1">
        <v>0.83930000000000005</v>
      </c>
      <c r="H1033" s="1">
        <v>0.9889</v>
      </c>
      <c r="I1033" s="1">
        <v>0.65069999999999995</v>
      </c>
      <c r="J1033" s="1">
        <v>0.82940000000000003</v>
      </c>
      <c r="K1033" s="1">
        <v>1.8392999999999999</v>
      </c>
      <c r="L1033" s="1">
        <v>0.73680000000000001</v>
      </c>
      <c r="M1033">
        <v>0</v>
      </c>
    </row>
    <row r="1034" spans="1:13" x14ac:dyDescent="0.3">
      <c r="A1034" s="2">
        <v>81467</v>
      </c>
      <c r="B1034" s="1">
        <v>1097.7719999999999</v>
      </c>
      <c r="C1034" s="1">
        <v>426.43599999999998</v>
      </c>
      <c r="D1034" s="1">
        <v>244.2336</v>
      </c>
      <c r="E1034" s="2">
        <v>82262</v>
      </c>
      <c r="F1034" s="1">
        <v>322.0668</v>
      </c>
      <c r="G1034" s="1">
        <v>0.81969999999999998</v>
      </c>
      <c r="H1034" s="1">
        <v>0.99029999999999996</v>
      </c>
      <c r="I1034" s="1">
        <v>0.66439999999999999</v>
      </c>
      <c r="J1034" s="1">
        <v>0.84950000000000003</v>
      </c>
      <c r="K1034" s="1">
        <v>1.746</v>
      </c>
      <c r="L1034" s="1">
        <v>0.75529999999999997</v>
      </c>
      <c r="M1034">
        <v>0</v>
      </c>
    </row>
    <row r="1035" spans="1:13" x14ac:dyDescent="0.3">
      <c r="A1035" s="2">
        <v>85054</v>
      </c>
      <c r="B1035" s="1">
        <v>1180.4939999999999</v>
      </c>
      <c r="C1035" s="1">
        <v>488.08539999999999</v>
      </c>
      <c r="D1035" s="1">
        <v>222.62450000000001</v>
      </c>
      <c r="E1035" s="2">
        <v>85821</v>
      </c>
      <c r="F1035" s="1">
        <v>329.08069999999998</v>
      </c>
      <c r="G1035" s="1">
        <v>0.88990000000000002</v>
      </c>
      <c r="H1035" s="1">
        <v>0.99109999999999998</v>
      </c>
      <c r="I1035" s="1">
        <v>0.57410000000000005</v>
      </c>
      <c r="J1035" s="1">
        <v>0.76700000000000002</v>
      </c>
      <c r="K1035" s="1">
        <v>2.1924000000000001</v>
      </c>
      <c r="L1035" s="1">
        <v>0.67420000000000002</v>
      </c>
      <c r="M1035">
        <v>0</v>
      </c>
    </row>
    <row r="1036" spans="1:13" x14ac:dyDescent="0.3">
      <c r="A1036" s="2">
        <v>73815</v>
      </c>
      <c r="B1036" s="1">
        <v>1060.8489999999999</v>
      </c>
      <c r="C1036" s="1">
        <v>423.79050000000001</v>
      </c>
      <c r="D1036" s="1">
        <v>222.82730000000001</v>
      </c>
      <c r="E1036" s="2">
        <v>74727</v>
      </c>
      <c r="F1036" s="1">
        <v>306.5684</v>
      </c>
      <c r="G1036" s="1">
        <v>0.85060000000000002</v>
      </c>
      <c r="H1036" s="1">
        <v>0.98780000000000001</v>
      </c>
      <c r="I1036" s="1">
        <v>0.74219999999999997</v>
      </c>
      <c r="J1036" s="1">
        <v>0.82420000000000004</v>
      </c>
      <c r="K1036" s="1">
        <v>1.9018999999999999</v>
      </c>
      <c r="L1036" s="1">
        <v>0.72340000000000004</v>
      </c>
      <c r="M1036">
        <v>0</v>
      </c>
    </row>
    <row r="1037" spans="1:13" x14ac:dyDescent="0.3">
      <c r="A1037" s="2">
        <v>63918</v>
      </c>
      <c r="B1037" s="1">
        <v>971.85</v>
      </c>
      <c r="C1037" s="1">
        <v>377.8254</v>
      </c>
      <c r="D1037" s="1">
        <v>216.8723</v>
      </c>
      <c r="E1037" s="2">
        <v>64592</v>
      </c>
      <c r="F1037" s="1">
        <v>285.27690000000001</v>
      </c>
      <c r="G1037" s="1">
        <v>0.81889999999999996</v>
      </c>
      <c r="H1037" s="1">
        <v>0.98960000000000004</v>
      </c>
      <c r="I1037" s="1">
        <v>0.6885</v>
      </c>
      <c r="J1037" s="1">
        <v>0.85040000000000004</v>
      </c>
      <c r="K1037" s="1">
        <v>1.7422</v>
      </c>
      <c r="L1037" s="1">
        <v>0.755</v>
      </c>
      <c r="M1037">
        <v>0</v>
      </c>
    </row>
    <row r="1038" spans="1:13" x14ac:dyDescent="0.3">
      <c r="A1038" s="2">
        <v>81258</v>
      </c>
      <c r="B1038" s="1">
        <v>1169.0309999999999</v>
      </c>
      <c r="C1038" s="1">
        <v>477.91899999999998</v>
      </c>
      <c r="D1038" s="1">
        <v>217.84479999999999</v>
      </c>
      <c r="E1038" s="2">
        <v>82645</v>
      </c>
      <c r="F1038" s="1">
        <v>321.65339999999998</v>
      </c>
      <c r="G1038" s="1">
        <v>0.8901</v>
      </c>
      <c r="H1038" s="1">
        <v>0.98319999999999996</v>
      </c>
      <c r="I1038" s="1">
        <v>0.7208</v>
      </c>
      <c r="J1038" s="1">
        <v>0.74719999999999998</v>
      </c>
      <c r="K1038" s="1">
        <v>2.1939000000000002</v>
      </c>
      <c r="L1038" s="1">
        <v>0.67300000000000004</v>
      </c>
      <c r="M1038">
        <v>0</v>
      </c>
    </row>
    <row r="1039" spans="1:13" x14ac:dyDescent="0.3">
      <c r="A1039" s="2">
        <v>84904</v>
      </c>
      <c r="B1039" s="1">
        <v>1094.9169999999999</v>
      </c>
      <c r="C1039" s="1">
        <v>414.73829999999998</v>
      </c>
      <c r="D1039" s="1">
        <v>261.2491</v>
      </c>
      <c r="E1039" s="2">
        <v>85469</v>
      </c>
      <c r="F1039" s="1">
        <v>328.79039999999998</v>
      </c>
      <c r="G1039" s="1">
        <v>0.77669999999999995</v>
      </c>
      <c r="H1039" s="1">
        <v>0.99339999999999995</v>
      </c>
      <c r="I1039" s="1">
        <v>0.74239999999999995</v>
      </c>
      <c r="J1039" s="1">
        <v>0.89</v>
      </c>
      <c r="K1039" s="1">
        <v>1.5874999999999999</v>
      </c>
      <c r="L1039" s="1">
        <v>0.79279999999999995</v>
      </c>
      <c r="M1039">
        <v>0</v>
      </c>
    </row>
    <row r="1040" spans="1:13" x14ac:dyDescent="0.3">
      <c r="A1040" s="2">
        <v>71821</v>
      </c>
      <c r="B1040" s="1">
        <v>1043.6880000000001</v>
      </c>
      <c r="C1040" s="1">
        <v>411.53629999999998</v>
      </c>
      <c r="D1040" s="1">
        <v>223.00120000000001</v>
      </c>
      <c r="E1040" s="2">
        <v>72696</v>
      </c>
      <c r="F1040" s="1">
        <v>302.39929999999998</v>
      </c>
      <c r="G1040" s="1">
        <v>0.84050000000000002</v>
      </c>
      <c r="H1040" s="1">
        <v>0.98799999999999999</v>
      </c>
      <c r="I1040" s="1">
        <v>0.75209999999999999</v>
      </c>
      <c r="J1040" s="1">
        <v>0.8286</v>
      </c>
      <c r="K1040" s="1">
        <v>1.8453999999999999</v>
      </c>
      <c r="L1040" s="1">
        <v>0.73480000000000001</v>
      </c>
      <c r="M1040">
        <v>0</v>
      </c>
    </row>
    <row r="1041" spans="1:13" x14ac:dyDescent="0.3">
      <c r="A1041" s="2">
        <v>72953</v>
      </c>
      <c r="B1041" s="1">
        <v>1034.28</v>
      </c>
      <c r="C1041" s="1">
        <v>405.95940000000002</v>
      </c>
      <c r="D1041" s="1">
        <v>229.72540000000001</v>
      </c>
      <c r="E1041" s="2">
        <v>73556</v>
      </c>
      <c r="F1041" s="1">
        <v>304.7731</v>
      </c>
      <c r="G1041" s="1">
        <v>0.82450000000000001</v>
      </c>
      <c r="H1041" s="1">
        <v>0.99180000000000001</v>
      </c>
      <c r="I1041" s="1">
        <v>0.72160000000000002</v>
      </c>
      <c r="J1041" s="1">
        <v>0.85699999999999998</v>
      </c>
      <c r="K1041" s="1">
        <v>1.7672000000000001</v>
      </c>
      <c r="L1041" s="1">
        <v>0.75070000000000003</v>
      </c>
      <c r="M1041">
        <v>0</v>
      </c>
    </row>
    <row r="1042" spans="1:13" x14ac:dyDescent="0.3">
      <c r="A1042" s="2">
        <v>67977</v>
      </c>
      <c r="B1042" s="1">
        <v>986.40300000000002</v>
      </c>
      <c r="C1042" s="1">
        <v>379.36</v>
      </c>
      <c r="D1042" s="1">
        <v>228.89490000000001</v>
      </c>
      <c r="E1042" s="2">
        <v>68475</v>
      </c>
      <c r="F1042" s="1">
        <v>294.19549999999998</v>
      </c>
      <c r="G1042" s="1">
        <v>0.79749999999999999</v>
      </c>
      <c r="H1042" s="1">
        <v>0.99270000000000003</v>
      </c>
      <c r="I1042" s="1">
        <v>0.74939999999999996</v>
      </c>
      <c r="J1042" s="1">
        <v>0.87790000000000001</v>
      </c>
      <c r="K1042" s="1">
        <v>1.6574</v>
      </c>
      <c r="L1042" s="1">
        <v>0.77549999999999997</v>
      </c>
      <c r="M1042">
        <v>0</v>
      </c>
    </row>
    <row r="1043" spans="1:13" x14ac:dyDescent="0.3">
      <c r="A1043" s="2">
        <v>79826</v>
      </c>
      <c r="B1043" s="1">
        <v>1135.0820000000001</v>
      </c>
      <c r="C1043" s="1">
        <v>466.60149999999999</v>
      </c>
      <c r="D1043" s="1">
        <v>219.18729999999999</v>
      </c>
      <c r="E1043" s="2">
        <v>80655</v>
      </c>
      <c r="F1043" s="1">
        <v>318.8066</v>
      </c>
      <c r="G1043" s="1">
        <v>0.88280000000000003</v>
      </c>
      <c r="H1043" s="1">
        <v>0.98970000000000002</v>
      </c>
      <c r="I1043" s="1">
        <v>0.74219999999999997</v>
      </c>
      <c r="J1043" s="1">
        <v>0.77859999999999996</v>
      </c>
      <c r="K1043" s="1">
        <v>2.1288</v>
      </c>
      <c r="L1043" s="1">
        <v>0.68330000000000002</v>
      </c>
      <c r="M1043">
        <v>0</v>
      </c>
    </row>
    <row r="1044" spans="1:13" x14ac:dyDescent="0.3">
      <c r="A1044" s="2">
        <v>70646</v>
      </c>
      <c r="B1044" s="1">
        <v>1049.4829999999999</v>
      </c>
      <c r="C1044" s="1">
        <v>418.75810000000001</v>
      </c>
      <c r="D1044" s="1">
        <v>216.41460000000001</v>
      </c>
      <c r="E1044" s="2">
        <v>71401</v>
      </c>
      <c r="F1044" s="1">
        <v>299.91550000000001</v>
      </c>
      <c r="G1044" s="1">
        <v>0.85609999999999997</v>
      </c>
      <c r="H1044" s="1">
        <v>0.98939999999999995</v>
      </c>
      <c r="I1044" s="1">
        <v>0.623</v>
      </c>
      <c r="J1044" s="1">
        <v>0.80600000000000005</v>
      </c>
      <c r="K1044" s="1">
        <v>1.9350000000000001</v>
      </c>
      <c r="L1044" s="1">
        <v>0.71619999999999995</v>
      </c>
      <c r="M1044">
        <v>0</v>
      </c>
    </row>
    <row r="1045" spans="1:13" x14ac:dyDescent="0.3">
      <c r="A1045" s="2">
        <v>80620</v>
      </c>
      <c r="B1045" s="1">
        <v>1115.3050000000001</v>
      </c>
      <c r="C1045" s="1">
        <v>442.96780000000001</v>
      </c>
      <c r="D1045" s="1">
        <v>233.84520000000001</v>
      </c>
      <c r="E1045" s="2">
        <v>81544</v>
      </c>
      <c r="F1045" s="1">
        <v>320.38819999999998</v>
      </c>
      <c r="G1045" s="1">
        <v>0.84930000000000005</v>
      </c>
      <c r="H1045" s="1">
        <v>0.98870000000000002</v>
      </c>
      <c r="I1045" s="1">
        <v>0.63380000000000003</v>
      </c>
      <c r="J1045" s="1">
        <v>0.8145</v>
      </c>
      <c r="K1045" s="1">
        <v>1.8943000000000001</v>
      </c>
      <c r="L1045" s="1">
        <v>0.72330000000000005</v>
      </c>
      <c r="M1045">
        <v>0</v>
      </c>
    </row>
    <row r="1046" spans="1:13" x14ac:dyDescent="0.3">
      <c r="A1046" s="2">
        <v>85866</v>
      </c>
      <c r="B1046" s="1">
        <v>1151.6110000000001</v>
      </c>
      <c r="C1046" s="1">
        <v>462.97039999999998</v>
      </c>
      <c r="D1046" s="1">
        <v>239.3965</v>
      </c>
      <c r="E1046" s="2">
        <v>86697</v>
      </c>
      <c r="F1046" s="1">
        <v>330.64780000000002</v>
      </c>
      <c r="G1046" s="1">
        <v>0.85589999999999999</v>
      </c>
      <c r="H1046" s="1">
        <v>0.99039999999999995</v>
      </c>
      <c r="I1046" s="1">
        <v>0.67910000000000004</v>
      </c>
      <c r="J1046" s="1">
        <v>0.81359999999999999</v>
      </c>
      <c r="K1046" s="1">
        <v>1.9339</v>
      </c>
      <c r="L1046" s="1">
        <v>0.71419999999999995</v>
      </c>
      <c r="M1046">
        <v>0</v>
      </c>
    </row>
    <row r="1047" spans="1:13" x14ac:dyDescent="0.3">
      <c r="A1047" s="2">
        <v>74110</v>
      </c>
      <c r="B1047" s="1">
        <v>1035.7349999999999</v>
      </c>
      <c r="C1047" s="1">
        <v>400.4821</v>
      </c>
      <c r="D1047" s="1">
        <v>236.17060000000001</v>
      </c>
      <c r="E1047" s="2">
        <v>74794</v>
      </c>
      <c r="F1047" s="1">
        <v>307.18040000000002</v>
      </c>
      <c r="G1047" s="1">
        <v>0.80759999999999998</v>
      </c>
      <c r="H1047" s="1">
        <v>0.9909</v>
      </c>
      <c r="I1047" s="1">
        <v>0.74139999999999995</v>
      </c>
      <c r="J1047" s="1">
        <v>0.86809999999999998</v>
      </c>
      <c r="K1047" s="1">
        <v>1.6957</v>
      </c>
      <c r="L1047" s="1">
        <v>0.76700000000000002</v>
      </c>
      <c r="M1047">
        <v>0</v>
      </c>
    </row>
    <row r="1048" spans="1:13" x14ac:dyDescent="0.3">
      <c r="A1048" s="2">
        <v>81302</v>
      </c>
      <c r="B1048" s="1">
        <v>1106.048</v>
      </c>
      <c r="C1048" s="1">
        <v>440.85860000000002</v>
      </c>
      <c r="D1048" s="1">
        <v>235.63730000000001</v>
      </c>
      <c r="E1048" s="2">
        <v>82106</v>
      </c>
      <c r="F1048" s="1">
        <v>321.7405</v>
      </c>
      <c r="G1048" s="1">
        <v>0.84519999999999995</v>
      </c>
      <c r="H1048" s="1">
        <v>0.99019999999999997</v>
      </c>
      <c r="I1048" s="1">
        <v>0.72419999999999995</v>
      </c>
      <c r="J1048" s="1">
        <v>0.83509999999999995</v>
      </c>
      <c r="K1048" s="1">
        <v>1.8709</v>
      </c>
      <c r="L1048" s="1">
        <v>0.7298</v>
      </c>
      <c r="M1048">
        <v>0</v>
      </c>
    </row>
    <row r="1049" spans="1:13" x14ac:dyDescent="0.3">
      <c r="A1049" s="2">
        <v>74432</v>
      </c>
      <c r="B1049" s="1">
        <v>1102.1020000000001</v>
      </c>
      <c r="C1049" s="1">
        <v>454.2106</v>
      </c>
      <c r="D1049" s="1">
        <v>210.2381</v>
      </c>
      <c r="E1049" s="2">
        <v>75133</v>
      </c>
      <c r="F1049" s="1">
        <v>307.84699999999998</v>
      </c>
      <c r="G1049" s="1">
        <v>0.88639999999999997</v>
      </c>
      <c r="H1049" s="1">
        <v>0.99070000000000003</v>
      </c>
      <c r="I1049" s="1">
        <v>0.70840000000000003</v>
      </c>
      <c r="J1049" s="1">
        <v>0.77010000000000001</v>
      </c>
      <c r="K1049" s="1">
        <v>2.1604999999999999</v>
      </c>
      <c r="L1049" s="1">
        <v>0.67779999999999996</v>
      </c>
      <c r="M1049">
        <v>0</v>
      </c>
    </row>
    <row r="1050" spans="1:13" x14ac:dyDescent="0.3">
      <c r="A1050" s="2">
        <v>68147</v>
      </c>
      <c r="B1050" s="1">
        <v>990.11599999999999</v>
      </c>
      <c r="C1050" s="1">
        <v>380.19060000000002</v>
      </c>
      <c r="D1050" s="1">
        <v>228.95679999999999</v>
      </c>
      <c r="E1050" s="2">
        <v>68743</v>
      </c>
      <c r="F1050" s="1">
        <v>294.56319999999999</v>
      </c>
      <c r="G1050" s="1">
        <v>0.79830000000000001</v>
      </c>
      <c r="H1050" s="1">
        <v>0.99129999999999996</v>
      </c>
      <c r="I1050" s="1">
        <v>0.69340000000000002</v>
      </c>
      <c r="J1050" s="1">
        <v>0.87350000000000005</v>
      </c>
      <c r="K1050" s="1">
        <v>1.6605000000000001</v>
      </c>
      <c r="L1050" s="1">
        <v>0.77480000000000004</v>
      </c>
      <c r="M1050">
        <v>0</v>
      </c>
    </row>
    <row r="1051" spans="1:13" x14ac:dyDescent="0.3">
      <c r="A1051" s="2">
        <v>68837</v>
      </c>
      <c r="B1051" s="1">
        <v>1017.957</v>
      </c>
      <c r="C1051" s="1">
        <v>397.08350000000002</v>
      </c>
      <c r="D1051" s="1">
        <v>223.00489999999999</v>
      </c>
      <c r="E1051" s="2">
        <v>69600</v>
      </c>
      <c r="F1051" s="1">
        <v>296.05070000000001</v>
      </c>
      <c r="G1051" s="1">
        <v>0.82740000000000002</v>
      </c>
      <c r="H1051" s="1">
        <v>0.98899999999999999</v>
      </c>
      <c r="I1051" s="1">
        <v>0.67630000000000001</v>
      </c>
      <c r="J1051" s="1">
        <v>0.83479999999999999</v>
      </c>
      <c r="K1051" s="1">
        <v>1.7806</v>
      </c>
      <c r="L1051" s="1">
        <v>0.74560000000000004</v>
      </c>
      <c r="M1051">
        <v>0</v>
      </c>
    </row>
    <row r="1052" spans="1:13" x14ac:dyDescent="0.3">
      <c r="A1052" s="2">
        <v>85336</v>
      </c>
      <c r="B1052" s="1">
        <v>1136.4690000000001</v>
      </c>
      <c r="C1052" s="1">
        <v>449.13909999999998</v>
      </c>
      <c r="D1052" s="1">
        <v>242.7072</v>
      </c>
      <c r="E1052" s="2">
        <v>86123</v>
      </c>
      <c r="F1052" s="1">
        <v>329.62580000000003</v>
      </c>
      <c r="G1052" s="1">
        <v>0.84140000000000004</v>
      </c>
      <c r="H1052" s="1">
        <v>0.9909</v>
      </c>
      <c r="I1052" s="1">
        <v>0.68669999999999998</v>
      </c>
      <c r="J1052" s="1">
        <v>0.83030000000000004</v>
      </c>
      <c r="K1052" s="1">
        <v>1.8505</v>
      </c>
      <c r="L1052" s="1">
        <v>0.7339</v>
      </c>
      <c r="M1052">
        <v>0</v>
      </c>
    </row>
    <row r="1053" spans="1:13" x14ac:dyDescent="0.3">
      <c r="A1053" s="2">
        <v>80648</v>
      </c>
      <c r="B1053" s="1">
        <v>1145.7190000000001</v>
      </c>
      <c r="C1053" s="1">
        <v>468.33760000000001</v>
      </c>
      <c r="D1053" s="1">
        <v>221.01499999999999</v>
      </c>
      <c r="E1053" s="2">
        <v>81619</v>
      </c>
      <c r="F1053" s="1">
        <v>320.44380000000001</v>
      </c>
      <c r="G1053" s="1">
        <v>0.88160000000000005</v>
      </c>
      <c r="H1053" s="1">
        <v>0.98809999999999998</v>
      </c>
      <c r="I1053" s="1">
        <v>0.72250000000000003</v>
      </c>
      <c r="J1053" s="1">
        <v>0.77210000000000001</v>
      </c>
      <c r="K1053" s="1">
        <v>2.1190000000000002</v>
      </c>
      <c r="L1053" s="1">
        <v>0.68420000000000003</v>
      </c>
      <c r="M1053">
        <v>0</v>
      </c>
    </row>
    <row r="1054" spans="1:13" x14ac:dyDescent="0.3">
      <c r="A1054" s="2">
        <v>86107</v>
      </c>
      <c r="B1054" s="1">
        <v>1126.0450000000001</v>
      </c>
      <c r="C1054" s="1">
        <v>431.07690000000002</v>
      </c>
      <c r="D1054" s="1">
        <v>254.59450000000001</v>
      </c>
      <c r="E1054" s="2">
        <v>86879</v>
      </c>
      <c r="F1054" s="1">
        <v>331.11149999999998</v>
      </c>
      <c r="G1054" s="1">
        <v>0.80700000000000005</v>
      </c>
      <c r="H1054" s="1">
        <v>0.99109999999999998</v>
      </c>
      <c r="I1054" s="1">
        <v>0.69579999999999997</v>
      </c>
      <c r="J1054" s="1">
        <v>0.85340000000000005</v>
      </c>
      <c r="K1054" s="1">
        <v>1.6932</v>
      </c>
      <c r="L1054" s="1">
        <v>0.7681</v>
      </c>
      <c r="M1054">
        <v>0</v>
      </c>
    </row>
    <row r="1055" spans="1:13" x14ac:dyDescent="0.3">
      <c r="A1055" s="2">
        <v>72792</v>
      </c>
      <c r="B1055" s="1">
        <v>1058.4829999999999</v>
      </c>
      <c r="C1055" s="1">
        <v>431.68650000000002</v>
      </c>
      <c r="D1055" s="1">
        <v>215.15369999999999</v>
      </c>
      <c r="E1055" s="2">
        <v>73492</v>
      </c>
      <c r="F1055" s="1">
        <v>304.4366</v>
      </c>
      <c r="G1055" s="1">
        <v>0.8669</v>
      </c>
      <c r="H1055" s="1">
        <v>0.99050000000000005</v>
      </c>
      <c r="I1055" s="1">
        <v>0.75890000000000002</v>
      </c>
      <c r="J1055" s="1">
        <v>0.81640000000000001</v>
      </c>
      <c r="K1055" s="1">
        <v>2.0064000000000002</v>
      </c>
      <c r="L1055" s="1">
        <v>0.70520000000000005</v>
      </c>
      <c r="M1055">
        <v>0</v>
      </c>
    </row>
    <row r="1056" spans="1:13" x14ac:dyDescent="0.3">
      <c r="A1056" s="2">
        <v>67696</v>
      </c>
      <c r="B1056" s="1">
        <v>996.13599999999997</v>
      </c>
      <c r="C1056" s="1">
        <v>387.97489999999999</v>
      </c>
      <c r="D1056" s="1">
        <v>222.85740000000001</v>
      </c>
      <c r="E1056" s="2">
        <v>68266</v>
      </c>
      <c r="F1056" s="1">
        <v>293.58679999999998</v>
      </c>
      <c r="G1056" s="1">
        <v>0.81859999999999999</v>
      </c>
      <c r="H1056" s="1">
        <v>0.99170000000000003</v>
      </c>
      <c r="I1056" s="1">
        <v>0.75739999999999996</v>
      </c>
      <c r="J1056" s="1">
        <v>0.85729999999999995</v>
      </c>
      <c r="K1056" s="1">
        <v>1.7408999999999999</v>
      </c>
      <c r="L1056" s="1">
        <v>0.75670000000000004</v>
      </c>
      <c r="M1056">
        <v>0</v>
      </c>
    </row>
    <row r="1057" spans="1:13" x14ac:dyDescent="0.3">
      <c r="A1057" s="2">
        <v>79177</v>
      </c>
      <c r="B1057" s="1">
        <v>1094.1579999999999</v>
      </c>
      <c r="C1057" s="1">
        <v>432.98759999999999</v>
      </c>
      <c r="D1057" s="1">
        <v>233.17670000000001</v>
      </c>
      <c r="E1057" s="2">
        <v>79966</v>
      </c>
      <c r="F1057" s="1">
        <v>317.50790000000001</v>
      </c>
      <c r="G1057" s="1">
        <v>0.84260000000000002</v>
      </c>
      <c r="H1057" s="1">
        <v>0.99009999999999998</v>
      </c>
      <c r="I1057" s="1">
        <v>0.66010000000000002</v>
      </c>
      <c r="J1057" s="1">
        <v>0.83109999999999995</v>
      </c>
      <c r="K1057" s="1">
        <v>1.8569</v>
      </c>
      <c r="L1057" s="1">
        <v>0.73329999999999995</v>
      </c>
      <c r="M1057">
        <v>0</v>
      </c>
    </row>
    <row r="1058" spans="1:13" x14ac:dyDescent="0.3">
      <c r="A1058" s="2">
        <v>84062</v>
      </c>
      <c r="B1058" s="1">
        <v>1148.4549999999999</v>
      </c>
      <c r="C1058" s="1">
        <v>450.23009999999999</v>
      </c>
      <c r="D1058" s="1">
        <v>239.2962</v>
      </c>
      <c r="E1058" s="2">
        <v>85178</v>
      </c>
      <c r="F1058" s="1">
        <v>327.15600000000001</v>
      </c>
      <c r="G1058" s="1">
        <v>0.84709999999999996</v>
      </c>
      <c r="H1058" s="1">
        <v>0.9869</v>
      </c>
      <c r="I1058" s="1">
        <v>0.74029999999999996</v>
      </c>
      <c r="J1058" s="1">
        <v>0.80089999999999995</v>
      </c>
      <c r="K1058" s="1">
        <v>1.8815</v>
      </c>
      <c r="L1058" s="1">
        <v>0.72660000000000002</v>
      </c>
      <c r="M1058">
        <v>0</v>
      </c>
    </row>
    <row r="1059" spans="1:13" x14ac:dyDescent="0.3">
      <c r="A1059" s="2">
        <v>82231</v>
      </c>
      <c r="B1059" s="1">
        <v>1117.6410000000001</v>
      </c>
      <c r="C1059" s="1">
        <v>441.52460000000002</v>
      </c>
      <c r="D1059" s="1">
        <v>237.7859</v>
      </c>
      <c r="E1059" s="2">
        <v>83179</v>
      </c>
      <c r="F1059" s="1">
        <v>323.57339999999999</v>
      </c>
      <c r="G1059" s="1">
        <v>0.84260000000000002</v>
      </c>
      <c r="H1059" s="1">
        <v>0.98860000000000003</v>
      </c>
      <c r="I1059" s="1">
        <v>0.74329999999999996</v>
      </c>
      <c r="J1059" s="1">
        <v>0.82730000000000004</v>
      </c>
      <c r="K1059" s="1">
        <v>1.8568</v>
      </c>
      <c r="L1059" s="1">
        <v>0.7329</v>
      </c>
      <c r="M1059">
        <v>0</v>
      </c>
    </row>
    <row r="1060" spans="1:13" x14ac:dyDescent="0.3">
      <c r="A1060" s="2">
        <v>81788</v>
      </c>
      <c r="B1060" s="1">
        <v>1105.9970000000001</v>
      </c>
      <c r="C1060" s="1">
        <v>437.09120000000001</v>
      </c>
      <c r="D1060" s="1">
        <v>239.0489</v>
      </c>
      <c r="E1060" s="2">
        <v>82515</v>
      </c>
      <c r="F1060" s="1">
        <v>322.70069999999998</v>
      </c>
      <c r="G1060" s="1">
        <v>0.83720000000000006</v>
      </c>
      <c r="H1060" s="1">
        <v>0.99119999999999997</v>
      </c>
      <c r="I1060" s="1">
        <v>0.75470000000000004</v>
      </c>
      <c r="J1060" s="1">
        <v>0.84019999999999995</v>
      </c>
      <c r="K1060" s="1">
        <v>1.8285</v>
      </c>
      <c r="L1060" s="1">
        <v>0.73829999999999996</v>
      </c>
      <c r="M1060">
        <v>0</v>
      </c>
    </row>
    <row r="1061" spans="1:13" x14ac:dyDescent="0.3">
      <c r="A1061" s="2">
        <v>58377</v>
      </c>
      <c r="B1061" s="1">
        <v>924.33600000000001</v>
      </c>
      <c r="C1061" s="1">
        <v>347.66879999999998</v>
      </c>
      <c r="D1061" s="1">
        <v>214.42939999999999</v>
      </c>
      <c r="E1061" s="2">
        <v>59132</v>
      </c>
      <c r="F1061" s="1">
        <v>272.63139999999999</v>
      </c>
      <c r="G1061" s="1">
        <v>0.78710000000000002</v>
      </c>
      <c r="H1061" s="1">
        <v>0.98719999999999997</v>
      </c>
      <c r="I1061" s="1">
        <v>0.6966</v>
      </c>
      <c r="J1061" s="1">
        <v>0.85860000000000003</v>
      </c>
      <c r="K1061" s="1">
        <v>1.6214</v>
      </c>
      <c r="L1061" s="1">
        <v>0.78420000000000001</v>
      </c>
      <c r="M1061">
        <v>0</v>
      </c>
    </row>
    <row r="1062" spans="1:13" x14ac:dyDescent="0.3">
      <c r="A1062" s="2">
        <v>84842</v>
      </c>
      <c r="B1062" s="1">
        <v>1130.4480000000001</v>
      </c>
      <c r="C1062" s="1">
        <v>429.42750000000001</v>
      </c>
      <c r="D1062" s="1">
        <v>253.5051</v>
      </c>
      <c r="E1062" s="2">
        <v>86185</v>
      </c>
      <c r="F1062" s="1">
        <v>328.6703</v>
      </c>
      <c r="G1062" s="1">
        <v>0.80720000000000003</v>
      </c>
      <c r="H1062" s="1">
        <v>0.98440000000000005</v>
      </c>
      <c r="I1062" s="1">
        <v>0.68640000000000001</v>
      </c>
      <c r="J1062" s="1">
        <v>0.83430000000000004</v>
      </c>
      <c r="K1062" s="1">
        <v>1.694</v>
      </c>
      <c r="L1062" s="1">
        <v>0.76539999999999997</v>
      </c>
      <c r="M1062">
        <v>0</v>
      </c>
    </row>
    <row r="1063" spans="1:13" x14ac:dyDescent="0.3">
      <c r="A1063" s="2">
        <v>73684</v>
      </c>
      <c r="B1063" s="1">
        <v>1097.223</v>
      </c>
      <c r="C1063" s="1">
        <v>439.42989999999998</v>
      </c>
      <c r="D1063" s="1">
        <v>214.9435</v>
      </c>
      <c r="E1063" s="2">
        <v>74677</v>
      </c>
      <c r="F1063" s="1">
        <v>306.2962</v>
      </c>
      <c r="G1063" s="1">
        <v>0.87219999999999998</v>
      </c>
      <c r="H1063" s="1">
        <v>0.98670000000000002</v>
      </c>
      <c r="I1063" s="1">
        <v>0.68230000000000002</v>
      </c>
      <c r="J1063" s="1">
        <v>0.76910000000000001</v>
      </c>
      <c r="K1063" s="1">
        <v>2.0444</v>
      </c>
      <c r="L1063" s="1">
        <v>0.69699999999999995</v>
      </c>
      <c r="M1063">
        <v>0</v>
      </c>
    </row>
    <row r="1064" spans="1:13" x14ac:dyDescent="0.3">
      <c r="A1064" s="2">
        <v>73922</v>
      </c>
      <c r="B1064" s="1">
        <v>1083.172</v>
      </c>
      <c r="C1064" s="1">
        <v>427.76889999999997</v>
      </c>
      <c r="D1064" s="1">
        <v>221.12629999999999</v>
      </c>
      <c r="E1064" s="2">
        <v>74771</v>
      </c>
      <c r="F1064" s="1">
        <v>306.79050000000001</v>
      </c>
      <c r="G1064" s="1">
        <v>0.85599999999999998</v>
      </c>
      <c r="H1064" s="1">
        <v>0.98860000000000003</v>
      </c>
      <c r="I1064" s="1">
        <v>0.6623</v>
      </c>
      <c r="J1064" s="1">
        <v>0.79179999999999995</v>
      </c>
      <c r="K1064" s="1">
        <v>1.9345000000000001</v>
      </c>
      <c r="L1064" s="1">
        <v>0.71719999999999995</v>
      </c>
      <c r="M1064">
        <v>0</v>
      </c>
    </row>
    <row r="1065" spans="1:13" x14ac:dyDescent="0.3">
      <c r="A1065" s="2">
        <v>86441</v>
      </c>
      <c r="B1065" s="1">
        <v>1158.48</v>
      </c>
      <c r="C1065" s="1">
        <v>458.01229999999998</v>
      </c>
      <c r="D1065" s="1">
        <v>241.12739999999999</v>
      </c>
      <c r="E1065" s="2">
        <v>87218</v>
      </c>
      <c r="F1065" s="1">
        <v>331.75310000000002</v>
      </c>
      <c r="G1065" s="1">
        <v>0.85019999999999996</v>
      </c>
      <c r="H1065" s="1">
        <v>0.99109999999999998</v>
      </c>
      <c r="I1065" s="1">
        <v>0.65100000000000002</v>
      </c>
      <c r="J1065" s="1">
        <v>0.80940000000000001</v>
      </c>
      <c r="K1065" s="1">
        <v>1.8995</v>
      </c>
      <c r="L1065" s="1">
        <v>0.72430000000000005</v>
      </c>
      <c r="M1065">
        <v>0</v>
      </c>
    </row>
    <row r="1066" spans="1:13" x14ac:dyDescent="0.3">
      <c r="A1066" s="2">
        <v>80519</v>
      </c>
      <c r="B1066" s="1">
        <v>1105.2760000000001</v>
      </c>
      <c r="C1066" s="1">
        <v>435.6902</v>
      </c>
      <c r="D1066" s="1">
        <v>236.23949999999999</v>
      </c>
      <c r="E1066" s="2">
        <v>81250</v>
      </c>
      <c r="F1066" s="1">
        <v>320.18740000000003</v>
      </c>
      <c r="G1066" s="1">
        <v>0.84019999999999995</v>
      </c>
      <c r="H1066" s="1">
        <v>0.99099999999999999</v>
      </c>
      <c r="I1066" s="1">
        <v>0.74170000000000003</v>
      </c>
      <c r="J1066" s="1">
        <v>0.82830000000000004</v>
      </c>
      <c r="K1066" s="1">
        <v>1.8443000000000001</v>
      </c>
      <c r="L1066" s="1">
        <v>0.7349</v>
      </c>
      <c r="M1066">
        <v>0</v>
      </c>
    </row>
    <row r="1067" spans="1:13" x14ac:dyDescent="0.3">
      <c r="A1067" s="2">
        <v>105143</v>
      </c>
      <c r="B1067" s="1">
        <v>1299.201</v>
      </c>
      <c r="C1067" s="1">
        <v>528.16300000000001</v>
      </c>
      <c r="D1067" s="1">
        <v>254.05690000000001</v>
      </c>
      <c r="E1067" s="2">
        <v>105965</v>
      </c>
      <c r="F1067" s="1">
        <v>365.88549999999998</v>
      </c>
      <c r="G1067" s="1">
        <v>0.87670000000000003</v>
      </c>
      <c r="H1067" s="1">
        <v>0.99219999999999997</v>
      </c>
      <c r="I1067" s="1">
        <v>0.61060000000000003</v>
      </c>
      <c r="J1067" s="1">
        <v>0.78280000000000005</v>
      </c>
      <c r="K1067" s="1">
        <v>2.0789</v>
      </c>
      <c r="L1067" s="1">
        <v>0.69279999999999997</v>
      </c>
      <c r="M1067">
        <v>0</v>
      </c>
    </row>
    <row r="1068" spans="1:13" x14ac:dyDescent="0.3">
      <c r="A1068" s="2">
        <v>77170</v>
      </c>
      <c r="B1068" s="1">
        <v>1087.6199999999999</v>
      </c>
      <c r="C1068" s="1">
        <v>419.47</v>
      </c>
      <c r="D1068" s="1">
        <v>235.07409999999999</v>
      </c>
      <c r="E1068" s="2">
        <v>78206</v>
      </c>
      <c r="F1068" s="1">
        <v>313.45800000000003</v>
      </c>
      <c r="G1068" s="1">
        <v>0.82820000000000005</v>
      </c>
      <c r="H1068" s="1">
        <v>0.98680000000000001</v>
      </c>
      <c r="I1068" s="1">
        <v>0.72860000000000003</v>
      </c>
      <c r="J1068" s="1">
        <v>0.81979999999999997</v>
      </c>
      <c r="K1068" s="1">
        <v>1.7844</v>
      </c>
      <c r="L1068" s="1">
        <v>0.74729999999999996</v>
      </c>
      <c r="M1068">
        <v>0</v>
      </c>
    </row>
    <row r="1069" spans="1:13" x14ac:dyDescent="0.3">
      <c r="A1069" s="2">
        <v>87064</v>
      </c>
      <c r="B1069" s="1">
        <v>1142.386</v>
      </c>
      <c r="C1069" s="1">
        <v>443.52429999999998</v>
      </c>
      <c r="D1069" s="1">
        <v>250.9221</v>
      </c>
      <c r="E1069" s="2">
        <v>87988</v>
      </c>
      <c r="F1069" s="1">
        <v>332.94639999999998</v>
      </c>
      <c r="G1069" s="1">
        <v>0.8246</v>
      </c>
      <c r="H1069" s="1">
        <v>0.98950000000000005</v>
      </c>
      <c r="I1069" s="1">
        <v>0.74619999999999997</v>
      </c>
      <c r="J1069" s="1">
        <v>0.83830000000000005</v>
      </c>
      <c r="K1069" s="1">
        <v>1.7676000000000001</v>
      </c>
      <c r="L1069" s="1">
        <v>0.75070000000000003</v>
      </c>
      <c r="M1069">
        <v>0</v>
      </c>
    </row>
    <row r="1070" spans="1:13" x14ac:dyDescent="0.3">
      <c r="A1070" s="2">
        <v>92150</v>
      </c>
      <c r="B1070" s="1">
        <v>1202.607</v>
      </c>
      <c r="C1070" s="1">
        <v>469.34039999999999</v>
      </c>
      <c r="D1070" s="1">
        <v>251.19380000000001</v>
      </c>
      <c r="E1070" s="2">
        <v>93174</v>
      </c>
      <c r="F1070" s="1">
        <v>342.53320000000002</v>
      </c>
      <c r="G1070" s="1">
        <v>0.84470000000000001</v>
      </c>
      <c r="H1070" s="1">
        <v>0.98899999999999999</v>
      </c>
      <c r="I1070" s="1">
        <v>0.72950000000000004</v>
      </c>
      <c r="J1070" s="1">
        <v>0.80069999999999997</v>
      </c>
      <c r="K1070" s="1">
        <v>1.8684000000000001</v>
      </c>
      <c r="L1070" s="1">
        <v>0.7298</v>
      </c>
      <c r="M1070">
        <v>0</v>
      </c>
    </row>
    <row r="1071" spans="1:13" x14ac:dyDescent="0.3">
      <c r="A1071" s="2">
        <v>84765</v>
      </c>
      <c r="B1071" s="1">
        <v>1153.6489999999999</v>
      </c>
      <c r="C1071" s="1">
        <v>461.31049999999999</v>
      </c>
      <c r="D1071" s="1">
        <v>235.25790000000001</v>
      </c>
      <c r="E1071" s="2">
        <v>85715</v>
      </c>
      <c r="F1071" s="1">
        <v>328.52120000000002</v>
      </c>
      <c r="G1071" s="1">
        <v>0.86019999999999996</v>
      </c>
      <c r="H1071" s="1">
        <v>0.9889</v>
      </c>
      <c r="I1071" s="1">
        <v>0.71640000000000004</v>
      </c>
      <c r="J1071" s="1">
        <v>0.80030000000000001</v>
      </c>
      <c r="K1071" s="1">
        <v>1.9609000000000001</v>
      </c>
      <c r="L1071" s="1">
        <v>0.71209999999999996</v>
      </c>
      <c r="M1071">
        <v>0</v>
      </c>
    </row>
    <row r="1072" spans="1:13" x14ac:dyDescent="0.3">
      <c r="A1072" s="2">
        <v>68434</v>
      </c>
      <c r="B1072" s="1">
        <v>998.351</v>
      </c>
      <c r="C1072" s="1">
        <v>383.40039999999999</v>
      </c>
      <c r="D1072" s="1">
        <v>228.09889999999999</v>
      </c>
      <c r="E1072" s="2">
        <v>69046</v>
      </c>
      <c r="F1072" s="1">
        <v>295.18279999999999</v>
      </c>
      <c r="G1072" s="1">
        <v>0.80379999999999996</v>
      </c>
      <c r="H1072" s="1">
        <v>0.99109999999999998</v>
      </c>
      <c r="I1072" s="1">
        <v>0.76590000000000003</v>
      </c>
      <c r="J1072" s="1">
        <v>0.86280000000000001</v>
      </c>
      <c r="K1072" s="1">
        <v>1.6809000000000001</v>
      </c>
      <c r="L1072" s="1">
        <v>0.76990000000000003</v>
      </c>
      <c r="M1072">
        <v>0</v>
      </c>
    </row>
    <row r="1073" spans="1:13" x14ac:dyDescent="0.3">
      <c r="A1073" s="2">
        <v>79384</v>
      </c>
      <c r="B1073" s="1">
        <v>1108.9179999999999</v>
      </c>
      <c r="C1073" s="1">
        <v>439.41039999999998</v>
      </c>
      <c r="D1073" s="1">
        <v>231.17310000000001</v>
      </c>
      <c r="E1073" s="2">
        <v>80331</v>
      </c>
      <c r="F1073" s="1">
        <v>317.92270000000002</v>
      </c>
      <c r="G1073" s="1">
        <v>0.85040000000000004</v>
      </c>
      <c r="H1073" s="1">
        <v>0.98819999999999997</v>
      </c>
      <c r="I1073" s="1">
        <v>0.67749999999999999</v>
      </c>
      <c r="J1073" s="1">
        <v>0.81120000000000003</v>
      </c>
      <c r="K1073" s="1">
        <v>1.9008</v>
      </c>
      <c r="L1073" s="1">
        <v>0.72350000000000003</v>
      </c>
      <c r="M1073">
        <v>0</v>
      </c>
    </row>
    <row r="1074" spans="1:13" x14ac:dyDescent="0.3">
      <c r="A1074" s="2">
        <v>103248</v>
      </c>
      <c r="B1074" s="1">
        <v>1253.2760000000001</v>
      </c>
      <c r="C1074" s="1">
        <v>489.6105</v>
      </c>
      <c r="D1074" s="1">
        <v>269.42849999999999</v>
      </c>
      <c r="E1074" s="2">
        <v>104423</v>
      </c>
      <c r="F1074" s="1">
        <v>362.57339999999999</v>
      </c>
      <c r="G1074" s="1">
        <v>0.83499999999999996</v>
      </c>
      <c r="H1074" s="1">
        <v>0.98870000000000002</v>
      </c>
      <c r="I1074" s="1">
        <v>0.66059999999999997</v>
      </c>
      <c r="J1074" s="1">
        <v>0.82599999999999996</v>
      </c>
      <c r="K1074" s="1">
        <v>1.8171999999999999</v>
      </c>
      <c r="L1074" s="1">
        <v>0.74050000000000005</v>
      </c>
      <c r="M1074">
        <v>0</v>
      </c>
    </row>
    <row r="1075" spans="1:13" x14ac:dyDescent="0.3">
      <c r="A1075" s="2">
        <v>65832</v>
      </c>
      <c r="B1075" s="1">
        <v>985.63400000000001</v>
      </c>
      <c r="C1075" s="1">
        <v>382.87220000000002</v>
      </c>
      <c r="D1075" s="1">
        <v>220.8535</v>
      </c>
      <c r="E1075" s="2">
        <v>66718</v>
      </c>
      <c r="F1075" s="1">
        <v>289.51670000000001</v>
      </c>
      <c r="G1075" s="1">
        <v>0.81689999999999996</v>
      </c>
      <c r="H1075" s="1">
        <v>0.98670000000000002</v>
      </c>
      <c r="I1075" s="1">
        <v>0.72829999999999995</v>
      </c>
      <c r="J1075" s="1">
        <v>0.85160000000000002</v>
      </c>
      <c r="K1075" s="1">
        <v>1.7336</v>
      </c>
      <c r="L1075" s="1">
        <v>0.75619999999999998</v>
      </c>
      <c r="M1075">
        <v>0</v>
      </c>
    </row>
    <row r="1076" spans="1:13" x14ac:dyDescent="0.3">
      <c r="A1076" s="2">
        <v>79103</v>
      </c>
      <c r="B1076" s="1">
        <v>1137.0930000000001</v>
      </c>
      <c r="C1076" s="1">
        <v>470.89210000000003</v>
      </c>
      <c r="D1076" s="1">
        <v>214.58600000000001</v>
      </c>
      <c r="E1076" s="2">
        <v>79992</v>
      </c>
      <c r="F1076" s="1">
        <v>317.35950000000003</v>
      </c>
      <c r="G1076" s="1">
        <v>0.8901</v>
      </c>
      <c r="H1076" s="1">
        <v>0.9889</v>
      </c>
      <c r="I1076" s="1">
        <v>0.59389999999999998</v>
      </c>
      <c r="J1076" s="1">
        <v>0.76880000000000004</v>
      </c>
      <c r="K1076" s="1">
        <v>2.1943999999999999</v>
      </c>
      <c r="L1076" s="1">
        <v>0.67400000000000004</v>
      </c>
      <c r="M1076">
        <v>0</v>
      </c>
    </row>
    <row r="1077" spans="1:13" x14ac:dyDescent="0.3">
      <c r="A1077" s="2">
        <v>75758</v>
      </c>
      <c r="B1077" s="1">
        <v>1065.174</v>
      </c>
      <c r="C1077" s="1">
        <v>412.83089999999999</v>
      </c>
      <c r="D1077" s="1">
        <v>234.5266</v>
      </c>
      <c r="E1077" s="2">
        <v>76655</v>
      </c>
      <c r="F1077" s="1">
        <v>310.577</v>
      </c>
      <c r="G1077" s="1">
        <v>0.82299999999999995</v>
      </c>
      <c r="H1077" s="1">
        <v>0.98829999999999996</v>
      </c>
      <c r="I1077" s="1">
        <v>0.74670000000000003</v>
      </c>
      <c r="J1077" s="1">
        <v>0.83909999999999996</v>
      </c>
      <c r="K1077" s="1">
        <v>1.7603</v>
      </c>
      <c r="L1077" s="1">
        <v>0.75229999999999997</v>
      </c>
      <c r="M1077">
        <v>0</v>
      </c>
    </row>
    <row r="1078" spans="1:13" x14ac:dyDescent="0.3">
      <c r="A1078" s="2">
        <v>86858</v>
      </c>
      <c r="B1078" s="1">
        <v>1145.1590000000001</v>
      </c>
      <c r="C1078" s="1">
        <v>443.68130000000002</v>
      </c>
      <c r="D1078" s="1">
        <v>251.48439999999999</v>
      </c>
      <c r="E1078" s="2">
        <v>87886</v>
      </c>
      <c r="F1078" s="1">
        <v>332.5523</v>
      </c>
      <c r="G1078" s="1">
        <v>0.82379999999999998</v>
      </c>
      <c r="H1078" s="1">
        <v>0.98829999999999996</v>
      </c>
      <c r="I1078" s="1">
        <v>0.6573</v>
      </c>
      <c r="J1078" s="1">
        <v>0.83230000000000004</v>
      </c>
      <c r="K1078" s="1">
        <v>1.7642</v>
      </c>
      <c r="L1078" s="1">
        <v>0.74950000000000006</v>
      </c>
      <c r="M1078">
        <v>0</v>
      </c>
    </row>
    <row r="1079" spans="1:13" x14ac:dyDescent="0.3">
      <c r="A1079" s="2">
        <v>82271</v>
      </c>
      <c r="B1079" s="1">
        <v>1099.5809999999999</v>
      </c>
      <c r="C1079" s="1">
        <v>433.25749999999999</v>
      </c>
      <c r="D1079" s="1">
        <v>242.28059999999999</v>
      </c>
      <c r="E1079" s="2">
        <v>82938</v>
      </c>
      <c r="F1079" s="1">
        <v>323.65210000000002</v>
      </c>
      <c r="G1079" s="1">
        <v>0.82899999999999996</v>
      </c>
      <c r="H1079" s="1">
        <v>0.99199999999999999</v>
      </c>
      <c r="I1079" s="1">
        <v>0.72770000000000001</v>
      </c>
      <c r="J1079" s="1">
        <v>0.85509999999999997</v>
      </c>
      <c r="K1079" s="1">
        <v>1.7882</v>
      </c>
      <c r="L1079" s="1">
        <v>0.747</v>
      </c>
      <c r="M1079">
        <v>0</v>
      </c>
    </row>
    <row r="1080" spans="1:13" x14ac:dyDescent="0.3">
      <c r="A1080" s="2">
        <v>94617</v>
      </c>
      <c r="B1080" s="1">
        <v>1190.0170000000001</v>
      </c>
      <c r="C1080" s="1">
        <v>472.31360000000001</v>
      </c>
      <c r="D1080" s="1">
        <v>255.81549999999999</v>
      </c>
      <c r="E1080" s="2">
        <v>95364</v>
      </c>
      <c r="F1080" s="1">
        <v>347.08800000000002</v>
      </c>
      <c r="G1080" s="1">
        <v>0.84060000000000001</v>
      </c>
      <c r="H1080" s="1">
        <v>0.99219999999999997</v>
      </c>
      <c r="I1080" s="1">
        <v>0.71589999999999998</v>
      </c>
      <c r="J1080" s="1">
        <v>0.83960000000000001</v>
      </c>
      <c r="K1080" s="1">
        <v>1.8463000000000001</v>
      </c>
      <c r="L1080" s="1">
        <v>0.7349</v>
      </c>
      <c r="M1080">
        <v>0</v>
      </c>
    </row>
    <row r="1081" spans="1:13" x14ac:dyDescent="0.3">
      <c r="A1081" s="2">
        <v>97634</v>
      </c>
      <c r="B1081" s="1">
        <v>1157.568</v>
      </c>
      <c r="C1081" s="1">
        <v>416.0763</v>
      </c>
      <c r="D1081" s="1">
        <v>300.57769999999999</v>
      </c>
      <c r="E1081" s="2">
        <v>98478</v>
      </c>
      <c r="F1081" s="1">
        <v>352.57830000000001</v>
      </c>
      <c r="G1081" s="1">
        <v>0.6915</v>
      </c>
      <c r="H1081" s="1">
        <v>0.99139999999999995</v>
      </c>
      <c r="I1081" s="1">
        <v>0.71899999999999997</v>
      </c>
      <c r="J1081" s="1">
        <v>0.91559999999999997</v>
      </c>
      <c r="K1081" s="1">
        <v>1.3843000000000001</v>
      </c>
      <c r="L1081" s="1">
        <v>0.84740000000000004</v>
      </c>
      <c r="M1081">
        <v>0</v>
      </c>
    </row>
    <row r="1082" spans="1:13" x14ac:dyDescent="0.3">
      <c r="A1082" s="2">
        <v>79213</v>
      </c>
      <c r="B1082" s="1">
        <v>1061.67</v>
      </c>
      <c r="C1082" s="1">
        <v>399.82240000000002</v>
      </c>
      <c r="D1082" s="1">
        <v>253.2587</v>
      </c>
      <c r="E1082" s="2">
        <v>79814</v>
      </c>
      <c r="F1082" s="1">
        <v>317.58010000000002</v>
      </c>
      <c r="G1082" s="1">
        <v>0.77380000000000004</v>
      </c>
      <c r="H1082" s="1">
        <v>0.99250000000000005</v>
      </c>
      <c r="I1082" s="1">
        <v>0.73670000000000002</v>
      </c>
      <c r="J1082" s="1">
        <v>0.8831</v>
      </c>
      <c r="K1082" s="1">
        <v>1.5787</v>
      </c>
      <c r="L1082" s="1">
        <v>0.79430000000000001</v>
      </c>
      <c r="M1082">
        <v>0</v>
      </c>
    </row>
    <row r="1083" spans="1:13" x14ac:dyDescent="0.3">
      <c r="A1083" s="2">
        <v>104191</v>
      </c>
      <c r="B1083" s="1">
        <v>1244.68</v>
      </c>
      <c r="C1083" s="1">
        <v>480.56400000000002</v>
      </c>
      <c r="D1083" s="1">
        <v>279.0367</v>
      </c>
      <c r="E1083" s="2">
        <v>105169</v>
      </c>
      <c r="F1083" s="1">
        <v>364.2253</v>
      </c>
      <c r="G1083" s="1">
        <v>0.81420000000000003</v>
      </c>
      <c r="H1083" s="1">
        <v>0.99070000000000003</v>
      </c>
      <c r="I1083" s="1">
        <v>0.7349</v>
      </c>
      <c r="J1083" s="1">
        <v>0.84509999999999996</v>
      </c>
      <c r="K1083" s="1">
        <v>1.7222</v>
      </c>
      <c r="L1083" s="1">
        <v>0.75790000000000002</v>
      </c>
      <c r="M1083">
        <v>0</v>
      </c>
    </row>
    <row r="1084" spans="1:13" x14ac:dyDescent="0.3">
      <c r="A1084" s="2">
        <v>72049</v>
      </c>
      <c r="B1084" s="1">
        <v>1023.784</v>
      </c>
      <c r="C1084" s="1">
        <v>398.39449999999999</v>
      </c>
      <c r="D1084" s="1">
        <v>230.5932</v>
      </c>
      <c r="E1084" s="2">
        <v>72732</v>
      </c>
      <c r="F1084" s="1">
        <v>302.87889999999999</v>
      </c>
      <c r="G1084" s="1">
        <v>0.8155</v>
      </c>
      <c r="H1084" s="1">
        <v>0.99060000000000004</v>
      </c>
      <c r="I1084" s="1">
        <v>0.76380000000000003</v>
      </c>
      <c r="J1084" s="1">
        <v>0.86380000000000001</v>
      </c>
      <c r="K1084" s="1">
        <v>1.7277</v>
      </c>
      <c r="L1084" s="1">
        <v>0.76019999999999999</v>
      </c>
      <c r="M1084">
        <v>0</v>
      </c>
    </row>
    <row r="1085" spans="1:13" x14ac:dyDescent="0.3">
      <c r="A1085" s="2">
        <v>74979</v>
      </c>
      <c r="B1085" s="1">
        <v>1063.4829999999999</v>
      </c>
      <c r="C1085" s="1">
        <v>415.08539999999999</v>
      </c>
      <c r="D1085" s="1">
        <v>231.22880000000001</v>
      </c>
      <c r="E1085" s="2">
        <v>75767</v>
      </c>
      <c r="F1085" s="1">
        <v>308.97609999999997</v>
      </c>
      <c r="G1085" s="1">
        <v>0.83050000000000002</v>
      </c>
      <c r="H1085" s="1">
        <v>0.98960000000000004</v>
      </c>
      <c r="I1085" s="1">
        <v>0.66069999999999995</v>
      </c>
      <c r="J1085" s="1">
        <v>0.83309999999999995</v>
      </c>
      <c r="K1085" s="1">
        <v>1.7950999999999999</v>
      </c>
      <c r="L1085" s="1">
        <v>0.74439999999999995</v>
      </c>
      <c r="M1085">
        <v>0</v>
      </c>
    </row>
    <row r="1086" spans="1:13" x14ac:dyDescent="0.3">
      <c r="A1086" s="2">
        <v>75917</v>
      </c>
      <c r="B1086" s="1">
        <v>1069.4110000000001</v>
      </c>
      <c r="C1086" s="1">
        <v>420.29250000000002</v>
      </c>
      <c r="D1086" s="1">
        <v>230.6208</v>
      </c>
      <c r="E1086" s="2">
        <v>76613</v>
      </c>
      <c r="F1086" s="1">
        <v>310.90280000000001</v>
      </c>
      <c r="G1086" s="1">
        <v>0.83599999999999997</v>
      </c>
      <c r="H1086" s="1">
        <v>0.9909</v>
      </c>
      <c r="I1086" s="1">
        <v>0.71319999999999995</v>
      </c>
      <c r="J1086" s="1">
        <v>0.83420000000000005</v>
      </c>
      <c r="K1086" s="1">
        <v>1.8224</v>
      </c>
      <c r="L1086" s="1">
        <v>0.73970000000000002</v>
      </c>
      <c r="M1086">
        <v>0</v>
      </c>
    </row>
    <row r="1087" spans="1:13" x14ac:dyDescent="0.3">
      <c r="A1087" s="2">
        <v>83502</v>
      </c>
      <c r="B1087" s="1">
        <v>1131.0909999999999</v>
      </c>
      <c r="C1087" s="1">
        <v>444.10660000000001</v>
      </c>
      <c r="D1087" s="1">
        <v>240.77420000000001</v>
      </c>
      <c r="E1087" s="2">
        <v>84808</v>
      </c>
      <c r="F1087" s="1">
        <v>326.06450000000001</v>
      </c>
      <c r="G1087" s="1">
        <v>0.84030000000000005</v>
      </c>
      <c r="H1087" s="1">
        <v>0.98460000000000003</v>
      </c>
      <c r="I1087" s="1">
        <v>0.65969999999999995</v>
      </c>
      <c r="J1087" s="1">
        <v>0.82020000000000004</v>
      </c>
      <c r="K1087" s="1">
        <v>1.8445</v>
      </c>
      <c r="L1087" s="1">
        <v>0.73419999999999996</v>
      </c>
      <c r="M1087">
        <v>0</v>
      </c>
    </row>
    <row r="1088" spans="1:13" x14ac:dyDescent="0.3">
      <c r="A1088" s="2">
        <v>75732</v>
      </c>
      <c r="B1088" s="1">
        <v>1079.1099999999999</v>
      </c>
      <c r="C1088" s="1">
        <v>416.12310000000002</v>
      </c>
      <c r="D1088" s="1">
        <v>234.00790000000001</v>
      </c>
      <c r="E1088" s="2">
        <v>76671</v>
      </c>
      <c r="F1088" s="1">
        <v>310.52370000000002</v>
      </c>
      <c r="G1088" s="1">
        <v>0.82689999999999997</v>
      </c>
      <c r="H1088" s="1">
        <v>0.98780000000000001</v>
      </c>
      <c r="I1088" s="1">
        <v>0.66110000000000002</v>
      </c>
      <c r="J1088" s="1">
        <v>0.81730000000000003</v>
      </c>
      <c r="K1088" s="1">
        <v>1.7782</v>
      </c>
      <c r="L1088" s="1">
        <v>0.74619999999999997</v>
      </c>
      <c r="M1088">
        <v>0</v>
      </c>
    </row>
    <row r="1089" spans="1:13" x14ac:dyDescent="0.3">
      <c r="A1089" s="2">
        <v>75637</v>
      </c>
      <c r="B1089" s="1">
        <v>1076.373</v>
      </c>
      <c r="C1089" s="1">
        <v>429.06060000000002</v>
      </c>
      <c r="D1089" s="1">
        <v>225.59559999999999</v>
      </c>
      <c r="E1089" s="2">
        <v>76453</v>
      </c>
      <c r="F1089" s="1">
        <v>310.32889999999998</v>
      </c>
      <c r="G1089" s="1">
        <v>0.85060000000000002</v>
      </c>
      <c r="H1089" s="1">
        <v>0.98929999999999996</v>
      </c>
      <c r="I1089" s="1">
        <v>0.74450000000000005</v>
      </c>
      <c r="J1089" s="1">
        <v>0.82040000000000002</v>
      </c>
      <c r="K1089" s="1">
        <v>1.9018999999999999</v>
      </c>
      <c r="L1089" s="1">
        <v>0.72330000000000005</v>
      </c>
      <c r="M1089">
        <v>0</v>
      </c>
    </row>
    <row r="1090" spans="1:13" x14ac:dyDescent="0.3">
      <c r="A1090" s="2">
        <v>71014</v>
      </c>
      <c r="B1090" s="1">
        <v>1019.2859999999999</v>
      </c>
      <c r="C1090" s="1">
        <v>396.73880000000003</v>
      </c>
      <c r="D1090" s="1">
        <v>229.00020000000001</v>
      </c>
      <c r="E1090" s="2">
        <v>71649</v>
      </c>
      <c r="F1090" s="1">
        <v>300.69560000000001</v>
      </c>
      <c r="G1090" s="1">
        <v>0.81659999999999999</v>
      </c>
      <c r="H1090" s="1">
        <v>0.99109999999999998</v>
      </c>
      <c r="I1090" s="1">
        <v>0.67479999999999996</v>
      </c>
      <c r="J1090" s="1">
        <v>0.8589</v>
      </c>
      <c r="K1090" s="1">
        <v>1.7324999999999999</v>
      </c>
      <c r="L1090" s="1">
        <v>0.75790000000000002</v>
      </c>
      <c r="M1090">
        <v>0</v>
      </c>
    </row>
    <row r="1091" spans="1:13" x14ac:dyDescent="0.3">
      <c r="A1091" s="2">
        <v>72013</v>
      </c>
      <c r="B1091" s="1">
        <v>1055.337</v>
      </c>
      <c r="C1091" s="1">
        <v>414.47050000000002</v>
      </c>
      <c r="D1091" s="1">
        <v>222.34819999999999</v>
      </c>
      <c r="E1091" s="2">
        <v>72878</v>
      </c>
      <c r="F1091" s="1">
        <v>302.8032</v>
      </c>
      <c r="G1091" s="1">
        <v>0.84389999999999998</v>
      </c>
      <c r="H1091" s="1">
        <v>0.98809999999999998</v>
      </c>
      <c r="I1091" s="1">
        <v>0.67069999999999996</v>
      </c>
      <c r="J1091" s="1">
        <v>0.8125</v>
      </c>
      <c r="K1091" s="1">
        <v>1.8641000000000001</v>
      </c>
      <c r="L1091" s="1">
        <v>0.73060000000000003</v>
      </c>
      <c r="M1091">
        <v>0</v>
      </c>
    </row>
    <row r="1092" spans="1:13" x14ac:dyDescent="0.3">
      <c r="A1092" s="2">
        <v>92886</v>
      </c>
      <c r="B1092" s="1">
        <v>1169.566</v>
      </c>
      <c r="C1092" s="1">
        <v>451.48880000000003</v>
      </c>
      <c r="D1092" s="1">
        <v>263.74599999999998</v>
      </c>
      <c r="E1092" s="2">
        <v>93946</v>
      </c>
      <c r="F1092" s="1">
        <v>343.89839999999998</v>
      </c>
      <c r="G1092" s="1">
        <v>0.81159999999999999</v>
      </c>
      <c r="H1092" s="1">
        <v>0.98870000000000002</v>
      </c>
      <c r="I1092" s="1">
        <v>0.72360000000000002</v>
      </c>
      <c r="J1092" s="1">
        <v>0.85329999999999995</v>
      </c>
      <c r="K1092" s="1">
        <v>1.7118</v>
      </c>
      <c r="L1092" s="1">
        <v>0.76170000000000004</v>
      </c>
      <c r="M1092">
        <v>0</v>
      </c>
    </row>
    <row r="1093" spans="1:13" x14ac:dyDescent="0.3">
      <c r="A1093" s="2">
        <v>80288</v>
      </c>
      <c r="B1093" s="1">
        <v>1193.4100000000001</v>
      </c>
      <c r="C1093" s="1">
        <v>496.21069999999997</v>
      </c>
      <c r="D1093" s="1">
        <v>207.5564</v>
      </c>
      <c r="E1093" s="2">
        <v>82781</v>
      </c>
      <c r="F1093" s="1">
        <v>319.7278</v>
      </c>
      <c r="G1093" s="1">
        <v>0.9083</v>
      </c>
      <c r="H1093" s="1">
        <v>0.96989999999999998</v>
      </c>
      <c r="I1093" s="1">
        <v>0.60489999999999999</v>
      </c>
      <c r="J1093" s="1">
        <v>0.70840000000000003</v>
      </c>
      <c r="K1093" s="1">
        <v>2.3906999999999998</v>
      </c>
      <c r="L1093" s="1">
        <v>0.64429999999999998</v>
      </c>
      <c r="M1093">
        <v>0</v>
      </c>
    </row>
    <row r="1094" spans="1:13" x14ac:dyDescent="0.3">
      <c r="A1094" s="2">
        <v>66703</v>
      </c>
      <c r="B1094" s="1">
        <v>1012.304</v>
      </c>
      <c r="C1094" s="1">
        <v>400.76179999999999</v>
      </c>
      <c r="D1094" s="1">
        <v>212.76920000000001</v>
      </c>
      <c r="E1094" s="2">
        <v>67626</v>
      </c>
      <c r="F1094" s="1">
        <v>291.42559999999997</v>
      </c>
      <c r="G1094" s="1">
        <v>0.84740000000000004</v>
      </c>
      <c r="H1094" s="1">
        <v>0.98640000000000005</v>
      </c>
      <c r="I1094" s="1">
        <v>0.73860000000000003</v>
      </c>
      <c r="J1094" s="1">
        <v>0.81799999999999995</v>
      </c>
      <c r="K1094" s="1">
        <v>1.8835999999999999</v>
      </c>
      <c r="L1094" s="1">
        <v>0.72719999999999996</v>
      </c>
      <c r="M1094">
        <v>0</v>
      </c>
    </row>
    <row r="1095" spans="1:13" x14ac:dyDescent="0.3">
      <c r="A1095" s="2">
        <v>88345</v>
      </c>
      <c r="B1095" s="1">
        <v>1144.0650000000001</v>
      </c>
      <c r="C1095" s="1">
        <v>445.92529999999999</v>
      </c>
      <c r="D1095" s="1">
        <v>253.11779999999999</v>
      </c>
      <c r="E1095" s="2">
        <v>89255</v>
      </c>
      <c r="F1095" s="1">
        <v>335.38690000000003</v>
      </c>
      <c r="G1095" s="1">
        <v>0.82330000000000003</v>
      </c>
      <c r="H1095" s="1">
        <v>0.98980000000000001</v>
      </c>
      <c r="I1095" s="1">
        <v>0.74890000000000001</v>
      </c>
      <c r="J1095" s="1">
        <v>0.84819999999999995</v>
      </c>
      <c r="K1095" s="1">
        <v>1.7617</v>
      </c>
      <c r="L1095" s="1">
        <v>0.75209999999999999</v>
      </c>
      <c r="M1095">
        <v>0</v>
      </c>
    </row>
    <row r="1096" spans="1:13" x14ac:dyDescent="0.3">
      <c r="A1096" s="2">
        <v>86421</v>
      </c>
      <c r="B1096" s="1">
        <v>1137.192</v>
      </c>
      <c r="C1096" s="1">
        <v>452.7063</v>
      </c>
      <c r="D1096" s="1">
        <v>243.64349999999999</v>
      </c>
      <c r="E1096" s="2">
        <v>87110</v>
      </c>
      <c r="F1096" s="1">
        <v>331.71469999999999</v>
      </c>
      <c r="G1096" s="1">
        <v>0.84279999999999999</v>
      </c>
      <c r="H1096" s="1">
        <v>0.99209999999999998</v>
      </c>
      <c r="I1096" s="1">
        <v>0.75309999999999999</v>
      </c>
      <c r="J1096" s="1">
        <v>0.83979999999999999</v>
      </c>
      <c r="K1096" s="1">
        <v>1.8581000000000001</v>
      </c>
      <c r="L1096" s="1">
        <v>0.73270000000000002</v>
      </c>
      <c r="M1096">
        <v>0</v>
      </c>
    </row>
    <row r="1097" spans="1:13" x14ac:dyDescent="0.3">
      <c r="A1097" s="2">
        <v>94386</v>
      </c>
      <c r="B1097" s="1">
        <v>1243.461</v>
      </c>
      <c r="C1097" s="1">
        <v>507.70769999999999</v>
      </c>
      <c r="D1097" s="1">
        <v>238.34119999999999</v>
      </c>
      <c r="E1097" s="2">
        <v>95401</v>
      </c>
      <c r="F1097" s="1">
        <v>346.66410000000002</v>
      </c>
      <c r="G1097" s="1">
        <v>0.88300000000000001</v>
      </c>
      <c r="H1097" s="1">
        <v>0.98939999999999995</v>
      </c>
      <c r="I1097" s="1">
        <v>0.64249999999999996</v>
      </c>
      <c r="J1097" s="1">
        <v>0.7671</v>
      </c>
      <c r="K1097" s="1">
        <v>2.1301999999999999</v>
      </c>
      <c r="L1097" s="1">
        <v>0.68279999999999996</v>
      </c>
      <c r="M1097">
        <v>0</v>
      </c>
    </row>
    <row r="1098" spans="1:13" x14ac:dyDescent="0.3">
      <c r="A1098" s="2">
        <v>70981</v>
      </c>
      <c r="B1098" s="1">
        <v>1023.746</v>
      </c>
      <c r="C1098" s="1">
        <v>406.65750000000003</v>
      </c>
      <c r="D1098" s="1">
        <v>222.68530000000001</v>
      </c>
      <c r="E1098" s="2">
        <v>71484</v>
      </c>
      <c r="F1098" s="1">
        <v>300.62569999999999</v>
      </c>
      <c r="G1098" s="1">
        <v>0.8367</v>
      </c>
      <c r="H1098" s="1">
        <v>0.99299999999999999</v>
      </c>
      <c r="I1098" s="1">
        <v>0.66869999999999996</v>
      </c>
      <c r="J1098" s="1">
        <v>0.85109999999999997</v>
      </c>
      <c r="K1098" s="1">
        <v>1.8262</v>
      </c>
      <c r="L1098" s="1">
        <v>0.73929999999999996</v>
      </c>
      <c r="M1098">
        <v>0</v>
      </c>
    </row>
    <row r="1099" spans="1:13" x14ac:dyDescent="0.3">
      <c r="A1099" s="2">
        <v>74491</v>
      </c>
      <c r="B1099" s="1">
        <v>1102.1479999999999</v>
      </c>
      <c r="C1099" s="1">
        <v>459.04669999999999</v>
      </c>
      <c r="D1099" s="1">
        <v>207.60429999999999</v>
      </c>
      <c r="E1099" s="2">
        <v>75267</v>
      </c>
      <c r="F1099" s="1">
        <v>307.96899999999999</v>
      </c>
      <c r="G1099" s="1">
        <v>0.89190000000000003</v>
      </c>
      <c r="H1099" s="1">
        <v>0.98970000000000002</v>
      </c>
      <c r="I1099" s="1">
        <v>0.72789999999999999</v>
      </c>
      <c r="J1099" s="1">
        <v>0.77059999999999995</v>
      </c>
      <c r="K1099" s="1">
        <v>2.2111999999999998</v>
      </c>
      <c r="L1099" s="1">
        <v>0.67090000000000005</v>
      </c>
      <c r="M1099">
        <v>0</v>
      </c>
    </row>
    <row r="1100" spans="1:13" x14ac:dyDescent="0.3">
      <c r="A1100" s="2">
        <v>78956</v>
      </c>
      <c r="B1100" s="1">
        <v>1055.23</v>
      </c>
      <c r="C1100" s="1">
        <v>394.88310000000001</v>
      </c>
      <c r="D1100" s="1">
        <v>255.85120000000001</v>
      </c>
      <c r="E1100" s="2">
        <v>79664</v>
      </c>
      <c r="F1100" s="1">
        <v>317.06450000000001</v>
      </c>
      <c r="G1100" s="1">
        <v>0.76170000000000004</v>
      </c>
      <c r="H1100" s="1">
        <v>0.99109999999999998</v>
      </c>
      <c r="I1100" s="1">
        <v>0.73860000000000003</v>
      </c>
      <c r="J1100" s="1">
        <v>0.89100000000000001</v>
      </c>
      <c r="K1100" s="1">
        <v>1.5434000000000001</v>
      </c>
      <c r="L1100" s="1">
        <v>0.80289999999999995</v>
      </c>
      <c r="M1100">
        <v>0</v>
      </c>
    </row>
    <row r="1101" spans="1:13" x14ac:dyDescent="0.3">
      <c r="A1101" s="2">
        <v>96523</v>
      </c>
      <c r="B1101" s="1">
        <v>1200.99</v>
      </c>
      <c r="C1101" s="1">
        <v>476.59059999999999</v>
      </c>
      <c r="D1101" s="1">
        <v>258.67840000000001</v>
      </c>
      <c r="E1101" s="2">
        <v>97335</v>
      </c>
      <c r="F1101" s="1">
        <v>350.56650000000002</v>
      </c>
      <c r="G1101" s="1">
        <v>0.83989999999999998</v>
      </c>
      <c r="H1101" s="1">
        <v>0.99170000000000003</v>
      </c>
      <c r="I1101" s="1">
        <v>0.73350000000000004</v>
      </c>
      <c r="J1101" s="1">
        <v>0.84089999999999998</v>
      </c>
      <c r="K1101" s="1">
        <v>1.8424</v>
      </c>
      <c r="L1101" s="1">
        <v>0.73560000000000003</v>
      </c>
      <c r="M1101">
        <v>0</v>
      </c>
    </row>
    <row r="1102" spans="1:13" x14ac:dyDescent="0.3">
      <c r="A1102" s="2">
        <v>72689</v>
      </c>
      <c r="B1102" s="1">
        <v>1037.83</v>
      </c>
      <c r="C1102" s="1">
        <v>407.6927</v>
      </c>
      <c r="D1102" s="1">
        <v>227.52670000000001</v>
      </c>
      <c r="E1102" s="2">
        <v>73322</v>
      </c>
      <c r="F1102" s="1">
        <v>304.22120000000001</v>
      </c>
      <c r="G1102" s="1">
        <v>0.82979999999999998</v>
      </c>
      <c r="H1102" s="1">
        <v>0.99139999999999995</v>
      </c>
      <c r="I1102" s="1">
        <v>0.6603</v>
      </c>
      <c r="J1102" s="1">
        <v>0.84809999999999997</v>
      </c>
      <c r="K1102" s="1">
        <v>1.7918000000000001</v>
      </c>
      <c r="L1102" s="1">
        <v>0.74619999999999997</v>
      </c>
      <c r="M1102">
        <v>0</v>
      </c>
    </row>
    <row r="1103" spans="1:13" x14ac:dyDescent="0.3">
      <c r="A1103" s="2">
        <v>58486</v>
      </c>
      <c r="B1103" s="1">
        <v>934.93799999999999</v>
      </c>
      <c r="C1103" s="1">
        <v>346.94069999999999</v>
      </c>
      <c r="D1103" s="1">
        <v>216.2466</v>
      </c>
      <c r="E1103" s="2">
        <v>59642</v>
      </c>
      <c r="F1103" s="1">
        <v>272.88589999999999</v>
      </c>
      <c r="G1103" s="1">
        <v>0.78200000000000003</v>
      </c>
      <c r="H1103" s="1">
        <v>0.98060000000000003</v>
      </c>
      <c r="I1103" s="1">
        <v>0.70599999999999996</v>
      </c>
      <c r="J1103" s="1">
        <v>0.84079999999999999</v>
      </c>
      <c r="K1103" s="1">
        <v>1.6044</v>
      </c>
      <c r="L1103" s="1">
        <v>0.78649999999999998</v>
      </c>
      <c r="M1103">
        <v>0</v>
      </c>
    </row>
    <row r="1104" spans="1:13" x14ac:dyDescent="0.3">
      <c r="A1104" s="2">
        <v>104263</v>
      </c>
      <c r="B1104" s="1">
        <v>1261.5250000000001</v>
      </c>
      <c r="C1104" s="1">
        <v>488.8553</v>
      </c>
      <c r="D1104" s="1">
        <v>272.72070000000002</v>
      </c>
      <c r="E1104" s="2">
        <v>105537</v>
      </c>
      <c r="F1104" s="1">
        <v>364.35120000000001</v>
      </c>
      <c r="G1104" s="1">
        <v>0.82989999999999997</v>
      </c>
      <c r="H1104" s="1">
        <v>0.9879</v>
      </c>
      <c r="I1104" s="1">
        <v>0.68030000000000002</v>
      </c>
      <c r="J1104" s="1">
        <v>0.82330000000000003</v>
      </c>
      <c r="K1104" s="1">
        <v>1.7925</v>
      </c>
      <c r="L1104" s="1">
        <v>0.74529999999999996</v>
      </c>
      <c r="M1104">
        <v>0</v>
      </c>
    </row>
    <row r="1105" spans="1:13" x14ac:dyDescent="0.3">
      <c r="A1105" s="2">
        <v>80595</v>
      </c>
      <c r="B1105" s="1">
        <v>1130.0519999999999</v>
      </c>
      <c r="C1105" s="1">
        <v>452.62329999999997</v>
      </c>
      <c r="D1105" s="1">
        <v>228.48349999999999</v>
      </c>
      <c r="E1105" s="2">
        <v>81798</v>
      </c>
      <c r="F1105" s="1">
        <v>320.33850000000001</v>
      </c>
      <c r="G1105" s="1">
        <v>0.86319999999999997</v>
      </c>
      <c r="H1105" s="1">
        <v>0.98529999999999995</v>
      </c>
      <c r="I1105" s="1">
        <v>0.61119999999999997</v>
      </c>
      <c r="J1105" s="1">
        <v>0.79310000000000003</v>
      </c>
      <c r="K1105" s="1">
        <v>1.9810000000000001</v>
      </c>
      <c r="L1105" s="1">
        <v>0.7077</v>
      </c>
      <c r="M1105">
        <v>0</v>
      </c>
    </row>
    <row r="1106" spans="1:13" x14ac:dyDescent="0.3">
      <c r="A1106" s="2">
        <v>75850</v>
      </c>
      <c r="B1106" s="1">
        <v>1078.1010000000001</v>
      </c>
      <c r="C1106" s="1">
        <v>431.61529999999999</v>
      </c>
      <c r="D1106" s="1">
        <v>225.3399</v>
      </c>
      <c r="E1106" s="2">
        <v>76640</v>
      </c>
      <c r="F1106" s="1">
        <v>310.76549999999997</v>
      </c>
      <c r="G1106" s="1">
        <v>0.85289999999999999</v>
      </c>
      <c r="H1106" s="1">
        <v>0.98970000000000002</v>
      </c>
      <c r="I1106" s="1">
        <v>0.71809999999999996</v>
      </c>
      <c r="J1106" s="1">
        <v>0.82010000000000005</v>
      </c>
      <c r="K1106" s="1">
        <v>1.9154</v>
      </c>
      <c r="L1106" s="1">
        <v>0.72</v>
      </c>
      <c r="M1106">
        <v>0</v>
      </c>
    </row>
    <row r="1107" spans="1:13" x14ac:dyDescent="0.3">
      <c r="A1107" s="2">
        <v>72612</v>
      </c>
      <c r="B1107" s="1">
        <v>1058.4179999999999</v>
      </c>
      <c r="C1107" s="1">
        <v>423.34500000000003</v>
      </c>
      <c r="D1107" s="1">
        <v>219.3246</v>
      </c>
      <c r="E1107" s="2">
        <v>73540</v>
      </c>
      <c r="F1107" s="1">
        <v>304.06</v>
      </c>
      <c r="G1107" s="1">
        <v>0.85529999999999995</v>
      </c>
      <c r="H1107" s="1">
        <v>0.98740000000000006</v>
      </c>
      <c r="I1107" s="1">
        <v>0.61399999999999999</v>
      </c>
      <c r="J1107" s="1">
        <v>0.8145</v>
      </c>
      <c r="K1107" s="1">
        <v>1.9301999999999999</v>
      </c>
      <c r="L1107" s="1">
        <v>0.71819999999999995</v>
      </c>
      <c r="M1107">
        <v>0</v>
      </c>
    </row>
    <row r="1108" spans="1:13" x14ac:dyDescent="0.3">
      <c r="A1108" s="2">
        <v>88884</v>
      </c>
      <c r="B1108" s="1">
        <v>1139.607</v>
      </c>
      <c r="C1108" s="1">
        <v>433.4547</v>
      </c>
      <c r="D1108" s="1">
        <v>262.66809999999998</v>
      </c>
      <c r="E1108" s="2">
        <v>90035</v>
      </c>
      <c r="F1108" s="1">
        <v>336.40839999999997</v>
      </c>
      <c r="G1108" s="1">
        <v>0.79549999999999998</v>
      </c>
      <c r="H1108" s="1">
        <v>0.98719999999999997</v>
      </c>
      <c r="I1108" s="1">
        <v>0.71350000000000002</v>
      </c>
      <c r="J1108" s="1">
        <v>0.86</v>
      </c>
      <c r="K1108" s="1">
        <v>1.6501999999999999</v>
      </c>
      <c r="L1108" s="1">
        <v>0.77610000000000001</v>
      </c>
      <c r="M1108">
        <v>0</v>
      </c>
    </row>
    <row r="1109" spans="1:13" x14ac:dyDescent="0.3">
      <c r="A1109" s="2">
        <v>90812</v>
      </c>
      <c r="B1109" s="1">
        <v>1191.9459999999999</v>
      </c>
      <c r="C1109" s="1">
        <v>481.00529999999998</v>
      </c>
      <c r="D1109" s="1">
        <v>241.92250000000001</v>
      </c>
      <c r="E1109" s="2">
        <v>91662</v>
      </c>
      <c r="F1109" s="1">
        <v>340.03739999999999</v>
      </c>
      <c r="G1109" s="1">
        <v>0.86429999999999996</v>
      </c>
      <c r="H1109" s="1">
        <v>0.99070000000000003</v>
      </c>
      <c r="I1109" s="1">
        <v>0.75190000000000001</v>
      </c>
      <c r="J1109" s="1">
        <v>0.80320000000000003</v>
      </c>
      <c r="K1109" s="1">
        <v>1.9883</v>
      </c>
      <c r="L1109" s="1">
        <v>0.70689999999999997</v>
      </c>
      <c r="M1109">
        <v>0</v>
      </c>
    </row>
    <row r="1110" spans="1:13" x14ac:dyDescent="0.3">
      <c r="A1110" s="2">
        <v>70233</v>
      </c>
      <c r="B1110" s="1">
        <v>1031.6959999999999</v>
      </c>
      <c r="C1110" s="1">
        <v>410.98770000000002</v>
      </c>
      <c r="D1110" s="1">
        <v>218.4008</v>
      </c>
      <c r="E1110" s="2">
        <v>70882</v>
      </c>
      <c r="F1110" s="1">
        <v>299.03750000000002</v>
      </c>
      <c r="G1110" s="1">
        <v>0.84709999999999996</v>
      </c>
      <c r="H1110" s="1">
        <v>0.99080000000000001</v>
      </c>
      <c r="I1110" s="1">
        <v>0.745</v>
      </c>
      <c r="J1110" s="1">
        <v>0.82920000000000005</v>
      </c>
      <c r="K1110" s="1">
        <v>1.8817999999999999</v>
      </c>
      <c r="L1110" s="1">
        <v>0.72760000000000002</v>
      </c>
      <c r="M1110">
        <v>0</v>
      </c>
    </row>
    <row r="1111" spans="1:13" x14ac:dyDescent="0.3">
      <c r="A1111" s="2">
        <v>85924</v>
      </c>
      <c r="B1111" s="1">
        <v>1113.9739999999999</v>
      </c>
      <c r="C1111" s="1">
        <v>428.25029999999998</v>
      </c>
      <c r="D1111" s="1">
        <v>256.8931</v>
      </c>
      <c r="E1111" s="2">
        <v>86515</v>
      </c>
      <c r="F1111" s="1">
        <v>330.7595</v>
      </c>
      <c r="G1111" s="1">
        <v>0.80010000000000003</v>
      </c>
      <c r="H1111" s="1">
        <v>0.99319999999999997</v>
      </c>
      <c r="I1111" s="1">
        <v>0.72419999999999995</v>
      </c>
      <c r="J1111" s="1">
        <v>0.87009999999999998</v>
      </c>
      <c r="K1111" s="1">
        <v>1.667</v>
      </c>
      <c r="L1111" s="1">
        <v>0.77239999999999998</v>
      </c>
      <c r="M1111">
        <v>0</v>
      </c>
    </row>
    <row r="1112" spans="1:13" x14ac:dyDescent="0.3">
      <c r="A1112" s="2">
        <v>103976</v>
      </c>
      <c r="B1112" s="1">
        <v>1243.4010000000001</v>
      </c>
      <c r="C1112" s="1">
        <v>485.71359999999999</v>
      </c>
      <c r="D1112" s="1">
        <v>273.27420000000001</v>
      </c>
      <c r="E1112" s="2">
        <v>104760</v>
      </c>
      <c r="F1112" s="1">
        <v>363.8494</v>
      </c>
      <c r="G1112" s="1">
        <v>0.82669999999999999</v>
      </c>
      <c r="H1112" s="1">
        <v>0.99250000000000005</v>
      </c>
      <c r="I1112" s="1">
        <v>0.72819999999999996</v>
      </c>
      <c r="J1112" s="1">
        <v>0.84509999999999996</v>
      </c>
      <c r="K1112" s="1">
        <v>1.7774000000000001</v>
      </c>
      <c r="L1112" s="1">
        <v>0.74909999999999999</v>
      </c>
      <c r="M1112">
        <v>0</v>
      </c>
    </row>
    <row r="1113" spans="1:13" x14ac:dyDescent="0.3">
      <c r="A1113" s="2">
        <v>69428</v>
      </c>
      <c r="B1113" s="1">
        <v>996.38499999999999</v>
      </c>
      <c r="C1113" s="1">
        <v>379.87700000000001</v>
      </c>
      <c r="D1113" s="1">
        <v>233.8973</v>
      </c>
      <c r="E1113" s="2">
        <v>69990</v>
      </c>
      <c r="F1113" s="1">
        <v>297.31880000000001</v>
      </c>
      <c r="G1113" s="1">
        <v>0.78800000000000003</v>
      </c>
      <c r="H1113" s="1">
        <v>0.99199999999999999</v>
      </c>
      <c r="I1113" s="1">
        <v>0.73699999999999999</v>
      </c>
      <c r="J1113" s="1">
        <v>0.87880000000000003</v>
      </c>
      <c r="K1113" s="1">
        <v>1.6241000000000001</v>
      </c>
      <c r="L1113" s="1">
        <v>0.78269999999999995</v>
      </c>
      <c r="M1113">
        <v>0</v>
      </c>
    </row>
    <row r="1114" spans="1:13" x14ac:dyDescent="0.3">
      <c r="A1114" s="2">
        <v>65628</v>
      </c>
      <c r="B1114" s="1">
        <v>991.19799999999998</v>
      </c>
      <c r="C1114" s="1">
        <v>380.95979999999997</v>
      </c>
      <c r="D1114" s="1">
        <v>222.5147</v>
      </c>
      <c r="E1114" s="2">
        <v>66407</v>
      </c>
      <c r="F1114" s="1">
        <v>289.06779999999998</v>
      </c>
      <c r="G1114" s="1">
        <v>0.81169999999999998</v>
      </c>
      <c r="H1114" s="1">
        <v>0.98829999999999996</v>
      </c>
      <c r="I1114" s="1">
        <v>0.72350000000000003</v>
      </c>
      <c r="J1114" s="1">
        <v>0.83940000000000003</v>
      </c>
      <c r="K1114" s="1">
        <v>1.7121</v>
      </c>
      <c r="L1114" s="1">
        <v>0.75880000000000003</v>
      </c>
      <c r="M1114">
        <v>0</v>
      </c>
    </row>
    <row r="1115" spans="1:13" x14ac:dyDescent="0.3">
      <c r="A1115" s="2">
        <v>91283</v>
      </c>
      <c r="B1115" s="1">
        <v>1179.8620000000001</v>
      </c>
      <c r="C1115" s="1">
        <v>460.4477</v>
      </c>
      <c r="D1115" s="1">
        <v>252.89080000000001</v>
      </c>
      <c r="E1115" s="2">
        <v>92261</v>
      </c>
      <c r="F1115" s="1">
        <v>340.91809999999998</v>
      </c>
      <c r="G1115" s="1">
        <v>0.8357</v>
      </c>
      <c r="H1115" s="1">
        <v>0.98939999999999995</v>
      </c>
      <c r="I1115" s="1">
        <v>0.66090000000000004</v>
      </c>
      <c r="J1115" s="1">
        <v>0.82399999999999995</v>
      </c>
      <c r="K1115" s="1">
        <v>1.8207</v>
      </c>
      <c r="L1115" s="1">
        <v>0.74039999999999995</v>
      </c>
      <c r="M1115">
        <v>0</v>
      </c>
    </row>
    <row r="1116" spans="1:13" x14ac:dyDescent="0.3">
      <c r="A1116" s="2">
        <v>73550</v>
      </c>
      <c r="B1116" s="1">
        <v>1076.886</v>
      </c>
      <c r="C1116" s="1">
        <v>433.81939999999997</v>
      </c>
      <c r="D1116" s="1">
        <v>216.6902</v>
      </c>
      <c r="E1116" s="2">
        <v>74260</v>
      </c>
      <c r="F1116" s="1">
        <v>306.01760000000002</v>
      </c>
      <c r="G1116" s="1">
        <v>0.86629999999999996</v>
      </c>
      <c r="H1116" s="1">
        <v>0.99039999999999995</v>
      </c>
      <c r="I1116" s="1">
        <v>0.70650000000000002</v>
      </c>
      <c r="J1116" s="1">
        <v>0.79700000000000004</v>
      </c>
      <c r="K1116" s="1">
        <v>2.0019999999999998</v>
      </c>
      <c r="L1116" s="1">
        <v>0.70540000000000003</v>
      </c>
      <c r="M1116">
        <v>0</v>
      </c>
    </row>
    <row r="1117" spans="1:13" x14ac:dyDescent="0.3">
      <c r="A1117" s="2">
        <v>70202</v>
      </c>
      <c r="B1117" s="1">
        <v>1076.3869999999999</v>
      </c>
      <c r="C1117" s="1">
        <v>439.22480000000002</v>
      </c>
      <c r="D1117" s="1">
        <v>204.5838</v>
      </c>
      <c r="E1117" s="2">
        <v>71425</v>
      </c>
      <c r="F1117" s="1">
        <v>298.97149999999999</v>
      </c>
      <c r="G1117" s="1">
        <v>0.88490000000000002</v>
      </c>
      <c r="H1117" s="1">
        <v>0.9829</v>
      </c>
      <c r="I1117" s="1">
        <v>0.74790000000000001</v>
      </c>
      <c r="J1117" s="1">
        <v>0.76139999999999997</v>
      </c>
      <c r="K1117" s="1">
        <v>2.1469</v>
      </c>
      <c r="L1117" s="1">
        <v>0.68069999999999997</v>
      </c>
      <c r="M1117">
        <v>0</v>
      </c>
    </row>
    <row r="1118" spans="1:13" x14ac:dyDescent="0.3">
      <c r="A1118" s="2">
        <v>97967</v>
      </c>
      <c r="B1118" s="1">
        <v>1187.56</v>
      </c>
      <c r="C1118" s="1">
        <v>454.15660000000003</v>
      </c>
      <c r="D1118" s="1">
        <v>275.53730000000002</v>
      </c>
      <c r="E1118" s="2">
        <v>98698</v>
      </c>
      <c r="F1118" s="1">
        <v>353.17910000000001</v>
      </c>
      <c r="G1118" s="1">
        <v>0.79490000000000005</v>
      </c>
      <c r="H1118" s="1">
        <v>0.99260000000000004</v>
      </c>
      <c r="I1118" s="1">
        <v>0.74180000000000001</v>
      </c>
      <c r="J1118" s="1">
        <v>0.87290000000000001</v>
      </c>
      <c r="K1118" s="1">
        <v>1.6483000000000001</v>
      </c>
      <c r="L1118" s="1">
        <v>0.77769999999999995</v>
      </c>
      <c r="M1118">
        <v>0</v>
      </c>
    </row>
    <row r="1119" spans="1:13" x14ac:dyDescent="0.3">
      <c r="A1119" s="2">
        <v>77928</v>
      </c>
      <c r="B1119" s="1">
        <v>1094.807</v>
      </c>
      <c r="C1119" s="1">
        <v>432.72579999999999</v>
      </c>
      <c r="D1119" s="1">
        <v>230.11770000000001</v>
      </c>
      <c r="E1119" s="2">
        <v>78722</v>
      </c>
      <c r="F1119" s="1">
        <v>314.99369999999999</v>
      </c>
      <c r="G1119" s="1">
        <v>0.84689999999999999</v>
      </c>
      <c r="H1119" s="1">
        <v>0.9899</v>
      </c>
      <c r="I1119" s="1">
        <v>0.72030000000000005</v>
      </c>
      <c r="J1119" s="1">
        <v>0.81699999999999995</v>
      </c>
      <c r="K1119" s="1">
        <v>1.8805000000000001</v>
      </c>
      <c r="L1119" s="1">
        <v>0.72789999999999999</v>
      </c>
      <c r="M1119">
        <v>0</v>
      </c>
    </row>
    <row r="1120" spans="1:13" x14ac:dyDescent="0.3">
      <c r="A1120" s="2">
        <v>73284</v>
      </c>
      <c r="B1120" s="1">
        <v>1055.0419999999999</v>
      </c>
      <c r="C1120" s="1">
        <v>410.83229999999998</v>
      </c>
      <c r="D1120" s="1">
        <v>227.73990000000001</v>
      </c>
      <c r="E1120" s="2">
        <v>73894</v>
      </c>
      <c r="F1120" s="1">
        <v>305.46370000000002</v>
      </c>
      <c r="G1120" s="1">
        <v>0.83230000000000004</v>
      </c>
      <c r="H1120" s="1">
        <v>0.99170000000000003</v>
      </c>
      <c r="I1120" s="1">
        <v>0.77</v>
      </c>
      <c r="J1120" s="1">
        <v>0.82730000000000004</v>
      </c>
      <c r="K1120" s="1">
        <v>1.804</v>
      </c>
      <c r="L1120" s="1">
        <v>0.74350000000000005</v>
      </c>
      <c r="M1120">
        <v>0</v>
      </c>
    </row>
    <row r="1121" spans="1:13" x14ac:dyDescent="0.3">
      <c r="A1121" s="2">
        <v>76992</v>
      </c>
      <c r="B1121" s="1">
        <v>1149.7280000000001</v>
      </c>
      <c r="C1121" s="1">
        <v>475.9479</v>
      </c>
      <c r="D1121" s="1">
        <v>207.67930000000001</v>
      </c>
      <c r="E1121" s="2">
        <v>77948</v>
      </c>
      <c r="F1121" s="1">
        <v>313.09620000000001</v>
      </c>
      <c r="G1121" s="1">
        <v>0.89980000000000004</v>
      </c>
      <c r="H1121" s="1">
        <v>0.98770000000000002</v>
      </c>
      <c r="I1121" s="1">
        <v>0.69869999999999999</v>
      </c>
      <c r="J1121" s="1">
        <v>0.7319</v>
      </c>
      <c r="K1121" s="1">
        <v>2.2917000000000001</v>
      </c>
      <c r="L1121" s="1">
        <v>0.65780000000000005</v>
      </c>
      <c r="M1121">
        <v>0</v>
      </c>
    </row>
    <row r="1122" spans="1:13" x14ac:dyDescent="0.3">
      <c r="A1122" s="2">
        <v>93244</v>
      </c>
      <c r="B1122" s="1">
        <v>1193.883</v>
      </c>
      <c r="C1122" s="1">
        <v>464.94189999999998</v>
      </c>
      <c r="D1122" s="1">
        <v>257.07679999999999</v>
      </c>
      <c r="E1122" s="2">
        <v>94747</v>
      </c>
      <c r="F1122" s="1">
        <v>344.56049999999999</v>
      </c>
      <c r="G1122" s="1">
        <v>0.83320000000000005</v>
      </c>
      <c r="H1122" s="1">
        <v>0.98409999999999997</v>
      </c>
      <c r="I1122" s="1">
        <v>0.73519999999999996</v>
      </c>
      <c r="J1122" s="1">
        <v>0.82210000000000005</v>
      </c>
      <c r="K1122" s="1">
        <v>1.8086</v>
      </c>
      <c r="L1122" s="1">
        <v>0.74109999999999998</v>
      </c>
      <c r="M1122">
        <v>0</v>
      </c>
    </row>
    <row r="1123" spans="1:13" x14ac:dyDescent="0.3">
      <c r="A1123" s="2">
        <v>89531</v>
      </c>
      <c r="B1123" s="1">
        <v>1147.192</v>
      </c>
      <c r="C1123" s="1">
        <v>437.40320000000003</v>
      </c>
      <c r="D1123" s="1">
        <v>261.53379999999999</v>
      </c>
      <c r="E1123" s="2">
        <v>90753</v>
      </c>
      <c r="F1123" s="1">
        <v>337.63060000000002</v>
      </c>
      <c r="G1123" s="1">
        <v>0.80159999999999998</v>
      </c>
      <c r="H1123" s="1">
        <v>0.98650000000000004</v>
      </c>
      <c r="I1123" s="1">
        <v>0.74460000000000004</v>
      </c>
      <c r="J1123" s="1">
        <v>0.85489999999999999</v>
      </c>
      <c r="K1123" s="1">
        <v>1.6725000000000001</v>
      </c>
      <c r="L1123" s="1">
        <v>0.77190000000000003</v>
      </c>
      <c r="M1123">
        <v>0</v>
      </c>
    </row>
    <row r="1124" spans="1:13" x14ac:dyDescent="0.3">
      <c r="A1124" s="2">
        <v>91618</v>
      </c>
      <c r="B1124" s="1">
        <v>1180.4929999999999</v>
      </c>
      <c r="C1124" s="1">
        <v>459.51740000000001</v>
      </c>
      <c r="D1124" s="1">
        <v>254.44049999999999</v>
      </c>
      <c r="E1124" s="2">
        <v>92429</v>
      </c>
      <c r="F1124" s="1">
        <v>341.54309999999998</v>
      </c>
      <c r="G1124" s="1">
        <v>0.8327</v>
      </c>
      <c r="H1124" s="1">
        <v>0.99119999999999997</v>
      </c>
      <c r="I1124" s="1">
        <v>0.74150000000000005</v>
      </c>
      <c r="J1124" s="1">
        <v>0.82620000000000005</v>
      </c>
      <c r="K1124" s="1">
        <v>1.806</v>
      </c>
      <c r="L1124" s="1">
        <v>0.74329999999999996</v>
      </c>
      <c r="M1124">
        <v>0</v>
      </c>
    </row>
    <row r="1125" spans="1:13" x14ac:dyDescent="0.3">
      <c r="A1125" s="2">
        <v>66737</v>
      </c>
      <c r="B1125" s="1">
        <v>1010.427</v>
      </c>
      <c r="C1125" s="1">
        <v>386.9588</v>
      </c>
      <c r="D1125" s="1">
        <v>221.91919999999999</v>
      </c>
      <c r="E1125" s="2">
        <v>67688</v>
      </c>
      <c r="F1125" s="1">
        <v>291.49990000000003</v>
      </c>
      <c r="G1125" s="1">
        <v>0.81920000000000004</v>
      </c>
      <c r="H1125" s="1">
        <v>0.98599999999999999</v>
      </c>
      <c r="I1125" s="1">
        <v>0.72150000000000003</v>
      </c>
      <c r="J1125" s="1">
        <v>0.82140000000000002</v>
      </c>
      <c r="K1125" s="1">
        <v>1.7437</v>
      </c>
      <c r="L1125" s="1">
        <v>0.75329999999999997</v>
      </c>
      <c r="M1125">
        <v>0</v>
      </c>
    </row>
    <row r="1126" spans="1:13" x14ac:dyDescent="0.3">
      <c r="A1126" s="2">
        <v>70719</v>
      </c>
      <c r="B1126" s="1">
        <v>1042.694</v>
      </c>
      <c r="C1126" s="1">
        <v>408.84789999999998</v>
      </c>
      <c r="D1126" s="1">
        <v>221.1036</v>
      </c>
      <c r="E1126" s="2">
        <v>71514</v>
      </c>
      <c r="F1126" s="1">
        <v>300.07040000000001</v>
      </c>
      <c r="G1126" s="1">
        <v>0.84119999999999995</v>
      </c>
      <c r="H1126" s="1">
        <v>0.9889</v>
      </c>
      <c r="I1126" s="1">
        <v>0.75139999999999996</v>
      </c>
      <c r="J1126" s="1">
        <v>0.81740000000000002</v>
      </c>
      <c r="K1126" s="1">
        <v>1.8491</v>
      </c>
      <c r="L1126" s="1">
        <v>0.7339</v>
      </c>
      <c r="M1126">
        <v>0</v>
      </c>
    </row>
    <row r="1127" spans="1:13" x14ac:dyDescent="0.3">
      <c r="A1127" s="2">
        <v>84532</v>
      </c>
      <c r="B1127" s="1">
        <v>1142.3499999999999</v>
      </c>
      <c r="C1127" s="1">
        <v>445.19470000000001</v>
      </c>
      <c r="D1127" s="1">
        <v>244.01599999999999</v>
      </c>
      <c r="E1127" s="2">
        <v>85459</v>
      </c>
      <c r="F1127" s="1">
        <v>328.0693</v>
      </c>
      <c r="G1127" s="1">
        <v>0.83640000000000003</v>
      </c>
      <c r="H1127" s="1">
        <v>0.98919999999999997</v>
      </c>
      <c r="I1127" s="1">
        <v>0.74080000000000001</v>
      </c>
      <c r="J1127" s="1">
        <v>0.81399999999999995</v>
      </c>
      <c r="K1127" s="1">
        <v>1.8244</v>
      </c>
      <c r="L1127" s="1">
        <v>0.7369</v>
      </c>
      <c r="M1127">
        <v>0</v>
      </c>
    </row>
    <row r="1128" spans="1:13" x14ac:dyDescent="0.3">
      <c r="A1128" s="2">
        <v>69250</v>
      </c>
      <c r="B1128" s="1">
        <v>994.13400000000001</v>
      </c>
      <c r="C1128" s="1">
        <v>367.31369999999998</v>
      </c>
      <c r="D1128" s="1">
        <v>240.41589999999999</v>
      </c>
      <c r="E1128" s="2">
        <v>69960</v>
      </c>
      <c r="F1128" s="1">
        <v>296.93740000000003</v>
      </c>
      <c r="G1128" s="1">
        <v>0.75600000000000001</v>
      </c>
      <c r="H1128" s="1">
        <v>0.9899</v>
      </c>
      <c r="I1128" s="1">
        <v>0.72430000000000005</v>
      </c>
      <c r="J1128" s="1">
        <v>0.88049999999999995</v>
      </c>
      <c r="K1128" s="1">
        <v>1.5278</v>
      </c>
      <c r="L1128" s="1">
        <v>0.80840000000000001</v>
      </c>
      <c r="M1128">
        <v>0</v>
      </c>
    </row>
    <row r="1129" spans="1:13" x14ac:dyDescent="0.3">
      <c r="A1129" s="2">
        <v>91825</v>
      </c>
      <c r="B1129" s="1">
        <v>1178.5419999999999</v>
      </c>
      <c r="C1129" s="1">
        <v>456.1275</v>
      </c>
      <c r="D1129" s="1">
        <v>257.56689999999998</v>
      </c>
      <c r="E1129" s="2">
        <v>92739</v>
      </c>
      <c r="F1129" s="1">
        <v>341.92869999999999</v>
      </c>
      <c r="G1129" s="1">
        <v>0.82530000000000003</v>
      </c>
      <c r="H1129" s="1">
        <v>0.99009999999999998</v>
      </c>
      <c r="I1129" s="1">
        <v>0.73609999999999998</v>
      </c>
      <c r="J1129" s="1">
        <v>0.83079999999999998</v>
      </c>
      <c r="K1129" s="1">
        <v>1.7708999999999999</v>
      </c>
      <c r="L1129" s="1">
        <v>0.74960000000000004</v>
      </c>
      <c r="M1129">
        <v>0</v>
      </c>
    </row>
    <row r="1130" spans="1:13" x14ac:dyDescent="0.3">
      <c r="A1130" s="2">
        <v>73772</v>
      </c>
      <c r="B1130" s="1">
        <v>1078.5650000000001</v>
      </c>
      <c r="C1130" s="1">
        <v>433.10160000000002</v>
      </c>
      <c r="D1130" s="1">
        <v>218.69139999999999</v>
      </c>
      <c r="E1130" s="2">
        <v>74572</v>
      </c>
      <c r="F1130" s="1">
        <v>306.47910000000002</v>
      </c>
      <c r="G1130" s="1">
        <v>0.86319999999999997</v>
      </c>
      <c r="H1130" s="1">
        <v>0.98929999999999996</v>
      </c>
      <c r="I1130" s="1">
        <v>0.70940000000000003</v>
      </c>
      <c r="J1130" s="1">
        <v>0.79690000000000005</v>
      </c>
      <c r="K1130" s="1">
        <v>1.9803999999999999</v>
      </c>
      <c r="L1130" s="1">
        <v>0.70760000000000001</v>
      </c>
      <c r="M1130">
        <v>0</v>
      </c>
    </row>
    <row r="1131" spans="1:13" x14ac:dyDescent="0.3">
      <c r="A1131" s="2">
        <v>81266</v>
      </c>
      <c r="B1131" s="1">
        <v>1173.6859999999999</v>
      </c>
      <c r="C1131" s="1">
        <v>476.96960000000001</v>
      </c>
      <c r="D1131" s="1">
        <v>219.18129999999999</v>
      </c>
      <c r="E1131" s="2">
        <v>82407</v>
      </c>
      <c r="F1131" s="1">
        <v>321.66919999999999</v>
      </c>
      <c r="G1131" s="1">
        <v>0.88819999999999999</v>
      </c>
      <c r="H1131" s="1">
        <v>0.98619999999999997</v>
      </c>
      <c r="I1131" s="1">
        <v>0.7016</v>
      </c>
      <c r="J1131" s="1">
        <v>0.74129999999999996</v>
      </c>
      <c r="K1131" s="1">
        <v>2.1760999999999999</v>
      </c>
      <c r="L1131" s="1">
        <v>0.6744</v>
      </c>
      <c r="M1131">
        <v>0</v>
      </c>
    </row>
    <row r="1132" spans="1:13" x14ac:dyDescent="0.3">
      <c r="A1132" s="2">
        <v>94132</v>
      </c>
      <c r="B1132" s="1">
        <v>1182.42</v>
      </c>
      <c r="C1132" s="1">
        <v>457.49189999999999</v>
      </c>
      <c r="D1132" s="1">
        <v>263.05070000000001</v>
      </c>
      <c r="E1132" s="2">
        <v>95285</v>
      </c>
      <c r="F1132" s="1">
        <v>346.19729999999998</v>
      </c>
      <c r="G1132" s="1">
        <v>0.81820000000000004</v>
      </c>
      <c r="H1132" s="1">
        <v>0.9879</v>
      </c>
      <c r="I1132" s="1">
        <v>0.755</v>
      </c>
      <c r="J1132" s="1">
        <v>0.84609999999999996</v>
      </c>
      <c r="K1132" s="1">
        <v>1.7392000000000001</v>
      </c>
      <c r="L1132" s="1">
        <v>0.75670000000000004</v>
      </c>
      <c r="M1132">
        <v>0</v>
      </c>
    </row>
    <row r="1133" spans="1:13" x14ac:dyDescent="0.3">
      <c r="A1133" s="2">
        <v>69409</v>
      </c>
      <c r="B1133" s="1">
        <v>1018.514</v>
      </c>
      <c r="C1133" s="1">
        <v>384.0179</v>
      </c>
      <c r="D1133" s="1">
        <v>231.96</v>
      </c>
      <c r="E1133" s="2">
        <v>70095</v>
      </c>
      <c r="F1133" s="1">
        <v>297.27809999999999</v>
      </c>
      <c r="G1133" s="1">
        <v>0.79700000000000004</v>
      </c>
      <c r="H1133" s="1">
        <v>0.99019999999999997</v>
      </c>
      <c r="I1133" s="1">
        <v>0.69040000000000001</v>
      </c>
      <c r="J1133" s="1">
        <v>0.84079999999999999</v>
      </c>
      <c r="K1133" s="1">
        <v>1.6555</v>
      </c>
      <c r="L1133" s="1">
        <v>0.77410000000000001</v>
      </c>
      <c r="M1133">
        <v>0</v>
      </c>
    </row>
    <row r="1134" spans="1:13" x14ac:dyDescent="0.3">
      <c r="A1134" s="2">
        <v>83120</v>
      </c>
      <c r="B1134" s="1">
        <v>1098.421</v>
      </c>
      <c r="C1134" s="1">
        <v>415.74849999999998</v>
      </c>
      <c r="D1134" s="1">
        <v>255.0779</v>
      </c>
      <c r="E1134" s="2">
        <v>83880</v>
      </c>
      <c r="F1134" s="1">
        <v>325.31779999999998</v>
      </c>
      <c r="G1134" s="1">
        <v>0.78969999999999996</v>
      </c>
      <c r="H1134" s="1">
        <v>0.9909</v>
      </c>
      <c r="I1134" s="1">
        <v>0.73019999999999996</v>
      </c>
      <c r="J1134" s="1">
        <v>0.86570000000000003</v>
      </c>
      <c r="K1134" s="1">
        <v>1.6298999999999999</v>
      </c>
      <c r="L1134" s="1">
        <v>0.78249999999999997</v>
      </c>
      <c r="M1134">
        <v>0</v>
      </c>
    </row>
    <row r="1135" spans="1:13" x14ac:dyDescent="0.3">
      <c r="A1135" s="2">
        <v>83188</v>
      </c>
      <c r="B1135" s="1">
        <v>1101.598</v>
      </c>
      <c r="C1135" s="1">
        <v>383.7482</v>
      </c>
      <c r="D1135" s="1">
        <v>278.47770000000003</v>
      </c>
      <c r="E1135" s="2">
        <v>84738</v>
      </c>
      <c r="F1135" s="1">
        <v>325.45080000000002</v>
      </c>
      <c r="G1135" s="1">
        <v>0.68799999999999994</v>
      </c>
      <c r="H1135" s="1">
        <v>0.98170000000000002</v>
      </c>
      <c r="I1135" s="1">
        <v>0.71399999999999997</v>
      </c>
      <c r="J1135" s="1">
        <v>0.86140000000000005</v>
      </c>
      <c r="K1135" s="1">
        <v>1.3779999999999999</v>
      </c>
      <c r="L1135" s="1">
        <v>0.84809999999999997</v>
      </c>
      <c r="M1135">
        <v>0</v>
      </c>
    </row>
    <row r="1136" spans="1:13" x14ac:dyDescent="0.3">
      <c r="A1136" s="2">
        <v>91099</v>
      </c>
      <c r="B1136" s="1">
        <v>1190.9390000000001</v>
      </c>
      <c r="C1136" s="1">
        <v>458.93900000000002</v>
      </c>
      <c r="D1136" s="1">
        <v>254.12139999999999</v>
      </c>
      <c r="E1136" s="2">
        <v>92367</v>
      </c>
      <c r="F1136" s="1">
        <v>340.57429999999999</v>
      </c>
      <c r="G1136" s="1">
        <v>0.8327</v>
      </c>
      <c r="H1136" s="1">
        <v>0.98629999999999995</v>
      </c>
      <c r="I1136" s="1">
        <v>0.72919999999999996</v>
      </c>
      <c r="J1136" s="1">
        <v>0.80710000000000004</v>
      </c>
      <c r="K1136" s="1">
        <v>1.806</v>
      </c>
      <c r="L1136" s="1">
        <v>0.74209999999999998</v>
      </c>
      <c r="M1136">
        <v>0</v>
      </c>
    </row>
    <row r="1137" spans="1:13" x14ac:dyDescent="0.3">
      <c r="A1137" s="2">
        <v>74279</v>
      </c>
      <c r="B1137" s="1">
        <v>1078.3</v>
      </c>
      <c r="C1137" s="1">
        <v>433.93310000000002</v>
      </c>
      <c r="D1137" s="1">
        <v>218.64320000000001</v>
      </c>
      <c r="E1137" s="2">
        <v>75155</v>
      </c>
      <c r="F1137" s="1">
        <v>307.53039999999999</v>
      </c>
      <c r="G1137" s="1">
        <v>0.86380000000000001</v>
      </c>
      <c r="H1137" s="1">
        <v>0.98829999999999996</v>
      </c>
      <c r="I1137" s="1">
        <v>0.69979999999999998</v>
      </c>
      <c r="J1137" s="1">
        <v>0.80279999999999996</v>
      </c>
      <c r="K1137" s="1">
        <v>1.9846999999999999</v>
      </c>
      <c r="L1137" s="1">
        <v>0.7087</v>
      </c>
      <c r="M1137">
        <v>0</v>
      </c>
    </row>
    <row r="1138" spans="1:13" x14ac:dyDescent="0.3">
      <c r="A1138" s="2">
        <v>93470</v>
      </c>
      <c r="B1138" s="1">
        <v>1197.9469999999999</v>
      </c>
      <c r="C1138" s="1">
        <v>457.10340000000002</v>
      </c>
      <c r="D1138" s="1">
        <v>262.3202</v>
      </c>
      <c r="E1138" s="2">
        <v>95359</v>
      </c>
      <c r="F1138" s="1">
        <v>344.9778</v>
      </c>
      <c r="G1138" s="1">
        <v>0.81889999999999996</v>
      </c>
      <c r="H1138" s="1">
        <v>0.98019999999999996</v>
      </c>
      <c r="I1138" s="1">
        <v>0.72309999999999997</v>
      </c>
      <c r="J1138" s="1">
        <v>0.81850000000000001</v>
      </c>
      <c r="K1138" s="1">
        <v>1.7424999999999999</v>
      </c>
      <c r="L1138" s="1">
        <v>0.75470000000000004</v>
      </c>
      <c r="M1138">
        <v>0</v>
      </c>
    </row>
    <row r="1139" spans="1:13" x14ac:dyDescent="0.3">
      <c r="A1139" s="2">
        <v>68964</v>
      </c>
      <c r="B1139" s="1">
        <v>1040.8219999999999</v>
      </c>
      <c r="C1139" s="1">
        <v>407.1968</v>
      </c>
      <c r="D1139" s="1">
        <v>218.72540000000001</v>
      </c>
      <c r="E1139" s="2">
        <v>70045</v>
      </c>
      <c r="F1139" s="1">
        <v>296.3236</v>
      </c>
      <c r="G1139" s="1">
        <v>0.84350000000000003</v>
      </c>
      <c r="H1139" s="1">
        <v>0.98460000000000003</v>
      </c>
      <c r="I1139" s="1">
        <v>0.63109999999999999</v>
      </c>
      <c r="J1139" s="1">
        <v>0.8</v>
      </c>
      <c r="K1139" s="1">
        <v>1.8616999999999999</v>
      </c>
      <c r="L1139" s="1">
        <v>0.72770000000000001</v>
      </c>
      <c r="M1139">
        <v>0</v>
      </c>
    </row>
    <row r="1140" spans="1:13" x14ac:dyDescent="0.3">
      <c r="A1140" s="2">
        <v>91813</v>
      </c>
      <c r="B1140" s="1">
        <v>1159.019</v>
      </c>
      <c r="C1140" s="1">
        <v>450.07670000000002</v>
      </c>
      <c r="D1140" s="1">
        <v>260.74290000000002</v>
      </c>
      <c r="E1140" s="2">
        <v>92565</v>
      </c>
      <c r="F1140" s="1">
        <v>341.90629999999999</v>
      </c>
      <c r="G1140" s="1">
        <v>0.81510000000000005</v>
      </c>
      <c r="H1140" s="1">
        <v>0.9919</v>
      </c>
      <c r="I1140" s="1">
        <v>0.68059999999999998</v>
      </c>
      <c r="J1140" s="1">
        <v>0.8589</v>
      </c>
      <c r="K1140" s="1">
        <v>1.7261</v>
      </c>
      <c r="L1140" s="1">
        <v>0.75970000000000004</v>
      </c>
      <c r="M1140">
        <v>0</v>
      </c>
    </row>
    <row r="1141" spans="1:13" x14ac:dyDescent="0.3">
      <c r="A1141" s="2">
        <v>73315</v>
      </c>
      <c r="B1141" s="1">
        <v>1041.828</v>
      </c>
      <c r="C1141" s="1">
        <v>398.21899999999999</v>
      </c>
      <c r="D1141" s="1">
        <v>234.94059999999999</v>
      </c>
      <c r="E1141" s="2">
        <v>73946</v>
      </c>
      <c r="F1141" s="1">
        <v>305.5283</v>
      </c>
      <c r="G1141" s="1">
        <v>0.80740000000000001</v>
      </c>
      <c r="H1141" s="1">
        <v>0.99150000000000005</v>
      </c>
      <c r="I1141" s="1">
        <v>0.6966</v>
      </c>
      <c r="J1141" s="1">
        <v>0.8488</v>
      </c>
      <c r="K1141" s="1">
        <v>1.6950000000000001</v>
      </c>
      <c r="L1141" s="1">
        <v>0.76719999999999999</v>
      </c>
      <c r="M1141">
        <v>0</v>
      </c>
    </row>
    <row r="1142" spans="1:13" x14ac:dyDescent="0.3">
      <c r="A1142" s="2">
        <v>89246</v>
      </c>
      <c r="B1142" s="1">
        <v>1153.009</v>
      </c>
      <c r="C1142" s="1">
        <v>448.98899999999998</v>
      </c>
      <c r="D1142" s="1">
        <v>255.17679999999999</v>
      </c>
      <c r="E1142" s="2">
        <v>90921</v>
      </c>
      <c r="F1142" s="1">
        <v>337.09280000000001</v>
      </c>
      <c r="G1142" s="1">
        <v>0.82279999999999998</v>
      </c>
      <c r="H1142" s="1">
        <v>0.98160000000000003</v>
      </c>
      <c r="I1142" s="1">
        <v>0.6593</v>
      </c>
      <c r="J1142" s="1">
        <v>0.84360000000000002</v>
      </c>
      <c r="K1142" s="1">
        <v>1.7595000000000001</v>
      </c>
      <c r="L1142" s="1">
        <v>0.75080000000000002</v>
      </c>
      <c r="M1142">
        <v>0</v>
      </c>
    </row>
    <row r="1143" spans="1:13" x14ac:dyDescent="0.3">
      <c r="A1143" s="2">
        <v>91062</v>
      </c>
      <c r="B1143" s="1">
        <v>1205.28</v>
      </c>
      <c r="C1143" s="1">
        <v>487.90800000000002</v>
      </c>
      <c r="D1143" s="1">
        <v>238.82730000000001</v>
      </c>
      <c r="E1143" s="2">
        <v>91869</v>
      </c>
      <c r="F1143" s="1">
        <v>340.50510000000003</v>
      </c>
      <c r="G1143" s="1">
        <v>0.872</v>
      </c>
      <c r="H1143" s="1">
        <v>0.99119999999999997</v>
      </c>
      <c r="I1143" s="1">
        <v>0.74350000000000005</v>
      </c>
      <c r="J1143" s="1">
        <v>0.78769999999999996</v>
      </c>
      <c r="K1143" s="1">
        <v>2.0428999999999999</v>
      </c>
      <c r="L1143" s="1">
        <v>0.69789999999999996</v>
      </c>
      <c r="M1143">
        <v>0</v>
      </c>
    </row>
    <row r="1144" spans="1:13" x14ac:dyDescent="0.3">
      <c r="A1144" s="2">
        <v>64769</v>
      </c>
      <c r="B1144" s="1">
        <v>955.04899999999998</v>
      </c>
      <c r="C1144" s="1">
        <v>353.0822</v>
      </c>
      <c r="D1144" s="1">
        <v>234.50290000000001</v>
      </c>
      <c r="E1144" s="2">
        <v>65396</v>
      </c>
      <c r="F1144" s="1">
        <v>287.16969999999998</v>
      </c>
      <c r="G1144" s="1">
        <v>0.74760000000000004</v>
      </c>
      <c r="H1144" s="1">
        <v>0.99039999999999995</v>
      </c>
      <c r="I1144" s="1">
        <v>0.74470000000000003</v>
      </c>
      <c r="J1144" s="1">
        <v>0.89229999999999998</v>
      </c>
      <c r="K1144" s="1">
        <v>1.5057</v>
      </c>
      <c r="L1144" s="1">
        <v>0.81330000000000002</v>
      </c>
      <c r="M1144">
        <v>0</v>
      </c>
    </row>
    <row r="1145" spans="1:13" x14ac:dyDescent="0.3">
      <c r="A1145" s="2">
        <v>72497</v>
      </c>
      <c r="B1145" s="1">
        <v>1062.684</v>
      </c>
      <c r="C1145" s="1">
        <v>413.32780000000002</v>
      </c>
      <c r="D1145" s="1">
        <v>224.47550000000001</v>
      </c>
      <c r="E1145" s="2">
        <v>73597</v>
      </c>
      <c r="F1145" s="1">
        <v>303.81909999999999</v>
      </c>
      <c r="G1145" s="1">
        <v>0.8397</v>
      </c>
      <c r="H1145" s="1">
        <v>0.98509999999999998</v>
      </c>
      <c r="I1145" s="1">
        <v>0.74519999999999997</v>
      </c>
      <c r="J1145" s="1">
        <v>0.80669999999999997</v>
      </c>
      <c r="K1145" s="1">
        <v>1.8412999999999999</v>
      </c>
      <c r="L1145" s="1">
        <v>0.73509999999999998</v>
      </c>
      <c r="M1145">
        <v>0</v>
      </c>
    </row>
    <row r="1146" spans="1:13" x14ac:dyDescent="0.3">
      <c r="A1146" s="2">
        <v>102333</v>
      </c>
      <c r="B1146" s="1">
        <v>1273.3879999999999</v>
      </c>
      <c r="C1146" s="1">
        <v>500.55110000000002</v>
      </c>
      <c r="D1146" s="1">
        <v>261.6773</v>
      </c>
      <c r="E1146" s="2">
        <v>103529</v>
      </c>
      <c r="F1146" s="1">
        <v>360.96319999999997</v>
      </c>
      <c r="G1146" s="1">
        <v>0.85250000000000004</v>
      </c>
      <c r="H1146" s="1">
        <v>0.98839999999999995</v>
      </c>
      <c r="I1146" s="1">
        <v>0.68330000000000002</v>
      </c>
      <c r="J1146" s="1">
        <v>0.79310000000000003</v>
      </c>
      <c r="K1146" s="1">
        <v>1.9129</v>
      </c>
      <c r="L1146" s="1">
        <v>0.72109999999999996</v>
      </c>
      <c r="M1146">
        <v>0</v>
      </c>
    </row>
    <row r="1147" spans="1:13" x14ac:dyDescent="0.3">
      <c r="A1147" s="2">
        <v>85214</v>
      </c>
      <c r="B1147" s="1">
        <v>1189.299</v>
      </c>
      <c r="C1147" s="1">
        <v>478.33409999999998</v>
      </c>
      <c r="D1147" s="1">
        <v>229.3631</v>
      </c>
      <c r="E1147" s="2">
        <v>86598</v>
      </c>
      <c r="F1147" s="1">
        <v>329.39010000000002</v>
      </c>
      <c r="G1147" s="1">
        <v>0.87749999999999995</v>
      </c>
      <c r="H1147" s="1">
        <v>0.98399999999999999</v>
      </c>
      <c r="I1147" s="1">
        <v>0.71730000000000005</v>
      </c>
      <c r="J1147" s="1">
        <v>0.7571</v>
      </c>
      <c r="K1147" s="1">
        <v>2.0855000000000001</v>
      </c>
      <c r="L1147" s="1">
        <v>0.68859999999999999</v>
      </c>
      <c r="M1147">
        <v>0</v>
      </c>
    </row>
    <row r="1148" spans="1:13" x14ac:dyDescent="0.3">
      <c r="A1148" s="2">
        <v>87576</v>
      </c>
      <c r="B1148" s="1">
        <v>1158.624</v>
      </c>
      <c r="C1148" s="1">
        <v>459.77969999999999</v>
      </c>
      <c r="D1148" s="1">
        <v>243.70519999999999</v>
      </c>
      <c r="E1148" s="2">
        <v>88477</v>
      </c>
      <c r="F1148" s="1">
        <v>333.92399999999998</v>
      </c>
      <c r="G1148" s="1">
        <v>0.84799999999999998</v>
      </c>
      <c r="H1148" s="1">
        <v>0.98980000000000001</v>
      </c>
      <c r="I1148" s="1">
        <v>0.64029999999999998</v>
      </c>
      <c r="J1148" s="1">
        <v>0.81979999999999997</v>
      </c>
      <c r="K1148" s="1">
        <v>1.8866000000000001</v>
      </c>
      <c r="L1148" s="1">
        <v>0.72629999999999995</v>
      </c>
      <c r="M1148">
        <v>0</v>
      </c>
    </row>
    <row r="1149" spans="1:13" x14ac:dyDescent="0.3">
      <c r="A1149" s="2">
        <v>68318</v>
      </c>
      <c r="B1149" s="1">
        <v>1025.597</v>
      </c>
      <c r="C1149" s="1">
        <v>413.56479999999999</v>
      </c>
      <c r="D1149" s="1">
        <v>211.4306</v>
      </c>
      <c r="E1149" s="2">
        <v>69097</v>
      </c>
      <c r="F1149" s="1">
        <v>294.9325</v>
      </c>
      <c r="G1149" s="1">
        <v>0.85940000000000005</v>
      </c>
      <c r="H1149" s="1">
        <v>0.98870000000000002</v>
      </c>
      <c r="I1149" s="1">
        <v>0.69430000000000003</v>
      </c>
      <c r="J1149" s="1">
        <v>0.81620000000000004</v>
      </c>
      <c r="K1149" s="1">
        <v>1.956</v>
      </c>
      <c r="L1149" s="1">
        <v>0.71309999999999996</v>
      </c>
      <c r="M1149">
        <v>0</v>
      </c>
    </row>
    <row r="1150" spans="1:13" x14ac:dyDescent="0.3">
      <c r="A1150" s="2">
        <v>78931</v>
      </c>
      <c r="B1150" s="1">
        <v>1129.7739999999999</v>
      </c>
      <c r="C1150" s="1">
        <v>463.2525</v>
      </c>
      <c r="D1150" s="1">
        <v>218.14760000000001</v>
      </c>
      <c r="E1150" s="2">
        <v>79754</v>
      </c>
      <c r="F1150" s="1">
        <v>317.01429999999999</v>
      </c>
      <c r="G1150" s="1">
        <v>0.88219999999999998</v>
      </c>
      <c r="H1150" s="1">
        <v>0.98970000000000002</v>
      </c>
      <c r="I1150" s="1">
        <v>0.62229999999999996</v>
      </c>
      <c r="J1150" s="1">
        <v>0.77710000000000001</v>
      </c>
      <c r="K1150" s="1">
        <v>2.1236000000000002</v>
      </c>
      <c r="L1150" s="1">
        <v>0.68430000000000002</v>
      </c>
      <c r="M1150">
        <v>0</v>
      </c>
    </row>
    <row r="1151" spans="1:13" x14ac:dyDescent="0.3">
      <c r="A1151" s="2">
        <v>97283</v>
      </c>
      <c r="B1151" s="1">
        <v>1206.819</v>
      </c>
      <c r="C1151" s="1">
        <v>469.21280000000002</v>
      </c>
      <c r="D1151" s="1">
        <v>264.67540000000002</v>
      </c>
      <c r="E1151" s="2">
        <v>98267</v>
      </c>
      <c r="F1151" s="1">
        <v>351.94400000000002</v>
      </c>
      <c r="G1151" s="1">
        <v>0.82569999999999999</v>
      </c>
      <c r="H1151" s="1">
        <v>0.99</v>
      </c>
      <c r="I1151" s="1">
        <v>0.74239999999999995</v>
      </c>
      <c r="J1151" s="1">
        <v>0.83940000000000003</v>
      </c>
      <c r="K1151" s="1">
        <v>1.7727999999999999</v>
      </c>
      <c r="L1151" s="1">
        <v>0.75009999999999999</v>
      </c>
      <c r="M1151">
        <v>0</v>
      </c>
    </row>
    <row r="1152" spans="1:13" x14ac:dyDescent="0.3">
      <c r="A1152" s="2">
        <v>64193</v>
      </c>
      <c r="B1152" s="1">
        <v>989.73800000000006</v>
      </c>
      <c r="C1152" s="1">
        <v>388.89479999999998</v>
      </c>
      <c r="D1152" s="1">
        <v>210.84889999999999</v>
      </c>
      <c r="E1152" s="2">
        <v>64846</v>
      </c>
      <c r="F1152" s="1">
        <v>285.89</v>
      </c>
      <c r="G1152" s="1">
        <v>0.84030000000000005</v>
      </c>
      <c r="H1152" s="1">
        <v>0.9899</v>
      </c>
      <c r="I1152" s="1">
        <v>0.65780000000000005</v>
      </c>
      <c r="J1152" s="1">
        <v>0.82350000000000001</v>
      </c>
      <c r="K1152" s="1">
        <v>1.8444</v>
      </c>
      <c r="L1152" s="1">
        <v>0.73509999999999998</v>
      </c>
      <c r="M1152">
        <v>0</v>
      </c>
    </row>
    <row r="1153" spans="1:13" x14ac:dyDescent="0.3">
      <c r="A1153" s="2">
        <v>76245</v>
      </c>
      <c r="B1153" s="1">
        <v>1088.1590000000001</v>
      </c>
      <c r="C1153" s="1">
        <v>427.42559999999997</v>
      </c>
      <c r="D1153" s="1">
        <v>227.91679999999999</v>
      </c>
      <c r="E1153" s="2">
        <v>77196</v>
      </c>
      <c r="F1153" s="1">
        <v>311.57369999999997</v>
      </c>
      <c r="G1153" s="1">
        <v>0.84599999999999997</v>
      </c>
      <c r="H1153" s="1">
        <v>0.98770000000000002</v>
      </c>
      <c r="I1153" s="1">
        <v>0.65380000000000005</v>
      </c>
      <c r="J1153" s="1">
        <v>0.80920000000000003</v>
      </c>
      <c r="K1153" s="1">
        <v>1.8754</v>
      </c>
      <c r="L1153" s="1">
        <v>0.72899999999999998</v>
      </c>
      <c r="M1153">
        <v>0</v>
      </c>
    </row>
    <row r="1154" spans="1:13" x14ac:dyDescent="0.3">
      <c r="A1154" s="2">
        <v>86855</v>
      </c>
      <c r="B1154" s="1">
        <v>1129.097</v>
      </c>
      <c r="C1154" s="1">
        <v>441.85550000000001</v>
      </c>
      <c r="D1154" s="1">
        <v>251.2526</v>
      </c>
      <c r="E1154" s="2">
        <v>87509</v>
      </c>
      <c r="F1154" s="1">
        <v>332.54660000000001</v>
      </c>
      <c r="G1154" s="1">
        <v>0.8226</v>
      </c>
      <c r="H1154" s="1">
        <v>0.99250000000000005</v>
      </c>
      <c r="I1154" s="1">
        <v>0.72489999999999999</v>
      </c>
      <c r="J1154" s="1">
        <v>0.85609999999999997</v>
      </c>
      <c r="K1154" s="1">
        <v>1.7585999999999999</v>
      </c>
      <c r="L1154" s="1">
        <v>0.75260000000000005</v>
      </c>
      <c r="M1154">
        <v>0</v>
      </c>
    </row>
    <row r="1155" spans="1:13" x14ac:dyDescent="0.3">
      <c r="A1155" s="2">
        <v>68258</v>
      </c>
      <c r="B1155" s="1">
        <v>1010.953</v>
      </c>
      <c r="C1155" s="1">
        <v>404.74549999999999</v>
      </c>
      <c r="D1155" s="1">
        <v>215.54390000000001</v>
      </c>
      <c r="E1155" s="2">
        <v>68903</v>
      </c>
      <c r="F1155" s="1">
        <v>294.803</v>
      </c>
      <c r="G1155" s="1">
        <v>0.84640000000000004</v>
      </c>
      <c r="H1155" s="1">
        <v>0.99060000000000004</v>
      </c>
      <c r="I1155" s="1">
        <v>0.6462</v>
      </c>
      <c r="J1155" s="1">
        <v>0.83930000000000005</v>
      </c>
      <c r="K1155" s="1">
        <v>1.8777999999999999</v>
      </c>
      <c r="L1155" s="1">
        <v>0.72840000000000005</v>
      </c>
      <c r="M1155">
        <v>0</v>
      </c>
    </row>
    <row r="1156" spans="1:13" x14ac:dyDescent="0.3">
      <c r="A1156" s="2">
        <v>83271</v>
      </c>
      <c r="B1156" s="1">
        <v>1124.845</v>
      </c>
      <c r="C1156" s="1">
        <v>452.3843</v>
      </c>
      <c r="D1156" s="1">
        <v>235.3433</v>
      </c>
      <c r="E1156" s="2">
        <v>83985</v>
      </c>
      <c r="F1156" s="1">
        <v>325.61320000000001</v>
      </c>
      <c r="G1156" s="1">
        <v>0.85399999999999998</v>
      </c>
      <c r="H1156" s="1">
        <v>0.99150000000000005</v>
      </c>
      <c r="I1156" s="1">
        <v>0.75149999999999995</v>
      </c>
      <c r="J1156" s="1">
        <v>0.82699999999999996</v>
      </c>
      <c r="K1156" s="1">
        <v>1.9221999999999999</v>
      </c>
      <c r="L1156" s="1">
        <v>0.7198</v>
      </c>
      <c r="M1156">
        <v>0</v>
      </c>
    </row>
    <row r="1157" spans="1:13" x14ac:dyDescent="0.3">
      <c r="A1157" s="2">
        <v>78741</v>
      </c>
      <c r="B1157" s="1">
        <v>1118.0940000000001</v>
      </c>
      <c r="C1157" s="1">
        <v>451.51920000000001</v>
      </c>
      <c r="D1157" s="1">
        <v>223.83279999999999</v>
      </c>
      <c r="E1157" s="2">
        <v>80008</v>
      </c>
      <c r="F1157" s="1">
        <v>316.63249999999999</v>
      </c>
      <c r="G1157" s="1">
        <v>0.86850000000000005</v>
      </c>
      <c r="H1157" s="1">
        <v>0.98419999999999996</v>
      </c>
      <c r="I1157" s="1">
        <v>0.7641</v>
      </c>
      <c r="J1157" s="1">
        <v>0.79149999999999998</v>
      </c>
      <c r="K1157" s="1">
        <v>2.0171999999999999</v>
      </c>
      <c r="L1157" s="1">
        <v>0.70130000000000003</v>
      </c>
      <c r="M1157">
        <v>0</v>
      </c>
    </row>
    <row r="1158" spans="1:13" x14ac:dyDescent="0.3">
      <c r="A1158" s="2">
        <v>86993</v>
      </c>
      <c r="B1158" s="1">
        <v>1156.0650000000001</v>
      </c>
      <c r="C1158" s="1">
        <v>449.87580000000003</v>
      </c>
      <c r="D1158" s="1">
        <v>247.22790000000001</v>
      </c>
      <c r="E1158" s="2">
        <v>87968</v>
      </c>
      <c r="F1158" s="1">
        <v>332.81060000000002</v>
      </c>
      <c r="G1158" s="1">
        <v>0.83550000000000002</v>
      </c>
      <c r="H1158" s="1">
        <v>0.9889</v>
      </c>
      <c r="I1158" s="1">
        <v>0.70989999999999998</v>
      </c>
      <c r="J1158" s="1">
        <v>0.81799999999999995</v>
      </c>
      <c r="K1158" s="1">
        <v>1.8197000000000001</v>
      </c>
      <c r="L1158" s="1">
        <v>0.73980000000000001</v>
      </c>
      <c r="M1158">
        <v>0</v>
      </c>
    </row>
    <row r="1159" spans="1:13" x14ac:dyDescent="0.3">
      <c r="A1159" s="2">
        <v>59868</v>
      </c>
      <c r="B1159" s="1">
        <v>945.822</v>
      </c>
      <c r="C1159" s="1">
        <v>372.15629999999999</v>
      </c>
      <c r="D1159" s="1">
        <v>206.5386</v>
      </c>
      <c r="E1159" s="2">
        <v>60377</v>
      </c>
      <c r="F1159" s="1">
        <v>276.09109999999998</v>
      </c>
      <c r="G1159" s="1">
        <v>0.83189999999999997</v>
      </c>
      <c r="H1159" s="1">
        <v>0.99160000000000004</v>
      </c>
      <c r="I1159" s="1">
        <v>0.6774</v>
      </c>
      <c r="J1159" s="1">
        <v>0.84099999999999997</v>
      </c>
      <c r="K1159" s="1">
        <v>1.8019000000000001</v>
      </c>
      <c r="L1159" s="1">
        <v>0.7419</v>
      </c>
      <c r="M1159">
        <v>0</v>
      </c>
    </row>
    <row r="1160" spans="1:13" x14ac:dyDescent="0.3">
      <c r="A1160" s="2">
        <v>71097</v>
      </c>
      <c r="B1160" s="1">
        <v>1033.8330000000001</v>
      </c>
      <c r="C1160" s="1">
        <v>401.27300000000002</v>
      </c>
      <c r="D1160" s="1">
        <v>226.84360000000001</v>
      </c>
      <c r="E1160" s="2">
        <v>71757</v>
      </c>
      <c r="F1160" s="1">
        <v>300.87130000000002</v>
      </c>
      <c r="G1160" s="1">
        <v>0.82489999999999997</v>
      </c>
      <c r="H1160" s="1">
        <v>0.99080000000000001</v>
      </c>
      <c r="I1160" s="1">
        <v>0.66220000000000001</v>
      </c>
      <c r="J1160" s="1">
        <v>0.83589999999999998</v>
      </c>
      <c r="K1160" s="1">
        <v>1.7688999999999999</v>
      </c>
      <c r="L1160" s="1">
        <v>0.74980000000000002</v>
      </c>
      <c r="M1160">
        <v>0</v>
      </c>
    </row>
    <row r="1161" spans="1:13" x14ac:dyDescent="0.3">
      <c r="A1161" s="2">
        <v>72286</v>
      </c>
      <c r="B1161" s="1">
        <v>1052.386</v>
      </c>
      <c r="C1161" s="1">
        <v>421.81689999999998</v>
      </c>
      <c r="D1161" s="1">
        <v>218.80179999999999</v>
      </c>
      <c r="E1161" s="2">
        <v>73030</v>
      </c>
      <c r="F1161" s="1">
        <v>303.37670000000003</v>
      </c>
      <c r="G1161" s="1">
        <v>0.85489999999999999</v>
      </c>
      <c r="H1161" s="1">
        <v>0.98980000000000001</v>
      </c>
      <c r="I1161" s="1">
        <v>0.64100000000000001</v>
      </c>
      <c r="J1161" s="1">
        <v>0.82020000000000004</v>
      </c>
      <c r="K1161" s="1">
        <v>1.9278</v>
      </c>
      <c r="L1161" s="1">
        <v>0.71919999999999995</v>
      </c>
      <c r="M1161">
        <v>0</v>
      </c>
    </row>
    <row r="1162" spans="1:13" x14ac:dyDescent="0.3">
      <c r="A1162" s="2">
        <v>72812</v>
      </c>
      <c r="B1162" s="1">
        <v>1076.588</v>
      </c>
      <c r="C1162" s="1">
        <v>431.64280000000002</v>
      </c>
      <c r="D1162" s="1">
        <v>216.64590000000001</v>
      </c>
      <c r="E1162" s="2">
        <v>73814</v>
      </c>
      <c r="F1162" s="1">
        <v>304.47840000000002</v>
      </c>
      <c r="G1162" s="1">
        <v>0.8649</v>
      </c>
      <c r="H1162" s="1">
        <v>0.98640000000000005</v>
      </c>
      <c r="I1162" s="1">
        <v>0.72099999999999997</v>
      </c>
      <c r="J1162" s="1">
        <v>0.78939999999999999</v>
      </c>
      <c r="K1162" s="1">
        <v>1.9923999999999999</v>
      </c>
      <c r="L1162" s="1">
        <v>0.70540000000000003</v>
      </c>
      <c r="M1162">
        <v>0</v>
      </c>
    </row>
    <row r="1163" spans="1:13" x14ac:dyDescent="0.3">
      <c r="A1163" s="2">
        <v>103189</v>
      </c>
      <c r="B1163" s="1">
        <v>1240.1179999999999</v>
      </c>
      <c r="C1163" s="1">
        <v>479.8349</v>
      </c>
      <c r="D1163" s="1">
        <v>274.81330000000003</v>
      </c>
      <c r="E1163" s="2">
        <v>104187</v>
      </c>
      <c r="F1163" s="1">
        <v>362.46969999999999</v>
      </c>
      <c r="G1163" s="1">
        <v>0.81969999999999998</v>
      </c>
      <c r="H1163" s="1">
        <v>0.99039999999999995</v>
      </c>
      <c r="I1163" s="1">
        <v>0.69920000000000004</v>
      </c>
      <c r="J1163" s="1">
        <v>0.84319999999999995</v>
      </c>
      <c r="K1163" s="1">
        <v>1.746</v>
      </c>
      <c r="L1163" s="1">
        <v>0.75539999999999996</v>
      </c>
      <c r="M1163">
        <v>0</v>
      </c>
    </row>
    <row r="1164" spans="1:13" x14ac:dyDescent="0.3">
      <c r="A1164" s="2">
        <v>65787</v>
      </c>
      <c r="B1164" s="1">
        <v>1021.125</v>
      </c>
      <c r="C1164" s="1">
        <v>409.17590000000001</v>
      </c>
      <c r="D1164" s="1">
        <v>205.6027</v>
      </c>
      <c r="E1164" s="2">
        <v>66648</v>
      </c>
      <c r="F1164" s="1">
        <v>289.41770000000002</v>
      </c>
      <c r="G1164" s="1">
        <v>0.86460000000000004</v>
      </c>
      <c r="H1164" s="1">
        <v>0.98709999999999998</v>
      </c>
      <c r="I1164" s="1">
        <v>0.60960000000000003</v>
      </c>
      <c r="J1164" s="1">
        <v>0.79290000000000005</v>
      </c>
      <c r="K1164" s="1">
        <v>1.9901</v>
      </c>
      <c r="L1164" s="1">
        <v>0.70730000000000004</v>
      </c>
      <c r="M1164">
        <v>0</v>
      </c>
    </row>
    <row r="1165" spans="1:13" x14ac:dyDescent="0.3">
      <c r="A1165" s="2">
        <v>90845</v>
      </c>
      <c r="B1165" s="1">
        <v>1116.3820000000001</v>
      </c>
      <c r="C1165" s="1">
        <v>411.26510000000002</v>
      </c>
      <c r="D1165" s="1">
        <v>282.17430000000002</v>
      </c>
      <c r="E1165" s="2">
        <v>91566</v>
      </c>
      <c r="F1165" s="1">
        <v>340.0992</v>
      </c>
      <c r="G1165" s="1">
        <v>0.72750000000000004</v>
      </c>
      <c r="H1165" s="1">
        <v>0.99209999999999998</v>
      </c>
      <c r="I1165" s="1">
        <v>0.74139999999999995</v>
      </c>
      <c r="J1165" s="1">
        <v>0.91600000000000004</v>
      </c>
      <c r="K1165" s="1">
        <v>1.4575</v>
      </c>
      <c r="L1165" s="1">
        <v>0.82699999999999996</v>
      </c>
      <c r="M1165">
        <v>0</v>
      </c>
    </row>
    <row r="1166" spans="1:13" x14ac:dyDescent="0.3">
      <c r="A1166" s="2">
        <v>92261</v>
      </c>
      <c r="B1166" s="1">
        <v>1204.777</v>
      </c>
      <c r="C1166" s="1">
        <v>486.95310000000001</v>
      </c>
      <c r="D1166" s="1">
        <v>242.05029999999999</v>
      </c>
      <c r="E1166" s="2">
        <v>93162</v>
      </c>
      <c r="F1166" s="1">
        <v>342.73950000000002</v>
      </c>
      <c r="G1166" s="1">
        <v>0.86770000000000003</v>
      </c>
      <c r="H1166" s="1">
        <v>0.99029999999999996</v>
      </c>
      <c r="I1166" s="1">
        <v>0.71640000000000004</v>
      </c>
      <c r="J1166" s="1">
        <v>0.79879999999999995</v>
      </c>
      <c r="K1166" s="1">
        <v>2.0118</v>
      </c>
      <c r="L1166" s="1">
        <v>0.70379999999999998</v>
      </c>
      <c r="M1166">
        <v>0</v>
      </c>
    </row>
    <row r="1167" spans="1:13" x14ac:dyDescent="0.3">
      <c r="A1167" s="2">
        <v>80996</v>
      </c>
      <c r="B1167" s="1">
        <v>1104.4179999999999</v>
      </c>
      <c r="C1167" s="1">
        <v>433.9624</v>
      </c>
      <c r="D1167" s="1">
        <v>238.84530000000001</v>
      </c>
      <c r="E1167" s="2">
        <v>81776</v>
      </c>
      <c r="F1167" s="1">
        <v>321.13440000000003</v>
      </c>
      <c r="G1167" s="1">
        <v>0.83489999999999998</v>
      </c>
      <c r="H1167" s="1">
        <v>0.99050000000000005</v>
      </c>
      <c r="I1167" s="1">
        <v>0.75409999999999999</v>
      </c>
      <c r="J1167" s="1">
        <v>0.83450000000000002</v>
      </c>
      <c r="K1167" s="1">
        <v>1.8169</v>
      </c>
      <c r="L1167" s="1">
        <v>0.74</v>
      </c>
      <c r="M1167">
        <v>0</v>
      </c>
    </row>
    <row r="1168" spans="1:13" x14ac:dyDescent="0.3">
      <c r="A1168" s="2">
        <v>72786</v>
      </c>
      <c r="B1168" s="1">
        <v>1033.4190000000001</v>
      </c>
      <c r="C1168" s="1">
        <v>387.3048</v>
      </c>
      <c r="D1168" s="1">
        <v>240.81569999999999</v>
      </c>
      <c r="E1168" s="2">
        <v>73835</v>
      </c>
      <c r="F1168" s="1">
        <v>304.42410000000001</v>
      </c>
      <c r="G1168" s="1">
        <v>0.78320000000000001</v>
      </c>
      <c r="H1168" s="1">
        <v>0.98580000000000001</v>
      </c>
      <c r="I1168" s="1">
        <v>0.72499999999999998</v>
      </c>
      <c r="J1168" s="1">
        <v>0.85650000000000004</v>
      </c>
      <c r="K1168" s="1">
        <v>1.6083000000000001</v>
      </c>
      <c r="L1168" s="1">
        <v>0.78600000000000003</v>
      </c>
      <c r="M1168">
        <v>0</v>
      </c>
    </row>
    <row r="1169" spans="1:13" x14ac:dyDescent="0.3">
      <c r="A1169" s="2">
        <v>67440</v>
      </c>
      <c r="B1169" s="1">
        <v>1041.3879999999999</v>
      </c>
      <c r="C1169" s="1">
        <v>417.95460000000003</v>
      </c>
      <c r="D1169" s="1">
        <v>206.9024</v>
      </c>
      <c r="E1169" s="2">
        <v>68744</v>
      </c>
      <c r="F1169" s="1">
        <v>293.03120000000001</v>
      </c>
      <c r="G1169" s="1">
        <v>0.86890000000000001</v>
      </c>
      <c r="H1169" s="1">
        <v>0.98099999999999998</v>
      </c>
      <c r="I1169" s="1">
        <v>0.73119999999999996</v>
      </c>
      <c r="J1169" s="1">
        <v>0.78149999999999997</v>
      </c>
      <c r="K1169" s="1">
        <v>2.0200999999999998</v>
      </c>
      <c r="L1169" s="1">
        <v>0.70109999999999995</v>
      </c>
      <c r="M1169">
        <v>0</v>
      </c>
    </row>
    <row r="1170" spans="1:13" x14ac:dyDescent="0.3">
      <c r="A1170" s="2">
        <v>87065</v>
      </c>
      <c r="B1170" s="1">
        <v>1162.4960000000001</v>
      </c>
      <c r="C1170" s="1">
        <v>452.8571</v>
      </c>
      <c r="D1170" s="1">
        <v>245.70259999999999</v>
      </c>
      <c r="E1170" s="2">
        <v>88043</v>
      </c>
      <c r="F1170" s="1">
        <v>332.94830000000002</v>
      </c>
      <c r="G1170" s="1">
        <v>0.84</v>
      </c>
      <c r="H1170" s="1">
        <v>0.9889</v>
      </c>
      <c r="I1170" s="1">
        <v>0.73929999999999996</v>
      </c>
      <c r="J1170" s="1">
        <v>0.80959999999999999</v>
      </c>
      <c r="K1170" s="1">
        <v>1.8431</v>
      </c>
      <c r="L1170" s="1">
        <v>0.73519999999999996</v>
      </c>
      <c r="M1170">
        <v>0</v>
      </c>
    </row>
    <row r="1171" spans="1:13" x14ac:dyDescent="0.3">
      <c r="A1171" s="2">
        <v>92063</v>
      </c>
      <c r="B1171" s="1">
        <v>1193.471</v>
      </c>
      <c r="C1171" s="1">
        <v>467.8854</v>
      </c>
      <c r="D1171" s="1">
        <v>252.25890000000001</v>
      </c>
      <c r="E1171" s="2">
        <v>93035</v>
      </c>
      <c r="F1171" s="1">
        <v>342.37150000000003</v>
      </c>
      <c r="G1171" s="1">
        <v>0.84219999999999995</v>
      </c>
      <c r="H1171" s="1">
        <v>0.98960000000000004</v>
      </c>
      <c r="I1171" s="1">
        <v>0.69979999999999998</v>
      </c>
      <c r="J1171" s="1">
        <v>0.81220000000000003</v>
      </c>
      <c r="K1171" s="1">
        <v>1.8548</v>
      </c>
      <c r="L1171" s="1">
        <v>0.73170000000000002</v>
      </c>
      <c r="M1171">
        <v>0</v>
      </c>
    </row>
    <row r="1172" spans="1:13" x14ac:dyDescent="0.3">
      <c r="A1172" s="2">
        <v>72470</v>
      </c>
      <c r="B1172" s="1">
        <v>1023.3680000000001</v>
      </c>
      <c r="C1172" s="1">
        <v>388.21809999999999</v>
      </c>
      <c r="D1172" s="1">
        <v>238.7748</v>
      </c>
      <c r="E1172" s="2">
        <v>73097</v>
      </c>
      <c r="F1172" s="1">
        <v>303.76249999999999</v>
      </c>
      <c r="G1172" s="1">
        <v>0.78849999999999998</v>
      </c>
      <c r="H1172" s="1">
        <v>0.99139999999999995</v>
      </c>
      <c r="I1172" s="1">
        <v>0.748</v>
      </c>
      <c r="J1172" s="1">
        <v>0.86960000000000004</v>
      </c>
      <c r="K1172" s="1">
        <v>1.6258999999999999</v>
      </c>
      <c r="L1172" s="1">
        <v>0.78249999999999997</v>
      </c>
      <c r="M1172">
        <v>0</v>
      </c>
    </row>
    <row r="1173" spans="1:13" x14ac:dyDescent="0.3">
      <c r="A1173" s="2">
        <v>96581</v>
      </c>
      <c r="B1173" s="1">
        <v>1191.0239999999999</v>
      </c>
      <c r="C1173" s="1">
        <v>455.94760000000002</v>
      </c>
      <c r="D1173" s="1">
        <v>270.63510000000002</v>
      </c>
      <c r="E1173" s="2">
        <v>97524</v>
      </c>
      <c r="F1173" s="1">
        <v>350.67189999999999</v>
      </c>
      <c r="G1173" s="1">
        <v>0.80479999999999996</v>
      </c>
      <c r="H1173" s="1">
        <v>0.99029999999999996</v>
      </c>
      <c r="I1173" s="1">
        <v>0.73250000000000004</v>
      </c>
      <c r="J1173" s="1">
        <v>0.85560000000000003</v>
      </c>
      <c r="K1173" s="1">
        <v>1.6847000000000001</v>
      </c>
      <c r="L1173" s="1">
        <v>0.76910000000000001</v>
      </c>
      <c r="M1173">
        <v>0</v>
      </c>
    </row>
    <row r="1174" spans="1:13" x14ac:dyDescent="0.3">
      <c r="A1174" s="2">
        <v>80759</v>
      </c>
      <c r="B1174" s="1">
        <v>1151.8</v>
      </c>
      <c r="C1174" s="1">
        <v>470.9778</v>
      </c>
      <c r="D1174" s="1">
        <v>219.5215</v>
      </c>
      <c r="E1174" s="2">
        <v>81722</v>
      </c>
      <c r="F1174" s="1">
        <v>320.66419999999999</v>
      </c>
      <c r="G1174" s="1">
        <v>0.88470000000000004</v>
      </c>
      <c r="H1174" s="1">
        <v>0.98819999999999997</v>
      </c>
      <c r="I1174" s="1">
        <v>0.76400000000000001</v>
      </c>
      <c r="J1174" s="1">
        <v>0.76500000000000001</v>
      </c>
      <c r="K1174" s="1">
        <v>2.1455000000000002</v>
      </c>
      <c r="L1174" s="1">
        <v>0.68079999999999996</v>
      </c>
      <c r="M1174">
        <v>0</v>
      </c>
    </row>
    <row r="1175" spans="1:13" x14ac:dyDescent="0.3">
      <c r="A1175" s="2">
        <v>75842</v>
      </c>
      <c r="B1175" s="1">
        <v>1062.2829999999999</v>
      </c>
      <c r="C1175" s="1">
        <v>412.35759999999999</v>
      </c>
      <c r="D1175" s="1">
        <v>235.4546</v>
      </c>
      <c r="E1175" s="2">
        <v>76588</v>
      </c>
      <c r="F1175" s="1">
        <v>310.7491</v>
      </c>
      <c r="G1175" s="1">
        <v>0.82099999999999995</v>
      </c>
      <c r="H1175" s="1">
        <v>0.99029999999999996</v>
      </c>
      <c r="I1175" s="1">
        <v>0.72729999999999995</v>
      </c>
      <c r="J1175" s="1">
        <v>0.84460000000000002</v>
      </c>
      <c r="K1175" s="1">
        <v>1.7513000000000001</v>
      </c>
      <c r="L1175" s="1">
        <v>0.75360000000000005</v>
      </c>
      <c r="M1175">
        <v>0</v>
      </c>
    </row>
    <row r="1176" spans="1:13" x14ac:dyDescent="0.3">
      <c r="A1176" s="2">
        <v>62381</v>
      </c>
      <c r="B1176" s="1">
        <v>958.38900000000001</v>
      </c>
      <c r="C1176" s="1">
        <v>353.404</v>
      </c>
      <c r="D1176" s="1">
        <v>225.59719999999999</v>
      </c>
      <c r="E1176" s="2">
        <v>63216</v>
      </c>
      <c r="F1176" s="1">
        <v>281.8261</v>
      </c>
      <c r="G1176" s="1">
        <v>0.76970000000000005</v>
      </c>
      <c r="H1176" s="1">
        <v>0.98680000000000001</v>
      </c>
      <c r="I1176" s="1">
        <v>0.71030000000000004</v>
      </c>
      <c r="J1176" s="1">
        <v>0.85350000000000004</v>
      </c>
      <c r="K1176" s="1">
        <v>1.5665</v>
      </c>
      <c r="L1176" s="1">
        <v>0.79749999999999999</v>
      </c>
      <c r="M1176">
        <v>0</v>
      </c>
    </row>
    <row r="1177" spans="1:13" x14ac:dyDescent="0.3">
      <c r="A1177" s="2">
        <v>84979</v>
      </c>
      <c r="B1177" s="1">
        <v>1150.6369999999999</v>
      </c>
      <c r="C1177" s="1">
        <v>449.38510000000002</v>
      </c>
      <c r="D1177" s="1">
        <v>241.86170000000001</v>
      </c>
      <c r="E1177" s="2">
        <v>85987</v>
      </c>
      <c r="F1177" s="1">
        <v>328.93560000000002</v>
      </c>
      <c r="G1177" s="1">
        <v>0.84279999999999999</v>
      </c>
      <c r="H1177" s="1">
        <v>0.98829999999999996</v>
      </c>
      <c r="I1177" s="1">
        <v>0.70409999999999995</v>
      </c>
      <c r="J1177" s="1">
        <v>0.80659999999999998</v>
      </c>
      <c r="K1177" s="1">
        <v>1.8580000000000001</v>
      </c>
      <c r="L1177" s="1">
        <v>0.73199999999999998</v>
      </c>
      <c r="M1177">
        <v>0</v>
      </c>
    </row>
    <row r="1178" spans="1:13" x14ac:dyDescent="0.3">
      <c r="A1178" s="2">
        <v>107323</v>
      </c>
      <c r="B1178" s="1">
        <v>1336.9449999999999</v>
      </c>
      <c r="C1178" s="1">
        <v>527.29849999999999</v>
      </c>
      <c r="D1178" s="1">
        <v>260.09570000000002</v>
      </c>
      <c r="E1178" s="2">
        <v>108536</v>
      </c>
      <c r="F1178" s="1">
        <v>369.6592</v>
      </c>
      <c r="G1178" s="1">
        <v>0.86990000000000001</v>
      </c>
      <c r="H1178" s="1">
        <v>0.98880000000000001</v>
      </c>
      <c r="I1178" s="1">
        <v>0.73750000000000004</v>
      </c>
      <c r="J1178" s="1">
        <v>0.75449999999999995</v>
      </c>
      <c r="K1178" s="1">
        <v>2.0272999999999999</v>
      </c>
      <c r="L1178" s="1">
        <v>0.70099999999999996</v>
      </c>
      <c r="M1178">
        <v>0</v>
      </c>
    </row>
    <row r="1179" spans="1:13" x14ac:dyDescent="0.3">
      <c r="A1179" s="2">
        <v>97497</v>
      </c>
      <c r="B1179" s="1">
        <v>1223.06</v>
      </c>
      <c r="C1179" s="1">
        <v>468.62950000000001</v>
      </c>
      <c r="D1179" s="1">
        <v>266.21559999999999</v>
      </c>
      <c r="E1179" s="2">
        <v>98484</v>
      </c>
      <c r="F1179" s="1">
        <v>352.33089999999999</v>
      </c>
      <c r="G1179" s="1">
        <v>0.82299999999999995</v>
      </c>
      <c r="H1179" s="1">
        <v>0.99</v>
      </c>
      <c r="I1179" s="1">
        <v>0.73070000000000002</v>
      </c>
      <c r="J1179" s="1">
        <v>0.81899999999999995</v>
      </c>
      <c r="K1179" s="1">
        <v>1.7603</v>
      </c>
      <c r="L1179" s="1">
        <v>0.75180000000000002</v>
      </c>
      <c r="M1179">
        <v>0</v>
      </c>
    </row>
    <row r="1180" spans="1:13" x14ac:dyDescent="0.3">
      <c r="A1180" s="2">
        <v>104814</v>
      </c>
      <c r="B1180" s="1">
        <v>1247.8309999999999</v>
      </c>
      <c r="C1180" s="1">
        <v>470.99680000000001</v>
      </c>
      <c r="D1180" s="1">
        <v>284.54360000000003</v>
      </c>
      <c r="E1180" s="2">
        <v>105956</v>
      </c>
      <c r="F1180" s="1">
        <v>365.31259999999997</v>
      </c>
      <c r="G1180" s="1">
        <v>0.79690000000000005</v>
      </c>
      <c r="H1180" s="1">
        <v>0.98919999999999997</v>
      </c>
      <c r="I1180" s="1">
        <v>0.73299999999999998</v>
      </c>
      <c r="J1180" s="1">
        <v>0.84589999999999999</v>
      </c>
      <c r="K1180" s="1">
        <v>1.6553</v>
      </c>
      <c r="L1180" s="1">
        <v>0.77559999999999996</v>
      </c>
      <c r="M1180">
        <v>0</v>
      </c>
    </row>
    <row r="1181" spans="1:13" x14ac:dyDescent="0.3">
      <c r="A1181" s="2">
        <v>84038</v>
      </c>
      <c r="B1181" s="1">
        <v>1158.5440000000001</v>
      </c>
      <c r="C1181" s="1">
        <v>460.55509999999998</v>
      </c>
      <c r="D1181" s="1">
        <v>233.43109999999999</v>
      </c>
      <c r="E1181" s="2">
        <v>85052</v>
      </c>
      <c r="F1181" s="1">
        <v>327.10930000000002</v>
      </c>
      <c r="G1181" s="1">
        <v>0.86199999999999999</v>
      </c>
      <c r="H1181" s="1">
        <v>0.98809999999999998</v>
      </c>
      <c r="I1181" s="1">
        <v>0.70899999999999996</v>
      </c>
      <c r="J1181" s="1">
        <v>0.78680000000000005</v>
      </c>
      <c r="K1181" s="1">
        <v>1.9730000000000001</v>
      </c>
      <c r="L1181" s="1">
        <v>0.71030000000000004</v>
      </c>
      <c r="M1181">
        <v>0</v>
      </c>
    </row>
    <row r="1182" spans="1:13" x14ac:dyDescent="0.3">
      <c r="A1182" s="2">
        <v>72838</v>
      </c>
      <c r="B1182" s="1">
        <v>1058.2429999999999</v>
      </c>
      <c r="C1182" s="1">
        <v>405.63409999999999</v>
      </c>
      <c r="D1182" s="1">
        <v>230.25059999999999</v>
      </c>
      <c r="E1182" s="2">
        <v>73726</v>
      </c>
      <c r="F1182" s="1">
        <v>304.53280000000001</v>
      </c>
      <c r="G1182" s="1">
        <v>0.82330000000000003</v>
      </c>
      <c r="H1182" s="1">
        <v>0.98799999999999999</v>
      </c>
      <c r="I1182" s="1">
        <v>0.67149999999999999</v>
      </c>
      <c r="J1182" s="1">
        <v>0.81730000000000003</v>
      </c>
      <c r="K1182" s="1">
        <v>1.7617</v>
      </c>
      <c r="L1182" s="1">
        <v>0.75080000000000002</v>
      </c>
      <c r="M1182">
        <v>0</v>
      </c>
    </row>
    <row r="1183" spans="1:13" x14ac:dyDescent="0.3">
      <c r="A1183" s="2">
        <v>71121</v>
      </c>
      <c r="B1183" s="1">
        <v>1068.827</v>
      </c>
      <c r="C1183" s="1">
        <v>431.34399999999999</v>
      </c>
      <c r="D1183" s="1">
        <v>210.83189999999999</v>
      </c>
      <c r="E1183" s="2">
        <v>71930</v>
      </c>
      <c r="F1183" s="1">
        <v>300.92200000000003</v>
      </c>
      <c r="G1183" s="1">
        <v>0.87239999999999995</v>
      </c>
      <c r="H1183" s="1">
        <v>0.98880000000000001</v>
      </c>
      <c r="I1183" s="1">
        <v>0.74829999999999997</v>
      </c>
      <c r="J1183" s="1">
        <v>0.7823</v>
      </c>
      <c r="K1183" s="1">
        <v>2.0459000000000001</v>
      </c>
      <c r="L1183" s="1">
        <v>0.6976</v>
      </c>
      <c r="M1183">
        <v>0</v>
      </c>
    </row>
    <row r="1184" spans="1:13" x14ac:dyDescent="0.3">
      <c r="A1184" s="2">
        <v>68165</v>
      </c>
      <c r="B1184" s="1">
        <v>1009.39</v>
      </c>
      <c r="C1184" s="1">
        <v>380.09710000000001</v>
      </c>
      <c r="D1184" s="1">
        <v>229.45959999999999</v>
      </c>
      <c r="E1184" s="2">
        <v>68853</v>
      </c>
      <c r="F1184" s="1">
        <v>294.60210000000001</v>
      </c>
      <c r="G1184" s="1">
        <v>0.79720000000000002</v>
      </c>
      <c r="H1184" s="1">
        <v>0.99</v>
      </c>
      <c r="I1184" s="1">
        <v>0.74690000000000001</v>
      </c>
      <c r="J1184" s="1">
        <v>0.8407</v>
      </c>
      <c r="K1184" s="1">
        <v>1.6565000000000001</v>
      </c>
      <c r="L1184" s="1">
        <v>0.77510000000000001</v>
      </c>
      <c r="M1184">
        <v>0</v>
      </c>
    </row>
    <row r="1185" spans="1:13" x14ac:dyDescent="0.3">
      <c r="A1185" s="2">
        <v>75084</v>
      </c>
      <c r="B1185" s="1">
        <v>1035.296</v>
      </c>
      <c r="C1185" s="1">
        <v>388.44080000000002</v>
      </c>
      <c r="D1185" s="1">
        <v>246.81960000000001</v>
      </c>
      <c r="E1185" s="2">
        <v>75950</v>
      </c>
      <c r="F1185" s="1">
        <v>309.19240000000002</v>
      </c>
      <c r="G1185" s="1">
        <v>0.7722</v>
      </c>
      <c r="H1185" s="1">
        <v>0.98860000000000003</v>
      </c>
      <c r="I1185" s="1">
        <v>0.75429999999999997</v>
      </c>
      <c r="J1185" s="1">
        <v>0.88029999999999997</v>
      </c>
      <c r="K1185" s="1">
        <v>1.5738000000000001</v>
      </c>
      <c r="L1185" s="1">
        <v>0.79600000000000004</v>
      </c>
      <c r="M1185">
        <v>0</v>
      </c>
    </row>
    <row r="1186" spans="1:13" x14ac:dyDescent="0.3">
      <c r="A1186" s="2">
        <v>88354</v>
      </c>
      <c r="B1186" s="1">
        <v>1211.18</v>
      </c>
      <c r="C1186" s="1">
        <v>485.50229999999999</v>
      </c>
      <c r="D1186" s="1">
        <v>233.5975</v>
      </c>
      <c r="E1186" s="2">
        <v>89759</v>
      </c>
      <c r="F1186" s="1">
        <v>335.40390000000002</v>
      </c>
      <c r="G1186" s="1">
        <v>0.87660000000000005</v>
      </c>
      <c r="H1186" s="1">
        <v>0.98429999999999995</v>
      </c>
      <c r="I1186" s="1">
        <v>0.59240000000000004</v>
      </c>
      <c r="J1186" s="1">
        <v>0.75690000000000002</v>
      </c>
      <c r="K1186" s="1">
        <v>2.0783999999999998</v>
      </c>
      <c r="L1186" s="1">
        <v>0.69079999999999997</v>
      </c>
      <c r="M1186">
        <v>0</v>
      </c>
    </row>
    <row r="1187" spans="1:13" x14ac:dyDescent="0.3">
      <c r="A1187" s="2">
        <v>86511</v>
      </c>
      <c r="B1187" s="1">
        <v>1131.452</v>
      </c>
      <c r="C1187" s="1">
        <v>430.65530000000001</v>
      </c>
      <c r="D1187" s="1">
        <v>256.77100000000002</v>
      </c>
      <c r="E1187" s="2">
        <v>87397</v>
      </c>
      <c r="F1187" s="1">
        <v>331.88740000000001</v>
      </c>
      <c r="G1187" s="1">
        <v>0.80279999999999996</v>
      </c>
      <c r="H1187" s="1">
        <v>0.9899</v>
      </c>
      <c r="I1187" s="1">
        <v>0.74529999999999996</v>
      </c>
      <c r="J1187" s="1">
        <v>0.84919999999999995</v>
      </c>
      <c r="K1187" s="1">
        <v>1.6772</v>
      </c>
      <c r="L1187" s="1">
        <v>0.77070000000000005</v>
      </c>
      <c r="M1187">
        <v>0</v>
      </c>
    </row>
    <row r="1188" spans="1:13" x14ac:dyDescent="0.3">
      <c r="A1188" s="2">
        <v>84980</v>
      </c>
      <c r="B1188" s="1">
        <v>1124.3489999999999</v>
      </c>
      <c r="C1188" s="1">
        <v>424.3553</v>
      </c>
      <c r="D1188" s="1">
        <v>256.04349999999999</v>
      </c>
      <c r="E1188" s="2">
        <v>86060</v>
      </c>
      <c r="F1188" s="1">
        <v>328.9375</v>
      </c>
      <c r="G1188" s="1">
        <v>0.79749999999999999</v>
      </c>
      <c r="H1188" s="1">
        <v>0.98750000000000004</v>
      </c>
      <c r="I1188" s="1">
        <v>0.69830000000000003</v>
      </c>
      <c r="J1188" s="1">
        <v>0.84470000000000001</v>
      </c>
      <c r="K1188" s="1">
        <v>1.6574</v>
      </c>
      <c r="L1188" s="1">
        <v>0.77510000000000001</v>
      </c>
      <c r="M1188">
        <v>0</v>
      </c>
    </row>
    <row r="1189" spans="1:13" x14ac:dyDescent="0.3">
      <c r="A1189" s="2">
        <v>90161</v>
      </c>
      <c r="B1189" s="1">
        <v>1156.9739999999999</v>
      </c>
      <c r="C1189" s="1">
        <v>433.64179999999999</v>
      </c>
      <c r="D1189" s="1">
        <v>266.4341</v>
      </c>
      <c r="E1189" s="2">
        <v>91112</v>
      </c>
      <c r="F1189" s="1">
        <v>338.81639999999999</v>
      </c>
      <c r="G1189" s="1">
        <v>0.78900000000000003</v>
      </c>
      <c r="H1189" s="1">
        <v>0.98960000000000004</v>
      </c>
      <c r="I1189" s="1">
        <v>0.71479999999999999</v>
      </c>
      <c r="J1189" s="1">
        <v>0.84640000000000004</v>
      </c>
      <c r="K1189" s="1">
        <v>1.6275999999999999</v>
      </c>
      <c r="L1189" s="1">
        <v>0.78129999999999999</v>
      </c>
      <c r="M1189">
        <v>0</v>
      </c>
    </row>
    <row r="1190" spans="1:13" x14ac:dyDescent="0.3">
      <c r="A1190" s="2">
        <v>65024</v>
      </c>
      <c r="B1190" s="1">
        <v>964.93200000000002</v>
      </c>
      <c r="C1190" s="1">
        <v>360.96940000000001</v>
      </c>
      <c r="D1190" s="1">
        <v>230.49170000000001</v>
      </c>
      <c r="E1190" s="2">
        <v>65576</v>
      </c>
      <c r="F1190" s="1">
        <v>287.73450000000003</v>
      </c>
      <c r="G1190" s="1">
        <v>0.76959999999999995</v>
      </c>
      <c r="H1190" s="1">
        <v>0.99160000000000004</v>
      </c>
      <c r="I1190" s="1">
        <v>0.74760000000000004</v>
      </c>
      <c r="J1190" s="1">
        <v>0.87760000000000005</v>
      </c>
      <c r="K1190" s="1">
        <v>1.5661</v>
      </c>
      <c r="L1190" s="1">
        <v>0.79710000000000003</v>
      </c>
      <c r="M1190">
        <v>0</v>
      </c>
    </row>
    <row r="1191" spans="1:13" x14ac:dyDescent="0.3">
      <c r="A1191" s="2">
        <v>88773</v>
      </c>
      <c r="B1191" s="1">
        <v>1198.415</v>
      </c>
      <c r="C1191" s="1">
        <v>474.20530000000002</v>
      </c>
      <c r="D1191" s="1">
        <v>238.6387</v>
      </c>
      <c r="E1191" s="2">
        <v>89602</v>
      </c>
      <c r="F1191" s="1">
        <v>336.19830000000002</v>
      </c>
      <c r="G1191" s="1">
        <v>0.86409999999999998</v>
      </c>
      <c r="H1191" s="1">
        <v>0.99070000000000003</v>
      </c>
      <c r="I1191" s="1">
        <v>0.64280000000000004</v>
      </c>
      <c r="J1191" s="1">
        <v>0.77669999999999995</v>
      </c>
      <c r="K1191" s="1">
        <v>1.9871000000000001</v>
      </c>
      <c r="L1191" s="1">
        <v>0.70899999999999996</v>
      </c>
      <c r="M1191">
        <v>0</v>
      </c>
    </row>
    <row r="1192" spans="1:13" x14ac:dyDescent="0.3">
      <c r="A1192" s="2">
        <v>68837</v>
      </c>
      <c r="B1192" s="1">
        <v>1022.949</v>
      </c>
      <c r="C1192" s="1">
        <v>399.29059999999998</v>
      </c>
      <c r="D1192" s="1">
        <v>220.1447</v>
      </c>
      <c r="E1192" s="2">
        <v>69510</v>
      </c>
      <c r="F1192" s="1">
        <v>296.05070000000001</v>
      </c>
      <c r="G1192" s="1">
        <v>0.83430000000000004</v>
      </c>
      <c r="H1192" s="1">
        <v>0.99029999999999996</v>
      </c>
      <c r="I1192" s="1">
        <v>0.68859999999999999</v>
      </c>
      <c r="J1192" s="1">
        <v>0.82669999999999999</v>
      </c>
      <c r="K1192" s="1">
        <v>1.8138000000000001</v>
      </c>
      <c r="L1192" s="1">
        <v>0.74139999999999995</v>
      </c>
      <c r="M1192">
        <v>0</v>
      </c>
    </row>
    <row r="1193" spans="1:13" x14ac:dyDescent="0.3">
      <c r="A1193" s="2">
        <v>89861</v>
      </c>
      <c r="B1193" s="1">
        <v>1190.085</v>
      </c>
      <c r="C1193" s="1">
        <v>478.77760000000001</v>
      </c>
      <c r="D1193" s="1">
        <v>239.60830000000001</v>
      </c>
      <c r="E1193" s="2">
        <v>90943</v>
      </c>
      <c r="F1193" s="1">
        <v>338.25220000000002</v>
      </c>
      <c r="G1193" s="1">
        <v>0.86580000000000001</v>
      </c>
      <c r="H1193" s="1">
        <v>0.98809999999999998</v>
      </c>
      <c r="I1193" s="1">
        <v>0.61939999999999995</v>
      </c>
      <c r="J1193" s="1">
        <v>0.79730000000000001</v>
      </c>
      <c r="K1193" s="1">
        <v>1.9982</v>
      </c>
      <c r="L1193" s="1">
        <v>0.70650000000000002</v>
      </c>
      <c r="M1193">
        <v>0</v>
      </c>
    </row>
    <row r="1194" spans="1:13" x14ac:dyDescent="0.3">
      <c r="A1194" s="2">
        <v>86097</v>
      </c>
      <c r="B1194" s="1">
        <v>1141.6089999999999</v>
      </c>
      <c r="C1194" s="1">
        <v>441.4744</v>
      </c>
      <c r="D1194" s="1">
        <v>249.74279999999999</v>
      </c>
      <c r="E1194" s="2">
        <v>87146</v>
      </c>
      <c r="F1194" s="1">
        <v>331.09230000000002</v>
      </c>
      <c r="G1194" s="1">
        <v>0.8246</v>
      </c>
      <c r="H1194" s="1">
        <v>0.98799999999999999</v>
      </c>
      <c r="I1194" s="1">
        <v>0.71640000000000004</v>
      </c>
      <c r="J1194" s="1">
        <v>0.83020000000000005</v>
      </c>
      <c r="K1194" s="1">
        <v>1.7677</v>
      </c>
      <c r="L1194" s="1">
        <v>0.75</v>
      </c>
      <c r="M1194">
        <v>0</v>
      </c>
    </row>
    <row r="1195" spans="1:13" x14ac:dyDescent="0.3">
      <c r="A1195" s="2">
        <v>75834</v>
      </c>
      <c r="B1195" s="1">
        <v>1057.7270000000001</v>
      </c>
      <c r="C1195" s="1">
        <v>414.18340000000001</v>
      </c>
      <c r="D1195" s="1">
        <v>234.18559999999999</v>
      </c>
      <c r="E1195" s="2">
        <v>76458</v>
      </c>
      <c r="F1195" s="1">
        <v>310.7328</v>
      </c>
      <c r="G1195" s="1">
        <v>0.82479999999999998</v>
      </c>
      <c r="H1195" s="1">
        <v>0.99180000000000001</v>
      </c>
      <c r="I1195" s="1">
        <v>0.7258</v>
      </c>
      <c r="J1195" s="1">
        <v>0.8518</v>
      </c>
      <c r="K1195" s="1">
        <v>1.7685999999999999</v>
      </c>
      <c r="L1195" s="1">
        <v>0.75019999999999998</v>
      </c>
      <c r="M1195">
        <v>0</v>
      </c>
    </row>
    <row r="1196" spans="1:13" x14ac:dyDescent="0.3">
      <c r="A1196" s="2">
        <v>66204</v>
      </c>
      <c r="B1196" s="1">
        <v>1006.7430000000001</v>
      </c>
      <c r="C1196" s="1">
        <v>320.84460000000001</v>
      </c>
      <c r="D1196" s="1">
        <v>279.30009999999999</v>
      </c>
      <c r="E1196" s="2">
        <v>67295</v>
      </c>
      <c r="F1196" s="1">
        <v>290.33350000000002</v>
      </c>
      <c r="G1196" s="1">
        <v>0.49209999999999998</v>
      </c>
      <c r="H1196" s="1">
        <v>0.98380000000000001</v>
      </c>
      <c r="I1196" s="1">
        <v>0.63149999999999995</v>
      </c>
      <c r="J1196" s="1">
        <v>0.82079999999999997</v>
      </c>
      <c r="K1196" s="1">
        <v>1.1487000000000001</v>
      </c>
      <c r="L1196" s="1">
        <v>0.90490000000000004</v>
      </c>
      <c r="M1196">
        <v>0</v>
      </c>
    </row>
    <row r="1197" spans="1:13" x14ac:dyDescent="0.3">
      <c r="A1197" s="2">
        <v>69537</v>
      </c>
      <c r="B1197" s="1">
        <v>1020.119</v>
      </c>
      <c r="C1197" s="1">
        <v>404.48230000000001</v>
      </c>
      <c r="D1197" s="1">
        <v>219.49449999999999</v>
      </c>
      <c r="E1197" s="2">
        <v>70179</v>
      </c>
      <c r="F1197" s="1">
        <v>297.5521</v>
      </c>
      <c r="G1197" s="1">
        <v>0.84</v>
      </c>
      <c r="H1197" s="1">
        <v>0.9909</v>
      </c>
      <c r="I1197" s="1">
        <v>0.76090000000000002</v>
      </c>
      <c r="J1197" s="1">
        <v>0.8397</v>
      </c>
      <c r="K1197" s="1">
        <v>1.8428</v>
      </c>
      <c r="L1197" s="1">
        <v>0.73560000000000003</v>
      </c>
      <c r="M1197">
        <v>0</v>
      </c>
    </row>
    <row r="1198" spans="1:13" x14ac:dyDescent="0.3">
      <c r="A1198" s="2">
        <v>70910</v>
      </c>
      <c r="B1198" s="1">
        <v>1031.838</v>
      </c>
      <c r="C1198" s="1">
        <v>394.22239999999999</v>
      </c>
      <c r="D1198" s="1">
        <v>229.95330000000001</v>
      </c>
      <c r="E1198" s="2">
        <v>71725</v>
      </c>
      <c r="F1198" s="1">
        <v>300.4753</v>
      </c>
      <c r="G1198" s="1">
        <v>0.81230000000000002</v>
      </c>
      <c r="H1198" s="1">
        <v>0.98860000000000003</v>
      </c>
      <c r="I1198" s="1">
        <v>0.74370000000000003</v>
      </c>
      <c r="J1198" s="1">
        <v>0.83689999999999998</v>
      </c>
      <c r="K1198" s="1">
        <v>1.7143999999999999</v>
      </c>
      <c r="L1198" s="1">
        <v>0.76219999999999999</v>
      </c>
      <c r="M1198">
        <v>0</v>
      </c>
    </row>
    <row r="1199" spans="1:13" x14ac:dyDescent="0.3">
      <c r="A1199" s="2">
        <v>78984</v>
      </c>
      <c r="B1199" s="1">
        <v>1105.9290000000001</v>
      </c>
      <c r="C1199" s="1">
        <v>437.5652</v>
      </c>
      <c r="D1199" s="1">
        <v>230.8417</v>
      </c>
      <c r="E1199" s="2">
        <v>80011</v>
      </c>
      <c r="F1199" s="1">
        <v>317.1207</v>
      </c>
      <c r="G1199" s="1">
        <v>0.84950000000000003</v>
      </c>
      <c r="H1199" s="1">
        <v>0.98719999999999997</v>
      </c>
      <c r="I1199" s="1">
        <v>0.69640000000000002</v>
      </c>
      <c r="J1199" s="1">
        <v>0.8115</v>
      </c>
      <c r="K1199" s="1">
        <v>1.8955</v>
      </c>
      <c r="L1199" s="1">
        <v>0.72470000000000001</v>
      </c>
      <c r="M1199">
        <v>0</v>
      </c>
    </row>
    <row r="1200" spans="1:13" x14ac:dyDescent="0.3">
      <c r="A1200" s="2">
        <v>91652</v>
      </c>
      <c r="B1200" s="1">
        <v>1195.961</v>
      </c>
      <c r="C1200" s="1">
        <v>446.36040000000003</v>
      </c>
      <c r="D1200" s="1">
        <v>262.73669999999998</v>
      </c>
      <c r="E1200" s="2">
        <v>93654</v>
      </c>
      <c r="F1200" s="1">
        <v>341.60640000000001</v>
      </c>
      <c r="G1200" s="1">
        <v>0.80840000000000001</v>
      </c>
      <c r="H1200" s="1">
        <v>0.97860000000000003</v>
      </c>
      <c r="I1200" s="1">
        <v>0.73519999999999996</v>
      </c>
      <c r="J1200" s="1">
        <v>0.80520000000000003</v>
      </c>
      <c r="K1200" s="1">
        <v>1.6989000000000001</v>
      </c>
      <c r="L1200" s="1">
        <v>0.76529999999999998</v>
      </c>
      <c r="M1200">
        <v>0</v>
      </c>
    </row>
    <row r="1201" spans="1:13" x14ac:dyDescent="0.3">
      <c r="A1201" s="2">
        <v>75035</v>
      </c>
      <c r="B1201" s="1">
        <v>1092.2139999999999</v>
      </c>
      <c r="C1201" s="1">
        <v>439.53870000000001</v>
      </c>
      <c r="D1201" s="1">
        <v>218.71029999999999</v>
      </c>
      <c r="E1201" s="2">
        <v>75771</v>
      </c>
      <c r="F1201" s="1">
        <v>309.0915</v>
      </c>
      <c r="G1201" s="1">
        <v>0.86739999999999995</v>
      </c>
      <c r="H1201" s="1">
        <v>0.99029999999999996</v>
      </c>
      <c r="I1201" s="1">
        <v>0.60429999999999995</v>
      </c>
      <c r="J1201" s="1">
        <v>0.79039999999999999</v>
      </c>
      <c r="K1201" s="1">
        <v>2.0097</v>
      </c>
      <c r="L1201" s="1">
        <v>0.70320000000000005</v>
      </c>
      <c r="M1201">
        <v>0</v>
      </c>
    </row>
    <row r="1202" spans="1:13" x14ac:dyDescent="0.3">
      <c r="A1202" s="2">
        <v>73492</v>
      </c>
      <c r="B1202" s="1">
        <v>1078.682</v>
      </c>
      <c r="C1202" s="1">
        <v>425.35590000000002</v>
      </c>
      <c r="D1202" s="1">
        <v>221.29589999999999</v>
      </c>
      <c r="E1202" s="2">
        <v>74329</v>
      </c>
      <c r="F1202" s="1">
        <v>305.89690000000002</v>
      </c>
      <c r="G1202" s="1">
        <v>0.85399999999999998</v>
      </c>
      <c r="H1202" s="1">
        <v>0.98870000000000002</v>
      </c>
      <c r="I1202" s="1">
        <v>0.68779999999999997</v>
      </c>
      <c r="J1202" s="1">
        <v>0.79369999999999996</v>
      </c>
      <c r="K1202" s="1">
        <v>1.9220999999999999</v>
      </c>
      <c r="L1202" s="1">
        <v>0.71919999999999995</v>
      </c>
      <c r="M1202">
        <v>0</v>
      </c>
    </row>
    <row r="1203" spans="1:13" x14ac:dyDescent="0.3">
      <c r="A1203" s="2">
        <v>95827</v>
      </c>
      <c r="B1203" s="1">
        <v>1214.5709999999999</v>
      </c>
      <c r="C1203" s="1">
        <v>473.23039999999997</v>
      </c>
      <c r="D1203" s="1">
        <v>260.5924</v>
      </c>
      <c r="E1203" s="2">
        <v>97179</v>
      </c>
      <c r="F1203" s="1">
        <v>349.30029999999999</v>
      </c>
      <c r="G1203" s="1">
        <v>0.8347</v>
      </c>
      <c r="H1203" s="1">
        <v>0.98609999999999998</v>
      </c>
      <c r="I1203" s="1">
        <v>0.7077</v>
      </c>
      <c r="J1203" s="1">
        <v>0.81630000000000003</v>
      </c>
      <c r="K1203" s="1">
        <v>1.8160000000000001</v>
      </c>
      <c r="L1203" s="1">
        <v>0.73809999999999998</v>
      </c>
      <c r="M1203">
        <v>0</v>
      </c>
    </row>
    <row r="1204" spans="1:13" x14ac:dyDescent="0.3">
      <c r="A1204" s="2">
        <v>79578</v>
      </c>
      <c r="B1204" s="1">
        <v>1083.106</v>
      </c>
      <c r="C1204" s="1">
        <v>417.17189999999999</v>
      </c>
      <c r="D1204" s="1">
        <v>244.1431</v>
      </c>
      <c r="E1204" s="2">
        <v>80361</v>
      </c>
      <c r="F1204" s="1">
        <v>318.3109</v>
      </c>
      <c r="G1204" s="1">
        <v>0.81089999999999995</v>
      </c>
      <c r="H1204" s="1">
        <v>0.99029999999999996</v>
      </c>
      <c r="I1204" s="1">
        <v>0.70020000000000004</v>
      </c>
      <c r="J1204" s="1">
        <v>0.85240000000000005</v>
      </c>
      <c r="K1204" s="1">
        <v>1.7087000000000001</v>
      </c>
      <c r="L1204" s="1">
        <v>0.76300000000000001</v>
      </c>
      <c r="M1204">
        <v>0</v>
      </c>
    </row>
    <row r="1205" spans="1:13" x14ac:dyDescent="0.3">
      <c r="A1205" s="2">
        <v>59260</v>
      </c>
      <c r="B1205" s="1">
        <v>1007.878</v>
      </c>
      <c r="C1205" s="1">
        <v>413.39420000000001</v>
      </c>
      <c r="D1205" s="1">
        <v>185.84399999999999</v>
      </c>
      <c r="E1205" s="2">
        <v>60066</v>
      </c>
      <c r="F1205" s="1">
        <v>274.68560000000002</v>
      </c>
      <c r="G1205" s="1">
        <v>0.89329999999999998</v>
      </c>
      <c r="H1205" s="1">
        <v>0.98660000000000003</v>
      </c>
      <c r="I1205" s="1">
        <v>0.73950000000000005</v>
      </c>
      <c r="J1205" s="1">
        <v>0.73309999999999997</v>
      </c>
      <c r="K1205" s="1">
        <v>2.2244000000000002</v>
      </c>
      <c r="L1205" s="1">
        <v>0.66449999999999998</v>
      </c>
      <c r="M1205">
        <v>0</v>
      </c>
    </row>
    <row r="1206" spans="1:13" x14ac:dyDescent="0.3">
      <c r="A1206" s="2">
        <v>80861</v>
      </c>
      <c r="B1206" s="1">
        <v>1158.9469999999999</v>
      </c>
      <c r="C1206" s="1">
        <v>471.85840000000002</v>
      </c>
      <c r="D1206" s="1">
        <v>220.2371</v>
      </c>
      <c r="E1206" s="2">
        <v>81771</v>
      </c>
      <c r="F1206" s="1">
        <v>320.86669999999998</v>
      </c>
      <c r="G1206" s="1">
        <v>0.88439999999999996</v>
      </c>
      <c r="H1206" s="1">
        <v>0.9889</v>
      </c>
      <c r="I1206" s="1">
        <v>0.59299999999999997</v>
      </c>
      <c r="J1206" s="1">
        <v>0.75649999999999995</v>
      </c>
      <c r="K1206" s="1">
        <v>2.1425000000000001</v>
      </c>
      <c r="L1206" s="1">
        <v>0.68</v>
      </c>
      <c r="M1206">
        <v>0</v>
      </c>
    </row>
    <row r="1207" spans="1:13" x14ac:dyDescent="0.3">
      <c r="A1207" s="2">
        <v>94907</v>
      </c>
      <c r="B1207" s="1">
        <v>1165.4179999999999</v>
      </c>
      <c r="C1207" s="1">
        <v>447.27109999999999</v>
      </c>
      <c r="D1207" s="1">
        <v>271.34010000000001</v>
      </c>
      <c r="E1207" s="2">
        <v>95558</v>
      </c>
      <c r="F1207" s="1">
        <v>347.61950000000002</v>
      </c>
      <c r="G1207" s="1">
        <v>0.79500000000000004</v>
      </c>
      <c r="H1207" s="1">
        <v>0.99319999999999997</v>
      </c>
      <c r="I1207" s="1">
        <v>0.74619999999999997</v>
      </c>
      <c r="J1207" s="1">
        <v>0.87809999999999999</v>
      </c>
      <c r="K1207" s="1">
        <v>1.6484000000000001</v>
      </c>
      <c r="L1207" s="1">
        <v>0.7772</v>
      </c>
      <c r="M1207">
        <v>0</v>
      </c>
    </row>
    <row r="1208" spans="1:13" x14ac:dyDescent="0.3">
      <c r="A1208" s="2">
        <v>76780</v>
      </c>
      <c r="B1208" s="1">
        <v>1078.229</v>
      </c>
      <c r="C1208" s="1">
        <v>426.14210000000003</v>
      </c>
      <c r="D1208" s="1">
        <v>231.13480000000001</v>
      </c>
      <c r="E1208" s="2">
        <v>77503</v>
      </c>
      <c r="F1208" s="1">
        <v>312.66489999999999</v>
      </c>
      <c r="G1208" s="1">
        <v>0.84009999999999996</v>
      </c>
      <c r="H1208" s="1">
        <v>0.99070000000000003</v>
      </c>
      <c r="I1208" s="1">
        <v>0.70130000000000003</v>
      </c>
      <c r="J1208" s="1">
        <v>0.82989999999999997</v>
      </c>
      <c r="K1208" s="1">
        <v>1.8436999999999999</v>
      </c>
      <c r="L1208" s="1">
        <v>0.73370000000000002</v>
      </c>
      <c r="M1208">
        <v>0</v>
      </c>
    </row>
    <row r="1209" spans="1:13" x14ac:dyDescent="0.3">
      <c r="A1209" s="2">
        <v>73218</v>
      </c>
      <c r="B1209" s="1">
        <v>1051.316</v>
      </c>
      <c r="C1209" s="1">
        <v>409.1764</v>
      </c>
      <c r="D1209" s="1">
        <v>228.75399999999999</v>
      </c>
      <c r="E1209" s="2">
        <v>74072</v>
      </c>
      <c r="F1209" s="1">
        <v>305.3261</v>
      </c>
      <c r="G1209" s="1">
        <v>0.82909999999999995</v>
      </c>
      <c r="H1209" s="1">
        <v>0.98850000000000005</v>
      </c>
      <c r="I1209" s="1">
        <v>0.68610000000000004</v>
      </c>
      <c r="J1209" s="1">
        <v>0.83250000000000002</v>
      </c>
      <c r="K1209" s="1">
        <v>1.7887</v>
      </c>
      <c r="L1209" s="1">
        <v>0.74619999999999997</v>
      </c>
      <c r="M1209">
        <v>0</v>
      </c>
    </row>
    <row r="1210" spans="1:13" x14ac:dyDescent="0.3">
      <c r="A1210" s="2">
        <v>89286</v>
      </c>
      <c r="B1210" s="1">
        <v>1158.671</v>
      </c>
      <c r="C1210" s="1">
        <v>449.70800000000003</v>
      </c>
      <c r="D1210" s="1">
        <v>253.65899999999999</v>
      </c>
      <c r="E1210" s="2">
        <v>90460</v>
      </c>
      <c r="F1210" s="1">
        <v>337.16829999999999</v>
      </c>
      <c r="G1210" s="1">
        <v>0.82569999999999999</v>
      </c>
      <c r="H1210" s="1">
        <v>0.98699999999999999</v>
      </c>
      <c r="I1210" s="1">
        <v>0.73799999999999999</v>
      </c>
      <c r="J1210" s="1">
        <v>0.8357</v>
      </c>
      <c r="K1210" s="1">
        <v>1.7728999999999999</v>
      </c>
      <c r="L1210" s="1">
        <v>0.74970000000000003</v>
      </c>
      <c r="M1210">
        <v>0</v>
      </c>
    </row>
    <row r="1211" spans="1:13" x14ac:dyDescent="0.3">
      <c r="A1211" s="2">
        <v>85705</v>
      </c>
      <c r="B1211" s="1">
        <v>1173.884</v>
      </c>
      <c r="C1211" s="1">
        <v>443.09859999999998</v>
      </c>
      <c r="D1211" s="1">
        <v>252.81970000000001</v>
      </c>
      <c r="E1211" s="2">
        <v>87349</v>
      </c>
      <c r="F1211" s="1">
        <v>330.33769999999998</v>
      </c>
      <c r="G1211" s="1">
        <v>0.82120000000000004</v>
      </c>
      <c r="H1211" s="1">
        <v>0.98119999999999996</v>
      </c>
      <c r="I1211" s="1">
        <v>0.59389999999999998</v>
      </c>
      <c r="J1211" s="1">
        <v>0.78159999999999996</v>
      </c>
      <c r="K1211" s="1">
        <v>1.7525999999999999</v>
      </c>
      <c r="L1211" s="1">
        <v>0.74550000000000005</v>
      </c>
      <c r="M1211">
        <v>0</v>
      </c>
    </row>
    <row r="1212" spans="1:13" x14ac:dyDescent="0.3">
      <c r="A1212" s="2">
        <v>73159</v>
      </c>
      <c r="B1212" s="1">
        <v>1073.67</v>
      </c>
      <c r="C1212" s="1">
        <v>434.23719999999997</v>
      </c>
      <c r="D1212" s="1">
        <v>214.93260000000001</v>
      </c>
      <c r="E1212" s="2">
        <v>73874</v>
      </c>
      <c r="F1212" s="1">
        <v>305.20310000000001</v>
      </c>
      <c r="G1212" s="1">
        <v>0.86890000000000001</v>
      </c>
      <c r="H1212" s="1">
        <v>0.99029999999999996</v>
      </c>
      <c r="I1212" s="1">
        <v>0.70340000000000003</v>
      </c>
      <c r="J1212" s="1">
        <v>0.79749999999999999</v>
      </c>
      <c r="K1212" s="1">
        <v>2.0203000000000002</v>
      </c>
      <c r="L1212" s="1">
        <v>0.70279999999999998</v>
      </c>
      <c r="M1212">
        <v>0</v>
      </c>
    </row>
    <row r="1213" spans="1:13" x14ac:dyDescent="0.3">
      <c r="A1213" s="2">
        <v>72238</v>
      </c>
      <c r="B1213" s="1">
        <v>1053.3399999999999</v>
      </c>
      <c r="C1213" s="1">
        <v>421.94150000000002</v>
      </c>
      <c r="D1213" s="1">
        <v>219.28960000000001</v>
      </c>
      <c r="E1213" s="2">
        <v>73015</v>
      </c>
      <c r="F1213" s="1">
        <v>303.27589999999998</v>
      </c>
      <c r="G1213" s="1">
        <v>0.85429999999999995</v>
      </c>
      <c r="H1213" s="1">
        <v>0.98939999999999995</v>
      </c>
      <c r="I1213" s="1">
        <v>0.74309999999999998</v>
      </c>
      <c r="J1213" s="1">
        <v>0.81820000000000004</v>
      </c>
      <c r="K1213" s="1">
        <v>1.9240999999999999</v>
      </c>
      <c r="L1213" s="1">
        <v>0.71879999999999999</v>
      </c>
      <c r="M1213">
        <v>0</v>
      </c>
    </row>
    <row r="1214" spans="1:13" x14ac:dyDescent="0.3">
      <c r="A1214" s="2">
        <v>62878</v>
      </c>
      <c r="B1214" s="1">
        <v>963.47900000000004</v>
      </c>
      <c r="C1214" s="1">
        <v>374.38869999999997</v>
      </c>
      <c r="D1214" s="1">
        <v>214.68430000000001</v>
      </c>
      <c r="E1214" s="2">
        <v>63487</v>
      </c>
      <c r="F1214" s="1">
        <v>282.94659999999999</v>
      </c>
      <c r="G1214" s="1">
        <v>0.81930000000000003</v>
      </c>
      <c r="H1214" s="1">
        <v>0.99039999999999995</v>
      </c>
      <c r="I1214" s="1">
        <v>0.67749999999999999</v>
      </c>
      <c r="J1214" s="1">
        <v>0.85119999999999996</v>
      </c>
      <c r="K1214" s="1">
        <v>1.7439</v>
      </c>
      <c r="L1214" s="1">
        <v>0.75580000000000003</v>
      </c>
      <c r="M1214">
        <v>0</v>
      </c>
    </row>
    <row r="1215" spans="1:13" x14ac:dyDescent="0.3">
      <c r="A1215" s="2">
        <v>98057</v>
      </c>
      <c r="B1215" s="1">
        <v>1245.759</v>
      </c>
      <c r="C1215" s="1">
        <v>494.18959999999998</v>
      </c>
      <c r="D1215" s="1">
        <v>255.1054</v>
      </c>
      <c r="E1215" s="2">
        <v>99281</v>
      </c>
      <c r="F1215" s="1">
        <v>353.34129999999999</v>
      </c>
      <c r="G1215" s="1">
        <v>0.85650000000000004</v>
      </c>
      <c r="H1215" s="1">
        <v>0.98770000000000002</v>
      </c>
      <c r="I1215" s="1">
        <v>0.62480000000000002</v>
      </c>
      <c r="J1215" s="1">
        <v>0.79400000000000004</v>
      </c>
      <c r="K1215" s="1">
        <v>1.9372</v>
      </c>
      <c r="L1215" s="1">
        <v>0.71499999999999997</v>
      </c>
      <c r="M1215">
        <v>0</v>
      </c>
    </row>
    <row r="1216" spans="1:13" x14ac:dyDescent="0.3">
      <c r="A1216" s="2">
        <v>74397</v>
      </c>
      <c r="B1216" s="1">
        <v>1061.2149999999999</v>
      </c>
      <c r="C1216" s="1">
        <v>411.35489999999999</v>
      </c>
      <c r="D1216" s="1">
        <v>231.06049999999999</v>
      </c>
      <c r="E1216" s="2">
        <v>75355</v>
      </c>
      <c r="F1216" s="1">
        <v>307.77460000000002</v>
      </c>
      <c r="G1216" s="1">
        <v>0.82730000000000004</v>
      </c>
      <c r="H1216" s="1">
        <v>0.98729999999999996</v>
      </c>
      <c r="I1216" s="1">
        <v>0.73109999999999997</v>
      </c>
      <c r="J1216" s="1">
        <v>0.83020000000000005</v>
      </c>
      <c r="K1216" s="1">
        <v>1.7803</v>
      </c>
      <c r="L1216" s="1">
        <v>0.74819999999999998</v>
      </c>
      <c r="M1216">
        <v>0</v>
      </c>
    </row>
    <row r="1217" spans="1:13" x14ac:dyDescent="0.3">
      <c r="A1217" s="2">
        <v>82560</v>
      </c>
      <c r="B1217" s="1">
        <v>1129.0719999999999</v>
      </c>
      <c r="C1217" s="1">
        <v>452.61700000000002</v>
      </c>
      <c r="D1217" s="1">
        <v>233.05510000000001</v>
      </c>
      <c r="E1217" s="2">
        <v>83366</v>
      </c>
      <c r="F1217" s="1">
        <v>324.2201</v>
      </c>
      <c r="G1217" s="1">
        <v>0.85719999999999996</v>
      </c>
      <c r="H1217" s="1">
        <v>0.99029999999999996</v>
      </c>
      <c r="I1217" s="1">
        <v>0.7268</v>
      </c>
      <c r="J1217" s="1">
        <v>0.81379999999999997</v>
      </c>
      <c r="K1217" s="1">
        <v>1.9420999999999999</v>
      </c>
      <c r="L1217" s="1">
        <v>0.71630000000000005</v>
      </c>
      <c r="M1217">
        <v>0</v>
      </c>
    </row>
    <row r="1218" spans="1:13" x14ac:dyDescent="0.3">
      <c r="A1218" s="2">
        <v>79189</v>
      </c>
      <c r="B1218" s="1">
        <v>1142.7180000000001</v>
      </c>
      <c r="C1218" s="1">
        <v>478.79559999999998</v>
      </c>
      <c r="D1218" s="1">
        <v>211.6884</v>
      </c>
      <c r="E1218" s="2">
        <v>79869</v>
      </c>
      <c r="F1218" s="1">
        <v>317.53199999999998</v>
      </c>
      <c r="G1218" s="1">
        <v>0.89700000000000002</v>
      </c>
      <c r="H1218" s="1">
        <v>0.99150000000000005</v>
      </c>
      <c r="I1218" s="1">
        <v>0.56589999999999996</v>
      </c>
      <c r="J1218" s="1">
        <v>0.7621</v>
      </c>
      <c r="K1218" s="1">
        <v>2.2618</v>
      </c>
      <c r="L1218" s="1">
        <v>0.66320000000000001</v>
      </c>
      <c r="M1218">
        <v>0</v>
      </c>
    </row>
    <row r="1219" spans="1:13" x14ac:dyDescent="0.3">
      <c r="A1219" s="2">
        <v>69138</v>
      </c>
      <c r="B1219" s="1">
        <v>1014.49</v>
      </c>
      <c r="C1219" s="1">
        <v>400.17090000000002</v>
      </c>
      <c r="D1219" s="1">
        <v>220.63980000000001</v>
      </c>
      <c r="E1219" s="2">
        <v>69900</v>
      </c>
      <c r="F1219" s="1">
        <v>296.69720000000001</v>
      </c>
      <c r="G1219" s="1">
        <v>0.83430000000000004</v>
      </c>
      <c r="H1219" s="1">
        <v>0.98909999999999998</v>
      </c>
      <c r="I1219" s="1">
        <v>0.72260000000000002</v>
      </c>
      <c r="J1219" s="1">
        <v>0.84419999999999995</v>
      </c>
      <c r="K1219" s="1">
        <v>1.8137000000000001</v>
      </c>
      <c r="L1219" s="1">
        <v>0.74139999999999995</v>
      </c>
      <c r="M1219">
        <v>0</v>
      </c>
    </row>
    <row r="1220" spans="1:13" x14ac:dyDescent="0.3">
      <c r="A1220" s="2">
        <v>68894</v>
      </c>
      <c r="B1220" s="1">
        <v>1012.909</v>
      </c>
      <c r="C1220" s="1">
        <v>399.61630000000002</v>
      </c>
      <c r="D1220" s="1">
        <v>219.6704</v>
      </c>
      <c r="E1220" s="2">
        <v>69476</v>
      </c>
      <c r="F1220" s="1">
        <v>296.17320000000001</v>
      </c>
      <c r="G1220" s="1">
        <v>0.83540000000000003</v>
      </c>
      <c r="H1220" s="1">
        <v>0.99160000000000004</v>
      </c>
      <c r="I1220" s="1">
        <v>0.71730000000000005</v>
      </c>
      <c r="J1220" s="1">
        <v>0.84379999999999999</v>
      </c>
      <c r="K1220" s="1">
        <v>1.8191999999999999</v>
      </c>
      <c r="L1220" s="1">
        <v>0.74109999999999998</v>
      </c>
      <c r="M1220">
        <v>0</v>
      </c>
    </row>
    <row r="1221" spans="1:13" x14ac:dyDescent="0.3">
      <c r="A1221" s="2">
        <v>70796</v>
      </c>
      <c r="B1221" s="1">
        <v>1016.3920000000001</v>
      </c>
      <c r="C1221" s="1">
        <v>387.43630000000002</v>
      </c>
      <c r="D1221" s="1">
        <v>233.68530000000001</v>
      </c>
      <c r="E1221" s="2">
        <v>71449</v>
      </c>
      <c r="F1221" s="1">
        <v>300.2337</v>
      </c>
      <c r="G1221" s="1">
        <v>0.79759999999999998</v>
      </c>
      <c r="H1221" s="1">
        <v>0.9909</v>
      </c>
      <c r="I1221" s="1">
        <v>0.67749999999999999</v>
      </c>
      <c r="J1221" s="1">
        <v>0.86119999999999997</v>
      </c>
      <c r="K1221" s="1">
        <v>1.6578999999999999</v>
      </c>
      <c r="L1221" s="1">
        <v>0.77490000000000003</v>
      </c>
      <c r="M1221">
        <v>0</v>
      </c>
    </row>
    <row r="1222" spans="1:13" x14ac:dyDescent="0.3">
      <c r="A1222" s="2">
        <v>67314</v>
      </c>
      <c r="B1222" s="1">
        <v>1012.587</v>
      </c>
      <c r="C1222" s="1">
        <v>400.4162</v>
      </c>
      <c r="D1222" s="1">
        <v>215.22149999999999</v>
      </c>
      <c r="E1222" s="2">
        <v>67997</v>
      </c>
      <c r="F1222" s="1">
        <v>292.75729999999999</v>
      </c>
      <c r="G1222" s="1">
        <v>0.84330000000000005</v>
      </c>
      <c r="H1222" s="1">
        <v>0.99</v>
      </c>
      <c r="I1222" s="1">
        <v>0.65610000000000002</v>
      </c>
      <c r="J1222" s="1">
        <v>0.82499999999999996</v>
      </c>
      <c r="K1222" s="1">
        <v>1.8605</v>
      </c>
      <c r="L1222" s="1">
        <v>0.73109999999999997</v>
      </c>
      <c r="M1222">
        <v>0</v>
      </c>
    </row>
    <row r="1223" spans="1:13" x14ac:dyDescent="0.3">
      <c r="A1223" s="2">
        <v>95732</v>
      </c>
      <c r="B1223" s="1">
        <v>1196.021</v>
      </c>
      <c r="C1223" s="1">
        <v>471.25670000000002</v>
      </c>
      <c r="D1223" s="1">
        <v>260.17099999999999</v>
      </c>
      <c r="E1223" s="2">
        <v>96712</v>
      </c>
      <c r="F1223" s="1">
        <v>349.12720000000002</v>
      </c>
      <c r="G1223" s="1">
        <v>0.83379999999999999</v>
      </c>
      <c r="H1223" s="1">
        <v>0.9899</v>
      </c>
      <c r="I1223" s="1">
        <v>0.72689999999999999</v>
      </c>
      <c r="J1223" s="1">
        <v>0.84099999999999997</v>
      </c>
      <c r="K1223" s="1">
        <v>1.8112999999999999</v>
      </c>
      <c r="L1223" s="1">
        <v>0.74080000000000001</v>
      </c>
      <c r="M1223">
        <v>0</v>
      </c>
    </row>
    <row r="1224" spans="1:13" x14ac:dyDescent="0.3">
      <c r="A1224" s="2">
        <v>65336</v>
      </c>
      <c r="B1224" s="1">
        <v>1004.301</v>
      </c>
      <c r="C1224" s="1">
        <v>393.76179999999999</v>
      </c>
      <c r="D1224" s="1">
        <v>211.96119999999999</v>
      </c>
      <c r="E1224" s="2">
        <v>66049</v>
      </c>
      <c r="F1224" s="1">
        <v>288.42399999999998</v>
      </c>
      <c r="G1224" s="1">
        <v>0.84279999999999999</v>
      </c>
      <c r="H1224" s="1">
        <v>0.98919999999999997</v>
      </c>
      <c r="I1224" s="1">
        <v>0.66639999999999999</v>
      </c>
      <c r="J1224" s="1">
        <v>0.81399999999999995</v>
      </c>
      <c r="K1224" s="1">
        <v>1.8576999999999999</v>
      </c>
      <c r="L1224" s="1">
        <v>0.73250000000000004</v>
      </c>
      <c r="M1224">
        <v>0</v>
      </c>
    </row>
    <row r="1225" spans="1:13" x14ac:dyDescent="0.3">
      <c r="A1225" s="2">
        <v>72664</v>
      </c>
      <c r="B1225" s="1">
        <v>1051.94</v>
      </c>
      <c r="C1225" s="1">
        <v>417.1807</v>
      </c>
      <c r="D1225" s="1">
        <v>223.90710000000001</v>
      </c>
      <c r="E1225" s="2">
        <v>73380</v>
      </c>
      <c r="F1225" s="1">
        <v>304.16879999999998</v>
      </c>
      <c r="G1225" s="1">
        <v>0.84379999999999999</v>
      </c>
      <c r="H1225" s="1">
        <v>0.99019999999999997</v>
      </c>
      <c r="I1225" s="1">
        <v>0.64370000000000005</v>
      </c>
      <c r="J1225" s="1">
        <v>0.82520000000000004</v>
      </c>
      <c r="K1225" s="1">
        <v>1.8632</v>
      </c>
      <c r="L1225" s="1">
        <v>0.72909999999999997</v>
      </c>
      <c r="M1225">
        <v>0</v>
      </c>
    </row>
    <row r="1226" spans="1:13" x14ac:dyDescent="0.3">
      <c r="A1226" s="2">
        <v>88983</v>
      </c>
      <c r="B1226" s="1">
        <v>1150.6420000000001</v>
      </c>
      <c r="C1226" s="1">
        <v>450.51330000000002</v>
      </c>
      <c r="D1226" s="1">
        <v>252.6634</v>
      </c>
      <c r="E1226" s="2">
        <v>89593</v>
      </c>
      <c r="F1226" s="1">
        <v>336.59570000000002</v>
      </c>
      <c r="G1226" s="1">
        <v>0.82789999999999997</v>
      </c>
      <c r="H1226" s="1">
        <v>0.99319999999999997</v>
      </c>
      <c r="I1226" s="1">
        <v>0.69840000000000002</v>
      </c>
      <c r="J1226" s="1">
        <v>0.84460000000000002</v>
      </c>
      <c r="K1226" s="1">
        <v>1.7830999999999999</v>
      </c>
      <c r="L1226" s="1">
        <v>0.74709999999999999</v>
      </c>
      <c r="M1226">
        <v>0</v>
      </c>
    </row>
    <row r="1227" spans="1:13" x14ac:dyDescent="0.3">
      <c r="A1227" s="2">
        <v>72500</v>
      </c>
      <c r="B1227" s="1">
        <v>1056.029</v>
      </c>
      <c r="C1227" s="1">
        <v>422.95859999999999</v>
      </c>
      <c r="D1227" s="1">
        <v>219.3545</v>
      </c>
      <c r="E1227" s="2">
        <v>73252</v>
      </c>
      <c r="F1227" s="1">
        <v>303.8254</v>
      </c>
      <c r="G1227" s="1">
        <v>0.85499999999999998</v>
      </c>
      <c r="H1227" s="1">
        <v>0.98970000000000002</v>
      </c>
      <c r="I1227" s="1">
        <v>0.74939999999999996</v>
      </c>
      <c r="J1227" s="1">
        <v>0.81699999999999995</v>
      </c>
      <c r="K1227" s="1">
        <v>1.9281999999999999</v>
      </c>
      <c r="L1227" s="1">
        <v>0.71830000000000005</v>
      </c>
      <c r="M1227">
        <v>0</v>
      </c>
    </row>
    <row r="1228" spans="1:13" x14ac:dyDescent="0.3">
      <c r="A1228" s="2">
        <v>71895</v>
      </c>
      <c r="B1228" s="1">
        <v>1031.5309999999999</v>
      </c>
      <c r="C1228" s="1">
        <v>404.41059999999999</v>
      </c>
      <c r="D1228" s="1">
        <v>227.55430000000001</v>
      </c>
      <c r="E1228" s="2">
        <v>72678</v>
      </c>
      <c r="F1228" s="1">
        <v>302.55500000000001</v>
      </c>
      <c r="G1228" s="1">
        <v>0.82669999999999999</v>
      </c>
      <c r="H1228" s="1">
        <v>0.98919999999999997</v>
      </c>
      <c r="I1228" s="1">
        <v>0.68679999999999997</v>
      </c>
      <c r="J1228" s="1">
        <v>0.84909999999999997</v>
      </c>
      <c r="K1228" s="1">
        <v>1.7771999999999999</v>
      </c>
      <c r="L1228" s="1">
        <v>0.74809999999999999</v>
      </c>
      <c r="M1228">
        <v>0</v>
      </c>
    </row>
    <row r="1229" spans="1:13" x14ac:dyDescent="0.3">
      <c r="A1229" s="2">
        <v>73703</v>
      </c>
      <c r="B1229" s="1">
        <v>1065.98</v>
      </c>
      <c r="C1229" s="1">
        <v>422.35910000000001</v>
      </c>
      <c r="D1229" s="1">
        <v>223.39230000000001</v>
      </c>
      <c r="E1229" s="2">
        <v>74461</v>
      </c>
      <c r="F1229" s="1">
        <v>306.33569999999997</v>
      </c>
      <c r="G1229" s="1">
        <v>0.84870000000000001</v>
      </c>
      <c r="H1229" s="1">
        <v>0.98980000000000001</v>
      </c>
      <c r="I1229" s="1">
        <v>0.63800000000000001</v>
      </c>
      <c r="J1229" s="1">
        <v>0.81510000000000005</v>
      </c>
      <c r="K1229" s="1">
        <v>1.8907</v>
      </c>
      <c r="L1229" s="1">
        <v>0.72529999999999994</v>
      </c>
      <c r="M1229">
        <v>0</v>
      </c>
    </row>
    <row r="1230" spans="1:13" x14ac:dyDescent="0.3">
      <c r="A1230" s="2">
        <v>74188</v>
      </c>
      <c r="B1230" s="1">
        <v>1139.758</v>
      </c>
      <c r="C1230" s="1">
        <v>471.49939999999998</v>
      </c>
      <c r="D1230" s="1">
        <v>203.9162</v>
      </c>
      <c r="E1230" s="2">
        <v>75631</v>
      </c>
      <c r="F1230" s="1">
        <v>307.34199999999998</v>
      </c>
      <c r="G1230" s="1">
        <v>0.90159999999999996</v>
      </c>
      <c r="H1230" s="1">
        <v>0.98089999999999999</v>
      </c>
      <c r="I1230" s="1">
        <v>0.60260000000000002</v>
      </c>
      <c r="J1230" s="1">
        <v>0.7177</v>
      </c>
      <c r="K1230" s="1">
        <v>2.3121999999999998</v>
      </c>
      <c r="L1230" s="1">
        <v>0.65180000000000005</v>
      </c>
      <c r="M1230">
        <v>0</v>
      </c>
    </row>
    <row r="1231" spans="1:13" x14ac:dyDescent="0.3">
      <c r="A1231" s="2">
        <v>85339</v>
      </c>
      <c r="B1231" s="1">
        <v>1124.952</v>
      </c>
      <c r="C1231" s="1">
        <v>439.0822</v>
      </c>
      <c r="D1231" s="1">
        <v>249.18719999999999</v>
      </c>
      <c r="E1231" s="2">
        <v>86265</v>
      </c>
      <c r="F1231" s="1">
        <v>329.63159999999999</v>
      </c>
      <c r="G1231" s="1">
        <v>0.82340000000000002</v>
      </c>
      <c r="H1231" s="1">
        <v>0.98929999999999996</v>
      </c>
      <c r="I1231" s="1">
        <v>0.747</v>
      </c>
      <c r="J1231" s="1">
        <v>0.84740000000000004</v>
      </c>
      <c r="K1231" s="1">
        <v>1.7621</v>
      </c>
      <c r="L1231" s="1">
        <v>0.75070000000000003</v>
      </c>
      <c r="M1231">
        <v>0</v>
      </c>
    </row>
    <row r="1232" spans="1:13" x14ac:dyDescent="0.3">
      <c r="A1232" s="2">
        <v>71372</v>
      </c>
      <c r="B1232" s="1">
        <v>1076.027</v>
      </c>
      <c r="C1232" s="1">
        <v>420.34609999999998</v>
      </c>
      <c r="D1232" s="1">
        <v>216.70660000000001</v>
      </c>
      <c r="E1232" s="2">
        <v>72015</v>
      </c>
      <c r="F1232" s="1">
        <v>301.45260000000002</v>
      </c>
      <c r="G1232" s="1">
        <v>0.8569</v>
      </c>
      <c r="H1232" s="1">
        <v>0.99109999999999998</v>
      </c>
      <c r="I1232" s="1">
        <v>0.70930000000000004</v>
      </c>
      <c r="J1232" s="1">
        <v>0.77459999999999996</v>
      </c>
      <c r="K1232" s="1">
        <v>1.9397</v>
      </c>
      <c r="L1232" s="1">
        <v>0.71719999999999995</v>
      </c>
      <c r="M1232">
        <v>0</v>
      </c>
    </row>
    <row r="1233" spans="1:13" x14ac:dyDescent="0.3">
      <c r="A1233" s="2">
        <v>69799</v>
      </c>
      <c r="B1233" s="1">
        <v>1015.895</v>
      </c>
      <c r="C1233" s="1">
        <v>398.99029999999999</v>
      </c>
      <c r="D1233" s="1">
        <v>223.4717</v>
      </c>
      <c r="E1233" s="2">
        <v>70476</v>
      </c>
      <c r="F1233" s="1">
        <v>298.1121</v>
      </c>
      <c r="G1233" s="1">
        <v>0.82840000000000003</v>
      </c>
      <c r="H1233" s="1">
        <v>0.99039999999999995</v>
      </c>
      <c r="I1233" s="1">
        <v>0.74609999999999999</v>
      </c>
      <c r="J1233" s="1">
        <v>0.84989999999999999</v>
      </c>
      <c r="K1233" s="1">
        <v>1.7854000000000001</v>
      </c>
      <c r="L1233" s="1">
        <v>0.74719999999999998</v>
      </c>
      <c r="M1233">
        <v>0</v>
      </c>
    </row>
    <row r="1234" spans="1:13" x14ac:dyDescent="0.3">
      <c r="A1234" s="2">
        <v>69792</v>
      </c>
      <c r="B1234" s="1">
        <v>1054.1120000000001</v>
      </c>
      <c r="C1234" s="1">
        <v>418.15910000000002</v>
      </c>
      <c r="D1234" s="1">
        <v>214.39619999999999</v>
      </c>
      <c r="E1234" s="2">
        <v>70460</v>
      </c>
      <c r="F1234" s="1">
        <v>298.09719999999999</v>
      </c>
      <c r="G1234" s="1">
        <v>0.85860000000000003</v>
      </c>
      <c r="H1234" s="1">
        <v>0.99050000000000005</v>
      </c>
      <c r="I1234" s="1">
        <v>0.65580000000000005</v>
      </c>
      <c r="J1234" s="1">
        <v>0.7893</v>
      </c>
      <c r="K1234" s="1">
        <v>1.9503999999999999</v>
      </c>
      <c r="L1234" s="1">
        <v>0.71289999999999998</v>
      </c>
      <c r="M1234">
        <v>0</v>
      </c>
    </row>
    <row r="1235" spans="1:13" x14ac:dyDescent="0.3">
      <c r="A1235" s="2">
        <v>75331</v>
      </c>
      <c r="B1235" s="1">
        <v>1047.751</v>
      </c>
      <c r="C1235" s="1">
        <v>394.80529999999999</v>
      </c>
      <c r="D1235" s="1">
        <v>244.91909999999999</v>
      </c>
      <c r="E1235" s="2">
        <v>76108</v>
      </c>
      <c r="F1235" s="1">
        <v>309.70049999999998</v>
      </c>
      <c r="G1235" s="1">
        <v>0.7843</v>
      </c>
      <c r="H1235" s="1">
        <v>0.98980000000000001</v>
      </c>
      <c r="I1235" s="1">
        <v>0.70409999999999995</v>
      </c>
      <c r="J1235" s="1">
        <v>0.86229999999999996</v>
      </c>
      <c r="K1235" s="1">
        <v>1.6120000000000001</v>
      </c>
      <c r="L1235" s="1">
        <v>0.78439999999999999</v>
      </c>
      <c r="M1235">
        <v>0</v>
      </c>
    </row>
    <row r="1236" spans="1:13" x14ac:dyDescent="0.3">
      <c r="A1236" s="2">
        <v>93246</v>
      </c>
      <c r="B1236" s="1">
        <v>1164.4490000000001</v>
      </c>
      <c r="C1236" s="1">
        <v>445.37759999999997</v>
      </c>
      <c r="D1236" s="1">
        <v>267.28680000000003</v>
      </c>
      <c r="E1236" s="2">
        <v>94039</v>
      </c>
      <c r="F1236" s="1">
        <v>344.56420000000003</v>
      </c>
      <c r="G1236" s="1">
        <v>0.79990000000000006</v>
      </c>
      <c r="H1236" s="1">
        <v>0.99160000000000004</v>
      </c>
      <c r="I1236" s="1">
        <v>0.76349999999999996</v>
      </c>
      <c r="J1236" s="1">
        <v>0.86419999999999997</v>
      </c>
      <c r="K1236" s="1">
        <v>1.6662999999999999</v>
      </c>
      <c r="L1236" s="1">
        <v>0.77359999999999995</v>
      </c>
      <c r="M1236">
        <v>0</v>
      </c>
    </row>
    <row r="1237" spans="1:13" x14ac:dyDescent="0.3">
      <c r="A1237" s="2">
        <v>106188</v>
      </c>
      <c r="B1237" s="1">
        <v>1256.1369999999999</v>
      </c>
      <c r="C1237" s="1">
        <v>477.38150000000002</v>
      </c>
      <c r="D1237" s="1">
        <v>285.40230000000003</v>
      </c>
      <c r="E1237" s="2">
        <v>107392</v>
      </c>
      <c r="F1237" s="1">
        <v>367.69929999999999</v>
      </c>
      <c r="G1237" s="1">
        <v>0.80159999999999998</v>
      </c>
      <c r="H1237" s="1">
        <v>0.98880000000000001</v>
      </c>
      <c r="I1237" s="1">
        <v>0.70020000000000004</v>
      </c>
      <c r="J1237" s="1">
        <v>0.84570000000000001</v>
      </c>
      <c r="K1237" s="1">
        <v>1.6727000000000001</v>
      </c>
      <c r="L1237" s="1">
        <v>0.7702</v>
      </c>
      <c r="M1237">
        <v>0</v>
      </c>
    </row>
    <row r="1238" spans="1:13" x14ac:dyDescent="0.3">
      <c r="A1238" s="2">
        <v>74308</v>
      </c>
      <c r="B1238" s="1">
        <v>1072.883</v>
      </c>
      <c r="C1238" s="1">
        <v>428.35550000000001</v>
      </c>
      <c r="D1238" s="1">
        <v>221.2116</v>
      </c>
      <c r="E1238" s="2">
        <v>74988</v>
      </c>
      <c r="F1238" s="1">
        <v>307.59039999999999</v>
      </c>
      <c r="G1238" s="1">
        <v>0.85629999999999995</v>
      </c>
      <c r="H1238" s="1">
        <v>0.9909</v>
      </c>
      <c r="I1238" s="1">
        <v>0.72170000000000001</v>
      </c>
      <c r="J1238" s="1">
        <v>0.81120000000000003</v>
      </c>
      <c r="K1238" s="1">
        <v>1.9363999999999999</v>
      </c>
      <c r="L1238" s="1">
        <v>0.71809999999999996</v>
      </c>
      <c r="M1238">
        <v>0</v>
      </c>
    </row>
    <row r="1239" spans="1:13" x14ac:dyDescent="0.3">
      <c r="A1239" s="2">
        <v>78124</v>
      </c>
      <c r="B1239" s="1">
        <v>1098.835</v>
      </c>
      <c r="C1239" s="1">
        <v>434.81420000000003</v>
      </c>
      <c r="D1239" s="1">
        <v>229.35740000000001</v>
      </c>
      <c r="E1239" s="2">
        <v>78963</v>
      </c>
      <c r="F1239" s="1">
        <v>315.3895</v>
      </c>
      <c r="G1239" s="1">
        <v>0.84960000000000002</v>
      </c>
      <c r="H1239" s="1">
        <v>0.98939999999999995</v>
      </c>
      <c r="I1239" s="1">
        <v>0.7077</v>
      </c>
      <c r="J1239" s="1">
        <v>0.81310000000000004</v>
      </c>
      <c r="K1239" s="1">
        <v>1.8957999999999999</v>
      </c>
      <c r="L1239" s="1">
        <v>0.72529999999999994</v>
      </c>
      <c r="M1239">
        <v>0</v>
      </c>
    </row>
    <row r="1240" spans="1:13" x14ac:dyDescent="0.3">
      <c r="A1240" s="2">
        <v>67334</v>
      </c>
      <c r="B1240" s="1">
        <v>1016.587</v>
      </c>
      <c r="C1240" s="1">
        <v>400.14760000000001</v>
      </c>
      <c r="D1240" s="1">
        <v>215.1276</v>
      </c>
      <c r="E1240" s="2">
        <v>68040</v>
      </c>
      <c r="F1240" s="1">
        <v>292.80079999999998</v>
      </c>
      <c r="G1240" s="1">
        <v>0.84319999999999995</v>
      </c>
      <c r="H1240" s="1">
        <v>0.98960000000000004</v>
      </c>
      <c r="I1240" s="1">
        <v>0.74219999999999997</v>
      </c>
      <c r="J1240" s="1">
        <v>0.81879999999999997</v>
      </c>
      <c r="K1240" s="1">
        <v>1.86</v>
      </c>
      <c r="L1240" s="1">
        <v>0.73170000000000002</v>
      </c>
      <c r="M1240">
        <v>0</v>
      </c>
    </row>
    <row r="1241" spans="1:13" x14ac:dyDescent="0.3">
      <c r="A1241" s="2">
        <v>100253</v>
      </c>
      <c r="B1241" s="1">
        <v>1266.9069999999999</v>
      </c>
      <c r="C1241" s="1">
        <v>505.53789999999998</v>
      </c>
      <c r="D1241" s="1">
        <v>254.11789999999999</v>
      </c>
      <c r="E1241" s="2">
        <v>101478</v>
      </c>
      <c r="F1241" s="1">
        <v>357.27589999999998</v>
      </c>
      <c r="G1241" s="1">
        <v>0.86450000000000005</v>
      </c>
      <c r="H1241" s="1">
        <v>0.9879</v>
      </c>
      <c r="I1241" s="1">
        <v>0.75180000000000002</v>
      </c>
      <c r="J1241" s="1">
        <v>0.78490000000000004</v>
      </c>
      <c r="K1241" s="1">
        <v>1.9894000000000001</v>
      </c>
      <c r="L1241" s="1">
        <v>0.70669999999999999</v>
      </c>
      <c r="M1241">
        <v>0</v>
      </c>
    </row>
    <row r="1242" spans="1:13" x14ac:dyDescent="0.3">
      <c r="A1242" s="2">
        <v>101525</v>
      </c>
      <c r="B1242" s="1">
        <v>1240.386</v>
      </c>
      <c r="C1242" s="1">
        <v>462.71319999999997</v>
      </c>
      <c r="D1242" s="1">
        <v>280.52949999999998</v>
      </c>
      <c r="E1242" s="2">
        <v>103105</v>
      </c>
      <c r="F1242" s="1">
        <v>359.53530000000001</v>
      </c>
      <c r="G1242" s="1">
        <v>0.79530000000000001</v>
      </c>
      <c r="H1242" s="1">
        <v>0.98470000000000002</v>
      </c>
      <c r="I1242" s="1">
        <v>0.72589999999999999</v>
      </c>
      <c r="J1242" s="1">
        <v>0.82920000000000005</v>
      </c>
      <c r="K1242" s="1">
        <v>1.6494</v>
      </c>
      <c r="L1242" s="1">
        <v>0.77700000000000002</v>
      </c>
      <c r="M1242">
        <v>0</v>
      </c>
    </row>
    <row r="1243" spans="1:13" x14ac:dyDescent="0.3">
      <c r="A1243" s="2">
        <v>92472</v>
      </c>
      <c r="B1243" s="1">
        <v>1160.847</v>
      </c>
      <c r="C1243" s="1">
        <v>439.70170000000002</v>
      </c>
      <c r="D1243" s="1">
        <v>269.5813</v>
      </c>
      <c r="E1243" s="2">
        <v>93335</v>
      </c>
      <c r="F1243" s="1">
        <v>343.13119999999998</v>
      </c>
      <c r="G1243" s="1">
        <v>0.79</v>
      </c>
      <c r="H1243" s="1">
        <v>0.99080000000000001</v>
      </c>
      <c r="I1243" s="1">
        <v>0.73650000000000004</v>
      </c>
      <c r="J1243" s="1">
        <v>0.86229999999999996</v>
      </c>
      <c r="K1243" s="1">
        <v>1.6311</v>
      </c>
      <c r="L1243" s="1">
        <v>0.78039999999999998</v>
      </c>
      <c r="M1243">
        <v>0</v>
      </c>
    </row>
    <row r="1244" spans="1:13" x14ac:dyDescent="0.3">
      <c r="A1244" s="2">
        <v>69621</v>
      </c>
      <c r="B1244" s="1">
        <v>1055.941</v>
      </c>
      <c r="C1244" s="1">
        <v>427.14440000000002</v>
      </c>
      <c r="D1244" s="1">
        <v>207.88919999999999</v>
      </c>
      <c r="E1244" s="2">
        <v>70399</v>
      </c>
      <c r="F1244" s="1">
        <v>297.73180000000002</v>
      </c>
      <c r="G1244" s="1">
        <v>0.87360000000000004</v>
      </c>
      <c r="H1244" s="1">
        <v>0.9889</v>
      </c>
      <c r="I1244" s="1">
        <v>0.62219999999999998</v>
      </c>
      <c r="J1244" s="1">
        <v>0.78459999999999996</v>
      </c>
      <c r="K1244" s="1">
        <v>2.0547</v>
      </c>
      <c r="L1244" s="1">
        <v>0.69699999999999995</v>
      </c>
      <c r="M1244">
        <v>0</v>
      </c>
    </row>
    <row r="1245" spans="1:13" x14ac:dyDescent="0.3">
      <c r="A1245" s="2">
        <v>72003</v>
      </c>
      <c r="B1245" s="1">
        <v>1064.0899999999999</v>
      </c>
      <c r="C1245" s="1">
        <v>421.51839999999999</v>
      </c>
      <c r="D1245" s="1">
        <v>218.40129999999999</v>
      </c>
      <c r="E1245" s="2">
        <v>72712</v>
      </c>
      <c r="F1245" s="1">
        <v>302.78219999999999</v>
      </c>
      <c r="G1245" s="1">
        <v>0.85529999999999995</v>
      </c>
      <c r="H1245" s="1">
        <v>0.99019999999999997</v>
      </c>
      <c r="I1245" s="1">
        <v>0.71950000000000003</v>
      </c>
      <c r="J1245" s="1">
        <v>0.79910000000000003</v>
      </c>
      <c r="K1245" s="1">
        <v>1.93</v>
      </c>
      <c r="L1245" s="1">
        <v>0.71830000000000005</v>
      </c>
      <c r="M1245">
        <v>0</v>
      </c>
    </row>
    <row r="1246" spans="1:13" x14ac:dyDescent="0.3">
      <c r="A1246" s="2">
        <v>87277</v>
      </c>
      <c r="B1246" s="1">
        <v>1216.7059999999999</v>
      </c>
      <c r="C1246" s="1">
        <v>498.70519999999999</v>
      </c>
      <c r="D1246" s="1">
        <v>223.83590000000001</v>
      </c>
      <c r="E1246" s="2">
        <v>88147</v>
      </c>
      <c r="F1246" s="1">
        <v>333.3535</v>
      </c>
      <c r="G1246" s="1">
        <v>0.89359999999999995</v>
      </c>
      <c r="H1246" s="1">
        <v>0.99009999999999998</v>
      </c>
      <c r="I1246" s="1">
        <v>0.7379</v>
      </c>
      <c r="J1246" s="1">
        <v>0.7409</v>
      </c>
      <c r="K1246" s="1">
        <v>2.2280000000000002</v>
      </c>
      <c r="L1246" s="1">
        <v>0.66839999999999999</v>
      </c>
      <c r="M1246">
        <v>0</v>
      </c>
    </row>
    <row r="1247" spans="1:13" x14ac:dyDescent="0.3">
      <c r="A1247" s="2">
        <v>82992</v>
      </c>
      <c r="B1247" s="1">
        <v>1119.277</v>
      </c>
      <c r="C1247" s="1">
        <v>422.5292</v>
      </c>
      <c r="D1247" s="1">
        <v>250.69649999999999</v>
      </c>
      <c r="E1247" s="2">
        <v>83998</v>
      </c>
      <c r="F1247" s="1">
        <v>325.06720000000001</v>
      </c>
      <c r="G1247" s="1">
        <v>0.80500000000000005</v>
      </c>
      <c r="H1247" s="1">
        <v>0.98799999999999999</v>
      </c>
      <c r="I1247" s="1">
        <v>0.70640000000000003</v>
      </c>
      <c r="J1247" s="1">
        <v>0.83250000000000002</v>
      </c>
      <c r="K1247" s="1">
        <v>1.6854</v>
      </c>
      <c r="L1247" s="1">
        <v>0.76929999999999998</v>
      </c>
      <c r="M1247">
        <v>0</v>
      </c>
    </row>
    <row r="1248" spans="1:13" x14ac:dyDescent="0.3">
      <c r="A1248" s="2">
        <v>77464</v>
      </c>
      <c r="B1248" s="1">
        <v>1081.17</v>
      </c>
      <c r="C1248" s="1">
        <v>413.38839999999999</v>
      </c>
      <c r="D1248" s="1">
        <v>239.56739999999999</v>
      </c>
      <c r="E1248" s="2">
        <v>78381</v>
      </c>
      <c r="F1248" s="1">
        <v>314.05450000000002</v>
      </c>
      <c r="G1248" s="1">
        <v>0.81499999999999995</v>
      </c>
      <c r="H1248" s="1">
        <v>0.98829999999999996</v>
      </c>
      <c r="I1248" s="1">
        <v>0.7409</v>
      </c>
      <c r="J1248" s="1">
        <v>0.83279999999999998</v>
      </c>
      <c r="K1248" s="1">
        <v>1.7256</v>
      </c>
      <c r="L1248" s="1">
        <v>0.75970000000000004</v>
      </c>
      <c r="M1248">
        <v>0</v>
      </c>
    </row>
    <row r="1249" spans="1:13" x14ac:dyDescent="0.3">
      <c r="A1249" s="2">
        <v>91673</v>
      </c>
      <c r="B1249" s="1">
        <v>1167.7750000000001</v>
      </c>
      <c r="C1249" s="1">
        <v>455.97269999999997</v>
      </c>
      <c r="D1249" s="1">
        <v>256.5059</v>
      </c>
      <c r="E1249" s="2">
        <v>92386</v>
      </c>
      <c r="F1249" s="1">
        <v>341.6456</v>
      </c>
      <c r="G1249" s="1">
        <v>0.82679999999999998</v>
      </c>
      <c r="H1249" s="1">
        <v>0.99229999999999996</v>
      </c>
      <c r="I1249" s="1">
        <v>0.74160000000000004</v>
      </c>
      <c r="J1249" s="1">
        <v>0.8448</v>
      </c>
      <c r="K1249" s="1">
        <v>1.7776000000000001</v>
      </c>
      <c r="L1249" s="1">
        <v>0.74929999999999997</v>
      </c>
      <c r="M1249">
        <v>0</v>
      </c>
    </row>
    <row r="1250" spans="1:13" x14ac:dyDescent="0.3">
      <c r="A1250" s="2">
        <v>86117</v>
      </c>
      <c r="B1250" s="1">
        <v>1140.8989999999999</v>
      </c>
      <c r="C1250" s="1">
        <v>447.83780000000002</v>
      </c>
      <c r="D1250" s="1">
        <v>246.28270000000001</v>
      </c>
      <c r="E1250" s="2">
        <v>86828</v>
      </c>
      <c r="F1250" s="1">
        <v>331.13069999999999</v>
      </c>
      <c r="G1250" s="1">
        <v>0.83520000000000005</v>
      </c>
      <c r="H1250" s="1">
        <v>0.99180000000000001</v>
      </c>
      <c r="I1250" s="1">
        <v>0.69479999999999997</v>
      </c>
      <c r="J1250" s="1">
        <v>0.83140000000000003</v>
      </c>
      <c r="K1250" s="1">
        <v>1.8184</v>
      </c>
      <c r="L1250" s="1">
        <v>0.73939999999999995</v>
      </c>
      <c r="M1250">
        <v>0</v>
      </c>
    </row>
    <row r="1251" spans="1:13" x14ac:dyDescent="0.3">
      <c r="A1251" s="2">
        <v>71826</v>
      </c>
      <c r="B1251" s="1">
        <v>1058.155</v>
      </c>
      <c r="C1251" s="1">
        <v>413.69060000000002</v>
      </c>
      <c r="D1251" s="1">
        <v>222.3434</v>
      </c>
      <c r="E1251" s="2">
        <v>72694</v>
      </c>
      <c r="F1251" s="1">
        <v>302.40980000000002</v>
      </c>
      <c r="G1251" s="1">
        <v>0.84330000000000005</v>
      </c>
      <c r="H1251" s="1">
        <v>0.98809999999999998</v>
      </c>
      <c r="I1251" s="1">
        <v>0.66739999999999999</v>
      </c>
      <c r="J1251" s="1">
        <v>0.80610000000000004</v>
      </c>
      <c r="K1251" s="1">
        <v>1.8606</v>
      </c>
      <c r="L1251" s="1">
        <v>0.73099999999999998</v>
      </c>
      <c r="M1251">
        <v>0</v>
      </c>
    </row>
    <row r="1252" spans="1:13" x14ac:dyDescent="0.3">
      <c r="A1252" s="2">
        <v>62802</v>
      </c>
      <c r="B1252" s="1">
        <v>992.85199999999998</v>
      </c>
      <c r="C1252" s="1">
        <v>383.66390000000001</v>
      </c>
      <c r="D1252" s="1">
        <v>210.6079</v>
      </c>
      <c r="E1252" s="2">
        <v>63705</v>
      </c>
      <c r="F1252" s="1">
        <v>282.77550000000002</v>
      </c>
      <c r="G1252" s="1">
        <v>0.83589999999999998</v>
      </c>
      <c r="H1252" s="1">
        <v>0.98580000000000001</v>
      </c>
      <c r="I1252" s="1">
        <v>0.6956</v>
      </c>
      <c r="J1252" s="1">
        <v>0.80059999999999998</v>
      </c>
      <c r="K1252" s="1">
        <v>1.8217000000000001</v>
      </c>
      <c r="L1252" s="1">
        <v>0.73699999999999999</v>
      </c>
      <c r="M1252">
        <v>0</v>
      </c>
    </row>
    <row r="1253" spans="1:13" x14ac:dyDescent="0.3">
      <c r="A1253" s="2">
        <v>68106</v>
      </c>
      <c r="B1253" s="1">
        <v>1033.963</v>
      </c>
      <c r="C1253" s="1">
        <v>404.62549999999999</v>
      </c>
      <c r="D1253" s="1">
        <v>214.80539999999999</v>
      </c>
      <c r="E1253" s="2">
        <v>68937</v>
      </c>
      <c r="F1253" s="1">
        <v>294.47449999999998</v>
      </c>
      <c r="G1253" s="1">
        <v>0.84750000000000003</v>
      </c>
      <c r="H1253" s="1">
        <v>0.9879</v>
      </c>
      <c r="I1253" s="1">
        <v>0.70650000000000002</v>
      </c>
      <c r="J1253" s="1">
        <v>0.80049999999999999</v>
      </c>
      <c r="K1253" s="1">
        <v>1.8836999999999999</v>
      </c>
      <c r="L1253" s="1">
        <v>0.7278</v>
      </c>
      <c r="M1253">
        <v>0</v>
      </c>
    </row>
    <row r="1254" spans="1:13" x14ac:dyDescent="0.3">
      <c r="A1254" s="2">
        <v>77680</v>
      </c>
      <c r="B1254" s="1">
        <v>1118.2560000000001</v>
      </c>
      <c r="C1254" s="1">
        <v>459.7527</v>
      </c>
      <c r="D1254" s="1">
        <v>216.71279999999999</v>
      </c>
      <c r="E1254" s="2">
        <v>78468</v>
      </c>
      <c r="F1254" s="1">
        <v>314.49200000000002</v>
      </c>
      <c r="G1254" s="1">
        <v>0.88190000000000002</v>
      </c>
      <c r="H1254" s="1">
        <v>0.99</v>
      </c>
      <c r="I1254" s="1">
        <v>0.63729999999999998</v>
      </c>
      <c r="J1254" s="1">
        <v>0.78059999999999996</v>
      </c>
      <c r="K1254" s="1">
        <v>2.1215000000000002</v>
      </c>
      <c r="L1254" s="1">
        <v>0.68400000000000005</v>
      </c>
      <c r="M1254">
        <v>0</v>
      </c>
    </row>
    <row r="1255" spans="1:13" x14ac:dyDescent="0.3">
      <c r="A1255" s="2">
        <v>77279</v>
      </c>
      <c r="B1255" s="1">
        <v>1069.3209999999999</v>
      </c>
      <c r="C1255" s="1">
        <v>409.9255</v>
      </c>
      <c r="D1255" s="1">
        <v>241.67060000000001</v>
      </c>
      <c r="E1255" s="2">
        <v>78078</v>
      </c>
      <c r="F1255" s="1">
        <v>313.67930000000001</v>
      </c>
      <c r="G1255" s="1">
        <v>0.80769999999999997</v>
      </c>
      <c r="H1255" s="1">
        <v>0.98980000000000001</v>
      </c>
      <c r="I1255" s="1">
        <v>0.69730000000000003</v>
      </c>
      <c r="J1255" s="1">
        <v>0.84930000000000005</v>
      </c>
      <c r="K1255" s="1">
        <v>1.6961999999999999</v>
      </c>
      <c r="L1255" s="1">
        <v>0.76519999999999999</v>
      </c>
      <c r="M1255">
        <v>0</v>
      </c>
    </row>
    <row r="1256" spans="1:13" x14ac:dyDescent="0.3">
      <c r="A1256" s="2">
        <v>68983</v>
      </c>
      <c r="B1256" s="1">
        <v>1016.514</v>
      </c>
      <c r="C1256" s="1">
        <v>400.0745</v>
      </c>
      <c r="D1256" s="1">
        <v>220.79060000000001</v>
      </c>
      <c r="E1256" s="2">
        <v>69576</v>
      </c>
      <c r="F1256" s="1">
        <v>296.36439999999999</v>
      </c>
      <c r="G1256" s="1">
        <v>0.83389999999999997</v>
      </c>
      <c r="H1256" s="1">
        <v>0.99150000000000005</v>
      </c>
      <c r="I1256" s="1">
        <v>0.73119999999999996</v>
      </c>
      <c r="J1256" s="1">
        <v>0.83889999999999998</v>
      </c>
      <c r="K1256" s="1">
        <v>1.8120000000000001</v>
      </c>
      <c r="L1256" s="1">
        <v>0.74080000000000001</v>
      </c>
      <c r="M1256">
        <v>0</v>
      </c>
    </row>
    <row r="1257" spans="1:13" x14ac:dyDescent="0.3">
      <c r="A1257" s="2">
        <v>95747</v>
      </c>
      <c r="B1257" s="1">
        <v>1173.8699999999999</v>
      </c>
      <c r="C1257" s="1">
        <v>444.60070000000002</v>
      </c>
      <c r="D1257" s="1">
        <v>276.90940000000001</v>
      </c>
      <c r="E1257" s="2">
        <v>96971</v>
      </c>
      <c r="F1257" s="1">
        <v>349.15449999999998</v>
      </c>
      <c r="G1257" s="1">
        <v>0.78239999999999998</v>
      </c>
      <c r="H1257" s="1">
        <v>0.98740000000000006</v>
      </c>
      <c r="I1257" s="1">
        <v>0.74450000000000005</v>
      </c>
      <c r="J1257" s="1">
        <v>0.87319999999999998</v>
      </c>
      <c r="K1257" s="1">
        <v>1.6055999999999999</v>
      </c>
      <c r="L1257" s="1">
        <v>0.7853</v>
      </c>
      <c r="M1257">
        <v>0</v>
      </c>
    </row>
    <row r="1258" spans="1:13" x14ac:dyDescent="0.3">
      <c r="A1258" s="2">
        <v>71069</v>
      </c>
      <c r="B1258" s="1">
        <v>1043.6590000000001</v>
      </c>
      <c r="C1258" s="1">
        <v>407.91109999999998</v>
      </c>
      <c r="D1258" s="1">
        <v>222.75839999999999</v>
      </c>
      <c r="E1258" s="2">
        <v>71891</v>
      </c>
      <c r="F1258" s="1">
        <v>300.81200000000001</v>
      </c>
      <c r="G1258" s="1">
        <v>0.8377</v>
      </c>
      <c r="H1258" s="1">
        <v>0.98860000000000003</v>
      </c>
      <c r="I1258" s="1">
        <v>0.72940000000000005</v>
      </c>
      <c r="J1258" s="1">
        <v>0.81989999999999996</v>
      </c>
      <c r="K1258" s="1">
        <v>1.8311999999999999</v>
      </c>
      <c r="L1258" s="1">
        <v>0.73740000000000006</v>
      </c>
      <c r="M1258">
        <v>0</v>
      </c>
    </row>
    <row r="1259" spans="1:13" x14ac:dyDescent="0.3">
      <c r="A1259" s="2">
        <v>73013</v>
      </c>
      <c r="B1259" s="1">
        <v>1043.7819999999999</v>
      </c>
      <c r="C1259" s="1">
        <v>419.76580000000001</v>
      </c>
      <c r="D1259" s="1">
        <v>222.04409999999999</v>
      </c>
      <c r="E1259" s="2">
        <v>73552</v>
      </c>
      <c r="F1259" s="1">
        <v>304.89839999999998</v>
      </c>
      <c r="G1259" s="1">
        <v>0.84860000000000002</v>
      </c>
      <c r="H1259" s="1">
        <v>0.99270000000000003</v>
      </c>
      <c r="I1259" s="1">
        <v>0.74439999999999995</v>
      </c>
      <c r="J1259" s="1">
        <v>0.84219999999999995</v>
      </c>
      <c r="K1259" s="1">
        <v>1.8905000000000001</v>
      </c>
      <c r="L1259" s="1">
        <v>0.72640000000000005</v>
      </c>
      <c r="M1259">
        <v>0</v>
      </c>
    </row>
    <row r="1260" spans="1:13" x14ac:dyDescent="0.3">
      <c r="A1260" s="2">
        <v>68063</v>
      </c>
      <c r="B1260" s="1">
        <v>1019.4930000000001</v>
      </c>
      <c r="C1260" s="1">
        <v>404.2439</v>
      </c>
      <c r="D1260" s="1">
        <v>214.8458</v>
      </c>
      <c r="E1260" s="2">
        <v>68660</v>
      </c>
      <c r="F1260" s="1">
        <v>294.38159999999999</v>
      </c>
      <c r="G1260" s="1">
        <v>0.84709999999999996</v>
      </c>
      <c r="H1260" s="1">
        <v>0.99129999999999996</v>
      </c>
      <c r="I1260" s="1">
        <v>0.64680000000000004</v>
      </c>
      <c r="J1260" s="1">
        <v>0.82289999999999996</v>
      </c>
      <c r="K1260" s="1">
        <v>1.8815999999999999</v>
      </c>
      <c r="L1260" s="1">
        <v>0.72819999999999996</v>
      </c>
      <c r="M1260">
        <v>0</v>
      </c>
    </row>
    <row r="1261" spans="1:13" x14ac:dyDescent="0.3">
      <c r="A1261" s="2">
        <v>86775</v>
      </c>
      <c r="B1261" s="1">
        <v>1141.6600000000001</v>
      </c>
      <c r="C1261" s="1">
        <v>446.91849999999999</v>
      </c>
      <c r="D1261" s="1">
        <v>248.61269999999999</v>
      </c>
      <c r="E1261" s="2">
        <v>87550</v>
      </c>
      <c r="F1261" s="1">
        <v>332.39339999999999</v>
      </c>
      <c r="G1261" s="1">
        <v>0.83099999999999996</v>
      </c>
      <c r="H1261" s="1">
        <v>0.99109999999999998</v>
      </c>
      <c r="I1261" s="1">
        <v>0.72989999999999999</v>
      </c>
      <c r="J1261" s="1">
        <v>0.83660000000000001</v>
      </c>
      <c r="K1261" s="1">
        <v>1.7976000000000001</v>
      </c>
      <c r="L1261" s="1">
        <v>0.74370000000000003</v>
      </c>
      <c r="M1261">
        <v>0</v>
      </c>
    </row>
    <row r="1262" spans="1:13" x14ac:dyDescent="0.3">
      <c r="A1262" s="2">
        <v>76461</v>
      </c>
      <c r="B1262" s="1">
        <v>1060.7139999999999</v>
      </c>
      <c r="C1262" s="1">
        <v>406.94209999999998</v>
      </c>
      <c r="D1262" s="1">
        <v>240.88159999999999</v>
      </c>
      <c r="E1262" s="2">
        <v>77449</v>
      </c>
      <c r="F1262" s="1">
        <v>312.0147</v>
      </c>
      <c r="G1262" s="1">
        <v>0.80600000000000005</v>
      </c>
      <c r="H1262" s="1">
        <v>0.98719999999999997</v>
      </c>
      <c r="I1262" s="1">
        <v>0.71679999999999999</v>
      </c>
      <c r="J1262" s="1">
        <v>0.85399999999999998</v>
      </c>
      <c r="K1262" s="1">
        <v>1.6894</v>
      </c>
      <c r="L1262" s="1">
        <v>0.76670000000000005</v>
      </c>
      <c r="M1262">
        <v>0</v>
      </c>
    </row>
    <row r="1263" spans="1:13" x14ac:dyDescent="0.3">
      <c r="A1263" s="2">
        <v>84473</v>
      </c>
      <c r="B1263" s="1">
        <v>1157.588</v>
      </c>
      <c r="C1263" s="1">
        <v>457.51299999999998</v>
      </c>
      <c r="D1263" s="1">
        <v>236.0283</v>
      </c>
      <c r="E1263" s="2">
        <v>85365</v>
      </c>
      <c r="F1263" s="1">
        <v>327.95479999999998</v>
      </c>
      <c r="G1263" s="1">
        <v>0.85670000000000002</v>
      </c>
      <c r="H1263" s="1">
        <v>0.98960000000000004</v>
      </c>
      <c r="I1263" s="1">
        <v>0.629</v>
      </c>
      <c r="J1263" s="1">
        <v>0.79220000000000002</v>
      </c>
      <c r="K1263" s="1">
        <v>1.9383999999999999</v>
      </c>
      <c r="L1263" s="1">
        <v>0.71679999999999999</v>
      </c>
      <c r="M1263">
        <v>0</v>
      </c>
    </row>
    <row r="1264" spans="1:13" x14ac:dyDescent="0.3">
      <c r="A1264" s="2">
        <v>65205</v>
      </c>
      <c r="B1264" s="1">
        <v>959.31899999999996</v>
      </c>
      <c r="C1264" s="1">
        <v>359.75290000000001</v>
      </c>
      <c r="D1264" s="1">
        <v>231.60480000000001</v>
      </c>
      <c r="E1264" s="2">
        <v>65902</v>
      </c>
      <c r="F1264" s="1">
        <v>288.13470000000001</v>
      </c>
      <c r="G1264" s="1">
        <v>0.76519999999999999</v>
      </c>
      <c r="H1264" s="1">
        <v>0.98939999999999995</v>
      </c>
      <c r="I1264" s="1">
        <v>0.74860000000000004</v>
      </c>
      <c r="J1264" s="1">
        <v>0.89039999999999997</v>
      </c>
      <c r="K1264" s="1">
        <v>1.5532999999999999</v>
      </c>
      <c r="L1264" s="1">
        <v>0.80089999999999995</v>
      </c>
      <c r="M1264">
        <v>0</v>
      </c>
    </row>
    <row r="1265" spans="1:13" x14ac:dyDescent="0.3">
      <c r="A1265" s="2">
        <v>70747</v>
      </c>
      <c r="B1265" s="1">
        <v>1034.569</v>
      </c>
      <c r="C1265" s="1">
        <v>409.97800000000001</v>
      </c>
      <c r="D1265" s="1">
        <v>220.34639999999999</v>
      </c>
      <c r="E1265" s="2">
        <v>71324</v>
      </c>
      <c r="F1265" s="1">
        <v>300.12979999999999</v>
      </c>
      <c r="G1265" s="1">
        <v>0.84330000000000005</v>
      </c>
      <c r="H1265" s="1">
        <v>0.9919</v>
      </c>
      <c r="I1265" s="1">
        <v>0.70040000000000002</v>
      </c>
      <c r="J1265" s="1">
        <v>0.8306</v>
      </c>
      <c r="K1265" s="1">
        <v>1.8606</v>
      </c>
      <c r="L1265" s="1">
        <v>0.73209999999999997</v>
      </c>
      <c r="M1265">
        <v>0</v>
      </c>
    </row>
    <row r="1266" spans="1:13" x14ac:dyDescent="0.3">
      <c r="A1266" s="2">
        <v>73471</v>
      </c>
      <c r="B1266" s="1">
        <v>1063.9380000000001</v>
      </c>
      <c r="C1266" s="1">
        <v>426.22660000000002</v>
      </c>
      <c r="D1266" s="1">
        <v>220.50239999999999</v>
      </c>
      <c r="E1266" s="2">
        <v>74202</v>
      </c>
      <c r="F1266" s="1">
        <v>305.85320000000002</v>
      </c>
      <c r="G1266" s="1">
        <v>0.85580000000000001</v>
      </c>
      <c r="H1266" s="1">
        <v>0.99009999999999998</v>
      </c>
      <c r="I1266" s="1">
        <v>0.62919999999999998</v>
      </c>
      <c r="J1266" s="1">
        <v>0.81559999999999999</v>
      </c>
      <c r="K1266" s="1">
        <v>1.9330000000000001</v>
      </c>
      <c r="L1266" s="1">
        <v>0.71760000000000002</v>
      </c>
      <c r="M1266">
        <v>0</v>
      </c>
    </row>
    <row r="1267" spans="1:13" x14ac:dyDescent="0.3">
      <c r="A1267" s="2">
        <v>61712</v>
      </c>
      <c r="B1267" s="1">
        <v>1122.674</v>
      </c>
      <c r="C1267" s="1">
        <v>370.2319</v>
      </c>
      <c r="D1267" s="1">
        <v>214.4666</v>
      </c>
      <c r="E1267" s="2">
        <v>62992</v>
      </c>
      <c r="F1267" s="1">
        <v>280.31079999999997</v>
      </c>
      <c r="G1267" s="1">
        <v>0.81510000000000005</v>
      </c>
      <c r="H1267" s="1">
        <v>0.97970000000000002</v>
      </c>
      <c r="I1267" s="1">
        <v>0.70079999999999998</v>
      </c>
      <c r="J1267" s="1">
        <v>0.61529999999999996</v>
      </c>
      <c r="K1267" s="1">
        <v>1.7262999999999999</v>
      </c>
      <c r="L1267" s="1">
        <v>0.7571</v>
      </c>
      <c r="M1267">
        <v>0</v>
      </c>
    </row>
    <row r="1268" spans="1:13" x14ac:dyDescent="0.3">
      <c r="A1268" s="2">
        <v>81737</v>
      </c>
      <c r="B1268" s="1">
        <v>1144.461</v>
      </c>
      <c r="C1268" s="1">
        <v>469.13010000000003</v>
      </c>
      <c r="D1268" s="1">
        <v>222.8947</v>
      </c>
      <c r="E1268" s="2">
        <v>82574</v>
      </c>
      <c r="F1268" s="1">
        <v>322.60000000000002</v>
      </c>
      <c r="G1268" s="1">
        <v>0.87990000000000002</v>
      </c>
      <c r="H1268" s="1">
        <v>0.9899</v>
      </c>
      <c r="I1268" s="1">
        <v>0.73540000000000005</v>
      </c>
      <c r="J1268" s="1">
        <v>0.78420000000000001</v>
      </c>
      <c r="K1268" s="1">
        <v>2.1046999999999998</v>
      </c>
      <c r="L1268" s="1">
        <v>0.68769999999999998</v>
      </c>
      <c r="M1268">
        <v>0</v>
      </c>
    </row>
    <row r="1269" spans="1:13" x14ac:dyDescent="0.3">
      <c r="A1269" s="2">
        <v>73594</v>
      </c>
      <c r="B1269" s="1">
        <v>1083.481</v>
      </c>
      <c r="C1269" s="1">
        <v>437.00819999999999</v>
      </c>
      <c r="D1269" s="1">
        <v>215.1703</v>
      </c>
      <c r="E1269" s="2">
        <v>74455</v>
      </c>
      <c r="F1269" s="1">
        <v>306.10910000000001</v>
      </c>
      <c r="G1269" s="1">
        <v>0.87039999999999995</v>
      </c>
      <c r="H1269" s="1">
        <v>0.98839999999999995</v>
      </c>
      <c r="I1269" s="1">
        <v>0.60770000000000002</v>
      </c>
      <c r="J1269" s="1">
        <v>0.78779999999999994</v>
      </c>
      <c r="K1269" s="1">
        <v>2.0310000000000001</v>
      </c>
      <c r="L1269" s="1">
        <v>0.70050000000000001</v>
      </c>
      <c r="M1269">
        <v>0</v>
      </c>
    </row>
    <row r="1270" spans="1:13" x14ac:dyDescent="0.3">
      <c r="A1270" s="2">
        <v>80305</v>
      </c>
      <c r="B1270" s="1">
        <v>1116.952</v>
      </c>
      <c r="C1270" s="1">
        <v>448.21449999999999</v>
      </c>
      <c r="D1270" s="1">
        <v>229.00030000000001</v>
      </c>
      <c r="E1270" s="2">
        <v>81060</v>
      </c>
      <c r="F1270" s="1">
        <v>319.76159999999999</v>
      </c>
      <c r="G1270" s="1">
        <v>0.85960000000000003</v>
      </c>
      <c r="H1270" s="1">
        <v>0.99070000000000003</v>
      </c>
      <c r="I1270" s="1">
        <v>0.6593</v>
      </c>
      <c r="J1270" s="1">
        <v>0.80889999999999995</v>
      </c>
      <c r="K1270" s="1">
        <v>1.9573</v>
      </c>
      <c r="L1270" s="1">
        <v>0.71340000000000003</v>
      </c>
      <c r="M1270">
        <v>0</v>
      </c>
    </row>
    <row r="1271" spans="1:13" x14ac:dyDescent="0.3">
      <c r="A1271" s="2">
        <v>83202</v>
      </c>
      <c r="B1271" s="1">
        <v>1128.5350000000001</v>
      </c>
      <c r="C1271" s="1">
        <v>447.16149999999999</v>
      </c>
      <c r="D1271" s="1">
        <v>237.7071</v>
      </c>
      <c r="E1271" s="2">
        <v>83888</v>
      </c>
      <c r="F1271" s="1">
        <v>325.47820000000002</v>
      </c>
      <c r="G1271" s="1">
        <v>0.84699999999999998</v>
      </c>
      <c r="H1271" s="1">
        <v>0.99180000000000001</v>
      </c>
      <c r="I1271" s="1">
        <v>0.66979999999999995</v>
      </c>
      <c r="J1271" s="1">
        <v>0.82089999999999996</v>
      </c>
      <c r="K1271" s="1">
        <v>1.8811</v>
      </c>
      <c r="L1271" s="1">
        <v>0.72789999999999999</v>
      </c>
      <c r="M1271">
        <v>0</v>
      </c>
    </row>
    <row r="1272" spans="1:13" x14ac:dyDescent="0.3">
      <c r="A1272" s="2">
        <v>87264</v>
      </c>
      <c r="B1272" s="1">
        <v>1158.6969999999999</v>
      </c>
      <c r="C1272" s="1">
        <v>463.82389999999998</v>
      </c>
      <c r="D1272" s="1">
        <v>240.57759999999999</v>
      </c>
      <c r="E1272" s="2">
        <v>88036</v>
      </c>
      <c r="F1272" s="1">
        <v>333.32859999999999</v>
      </c>
      <c r="G1272" s="1">
        <v>0.85499999999999998</v>
      </c>
      <c r="H1272" s="1">
        <v>0.99119999999999997</v>
      </c>
      <c r="I1272" s="1">
        <v>0.65820000000000001</v>
      </c>
      <c r="J1272" s="1">
        <v>0.81679999999999997</v>
      </c>
      <c r="K1272" s="1">
        <v>1.9279999999999999</v>
      </c>
      <c r="L1272" s="1">
        <v>0.71870000000000001</v>
      </c>
      <c r="M1272">
        <v>0</v>
      </c>
    </row>
    <row r="1273" spans="1:13" x14ac:dyDescent="0.3">
      <c r="A1273" s="2">
        <v>91078</v>
      </c>
      <c r="B1273" s="1">
        <v>1162.163</v>
      </c>
      <c r="C1273" s="1">
        <v>452.35989999999998</v>
      </c>
      <c r="D1273" s="1">
        <v>257.23129999999998</v>
      </c>
      <c r="E1273" s="2">
        <v>92339</v>
      </c>
      <c r="F1273" s="1">
        <v>340.53500000000003</v>
      </c>
      <c r="G1273" s="1">
        <v>0.8226</v>
      </c>
      <c r="H1273" s="1">
        <v>0.98629999999999995</v>
      </c>
      <c r="I1273" s="1">
        <v>0.72809999999999997</v>
      </c>
      <c r="J1273" s="1">
        <v>0.84740000000000004</v>
      </c>
      <c r="K1273" s="1">
        <v>1.7585999999999999</v>
      </c>
      <c r="L1273" s="1">
        <v>0.75280000000000002</v>
      </c>
      <c r="M1273">
        <v>0</v>
      </c>
    </row>
    <row r="1274" spans="1:13" x14ac:dyDescent="0.3">
      <c r="A1274" s="2">
        <v>75571</v>
      </c>
      <c r="B1274" s="1">
        <v>1077.3889999999999</v>
      </c>
      <c r="C1274" s="1">
        <v>437.75659999999999</v>
      </c>
      <c r="D1274" s="1">
        <v>220.69810000000001</v>
      </c>
      <c r="E1274" s="2">
        <v>76212</v>
      </c>
      <c r="F1274" s="1">
        <v>310.19349999999997</v>
      </c>
      <c r="G1274" s="1">
        <v>0.86360000000000003</v>
      </c>
      <c r="H1274" s="1">
        <v>0.99160000000000004</v>
      </c>
      <c r="I1274" s="1">
        <v>0.61619999999999997</v>
      </c>
      <c r="J1274" s="1">
        <v>0.81810000000000005</v>
      </c>
      <c r="K1274" s="1">
        <v>1.9835</v>
      </c>
      <c r="L1274" s="1">
        <v>0.70860000000000001</v>
      </c>
      <c r="M1274">
        <v>0</v>
      </c>
    </row>
    <row r="1275" spans="1:13" x14ac:dyDescent="0.3">
      <c r="A1275" s="2">
        <v>104272</v>
      </c>
      <c r="B1275" s="1">
        <v>1209.4749999999999</v>
      </c>
      <c r="C1275" s="1">
        <v>436.0609</v>
      </c>
      <c r="D1275" s="1">
        <v>305.81799999999998</v>
      </c>
      <c r="E1275" s="2">
        <v>105567</v>
      </c>
      <c r="F1275" s="1">
        <v>364.36689999999999</v>
      </c>
      <c r="G1275" s="1">
        <v>0.71279999999999999</v>
      </c>
      <c r="H1275" s="1">
        <v>0.98770000000000002</v>
      </c>
      <c r="I1275" s="1">
        <v>0.73560000000000003</v>
      </c>
      <c r="J1275" s="1">
        <v>0.89570000000000005</v>
      </c>
      <c r="K1275" s="1">
        <v>1.4258999999999999</v>
      </c>
      <c r="L1275" s="1">
        <v>0.83560000000000001</v>
      </c>
      <c r="M1275">
        <v>0</v>
      </c>
    </row>
    <row r="1276" spans="1:13" x14ac:dyDescent="0.3">
      <c r="A1276" s="2">
        <v>75675</v>
      </c>
      <c r="B1276" s="1">
        <v>1067.1790000000001</v>
      </c>
      <c r="C1276" s="1">
        <v>409.00450000000001</v>
      </c>
      <c r="D1276" s="1">
        <v>236.68989999999999</v>
      </c>
      <c r="E1276" s="2">
        <v>76796</v>
      </c>
      <c r="F1276" s="1">
        <v>310.40679999999998</v>
      </c>
      <c r="G1276" s="1">
        <v>0.8155</v>
      </c>
      <c r="H1276" s="1">
        <v>0.98540000000000005</v>
      </c>
      <c r="I1276" s="1">
        <v>0.65849999999999997</v>
      </c>
      <c r="J1276" s="1">
        <v>0.83499999999999996</v>
      </c>
      <c r="K1276" s="1">
        <v>1.728</v>
      </c>
      <c r="L1276" s="1">
        <v>0.75890000000000002</v>
      </c>
      <c r="M1276">
        <v>0</v>
      </c>
    </row>
    <row r="1277" spans="1:13" x14ac:dyDescent="0.3">
      <c r="A1277" s="2">
        <v>86667</v>
      </c>
      <c r="B1277" s="1">
        <v>1159.4459999999999</v>
      </c>
      <c r="C1277" s="1">
        <v>470.4667</v>
      </c>
      <c r="D1277" s="1">
        <v>235.1978</v>
      </c>
      <c r="E1277" s="2">
        <v>87365</v>
      </c>
      <c r="F1277" s="1">
        <v>332.18650000000002</v>
      </c>
      <c r="G1277" s="1">
        <v>0.86609999999999998</v>
      </c>
      <c r="H1277" s="1">
        <v>0.99199999999999999</v>
      </c>
      <c r="I1277" s="1">
        <v>0.74460000000000004</v>
      </c>
      <c r="J1277" s="1">
        <v>0.81010000000000004</v>
      </c>
      <c r="K1277" s="1">
        <v>2.0003000000000002</v>
      </c>
      <c r="L1277" s="1">
        <v>0.70609999999999995</v>
      </c>
      <c r="M1277">
        <v>0</v>
      </c>
    </row>
    <row r="1278" spans="1:13" x14ac:dyDescent="0.3">
      <c r="A1278" s="2">
        <v>92116</v>
      </c>
      <c r="B1278" s="1">
        <v>1200.817</v>
      </c>
      <c r="C1278" s="1">
        <v>480.44830000000002</v>
      </c>
      <c r="D1278" s="1">
        <v>245.7261</v>
      </c>
      <c r="E1278" s="2">
        <v>92936</v>
      </c>
      <c r="F1278" s="1">
        <v>342.47</v>
      </c>
      <c r="G1278" s="1">
        <v>0.85929999999999995</v>
      </c>
      <c r="H1278" s="1">
        <v>0.99119999999999997</v>
      </c>
      <c r="I1278" s="1">
        <v>0.69269999999999998</v>
      </c>
      <c r="J1278" s="1">
        <v>0.80279999999999996</v>
      </c>
      <c r="K1278" s="1">
        <v>1.9552</v>
      </c>
      <c r="L1278" s="1">
        <v>0.71279999999999999</v>
      </c>
      <c r="M1278">
        <v>0</v>
      </c>
    </row>
    <row r="1279" spans="1:13" x14ac:dyDescent="0.3">
      <c r="A1279" s="2">
        <v>57665</v>
      </c>
      <c r="B1279" s="1">
        <v>889.39800000000002</v>
      </c>
      <c r="C1279" s="1">
        <v>331.6936</v>
      </c>
      <c r="D1279" s="1">
        <v>222.6463</v>
      </c>
      <c r="E1279" s="2">
        <v>58157</v>
      </c>
      <c r="F1279" s="1">
        <v>270.96379999999999</v>
      </c>
      <c r="G1279" s="1">
        <v>0.74119999999999997</v>
      </c>
      <c r="H1279" s="1">
        <v>0.99150000000000005</v>
      </c>
      <c r="I1279" s="1">
        <v>0.72240000000000004</v>
      </c>
      <c r="J1279" s="1">
        <v>0.91610000000000003</v>
      </c>
      <c r="K1279" s="1">
        <v>1.4898</v>
      </c>
      <c r="L1279" s="1">
        <v>0.81689999999999996</v>
      </c>
      <c r="M1279">
        <v>0</v>
      </c>
    </row>
    <row r="1280" spans="1:13" x14ac:dyDescent="0.3">
      <c r="A1280" s="2">
        <v>91155</v>
      </c>
      <c r="B1280" s="1">
        <v>1192.481</v>
      </c>
      <c r="C1280" s="1">
        <v>477.06079999999997</v>
      </c>
      <c r="D1280" s="1">
        <v>244.35400000000001</v>
      </c>
      <c r="E1280" s="2">
        <v>91952</v>
      </c>
      <c r="F1280" s="1">
        <v>340.67899999999997</v>
      </c>
      <c r="G1280" s="1">
        <v>0.8589</v>
      </c>
      <c r="H1280" s="1">
        <v>0.99129999999999996</v>
      </c>
      <c r="I1280" s="1">
        <v>0.68059999999999998</v>
      </c>
      <c r="J1280" s="1">
        <v>0.80549999999999999</v>
      </c>
      <c r="K1280" s="1">
        <v>1.9522999999999999</v>
      </c>
      <c r="L1280" s="1">
        <v>0.71409999999999996</v>
      </c>
      <c r="M1280">
        <v>0</v>
      </c>
    </row>
    <row r="1281" spans="1:13" x14ac:dyDescent="0.3">
      <c r="A1281" s="2">
        <v>86767</v>
      </c>
      <c r="B1281" s="1">
        <v>1168.614</v>
      </c>
      <c r="C1281" s="1">
        <v>474.23770000000002</v>
      </c>
      <c r="D1281" s="1">
        <v>233.565</v>
      </c>
      <c r="E1281" s="2">
        <v>87474</v>
      </c>
      <c r="F1281" s="1">
        <v>332.37810000000002</v>
      </c>
      <c r="G1281" s="1">
        <v>0.87029999999999996</v>
      </c>
      <c r="H1281" s="1">
        <v>0.9919</v>
      </c>
      <c r="I1281" s="1">
        <v>0.62180000000000002</v>
      </c>
      <c r="J1281" s="1">
        <v>0.7984</v>
      </c>
      <c r="K1281" s="1">
        <v>2.0304000000000002</v>
      </c>
      <c r="L1281" s="1">
        <v>0.70089999999999997</v>
      </c>
      <c r="M1281">
        <v>0</v>
      </c>
    </row>
    <row r="1282" spans="1:13" x14ac:dyDescent="0.3">
      <c r="A1282" s="2">
        <v>86206</v>
      </c>
      <c r="B1282" s="1">
        <v>1120.902</v>
      </c>
      <c r="C1282" s="1">
        <v>432.51979999999998</v>
      </c>
      <c r="D1282" s="1">
        <v>254.7998</v>
      </c>
      <c r="E1282" s="2">
        <v>87038</v>
      </c>
      <c r="F1282" s="1">
        <v>331.30180000000001</v>
      </c>
      <c r="G1282" s="1">
        <v>0.80810000000000004</v>
      </c>
      <c r="H1282" s="1">
        <v>0.99039999999999995</v>
      </c>
      <c r="I1282" s="1">
        <v>0.72440000000000004</v>
      </c>
      <c r="J1282" s="1">
        <v>0.86219999999999997</v>
      </c>
      <c r="K1282" s="1">
        <v>1.6975</v>
      </c>
      <c r="L1282" s="1">
        <v>0.76600000000000001</v>
      </c>
      <c r="M1282">
        <v>0</v>
      </c>
    </row>
    <row r="1283" spans="1:13" x14ac:dyDescent="0.3">
      <c r="A1283" s="2">
        <v>68297</v>
      </c>
      <c r="B1283" s="1">
        <v>980.86099999999999</v>
      </c>
      <c r="C1283" s="1">
        <v>374.22329999999999</v>
      </c>
      <c r="D1283" s="1">
        <v>232.96440000000001</v>
      </c>
      <c r="E1283" s="2">
        <v>68817</v>
      </c>
      <c r="F1283" s="1">
        <v>294.88720000000001</v>
      </c>
      <c r="G1283" s="1">
        <v>0.78259999999999996</v>
      </c>
      <c r="H1283" s="1">
        <v>0.99239999999999995</v>
      </c>
      <c r="I1283" s="1">
        <v>0.76480000000000004</v>
      </c>
      <c r="J1283" s="1">
        <v>0.8921</v>
      </c>
      <c r="K1283" s="1">
        <v>1.6064000000000001</v>
      </c>
      <c r="L1283" s="1">
        <v>0.78800000000000003</v>
      </c>
      <c r="M1283">
        <v>0</v>
      </c>
    </row>
    <row r="1284" spans="1:13" x14ac:dyDescent="0.3">
      <c r="A1284" s="2">
        <v>77957</v>
      </c>
      <c r="B1284" s="1">
        <v>1080.9570000000001</v>
      </c>
      <c r="C1284" s="1">
        <v>426.98289999999997</v>
      </c>
      <c r="D1284" s="1">
        <v>233.71879999999999</v>
      </c>
      <c r="E1284" s="2">
        <v>78761</v>
      </c>
      <c r="F1284" s="1">
        <v>315.0523</v>
      </c>
      <c r="G1284" s="1">
        <v>0.83689999999999998</v>
      </c>
      <c r="H1284" s="1">
        <v>0.98980000000000001</v>
      </c>
      <c r="I1284" s="1">
        <v>0.72289999999999999</v>
      </c>
      <c r="J1284" s="1">
        <v>0.83840000000000003</v>
      </c>
      <c r="K1284" s="1">
        <v>1.8269</v>
      </c>
      <c r="L1284" s="1">
        <v>0.7379</v>
      </c>
      <c r="M1284">
        <v>0</v>
      </c>
    </row>
    <row r="1285" spans="1:13" x14ac:dyDescent="0.3">
      <c r="A1285" s="2">
        <v>89964</v>
      </c>
      <c r="B1285" s="1">
        <v>1133.326</v>
      </c>
      <c r="C1285" s="1">
        <v>431.76679999999999</v>
      </c>
      <c r="D1285" s="1">
        <v>265.75909999999999</v>
      </c>
      <c r="E1285" s="2">
        <v>90539</v>
      </c>
      <c r="F1285" s="1">
        <v>338.44600000000003</v>
      </c>
      <c r="G1285" s="1">
        <v>0.78810000000000002</v>
      </c>
      <c r="H1285" s="1">
        <v>0.99360000000000004</v>
      </c>
      <c r="I1285" s="1">
        <v>0.75339999999999996</v>
      </c>
      <c r="J1285" s="1">
        <v>0.88019999999999998</v>
      </c>
      <c r="K1285" s="1">
        <v>1.6247</v>
      </c>
      <c r="L1285" s="1">
        <v>0.78390000000000004</v>
      </c>
      <c r="M1285">
        <v>0</v>
      </c>
    </row>
    <row r="1286" spans="1:13" x14ac:dyDescent="0.3">
      <c r="A1286" s="2">
        <v>78541</v>
      </c>
      <c r="B1286" s="1">
        <v>1101.77</v>
      </c>
      <c r="C1286" s="1">
        <v>433.19349999999997</v>
      </c>
      <c r="D1286" s="1">
        <v>232.6208</v>
      </c>
      <c r="E1286" s="2">
        <v>79537</v>
      </c>
      <c r="F1286" s="1">
        <v>316.23009999999999</v>
      </c>
      <c r="G1286" s="1">
        <v>0.84360000000000002</v>
      </c>
      <c r="H1286" s="1">
        <v>0.98750000000000004</v>
      </c>
      <c r="I1286" s="1">
        <v>0.72770000000000001</v>
      </c>
      <c r="J1286" s="1">
        <v>0.81310000000000004</v>
      </c>
      <c r="K1286" s="1">
        <v>1.8622000000000001</v>
      </c>
      <c r="L1286" s="1">
        <v>0.73</v>
      </c>
      <c r="M1286">
        <v>0</v>
      </c>
    </row>
    <row r="1287" spans="1:13" x14ac:dyDescent="0.3">
      <c r="A1287" s="2">
        <v>61809</v>
      </c>
      <c r="B1287" s="1">
        <v>964.59299999999996</v>
      </c>
      <c r="C1287" s="1">
        <v>380.85629999999998</v>
      </c>
      <c r="D1287" s="1">
        <v>207.6925</v>
      </c>
      <c r="E1287" s="2">
        <v>62386</v>
      </c>
      <c r="F1287" s="1">
        <v>280.53100000000001</v>
      </c>
      <c r="G1287" s="1">
        <v>0.83819999999999995</v>
      </c>
      <c r="H1287" s="1">
        <v>0.99080000000000001</v>
      </c>
      <c r="I1287" s="1">
        <v>0.75219999999999998</v>
      </c>
      <c r="J1287" s="1">
        <v>0.83479999999999999</v>
      </c>
      <c r="K1287" s="1">
        <v>1.8338000000000001</v>
      </c>
      <c r="L1287" s="1">
        <v>0.73660000000000003</v>
      </c>
      <c r="M1287">
        <v>0</v>
      </c>
    </row>
    <row r="1288" spans="1:13" x14ac:dyDescent="0.3">
      <c r="A1288" s="2">
        <v>74924</v>
      </c>
      <c r="B1288" s="1">
        <v>1089.7750000000001</v>
      </c>
      <c r="C1288" s="1">
        <v>439.7919</v>
      </c>
      <c r="D1288" s="1">
        <v>217.92869999999999</v>
      </c>
      <c r="E1288" s="2">
        <v>75977</v>
      </c>
      <c r="F1288" s="1">
        <v>308.86279999999999</v>
      </c>
      <c r="G1288" s="1">
        <v>0.86860000000000004</v>
      </c>
      <c r="H1288" s="1">
        <v>0.98609999999999998</v>
      </c>
      <c r="I1288" s="1">
        <v>0.61450000000000005</v>
      </c>
      <c r="J1288" s="1">
        <v>0.79279999999999995</v>
      </c>
      <c r="K1288" s="1">
        <v>2.0181</v>
      </c>
      <c r="L1288" s="1">
        <v>0.70230000000000004</v>
      </c>
      <c r="M1288">
        <v>0</v>
      </c>
    </row>
    <row r="1289" spans="1:13" x14ac:dyDescent="0.3">
      <c r="A1289" s="2">
        <v>63159</v>
      </c>
      <c r="B1289" s="1">
        <v>949.66300000000001</v>
      </c>
      <c r="C1289" s="1">
        <v>361.82040000000001</v>
      </c>
      <c r="D1289" s="1">
        <v>223.02869999999999</v>
      </c>
      <c r="E1289" s="2">
        <v>63663</v>
      </c>
      <c r="F1289" s="1">
        <v>283.57810000000001</v>
      </c>
      <c r="G1289" s="1">
        <v>0.78739999999999999</v>
      </c>
      <c r="H1289" s="1">
        <v>0.99209999999999998</v>
      </c>
      <c r="I1289" s="1">
        <v>0.70820000000000005</v>
      </c>
      <c r="J1289" s="1">
        <v>0.88</v>
      </c>
      <c r="K1289" s="1">
        <v>1.6223000000000001</v>
      </c>
      <c r="L1289" s="1">
        <v>0.78380000000000005</v>
      </c>
      <c r="M1289">
        <v>0</v>
      </c>
    </row>
    <row r="1290" spans="1:13" x14ac:dyDescent="0.3">
      <c r="A1290" s="2">
        <v>96049</v>
      </c>
      <c r="B1290" s="1">
        <v>1223.5070000000001</v>
      </c>
      <c r="C1290" s="1">
        <v>495.20179999999999</v>
      </c>
      <c r="D1290" s="1">
        <v>247.61349999999999</v>
      </c>
      <c r="E1290" s="2">
        <v>96753</v>
      </c>
      <c r="F1290" s="1">
        <v>349.7047</v>
      </c>
      <c r="G1290" s="1">
        <v>0.86599999999999999</v>
      </c>
      <c r="H1290" s="1">
        <v>0.99270000000000003</v>
      </c>
      <c r="I1290" s="1">
        <v>0.71450000000000002</v>
      </c>
      <c r="J1290" s="1">
        <v>0.80630000000000002</v>
      </c>
      <c r="K1290" s="1">
        <v>1.9999</v>
      </c>
      <c r="L1290" s="1">
        <v>0.70620000000000005</v>
      </c>
      <c r="M1290">
        <v>0</v>
      </c>
    </row>
    <row r="1291" spans="1:13" x14ac:dyDescent="0.3">
      <c r="A1291" s="2">
        <v>89824</v>
      </c>
      <c r="B1291" s="1">
        <v>1172.1369999999999</v>
      </c>
      <c r="C1291" s="1">
        <v>467.13139999999999</v>
      </c>
      <c r="D1291" s="1">
        <v>245.77539999999999</v>
      </c>
      <c r="E1291" s="2">
        <v>90705</v>
      </c>
      <c r="F1291" s="1">
        <v>338.18259999999998</v>
      </c>
      <c r="G1291" s="1">
        <v>0.85040000000000004</v>
      </c>
      <c r="H1291" s="1">
        <v>0.99029999999999996</v>
      </c>
      <c r="I1291" s="1">
        <v>0.65200000000000002</v>
      </c>
      <c r="J1291" s="1">
        <v>0.8216</v>
      </c>
      <c r="K1291" s="1">
        <v>1.9006000000000001</v>
      </c>
      <c r="L1291" s="1">
        <v>0.72399999999999998</v>
      </c>
      <c r="M1291">
        <v>0</v>
      </c>
    </row>
    <row r="1292" spans="1:13" x14ac:dyDescent="0.3">
      <c r="A1292" s="2">
        <v>60885</v>
      </c>
      <c r="B1292" s="1">
        <v>938.94</v>
      </c>
      <c r="C1292" s="1">
        <v>360.6506</v>
      </c>
      <c r="D1292" s="1">
        <v>215.73159999999999</v>
      </c>
      <c r="E1292" s="2">
        <v>61411</v>
      </c>
      <c r="F1292" s="1">
        <v>278.42630000000003</v>
      </c>
      <c r="G1292" s="1">
        <v>0.8014</v>
      </c>
      <c r="H1292" s="1">
        <v>0.99139999999999995</v>
      </c>
      <c r="I1292" s="1">
        <v>0.74390000000000001</v>
      </c>
      <c r="J1292" s="1">
        <v>0.86780000000000002</v>
      </c>
      <c r="K1292" s="1">
        <v>1.6718</v>
      </c>
      <c r="L1292" s="1">
        <v>0.77200000000000002</v>
      </c>
      <c r="M1292">
        <v>0</v>
      </c>
    </row>
    <row r="1293" spans="1:13" x14ac:dyDescent="0.3">
      <c r="A1293" s="2">
        <v>68275</v>
      </c>
      <c r="B1293" s="1">
        <v>1008.568</v>
      </c>
      <c r="C1293" s="1">
        <v>396.57679999999999</v>
      </c>
      <c r="D1293" s="1">
        <v>220.21039999999999</v>
      </c>
      <c r="E1293" s="2">
        <v>69100</v>
      </c>
      <c r="F1293" s="1">
        <v>294.83969999999999</v>
      </c>
      <c r="G1293" s="1">
        <v>0.83169999999999999</v>
      </c>
      <c r="H1293" s="1">
        <v>0.98809999999999998</v>
      </c>
      <c r="I1293" s="1">
        <v>0.72760000000000002</v>
      </c>
      <c r="J1293" s="1">
        <v>0.84350000000000003</v>
      </c>
      <c r="K1293" s="1">
        <v>1.8008999999999999</v>
      </c>
      <c r="L1293" s="1">
        <v>0.74350000000000005</v>
      </c>
      <c r="M1293">
        <v>0</v>
      </c>
    </row>
    <row r="1294" spans="1:13" x14ac:dyDescent="0.3">
      <c r="A1294" s="2">
        <v>72689</v>
      </c>
      <c r="B1294" s="1">
        <v>1031.99</v>
      </c>
      <c r="C1294" s="1">
        <v>405.11739999999998</v>
      </c>
      <c r="D1294" s="1">
        <v>228.8991</v>
      </c>
      <c r="E1294" s="2">
        <v>73271</v>
      </c>
      <c r="F1294" s="1">
        <v>304.22120000000001</v>
      </c>
      <c r="G1294" s="1">
        <v>0.82509999999999994</v>
      </c>
      <c r="H1294" s="1">
        <v>0.99209999999999998</v>
      </c>
      <c r="I1294" s="1">
        <v>0.71879999999999999</v>
      </c>
      <c r="J1294" s="1">
        <v>0.85770000000000002</v>
      </c>
      <c r="K1294" s="1">
        <v>1.7699</v>
      </c>
      <c r="L1294" s="1">
        <v>0.75090000000000001</v>
      </c>
      <c r="M1294">
        <v>0</v>
      </c>
    </row>
    <row r="1295" spans="1:13" x14ac:dyDescent="0.3">
      <c r="A1295" s="2">
        <v>95095</v>
      </c>
      <c r="B1295" s="1">
        <v>1210.2739999999999</v>
      </c>
      <c r="C1295" s="1">
        <v>465.30520000000001</v>
      </c>
      <c r="D1295" s="1">
        <v>262.30290000000002</v>
      </c>
      <c r="E1295" s="2">
        <v>96519</v>
      </c>
      <c r="F1295" s="1">
        <v>347.96370000000002</v>
      </c>
      <c r="G1295" s="1">
        <v>0.82599999999999996</v>
      </c>
      <c r="H1295" s="1">
        <v>0.98519999999999996</v>
      </c>
      <c r="I1295" s="1">
        <v>0.72799999999999998</v>
      </c>
      <c r="J1295" s="1">
        <v>0.81579999999999997</v>
      </c>
      <c r="K1295" s="1">
        <v>1.7739</v>
      </c>
      <c r="L1295" s="1">
        <v>0.74780000000000002</v>
      </c>
      <c r="M1295">
        <v>0</v>
      </c>
    </row>
    <row r="1296" spans="1:13" x14ac:dyDescent="0.3">
      <c r="A1296" s="2">
        <v>81198</v>
      </c>
      <c r="B1296" s="1">
        <v>1118.627</v>
      </c>
      <c r="C1296" s="1">
        <v>444.9393</v>
      </c>
      <c r="D1296" s="1">
        <v>233.42150000000001</v>
      </c>
      <c r="E1296" s="2">
        <v>81990</v>
      </c>
      <c r="F1296" s="1">
        <v>321.53460000000001</v>
      </c>
      <c r="G1296" s="1">
        <v>0.85129999999999995</v>
      </c>
      <c r="H1296" s="1">
        <v>0.99029999999999996</v>
      </c>
      <c r="I1296" s="1">
        <v>0.71479999999999999</v>
      </c>
      <c r="J1296" s="1">
        <v>0.81540000000000001</v>
      </c>
      <c r="K1296" s="1">
        <v>1.9061999999999999</v>
      </c>
      <c r="L1296" s="1">
        <v>0.72260000000000002</v>
      </c>
      <c r="M1296">
        <v>0</v>
      </c>
    </row>
    <row r="1297" spans="1:13" x14ac:dyDescent="0.3">
      <c r="A1297" s="2">
        <v>64276</v>
      </c>
      <c r="B1297" s="1">
        <v>1002.303</v>
      </c>
      <c r="C1297" s="1">
        <v>366.1481</v>
      </c>
      <c r="D1297" s="1">
        <v>226.63910000000001</v>
      </c>
      <c r="E1297" s="2">
        <v>65696</v>
      </c>
      <c r="F1297" s="1">
        <v>286.07470000000001</v>
      </c>
      <c r="G1297" s="1">
        <v>0.78539999999999999</v>
      </c>
      <c r="H1297" s="1">
        <v>0.97840000000000005</v>
      </c>
      <c r="I1297" s="1">
        <v>0.74039999999999995</v>
      </c>
      <c r="J1297" s="1">
        <v>0.80400000000000005</v>
      </c>
      <c r="K1297" s="1">
        <v>1.6155999999999999</v>
      </c>
      <c r="L1297" s="1">
        <v>0.78129999999999999</v>
      </c>
      <c r="M1297">
        <v>0</v>
      </c>
    </row>
    <row r="1298" spans="1:13" x14ac:dyDescent="0.3">
      <c r="A1298" s="2">
        <v>77715</v>
      </c>
      <c r="B1298" s="1">
        <v>1059.2719999999999</v>
      </c>
      <c r="C1298" s="1">
        <v>403.27429999999998</v>
      </c>
      <c r="D1298" s="1">
        <v>246.87620000000001</v>
      </c>
      <c r="E1298" s="2">
        <v>78525</v>
      </c>
      <c r="F1298" s="1">
        <v>314.56290000000001</v>
      </c>
      <c r="G1298" s="1">
        <v>0.79069999999999996</v>
      </c>
      <c r="H1298" s="1">
        <v>0.98970000000000002</v>
      </c>
      <c r="I1298" s="1">
        <v>0.73970000000000002</v>
      </c>
      <c r="J1298" s="1">
        <v>0.87039999999999995</v>
      </c>
      <c r="K1298" s="1">
        <v>1.6335</v>
      </c>
      <c r="L1298" s="1">
        <v>0.78</v>
      </c>
      <c r="M1298">
        <v>0</v>
      </c>
    </row>
    <row r="1299" spans="1:13" x14ac:dyDescent="0.3">
      <c r="A1299" s="2">
        <v>69528</v>
      </c>
      <c r="B1299" s="1">
        <v>1049.346</v>
      </c>
      <c r="C1299" s="1">
        <v>414.52519999999998</v>
      </c>
      <c r="D1299" s="1">
        <v>215.1771</v>
      </c>
      <c r="E1299" s="2">
        <v>70426</v>
      </c>
      <c r="F1299" s="1">
        <v>297.53289999999998</v>
      </c>
      <c r="G1299" s="1">
        <v>0.85470000000000002</v>
      </c>
      <c r="H1299" s="1">
        <v>0.98719999999999997</v>
      </c>
      <c r="I1299" s="1">
        <v>0.61439999999999995</v>
      </c>
      <c r="J1299" s="1">
        <v>0.79349999999999998</v>
      </c>
      <c r="K1299" s="1">
        <v>1.9263999999999999</v>
      </c>
      <c r="L1299" s="1">
        <v>0.71779999999999999</v>
      </c>
      <c r="M1299">
        <v>0</v>
      </c>
    </row>
    <row r="1300" spans="1:13" x14ac:dyDescent="0.3">
      <c r="A1300" s="2">
        <v>59466</v>
      </c>
      <c r="B1300" s="1">
        <v>912.15200000000004</v>
      </c>
      <c r="C1300" s="1">
        <v>340.69510000000002</v>
      </c>
      <c r="D1300" s="1">
        <v>222.95670000000001</v>
      </c>
      <c r="E1300" s="2">
        <v>59949</v>
      </c>
      <c r="F1300" s="1">
        <v>275.1626</v>
      </c>
      <c r="G1300" s="1">
        <v>0.75609999999999999</v>
      </c>
      <c r="H1300" s="1">
        <v>0.9919</v>
      </c>
      <c r="I1300" s="1">
        <v>0.73819999999999997</v>
      </c>
      <c r="J1300" s="1">
        <v>0.89810000000000001</v>
      </c>
      <c r="K1300" s="1">
        <v>1.5281</v>
      </c>
      <c r="L1300" s="1">
        <v>0.80769999999999997</v>
      </c>
      <c r="M1300">
        <v>0</v>
      </c>
    </row>
    <row r="1301" spans="1:13" x14ac:dyDescent="0.3">
      <c r="A1301" s="2">
        <v>78502</v>
      </c>
      <c r="B1301" s="1">
        <v>1079.3340000000001</v>
      </c>
      <c r="C1301" s="1">
        <v>421.68979999999999</v>
      </c>
      <c r="D1301" s="1">
        <v>237.97839999999999</v>
      </c>
      <c r="E1301" s="2">
        <v>79204</v>
      </c>
      <c r="F1301" s="1">
        <v>316.15159999999997</v>
      </c>
      <c r="G1301" s="1">
        <v>0.82550000000000001</v>
      </c>
      <c r="H1301" s="1">
        <v>0.99109999999999998</v>
      </c>
      <c r="I1301" s="1">
        <v>0.73350000000000004</v>
      </c>
      <c r="J1301" s="1">
        <v>0.8468</v>
      </c>
      <c r="K1301" s="1">
        <v>1.772</v>
      </c>
      <c r="L1301" s="1">
        <v>0.74970000000000003</v>
      </c>
      <c r="M1301">
        <v>0</v>
      </c>
    </row>
    <row r="1302" spans="1:13" x14ac:dyDescent="0.3">
      <c r="A1302" s="2">
        <v>76910</v>
      </c>
      <c r="B1302" s="1">
        <v>1146.8800000000001</v>
      </c>
      <c r="C1302" s="1">
        <v>483.58749999999998</v>
      </c>
      <c r="D1302" s="1">
        <v>203.55619999999999</v>
      </c>
      <c r="E1302" s="2">
        <v>77745</v>
      </c>
      <c r="F1302" s="1">
        <v>312.92950000000002</v>
      </c>
      <c r="G1302" s="1">
        <v>0.90710000000000002</v>
      </c>
      <c r="H1302" s="1">
        <v>0.98929999999999996</v>
      </c>
      <c r="I1302" s="1">
        <v>0.76290000000000002</v>
      </c>
      <c r="J1302" s="1">
        <v>0.73480000000000001</v>
      </c>
      <c r="K1302" s="1">
        <v>2.3757000000000001</v>
      </c>
      <c r="L1302" s="1">
        <v>0.64710000000000001</v>
      </c>
      <c r="M1302">
        <v>1</v>
      </c>
    </row>
    <row r="1303" spans="1:13" x14ac:dyDescent="0.3">
      <c r="A1303" s="2">
        <v>118751</v>
      </c>
      <c r="B1303" s="1">
        <v>1468.2239999999999</v>
      </c>
      <c r="C1303" s="1">
        <v>629.72299999999996</v>
      </c>
      <c r="D1303" s="1">
        <v>240.97819999999999</v>
      </c>
      <c r="E1303" s="2">
        <v>120036</v>
      </c>
      <c r="F1303" s="1">
        <v>388.84249999999997</v>
      </c>
      <c r="G1303" s="1">
        <v>0.92390000000000005</v>
      </c>
      <c r="H1303" s="1">
        <v>0.98929999999999996</v>
      </c>
      <c r="I1303" s="1">
        <v>0.74399999999999999</v>
      </c>
      <c r="J1303" s="1">
        <v>0.69220000000000004</v>
      </c>
      <c r="K1303" s="1">
        <v>2.6132</v>
      </c>
      <c r="L1303" s="1">
        <v>0.61750000000000005</v>
      </c>
      <c r="M1303">
        <v>1</v>
      </c>
    </row>
    <row r="1304" spans="1:13" x14ac:dyDescent="0.3">
      <c r="A1304" s="2">
        <v>86565</v>
      </c>
      <c r="B1304" s="1">
        <v>1215.6969999999999</v>
      </c>
      <c r="C1304" s="1">
        <v>508.16079999999999</v>
      </c>
      <c r="D1304" s="1">
        <v>218.31030000000001</v>
      </c>
      <c r="E1304" s="2">
        <v>87292</v>
      </c>
      <c r="F1304" s="1">
        <v>331.99090000000001</v>
      </c>
      <c r="G1304" s="1">
        <v>0.90300000000000002</v>
      </c>
      <c r="H1304" s="1">
        <v>0.99170000000000003</v>
      </c>
      <c r="I1304" s="1">
        <v>0.71889999999999998</v>
      </c>
      <c r="J1304" s="1">
        <v>0.73599999999999999</v>
      </c>
      <c r="K1304" s="1">
        <v>2.3277000000000001</v>
      </c>
      <c r="L1304" s="1">
        <v>0.65329999999999999</v>
      </c>
      <c r="M1304">
        <v>1</v>
      </c>
    </row>
    <row r="1305" spans="1:13" x14ac:dyDescent="0.3">
      <c r="A1305" s="2">
        <v>72106</v>
      </c>
      <c r="B1305" s="1">
        <v>1131.1379999999999</v>
      </c>
      <c r="C1305" s="1">
        <v>484.91910000000001</v>
      </c>
      <c r="D1305" s="1">
        <v>193.09889999999999</v>
      </c>
      <c r="E1305" s="2">
        <v>72800</v>
      </c>
      <c r="F1305" s="1">
        <v>302.99869999999999</v>
      </c>
      <c r="G1305" s="1">
        <v>0.9173</v>
      </c>
      <c r="H1305" s="1">
        <v>0.99050000000000005</v>
      </c>
      <c r="I1305" s="1">
        <v>0.61870000000000003</v>
      </c>
      <c r="J1305" s="1">
        <v>0.70820000000000005</v>
      </c>
      <c r="K1305" s="1">
        <v>2.5112000000000001</v>
      </c>
      <c r="L1305" s="1">
        <v>0.62480000000000002</v>
      </c>
      <c r="M1305">
        <v>1</v>
      </c>
    </row>
    <row r="1306" spans="1:13" x14ac:dyDescent="0.3">
      <c r="A1306" s="2">
        <v>86686</v>
      </c>
      <c r="B1306" s="1">
        <v>1208.5350000000001</v>
      </c>
      <c r="C1306" s="1">
        <v>509.72070000000002</v>
      </c>
      <c r="D1306" s="1">
        <v>216.92519999999999</v>
      </c>
      <c r="E1306" s="2">
        <v>87352</v>
      </c>
      <c r="F1306" s="1">
        <v>332.22289999999998</v>
      </c>
      <c r="G1306" s="1">
        <v>0.90490000000000004</v>
      </c>
      <c r="H1306" s="1">
        <v>0.99239999999999995</v>
      </c>
      <c r="I1306" s="1">
        <v>0.74109999999999998</v>
      </c>
      <c r="J1306" s="1">
        <v>0.74580000000000002</v>
      </c>
      <c r="K1306" s="1">
        <v>2.3498000000000001</v>
      </c>
      <c r="L1306" s="1">
        <v>0.65180000000000005</v>
      </c>
      <c r="M1306">
        <v>1</v>
      </c>
    </row>
    <row r="1307" spans="1:13" x14ac:dyDescent="0.3">
      <c r="A1307" s="2">
        <v>91703</v>
      </c>
      <c r="B1307" s="1">
        <v>1279.029</v>
      </c>
      <c r="C1307" s="1">
        <v>549.68989999999997</v>
      </c>
      <c r="D1307" s="1">
        <v>213.0754</v>
      </c>
      <c r="E1307" s="2">
        <v>92721</v>
      </c>
      <c r="F1307" s="1">
        <v>341.70150000000001</v>
      </c>
      <c r="G1307" s="1">
        <v>0.92179999999999995</v>
      </c>
      <c r="H1307" s="1">
        <v>0.98899999999999999</v>
      </c>
      <c r="I1307" s="1">
        <v>0.72260000000000002</v>
      </c>
      <c r="J1307" s="1">
        <v>0.70440000000000003</v>
      </c>
      <c r="K1307" s="1">
        <v>2.5798000000000001</v>
      </c>
      <c r="L1307" s="1">
        <v>0.62160000000000004</v>
      </c>
      <c r="M1307">
        <v>1</v>
      </c>
    </row>
    <row r="1308" spans="1:13" x14ac:dyDescent="0.3">
      <c r="A1308" s="2">
        <v>97531</v>
      </c>
      <c r="B1308" s="1">
        <v>1262.1949999999999</v>
      </c>
      <c r="C1308" s="1">
        <v>517.78790000000004</v>
      </c>
      <c r="D1308" s="1">
        <v>241.3246</v>
      </c>
      <c r="E1308" s="2">
        <v>98317</v>
      </c>
      <c r="F1308" s="1">
        <v>352.39229999999998</v>
      </c>
      <c r="G1308" s="1">
        <v>0.88470000000000004</v>
      </c>
      <c r="H1308" s="1">
        <v>0.99199999999999999</v>
      </c>
      <c r="I1308" s="1">
        <v>0.72940000000000005</v>
      </c>
      <c r="J1308" s="1">
        <v>0.76929999999999998</v>
      </c>
      <c r="K1308" s="1">
        <v>2.1456</v>
      </c>
      <c r="L1308" s="1">
        <v>0.68059999999999998</v>
      </c>
      <c r="M1308">
        <v>1</v>
      </c>
    </row>
    <row r="1309" spans="1:13" x14ac:dyDescent="0.3">
      <c r="A1309" s="2">
        <v>78118</v>
      </c>
      <c r="B1309" s="1">
        <v>1123.454</v>
      </c>
      <c r="C1309" s="1">
        <v>463.98829999999998</v>
      </c>
      <c r="D1309" s="1">
        <v>214.7636</v>
      </c>
      <c r="E1309" s="2">
        <v>78900</v>
      </c>
      <c r="F1309" s="1">
        <v>315.37740000000002</v>
      </c>
      <c r="G1309" s="1">
        <v>0.88639999999999997</v>
      </c>
      <c r="H1309" s="1">
        <v>0.99009999999999998</v>
      </c>
      <c r="I1309" s="1">
        <v>0.75049999999999994</v>
      </c>
      <c r="J1309" s="1">
        <v>0.77780000000000005</v>
      </c>
      <c r="K1309" s="1">
        <v>2.1604999999999999</v>
      </c>
      <c r="L1309" s="1">
        <v>0.67969999999999997</v>
      </c>
      <c r="M1309">
        <v>1</v>
      </c>
    </row>
    <row r="1310" spans="1:13" x14ac:dyDescent="0.3">
      <c r="A1310" s="2">
        <v>86731</v>
      </c>
      <c r="B1310" s="1">
        <v>1185.1410000000001</v>
      </c>
      <c r="C1310" s="1">
        <v>493.00990000000002</v>
      </c>
      <c r="D1310" s="1">
        <v>224.6722</v>
      </c>
      <c r="E1310" s="2">
        <v>87625</v>
      </c>
      <c r="F1310" s="1">
        <v>332.3091</v>
      </c>
      <c r="G1310" s="1">
        <v>0.8901</v>
      </c>
      <c r="H1310" s="1">
        <v>0.98980000000000001</v>
      </c>
      <c r="I1310" s="1">
        <v>0.72740000000000005</v>
      </c>
      <c r="J1310" s="1">
        <v>0.77600000000000002</v>
      </c>
      <c r="K1310" s="1">
        <v>2.1943999999999999</v>
      </c>
      <c r="L1310" s="1">
        <v>0.67400000000000004</v>
      </c>
      <c r="M1310">
        <v>1</v>
      </c>
    </row>
    <row r="1311" spans="1:13" x14ac:dyDescent="0.3">
      <c r="A1311" s="2">
        <v>104732</v>
      </c>
      <c r="B1311" s="1">
        <v>1305.931</v>
      </c>
      <c r="C1311" s="1">
        <v>544.90570000000002</v>
      </c>
      <c r="D1311" s="1">
        <v>245.71899999999999</v>
      </c>
      <c r="E1311" s="2">
        <v>105514</v>
      </c>
      <c r="F1311" s="1">
        <v>365.16969999999998</v>
      </c>
      <c r="G1311" s="1">
        <v>0.89259999999999995</v>
      </c>
      <c r="H1311" s="1">
        <v>0.99260000000000004</v>
      </c>
      <c r="I1311" s="1">
        <v>0.72509999999999997</v>
      </c>
      <c r="J1311" s="1">
        <v>0.77170000000000005</v>
      </c>
      <c r="K1311" s="1">
        <v>2.2176</v>
      </c>
      <c r="L1311" s="1">
        <v>0.67020000000000002</v>
      </c>
      <c r="M1311">
        <v>1</v>
      </c>
    </row>
    <row r="1312" spans="1:13" x14ac:dyDescent="0.3">
      <c r="A1312" s="2">
        <v>91678</v>
      </c>
      <c r="B1312" s="1">
        <v>1228.2929999999999</v>
      </c>
      <c r="C1312" s="1">
        <v>511.9812</v>
      </c>
      <c r="D1312" s="1">
        <v>228.82230000000001</v>
      </c>
      <c r="E1312" s="2">
        <v>92459</v>
      </c>
      <c r="F1312" s="1">
        <v>341.6549</v>
      </c>
      <c r="G1312" s="1">
        <v>0.89459999999999995</v>
      </c>
      <c r="H1312" s="1">
        <v>0.99160000000000004</v>
      </c>
      <c r="I1312" s="1">
        <v>0.65</v>
      </c>
      <c r="J1312" s="1">
        <v>0.76359999999999995</v>
      </c>
      <c r="K1312" s="1">
        <v>2.2374999999999998</v>
      </c>
      <c r="L1312" s="1">
        <v>0.6673</v>
      </c>
      <c r="M1312">
        <v>1</v>
      </c>
    </row>
    <row r="1313" spans="1:13" x14ac:dyDescent="0.3">
      <c r="A1313" s="2">
        <v>84720</v>
      </c>
      <c r="B1313" s="1">
        <v>1168.1690000000001</v>
      </c>
      <c r="C1313" s="1">
        <v>482.637</v>
      </c>
      <c r="D1313" s="1">
        <v>225.2079</v>
      </c>
      <c r="E1313" s="2">
        <v>85531</v>
      </c>
      <c r="F1313" s="1">
        <v>328.43389999999999</v>
      </c>
      <c r="G1313" s="1">
        <v>0.88449999999999995</v>
      </c>
      <c r="H1313" s="1">
        <v>0.99050000000000005</v>
      </c>
      <c r="I1313" s="1">
        <v>0.75149999999999995</v>
      </c>
      <c r="J1313" s="1">
        <v>0.7802</v>
      </c>
      <c r="K1313" s="1">
        <v>2.1431</v>
      </c>
      <c r="L1313" s="1">
        <v>0.68049999999999999</v>
      </c>
      <c r="M1313">
        <v>1</v>
      </c>
    </row>
    <row r="1314" spans="1:13" x14ac:dyDescent="0.3">
      <c r="A1314" s="2">
        <v>70395</v>
      </c>
      <c r="B1314" s="1">
        <v>1088.52</v>
      </c>
      <c r="C1314" s="1">
        <v>465.10359999999997</v>
      </c>
      <c r="D1314" s="1">
        <v>193.38990000000001</v>
      </c>
      <c r="E1314" s="2">
        <v>71016</v>
      </c>
      <c r="F1314" s="1">
        <v>299.38220000000001</v>
      </c>
      <c r="G1314" s="1">
        <v>0.90949999999999998</v>
      </c>
      <c r="H1314" s="1">
        <v>0.99129999999999996</v>
      </c>
      <c r="I1314" s="1">
        <v>0.75060000000000004</v>
      </c>
      <c r="J1314" s="1">
        <v>0.74660000000000004</v>
      </c>
      <c r="K1314" s="1">
        <v>2.4049999999999998</v>
      </c>
      <c r="L1314" s="1">
        <v>0.64370000000000005</v>
      </c>
      <c r="M1314">
        <v>1</v>
      </c>
    </row>
    <row r="1315" spans="1:13" x14ac:dyDescent="0.3">
      <c r="A1315" s="2">
        <v>81401</v>
      </c>
      <c r="B1315" s="1">
        <v>1196.7049999999999</v>
      </c>
      <c r="C1315" s="1">
        <v>521.3143</v>
      </c>
      <c r="D1315" s="1">
        <v>199.0874</v>
      </c>
      <c r="E1315" s="2">
        <v>82040</v>
      </c>
      <c r="F1315" s="1">
        <v>321.93630000000002</v>
      </c>
      <c r="G1315" s="1">
        <v>0.92420000000000002</v>
      </c>
      <c r="H1315" s="1">
        <v>0.99219999999999997</v>
      </c>
      <c r="I1315" s="1">
        <v>0.78100000000000003</v>
      </c>
      <c r="J1315" s="1">
        <v>0.71430000000000005</v>
      </c>
      <c r="K1315" s="1">
        <v>2.6185</v>
      </c>
      <c r="L1315" s="1">
        <v>0.61750000000000005</v>
      </c>
      <c r="M1315">
        <v>1</v>
      </c>
    </row>
    <row r="1316" spans="1:13" x14ac:dyDescent="0.3">
      <c r="A1316" s="2">
        <v>106858</v>
      </c>
      <c r="B1316" s="1">
        <v>1337.154</v>
      </c>
      <c r="C1316" s="1">
        <v>547.3261</v>
      </c>
      <c r="D1316" s="1">
        <v>249.58029999999999</v>
      </c>
      <c r="E1316" s="2">
        <v>107957</v>
      </c>
      <c r="F1316" s="1">
        <v>368.85750000000002</v>
      </c>
      <c r="G1316" s="1">
        <v>0.89</v>
      </c>
      <c r="H1316" s="1">
        <v>0.98980000000000001</v>
      </c>
      <c r="I1316" s="1">
        <v>0.72540000000000004</v>
      </c>
      <c r="J1316" s="1">
        <v>0.751</v>
      </c>
      <c r="K1316" s="1">
        <v>2.1930000000000001</v>
      </c>
      <c r="L1316" s="1">
        <v>0.67390000000000005</v>
      </c>
      <c r="M1316">
        <v>1</v>
      </c>
    </row>
    <row r="1317" spans="1:13" x14ac:dyDescent="0.3">
      <c r="A1317" s="2">
        <v>87522</v>
      </c>
      <c r="B1317" s="1">
        <v>1240.6869999999999</v>
      </c>
      <c r="C1317" s="1">
        <v>533.52769999999998</v>
      </c>
      <c r="D1317" s="1">
        <v>209.56569999999999</v>
      </c>
      <c r="E1317" s="2">
        <v>88303</v>
      </c>
      <c r="F1317" s="1">
        <v>333.82100000000003</v>
      </c>
      <c r="G1317" s="1">
        <v>0.91959999999999997</v>
      </c>
      <c r="H1317" s="1">
        <v>0.99119999999999997</v>
      </c>
      <c r="I1317" s="1">
        <v>0.76659999999999995</v>
      </c>
      <c r="J1317" s="1">
        <v>0.71450000000000002</v>
      </c>
      <c r="K1317" s="1">
        <v>2.5459000000000001</v>
      </c>
      <c r="L1317" s="1">
        <v>0.62570000000000003</v>
      </c>
      <c r="M1317">
        <v>1</v>
      </c>
    </row>
    <row r="1318" spans="1:13" x14ac:dyDescent="0.3">
      <c r="A1318" s="2">
        <v>90721</v>
      </c>
      <c r="B1318" s="1">
        <v>1274.566</v>
      </c>
      <c r="C1318" s="1">
        <v>548.60569999999996</v>
      </c>
      <c r="D1318" s="1">
        <v>211.4624</v>
      </c>
      <c r="E1318" s="2">
        <v>92036</v>
      </c>
      <c r="F1318" s="1">
        <v>339.86700000000002</v>
      </c>
      <c r="G1318" s="1">
        <v>0.92269999999999996</v>
      </c>
      <c r="H1318" s="1">
        <v>0.98570000000000002</v>
      </c>
      <c r="I1318" s="1">
        <v>0.70589999999999997</v>
      </c>
      <c r="J1318" s="1">
        <v>0.70179999999999998</v>
      </c>
      <c r="K1318" s="1">
        <v>2.5943000000000001</v>
      </c>
      <c r="L1318" s="1">
        <v>0.61950000000000005</v>
      </c>
      <c r="M1318">
        <v>1</v>
      </c>
    </row>
    <row r="1319" spans="1:13" x14ac:dyDescent="0.3">
      <c r="A1319" s="2">
        <v>109667</v>
      </c>
      <c r="B1319" s="1">
        <v>1327.5229999999999</v>
      </c>
      <c r="C1319" s="1">
        <v>552.56870000000004</v>
      </c>
      <c r="D1319" s="1">
        <v>253.95339999999999</v>
      </c>
      <c r="E1319" s="2">
        <v>110419</v>
      </c>
      <c r="F1319" s="1">
        <v>373.67410000000001</v>
      </c>
      <c r="G1319" s="1">
        <v>0.8881</v>
      </c>
      <c r="H1319" s="1">
        <v>0.99319999999999997</v>
      </c>
      <c r="I1319" s="1">
        <v>0.72299999999999998</v>
      </c>
      <c r="J1319" s="1">
        <v>0.78200000000000003</v>
      </c>
      <c r="K1319" s="1">
        <v>2.1758999999999999</v>
      </c>
      <c r="L1319" s="1">
        <v>0.67620000000000002</v>
      </c>
      <c r="M1319">
        <v>1</v>
      </c>
    </row>
    <row r="1320" spans="1:13" x14ac:dyDescent="0.3">
      <c r="A1320" s="2">
        <v>107910</v>
      </c>
      <c r="B1320" s="1">
        <v>1351.1969999999999</v>
      </c>
      <c r="C1320" s="1">
        <v>571.42439999999999</v>
      </c>
      <c r="D1320" s="1">
        <v>241.7612</v>
      </c>
      <c r="E1320" s="2">
        <v>109255</v>
      </c>
      <c r="F1320" s="1">
        <v>370.6687</v>
      </c>
      <c r="G1320" s="1">
        <v>0.90610000000000002</v>
      </c>
      <c r="H1320" s="1">
        <v>0.98770000000000002</v>
      </c>
      <c r="I1320" s="1">
        <v>0.76470000000000005</v>
      </c>
      <c r="J1320" s="1">
        <v>0.74270000000000003</v>
      </c>
      <c r="K1320" s="1">
        <v>2.3635999999999999</v>
      </c>
      <c r="L1320" s="1">
        <v>0.64870000000000005</v>
      </c>
      <c r="M1320">
        <v>1</v>
      </c>
    </row>
    <row r="1321" spans="1:13" x14ac:dyDescent="0.3">
      <c r="A1321" s="2">
        <v>86793</v>
      </c>
      <c r="B1321" s="1">
        <v>1178.5530000000001</v>
      </c>
      <c r="C1321" s="1">
        <v>485.80180000000001</v>
      </c>
      <c r="D1321" s="1">
        <v>228.21940000000001</v>
      </c>
      <c r="E1321" s="2">
        <v>87510</v>
      </c>
      <c r="F1321" s="1">
        <v>332.42790000000002</v>
      </c>
      <c r="G1321" s="1">
        <v>0.88280000000000003</v>
      </c>
      <c r="H1321" s="1">
        <v>0.99180000000000001</v>
      </c>
      <c r="I1321" s="1">
        <v>0.69159999999999999</v>
      </c>
      <c r="J1321" s="1">
        <v>0.78520000000000001</v>
      </c>
      <c r="K1321" s="1">
        <v>2.1286999999999998</v>
      </c>
      <c r="L1321" s="1">
        <v>0.68430000000000002</v>
      </c>
      <c r="M1321">
        <v>1</v>
      </c>
    </row>
    <row r="1322" spans="1:13" x14ac:dyDescent="0.3">
      <c r="A1322" s="2">
        <v>84878</v>
      </c>
      <c r="B1322" s="1">
        <v>1222.5440000000001</v>
      </c>
      <c r="C1322" s="1">
        <v>520.95719999999994</v>
      </c>
      <c r="D1322" s="1">
        <v>208.72790000000001</v>
      </c>
      <c r="E1322" s="2">
        <v>85960</v>
      </c>
      <c r="F1322" s="1">
        <v>328.74009999999998</v>
      </c>
      <c r="G1322" s="1">
        <v>0.91620000000000001</v>
      </c>
      <c r="H1322" s="1">
        <v>0.98740000000000006</v>
      </c>
      <c r="I1322" s="1">
        <v>0.73350000000000004</v>
      </c>
      <c r="J1322" s="1">
        <v>0.71360000000000001</v>
      </c>
      <c r="K1322" s="1">
        <v>2.4958999999999998</v>
      </c>
      <c r="L1322" s="1">
        <v>0.63100000000000001</v>
      </c>
      <c r="M1322">
        <v>1</v>
      </c>
    </row>
    <row r="1323" spans="1:13" x14ac:dyDescent="0.3">
      <c r="A1323" s="2">
        <v>108497</v>
      </c>
      <c r="B1323" s="1">
        <v>1454.5830000000001</v>
      </c>
      <c r="C1323" s="1">
        <v>648.40120000000002</v>
      </c>
      <c r="D1323" s="1">
        <v>213.47229999999999</v>
      </c>
      <c r="E1323" s="2">
        <v>109343</v>
      </c>
      <c r="F1323" s="1">
        <v>371.6755</v>
      </c>
      <c r="G1323" s="1">
        <v>0.94430000000000003</v>
      </c>
      <c r="H1323" s="1">
        <v>0.99229999999999996</v>
      </c>
      <c r="I1323" s="1">
        <v>0.74919999999999998</v>
      </c>
      <c r="J1323" s="1">
        <v>0.64439999999999997</v>
      </c>
      <c r="K1323" s="1">
        <v>3.0373999999999999</v>
      </c>
      <c r="L1323" s="1">
        <v>0.57320000000000004</v>
      </c>
      <c r="M1323">
        <v>1</v>
      </c>
    </row>
    <row r="1324" spans="1:13" x14ac:dyDescent="0.3">
      <c r="A1324" s="2">
        <v>78553</v>
      </c>
      <c r="B1324" s="1">
        <v>1160.606</v>
      </c>
      <c r="C1324" s="1">
        <v>488.46050000000002</v>
      </c>
      <c r="D1324" s="1">
        <v>206.29769999999999</v>
      </c>
      <c r="E1324" s="2">
        <v>79303</v>
      </c>
      <c r="F1324" s="1">
        <v>316.2543</v>
      </c>
      <c r="G1324" s="1">
        <v>0.90639999999999998</v>
      </c>
      <c r="H1324" s="1">
        <v>0.99050000000000005</v>
      </c>
      <c r="I1324" s="1">
        <v>0.54500000000000004</v>
      </c>
      <c r="J1324" s="1">
        <v>0.73280000000000001</v>
      </c>
      <c r="K1324" s="1">
        <v>2.3677000000000001</v>
      </c>
      <c r="L1324" s="1">
        <v>0.64749999999999996</v>
      </c>
      <c r="M1324">
        <v>1</v>
      </c>
    </row>
    <row r="1325" spans="1:13" x14ac:dyDescent="0.3">
      <c r="A1325" s="2">
        <v>65952</v>
      </c>
      <c r="B1325" s="1">
        <v>1048.691</v>
      </c>
      <c r="C1325" s="1">
        <v>444.95819999999998</v>
      </c>
      <c r="D1325" s="1">
        <v>189.52209999999999</v>
      </c>
      <c r="E1325" s="2">
        <v>66706</v>
      </c>
      <c r="F1325" s="1">
        <v>289.78039999999999</v>
      </c>
      <c r="G1325" s="1">
        <v>0.90480000000000005</v>
      </c>
      <c r="H1325" s="1">
        <v>0.98870000000000002</v>
      </c>
      <c r="I1325" s="1">
        <v>0.7702</v>
      </c>
      <c r="J1325" s="1">
        <v>0.75360000000000005</v>
      </c>
      <c r="K1325" s="1">
        <v>2.3477999999999999</v>
      </c>
      <c r="L1325" s="1">
        <v>0.65129999999999999</v>
      </c>
      <c r="M1325">
        <v>1</v>
      </c>
    </row>
    <row r="1326" spans="1:13" x14ac:dyDescent="0.3">
      <c r="A1326" s="2">
        <v>80839</v>
      </c>
      <c r="B1326" s="1">
        <v>1228.9110000000001</v>
      </c>
      <c r="C1326" s="1">
        <v>543.13400000000001</v>
      </c>
      <c r="D1326" s="1">
        <v>191.2893</v>
      </c>
      <c r="E1326" s="2">
        <v>81620</v>
      </c>
      <c r="F1326" s="1">
        <v>320.82299999999998</v>
      </c>
      <c r="G1326" s="1">
        <v>0.93589999999999995</v>
      </c>
      <c r="H1326" s="1">
        <v>0.99039999999999995</v>
      </c>
      <c r="I1326" s="1">
        <v>0.77969999999999995</v>
      </c>
      <c r="J1326" s="1">
        <v>0.67269999999999996</v>
      </c>
      <c r="K1326" s="1">
        <v>2.8393000000000002</v>
      </c>
      <c r="L1326" s="1">
        <v>0.5907</v>
      </c>
      <c r="M1326">
        <v>1</v>
      </c>
    </row>
    <row r="1327" spans="1:13" x14ac:dyDescent="0.3">
      <c r="A1327" s="2">
        <v>98203</v>
      </c>
      <c r="B1327" s="1">
        <v>1231.365</v>
      </c>
      <c r="C1327" s="1">
        <v>504.17669999999998</v>
      </c>
      <c r="D1327" s="1">
        <v>248.37039999999999</v>
      </c>
      <c r="E1327" s="2">
        <v>98837</v>
      </c>
      <c r="F1327" s="1">
        <v>353.60419999999999</v>
      </c>
      <c r="G1327" s="1">
        <v>0.87019999999999997</v>
      </c>
      <c r="H1327" s="1">
        <v>0.99360000000000004</v>
      </c>
      <c r="I1327" s="1">
        <v>0.75219999999999998</v>
      </c>
      <c r="J1327" s="1">
        <v>0.81389999999999996</v>
      </c>
      <c r="K1327" s="1">
        <v>2.0299</v>
      </c>
      <c r="L1327" s="1">
        <v>0.70130000000000003</v>
      </c>
      <c r="M1327">
        <v>1</v>
      </c>
    </row>
    <row r="1328" spans="1:13" x14ac:dyDescent="0.3">
      <c r="A1328" s="2">
        <v>81230</v>
      </c>
      <c r="B1328" s="1">
        <v>1165.5709999999999</v>
      </c>
      <c r="C1328" s="1">
        <v>492.02820000000003</v>
      </c>
      <c r="D1328" s="1">
        <v>210.88509999999999</v>
      </c>
      <c r="E1328" s="2">
        <v>81945</v>
      </c>
      <c r="F1328" s="1">
        <v>321.59800000000001</v>
      </c>
      <c r="G1328" s="1">
        <v>0.90349999999999997</v>
      </c>
      <c r="H1328" s="1">
        <v>0.99129999999999996</v>
      </c>
      <c r="I1328" s="1">
        <v>0.75970000000000004</v>
      </c>
      <c r="J1328" s="1">
        <v>0.75139999999999996</v>
      </c>
      <c r="K1328" s="1">
        <v>2.3332000000000002</v>
      </c>
      <c r="L1328" s="1">
        <v>0.65359999999999996</v>
      </c>
      <c r="M1328">
        <v>1</v>
      </c>
    </row>
    <row r="1329" spans="1:13" x14ac:dyDescent="0.3">
      <c r="A1329" s="2">
        <v>70952</v>
      </c>
      <c r="B1329" s="1">
        <v>1069.69</v>
      </c>
      <c r="C1329" s="1">
        <v>445.63369999999998</v>
      </c>
      <c r="D1329" s="1">
        <v>203.2825</v>
      </c>
      <c r="E1329" s="2">
        <v>71506</v>
      </c>
      <c r="F1329" s="1">
        <v>300.5643</v>
      </c>
      <c r="G1329" s="1">
        <v>0.88990000000000002</v>
      </c>
      <c r="H1329" s="1">
        <v>0.99229999999999996</v>
      </c>
      <c r="I1329" s="1">
        <v>0.75060000000000004</v>
      </c>
      <c r="J1329" s="1">
        <v>0.7792</v>
      </c>
      <c r="K1329" s="1">
        <v>2.1922000000000001</v>
      </c>
      <c r="L1329" s="1">
        <v>0.67449999999999999</v>
      </c>
      <c r="M1329">
        <v>1</v>
      </c>
    </row>
    <row r="1330" spans="1:13" x14ac:dyDescent="0.3">
      <c r="A1330" s="2">
        <v>97302</v>
      </c>
      <c r="B1330" s="1">
        <v>1287.6300000000001</v>
      </c>
      <c r="C1330" s="1">
        <v>546.85649999999998</v>
      </c>
      <c r="D1330" s="1">
        <v>227.54570000000001</v>
      </c>
      <c r="E1330" s="2">
        <v>98234</v>
      </c>
      <c r="F1330" s="1">
        <v>351.97829999999999</v>
      </c>
      <c r="G1330" s="1">
        <v>0.9093</v>
      </c>
      <c r="H1330" s="1">
        <v>0.99050000000000005</v>
      </c>
      <c r="I1330" s="1">
        <v>0.74560000000000004</v>
      </c>
      <c r="J1330" s="1">
        <v>0.73750000000000004</v>
      </c>
      <c r="K1330" s="1">
        <v>2.4033000000000002</v>
      </c>
      <c r="L1330" s="1">
        <v>0.64359999999999995</v>
      </c>
      <c r="M1330">
        <v>1</v>
      </c>
    </row>
    <row r="1331" spans="1:13" x14ac:dyDescent="0.3">
      <c r="A1331" s="2">
        <v>74778</v>
      </c>
      <c r="B1331" s="1">
        <v>1055.4000000000001</v>
      </c>
      <c r="C1331" s="1">
        <v>420.63459999999998</v>
      </c>
      <c r="D1331" s="1">
        <v>227.28800000000001</v>
      </c>
      <c r="E1331" s="2">
        <v>75378</v>
      </c>
      <c r="F1331" s="1">
        <v>308.56169999999997</v>
      </c>
      <c r="G1331" s="1">
        <v>0.84140000000000004</v>
      </c>
      <c r="H1331" s="1">
        <v>0.99199999999999999</v>
      </c>
      <c r="I1331" s="1">
        <v>0.75049999999999994</v>
      </c>
      <c r="J1331" s="1">
        <v>0.84360000000000002</v>
      </c>
      <c r="K1331" s="1">
        <v>1.8507</v>
      </c>
      <c r="L1331" s="1">
        <v>0.73360000000000003</v>
      </c>
      <c r="M1331">
        <v>1</v>
      </c>
    </row>
    <row r="1332" spans="1:13" x14ac:dyDescent="0.3">
      <c r="A1332" s="2">
        <v>86887</v>
      </c>
      <c r="B1332" s="1">
        <v>1247.123</v>
      </c>
      <c r="C1332" s="1">
        <v>538.74300000000005</v>
      </c>
      <c r="D1332" s="1">
        <v>206.01560000000001</v>
      </c>
      <c r="E1332" s="2">
        <v>87706</v>
      </c>
      <c r="F1332" s="1">
        <v>332.6078</v>
      </c>
      <c r="G1332" s="1">
        <v>0.92400000000000004</v>
      </c>
      <c r="H1332" s="1">
        <v>0.99070000000000003</v>
      </c>
      <c r="I1332" s="1">
        <v>0.72150000000000003</v>
      </c>
      <c r="J1332" s="1">
        <v>0.70199999999999996</v>
      </c>
      <c r="K1332" s="1">
        <v>2.6151</v>
      </c>
      <c r="L1332" s="1">
        <v>0.61739999999999995</v>
      </c>
      <c r="M1332">
        <v>1</v>
      </c>
    </row>
    <row r="1333" spans="1:13" x14ac:dyDescent="0.3">
      <c r="A1333" s="2">
        <v>77175</v>
      </c>
      <c r="B1333" s="1">
        <v>1086.05</v>
      </c>
      <c r="C1333" s="1">
        <v>439.50009999999997</v>
      </c>
      <c r="D1333" s="1">
        <v>224.21420000000001</v>
      </c>
      <c r="E1333" s="2">
        <v>77745</v>
      </c>
      <c r="F1333" s="1">
        <v>313.46809999999999</v>
      </c>
      <c r="G1333" s="1">
        <v>0.86009999999999998</v>
      </c>
      <c r="H1333" s="1">
        <v>0.99270000000000003</v>
      </c>
      <c r="I1333" s="1">
        <v>0.73629999999999995</v>
      </c>
      <c r="J1333" s="1">
        <v>0.82220000000000004</v>
      </c>
      <c r="K1333" s="1">
        <v>1.9601999999999999</v>
      </c>
      <c r="L1333" s="1">
        <v>0.71319999999999995</v>
      </c>
      <c r="M1333">
        <v>1</v>
      </c>
    </row>
    <row r="1334" spans="1:13" x14ac:dyDescent="0.3">
      <c r="A1334" s="2">
        <v>67404</v>
      </c>
      <c r="B1334" s="1">
        <v>1037.2380000000001</v>
      </c>
      <c r="C1334" s="1">
        <v>430.89139999999998</v>
      </c>
      <c r="D1334" s="1">
        <v>199.7996</v>
      </c>
      <c r="E1334" s="2">
        <v>67930</v>
      </c>
      <c r="F1334" s="1">
        <v>292.95299999999997</v>
      </c>
      <c r="G1334" s="1">
        <v>0.88600000000000001</v>
      </c>
      <c r="H1334" s="1">
        <v>0.99229999999999996</v>
      </c>
      <c r="I1334" s="1">
        <v>0.74460000000000004</v>
      </c>
      <c r="J1334" s="1">
        <v>0.7873</v>
      </c>
      <c r="K1334" s="1">
        <v>2.1566000000000001</v>
      </c>
      <c r="L1334" s="1">
        <v>0.67989999999999995</v>
      </c>
      <c r="M1334">
        <v>1</v>
      </c>
    </row>
    <row r="1335" spans="1:13" x14ac:dyDescent="0.3">
      <c r="A1335" s="2">
        <v>85990</v>
      </c>
      <c r="B1335" s="1">
        <v>1211.528</v>
      </c>
      <c r="C1335" s="1">
        <v>512.3587</v>
      </c>
      <c r="D1335" s="1">
        <v>215.1045</v>
      </c>
      <c r="E1335" s="2">
        <v>86704</v>
      </c>
      <c r="F1335" s="1">
        <v>330.88650000000001</v>
      </c>
      <c r="G1335" s="1">
        <v>0.90759999999999996</v>
      </c>
      <c r="H1335" s="1">
        <v>0.99180000000000001</v>
      </c>
      <c r="I1335" s="1">
        <v>0.5494</v>
      </c>
      <c r="J1335" s="1">
        <v>0.73619999999999997</v>
      </c>
      <c r="K1335" s="1">
        <v>2.3818999999999999</v>
      </c>
      <c r="L1335" s="1">
        <v>0.64580000000000004</v>
      </c>
      <c r="M1335">
        <v>1</v>
      </c>
    </row>
    <row r="1336" spans="1:13" x14ac:dyDescent="0.3">
      <c r="A1336" s="2">
        <v>74748</v>
      </c>
      <c r="B1336" s="1">
        <v>1082.8789999999999</v>
      </c>
      <c r="C1336" s="1">
        <v>447.8655</v>
      </c>
      <c r="D1336" s="1">
        <v>213.25819999999999</v>
      </c>
      <c r="E1336" s="2">
        <v>75383</v>
      </c>
      <c r="F1336" s="1">
        <v>308.49979999999999</v>
      </c>
      <c r="G1336" s="1">
        <v>0.87939999999999996</v>
      </c>
      <c r="H1336" s="1">
        <v>0.99160000000000004</v>
      </c>
      <c r="I1336" s="1">
        <v>0.76039999999999996</v>
      </c>
      <c r="J1336" s="1">
        <v>0.80100000000000005</v>
      </c>
      <c r="K1336" s="1">
        <v>2.1000999999999999</v>
      </c>
      <c r="L1336" s="1">
        <v>0.68879999999999997</v>
      </c>
      <c r="M1336">
        <v>1</v>
      </c>
    </row>
    <row r="1337" spans="1:13" x14ac:dyDescent="0.3">
      <c r="A1337" s="2">
        <v>77106</v>
      </c>
      <c r="B1337" s="1">
        <v>1101.604</v>
      </c>
      <c r="C1337" s="1">
        <v>449.47590000000002</v>
      </c>
      <c r="D1337" s="1">
        <v>219.1738</v>
      </c>
      <c r="E1337" s="2">
        <v>77787</v>
      </c>
      <c r="F1337" s="1">
        <v>313.32799999999997</v>
      </c>
      <c r="G1337" s="1">
        <v>0.87309999999999999</v>
      </c>
      <c r="H1337" s="1">
        <v>0.99119999999999997</v>
      </c>
      <c r="I1337" s="1">
        <v>0.73360000000000003</v>
      </c>
      <c r="J1337" s="1">
        <v>0.7984</v>
      </c>
      <c r="K1337" s="1">
        <v>2.0508000000000002</v>
      </c>
      <c r="L1337" s="1">
        <v>0.69710000000000005</v>
      </c>
      <c r="M1337">
        <v>1</v>
      </c>
    </row>
    <row r="1338" spans="1:13" x14ac:dyDescent="0.3">
      <c r="A1338" s="2">
        <v>107678</v>
      </c>
      <c r="B1338" s="1">
        <v>1316.6790000000001</v>
      </c>
      <c r="C1338" s="1">
        <v>540.72249999999997</v>
      </c>
      <c r="D1338" s="1">
        <v>254.77869999999999</v>
      </c>
      <c r="E1338" s="2">
        <v>108665</v>
      </c>
      <c r="F1338" s="1">
        <v>370.27</v>
      </c>
      <c r="G1338" s="1">
        <v>0.88200000000000001</v>
      </c>
      <c r="H1338" s="1">
        <v>0.9909</v>
      </c>
      <c r="I1338" s="1">
        <v>0.74570000000000003</v>
      </c>
      <c r="J1338" s="1">
        <v>0.78049999999999997</v>
      </c>
      <c r="K1338" s="1">
        <v>2.1223000000000001</v>
      </c>
      <c r="L1338" s="1">
        <v>0.68479999999999996</v>
      </c>
      <c r="M1338">
        <v>1</v>
      </c>
    </row>
    <row r="1339" spans="1:13" x14ac:dyDescent="0.3">
      <c r="A1339" s="2">
        <v>96680</v>
      </c>
      <c r="B1339" s="1">
        <v>1224.787</v>
      </c>
      <c r="C1339" s="1">
        <v>473.19499999999999</v>
      </c>
      <c r="D1339" s="1">
        <v>261.85919999999999</v>
      </c>
      <c r="E1339" s="2">
        <v>97931</v>
      </c>
      <c r="F1339" s="1">
        <v>350.85149999999999</v>
      </c>
      <c r="G1339" s="1">
        <v>0.83289999999999997</v>
      </c>
      <c r="H1339" s="1">
        <v>0.98719999999999997</v>
      </c>
      <c r="I1339" s="1">
        <v>0.76429999999999998</v>
      </c>
      <c r="J1339" s="1">
        <v>0.80989999999999995</v>
      </c>
      <c r="K1339" s="1">
        <v>1.8070999999999999</v>
      </c>
      <c r="L1339" s="1">
        <v>0.74150000000000005</v>
      </c>
      <c r="M1339">
        <v>1</v>
      </c>
    </row>
    <row r="1340" spans="1:13" x14ac:dyDescent="0.3">
      <c r="A1340" s="2">
        <v>105209</v>
      </c>
      <c r="B1340" s="1">
        <v>1324.626</v>
      </c>
      <c r="C1340" s="1">
        <v>545.24860000000001</v>
      </c>
      <c r="D1340" s="1">
        <v>246.9796</v>
      </c>
      <c r="E1340" s="2">
        <v>106238</v>
      </c>
      <c r="F1340" s="1">
        <v>366.00040000000001</v>
      </c>
      <c r="G1340" s="1">
        <v>0.89149999999999996</v>
      </c>
      <c r="H1340" s="1">
        <v>0.99029999999999996</v>
      </c>
      <c r="I1340" s="1">
        <v>0.72170000000000001</v>
      </c>
      <c r="J1340" s="1">
        <v>0.75349999999999995</v>
      </c>
      <c r="K1340" s="1">
        <v>2.2077</v>
      </c>
      <c r="L1340" s="1">
        <v>0.67130000000000001</v>
      </c>
      <c r="M1340">
        <v>1</v>
      </c>
    </row>
    <row r="1341" spans="1:13" x14ac:dyDescent="0.3">
      <c r="A1341" s="2">
        <v>99190</v>
      </c>
      <c r="B1341" s="1">
        <v>1332.7339999999999</v>
      </c>
      <c r="C1341" s="1">
        <v>574.14599999999996</v>
      </c>
      <c r="D1341" s="1">
        <v>221.41739999999999</v>
      </c>
      <c r="E1341" s="2">
        <v>100079</v>
      </c>
      <c r="F1341" s="1">
        <v>355.37670000000003</v>
      </c>
      <c r="G1341" s="1">
        <v>0.92259999999999998</v>
      </c>
      <c r="H1341" s="1">
        <v>0.99109999999999998</v>
      </c>
      <c r="I1341" s="1">
        <v>0.7429</v>
      </c>
      <c r="J1341" s="1">
        <v>0.70179999999999998</v>
      </c>
      <c r="K1341" s="1">
        <v>2.593</v>
      </c>
      <c r="L1341" s="1">
        <v>0.61899999999999999</v>
      </c>
      <c r="M1341">
        <v>1</v>
      </c>
    </row>
    <row r="1342" spans="1:13" x14ac:dyDescent="0.3">
      <c r="A1342" s="2">
        <v>97725</v>
      </c>
      <c r="B1342" s="1">
        <v>1308.444</v>
      </c>
      <c r="C1342" s="1">
        <v>557.30610000000001</v>
      </c>
      <c r="D1342" s="1">
        <v>224.23490000000001</v>
      </c>
      <c r="E1342" s="2">
        <v>99120</v>
      </c>
      <c r="F1342" s="1">
        <v>352.74259999999998</v>
      </c>
      <c r="G1342" s="1">
        <v>0.91549999999999998</v>
      </c>
      <c r="H1342" s="1">
        <v>0.9859</v>
      </c>
      <c r="I1342" s="1">
        <v>0.77229999999999999</v>
      </c>
      <c r="J1342" s="1">
        <v>0.71730000000000005</v>
      </c>
      <c r="K1342" s="1">
        <v>2.4853999999999998</v>
      </c>
      <c r="L1342" s="1">
        <v>0.63290000000000002</v>
      </c>
      <c r="M1342">
        <v>1</v>
      </c>
    </row>
    <row r="1343" spans="1:13" x14ac:dyDescent="0.3">
      <c r="A1343" s="2">
        <v>69106</v>
      </c>
      <c r="B1343" s="1">
        <v>1053.71</v>
      </c>
      <c r="C1343" s="1">
        <v>438.73230000000001</v>
      </c>
      <c r="D1343" s="1">
        <v>202.06120000000001</v>
      </c>
      <c r="E1343" s="2">
        <v>69645</v>
      </c>
      <c r="F1343" s="1">
        <v>296.62849999999997</v>
      </c>
      <c r="G1343" s="1">
        <v>0.88759999999999994</v>
      </c>
      <c r="H1343" s="1">
        <v>0.99229999999999996</v>
      </c>
      <c r="I1343" s="1">
        <v>0.77370000000000005</v>
      </c>
      <c r="J1343" s="1">
        <v>0.78210000000000002</v>
      </c>
      <c r="K1343" s="1">
        <v>2.1713</v>
      </c>
      <c r="L1343" s="1">
        <v>0.67610000000000003</v>
      </c>
      <c r="M1343">
        <v>1</v>
      </c>
    </row>
    <row r="1344" spans="1:13" x14ac:dyDescent="0.3">
      <c r="A1344" s="2">
        <v>91674</v>
      </c>
      <c r="B1344" s="1">
        <v>1230.4749999999999</v>
      </c>
      <c r="C1344" s="1">
        <v>503.7944</v>
      </c>
      <c r="D1344" s="1">
        <v>232.78829999999999</v>
      </c>
      <c r="E1344" s="2">
        <v>92561</v>
      </c>
      <c r="F1344" s="1">
        <v>341.6474</v>
      </c>
      <c r="G1344" s="1">
        <v>0.88680000000000003</v>
      </c>
      <c r="H1344" s="1">
        <v>0.99039999999999995</v>
      </c>
      <c r="I1344" s="1">
        <v>0.76270000000000004</v>
      </c>
      <c r="J1344" s="1">
        <v>0.76090000000000002</v>
      </c>
      <c r="K1344" s="1">
        <v>2.1642000000000001</v>
      </c>
      <c r="L1344" s="1">
        <v>0.67810000000000004</v>
      </c>
      <c r="M1344">
        <v>1</v>
      </c>
    </row>
    <row r="1345" spans="1:13" x14ac:dyDescent="0.3">
      <c r="A1345" s="2">
        <v>76262</v>
      </c>
      <c r="B1345" s="1">
        <v>1067.326</v>
      </c>
      <c r="C1345" s="1">
        <v>415.72989999999999</v>
      </c>
      <c r="D1345" s="1">
        <v>234.09469999999999</v>
      </c>
      <c r="E1345" s="2">
        <v>76927</v>
      </c>
      <c r="F1345" s="1">
        <v>311.60840000000002</v>
      </c>
      <c r="G1345" s="1">
        <v>0.82640000000000002</v>
      </c>
      <c r="H1345" s="1">
        <v>0.99139999999999995</v>
      </c>
      <c r="I1345" s="1">
        <v>0.72819999999999996</v>
      </c>
      <c r="J1345" s="1">
        <v>0.84119999999999995</v>
      </c>
      <c r="K1345" s="1">
        <v>1.7759</v>
      </c>
      <c r="L1345" s="1">
        <v>0.74950000000000006</v>
      </c>
      <c r="M1345">
        <v>1</v>
      </c>
    </row>
    <row r="1346" spans="1:13" x14ac:dyDescent="0.3">
      <c r="A1346" s="2">
        <v>59486</v>
      </c>
      <c r="B1346" s="1">
        <v>975.77200000000005</v>
      </c>
      <c r="C1346" s="1">
        <v>399.6035</v>
      </c>
      <c r="D1346" s="1">
        <v>190.8801</v>
      </c>
      <c r="E1346" s="2">
        <v>59988</v>
      </c>
      <c r="F1346" s="1">
        <v>275.20890000000003</v>
      </c>
      <c r="G1346" s="1">
        <v>0.87849999999999995</v>
      </c>
      <c r="H1346" s="1">
        <v>0.99160000000000004</v>
      </c>
      <c r="I1346" s="1">
        <v>0.74729999999999996</v>
      </c>
      <c r="J1346" s="1">
        <v>0.78510000000000002</v>
      </c>
      <c r="K1346" s="1">
        <v>2.0935000000000001</v>
      </c>
      <c r="L1346" s="1">
        <v>0.68869999999999998</v>
      </c>
      <c r="M1346">
        <v>1</v>
      </c>
    </row>
    <row r="1347" spans="1:13" x14ac:dyDescent="0.3">
      <c r="A1347" s="2">
        <v>49673</v>
      </c>
      <c r="B1347" s="1">
        <v>950.26700000000005</v>
      </c>
      <c r="C1347" s="1">
        <v>408.73219999999998</v>
      </c>
      <c r="D1347" s="1">
        <v>155.4211</v>
      </c>
      <c r="E1347" s="2">
        <v>50306</v>
      </c>
      <c r="F1347" s="1">
        <v>251.48679999999999</v>
      </c>
      <c r="G1347" s="1">
        <v>0.92490000000000006</v>
      </c>
      <c r="H1347" s="1">
        <v>0.98740000000000006</v>
      </c>
      <c r="I1347" s="1">
        <v>0.64990000000000003</v>
      </c>
      <c r="J1347" s="1">
        <v>0.69130000000000003</v>
      </c>
      <c r="K1347" s="1">
        <v>2.6297999999999999</v>
      </c>
      <c r="L1347" s="1">
        <v>0.61529999999999996</v>
      </c>
      <c r="M1347">
        <v>1</v>
      </c>
    </row>
    <row r="1348" spans="1:13" x14ac:dyDescent="0.3">
      <c r="A1348" s="2">
        <v>96657</v>
      </c>
      <c r="B1348" s="1">
        <v>1285.0450000000001</v>
      </c>
      <c r="C1348" s="1">
        <v>526.84320000000002</v>
      </c>
      <c r="D1348" s="1">
        <v>235.26840000000001</v>
      </c>
      <c r="E1348" s="2">
        <v>97792</v>
      </c>
      <c r="F1348" s="1">
        <v>350.8098</v>
      </c>
      <c r="G1348" s="1">
        <v>0.89480000000000004</v>
      </c>
      <c r="H1348" s="1">
        <v>0.98839999999999995</v>
      </c>
      <c r="I1348" s="1">
        <v>0.65400000000000003</v>
      </c>
      <c r="J1348" s="1">
        <v>0.73550000000000004</v>
      </c>
      <c r="K1348" s="1">
        <v>2.2393000000000001</v>
      </c>
      <c r="L1348" s="1">
        <v>0.66590000000000005</v>
      </c>
      <c r="M1348">
        <v>1</v>
      </c>
    </row>
    <row r="1349" spans="1:13" x14ac:dyDescent="0.3">
      <c r="A1349" s="2">
        <v>56819</v>
      </c>
      <c r="B1349" s="1">
        <v>950.64800000000002</v>
      </c>
      <c r="C1349" s="1">
        <v>384.66239999999999</v>
      </c>
      <c r="D1349" s="1">
        <v>188.59809999999999</v>
      </c>
      <c r="E1349" s="2">
        <v>57390</v>
      </c>
      <c r="F1349" s="1">
        <v>268.96879999999999</v>
      </c>
      <c r="G1349" s="1">
        <v>0.87160000000000004</v>
      </c>
      <c r="H1349" s="1">
        <v>0.99009999999999998</v>
      </c>
      <c r="I1349" s="1">
        <v>0.73950000000000005</v>
      </c>
      <c r="J1349" s="1">
        <v>0.79010000000000002</v>
      </c>
      <c r="K1349" s="1">
        <v>2.0396000000000001</v>
      </c>
      <c r="L1349" s="1">
        <v>0.69920000000000004</v>
      </c>
      <c r="M1349">
        <v>1</v>
      </c>
    </row>
    <row r="1350" spans="1:13" x14ac:dyDescent="0.3">
      <c r="A1350" s="2">
        <v>75593</v>
      </c>
      <c r="B1350" s="1">
        <v>1074.479</v>
      </c>
      <c r="C1350" s="1">
        <v>416.03859999999997</v>
      </c>
      <c r="D1350" s="1">
        <v>233.22800000000001</v>
      </c>
      <c r="E1350" s="2">
        <v>76620</v>
      </c>
      <c r="F1350" s="1">
        <v>310.23860000000002</v>
      </c>
      <c r="G1350" s="1">
        <v>0.82809999999999995</v>
      </c>
      <c r="H1350" s="1">
        <v>0.98660000000000003</v>
      </c>
      <c r="I1350" s="1">
        <v>0.7248</v>
      </c>
      <c r="J1350" s="1">
        <v>0.82279999999999998</v>
      </c>
      <c r="K1350" s="1">
        <v>1.7838000000000001</v>
      </c>
      <c r="L1350" s="1">
        <v>0.74570000000000003</v>
      </c>
      <c r="M1350">
        <v>1</v>
      </c>
    </row>
    <row r="1351" spans="1:13" x14ac:dyDescent="0.3">
      <c r="A1351" s="2">
        <v>48098</v>
      </c>
      <c r="B1351" s="1">
        <v>925.19100000000003</v>
      </c>
      <c r="C1351" s="1">
        <v>395.80279999999999</v>
      </c>
      <c r="D1351" s="1">
        <v>156.10079999999999</v>
      </c>
      <c r="E1351" s="2">
        <v>48643</v>
      </c>
      <c r="F1351" s="1">
        <v>247.46770000000001</v>
      </c>
      <c r="G1351" s="1">
        <v>0.91890000000000005</v>
      </c>
      <c r="H1351" s="1">
        <v>0.98880000000000001</v>
      </c>
      <c r="I1351" s="1">
        <v>0.64500000000000002</v>
      </c>
      <c r="J1351" s="1">
        <v>0.70609999999999995</v>
      </c>
      <c r="K1351" s="1">
        <v>2.5356000000000001</v>
      </c>
      <c r="L1351" s="1">
        <v>0.62519999999999998</v>
      </c>
      <c r="M1351">
        <v>1</v>
      </c>
    </row>
    <row r="1352" spans="1:13" x14ac:dyDescent="0.3">
      <c r="A1352" s="2">
        <v>62349</v>
      </c>
      <c r="B1352" s="1">
        <v>1047.9480000000001</v>
      </c>
      <c r="C1352" s="1">
        <v>442.53789999999998</v>
      </c>
      <c r="D1352" s="1">
        <v>180.0368</v>
      </c>
      <c r="E1352" s="2">
        <v>62996</v>
      </c>
      <c r="F1352" s="1">
        <v>281.75380000000001</v>
      </c>
      <c r="G1352" s="1">
        <v>0.91349999999999998</v>
      </c>
      <c r="H1352" s="1">
        <v>0.98970000000000002</v>
      </c>
      <c r="I1352" s="1">
        <v>0.52690000000000003</v>
      </c>
      <c r="J1352" s="1">
        <v>0.71340000000000003</v>
      </c>
      <c r="K1352" s="1">
        <v>2.4580000000000002</v>
      </c>
      <c r="L1352" s="1">
        <v>0.63670000000000004</v>
      </c>
      <c r="M1352">
        <v>1</v>
      </c>
    </row>
    <row r="1353" spans="1:13" x14ac:dyDescent="0.3">
      <c r="A1353" s="2">
        <v>58876</v>
      </c>
      <c r="B1353" s="1">
        <v>975.62800000000004</v>
      </c>
      <c r="C1353" s="1">
        <v>400.6413</v>
      </c>
      <c r="D1353" s="1">
        <v>188.1532</v>
      </c>
      <c r="E1353" s="2">
        <v>59500</v>
      </c>
      <c r="F1353" s="1">
        <v>273.79419999999999</v>
      </c>
      <c r="G1353" s="1">
        <v>0.88290000000000002</v>
      </c>
      <c r="H1353" s="1">
        <v>0.98950000000000005</v>
      </c>
      <c r="I1353" s="1">
        <v>0.64900000000000002</v>
      </c>
      <c r="J1353" s="1">
        <v>0.77729999999999999</v>
      </c>
      <c r="K1353" s="1">
        <v>2.1293000000000002</v>
      </c>
      <c r="L1353" s="1">
        <v>0.68340000000000001</v>
      </c>
      <c r="M1353">
        <v>1</v>
      </c>
    </row>
    <row r="1354" spans="1:13" x14ac:dyDescent="0.3">
      <c r="A1354" s="2">
        <v>86778</v>
      </c>
      <c r="B1354" s="1">
        <v>1212.825</v>
      </c>
      <c r="C1354" s="1">
        <v>494.65910000000002</v>
      </c>
      <c r="D1354" s="1">
        <v>224.17859999999999</v>
      </c>
      <c r="E1354" s="2">
        <v>87667</v>
      </c>
      <c r="F1354" s="1">
        <v>332.39909999999998</v>
      </c>
      <c r="G1354" s="1">
        <v>0.89139999999999997</v>
      </c>
      <c r="H1354" s="1">
        <v>0.9899</v>
      </c>
      <c r="I1354" s="1">
        <v>0.62949999999999995</v>
      </c>
      <c r="J1354" s="1">
        <v>0.74129999999999996</v>
      </c>
      <c r="K1354" s="1">
        <v>2.2065000000000001</v>
      </c>
      <c r="L1354" s="1">
        <v>0.67200000000000004</v>
      </c>
      <c r="M1354">
        <v>1</v>
      </c>
    </row>
    <row r="1355" spans="1:13" x14ac:dyDescent="0.3">
      <c r="A1355" s="2">
        <v>52447</v>
      </c>
      <c r="B1355" s="1">
        <v>926.82600000000002</v>
      </c>
      <c r="C1355" s="1">
        <v>388.98630000000003</v>
      </c>
      <c r="D1355" s="1">
        <v>172.04230000000001</v>
      </c>
      <c r="E1355" s="2">
        <v>52958</v>
      </c>
      <c r="F1355" s="1">
        <v>258.41359999999997</v>
      </c>
      <c r="G1355" s="1">
        <v>0.89690000000000003</v>
      </c>
      <c r="H1355" s="1">
        <v>0.99039999999999995</v>
      </c>
      <c r="I1355" s="1">
        <v>0.65380000000000005</v>
      </c>
      <c r="J1355" s="1">
        <v>0.76719999999999999</v>
      </c>
      <c r="K1355" s="1">
        <v>2.2610000000000001</v>
      </c>
      <c r="L1355" s="1">
        <v>0.6643</v>
      </c>
      <c r="M1355">
        <v>1</v>
      </c>
    </row>
    <row r="1356" spans="1:13" x14ac:dyDescent="0.3">
      <c r="A1356" s="2">
        <v>53554</v>
      </c>
      <c r="B1356" s="1">
        <v>921.66499999999996</v>
      </c>
      <c r="C1356" s="1">
        <v>372.08359999999999</v>
      </c>
      <c r="D1356" s="1">
        <v>184.0684</v>
      </c>
      <c r="E1356" s="2">
        <v>54082</v>
      </c>
      <c r="F1356" s="1">
        <v>261.12650000000002</v>
      </c>
      <c r="G1356" s="1">
        <v>0.86909999999999998</v>
      </c>
      <c r="H1356" s="1">
        <v>0.99019999999999997</v>
      </c>
      <c r="I1356" s="1">
        <v>0.62609999999999999</v>
      </c>
      <c r="J1356" s="1">
        <v>0.79220000000000002</v>
      </c>
      <c r="K1356" s="1">
        <v>2.0213999999999999</v>
      </c>
      <c r="L1356" s="1">
        <v>0.70179999999999998</v>
      </c>
      <c r="M1356">
        <v>1</v>
      </c>
    </row>
    <row r="1357" spans="1:13" x14ac:dyDescent="0.3">
      <c r="A1357" s="2">
        <v>55462</v>
      </c>
      <c r="B1357" s="1">
        <v>952.25300000000004</v>
      </c>
      <c r="C1357" s="1">
        <v>383.56209999999999</v>
      </c>
      <c r="D1357" s="1">
        <v>185.48740000000001</v>
      </c>
      <c r="E1357" s="2">
        <v>56210</v>
      </c>
      <c r="F1357" s="1">
        <v>265.73750000000001</v>
      </c>
      <c r="G1357" s="1">
        <v>0.87529999999999997</v>
      </c>
      <c r="H1357" s="1">
        <v>0.98670000000000002</v>
      </c>
      <c r="I1357" s="1">
        <v>0.72009999999999996</v>
      </c>
      <c r="J1357" s="1">
        <v>0.76859999999999995</v>
      </c>
      <c r="K1357" s="1">
        <v>2.0678999999999998</v>
      </c>
      <c r="L1357" s="1">
        <v>0.69279999999999997</v>
      </c>
      <c r="M1357">
        <v>1</v>
      </c>
    </row>
    <row r="1358" spans="1:13" x14ac:dyDescent="0.3">
      <c r="A1358" s="2">
        <v>71099</v>
      </c>
      <c r="B1358" s="1">
        <v>1111.482</v>
      </c>
      <c r="C1358" s="1">
        <v>471.63</v>
      </c>
      <c r="D1358" s="1">
        <v>192.6712</v>
      </c>
      <c r="E1358" s="2">
        <v>71810</v>
      </c>
      <c r="F1358" s="1">
        <v>300.87549999999999</v>
      </c>
      <c r="G1358" s="1">
        <v>0.91269999999999996</v>
      </c>
      <c r="H1358" s="1">
        <v>0.99009999999999998</v>
      </c>
      <c r="I1358" s="1">
        <v>0.5353</v>
      </c>
      <c r="J1358" s="1">
        <v>0.72319999999999995</v>
      </c>
      <c r="K1358" s="1">
        <v>2.4478</v>
      </c>
      <c r="L1358" s="1">
        <v>0.63790000000000002</v>
      </c>
      <c r="M1358">
        <v>1</v>
      </c>
    </row>
    <row r="1359" spans="1:13" x14ac:dyDescent="0.3">
      <c r="A1359" s="2">
        <v>71077</v>
      </c>
      <c r="B1359" s="1">
        <v>1136.241</v>
      </c>
      <c r="C1359" s="1">
        <v>488.28910000000002</v>
      </c>
      <c r="D1359" s="1">
        <v>186.00129999999999</v>
      </c>
      <c r="E1359" s="2">
        <v>71792</v>
      </c>
      <c r="F1359" s="1">
        <v>300.82889999999998</v>
      </c>
      <c r="G1359" s="1">
        <v>0.92459999999999998</v>
      </c>
      <c r="H1359" s="1">
        <v>0.99</v>
      </c>
      <c r="I1359" s="1">
        <v>0.51319999999999999</v>
      </c>
      <c r="J1359" s="1">
        <v>0.69179999999999997</v>
      </c>
      <c r="K1359" s="1">
        <v>2.6252</v>
      </c>
      <c r="L1359" s="1">
        <v>0.61609999999999998</v>
      </c>
      <c r="M1359">
        <v>1</v>
      </c>
    </row>
    <row r="1360" spans="1:13" x14ac:dyDescent="0.3">
      <c r="A1360" s="2">
        <v>58469</v>
      </c>
      <c r="B1360" s="1">
        <v>1007.0410000000001</v>
      </c>
      <c r="C1360" s="1">
        <v>430.20030000000003</v>
      </c>
      <c r="D1360" s="1">
        <v>173.81370000000001</v>
      </c>
      <c r="E1360" s="2">
        <v>59077</v>
      </c>
      <c r="F1360" s="1">
        <v>272.84620000000001</v>
      </c>
      <c r="G1360" s="1">
        <v>0.91469999999999996</v>
      </c>
      <c r="H1360" s="1">
        <v>0.98970000000000002</v>
      </c>
      <c r="I1360" s="1">
        <v>0.746</v>
      </c>
      <c r="J1360" s="1">
        <v>0.72450000000000003</v>
      </c>
      <c r="K1360" s="1">
        <v>2.4750999999999999</v>
      </c>
      <c r="L1360" s="1">
        <v>0.63419999999999999</v>
      </c>
      <c r="M1360">
        <v>1</v>
      </c>
    </row>
    <row r="1361" spans="1:13" x14ac:dyDescent="0.3">
      <c r="A1361" s="2">
        <v>74319</v>
      </c>
      <c r="B1361" s="1">
        <v>1138.1559999999999</v>
      </c>
      <c r="C1361" s="1">
        <v>482.36900000000003</v>
      </c>
      <c r="D1361" s="1">
        <v>197.25280000000001</v>
      </c>
      <c r="E1361" s="2">
        <v>75401</v>
      </c>
      <c r="F1361" s="1">
        <v>307.61320000000001</v>
      </c>
      <c r="G1361" s="1">
        <v>0.91259999999999997</v>
      </c>
      <c r="H1361" s="1">
        <v>0.98570000000000002</v>
      </c>
      <c r="I1361" s="1">
        <v>0.68859999999999999</v>
      </c>
      <c r="J1361" s="1">
        <v>0.72099999999999997</v>
      </c>
      <c r="K1361" s="1">
        <v>2.4453999999999998</v>
      </c>
      <c r="L1361" s="1">
        <v>0.63770000000000004</v>
      </c>
      <c r="M1361">
        <v>1</v>
      </c>
    </row>
    <row r="1362" spans="1:13" x14ac:dyDescent="0.3">
      <c r="A1362" s="2">
        <v>77390</v>
      </c>
      <c r="B1362" s="1">
        <v>1152.702</v>
      </c>
      <c r="C1362" s="1">
        <v>491.04610000000002</v>
      </c>
      <c r="D1362" s="1">
        <v>201.2354</v>
      </c>
      <c r="E1362" s="2">
        <v>78089</v>
      </c>
      <c r="F1362" s="1">
        <v>313.90449999999998</v>
      </c>
      <c r="G1362" s="1">
        <v>0.91220000000000001</v>
      </c>
      <c r="H1362" s="1">
        <v>0.99099999999999999</v>
      </c>
      <c r="I1362" s="1">
        <v>0.76790000000000003</v>
      </c>
      <c r="J1362" s="1">
        <v>0.7319</v>
      </c>
      <c r="K1362" s="1">
        <v>2.4401999999999999</v>
      </c>
      <c r="L1362" s="1">
        <v>0.63929999999999998</v>
      </c>
      <c r="M1362">
        <v>1</v>
      </c>
    </row>
    <row r="1363" spans="1:13" x14ac:dyDescent="0.3">
      <c r="A1363" s="2">
        <v>58852</v>
      </c>
      <c r="B1363" s="1">
        <v>999.39400000000001</v>
      </c>
      <c r="C1363" s="1">
        <v>423.64210000000003</v>
      </c>
      <c r="D1363" s="1">
        <v>177.46719999999999</v>
      </c>
      <c r="E1363" s="2">
        <v>59297</v>
      </c>
      <c r="F1363" s="1">
        <v>273.73840000000001</v>
      </c>
      <c r="G1363" s="1">
        <v>0.90800000000000003</v>
      </c>
      <c r="H1363" s="1">
        <v>0.99250000000000005</v>
      </c>
      <c r="I1363" s="1">
        <v>0.55369999999999997</v>
      </c>
      <c r="J1363" s="1">
        <v>0.74050000000000005</v>
      </c>
      <c r="K1363" s="1">
        <v>2.3872</v>
      </c>
      <c r="L1363" s="1">
        <v>0.6462</v>
      </c>
      <c r="M1363">
        <v>1</v>
      </c>
    </row>
    <row r="1364" spans="1:13" x14ac:dyDescent="0.3">
      <c r="A1364" s="2">
        <v>65824</v>
      </c>
      <c r="B1364" s="1">
        <v>1002.951</v>
      </c>
      <c r="C1364" s="1">
        <v>403.49950000000001</v>
      </c>
      <c r="D1364" s="1">
        <v>209.3306</v>
      </c>
      <c r="E1364" s="2">
        <v>66381</v>
      </c>
      <c r="F1364" s="1">
        <v>289.4991</v>
      </c>
      <c r="G1364" s="1">
        <v>0.85489999999999999</v>
      </c>
      <c r="H1364" s="1">
        <v>0.99160000000000004</v>
      </c>
      <c r="I1364" s="1">
        <v>0.71020000000000005</v>
      </c>
      <c r="J1364" s="1">
        <v>0.82230000000000003</v>
      </c>
      <c r="K1364" s="1">
        <v>1.9276</v>
      </c>
      <c r="L1364" s="1">
        <v>0.71750000000000003</v>
      </c>
      <c r="M1364">
        <v>1</v>
      </c>
    </row>
    <row r="1365" spans="1:13" x14ac:dyDescent="0.3">
      <c r="A1365" s="2">
        <v>56700</v>
      </c>
      <c r="B1365" s="1">
        <v>944.08900000000006</v>
      </c>
      <c r="C1365" s="1">
        <v>364.91629999999998</v>
      </c>
      <c r="D1365" s="1">
        <v>201.7569</v>
      </c>
      <c r="E1365" s="2">
        <v>57658</v>
      </c>
      <c r="F1365" s="1">
        <v>268.68700000000001</v>
      </c>
      <c r="G1365" s="1">
        <v>0.83330000000000004</v>
      </c>
      <c r="H1365" s="1">
        <v>0.98340000000000005</v>
      </c>
      <c r="I1365" s="1">
        <v>0.71750000000000003</v>
      </c>
      <c r="J1365" s="1">
        <v>0.7994</v>
      </c>
      <c r="K1365" s="1">
        <v>1.8087</v>
      </c>
      <c r="L1365" s="1">
        <v>0.73629999999999995</v>
      </c>
      <c r="M1365">
        <v>1</v>
      </c>
    </row>
    <row r="1366" spans="1:13" x14ac:dyDescent="0.3">
      <c r="A1366" s="2">
        <v>56801</v>
      </c>
      <c r="B1366" s="1">
        <v>1008.319</v>
      </c>
      <c r="C1366" s="1">
        <v>430.89330000000001</v>
      </c>
      <c r="D1366" s="1">
        <v>168.5249</v>
      </c>
      <c r="E1366" s="2">
        <v>57790</v>
      </c>
      <c r="F1366" s="1">
        <v>268.92619999999999</v>
      </c>
      <c r="G1366" s="1">
        <v>0.92030000000000001</v>
      </c>
      <c r="H1366" s="1">
        <v>0.9829</v>
      </c>
      <c r="I1366" s="1">
        <v>0.63970000000000005</v>
      </c>
      <c r="J1366" s="1">
        <v>0.70209999999999995</v>
      </c>
      <c r="K1366" s="1">
        <v>2.5569000000000002</v>
      </c>
      <c r="L1366" s="1">
        <v>0.62409999999999999</v>
      </c>
      <c r="M1366">
        <v>1</v>
      </c>
    </row>
    <row r="1367" spans="1:13" x14ac:dyDescent="0.3">
      <c r="A1367" s="2">
        <v>55763</v>
      </c>
      <c r="B1367" s="1">
        <v>926.68600000000004</v>
      </c>
      <c r="C1367" s="1">
        <v>377.8193</v>
      </c>
      <c r="D1367" s="1">
        <v>188.27789999999999</v>
      </c>
      <c r="E1367" s="2">
        <v>56282</v>
      </c>
      <c r="F1367" s="1">
        <v>266.45760000000001</v>
      </c>
      <c r="G1367" s="1">
        <v>0.86699999999999999</v>
      </c>
      <c r="H1367" s="1">
        <v>0.99080000000000001</v>
      </c>
      <c r="I1367" s="1">
        <v>0.66569999999999996</v>
      </c>
      <c r="J1367" s="1">
        <v>0.81599999999999995</v>
      </c>
      <c r="K1367" s="1">
        <v>2.0066999999999999</v>
      </c>
      <c r="L1367" s="1">
        <v>0.70530000000000004</v>
      </c>
      <c r="M1367">
        <v>1</v>
      </c>
    </row>
    <row r="1368" spans="1:13" x14ac:dyDescent="0.3">
      <c r="A1368" s="2">
        <v>74071</v>
      </c>
      <c r="B1368" s="1">
        <v>1104.5129999999999</v>
      </c>
      <c r="C1368" s="1">
        <v>457.3227</v>
      </c>
      <c r="D1368" s="1">
        <v>206.93860000000001</v>
      </c>
      <c r="E1368" s="2">
        <v>74769</v>
      </c>
      <c r="F1368" s="1">
        <v>307.09949999999998</v>
      </c>
      <c r="G1368" s="1">
        <v>0.89180000000000004</v>
      </c>
      <c r="H1368" s="1">
        <v>0.99070000000000003</v>
      </c>
      <c r="I1368" s="1">
        <v>0.73819999999999997</v>
      </c>
      <c r="J1368" s="1">
        <v>0.76300000000000001</v>
      </c>
      <c r="K1368" s="1">
        <v>2.2099000000000002</v>
      </c>
      <c r="L1368" s="1">
        <v>0.67149999999999999</v>
      </c>
      <c r="M1368">
        <v>1</v>
      </c>
    </row>
    <row r="1369" spans="1:13" x14ac:dyDescent="0.3">
      <c r="A1369" s="2">
        <v>60851</v>
      </c>
      <c r="B1369" s="1">
        <v>1022.811</v>
      </c>
      <c r="C1369" s="1">
        <v>432.6189</v>
      </c>
      <c r="D1369" s="1">
        <v>179.62350000000001</v>
      </c>
      <c r="E1369" s="2">
        <v>61612</v>
      </c>
      <c r="F1369" s="1">
        <v>278.3485</v>
      </c>
      <c r="G1369" s="1">
        <v>0.90969999999999995</v>
      </c>
      <c r="H1369" s="1">
        <v>0.98760000000000003</v>
      </c>
      <c r="I1369" s="1">
        <v>0.74350000000000005</v>
      </c>
      <c r="J1369" s="1">
        <v>0.73089999999999999</v>
      </c>
      <c r="K1369" s="1">
        <v>2.4085000000000001</v>
      </c>
      <c r="L1369" s="1">
        <v>0.64339999999999997</v>
      </c>
      <c r="M1369">
        <v>1</v>
      </c>
    </row>
    <row r="1370" spans="1:13" x14ac:dyDescent="0.3">
      <c r="A1370" s="2">
        <v>91744</v>
      </c>
      <c r="B1370" s="1">
        <v>1186.482</v>
      </c>
      <c r="C1370" s="1">
        <v>465.07479999999998</v>
      </c>
      <c r="D1370" s="1">
        <v>252.25069999999999</v>
      </c>
      <c r="E1370" s="2">
        <v>92792</v>
      </c>
      <c r="F1370" s="1">
        <v>341.77780000000001</v>
      </c>
      <c r="G1370" s="1">
        <v>0.84009999999999996</v>
      </c>
      <c r="H1370" s="1">
        <v>0.98870000000000002</v>
      </c>
      <c r="I1370" s="1">
        <v>0.75149999999999995</v>
      </c>
      <c r="J1370" s="1">
        <v>0.81899999999999995</v>
      </c>
      <c r="K1370" s="1">
        <v>1.8436999999999999</v>
      </c>
      <c r="L1370" s="1">
        <v>0.7349</v>
      </c>
      <c r="M1370">
        <v>1</v>
      </c>
    </row>
    <row r="1371" spans="1:13" x14ac:dyDescent="0.3">
      <c r="A1371" s="2">
        <v>69300</v>
      </c>
      <c r="B1371" s="1">
        <v>1040.521</v>
      </c>
      <c r="C1371" s="1">
        <v>424.37099999999998</v>
      </c>
      <c r="D1371" s="1">
        <v>208.67939999999999</v>
      </c>
      <c r="E1371" s="2">
        <v>69924</v>
      </c>
      <c r="F1371" s="1">
        <v>297.0446</v>
      </c>
      <c r="G1371" s="1">
        <v>0.87070000000000003</v>
      </c>
      <c r="H1371" s="1">
        <v>0.99109999999999998</v>
      </c>
      <c r="I1371" s="1">
        <v>0.7359</v>
      </c>
      <c r="J1371" s="1">
        <v>0.80430000000000001</v>
      </c>
      <c r="K1371" s="1">
        <v>2.0335999999999999</v>
      </c>
      <c r="L1371" s="1">
        <v>0.7</v>
      </c>
      <c r="M1371">
        <v>1</v>
      </c>
    </row>
    <row r="1372" spans="1:13" x14ac:dyDescent="0.3">
      <c r="A1372" s="2">
        <v>67810</v>
      </c>
      <c r="B1372" s="1">
        <v>1082.355</v>
      </c>
      <c r="C1372" s="1">
        <v>457.98630000000003</v>
      </c>
      <c r="D1372" s="1">
        <v>188.8698</v>
      </c>
      <c r="E1372" s="2">
        <v>68431</v>
      </c>
      <c r="F1372" s="1">
        <v>293.83390000000003</v>
      </c>
      <c r="G1372" s="1">
        <v>0.91100000000000003</v>
      </c>
      <c r="H1372" s="1">
        <v>0.9909</v>
      </c>
      <c r="I1372" s="1">
        <v>0.76149999999999995</v>
      </c>
      <c r="J1372" s="1">
        <v>0.72740000000000005</v>
      </c>
      <c r="K1372" s="1">
        <v>2.4249000000000001</v>
      </c>
      <c r="L1372" s="1">
        <v>0.64159999999999995</v>
      </c>
      <c r="M1372">
        <v>1</v>
      </c>
    </row>
    <row r="1373" spans="1:13" x14ac:dyDescent="0.3">
      <c r="A1373" s="2">
        <v>52342</v>
      </c>
      <c r="B1373" s="1">
        <v>953.99199999999996</v>
      </c>
      <c r="C1373" s="1">
        <v>409.22410000000002</v>
      </c>
      <c r="D1373" s="1">
        <v>163.8458</v>
      </c>
      <c r="E1373" s="2">
        <v>52796</v>
      </c>
      <c r="F1373" s="1">
        <v>258.15480000000002</v>
      </c>
      <c r="G1373" s="1">
        <v>0.9163</v>
      </c>
      <c r="H1373" s="1">
        <v>0.99139999999999995</v>
      </c>
      <c r="I1373" s="1">
        <v>0.65590000000000004</v>
      </c>
      <c r="J1373" s="1">
        <v>0.72270000000000001</v>
      </c>
      <c r="K1373" s="1">
        <v>2.4975999999999998</v>
      </c>
      <c r="L1373" s="1">
        <v>0.63080000000000003</v>
      </c>
      <c r="M1373">
        <v>1</v>
      </c>
    </row>
    <row r="1374" spans="1:13" x14ac:dyDescent="0.3">
      <c r="A1374" s="2">
        <v>79427</v>
      </c>
      <c r="B1374" s="1">
        <v>1114.2550000000001</v>
      </c>
      <c r="C1374" s="1">
        <v>454.06079999999997</v>
      </c>
      <c r="D1374" s="1">
        <v>223.1979</v>
      </c>
      <c r="E1374" s="2">
        <v>79948</v>
      </c>
      <c r="F1374" s="1">
        <v>318.00880000000001</v>
      </c>
      <c r="G1374" s="1">
        <v>0.87080000000000002</v>
      </c>
      <c r="H1374" s="1">
        <v>0.99350000000000005</v>
      </c>
      <c r="I1374" s="1">
        <v>0.65659999999999996</v>
      </c>
      <c r="J1374" s="1">
        <v>0.80389999999999995</v>
      </c>
      <c r="K1374" s="1">
        <v>2.0343</v>
      </c>
      <c r="L1374" s="1">
        <v>0.70040000000000002</v>
      </c>
      <c r="M1374">
        <v>1</v>
      </c>
    </row>
    <row r="1375" spans="1:13" x14ac:dyDescent="0.3">
      <c r="A1375" s="2">
        <v>55816</v>
      </c>
      <c r="B1375" s="1">
        <v>945.57299999999998</v>
      </c>
      <c r="C1375" s="1">
        <v>385.8759</v>
      </c>
      <c r="D1375" s="1">
        <v>184.88149999999999</v>
      </c>
      <c r="E1375" s="2">
        <v>56414</v>
      </c>
      <c r="F1375" s="1">
        <v>266.58420000000001</v>
      </c>
      <c r="G1375" s="1">
        <v>0.87770000000000004</v>
      </c>
      <c r="H1375" s="1">
        <v>0.98939999999999995</v>
      </c>
      <c r="I1375" s="1">
        <v>0.70540000000000003</v>
      </c>
      <c r="J1375" s="1">
        <v>0.78449999999999998</v>
      </c>
      <c r="K1375" s="1">
        <v>2.0872000000000002</v>
      </c>
      <c r="L1375" s="1">
        <v>0.69089999999999996</v>
      </c>
      <c r="M1375">
        <v>1</v>
      </c>
    </row>
    <row r="1376" spans="1:13" x14ac:dyDescent="0.3">
      <c r="A1376" s="2">
        <v>71810</v>
      </c>
      <c r="B1376" s="1">
        <v>1127.1980000000001</v>
      </c>
      <c r="C1376" s="1">
        <v>479.49619999999999</v>
      </c>
      <c r="D1376" s="1">
        <v>191.30410000000001</v>
      </c>
      <c r="E1376" s="2">
        <v>72712</v>
      </c>
      <c r="F1376" s="1">
        <v>302.37610000000001</v>
      </c>
      <c r="G1376" s="1">
        <v>0.91700000000000004</v>
      </c>
      <c r="H1376" s="1">
        <v>0.98760000000000003</v>
      </c>
      <c r="I1376" s="1">
        <v>0.68330000000000002</v>
      </c>
      <c r="J1376" s="1">
        <v>0.71020000000000005</v>
      </c>
      <c r="K1376" s="1">
        <v>2.5065</v>
      </c>
      <c r="L1376" s="1">
        <v>0.63060000000000005</v>
      </c>
      <c r="M1376">
        <v>1</v>
      </c>
    </row>
    <row r="1377" spans="1:13" x14ac:dyDescent="0.3">
      <c r="A1377" s="2">
        <v>103614</v>
      </c>
      <c r="B1377" s="1">
        <v>1311.191</v>
      </c>
      <c r="C1377" s="1">
        <v>548.90530000000001</v>
      </c>
      <c r="D1377" s="1">
        <v>240.44890000000001</v>
      </c>
      <c r="E1377" s="2">
        <v>104476</v>
      </c>
      <c r="F1377" s="1">
        <v>363.21539999999999</v>
      </c>
      <c r="G1377" s="1">
        <v>0.89890000000000003</v>
      </c>
      <c r="H1377" s="1">
        <v>0.99170000000000003</v>
      </c>
      <c r="I1377" s="1">
        <v>0.78310000000000002</v>
      </c>
      <c r="J1377" s="1">
        <v>0.75729999999999997</v>
      </c>
      <c r="K1377" s="1">
        <v>2.2827999999999999</v>
      </c>
      <c r="L1377" s="1">
        <v>0.66169999999999995</v>
      </c>
      <c r="M1377">
        <v>1</v>
      </c>
    </row>
    <row r="1378" spans="1:13" x14ac:dyDescent="0.3">
      <c r="A1378" s="2">
        <v>55045</v>
      </c>
      <c r="B1378" s="1">
        <v>1116.7560000000001</v>
      </c>
      <c r="C1378" s="1">
        <v>398.78960000000001</v>
      </c>
      <c r="D1378" s="1">
        <v>177.7192</v>
      </c>
      <c r="E1378" s="2">
        <v>56734</v>
      </c>
      <c r="F1378" s="1">
        <v>264.73660000000001</v>
      </c>
      <c r="G1378" s="1">
        <v>0.8952</v>
      </c>
      <c r="H1378" s="1">
        <v>0.97019999999999995</v>
      </c>
      <c r="I1378" s="1">
        <v>0.7954</v>
      </c>
      <c r="J1378" s="1">
        <v>0.55459999999999998</v>
      </c>
      <c r="K1378" s="1">
        <v>2.2439</v>
      </c>
      <c r="L1378" s="1">
        <v>0.66390000000000005</v>
      </c>
      <c r="M1378">
        <v>1</v>
      </c>
    </row>
    <row r="1379" spans="1:13" x14ac:dyDescent="0.3">
      <c r="A1379" s="2">
        <v>78143</v>
      </c>
      <c r="B1379" s="1">
        <v>1104.6389999999999</v>
      </c>
      <c r="C1379" s="1">
        <v>442.42140000000001</v>
      </c>
      <c r="D1379" s="1">
        <v>225.33699999999999</v>
      </c>
      <c r="E1379" s="2">
        <v>78808</v>
      </c>
      <c r="F1379" s="1">
        <v>315.42790000000002</v>
      </c>
      <c r="G1379" s="1">
        <v>0.86060000000000003</v>
      </c>
      <c r="H1379" s="1">
        <v>0.99160000000000004</v>
      </c>
      <c r="I1379" s="1">
        <v>0.74050000000000005</v>
      </c>
      <c r="J1379" s="1">
        <v>0.80469999999999997</v>
      </c>
      <c r="K1379" s="1">
        <v>1.9634</v>
      </c>
      <c r="L1379" s="1">
        <v>0.71299999999999997</v>
      </c>
      <c r="M1379">
        <v>1</v>
      </c>
    </row>
    <row r="1380" spans="1:13" x14ac:dyDescent="0.3">
      <c r="A1380" s="2">
        <v>58509</v>
      </c>
      <c r="B1380" s="1">
        <v>957.79200000000003</v>
      </c>
      <c r="C1380" s="1">
        <v>383.80189999999999</v>
      </c>
      <c r="D1380" s="1">
        <v>194.92240000000001</v>
      </c>
      <c r="E1380" s="2">
        <v>59043</v>
      </c>
      <c r="F1380" s="1">
        <v>272.93950000000001</v>
      </c>
      <c r="G1380" s="1">
        <v>0.86140000000000005</v>
      </c>
      <c r="H1380" s="1">
        <v>0.99099999999999999</v>
      </c>
      <c r="I1380" s="1">
        <v>0.75580000000000003</v>
      </c>
      <c r="J1380" s="1">
        <v>0.80149999999999999</v>
      </c>
      <c r="K1380" s="1">
        <v>1.9690000000000001</v>
      </c>
      <c r="L1380" s="1">
        <v>0.71109999999999995</v>
      </c>
      <c r="M1380">
        <v>1</v>
      </c>
    </row>
    <row r="1381" spans="1:13" x14ac:dyDescent="0.3">
      <c r="A1381" s="2">
        <v>56899</v>
      </c>
      <c r="B1381" s="1">
        <v>997.83500000000004</v>
      </c>
      <c r="C1381" s="1">
        <v>405.40019999999998</v>
      </c>
      <c r="D1381" s="1">
        <v>181.24770000000001</v>
      </c>
      <c r="E1381" s="2">
        <v>58404</v>
      </c>
      <c r="F1381" s="1">
        <v>269.15809999999999</v>
      </c>
      <c r="G1381" s="1">
        <v>0.89449999999999996</v>
      </c>
      <c r="H1381" s="1">
        <v>0.97419999999999995</v>
      </c>
      <c r="I1381" s="1">
        <v>0.7651</v>
      </c>
      <c r="J1381" s="1">
        <v>0.71809999999999996</v>
      </c>
      <c r="K1381" s="1">
        <v>2.2366999999999999</v>
      </c>
      <c r="L1381" s="1">
        <v>0.66390000000000005</v>
      </c>
      <c r="M1381">
        <v>1</v>
      </c>
    </row>
    <row r="1382" spans="1:13" x14ac:dyDescent="0.3">
      <c r="A1382" s="2">
        <v>64602</v>
      </c>
      <c r="B1382" s="1">
        <v>1006.09</v>
      </c>
      <c r="C1382" s="1">
        <v>409.73340000000002</v>
      </c>
      <c r="D1382" s="1">
        <v>201.41309999999999</v>
      </c>
      <c r="E1382" s="2">
        <v>65133</v>
      </c>
      <c r="F1382" s="1">
        <v>286.79930000000002</v>
      </c>
      <c r="G1382" s="1">
        <v>0.87080000000000002</v>
      </c>
      <c r="H1382" s="1">
        <v>0.99180000000000001</v>
      </c>
      <c r="I1382" s="1">
        <v>0.74660000000000004</v>
      </c>
      <c r="J1382" s="1">
        <v>0.80200000000000005</v>
      </c>
      <c r="K1382" s="1">
        <v>2.0343</v>
      </c>
      <c r="L1382" s="1">
        <v>0.7</v>
      </c>
      <c r="M1382">
        <v>1</v>
      </c>
    </row>
    <row r="1383" spans="1:13" x14ac:dyDescent="0.3">
      <c r="A1383" s="2">
        <v>60805</v>
      </c>
      <c r="B1383" s="1">
        <v>1013.861</v>
      </c>
      <c r="C1383" s="1">
        <v>413.96359999999999</v>
      </c>
      <c r="D1383" s="1">
        <v>187.83670000000001</v>
      </c>
      <c r="E1383" s="2">
        <v>61549</v>
      </c>
      <c r="F1383" s="1">
        <v>278.24329999999998</v>
      </c>
      <c r="G1383" s="1">
        <v>0.8911</v>
      </c>
      <c r="H1383" s="1">
        <v>0.9879</v>
      </c>
      <c r="I1383" s="1">
        <v>0.75009999999999999</v>
      </c>
      <c r="J1383" s="1">
        <v>0.74329999999999996</v>
      </c>
      <c r="K1383" s="1">
        <v>2.2038000000000002</v>
      </c>
      <c r="L1383" s="1">
        <v>0.67210000000000003</v>
      </c>
      <c r="M1383">
        <v>1</v>
      </c>
    </row>
    <row r="1384" spans="1:13" x14ac:dyDescent="0.3">
      <c r="A1384" s="2">
        <v>77194</v>
      </c>
      <c r="B1384" s="1">
        <v>1228.6110000000001</v>
      </c>
      <c r="C1384" s="1">
        <v>544.92139999999995</v>
      </c>
      <c r="D1384" s="1">
        <v>181.53639999999999</v>
      </c>
      <c r="E1384" s="2">
        <v>77899</v>
      </c>
      <c r="F1384" s="1">
        <v>313.50670000000002</v>
      </c>
      <c r="G1384" s="1">
        <v>0.94289999999999996</v>
      </c>
      <c r="H1384" s="1">
        <v>0.9909</v>
      </c>
      <c r="I1384" s="1">
        <v>0.77680000000000005</v>
      </c>
      <c r="J1384" s="1">
        <v>0.64259999999999995</v>
      </c>
      <c r="K1384" s="1">
        <v>3.0017</v>
      </c>
      <c r="L1384" s="1">
        <v>0.57530000000000003</v>
      </c>
      <c r="M1384">
        <v>1</v>
      </c>
    </row>
    <row r="1385" spans="1:13" x14ac:dyDescent="0.3">
      <c r="A1385" s="2">
        <v>73348</v>
      </c>
      <c r="B1385" s="1">
        <v>1099.1369999999999</v>
      </c>
      <c r="C1385" s="1">
        <v>455.40350000000001</v>
      </c>
      <c r="D1385" s="1">
        <v>206.77170000000001</v>
      </c>
      <c r="E1385" s="2">
        <v>74168</v>
      </c>
      <c r="F1385" s="1">
        <v>305.59710000000001</v>
      </c>
      <c r="G1385" s="1">
        <v>0.89100000000000001</v>
      </c>
      <c r="H1385" s="1">
        <v>0.9889</v>
      </c>
      <c r="I1385" s="1">
        <v>0.72640000000000005</v>
      </c>
      <c r="J1385" s="1">
        <v>0.76290000000000002</v>
      </c>
      <c r="K1385" s="1">
        <v>2.2023999999999999</v>
      </c>
      <c r="L1385" s="1">
        <v>0.67100000000000004</v>
      </c>
      <c r="M1385">
        <v>1</v>
      </c>
    </row>
    <row r="1386" spans="1:13" x14ac:dyDescent="0.3">
      <c r="A1386" s="2">
        <v>57677</v>
      </c>
      <c r="B1386" s="1">
        <v>1013.0359999999999</v>
      </c>
      <c r="C1386" s="1">
        <v>425.68119999999999</v>
      </c>
      <c r="D1386" s="1">
        <v>173.54810000000001</v>
      </c>
      <c r="E1386" s="2">
        <v>58331</v>
      </c>
      <c r="F1386" s="1">
        <v>270.99200000000002</v>
      </c>
      <c r="G1386" s="1">
        <v>0.91310000000000002</v>
      </c>
      <c r="H1386" s="1">
        <v>0.98880000000000001</v>
      </c>
      <c r="I1386" s="1">
        <v>0.73760000000000003</v>
      </c>
      <c r="J1386" s="1">
        <v>0.70630000000000004</v>
      </c>
      <c r="K1386" s="1">
        <v>2.4527999999999999</v>
      </c>
      <c r="L1386" s="1">
        <v>0.63660000000000005</v>
      </c>
      <c r="M1386">
        <v>1</v>
      </c>
    </row>
    <row r="1387" spans="1:13" x14ac:dyDescent="0.3">
      <c r="A1387" s="2">
        <v>89466</v>
      </c>
      <c r="B1387" s="1">
        <v>1203.82</v>
      </c>
      <c r="C1387" s="1">
        <v>468.19150000000002</v>
      </c>
      <c r="D1387" s="1">
        <v>244.8638</v>
      </c>
      <c r="E1387" s="2">
        <v>90793</v>
      </c>
      <c r="F1387" s="1">
        <v>337.50799999999998</v>
      </c>
      <c r="G1387" s="1">
        <v>0.85229999999999995</v>
      </c>
      <c r="H1387" s="1">
        <v>0.98540000000000005</v>
      </c>
      <c r="I1387" s="1">
        <v>0.74270000000000003</v>
      </c>
      <c r="J1387" s="1">
        <v>0.77580000000000005</v>
      </c>
      <c r="K1387" s="1">
        <v>1.9119999999999999</v>
      </c>
      <c r="L1387" s="1">
        <v>0.72089999999999999</v>
      </c>
      <c r="M1387">
        <v>1</v>
      </c>
    </row>
    <row r="1388" spans="1:13" x14ac:dyDescent="0.3">
      <c r="A1388" s="2">
        <v>72862</v>
      </c>
      <c r="B1388" s="1">
        <v>1112.2950000000001</v>
      </c>
      <c r="C1388" s="1">
        <v>461.3657</v>
      </c>
      <c r="D1388" s="1">
        <v>201.48439999999999</v>
      </c>
      <c r="E1388" s="2">
        <v>73556</v>
      </c>
      <c r="F1388" s="1">
        <v>304.58300000000003</v>
      </c>
      <c r="G1388" s="1">
        <v>0.89959999999999996</v>
      </c>
      <c r="H1388" s="1">
        <v>0.99060000000000004</v>
      </c>
      <c r="I1388" s="1">
        <v>0.75739999999999996</v>
      </c>
      <c r="J1388" s="1">
        <v>0.74009999999999998</v>
      </c>
      <c r="K1388" s="1">
        <v>2.2898000000000001</v>
      </c>
      <c r="L1388" s="1">
        <v>0.66020000000000001</v>
      </c>
      <c r="M1388">
        <v>1</v>
      </c>
    </row>
    <row r="1389" spans="1:13" x14ac:dyDescent="0.3">
      <c r="A1389" s="2">
        <v>99828</v>
      </c>
      <c r="B1389" s="1">
        <v>1312.4770000000001</v>
      </c>
      <c r="C1389" s="1">
        <v>543.49080000000004</v>
      </c>
      <c r="D1389" s="1">
        <v>234.62139999999999</v>
      </c>
      <c r="E1389" s="2">
        <v>100991</v>
      </c>
      <c r="F1389" s="1">
        <v>356.51780000000002</v>
      </c>
      <c r="G1389" s="1">
        <v>0.90200000000000002</v>
      </c>
      <c r="H1389" s="1">
        <v>0.98850000000000005</v>
      </c>
      <c r="I1389" s="1">
        <v>0.61119999999999997</v>
      </c>
      <c r="J1389" s="1">
        <v>0.72819999999999996</v>
      </c>
      <c r="K1389" s="1">
        <v>2.3165</v>
      </c>
      <c r="L1389" s="1">
        <v>0.65600000000000003</v>
      </c>
      <c r="M1389">
        <v>1</v>
      </c>
    </row>
    <row r="1390" spans="1:13" x14ac:dyDescent="0.3">
      <c r="A1390" s="2">
        <v>79737</v>
      </c>
      <c r="B1390" s="1">
        <v>1165.818</v>
      </c>
      <c r="C1390" s="1">
        <v>483.72340000000003</v>
      </c>
      <c r="D1390" s="1">
        <v>210.5411</v>
      </c>
      <c r="E1390" s="2">
        <v>80498</v>
      </c>
      <c r="F1390" s="1">
        <v>318.62880000000001</v>
      </c>
      <c r="G1390" s="1">
        <v>0.90029999999999999</v>
      </c>
      <c r="H1390" s="1">
        <v>0.99050000000000005</v>
      </c>
      <c r="I1390" s="1">
        <v>0.74609999999999999</v>
      </c>
      <c r="J1390" s="1">
        <v>0.73719999999999997</v>
      </c>
      <c r="K1390" s="1">
        <v>2.2974999999999999</v>
      </c>
      <c r="L1390" s="1">
        <v>0.65869999999999995</v>
      </c>
      <c r="M1390">
        <v>1</v>
      </c>
    </row>
    <row r="1391" spans="1:13" x14ac:dyDescent="0.3">
      <c r="A1391" s="2">
        <v>58442</v>
      </c>
      <c r="B1391" s="1">
        <v>994.50199999999995</v>
      </c>
      <c r="C1391" s="1">
        <v>412.5136</v>
      </c>
      <c r="D1391" s="1">
        <v>181.16409999999999</v>
      </c>
      <c r="E1391" s="2">
        <v>59098</v>
      </c>
      <c r="F1391" s="1">
        <v>272.78320000000002</v>
      </c>
      <c r="G1391" s="1">
        <v>0.89839999999999998</v>
      </c>
      <c r="H1391" s="1">
        <v>0.9889</v>
      </c>
      <c r="I1391" s="1">
        <v>0.72570000000000001</v>
      </c>
      <c r="J1391" s="1">
        <v>0.74250000000000005</v>
      </c>
      <c r="K1391" s="1">
        <v>2.2770000000000001</v>
      </c>
      <c r="L1391" s="1">
        <v>0.6613</v>
      </c>
      <c r="M1391">
        <v>1</v>
      </c>
    </row>
    <row r="1392" spans="1:13" x14ac:dyDescent="0.3">
      <c r="A1392" s="2">
        <v>71410</v>
      </c>
      <c r="B1392" s="1">
        <v>1051.05</v>
      </c>
      <c r="C1392" s="1">
        <v>418.89089999999999</v>
      </c>
      <c r="D1392" s="1">
        <v>218.09729999999999</v>
      </c>
      <c r="E1392" s="2">
        <v>72344</v>
      </c>
      <c r="F1392" s="1">
        <v>301.53280000000001</v>
      </c>
      <c r="G1392" s="1">
        <v>0.8538</v>
      </c>
      <c r="H1392" s="1">
        <v>0.98709999999999998</v>
      </c>
      <c r="I1392" s="1">
        <v>0.72989999999999999</v>
      </c>
      <c r="J1392" s="1">
        <v>0.81230000000000002</v>
      </c>
      <c r="K1392" s="1">
        <v>1.9207000000000001</v>
      </c>
      <c r="L1392" s="1">
        <v>0.7198</v>
      </c>
      <c r="M1392">
        <v>1</v>
      </c>
    </row>
    <row r="1393" spans="1:13" x14ac:dyDescent="0.3">
      <c r="A1393" s="2">
        <v>83714</v>
      </c>
      <c r="B1393" s="1">
        <v>1233.913</v>
      </c>
      <c r="C1393" s="1">
        <v>538.47609999999997</v>
      </c>
      <c r="D1393" s="1">
        <v>198.91390000000001</v>
      </c>
      <c r="E1393" s="2">
        <v>84483</v>
      </c>
      <c r="F1393" s="1">
        <v>326.47809999999998</v>
      </c>
      <c r="G1393" s="1">
        <v>0.92930000000000001</v>
      </c>
      <c r="H1393" s="1">
        <v>0.9909</v>
      </c>
      <c r="I1393" s="1">
        <v>0.76190000000000002</v>
      </c>
      <c r="J1393" s="1">
        <v>0.69089999999999996</v>
      </c>
      <c r="K1393" s="1">
        <v>2.7071000000000001</v>
      </c>
      <c r="L1393" s="1">
        <v>0.60629999999999995</v>
      </c>
      <c r="M1393">
        <v>1</v>
      </c>
    </row>
    <row r="1394" spans="1:13" x14ac:dyDescent="0.3">
      <c r="A1394" s="2">
        <v>93057</v>
      </c>
      <c r="B1394" s="1">
        <v>1245.625</v>
      </c>
      <c r="C1394" s="1">
        <v>523.66430000000003</v>
      </c>
      <c r="D1394" s="1">
        <v>227.39879999999999</v>
      </c>
      <c r="E1394" s="2">
        <v>94013</v>
      </c>
      <c r="F1394" s="1">
        <v>344.21480000000003</v>
      </c>
      <c r="G1394" s="1">
        <v>0.90080000000000005</v>
      </c>
      <c r="H1394" s="1">
        <v>0.98980000000000001</v>
      </c>
      <c r="I1394" s="1">
        <v>0.6613</v>
      </c>
      <c r="J1394" s="1">
        <v>0.75370000000000004</v>
      </c>
      <c r="K1394" s="1">
        <v>2.3028</v>
      </c>
      <c r="L1394" s="1">
        <v>0.6573</v>
      </c>
      <c r="M1394">
        <v>1</v>
      </c>
    </row>
    <row r="1395" spans="1:13" x14ac:dyDescent="0.3">
      <c r="A1395" s="2">
        <v>91054</v>
      </c>
      <c r="B1395" s="1">
        <v>1303.5509999999999</v>
      </c>
      <c r="C1395" s="1">
        <v>567.24080000000004</v>
      </c>
      <c r="D1395" s="1">
        <v>205.33369999999999</v>
      </c>
      <c r="E1395" s="2">
        <v>92194</v>
      </c>
      <c r="F1395" s="1">
        <v>340.49020000000002</v>
      </c>
      <c r="G1395" s="1">
        <v>0.93220000000000003</v>
      </c>
      <c r="H1395" s="1">
        <v>0.98760000000000003</v>
      </c>
      <c r="I1395" s="1">
        <v>0.67630000000000001</v>
      </c>
      <c r="J1395" s="1">
        <v>0.6734</v>
      </c>
      <c r="K1395" s="1">
        <v>2.7625000000000002</v>
      </c>
      <c r="L1395" s="1">
        <v>0.60029999999999994</v>
      </c>
      <c r="M1395">
        <v>1</v>
      </c>
    </row>
    <row r="1396" spans="1:13" x14ac:dyDescent="0.3">
      <c r="A1396" s="2">
        <v>83557</v>
      </c>
      <c r="B1396" s="1">
        <v>1155.8530000000001</v>
      </c>
      <c r="C1396" s="1">
        <v>478.71089999999998</v>
      </c>
      <c r="D1396" s="1">
        <v>223.4494</v>
      </c>
      <c r="E1396" s="2">
        <v>84398</v>
      </c>
      <c r="F1396" s="1">
        <v>326.17189999999999</v>
      </c>
      <c r="G1396" s="1">
        <v>0.88439999999999996</v>
      </c>
      <c r="H1396" s="1">
        <v>0.99</v>
      </c>
      <c r="I1396" s="1">
        <v>0.77149999999999996</v>
      </c>
      <c r="J1396" s="1">
        <v>0.78590000000000004</v>
      </c>
      <c r="K1396" s="1">
        <v>2.1423999999999999</v>
      </c>
      <c r="L1396" s="1">
        <v>0.68140000000000001</v>
      </c>
      <c r="M1396">
        <v>1</v>
      </c>
    </row>
    <row r="1397" spans="1:13" x14ac:dyDescent="0.3">
      <c r="A1397" s="2">
        <v>91699</v>
      </c>
      <c r="B1397" s="1">
        <v>1238.423</v>
      </c>
      <c r="C1397" s="1">
        <v>528.14390000000003</v>
      </c>
      <c r="D1397" s="1">
        <v>221.74889999999999</v>
      </c>
      <c r="E1397" s="2">
        <v>92307</v>
      </c>
      <c r="F1397" s="1">
        <v>341.69400000000002</v>
      </c>
      <c r="G1397" s="1">
        <v>0.90759999999999996</v>
      </c>
      <c r="H1397" s="1">
        <v>0.99339999999999995</v>
      </c>
      <c r="I1397" s="1">
        <v>0.75700000000000001</v>
      </c>
      <c r="J1397" s="1">
        <v>0.75129999999999997</v>
      </c>
      <c r="K1397" s="1">
        <v>2.3816999999999999</v>
      </c>
      <c r="L1397" s="1">
        <v>0.64700000000000002</v>
      </c>
      <c r="M1397">
        <v>1</v>
      </c>
    </row>
    <row r="1398" spans="1:13" x14ac:dyDescent="0.3">
      <c r="A1398" s="2">
        <v>96801</v>
      </c>
      <c r="B1398" s="1">
        <v>1277.768</v>
      </c>
      <c r="C1398" s="1">
        <v>535.84299999999996</v>
      </c>
      <c r="D1398" s="1">
        <v>230.9119</v>
      </c>
      <c r="E1398" s="2">
        <v>97545</v>
      </c>
      <c r="F1398" s="1">
        <v>351.07100000000003</v>
      </c>
      <c r="G1398" s="1">
        <v>0.90239999999999998</v>
      </c>
      <c r="H1398" s="1">
        <v>0.99239999999999995</v>
      </c>
      <c r="I1398" s="1">
        <v>0.70589999999999997</v>
      </c>
      <c r="J1398" s="1">
        <v>0.74509999999999998</v>
      </c>
      <c r="K1398" s="1">
        <v>2.3206000000000002</v>
      </c>
      <c r="L1398" s="1">
        <v>0.6552</v>
      </c>
      <c r="M1398">
        <v>1</v>
      </c>
    </row>
    <row r="1399" spans="1:13" x14ac:dyDescent="0.3">
      <c r="A1399" s="2">
        <v>71802</v>
      </c>
      <c r="B1399" s="1">
        <v>1089.569</v>
      </c>
      <c r="C1399" s="1">
        <v>460.16300000000001</v>
      </c>
      <c r="D1399" s="1">
        <v>198.9511</v>
      </c>
      <c r="E1399" s="2">
        <v>72416</v>
      </c>
      <c r="F1399" s="1">
        <v>302.35930000000002</v>
      </c>
      <c r="G1399" s="1">
        <v>0.90169999999999995</v>
      </c>
      <c r="H1399" s="1">
        <v>0.99150000000000005</v>
      </c>
      <c r="I1399" s="1">
        <v>0.59870000000000001</v>
      </c>
      <c r="J1399" s="1">
        <v>0.76</v>
      </c>
      <c r="K1399" s="1">
        <v>2.3129</v>
      </c>
      <c r="L1399" s="1">
        <v>0.65710000000000002</v>
      </c>
      <c r="M1399">
        <v>1</v>
      </c>
    </row>
    <row r="1400" spans="1:13" x14ac:dyDescent="0.3">
      <c r="A1400" s="2">
        <v>73706</v>
      </c>
      <c r="B1400" s="1">
        <v>1145.231</v>
      </c>
      <c r="C1400" s="1">
        <v>501.90769999999998</v>
      </c>
      <c r="D1400" s="1">
        <v>187.3793</v>
      </c>
      <c r="E1400" s="2">
        <v>74313</v>
      </c>
      <c r="F1400" s="1">
        <v>306.34199999999998</v>
      </c>
      <c r="G1400" s="1">
        <v>0.92769999999999997</v>
      </c>
      <c r="H1400" s="1">
        <v>0.99180000000000001</v>
      </c>
      <c r="I1400" s="1">
        <v>0.64270000000000005</v>
      </c>
      <c r="J1400" s="1">
        <v>0.70620000000000005</v>
      </c>
      <c r="K1400" s="1">
        <v>2.6785999999999999</v>
      </c>
      <c r="L1400" s="1">
        <v>0.61040000000000005</v>
      </c>
      <c r="M1400">
        <v>1</v>
      </c>
    </row>
    <row r="1401" spans="1:13" x14ac:dyDescent="0.3">
      <c r="A1401" s="2">
        <v>103347</v>
      </c>
      <c r="B1401" s="1">
        <v>1361.403</v>
      </c>
      <c r="C1401" s="1">
        <v>596.34690000000001</v>
      </c>
      <c r="D1401" s="1">
        <v>222.56960000000001</v>
      </c>
      <c r="E1401" s="2">
        <v>104330</v>
      </c>
      <c r="F1401" s="1">
        <v>362.74709999999999</v>
      </c>
      <c r="G1401" s="1">
        <v>0.92769999999999997</v>
      </c>
      <c r="H1401" s="1">
        <v>0.99060000000000004</v>
      </c>
      <c r="I1401" s="1">
        <v>0.6915</v>
      </c>
      <c r="J1401" s="1">
        <v>0.70069999999999999</v>
      </c>
      <c r="K1401" s="1">
        <v>2.6793999999999998</v>
      </c>
      <c r="L1401" s="1">
        <v>0.60829999999999995</v>
      </c>
      <c r="M1401">
        <v>1</v>
      </c>
    </row>
    <row r="1402" spans="1:13" x14ac:dyDescent="0.3">
      <c r="A1402" s="2">
        <v>117550</v>
      </c>
      <c r="B1402" s="1">
        <v>1453.922</v>
      </c>
      <c r="C1402" s="1">
        <v>619.1037</v>
      </c>
      <c r="D1402" s="1">
        <v>242.87909999999999</v>
      </c>
      <c r="E1402" s="2">
        <v>118597</v>
      </c>
      <c r="F1402" s="1">
        <v>386.87119999999999</v>
      </c>
      <c r="G1402" s="1">
        <v>0.91979999999999995</v>
      </c>
      <c r="H1402" s="1">
        <v>0.99119999999999997</v>
      </c>
      <c r="I1402" s="1">
        <v>0.58279999999999998</v>
      </c>
      <c r="J1402" s="1">
        <v>0.69879999999999998</v>
      </c>
      <c r="K1402" s="1">
        <v>2.5489999999999999</v>
      </c>
      <c r="L1402" s="1">
        <v>0.62490000000000001</v>
      </c>
      <c r="M1402">
        <v>1</v>
      </c>
    </row>
    <row r="1403" spans="1:13" x14ac:dyDescent="0.3">
      <c r="A1403" s="2">
        <v>78779</v>
      </c>
      <c r="B1403" s="1">
        <v>1110.366</v>
      </c>
      <c r="C1403" s="1">
        <v>447.75409999999999</v>
      </c>
      <c r="D1403" s="1">
        <v>225.5164</v>
      </c>
      <c r="E1403" s="2">
        <v>79489</v>
      </c>
      <c r="F1403" s="1">
        <v>316.70890000000003</v>
      </c>
      <c r="G1403" s="1">
        <v>0.8639</v>
      </c>
      <c r="H1403" s="1">
        <v>0.99109999999999998</v>
      </c>
      <c r="I1403" s="1">
        <v>0.72230000000000005</v>
      </c>
      <c r="J1403" s="1">
        <v>0.80289999999999995</v>
      </c>
      <c r="K1403" s="1">
        <v>1.9855</v>
      </c>
      <c r="L1403" s="1">
        <v>0.70730000000000004</v>
      </c>
      <c r="M1403">
        <v>1</v>
      </c>
    </row>
    <row r="1404" spans="1:13" x14ac:dyDescent="0.3">
      <c r="A1404" s="2">
        <v>93857</v>
      </c>
      <c r="B1404" s="1">
        <v>1239.105</v>
      </c>
      <c r="C1404" s="1">
        <v>508.68959999999998</v>
      </c>
      <c r="D1404" s="1">
        <v>237.42840000000001</v>
      </c>
      <c r="E1404" s="2">
        <v>95180</v>
      </c>
      <c r="F1404" s="1">
        <v>345.69130000000001</v>
      </c>
      <c r="G1404" s="1">
        <v>0.88439999999999996</v>
      </c>
      <c r="H1404" s="1">
        <v>0.98609999999999998</v>
      </c>
      <c r="I1404" s="1">
        <v>0.5796</v>
      </c>
      <c r="J1404" s="1">
        <v>0.76819999999999999</v>
      </c>
      <c r="K1404" s="1">
        <v>2.1425000000000001</v>
      </c>
      <c r="L1404" s="1">
        <v>0.67959999999999998</v>
      </c>
      <c r="M1404">
        <v>1</v>
      </c>
    </row>
    <row r="1405" spans="1:13" x14ac:dyDescent="0.3">
      <c r="A1405" s="2">
        <v>89270</v>
      </c>
      <c r="B1405" s="1">
        <v>1244.9670000000001</v>
      </c>
      <c r="C1405" s="1">
        <v>534.37570000000005</v>
      </c>
      <c r="D1405" s="1">
        <v>213.54509999999999</v>
      </c>
      <c r="E1405" s="2">
        <v>90011</v>
      </c>
      <c r="F1405" s="1">
        <v>337.13810000000001</v>
      </c>
      <c r="G1405" s="1">
        <v>0.91669999999999996</v>
      </c>
      <c r="H1405" s="1">
        <v>0.99180000000000001</v>
      </c>
      <c r="I1405" s="1">
        <v>0.52259999999999995</v>
      </c>
      <c r="J1405" s="1">
        <v>0.7238</v>
      </c>
      <c r="K1405" s="1">
        <v>2.5024000000000002</v>
      </c>
      <c r="L1405" s="1">
        <v>0.63090000000000002</v>
      </c>
      <c r="M1405">
        <v>1</v>
      </c>
    </row>
    <row r="1406" spans="1:13" x14ac:dyDescent="0.3">
      <c r="A1406" s="2">
        <v>111395</v>
      </c>
      <c r="B1406" s="1">
        <v>1408.903</v>
      </c>
      <c r="C1406" s="1">
        <v>608.37649999999996</v>
      </c>
      <c r="D1406" s="1">
        <v>234.44049999999999</v>
      </c>
      <c r="E1406" s="2">
        <v>112409</v>
      </c>
      <c r="F1406" s="1">
        <v>376.60660000000001</v>
      </c>
      <c r="G1406" s="1">
        <v>0.92279999999999995</v>
      </c>
      <c r="H1406" s="1">
        <v>0.99099999999999999</v>
      </c>
      <c r="I1406" s="1">
        <v>0.62080000000000002</v>
      </c>
      <c r="J1406" s="1">
        <v>0.70520000000000005</v>
      </c>
      <c r="K1406" s="1">
        <v>2.5950000000000002</v>
      </c>
      <c r="L1406" s="1">
        <v>0.61899999999999999</v>
      </c>
      <c r="M1406">
        <v>1</v>
      </c>
    </row>
    <row r="1407" spans="1:13" x14ac:dyDescent="0.3">
      <c r="A1407" s="2">
        <v>81639</v>
      </c>
      <c r="B1407" s="1">
        <v>1150.075</v>
      </c>
      <c r="C1407" s="1">
        <v>476.392</v>
      </c>
      <c r="D1407" s="1">
        <v>218.7286</v>
      </c>
      <c r="E1407" s="2">
        <v>82286</v>
      </c>
      <c r="F1407" s="1">
        <v>322.40660000000003</v>
      </c>
      <c r="G1407" s="1">
        <v>0.88839999999999997</v>
      </c>
      <c r="H1407" s="1">
        <v>0.99209999999999998</v>
      </c>
      <c r="I1407" s="1">
        <v>0.58120000000000005</v>
      </c>
      <c r="J1407" s="1">
        <v>0.77559999999999996</v>
      </c>
      <c r="K1407" s="1">
        <v>2.1779999999999999</v>
      </c>
      <c r="L1407" s="1">
        <v>0.67679999999999996</v>
      </c>
      <c r="M1407">
        <v>1</v>
      </c>
    </row>
    <row r="1408" spans="1:13" x14ac:dyDescent="0.3">
      <c r="A1408" s="2">
        <v>99376</v>
      </c>
      <c r="B1408" s="1">
        <v>1228.327</v>
      </c>
      <c r="C1408" s="1">
        <v>496.85410000000002</v>
      </c>
      <c r="D1408" s="1">
        <v>255.3083</v>
      </c>
      <c r="E1408" s="2">
        <v>99931</v>
      </c>
      <c r="F1408" s="1">
        <v>355.70979999999997</v>
      </c>
      <c r="G1408" s="1">
        <v>0.8579</v>
      </c>
      <c r="H1408" s="1">
        <v>0.99439999999999995</v>
      </c>
      <c r="I1408" s="1">
        <v>0.64710000000000001</v>
      </c>
      <c r="J1408" s="1">
        <v>0.82769999999999999</v>
      </c>
      <c r="K1408" s="1">
        <v>1.9460999999999999</v>
      </c>
      <c r="L1408" s="1">
        <v>0.71589999999999998</v>
      </c>
      <c r="M1408">
        <v>1</v>
      </c>
    </row>
    <row r="1409" spans="1:13" x14ac:dyDescent="0.3">
      <c r="A1409" s="2">
        <v>83981</v>
      </c>
      <c r="B1409" s="1">
        <v>1195.616</v>
      </c>
      <c r="C1409" s="1">
        <v>510.48250000000002</v>
      </c>
      <c r="D1409" s="1">
        <v>210.00409999999999</v>
      </c>
      <c r="E1409" s="2">
        <v>84575</v>
      </c>
      <c r="F1409" s="1">
        <v>326.9984</v>
      </c>
      <c r="G1409" s="1">
        <v>0.91149999999999998</v>
      </c>
      <c r="H1409" s="1">
        <v>0.99299999999999999</v>
      </c>
      <c r="I1409" s="1">
        <v>0.74950000000000006</v>
      </c>
      <c r="J1409" s="1">
        <v>0.73829999999999996</v>
      </c>
      <c r="K1409" s="1">
        <v>2.4308000000000001</v>
      </c>
      <c r="L1409" s="1">
        <v>0.64059999999999995</v>
      </c>
      <c r="M1409">
        <v>1</v>
      </c>
    </row>
    <row r="1410" spans="1:13" x14ac:dyDescent="0.3">
      <c r="A1410" s="2">
        <v>50475</v>
      </c>
      <c r="B1410" s="1">
        <v>973.27200000000005</v>
      </c>
      <c r="C1410" s="1">
        <v>398.39019999999999</v>
      </c>
      <c r="D1410" s="1">
        <v>162.79599999999999</v>
      </c>
      <c r="E1410" s="2">
        <v>51385</v>
      </c>
      <c r="F1410" s="1">
        <v>253.50890000000001</v>
      </c>
      <c r="G1410" s="1">
        <v>0.91269999999999996</v>
      </c>
      <c r="H1410" s="1">
        <v>0.98229999999999995</v>
      </c>
      <c r="I1410" s="1">
        <v>0.7591</v>
      </c>
      <c r="J1410" s="1">
        <v>0.66959999999999997</v>
      </c>
      <c r="K1410" s="1">
        <v>2.4472</v>
      </c>
      <c r="L1410" s="1">
        <v>0.63629999999999998</v>
      </c>
      <c r="M1410">
        <v>1</v>
      </c>
    </row>
    <row r="1411" spans="1:13" x14ac:dyDescent="0.3">
      <c r="A1411" s="2">
        <v>91684</v>
      </c>
      <c r="B1411" s="1">
        <v>1258.4780000000001</v>
      </c>
      <c r="C1411" s="1">
        <v>530.57460000000003</v>
      </c>
      <c r="D1411" s="1">
        <v>221.70480000000001</v>
      </c>
      <c r="E1411" s="2">
        <v>92605</v>
      </c>
      <c r="F1411" s="1">
        <v>341.66609999999997</v>
      </c>
      <c r="G1411" s="1">
        <v>0.90849999999999997</v>
      </c>
      <c r="H1411" s="1">
        <v>0.99009999999999998</v>
      </c>
      <c r="I1411" s="1">
        <v>0.74609999999999999</v>
      </c>
      <c r="J1411" s="1">
        <v>0.72750000000000004</v>
      </c>
      <c r="K1411" s="1">
        <v>2.3932000000000002</v>
      </c>
      <c r="L1411" s="1">
        <v>0.64400000000000002</v>
      </c>
      <c r="M1411">
        <v>1</v>
      </c>
    </row>
    <row r="1412" spans="1:13" x14ac:dyDescent="0.3">
      <c r="A1412" s="2">
        <v>53205</v>
      </c>
      <c r="B1412" s="1">
        <v>905.39800000000002</v>
      </c>
      <c r="C1412" s="1">
        <v>356.81900000000002</v>
      </c>
      <c r="D1412" s="1">
        <v>190.7466</v>
      </c>
      <c r="E1412" s="2">
        <v>54005</v>
      </c>
      <c r="F1412" s="1">
        <v>260.27429999999998</v>
      </c>
      <c r="G1412" s="1">
        <v>0.84509999999999996</v>
      </c>
      <c r="H1412" s="1">
        <v>0.98519999999999996</v>
      </c>
      <c r="I1412" s="1">
        <v>0.65010000000000001</v>
      </c>
      <c r="J1412" s="1">
        <v>0.81559999999999999</v>
      </c>
      <c r="K1412" s="1">
        <v>1.8706</v>
      </c>
      <c r="L1412" s="1">
        <v>0.72940000000000005</v>
      </c>
      <c r="M1412">
        <v>1</v>
      </c>
    </row>
    <row r="1413" spans="1:13" x14ac:dyDescent="0.3">
      <c r="A1413" s="2">
        <v>106008</v>
      </c>
      <c r="B1413" s="1">
        <v>1255.627</v>
      </c>
      <c r="C1413" s="1">
        <v>502.20319999999998</v>
      </c>
      <c r="D1413" s="1">
        <v>269.61779999999999</v>
      </c>
      <c r="E1413" s="2">
        <v>106746</v>
      </c>
      <c r="F1413" s="1">
        <v>367.38749999999999</v>
      </c>
      <c r="G1413" s="1">
        <v>0.84370000000000001</v>
      </c>
      <c r="H1413" s="1">
        <v>0.99309999999999998</v>
      </c>
      <c r="I1413" s="1">
        <v>0.66349999999999998</v>
      </c>
      <c r="J1413" s="1">
        <v>0.84489999999999998</v>
      </c>
      <c r="K1413" s="1">
        <v>1.8626</v>
      </c>
      <c r="L1413" s="1">
        <v>0.73160000000000003</v>
      </c>
      <c r="M1413">
        <v>1</v>
      </c>
    </row>
    <row r="1414" spans="1:13" x14ac:dyDescent="0.3">
      <c r="A1414" s="2">
        <v>88420</v>
      </c>
      <c r="B1414" s="1">
        <v>1180.2139999999999</v>
      </c>
      <c r="C1414" s="1">
        <v>488.18639999999999</v>
      </c>
      <c r="D1414" s="1">
        <v>231.4084</v>
      </c>
      <c r="E1414" s="2">
        <v>89104</v>
      </c>
      <c r="F1414" s="1">
        <v>335.5292</v>
      </c>
      <c r="G1414" s="1">
        <v>0.88049999999999995</v>
      </c>
      <c r="H1414" s="1">
        <v>0.99229999999999996</v>
      </c>
      <c r="I1414" s="1">
        <v>0.61229999999999996</v>
      </c>
      <c r="J1414" s="1">
        <v>0.79769999999999996</v>
      </c>
      <c r="K1414" s="1">
        <v>2.1095999999999999</v>
      </c>
      <c r="L1414" s="1">
        <v>0.68730000000000002</v>
      </c>
      <c r="M1414">
        <v>1</v>
      </c>
    </row>
    <row r="1415" spans="1:13" x14ac:dyDescent="0.3">
      <c r="A1415" s="2">
        <v>84373</v>
      </c>
      <c r="B1415" s="1">
        <v>1193.596</v>
      </c>
      <c r="C1415" s="1">
        <v>486.51900000000001</v>
      </c>
      <c r="D1415" s="1">
        <v>222.70079999999999</v>
      </c>
      <c r="E1415" s="2">
        <v>85424</v>
      </c>
      <c r="F1415" s="1">
        <v>327.76060000000001</v>
      </c>
      <c r="G1415" s="1">
        <v>0.8891</v>
      </c>
      <c r="H1415" s="1">
        <v>0.98770000000000002</v>
      </c>
      <c r="I1415" s="1">
        <v>0.6865</v>
      </c>
      <c r="J1415" s="1">
        <v>0.74419999999999997</v>
      </c>
      <c r="K1415" s="1">
        <v>2.1846000000000001</v>
      </c>
      <c r="L1415" s="1">
        <v>0.67369999999999997</v>
      </c>
      <c r="M1415">
        <v>1</v>
      </c>
    </row>
    <row r="1416" spans="1:13" x14ac:dyDescent="0.3">
      <c r="A1416" s="2">
        <v>90427</v>
      </c>
      <c r="B1416" s="1">
        <v>1198.203</v>
      </c>
      <c r="C1416" s="1">
        <v>496.16489999999999</v>
      </c>
      <c r="D1416" s="1">
        <v>232.50049999999999</v>
      </c>
      <c r="E1416" s="2">
        <v>91102</v>
      </c>
      <c r="F1416" s="1">
        <v>339.31580000000002</v>
      </c>
      <c r="G1416" s="1">
        <v>0.88339999999999996</v>
      </c>
      <c r="H1416" s="1">
        <v>0.99260000000000004</v>
      </c>
      <c r="I1416" s="1">
        <v>0.68189999999999995</v>
      </c>
      <c r="J1416" s="1">
        <v>0.79149999999999998</v>
      </c>
      <c r="K1416" s="1">
        <v>2.1339999999999999</v>
      </c>
      <c r="L1416" s="1">
        <v>0.68389999999999995</v>
      </c>
      <c r="M1416">
        <v>1</v>
      </c>
    </row>
    <row r="1417" spans="1:13" x14ac:dyDescent="0.3">
      <c r="A1417" s="2">
        <v>69480</v>
      </c>
      <c r="B1417" s="1">
        <v>1087.451</v>
      </c>
      <c r="C1417" s="1">
        <v>451.37479999999999</v>
      </c>
      <c r="D1417" s="1">
        <v>198.7328</v>
      </c>
      <c r="E1417" s="2">
        <v>70294</v>
      </c>
      <c r="F1417" s="1">
        <v>297.43009999999998</v>
      </c>
      <c r="G1417" s="1">
        <v>0.89790000000000003</v>
      </c>
      <c r="H1417" s="1">
        <v>0.98839999999999995</v>
      </c>
      <c r="I1417" s="1">
        <v>0.62390000000000001</v>
      </c>
      <c r="J1417" s="1">
        <v>0.73829999999999996</v>
      </c>
      <c r="K1417" s="1">
        <v>2.2713000000000001</v>
      </c>
      <c r="L1417" s="1">
        <v>0.65890000000000004</v>
      </c>
      <c r="M1417">
        <v>1</v>
      </c>
    </row>
    <row r="1418" spans="1:13" x14ac:dyDescent="0.3">
      <c r="A1418" s="2">
        <v>86142</v>
      </c>
      <c r="B1418" s="1">
        <v>1174.413</v>
      </c>
      <c r="C1418" s="1">
        <v>482.84890000000001</v>
      </c>
      <c r="D1418" s="1">
        <v>228.3861</v>
      </c>
      <c r="E1418" s="2">
        <v>87136</v>
      </c>
      <c r="F1418" s="1">
        <v>331.17880000000002</v>
      </c>
      <c r="G1418" s="1">
        <v>0.88109999999999999</v>
      </c>
      <c r="H1418" s="1">
        <v>0.98860000000000003</v>
      </c>
      <c r="I1418" s="1">
        <v>0.75600000000000001</v>
      </c>
      <c r="J1418" s="1">
        <v>0.78480000000000005</v>
      </c>
      <c r="K1418" s="1">
        <v>2.1141999999999999</v>
      </c>
      <c r="L1418" s="1">
        <v>0.68589999999999995</v>
      </c>
      <c r="M1418">
        <v>1</v>
      </c>
    </row>
    <row r="1419" spans="1:13" x14ac:dyDescent="0.3">
      <c r="A1419" s="2">
        <v>56207</v>
      </c>
      <c r="B1419" s="1">
        <v>965.76700000000005</v>
      </c>
      <c r="C1419" s="1">
        <v>397.86579999999998</v>
      </c>
      <c r="D1419" s="1">
        <v>180.69030000000001</v>
      </c>
      <c r="E1419" s="2">
        <v>56706</v>
      </c>
      <c r="F1419" s="1">
        <v>267.5163</v>
      </c>
      <c r="G1419" s="1">
        <v>0.89090000000000003</v>
      </c>
      <c r="H1419" s="1">
        <v>0.99119999999999997</v>
      </c>
      <c r="I1419" s="1">
        <v>0.59289999999999998</v>
      </c>
      <c r="J1419" s="1">
        <v>0.75729999999999997</v>
      </c>
      <c r="K1419" s="1">
        <v>2.2019000000000002</v>
      </c>
      <c r="L1419" s="1">
        <v>0.6724</v>
      </c>
      <c r="M1419">
        <v>1</v>
      </c>
    </row>
    <row r="1420" spans="1:13" x14ac:dyDescent="0.3">
      <c r="A1420" s="2">
        <v>96291</v>
      </c>
      <c r="B1420" s="1">
        <v>1273.1559999999999</v>
      </c>
      <c r="C1420" s="1">
        <v>535.90520000000004</v>
      </c>
      <c r="D1420" s="1">
        <v>230.59280000000001</v>
      </c>
      <c r="E1420" s="2">
        <v>96971</v>
      </c>
      <c r="F1420" s="1">
        <v>350.14499999999998</v>
      </c>
      <c r="G1420" s="1">
        <v>0.90269999999999995</v>
      </c>
      <c r="H1420" s="1">
        <v>0.99299999999999999</v>
      </c>
      <c r="I1420" s="1">
        <v>0.65900000000000003</v>
      </c>
      <c r="J1420" s="1">
        <v>0.74650000000000005</v>
      </c>
      <c r="K1420" s="1">
        <v>2.3239999999999998</v>
      </c>
      <c r="L1420" s="1">
        <v>0.65339999999999998</v>
      </c>
      <c r="M1420">
        <v>1</v>
      </c>
    </row>
    <row r="1421" spans="1:13" x14ac:dyDescent="0.3">
      <c r="A1421" s="2">
        <v>86746</v>
      </c>
      <c r="B1421" s="1">
        <v>1198.6590000000001</v>
      </c>
      <c r="C1421" s="1">
        <v>506.0224</v>
      </c>
      <c r="D1421" s="1">
        <v>219.33410000000001</v>
      </c>
      <c r="E1421" s="2">
        <v>87319</v>
      </c>
      <c r="F1421" s="1">
        <v>332.33780000000002</v>
      </c>
      <c r="G1421" s="1">
        <v>0.9012</v>
      </c>
      <c r="H1421" s="1">
        <v>0.99339999999999995</v>
      </c>
      <c r="I1421" s="1">
        <v>0.64119999999999999</v>
      </c>
      <c r="J1421" s="1">
        <v>0.75870000000000004</v>
      </c>
      <c r="K1421" s="1">
        <v>2.3071000000000002</v>
      </c>
      <c r="L1421" s="1">
        <v>0.65680000000000005</v>
      </c>
      <c r="M1421">
        <v>1</v>
      </c>
    </row>
    <row r="1422" spans="1:13" x14ac:dyDescent="0.3">
      <c r="A1422" s="2">
        <v>83732</v>
      </c>
      <c r="B1422" s="1">
        <v>1214.192</v>
      </c>
      <c r="C1422" s="1">
        <v>518.26390000000004</v>
      </c>
      <c r="D1422" s="1">
        <v>206.95150000000001</v>
      </c>
      <c r="E1422" s="2">
        <v>84592</v>
      </c>
      <c r="F1422" s="1">
        <v>326.51319999999998</v>
      </c>
      <c r="G1422" s="1">
        <v>0.91679999999999995</v>
      </c>
      <c r="H1422" s="1">
        <v>0.98980000000000001</v>
      </c>
      <c r="I1422" s="1">
        <v>0.60450000000000004</v>
      </c>
      <c r="J1422" s="1">
        <v>0.7137</v>
      </c>
      <c r="K1422" s="1">
        <v>2.5043000000000002</v>
      </c>
      <c r="L1422" s="1">
        <v>0.63</v>
      </c>
      <c r="M1422">
        <v>1</v>
      </c>
    </row>
    <row r="1423" spans="1:13" x14ac:dyDescent="0.3">
      <c r="A1423" s="2">
        <v>78119</v>
      </c>
      <c r="B1423" s="1">
        <v>1123.51</v>
      </c>
      <c r="C1423" s="1">
        <v>468.91070000000002</v>
      </c>
      <c r="D1423" s="1">
        <v>212.51560000000001</v>
      </c>
      <c r="E1423" s="2">
        <v>78744</v>
      </c>
      <c r="F1423" s="1">
        <v>315.37950000000001</v>
      </c>
      <c r="G1423" s="1">
        <v>0.89139999999999997</v>
      </c>
      <c r="H1423" s="1">
        <v>0.99209999999999998</v>
      </c>
      <c r="I1423" s="1">
        <v>0.75600000000000001</v>
      </c>
      <c r="J1423" s="1">
        <v>0.77769999999999995</v>
      </c>
      <c r="K1423" s="1">
        <v>2.2065000000000001</v>
      </c>
      <c r="L1423" s="1">
        <v>0.67259999999999998</v>
      </c>
      <c r="M1423">
        <v>1</v>
      </c>
    </row>
    <row r="1424" spans="1:13" x14ac:dyDescent="0.3">
      <c r="A1424" s="2">
        <v>99069</v>
      </c>
      <c r="B1424" s="1">
        <v>1275.454</v>
      </c>
      <c r="C1424" s="1">
        <v>530.33010000000002</v>
      </c>
      <c r="D1424" s="1">
        <v>238.64349999999999</v>
      </c>
      <c r="E1424" s="2">
        <v>99759</v>
      </c>
      <c r="F1424" s="1">
        <v>355.15989999999999</v>
      </c>
      <c r="G1424" s="1">
        <v>0.89300000000000002</v>
      </c>
      <c r="H1424" s="1">
        <v>0.99309999999999998</v>
      </c>
      <c r="I1424" s="1">
        <v>0.69410000000000005</v>
      </c>
      <c r="J1424" s="1">
        <v>0.76529999999999998</v>
      </c>
      <c r="K1424" s="1">
        <v>2.2223000000000002</v>
      </c>
      <c r="L1424" s="1">
        <v>0.66969999999999996</v>
      </c>
      <c r="M1424">
        <v>1</v>
      </c>
    </row>
    <row r="1425" spans="1:13" x14ac:dyDescent="0.3">
      <c r="A1425" s="2">
        <v>70932</v>
      </c>
      <c r="B1425" s="1">
        <v>1081.357</v>
      </c>
      <c r="C1425" s="1">
        <v>453.64100000000002</v>
      </c>
      <c r="D1425" s="1">
        <v>200.34870000000001</v>
      </c>
      <c r="E1425" s="2">
        <v>71543</v>
      </c>
      <c r="F1425" s="1">
        <v>300.52190000000002</v>
      </c>
      <c r="G1425" s="1">
        <v>0.8972</v>
      </c>
      <c r="H1425" s="1">
        <v>0.99150000000000005</v>
      </c>
      <c r="I1425" s="1">
        <v>0.75590000000000002</v>
      </c>
      <c r="J1425" s="1">
        <v>0.76229999999999998</v>
      </c>
      <c r="K1425" s="1">
        <v>2.2643</v>
      </c>
      <c r="L1425" s="1">
        <v>0.66249999999999998</v>
      </c>
      <c r="M1425">
        <v>1</v>
      </c>
    </row>
    <row r="1426" spans="1:13" x14ac:dyDescent="0.3">
      <c r="A1426" s="2">
        <v>123618</v>
      </c>
      <c r="B1426" s="1">
        <v>1417.0260000000001</v>
      </c>
      <c r="C1426" s="1">
        <v>587.83519999999999</v>
      </c>
      <c r="D1426" s="1">
        <v>271.18169999999998</v>
      </c>
      <c r="E1426" s="2">
        <v>124662</v>
      </c>
      <c r="F1426" s="1">
        <v>396.73079999999999</v>
      </c>
      <c r="G1426" s="1">
        <v>0.88719999999999999</v>
      </c>
      <c r="H1426" s="1">
        <v>0.99160000000000004</v>
      </c>
      <c r="I1426" s="1">
        <v>0.76939999999999997</v>
      </c>
      <c r="J1426" s="1">
        <v>0.77359999999999995</v>
      </c>
      <c r="K1426" s="1">
        <v>2.1677</v>
      </c>
      <c r="L1426" s="1">
        <v>0.67490000000000006</v>
      </c>
      <c r="M1426">
        <v>1</v>
      </c>
    </row>
    <row r="1427" spans="1:13" x14ac:dyDescent="0.3">
      <c r="A1427" s="2">
        <v>74286</v>
      </c>
      <c r="B1427" s="1">
        <v>1119.4179999999999</v>
      </c>
      <c r="C1427" s="1">
        <v>469.94650000000001</v>
      </c>
      <c r="D1427" s="1">
        <v>202.65979999999999</v>
      </c>
      <c r="E1427" s="2">
        <v>75036</v>
      </c>
      <c r="F1427" s="1">
        <v>307.54489999999998</v>
      </c>
      <c r="G1427" s="1">
        <v>0.9022</v>
      </c>
      <c r="H1427" s="1">
        <v>0.99</v>
      </c>
      <c r="I1427" s="1">
        <v>0.75229999999999997</v>
      </c>
      <c r="J1427" s="1">
        <v>0.745</v>
      </c>
      <c r="K1427" s="1">
        <v>2.3189000000000002</v>
      </c>
      <c r="L1427" s="1">
        <v>0.65439999999999998</v>
      </c>
      <c r="M1427">
        <v>1</v>
      </c>
    </row>
    <row r="1428" spans="1:13" x14ac:dyDescent="0.3">
      <c r="A1428" s="2">
        <v>89233</v>
      </c>
      <c r="B1428" s="1">
        <v>1176.894</v>
      </c>
      <c r="C1428" s="1">
        <v>460.6576</v>
      </c>
      <c r="D1428" s="1">
        <v>247.5583</v>
      </c>
      <c r="E1428" s="2">
        <v>90502</v>
      </c>
      <c r="F1428" s="1">
        <v>337.06819999999999</v>
      </c>
      <c r="G1428" s="1">
        <v>0.84330000000000005</v>
      </c>
      <c r="H1428" s="1">
        <v>0.98599999999999999</v>
      </c>
      <c r="I1428" s="1">
        <v>0.73319999999999996</v>
      </c>
      <c r="J1428" s="1">
        <v>0.80959999999999999</v>
      </c>
      <c r="K1428" s="1">
        <v>1.8608</v>
      </c>
      <c r="L1428" s="1">
        <v>0.73170000000000002</v>
      </c>
      <c r="M1428">
        <v>1</v>
      </c>
    </row>
    <row r="1429" spans="1:13" x14ac:dyDescent="0.3">
      <c r="A1429" s="2">
        <v>80807</v>
      </c>
      <c r="B1429" s="1">
        <v>1133.5999999999999</v>
      </c>
      <c r="C1429" s="1">
        <v>464.2944</v>
      </c>
      <c r="D1429" s="1">
        <v>222.71530000000001</v>
      </c>
      <c r="E1429" s="2">
        <v>81596</v>
      </c>
      <c r="F1429" s="1">
        <v>320.7595</v>
      </c>
      <c r="G1429" s="1">
        <v>0.87739999999999996</v>
      </c>
      <c r="H1429" s="1">
        <v>0.99029999999999996</v>
      </c>
      <c r="I1429" s="1">
        <v>0.754</v>
      </c>
      <c r="J1429" s="1">
        <v>0.79020000000000001</v>
      </c>
      <c r="K1429" s="1">
        <v>2.0847000000000002</v>
      </c>
      <c r="L1429" s="1">
        <v>0.69089999999999996</v>
      </c>
      <c r="M1429">
        <v>1</v>
      </c>
    </row>
    <row r="1430" spans="1:13" x14ac:dyDescent="0.3">
      <c r="A1430" s="2">
        <v>79494</v>
      </c>
      <c r="B1430" s="1">
        <v>1131.1959999999999</v>
      </c>
      <c r="C1430" s="1">
        <v>467.03410000000002</v>
      </c>
      <c r="D1430" s="1">
        <v>217.59950000000001</v>
      </c>
      <c r="E1430" s="2">
        <v>80207</v>
      </c>
      <c r="F1430" s="1">
        <v>318.1429</v>
      </c>
      <c r="G1430" s="1">
        <v>0.88480000000000003</v>
      </c>
      <c r="H1430" s="1">
        <v>0.99109999999999998</v>
      </c>
      <c r="I1430" s="1">
        <v>0.74990000000000001</v>
      </c>
      <c r="J1430" s="1">
        <v>0.78069999999999995</v>
      </c>
      <c r="K1430" s="1">
        <v>2.1463000000000001</v>
      </c>
      <c r="L1430" s="1">
        <v>0.68120000000000003</v>
      </c>
      <c r="M1430">
        <v>1</v>
      </c>
    </row>
    <row r="1431" spans="1:13" x14ac:dyDescent="0.3">
      <c r="A1431" s="2">
        <v>60594</v>
      </c>
      <c r="B1431" s="1">
        <v>995.322</v>
      </c>
      <c r="C1431" s="1">
        <v>415.30239999999998</v>
      </c>
      <c r="D1431" s="1">
        <v>186.40770000000001</v>
      </c>
      <c r="E1431" s="2">
        <v>61316</v>
      </c>
      <c r="F1431" s="1">
        <v>277.76010000000002</v>
      </c>
      <c r="G1431" s="1">
        <v>0.89359999999999995</v>
      </c>
      <c r="H1431" s="1">
        <v>0.98819999999999997</v>
      </c>
      <c r="I1431" s="1">
        <v>0.73760000000000003</v>
      </c>
      <c r="J1431" s="1">
        <v>0.76859999999999995</v>
      </c>
      <c r="K1431" s="1">
        <v>2.2279</v>
      </c>
      <c r="L1431" s="1">
        <v>0.66879999999999995</v>
      </c>
      <c r="M1431">
        <v>1</v>
      </c>
    </row>
    <row r="1432" spans="1:13" x14ac:dyDescent="0.3">
      <c r="A1432" s="2">
        <v>91025</v>
      </c>
      <c r="B1432" s="1">
        <v>1211.951</v>
      </c>
      <c r="C1432" s="1">
        <v>503.1001</v>
      </c>
      <c r="D1432" s="1">
        <v>230.90889999999999</v>
      </c>
      <c r="E1432" s="2">
        <v>91782</v>
      </c>
      <c r="F1432" s="1">
        <v>340.4359</v>
      </c>
      <c r="G1432" s="1">
        <v>0.88849999999999996</v>
      </c>
      <c r="H1432" s="1">
        <v>0.99180000000000001</v>
      </c>
      <c r="I1432" s="1">
        <v>0.76070000000000004</v>
      </c>
      <c r="J1432" s="1">
        <v>0.77880000000000005</v>
      </c>
      <c r="K1432" s="1">
        <v>2.1787999999999998</v>
      </c>
      <c r="L1432" s="1">
        <v>0.67669999999999997</v>
      </c>
      <c r="M1432">
        <v>1</v>
      </c>
    </row>
    <row r="1433" spans="1:13" x14ac:dyDescent="0.3">
      <c r="A1433" s="2">
        <v>82345</v>
      </c>
      <c r="B1433" s="1">
        <v>1190.232</v>
      </c>
      <c r="C1433" s="1">
        <v>503.97840000000002</v>
      </c>
      <c r="D1433" s="1">
        <v>209.02379999999999</v>
      </c>
      <c r="E1433" s="2">
        <v>83061</v>
      </c>
      <c r="F1433" s="1">
        <v>323.79759999999999</v>
      </c>
      <c r="G1433" s="1">
        <v>0.90990000000000004</v>
      </c>
      <c r="H1433" s="1">
        <v>0.99139999999999995</v>
      </c>
      <c r="I1433" s="1">
        <v>0.75009999999999999</v>
      </c>
      <c r="J1433" s="1">
        <v>0.73040000000000005</v>
      </c>
      <c r="K1433" s="1">
        <v>2.4110999999999998</v>
      </c>
      <c r="L1433" s="1">
        <v>0.64249999999999996</v>
      </c>
      <c r="M1433">
        <v>1</v>
      </c>
    </row>
    <row r="1434" spans="1:13" x14ac:dyDescent="0.3">
      <c r="A1434" s="2">
        <v>77538</v>
      </c>
      <c r="B1434" s="1">
        <v>1210.6690000000001</v>
      </c>
      <c r="C1434" s="1">
        <v>526.90449999999998</v>
      </c>
      <c r="D1434" s="1">
        <v>187.9819</v>
      </c>
      <c r="E1434" s="2">
        <v>78333</v>
      </c>
      <c r="F1434" s="1">
        <v>314.2045</v>
      </c>
      <c r="G1434" s="1">
        <v>0.93420000000000003</v>
      </c>
      <c r="H1434" s="1">
        <v>0.9899</v>
      </c>
      <c r="I1434" s="1">
        <v>0.53620000000000001</v>
      </c>
      <c r="J1434" s="1">
        <v>0.66479999999999995</v>
      </c>
      <c r="K1434" s="1">
        <v>2.8029999999999999</v>
      </c>
      <c r="L1434" s="1">
        <v>0.59630000000000005</v>
      </c>
      <c r="M1434">
        <v>1</v>
      </c>
    </row>
    <row r="1435" spans="1:13" x14ac:dyDescent="0.3">
      <c r="A1435" s="2">
        <v>97419</v>
      </c>
      <c r="B1435" s="1">
        <v>1244.635</v>
      </c>
      <c r="C1435" s="1">
        <v>516.16849999999999</v>
      </c>
      <c r="D1435" s="1">
        <v>241.21080000000001</v>
      </c>
      <c r="E1435" s="2">
        <v>98103</v>
      </c>
      <c r="F1435" s="1">
        <v>352.18990000000002</v>
      </c>
      <c r="G1435" s="1">
        <v>0.8841</v>
      </c>
      <c r="H1435" s="1">
        <v>0.99299999999999999</v>
      </c>
      <c r="I1435" s="1">
        <v>0.74350000000000005</v>
      </c>
      <c r="J1435" s="1">
        <v>0.7903</v>
      </c>
      <c r="K1435" s="1">
        <v>2.1398999999999999</v>
      </c>
      <c r="L1435" s="1">
        <v>0.68230000000000002</v>
      </c>
      <c r="M1435">
        <v>1</v>
      </c>
    </row>
    <row r="1436" spans="1:13" x14ac:dyDescent="0.3">
      <c r="A1436" s="2">
        <v>104017</v>
      </c>
      <c r="B1436" s="1">
        <v>1266.03</v>
      </c>
      <c r="C1436" s="1">
        <v>515.57929999999999</v>
      </c>
      <c r="D1436" s="1">
        <v>257.17599999999999</v>
      </c>
      <c r="E1436" s="2">
        <v>104669</v>
      </c>
      <c r="F1436" s="1">
        <v>363.92110000000002</v>
      </c>
      <c r="G1436" s="1">
        <v>0.86670000000000003</v>
      </c>
      <c r="H1436" s="1">
        <v>0.99380000000000002</v>
      </c>
      <c r="I1436" s="1">
        <v>0.66690000000000005</v>
      </c>
      <c r="J1436" s="1">
        <v>0.8155</v>
      </c>
      <c r="K1436" s="1">
        <v>2.0047999999999999</v>
      </c>
      <c r="L1436" s="1">
        <v>0.70579999999999998</v>
      </c>
      <c r="M1436">
        <v>1</v>
      </c>
    </row>
    <row r="1437" spans="1:13" x14ac:dyDescent="0.3">
      <c r="A1437" s="2">
        <v>87310</v>
      </c>
      <c r="B1437" s="1">
        <v>1124.2090000000001</v>
      </c>
      <c r="C1437" s="1">
        <v>429.42430000000002</v>
      </c>
      <c r="D1437" s="1">
        <v>261.09469999999999</v>
      </c>
      <c r="E1437" s="2">
        <v>88158</v>
      </c>
      <c r="F1437" s="1">
        <v>333.41649999999998</v>
      </c>
      <c r="G1437" s="1">
        <v>0.79390000000000005</v>
      </c>
      <c r="H1437" s="1">
        <v>0.99039999999999995</v>
      </c>
      <c r="I1437" s="1">
        <v>0.74209999999999998</v>
      </c>
      <c r="J1437" s="1">
        <v>0.86809999999999998</v>
      </c>
      <c r="K1437" s="1">
        <v>1.6447000000000001</v>
      </c>
      <c r="L1437" s="1">
        <v>0.77639999999999998</v>
      </c>
      <c r="M1437">
        <v>1</v>
      </c>
    </row>
    <row r="1438" spans="1:13" x14ac:dyDescent="0.3">
      <c r="A1438" s="2">
        <v>70284</v>
      </c>
      <c r="B1438" s="1">
        <v>1053.972</v>
      </c>
      <c r="C1438" s="1">
        <v>419.06310000000002</v>
      </c>
      <c r="D1438" s="1">
        <v>215.1508</v>
      </c>
      <c r="E1438" s="2">
        <v>71389</v>
      </c>
      <c r="F1438" s="1">
        <v>299.14609999999999</v>
      </c>
      <c r="G1438" s="1">
        <v>0.85809999999999997</v>
      </c>
      <c r="H1438" s="1">
        <v>0.98450000000000004</v>
      </c>
      <c r="I1438" s="1">
        <v>0.69010000000000005</v>
      </c>
      <c r="J1438" s="1">
        <v>0.79510000000000003</v>
      </c>
      <c r="K1438" s="1">
        <v>1.9478</v>
      </c>
      <c r="L1438" s="1">
        <v>0.71379999999999999</v>
      </c>
      <c r="M1438">
        <v>1</v>
      </c>
    </row>
    <row r="1439" spans="1:13" x14ac:dyDescent="0.3">
      <c r="A1439" s="2">
        <v>103085</v>
      </c>
      <c r="B1439" s="1">
        <v>1364.963</v>
      </c>
      <c r="C1439" s="1">
        <v>596.04920000000004</v>
      </c>
      <c r="D1439" s="1">
        <v>221.08750000000001</v>
      </c>
      <c r="E1439" s="2">
        <v>104076</v>
      </c>
      <c r="F1439" s="1">
        <v>362.28699999999998</v>
      </c>
      <c r="G1439" s="1">
        <v>0.92869999999999997</v>
      </c>
      <c r="H1439" s="1">
        <v>0.99050000000000005</v>
      </c>
      <c r="I1439" s="1">
        <v>0.72389999999999999</v>
      </c>
      <c r="J1439" s="1">
        <v>0.69530000000000003</v>
      </c>
      <c r="K1439" s="1">
        <v>2.6960000000000002</v>
      </c>
      <c r="L1439" s="1">
        <v>0.60780000000000001</v>
      </c>
      <c r="M1439">
        <v>1</v>
      </c>
    </row>
    <row r="1440" spans="1:13" x14ac:dyDescent="0.3">
      <c r="A1440" s="2">
        <v>109454</v>
      </c>
      <c r="B1440" s="1">
        <v>1365.662</v>
      </c>
      <c r="C1440" s="1">
        <v>571.86990000000003</v>
      </c>
      <c r="D1440" s="1">
        <v>246.12909999999999</v>
      </c>
      <c r="E1440" s="2">
        <v>110822</v>
      </c>
      <c r="F1440" s="1">
        <v>373.31110000000001</v>
      </c>
      <c r="G1440" s="1">
        <v>0.90259999999999996</v>
      </c>
      <c r="H1440" s="1">
        <v>0.98770000000000002</v>
      </c>
      <c r="I1440" s="1">
        <v>0.73</v>
      </c>
      <c r="J1440" s="1">
        <v>0.73750000000000004</v>
      </c>
      <c r="K1440" s="1">
        <v>2.3235000000000001</v>
      </c>
      <c r="L1440" s="1">
        <v>0.65280000000000005</v>
      </c>
      <c r="M1440">
        <v>1</v>
      </c>
    </row>
    <row r="1441" spans="1:13" x14ac:dyDescent="0.3">
      <c r="A1441" s="2">
        <v>105708</v>
      </c>
      <c r="B1441" s="1">
        <v>1298.7080000000001</v>
      </c>
      <c r="C1441" s="1">
        <v>536.27539999999999</v>
      </c>
      <c r="D1441" s="1">
        <v>251.93510000000001</v>
      </c>
      <c r="E1441" s="2">
        <v>106758</v>
      </c>
      <c r="F1441" s="1">
        <v>366.8673</v>
      </c>
      <c r="G1441" s="1">
        <v>0.88280000000000003</v>
      </c>
      <c r="H1441" s="1">
        <v>0.99019999999999997</v>
      </c>
      <c r="I1441" s="1">
        <v>0.73329999999999995</v>
      </c>
      <c r="J1441" s="1">
        <v>0.78759999999999997</v>
      </c>
      <c r="K1441" s="1">
        <v>2.1286</v>
      </c>
      <c r="L1441" s="1">
        <v>0.68410000000000004</v>
      </c>
      <c r="M1441">
        <v>1</v>
      </c>
    </row>
    <row r="1442" spans="1:13" x14ac:dyDescent="0.3">
      <c r="A1442" s="2">
        <v>65641</v>
      </c>
      <c r="B1442" s="1">
        <v>1021.86</v>
      </c>
      <c r="C1442" s="1">
        <v>425.17540000000002</v>
      </c>
      <c r="D1442" s="1">
        <v>197.38050000000001</v>
      </c>
      <c r="E1442" s="2">
        <v>66095</v>
      </c>
      <c r="F1442" s="1">
        <v>289.09640000000002</v>
      </c>
      <c r="G1442" s="1">
        <v>0.88570000000000004</v>
      </c>
      <c r="H1442" s="1">
        <v>0.99309999999999998</v>
      </c>
      <c r="I1442" s="1">
        <v>0.65939999999999999</v>
      </c>
      <c r="J1442" s="1">
        <v>0.79</v>
      </c>
      <c r="K1442" s="1">
        <v>2.1541000000000001</v>
      </c>
      <c r="L1442" s="1">
        <v>0.67989999999999995</v>
      </c>
      <c r="M1442">
        <v>1</v>
      </c>
    </row>
    <row r="1443" spans="1:13" x14ac:dyDescent="0.3">
      <c r="A1443" s="2">
        <v>77116</v>
      </c>
      <c r="B1443" s="1">
        <v>1121.8579999999999</v>
      </c>
      <c r="C1443" s="1">
        <v>464.80450000000002</v>
      </c>
      <c r="D1443" s="1">
        <v>212.71299999999999</v>
      </c>
      <c r="E1443" s="2">
        <v>77959</v>
      </c>
      <c r="F1443" s="1">
        <v>313.34829999999999</v>
      </c>
      <c r="G1443" s="1">
        <v>0.8891</v>
      </c>
      <c r="H1443" s="1">
        <v>0.98919999999999997</v>
      </c>
      <c r="I1443" s="1">
        <v>0.7429</v>
      </c>
      <c r="J1443" s="1">
        <v>0.77</v>
      </c>
      <c r="K1443" s="1">
        <v>2.1850999999999998</v>
      </c>
      <c r="L1443" s="1">
        <v>0.67420000000000002</v>
      </c>
      <c r="M1443">
        <v>1</v>
      </c>
    </row>
    <row r="1444" spans="1:13" x14ac:dyDescent="0.3">
      <c r="A1444" s="2">
        <v>65098</v>
      </c>
      <c r="B1444" s="1">
        <v>1004.599</v>
      </c>
      <c r="C1444" s="1">
        <v>412.18009999999998</v>
      </c>
      <c r="D1444" s="1">
        <v>201.65430000000001</v>
      </c>
      <c r="E1444" s="2">
        <v>65744</v>
      </c>
      <c r="F1444" s="1">
        <v>287.89819999999997</v>
      </c>
      <c r="G1444" s="1">
        <v>0.87219999999999998</v>
      </c>
      <c r="H1444" s="1">
        <v>0.99019999999999997</v>
      </c>
      <c r="I1444" s="1">
        <v>0.70540000000000003</v>
      </c>
      <c r="J1444" s="1">
        <v>0.81059999999999999</v>
      </c>
      <c r="K1444" s="1">
        <v>2.044</v>
      </c>
      <c r="L1444" s="1">
        <v>0.69850000000000001</v>
      </c>
      <c r="M1444">
        <v>1</v>
      </c>
    </row>
    <row r="1445" spans="1:13" x14ac:dyDescent="0.3">
      <c r="A1445" s="2">
        <v>89243</v>
      </c>
      <c r="B1445" s="1">
        <v>1226.934</v>
      </c>
      <c r="C1445" s="1">
        <v>515.71860000000004</v>
      </c>
      <c r="D1445" s="1">
        <v>221.18129999999999</v>
      </c>
      <c r="E1445" s="2">
        <v>89988</v>
      </c>
      <c r="F1445" s="1">
        <v>337.08710000000002</v>
      </c>
      <c r="G1445" s="1">
        <v>0.90339999999999998</v>
      </c>
      <c r="H1445" s="1">
        <v>0.99170000000000003</v>
      </c>
      <c r="I1445" s="1">
        <v>0.55530000000000002</v>
      </c>
      <c r="J1445" s="1">
        <v>0.745</v>
      </c>
      <c r="K1445" s="1">
        <v>2.3317000000000001</v>
      </c>
      <c r="L1445" s="1">
        <v>0.65359999999999996</v>
      </c>
      <c r="M1445">
        <v>1</v>
      </c>
    </row>
    <row r="1446" spans="1:13" x14ac:dyDescent="0.3">
      <c r="A1446" s="2">
        <v>86117</v>
      </c>
      <c r="B1446" s="1">
        <v>1218.9559999999999</v>
      </c>
      <c r="C1446" s="1">
        <v>519.60860000000002</v>
      </c>
      <c r="D1446" s="1">
        <v>211.7998</v>
      </c>
      <c r="E1446" s="2">
        <v>86789</v>
      </c>
      <c r="F1446" s="1">
        <v>331.13069999999999</v>
      </c>
      <c r="G1446" s="1">
        <v>0.91320000000000001</v>
      </c>
      <c r="H1446" s="1">
        <v>0.99229999999999996</v>
      </c>
      <c r="I1446" s="1">
        <v>0.73140000000000005</v>
      </c>
      <c r="J1446" s="1">
        <v>0.72829999999999995</v>
      </c>
      <c r="K1446" s="1">
        <v>2.4533</v>
      </c>
      <c r="L1446" s="1">
        <v>0.63729999999999998</v>
      </c>
      <c r="M1446">
        <v>1</v>
      </c>
    </row>
    <row r="1447" spans="1:13" x14ac:dyDescent="0.3">
      <c r="A1447" s="2">
        <v>71665</v>
      </c>
      <c r="B1447" s="1">
        <v>1167.567</v>
      </c>
      <c r="C1447" s="1">
        <v>512.10249999999996</v>
      </c>
      <c r="D1447" s="1">
        <v>179.38399999999999</v>
      </c>
      <c r="E1447" s="2">
        <v>72403</v>
      </c>
      <c r="F1447" s="1">
        <v>302.07069999999999</v>
      </c>
      <c r="G1447" s="1">
        <v>0.93659999999999999</v>
      </c>
      <c r="H1447" s="1">
        <v>0.98980000000000001</v>
      </c>
      <c r="I1447" s="1">
        <v>0.63890000000000002</v>
      </c>
      <c r="J1447" s="1">
        <v>0.66059999999999997</v>
      </c>
      <c r="K1447" s="1">
        <v>2.8548</v>
      </c>
      <c r="L1447" s="1">
        <v>0.58989999999999998</v>
      </c>
      <c r="M1447">
        <v>1</v>
      </c>
    </row>
    <row r="1448" spans="1:13" x14ac:dyDescent="0.3">
      <c r="A1448" s="2">
        <v>63038</v>
      </c>
      <c r="B1448" s="1">
        <v>1000.4829999999999</v>
      </c>
      <c r="C1448" s="1">
        <v>392.80860000000001</v>
      </c>
      <c r="D1448" s="1">
        <v>206.9633</v>
      </c>
      <c r="E1448" s="2">
        <v>64034</v>
      </c>
      <c r="F1448" s="1">
        <v>283.30630000000002</v>
      </c>
      <c r="G1448" s="1">
        <v>0.84989999999999999</v>
      </c>
      <c r="H1448" s="1">
        <v>0.98440000000000005</v>
      </c>
      <c r="I1448" s="1">
        <v>0.74570000000000003</v>
      </c>
      <c r="J1448" s="1">
        <v>0.79139999999999999</v>
      </c>
      <c r="K1448" s="1">
        <v>1.8979999999999999</v>
      </c>
      <c r="L1448" s="1">
        <v>0.72119999999999995</v>
      </c>
      <c r="M1448">
        <v>1</v>
      </c>
    </row>
    <row r="1449" spans="1:13" x14ac:dyDescent="0.3">
      <c r="A1449" s="2">
        <v>65457</v>
      </c>
      <c r="B1449" s="1">
        <v>1025.7840000000001</v>
      </c>
      <c r="C1449" s="1">
        <v>421.38510000000002</v>
      </c>
      <c r="D1449" s="1">
        <v>199.11369999999999</v>
      </c>
      <c r="E1449" s="2">
        <v>66401</v>
      </c>
      <c r="F1449" s="1">
        <v>288.6909</v>
      </c>
      <c r="G1449" s="1">
        <v>0.88129999999999997</v>
      </c>
      <c r="H1449" s="1">
        <v>0.98580000000000001</v>
      </c>
      <c r="I1449" s="1">
        <v>0.72770000000000001</v>
      </c>
      <c r="J1449" s="1">
        <v>0.78169999999999995</v>
      </c>
      <c r="K1449" s="1">
        <v>2.1162999999999998</v>
      </c>
      <c r="L1449" s="1">
        <v>0.68510000000000004</v>
      </c>
      <c r="M1449">
        <v>1</v>
      </c>
    </row>
    <row r="1450" spans="1:13" x14ac:dyDescent="0.3">
      <c r="A1450" s="2">
        <v>95428</v>
      </c>
      <c r="B1450" s="1">
        <v>1267.626</v>
      </c>
      <c r="C1450" s="1">
        <v>536.23479999999995</v>
      </c>
      <c r="D1450" s="1">
        <v>227.154</v>
      </c>
      <c r="E1450" s="2">
        <v>96087</v>
      </c>
      <c r="F1450" s="1">
        <v>348.57240000000002</v>
      </c>
      <c r="G1450" s="1">
        <v>0.90580000000000005</v>
      </c>
      <c r="H1450" s="1">
        <v>0.99309999999999998</v>
      </c>
      <c r="I1450" s="1">
        <v>0.74239999999999995</v>
      </c>
      <c r="J1450" s="1">
        <v>0.74629999999999996</v>
      </c>
      <c r="K1450" s="1">
        <v>2.3607</v>
      </c>
      <c r="L1450" s="1">
        <v>0.65</v>
      </c>
      <c r="M1450">
        <v>1</v>
      </c>
    </row>
    <row r="1451" spans="1:13" x14ac:dyDescent="0.3">
      <c r="A1451" s="2">
        <v>85791</v>
      </c>
      <c r="B1451" s="1">
        <v>1160.6959999999999</v>
      </c>
      <c r="C1451" s="1">
        <v>476.6678</v>
      </c>
      <c r="D1451" s="1">
        <v>229.79179999999999</v>
      </c>
      <c r="E1451" s="2">
        <v>86478</v>
      </c>
      <c r="F1451" s="1">
        <v>330.5034</v>
      </c>
      <c r="G1451" s="1">
        <v>0.87609999999999999</v>
      </c>
      <c r="H1451" s="1">
        <v>0.99209999999999998</v>
      </c>
      <c r="I1451" s="1">
        <v>0.73860000000000003</v>
      </c>
      <c r="J1451" s="1">
        <v>0.80020000000000002</v>
      </c>
      <c r="K1451" s="1">
        <v>2.0743</v>
      </c>
      <c r="L1451" s="1">
        <v>0.69340000000000002</v>
      </c>
      <c r="M1451">
        <v>1</v>
      </c>
    </row>
    <row r="1452" spans="1:13" x14ac:dyDescent="0.3">
      <c r="A1452" s="2">
        <v>75155</v>
      </c>
      <c r="B1452" s="1">
        <v>1169.3969999999999</v>
      </c>
      <c r="C1452" s="1">
        <v>509.58600000000001</v>
      </c>
      <c r="D1452" s="1">
        <v>188.44550000000001</v>
      </c>
      <c r="E1452" s="2">
        <v>75995</v>
      </c>
      <c r="F1452" s="1">
        <v>309.33850000000001</v>
      </c>
      <c r="G1452" s="1">
        <v>0.92910000000000004</v>
      </c>
      <c r="H1452" s="1">
        <v>0.9889</v>
      </c>
      <c r="I1452" s="1">
        <v>0.61870000000000003</v>
      </c>
      <c r="J1452" s="1">
        <v>0.69059999999999999</v>
      </c>
      <c r="K1452" s="1">
        <v>2.7042000000000002</v>
      </c>
      <c r="L1452" s="1">
        <v>0.60699999999999998</v>
      </c>
      <c r="M1452">
        <v>1</v>
      </c>
    </row>
    <row r="1453" spans="1:13" x14ac:dyDescent="0.3">
      <c r="A1453" s="2">
        <v>66954</v>
      </c>
      <c r="B1453" s="1">
        <v>1075.3409999999999</v>
      </c>
      <c r="C1453" s="1">
        <v>461.8297</v>
      </c>
      <c r="D1453" s="1">
        <v>185.4144</v>
      </c>
      <c r="E1453" s="2">
        <v>67627</v>
      </c>
      <c r="F1453" s="1">
        <v>291.97340000000003</v>
      </c>
      <c r="G1453" s="1">
        <v>0.91590000000000005</v>
      </c>
      <c r="H1453" s="1">
        <v>0.99</v>
      </c>
      <c r="I1453" s="1">
        <v>0.67020000000000002</v>
      </c>
      <c r="J1453" s="1">
        <v>0.72760000000000002</v>
      </c>
      <c r="K1453" s="1">
        <v>2.4908000000000001</v>
      </c>
      <c r="L1453" s="1">
        <v>0.63219999999999998</v>
      </c>
      <c r="M1453">
        <v>1</v>
      </c>
    </row>
    <row r="1454" spans="1:13" x14ac:dyDescent="0.3">
      <c r="A1454" s="2">
        <v>89885</v>
      </c>
      <c r="B1454" s="1">
        <v>1264.825</v>
      </c>
      <c r="C1454" s="1">
        <v>543.09479999999996</v>
      </c>
      <c r="D1454" s="1">
        <v>212.03970000000001</v>
      </c>
      <c r="E1454" s="2">
        <v>90934</v>
      </c>
      <c r="F1454" s="1">
        <v>338.29739999999998</v>
      </c>
      <c r="G1454" s="1">
        <v>0.92059999999999997</v>
      </c>
      <c r="H1454" s="1">
        <v>0.98850000000000005</v>
      </c>
      <c r="I1454" s="1">
        <v>0.51990000000000003</v>
      </c>
      <c r="J1454" s="1">
        <v>0.70609999999999995</v>
      </c>
      <c r="K1454" s="1">
        <v>2.5613000000000001</v>
      </c>
      <c r="L1454" s="1">
        <v>0.62290000000000001</v>
      </c>
      <c r="M1454">
        <v>1</v>
      </c>
    </row>
    <row r="1455" spans="1:13" x14ac:dyDescent="0.3">
      <c r="A1455" s="2">
        <v>109729</v>
      </c>
      <c r="B1455" s="1">
        <v>1333.9269999999999</v>
      </c>
      <c r="C1455" s="1">
        <v>556.33309999999994</v>
      </c>
      <c r="D1455" s="1">
        <v>251.99680000000001</v>
      </c>
      <c r="E1455" s="2">
        <v>110543</v>
      </c>
      <c r="F1455" s="1">
        <v>373.77980000000002</v>
      </c>
      <c r="G1455" s="1">
        <v>0.89149999999999996</v>
      </c>
      <c r="H1455" s="1">
        <v>0.99260000000000004</v>
      </c>
      <c r="I1455" s="1">
        <v>0.75790000000000002</v>
      </c>
      <c r="J1455" s="1">
        <v>0.77490000000000003</v>
      </c>
      <c r="K1455" s="1">
        <v>2.2077</v>
      </c>
      <c r="L1455" s="1">
        <v>0.67190000000000005</v>
      </c>
      <c r="M1455">
        <v>1</v>
      </c>
    </row>
    <row r="1456" spans="1:13" x14ac:dyDescent="0.3">
      <c r="A1456" s="2">
        <v>84606</v>
      </c>
      <c r="B1456" s="1">
        <v>1215.6379999999999</v>
      </c>
      <c r="C1456" s="1">
        <v>523.41480000000001</v>
      </c>
      <c r="D1456" s="1">
        <v>207.0624</v>
      </c>
      <c r="E1456" s="2">
        <v>85274</v>
      </c>
      <c r="F1456" s="1">
        <v>328.21289999999999</v>
      </c>
      <c r="G1456" s="1">
        <v>0.91839999999999999</v>
      </c>
      <c r="H1456" s="1">
        <v>0.99219999999999997</v>
      </c>
      <c r="I1456" s="1">
        <v>0.76519999999999999</v>
      </c>
      <c r="J1456" s="1">
        <v>0.71950000000000003</v>
      </c>
      <c r="K1456" s="1">
        <v>2.5278</v>
      </c>
      <c r="L1456" s="1">
        <v>0.62709999999999999</v>
      </c>
      <c r="M1456">
        <v>1</v>
      </c>
    </row>
    <row r="1457" spans="1:13" x14ac:dyDescent="0.3">
      <c r="A1457" s="2">
        <v>97268</v>
      </c>
      <c r="B1457" s="1">
        <v>1258.288</v>
      </c>
      <c r="C1457" s="1">
        <v>526.39970000000005</v>
      </c>
      <c r="D1457" s="1">
        <v>236.0873</v>
      </c>
      <c r="E1457" s="2">
        <v>97953</v>
      </c>
      <c r="F1457" s="1">
        <v>351.91680000000002</v>
      </c>
      <c r="G1457" s="1">
        <v>0.89380000000000004</v>
      </c>
      <c r="H1457" s="1">
        <v>0.99299999999999999</v>
      </c>
      <c r="I1457" s="1">
        <v>0.75949999999999995</v>
      </c>
      <c r="J1457" s="1">
        <v>0.77200000000000002</v>
      </c>
      <c r="K1457" s="1">
        <v>2.2296999999999998</v>
      </c>
      <c r="L1457" s="1">
        <v>0.66849999999999998</v>
      </c>
      <c r="M1457">
        <v>1</v>
      </c>
    </row>
    <row r="1458" spans="1:13" x14ac:dyDescent="0.3">
      <c r="A1458" s="2">
        <v>65846</v>
      </c>
      <c r="B1458" s="1">
        <v>1081.3499999999999</v>
      </c>
      <c r="C1458" s="1">
        <v>464.86750000000001</v>
      </c>
      <c r="D1458" s="1">
        <v>180.69489999999999</v>
      </c>
      <c r="E1458" s="2">
        <v>66478</v>
      </c>
      <c r="F1458" s="1">
        <v>289.54750000000001</v>
      </c>
      <c r="G1458" s="1">
        <v>0.9214</v>
      </c>
      <c r="H1458" s="1">
        <v>0.99050000000000005</v>
      </c>
      <c r="I1458" s="1">
        <v>0.55489999999999995</v>
      </c>
      <c r="J1458" s="1">
        <v>0.70760000000000001</v>
      </c>
      <c r="K1458" s="1">
        <v>2.5727000000000002</v>
      </c>
      <c r="L1458" s="1">
        <v>0.62290000000000001</v>
      </c>
      <c r="M1458">
        <v>1</v>
      </c>
    </row>
    <row r="1459" spans="1:13" x14ac:dyDescent="0.3">
      <c r="A1459" s="2">
        <v>97672</v>
      </c>
      <c r="B1459" s="1">
        <v>1245.298</v>
      </c>
      <c r="C1459" s="1">
        <v>512.00149999999996</v>
      </c>
      <c r="D1459" s="1">
        <v>243.47669999999999</v>
      </c>
      <c r="E1459" s="2">
        <v>98354</v>
      </c>
      <c r="F1459" s="1">
        <v>352.64690000000002</v>
      </c>
      <c r="G1459" s="1">
        <v>0.87970000000000004</v>
      </c>
      <c r="H1459" s="1">
        <v>0.99309999999999998</v>
      </c>
      <c r="I1459" s="1">
        <v>0.64280000000000004</v>
      </c>
      <c r="J1459" s="1">
        <v>0.79149999999999998</v>
      </c>
      <c r="K1459" s="1">
        <v>2.1029</v>
      </c>
      <c r="L1459" s="1">
        <v>0.68879999999999997</v>
      </c>
      <c r="M1459">
        <v>1</v>
      </c>
    </row>
    <row r="1460" spans="1:13" x14ac:dyDescent="0.3">
      <c r="A1460" s="2">
        <v>103579</v>
      </c>
      <c r="B1460" s="1">
        <v>1305.069</v>
      </c>
      <c r="C1460" s="1">
        <v>538.88490000000002</v>
      </c>
      <c r="D1460" s="1">
        <v>245.66720000000001</v>
      </c>
      <c r="E1460" s="2">
        <v>104533</v>
      </c>
      <c r="F1460" s="1">
        <v>363.15410000000003</v>
      </c>
      <c r="G1460" s="1">
        <v>0.89</v>
      </c>
      <c r="H1460" s="1">
        <v>0.9909</v>
      </c>
      <c r="I1460" s="1">
        <v>0.60550000000000004</v>
      </c>
      <c r="J1460" s="1">
        <v>0.76419999999999999</v>
      </c>
      <c r="K1460" s="1">
        <v>2.1936</v>
      </c>
      <c r="L1460" s="1">
        <v>0.67390000000000005</v>
      </c>
      <c r="M1460">
        <v>1</v>
      </c>
    </row>
    <row r="1461" spans="1:13" x14ac:dyDescent="0.3">
      <c r="A1461" s="2">
        <v>73090</v>
      </c>
      <c r="B1461" s="1">
        <v>1036.1469999999999</v>
      </c>
      <c r="C1461" s="1">
        <v>410.52480000000003</v>
      </c>
      <c r="D1461" s="1">
        <v>227.65710000000001</v>
      </c>
      <c r="E1461" s="2">
        <v>73637</v>
      </c>
      <c r="F1461" s="1">
        <v>305.0591</v>
      </c>
      <c r="G1461" s="1">
        <v>0.83209999999999995</v>
      </c>
      <c r="H1461" s="1">
        <v>0.99260000000000004</v>
      </c>
      <c r="I1461" s="1">
        <v>0.749</v>
      </c>
      <c r="J1461" s="1">
        <v>0.85550000000000004</v>
      </c>
      <c r="K1461" s="1">
        <v>1.8032999999999999</v>
      </c>
      <c r="L1461" s="1">
        <v>0.74309999999999998</v>
      </c>
      <c r="M1461">
        <v>1</v>
      </c>
    </row>
    <row r="1462" spans="1:13" x14ac:dyDescent="0.3">
      <c r="A1462" s="2">
        <v>79174</v>
      </c>
      <c r="B1462" s="1">
        <v>1194.8209999999999</v>
      </c>
      <c r="C1462" s="1">
        <v>515.60609999999997</v>
      </c>
      <c r="D1462" s="1">
        <v>196.5615</v>
      </c>
      <c r="E1462" s="2">
        <v>79957</v>
      </c>
      <c r="F1462" s="1">
        <v>317.50189999999998</v>
      </c>
      <c r="G1462" s="1">
        <v>0.92449999999999999</v>
      </c>
      <c r="H1462" s="1">
        <v>0.99019999999999997</v>
      </c>
      <c r="I1462" s="1">
        <v>0.53869999999999996</v>
      </c>
      <c r="J1462" s="1">
        <v>0.69689999999999996</v>
      </c>
      <c r="K1462" s="1">
        <v>2.6231</v>
      </c>
      <c r="L1462" s="1">
        <v>0.61580000000000001</v>
      </c>
      <c r="M1462">
        <v>1</v>
      </c>
    </row>
    <row r="1463" spans="1:13" x14ac:dyDescent="0.3">
      <c r="A1463" s="2">
        <v>102952</v>
      </c>
      <c r="B1463" s="1">
        <v>1336.6559999999999</v>
      </c>
      <c r="C1463" s="1">
        <v>572.61040000000003</v>
      </c>
      <c r="D1463" s="1">
        <v>229.32149999999999</v>
      </c>
      <c r="E1463" s="2">
        <v>103802</v>
      </c>
      <c r="F1463" s="1">
        <v>362.05329999999998</v>
      </c>
      <c r="G1463" s="1">
        <v>0.9163</v>
      </c>
      <c r="H1463" s="1">
        <v>0.99180000000000001</v>
      </c>
      <c r="I1463" s="1">
        <v>0.74399999999999999</v>
      </c>
      <c r="J1463" s="1">
        <v>0.72409999999999997</v>
      </c>
      <c r="K1463" s="1">
        <v>2.4969999999999999</v>
      </c>
      <c r="L1463" s="1">
        <v>0.63229999999999997</v>
      </c>
      <c r="M1463">
        <v>1</v>
      </c>
    </row>
    <row r="1464" spans="1:13" x14ac:dyDescent="0.3">
      <c r="A1464" s="2">
        <v>69814</v>
      </c>
      <c r="B1464" s="1">
        <v>1126.0719999999999</v>
      </c>
      <c r="C1464" s="1">
        <v>480.17329999999998</v>
      </c>
      <c r="D1464" s="1">
        <v>186.0205</v>
      </c>
      <c r="E1464" s="2">
        <v>70829</v>
      </c>
      <c r="F1464" s="1">
        <v>298.14420000000001</v>
      </c>
      <c r="G1464" s="1">
        <v>0.92190000000000005</v>
      </c>
      <c r="H1464" s="1">
        <v>0.98570000000000002</v>
      </c>
      <c r="I1464" s="1">
        <v>0.71550000000000002</v>
      </c>
      <c r="J1464" s="1">
        <v>0.69189999999999996</v>
      </c>
      <c r="K1464" s="1">
        <v>2.5813000000000001</v>
      </c>
      <c r="L1464" s="1">
        <v>0.62090000000000001</v>
      </c>
      <c r="M1464">
        <v>1</v>
      </c>
    </row>
    <row r="1465" spans="1:13" x14ac:dyDescent="0.3">
      <c r="A1465" s="2">
        <v>85734</v>
      </c>
      <c r="B1465" s="1">
        <v>1166.54</v>
      </c>
      <c r="C1465" s="1">
        <v>479.26580000000001</v>
      </c>
      <c r="D1465" s="1">
        <v>228.27340000000001</v>
      </c>
      <c r="E1465" s="2">
        <v>86439</v>
      </c>
      <c r="F1465" s="1">
        <v>330.39359999999999</v>
      </c>
      <c r="G1465" s="1">
        <v>0.87929999999999997</v>
      </c>
      <c r="H1465" s="1">
        <v>0.99180000000000001</v>
      </c>
      <c r="I1465" s="1">
        <v>0.76180000000000003</v>
      </c>
      <c r="J1465" s="1">
        <v>0.79169999999999996</v>
      </c>
      <c r="K1465" s="1">
        <v>2.0994999999999999</v>
      </c>
      <c r="L1465" s="1">
        <v>0.68940000000000001</v>
      </c>
      <c r="M1465">
        <v>1</v>
      </c>
    </row>
    <row r="1466" spans="1:13" x14ac:dyDescent="0.3">
      <c r="A1466" s="2">
        <v>105505</v>
      </c>
      <c r="B1466" s="1">
        <v>1287.162</v>
      </c>
      <c r="C1466" s="1">
        <v>518.0797</v>
      </c>
      <c r="D1466" s="1">
        <v>260.6866</v>
      </c>
      <c r="E1466" s="2">
        <v>106541</v>
      </c>
      <c r="F1466" s="1">
        <v>366.51490000000001</v>
      </c>
      <c r="G1466" s="1">
        <v>0.86419999999999997</v>
      </c>
      <c r="H1466" s="1">
        <v>0.99029999999999996</v>
      </c>
      <c r="I1466" s="1">
        <v>0.74</v>
      </c>
      <c r="J1466" s="1">
        <v>0.80020000000000002</v>
      </c>
      <c r="K1466" s="1">
        <v>1.9874000000000001</v>
      </c>
      <c r="L1466" s="1">
        <v>0.70740000000000003</v>
      </c>
      <c r="M1466">
        <v>1</v>
      </c>
    </row>
    <row r="1467" spans="1:13" x14ac:dyDescent="0.3">
      <c r="A1467" s="2">
        <v>104300</v>
      </c>
      <c r="B1467" s="1">
        <v>1274.989</v>
      </c>
      <c r="C1467" s="1">
        <v>513.61239999999998</v>
      </c>
      <c r="D1467" s="1">
        <v>259.29410000000001</v>
      </c>
      <c r="E1467" s="2">
        <v>105355</v>
      </c>
      <c r="F1467" s="1">
        <v>364.41579999999999</v>
      </c>
      <c r="G1467" s="1">
        <v>0.86319999999999997</v>
      </c>
      <c r="H1467" s="1">
        <v>0.99</v>
      </c>
      <c r="I1467" s="1">
        <v>0.73360000000000003</v>
      </c>
      <c r="J1467" s="1">
        <v>0.80630000000000002</v>
      </c>
      <c r="K1467" s="1">
        <v>1.9807999999999999</v>
      </c>
      <c r="L1467" s="1">
        <v>0.70950000000000002</v>
      </c>
      <c r="M1467">
        <v>1</v>
      </c>
    </row>
    <row r="1468" spans="1:13" x14ac:dyDescent="0.3">
      <c r="A1468" s="2">
        <v>92034</v>
      </c>
      <c r="B1468" s="1">
        <v>1220.0719999999999</v>
      </c>
      <c r="C1468" s="1">
        <v>509.9649</v>
      </c>
      <c r="D1468" s="1">
        <v>230.14</v>
      </c>
      <c r="E1468" s="2">
        <v>92679</v>
      </c>
      <c r="F1468" s="1">
        <v>342.31760000000003</v>
      </c>
      <c r="G1468" s="1">
        <v>0.89239999999999997</v>
      </c>
      <c r="H1468" s="1">
        <v>0.99299999999999999</v>
      </c>
      <c r="I1468" s="1">
        <v>0.75260000000000005</v>
      </c>
      <c r="J1468" s="1">
        <v>0.77690000000000003</v>
      </c>
      <c r="K1468" s="1">
        <v>2.2159</v>
      </c>
      <c r="L1468" s="1">
        <v>0.67130000000000001</v>
      </c>
      <c r="M1468">
        <v>1</v>
      </c>
    </row>
    <row r="1469" spans="1:13" x14ac:dyDescent="0.3">
      <c r="A1469" s="2">
        <v>97914</v>
      </c>
      <c r="B1469" s="1">
        <v>1285.9770000000001</v>
      </c>
      <c r="C1469" s="1">
        <v>543.64890000000003</v>
      </c>
      <c r="D1469" s="1">
        <v>229.84530000000001</v>
      </c>
      <c r="E1469" s="2">
        <v>98927</v>
      </c>
      <c r="F1469" s="1">
        <v>353.08350000000002</v>
      </c>
      <c r="G1469" s="1">
        <v>0.90620000000000001</v>
      </c>
      <c r="H1469" s="1">
        <v>0.98980000000000001</v>
      </c>
      <c r="I1469" s="1">
        <v>0.75939999999999996</v>
      </c>
      <c r="J1469" s="1">
        <v>0.74399999999999999</v>
      </c>
      <c r="K1469" s="1">
        <v>2.3653</v>
      </c>
      <c r="L1469" s="1">
        <v>0.64949999999999997</v>
      </c>
      <c r="M1469">
        <v>1</v>
      </c>
    </row>
    <row r="1470" spans="1:13" x14ac:dyDescent="0.3">
      <c r="A1470" s="2">
        <v>96171</v>
      </c>
      <c r="B1470" s="1">
        <v>1273.191</v>
      </c>
      <c r="C1470" s="1">
        <v>535.83720000000005</v>
      </c>
      <c r="D1470" s="1">
        <v>229.14510000000001</v>
      </c>
      <c r="E1470" s="2">
        <v>97004</v>
      </c>
      <c r="F1470" s="1">
        <v>349.92669999999998</v>
      </c>
      <c r="G1470" s="1">
        <v>0.90390000000000004</v>
      </c>
      <c r="H1470" s="1">
        <v>0.99139999999999995</v>
      </c>
      <c r="I1470" s="1">
        <v>0.75319999999999998</v>
      </c>
      <c r="J1470" s="1">
        <v>0.74550000000000005</v>
      </c>
      <c r="K1470" s="1">
        <v>2.3384</v>
      </c>
      <c r="L1470" s="1">
        <v>0.65300000000000002</v>
      </c>
      <c r="M1470">
        <v>1</v>
      </c>
    </row>
    <row r="1471" spans="1:13" x14ac:dyDescent="0.3">
      <c r="A1471" s="2">
        <v>76815</v>
      </c>
      <c r="B1471" s="1">
        <v>1155.787</v>
      </c>
      <c r="C1471" s="1">
        <v>488.00099999999998</v>
      </c>
      <c r="D1471" s="1">
        <v>201.77879999999999</v>
      </c>
      <c r="E1471" s="2">
        <v>77704</v>
      </c>
      <c r="F1471" s="1">
        <v>312.73610000000002</v>
      </c>
      <c r="G1471" s="1">
        <v>0.91049999999999998</v>
      </c>
      <c r="H1471" s="1">
        <v>0.98860000000000003</v>
      </c>
      <c r="I1471" s="1">
        <v>0.74309999999999998</v>
      </c>
      <c r="J1471" s="1">
        <v>0.72260000000000002</v>
      </c>
      <c r="K1471" s="1">
        <v>2.4184999999999999</v>
      </c>
      <c r="L1471" s="1">
        <v>0.64090000000000003</v>
      </c>
      <c r="M1471">
        <v>1</v>
      </c>
    </row>
    <row r="1472" spans="1:13" x14ac:dyDescent="0.3">
      <c r="A1472" s="2">
        <v>84036</v>
      </c>
      <c r="B1472" s="1">
        <v>1201.4949999999999</v>
      </c>
      <c r="C1472" s="1">
        <v>500.25549999999998</v>
      </c>
      <c r="D1472" s="1">
        <v>217.88939999999999</v>
      </c>
      <c r="E1472" s="2">
        <v>86362</v>
      </c>
      <c r="F1472" s="1">
        <v>327.10539999999997</v>
      </c>
      <c r="G1472" s="1">
        <v>0.9002</v>
      </c>
      <c r="H1472" s="1">
        <v>0.97309999999999997</v>
      </c>
      <c r="I1472" s="1">
        <v>0.76200000000000001</v>
      </c>
      <c r="J1472" s="1">
        <v>0.73150000000000004</v>
      </c>
      <c r="K1472" s="1">
        <v>2.2959000000000001</v>
      </c>
      <c r="L1472" s="1">
        <v>0.65390000000000004</v>
      </c>
      <c r="M1472">
        <v>1</v>
      </c>
    </row>
    <row r="1473" spans="1:13" x14ac:dyDescent="0.3">
      <c r="A1473" s="2">
        <v>102193</v>
      </c>
      <c r="B1473" s="1">
        <v>1288.79</v>
      </c>
      <c r="C1473" s="1">
        <v>520.30489999999998</v>
      </c>
      <c r="D1473" s="1">
        <v>252.4221</v>
      </c>
      <c r="E1473" s="2">
        <v>103526</v>
      </c>
      <c r="F1473" s="1">
        <v>360.71620000000001</v>
      </c>
      <c r="G1473" s="1">
        <v>0.87439999999999996</v>
      </c>
      <c r="H1473" s="1">
        <v>0.98709999999999998</v>
      </c>
      <c r="I1473" s="1">
        <v>0.75019999999999998</v>
      </c>
      <c r="J1473" s="1">
        <v>0.7732</v>
      </c>
      <c r="K1473" s="1">
        <v>2.0611999999999999</v>
      </c>
      <c r="L1473" s="1">
        <v>0.69330000000000003</v>
      </c>
      <c r="M1473">
        <v>1</v>
      </c>
    </row>
    <row r="1474" spans="1:13" x14ac:dyDescent="0.3">
      <c r="A1474" s="2">
        <v>88996</v>
      </c>
      <c r="B1474" s="1">
        <v>1208.876</v>
      </c>
      <c r="C1474" s="1">
        <v>497.96980000000002</v>
      </c>
      <c r="D1474" s="1">
        <v>228.90049999999999</v>
      </c>
      <c r="E1474" s="2">
        <v>90132</v>
      </c>
      <c r="F1474" s="1">
        <v>336.62029999999999</v>
      </c>
      <c r="G1474" s="1">
        <v>0.8881</v>
      </c>
      <c r="H1474" s="1">
        <v>0.98740000000000006</v>
      </c>
      <c r="I1474" s="1">
        <v>0.70379999999999998</v>
      </c>
      <c r="J1474" s="1">
        <v>0.76529999999999998</v>
      </c>
      <c r="K1474" s="1">
        <v>2.1755</v>
      </c>
      <c r="L1474" s="1">
        <v>0.67600000000000005</v>
      </c>
      <c r="M1474">
        <v>1</v>
      </c>
    </row>
    <row r="1475" spans="1:13" x14ac:dyDescent="0.3">
      <c r="A1475" s="2">
        <v>109222</v>
      </c>
      <c r="B1475" s="1">
        <v>1320.2650000000001</v>
      </c>
      <c r="C1475" s="1">
        <v>529.24009999999998</v>
      </c>
      <c r="D1475" s="1">
        <v>264.6422</v>
      </c>
      <c r="E1475" s="2">
        <v>110451</v>
      </c>
      <c r="F1475" s="1">
        <v>372.91520000000003</v>
      </c>
      <c r="G1475" s="1">
        <v>0.86599999999999999</v>
      </c>
      <c r="H1475" s="1">
        <v>0.9889</v>
      </c>
      <c r="I1475" s="1">
        <v>0.77769999999999995</v>
      </c>
      <c r="J1475" s="1">
        <v>0.78739999999999999</v>
      </c>
      <c r="K1475" s="1">
        <v>1.9998</v>
      </c>
      <c r="L1475" s="1">
        <v>0.7046</v>
      </c>
      <c r="M1475">
        <v>1</v>
      </c>
    </row>
    <row r="1476" spans="1:13" x14ac:dyDescent="0.3">
      <c r="A1476" s="2">
        <v>66153</v>
      </c>
      <c r="B1476" s="1">
        <v>1049.079</v>
      </c>
      <c r="C1476" s="1">
        <v>436.80099999999999</v>
      </c>
      <c r="D1476" s="1">
        <v>193.35759999999999</v>
      </c>
      <c r="E1476" s="2">
        <v>66781</v>
      </c>
      <c r="F1476" s="1">
        <v>290.2217</v>
      </c>
      <c r="G1476" s="1">
        <v>0.89670000000000005</v>
      </c>
      <c r="H1476" s="1">
        <v>0.99060000000000004</v>
      </c>
      <c r="I1476" s="1">
        <v>0.58799999999999997</v>
      </c>
      <c r="J1476" s="1">
        <v>0.75529999999999997</v>
      </c>
      <c r="K1476" s="1">
        <v>2.2589999999999999</v>
      </c>
      <c r="L1476" s="1">
        <v>0.66439999999999999</v>
      </c>
      <c r="M1476">
        <v>1</v>
      </c>
    </row>
    <row r="1477" spans="1:13" x14ac:dyDescent="0.3">
      <c r="A1477" s="2">
        <v>100429</v>
      </c>
      <c r="B1477" s="1">
        <v>1285.722</v>
      </c>
      <c r="C1477" s="1">
        <v>539.96680000000003</v>
      </c>
      <c r="D1477" s="1">
        <v>237.5744</v>
      </c>
      <c r="E1477" s="2">
        <v>101282</v>
      </c>
      <c r="F1477" s="1">
        <v>357.58940000000001</v>
      </c>
      <c r="G1477" s="1">
        <v>0.89800000000000002</v>
      </c>
      <c r="H1477" s="1">
        <v>0.99160000000000004</v>
      </c>
      <c r="I1477" s="1">
        <v>0.76500000000000001</v>
      </c>
      <c r="J1477" s="1">
        <v>0.76339999999999997</v>
      </c>
      <c r="K1477" s="1">
        <v>2.2728000000000002</v>
      </c>
      <c r="L1477" s="1">
        <v>0.66220000000000001</v>
      </c>
      <c r="M1477">
        <v>1</v>
      </c>
    </row>
    <row r="1478" spans="1:13" x14ac:dyDescent="0.3">
      <c r="A1478" s="2">
        <v>100629</v>
      </c>
      <c r="B1478" s="1">
        <v>1298.998</v>
      </c>
      <c r="C1478" s="1">
        <v>536.25170000000003</v>
      </c>
      <c r="D1478" s="1">
        <v>240.11410000000001</v>
      </c>
      <c r="E1478" s="2">
        <v>102023</v>
      </c>
      <c r="F1478" s="1">
        <v>357.94529999999997</v>
      </c>
      <c r="G1478" s="1">
        <v>0.89419999999999999</v>
      </c>
      <c r="H1478" s="1">
        <v>0.98629999999999995</v>
      </c>
      <c r="I1478" s="1">
        <v>0.71809999999999996</v>
      </c>
      <c r="J1478" s="1">
        <v>0.74939999999999996</v>
      </c>
      <c r="K1478" s="1">
        <v>2.2332999999999998</v>
      </c>
      <c r="L1478" s="1">
        <v>0.66749999999999998</v>
      </c>
      <c r="M1478">
        <v>1</v>
      </c>
    </row>
    <row r="1479" spans="1:13" x14ac:dyDescent="0.3">
      <c r="A1479" s="2">
        <v>73411</v>
      </c>
      <c r="B1479" s="1">
        <v>1111.2650000000001</v>
      </c>
      <c r="C1479" s="1">
        <v>463.06139999999999</v>
      </c>
      <c r="D1479" s="1">
        <v>203.23400000000001</v>
      </c>
      <c r="E1479" s="2">
        <v>74312</v>
      </c>
      <c r="F1479" s="1">
        <v>305.72829999999999</v>
      </c>
      <c r="G1479" s="1">
        <v>0.89849999999999997</v>
      </c>
      <c r="H1479" s="1">
        <v>0.9879</v>
      </c>
      <c r="I1479" s="1">
        <v>0.68789999999999996</v>
      </c>
      <c r="J1479" s="1">
        <v>0.747</v>
      </c>
      <c r="K1479" s="1">
        <v>2.2785000000000002</v>
      </c>
      <c r="L1479" s="1">
        <v>0.66020000000000001</v>
      </c>
      <c r="M1479">
        <v>1</v>
      </c>
    </row>
    <row r="1480" spans="1:13" x14ac:dyDescent="0.3">
      <c r="A1480" s="2">
        <v>71127</v>
      </c>
      <c r="B1480" s="1">
        <v>1092.9259999999999</v>
      </c>
      <c r="C1480" s="1">
        <v>465.52080000000001</v>
      </c>
      <c r="D1480" s="1">
        <v>195.16050000000001</v>
      </c>
      <c r="E1480" s="2">
        <v>71760</v>
      </c>
      <c r="F1480" s="1">
        <v>300.93470000000002</v>
      </c>
      <c r="G1480" s="1">
        <v>0.90790000000000004</v>
      </c>
      <c r="H1480" s="1">
        <v>0.99119999999999997</v>
      </c>
      <c r="I1480" s="1">
        <v>0.77200000000000002</v>
      </c>
      <c r="J1480" s="1">
        <v>0.74829999999999997</v>
      </c>
      <c r="K1480" s="1">
        <v>2.3853</v>
      </c>
      <c r="L1480" s="1">
        <v>0.64639999999999997</v>
      </c>
      <c r="M1480">
        <v>1</v>
      </c>
    </row>
    <row r="1481" spans="1:13" x14ac:dyDescent="0.3">
      <c r="A1481" s="2">
        <v>63348</v>
      </c>
      <c r="B1481" s="1">
        <v>986.05899999999997</v>
      </c>
      <c r="C1481" s="1">
        <v>398.50200000000001</v>
      </c>
      <c r="D1481" s="1">
        <v>203.55600000000001</v>
      </c>
      <c r="E1481" s="2">
        <v>63955</v>
      </c>
      <c r="F1481" s="1">
        <v>284.00209999999998</v>
      </c>
      <c r="G1481" s="1">
        <v>0.85970000000000002</v>
      </c>
      <c r="H1481" s="1">
        <v>0.99050000000000005</v>
      </c>
      <c r="I1481" s="1">
        <v>0.67390000000000005</v>
      </c>
      <c r="J1481" s="1">
        <v>0.81869999999999998</v>
      </c>
      <c r="K1481" s="1">
        <v>1.9577</v>
      </c>
      <c r="L1481" s="1">
        <v>0.7127</v>
      </c>
      <c r="M1481">
        <v>1</v>
      </c>
    </row>
    <row r="1482" spans="1:13" x14ac:dyDescent="0.3">
      <c r="A1482" s="2">
        <v>77381</v>
      </c>
      <c r="B1482" s="1">
        <v>1045.4949999999999</v>
      </c>
      <c r="C1482" s="1">
        <v>401.81040000000002</v>
      </c>
      <c r="D1482" s="1">
        <v>245.69130000000001</v>
      </c>
      <c r="E1482" s="2">
        <v>77907</v>
      </c>
      <c r="F1482" s="1">
        <v>313.88619999999997</v>
      </c>
      <c r="G1482" s="1">
        <v>0.7913</v>
      </c>
      <c r="H1482" s="1">
        <v>0.99319999999999997</v>
      </c>
      <c r="I1482" s="1">
        <v>0.73</v>
      </c>
      <c r="J1482" s="1">
        <v>0.88959999999999995</v>
      </c>
      <c r="K1482" s="1">
        <v>1.6354</v>
      </c>
      <c r="L1482" s="1">
        <v>0.78120000000000001</v>
      </c>
      <c r="M1482">
        <v>1</v>
      </c>
    </row>
    <row r="1483" spans="1:13" x14ac:dyDescent="0.3">
      <c r="A1483" s="2">
        <v>91647</v>
      </c>
      <c r="B1483" s="1">
        <v>1226.548</v>
      </c>
      <c r="C1483" s="1">
        <v>514.16959999999995</v>
      </c>
      <c r="D1483" s="1">
        <v>228.1917</v>
      </c>
      <c r="E1483" s="2">
        <v>92487</v>
      </c>
      <c r="F1483" s="1">
        <v>341.59710000000001</v>
      </c>
      <c r="G1483" s="1">
        <v>0.89610000000000001</v>
      </c>
      <c r="H1483" s="1">
        <v>0.9909</v>
      </c>
      <c r="I1483" s="1">
        <v>0.74629999999999996</v>
      </c>
      <c r="J1483" s="1">
        <v>0.76549999999999996</v>
      </c>
      <c r="K1483" s="1">
        <v>2.2532000000000001</v>
      </c>
      <c r="L1483" s="1">
        <v>0.66439999999999999</v>
      </c>
      <c r="M1483">
        <v>1</v>
      </c>
    </row>
    <row r="1484" spans="1:13" x14ac:dyDescent="0.3">
      <c r="A1484" s="2">
        <v>76269</v>
      </c>
      <c r="B1484" s="1">
        <v>1101.9580000000001</v>
      </c>
      <c r="C1484" s="1">
        <v>457.04140000000001</v>
      </c>
      <c r="D1484" s="1">
        <v>213.41399999999999</v>
      </c>
      <c r="E1484" s="2">
        <v>76819</v>
      </c>
      <c r="F1484" s="1">
        <v>311.62270000000001</v>
      </c>
      <c r="G1484" s="1">
        <v>0.88429999999999997</v>
      </c>
      <c r="H1484" s="1">
        <v>0.99280000000000002</v>
      </c>
      <c r="I1484" s="1">
        <v>0.7641</v>
      </c>
      <c r="J1484" s="1">
        <v>0.7893</v>
      </c>
      <c r="K1484" s="1">
        <v>2.1415999999999999</v>
      </c>
      <c r="L1484" s="1">
        <v>0.68179999999999996</v>
      </c>
      <c r="M1484">
        <v>1</v>
      </c>
    </row>
    <row r="1485" spans="1:13" x14ac:dyDescent="0.3">
      <c r="A1485" s="2">
        <v>65584</v>
      </c>
      <c r="B1485" s="1">
        <v>1059.8620000000001</v>
      </c>
      <c r="C1485" s="1">
        <v>446.28050000000002</v>
      </c>
      <c r="D1485" s="1">
        <v>188.51910000000001</v>
      </c>
      <c r="E1485" s="2">
        <v>66243</v>
      </c>
      <c r="F1485" s="1">
        <v>288.9708</v>
      </c>
      <c r="G1485" s="1">
        <v>0.90639999999999998</v>
      </c>
      <c r="H1485" s="1">
        <v>0.99009999999999998</v>
      </c>
      <c r="I1485" s="1">
        <v>0.72470000000000001</v>
      </c>
      <c r="J1485" s="1">
        <v>0.73370000000000002</v>
      </c>
      <c r="K1485" s="1">
        <v>2.3673000000000002</v>
      </c>
      <c r="L1485" s="1">
        <v>0.64749999999999996</v>
      </c>
      <c r="M1485">
        <v>1</v>
      </c>
    </row>
    <row r="1486" spans="1:13" x14ac:dyDescent="0.3">
      <c r="A1486" s="2">
        <v>82357</v>
      </c>
      <c r="B1486" s="1">
        <v>1200.2190000000001</v>
      </c>
      <c r="C1486" s="1">
        <v>511.30220000000003</v>
      </c>
      <c r="D1486" s="1">
        <v>206.53639999999999</v>
      </c>
      <c r="E1486" s="2">
        <v>83143</v>
      </c>
      <c r="F1486" s="1">
        <v>323.82119999999998</v>
      </c>
      <c r="G1486" s="1">
        <v>0.91479999999999995</v>
      </c>
      <c r="H1486" s="1">
        <v>0.99050000000000005</v>
      </c>
      <c r="I1486" s="1">
        <v>0.53469999999999995</v>
      </c>
      <c r="J1486" s="1">
        <v>0.71840000000000004</v>
      </c>
      <c r="K1486" s="1">
        <v>2.4756</v>
      </c>
      <c r="L1486" s="1">
        <v>0.63329999999999997</v>
      </c>
      <c r="M1486">
        <v>1</v>
      </c>
    </row>
    <row r="1487" spans="1:13" x14ac:dyDescent="0.3">
      <c r="A1487" s="2">
        <v>99560</v>
      </c>
      <c r="B1487" s="1">
        <v>1256.5519999999999</v>
      </c>
      <c r="C1487" s="1">
        <v>516.88710000000003</v>
      </c>
      <c r="D1487" s="1">
        <v>246.3373</v>
      </c>
      <c r="E1487" s="2">
        <v>100501</v>
      </c>
      <c r="F1487" s="1">
        <v>356.03890000000001</v>
      </c>
      <c r="G1487" s="1">
        <v>0.87909999999999999</v>
      </c>
      <c r="H1487" s="1">
        <v>0.99060000000000004</v>
      </c>
      <c r="I1487" s="1">
        <v>0.75539999999999996</v>
      </c>
      <c r="J1487" s="1">
        <v>0.79239999999999999</v>
      </c>
      <c r="K1487" s="1">
        <v>2.0983000000000001</v>
      </c>
      <c r="L1487" s="1">
        <v>0.68879999999999997</v>
      </c>
      <c r="M1487">
        <v>1</v>
      </c>
    </row>
    <row r="1488" spans="1:13" x14ac:dyDescent="0.3">
      <c r="A1488" s="2">
        <v>93970</v>
      </c>
      <c r="B1488" s="1">
        <v>1244.5519999999999</v>
      </c>
      <c r="C1488" s="1">
        <v>520.35649999999998</v>
      </c>
      <c r="D1488" s="1">
        <v>230.55009999999999</v>
      </c>
      <c r="E1488" s="2">
        <v>94815</v>
      </c>
      <c r="F1488" s="1">
        <v>345.89929999999998</v>
      </c>
      <c r="G1488" s="1">
        <v>0.89649999999999996</v>
      </c>
      <c r="H1488" s="1">
        <v>0.99109999999999998</v>
      </c>
      <c r="I1488" s="1">
        <v>0.74050000000000005</v>
      </c>
      <c r="J1488" s="1">
        <v>0.76239999999999997</v>
      </c>
      <c r="K1488" s="1">
        <v>2.2570000000000001</v>
      </c>
      <c r="L1488" s="1">
        <v>0.66469999999999996</v>
      </c>
      <c r="M1488">
        <v>1</v>
      </c>
    </row>
    <row r="1489" spans="1:13" x14ac:dyDescent="0.3">
      <c r="A1489" s="2">
        <v>99088</v>
      </c>
      <c r="B1489" s="1">
        <v>1284.605</v>
      </c>
      <c r="C1489" s="1">
        <v>541.84630000000004</v>
      </c>
      <c r="D1489" s="1">
        <v>233.7242</v>
      </c>
      <c r="E1489" s="2">
        <v>99886</v>
      </c>
      <c r="F1489" s="1">
        <v>355.19400000000002</v>
      </c>
      <c r="G1489" s="1">
        <v>0.9022</v>
      </c>
      <c r="H1489" s="1">
        <v>0.99199999999999999</v>
      </c>
      <c r="I1489" s="1">
        <v>0.64690000000000003</v>
      </c>
      <c r="J1489" s="1">
        <v>0.75460000000000005</v>
      </c>
      <c r="K1489" s="1">
        <v>2.3182999999999998</v>
      </c>
      <c r="L1489" s="1">
        <v>0.65549999999999997</v>
      </c>
      <c r="M1489">
        <v>1</v>
      </c>
    </row>
    <row r="1490" spans="1:13" x14ac:dyDescent="0.3">
      <c r="A1490" s="2">
        <v>68402</v>
      </c>
      <c r="B1490" s="1">
        <v>1009.442</v>
      </c>
      <c r="C1490" s="1">
        <v>404.23309999999998</v>
      </c>
      <c r="D1490" s="1">
        <v>216.35249999999999</v>
      </c>
      <c r="E1490" s="2">
        <v>68986</v>
      </c>
      <c r="F1490" s="1">
        <v>295.11380000000003</v>
      </c>
      <c r="G1490" s="1">
        <v>0.84470000000000001</v>
      </c>
      <c r="H1490" s="1">
        <v>0.99150000000000005</v>
      </c>
      <c r="I1490" s="1">
        <v>0.73499999999999999</v>
      </c>
      <c r="J1490" s="1">
        <v>0.84360000000000002</v>
      </c>
      <c r="K1490" s="1">
        <v>1.8684000000000001</v>
      </c>
      <c r="L1490" s="1">
        <v>0.73009999999999997</v>
      </c>
      <c r="M1490">
        <v>1</v>
      </c>
    </row>
    <row r="1491" spans="1:13" x14ac:dyDescent="0.3">
      <c r="A1491" s="2">
        <v>80490</v>
      </c>
      <c r="B1491" s="1">
        <v>1169.9059999999999</v>
      </c>
      <c r="C1491" s="1">
        <v>497.62619999999998</v>
      </c>
      <c r="D1491" s="1">
        <v>206.8382</v>
      </c>
      <c r="E1491" s="2">
        <v>81144</v>
      </c>
      <c r="F1491" s="1">
        <v>320.12970000000001</v>
      </c>
      <c r="G1491" s="1">
        <v>0.90949999999999998</v>
      </c>
      <c r="H1491" s="1">
        <v>0.9919</v>
      </c>
      <c r="I1491" s="1">
        <v>0.75180000000000002</v>
      </c>
      <c r="J1491" s="1">
        <v>0.73899999999999999</v>
      </c>
      <c r="K1491" s="1">
        <v>2.4058999999999999</v>
      </c>
      <c r="L1491" s="1">
        <v>0.64329999999999998</v>
      </c>
      <c r="M1491">
        <v>1</v>
      </c>
    </row>
    <row r="1492" spans="1:13" x14ac:dyDescent="0.3">
      <c r="A1492" s="2">
        <v>72478</v>
      </c>
      <c r="B1492" s="1">
        <v>1156.4380000000001</v>
      </c>
      <c r="C1492" s="1">
        <v>506.64</v>
      </c>
      <c r="D1492" s="1">
        <v>182.9025</v>
      </c>
      <c r="E1492" s="2">
        <v>73236</v>
      </c>
      <c r="F1492" s="1">
        <v>303.77929999999998</v>
      </c>
      <c r="G1492" s="1">
        <v>0.93259999999999998</v>
      </c>
      <c r="H1492" s="1">
        <v>0.98960000000000004</v>
      </c>
      <c r="I1492" s="1">
        <v>0.75639999999999996</v>
      </c>
      <c r="J1492" s="1">
        <v>0.68100000000000005</v>
      </c>
      <c r="K1492" s="1">
        <v>2.77</v>
      </c>
      <c r="L1492" s="1">
        <v>0.59960000000000002</v>
      </c>
      <c r="M1492">
        <v>1</v>
      </c>
    </row>
    <row r="1493" spans="1:13" x14ac:dyDescent="0.3">
      <c r="A1493" s="2">
        <v>79364</v>
      </c>
      <c r="B1493" s="1">
        <v>1195.566</v>
      </c>
      <c r="C1493" s="1">
        <v>516.8827</v>
      </c>
      <c r="D1493" s="1">
        <v>195.73429999999999</v>
      </c>
      <c r="E1493" s="2">
        <v>80069</v>
      </c>
      <c r="F1493" s="1">
        <v>317.8827</v>
      </c>
      <c r="G1493" s="1">
        <v>0.92549999999999999</v>
      </c>
      <c r="H1493" s="1">
        <v>0.99119999999999997</v>
      </c>
      <c r="I1493" s="1">
        <v>0.52769999999999995</v>
      </c>
      <c r="J1493" s="1">
        <v>0.69769999999999999</v>
      </c>
      <c r="K1493" s="1">
        <v>2.6406999999999998</v>
      </c>
      <c r="L1493" s="1">
        <v>0.61499999999999999</v>
      </c>
      <c r="M1493">
        <v>1</v>
      </c>
    </row>
    <row r="1494" spans="1:13" x14ac:dyDescent="0.3">
      <c r="A1494" s="2">
        <v>97013</v>
      </c>
      <c r="B1494" s="1">
        <v>1301.8889999999999</v>
      </c>
      <c r="C1494" s="1">
        <v>555.29549999999995</v>
      </c>
      <c r="D1494" s="1">
        <v>223.32089999999999</v>
      </c>
      <c r="E1494" s="2">
        <v>98334</v>
      </c>
      <c r="F1494" s="1">
        <v>351.45519999999999</v>
      </c>
      <c r="G1494" s="1">
        <v>0.91559999999999997</v>
      </c>
      <c r="H1494" s="1">
        <v>0.98660000000000003</v>
      </c>
      <c r="I1494" s="1">
        <v>0.69189999999999996</v>
      </c>
      <c r="J1494" s="1">
        <v>0.71930000000000005</v>
      </c>
      <c r="K1494" s="1">
        <v>2.4864999999999999</v>
      </c>
      <c r="L1494" s="1">
        <v>0.63290000000000002</v>
      </c>
      <c r="M1494">
        <v>1</v>
      </c>
    </row>
    <row r="1495" spans="1:13" x14ac:dyDescent="0.3">
      <c r="A1495" s="2">
        <v>90377</v>
      </c>
      <c r="B1495" s="1">
        <v>1204.98</v>
      </c>
      <c r="C1495" s="1">
        <v>503.54</v>
      </c>
      <c r="D1495" s="1">
        <v>228.94030000000001</v>
      </c>
      <c r="E1495" s="2">
        <v>91178</v>
      </c>
      <c r="F1495" s="1">
        <v>339.22199999999998</v>
      </c>
      <c r="G1495" s="1">
        <v>0.89070000000000005</v>
      </c>
      <c r="H1495" s="1">
        <v>0.99119999999999997</v>
      </c>
      <c r="I1495" s="1">
        <v>0.76229999999999998</v>
      </c>
      <c r="J1495" s="1">
        <v>0.78220000000000001</v>
      </c>
      <c r="K1495" s="1">
        <v>2.1993999999999998</v>
      </c>
      <c r="L1495" s="1">
        <v>0.67369999999999997</v>
      </c>
      <c r="M1495">
        <v>1</v>
      </c>
    </row>
    <row r="1496" spans="1:13" x14ac:dyDescent="0.3">
      <c r="A1496" s="2">
        <v>73092</v>
      </c>
      <c r="B1496" s="1">
        <v>1126.4010000000001</v>
      </c>
      <c r="C1496" s="1">
        <v>484.07459999999998</v>
      </c>
      <c r="D1496" s="1">
        <v>193.1337</v>
      </c>
      <c r="E1496" s="2">
        <v>73834</v>
      </c>
      <c r="F1496" s="1">
        <v>305.06330000000003</v>
      </c>
      <c r="G1496" s="1">
        <v>0.91700000000000004</v>
      </c>
      <c r="H1496" s="1">
        <v>0.99</v>
      </c>
      <c r="I1496" s="1">
        <v>0.76910000000000001</v>
      </c>
      <c r="J1496" s="1">
        <v>0.72389999999999999</v>
      </c>
      <c r="K1496" s="1">
        <v>2.5064000000000002</v>
      </c>
      <c r="L1496" s="1">
        <v>0.63019999999999998</v>
      </c>
      <c r="M1496">
        <v>1</v>
      </c>
    </row>
    <row r="1497" spans="1:13" x14ac:dyDescent="0.3">
      <c r="A1497" s="2">
        <v>103529</v>
      </c>
      <c r="B1497" s="1">
        <v>1331.48</v>
      </c>
      <c r="C1497" s="1">
        <v>561.68309999999997</v>
      </c>
      <c r="D1497" s="1">
        <v>236.1687</v>
      </c>
      <c r="E1497" s="2">
        <v>104513</v>
      </c>
      <c r="F1497" s="1">
        <v>363.06639999999999</v>
      </c>
      <c r="G1497" s="1">
        <v>0.9073</v>
      </c>
      <c r="H1497" s="1">
        <v>0.99060000000000004</v>
      </c>
      <c r="I1497" s="1">
        <v>0.74919999999999998</v>
      </c>
      <c r="J1497" s="1">
        <v>0.73380000000000001</v>
      </c>
      <c r="K1497" s="1">
        <v>2.3782999999999999</v>
      </c>
      <c r="L1497" s="1">
        <v>0.64639999999999997</v>
      </c>
      <c r="M1497">
        <v>1</v>
      </c>
    </row>
    <row r="1498" spans="1:13" x14ac:dyDescent="0.3">
      <c r="A1498" s="2">
        <v>97634</v>
      </c>
      <c r="B1498" s="1">
        <v>1331.1590000000001</v>
      </c>
      <c r="C1498" s="1">
        <v>578.86670000000004</v>
      </c>
      <c r="D1498" s="1">
        <v>216.75319999999999</v>
      </c>
      <c r="E1498" s="2">
        <v>98397</v>
      </c>
      <c r="F1498" s="1">
        <v>352.57830000000001</v>
      </c>
      <c r="G1498" s="1">
        <v>0.92720000000000002</v>
      </c>
      <c r="H1498" s="1">
        <v>0.99219999999999997</v>
      </c>
      <c r="I1498" s="1">
        <v>0.73699999999999999</v>
      </c>
      <c r="J1498" s="1">
        <v>0.69240000000000002</v>
      </c>
      <c r="K1498" s="1">
        <v>2.6705999999999999</v>
      </c>
      <c r="L1498" s="1">
        <v>0.60909999999999997</v>
      </c>
      <c r="M1498">
        <v>1</v>
      </c>
    </row>
    <row r="1499" spans="1:13" x14ac:dyDescent="0.3">
      <c r="A1499" s="2">
        <v>74790</v>
      </c>
      <c r="B1499" s="1">
        <v>1122.1959999999999</v>
      </c>
      <c r="C1499" s="1">
        <v>477.84440000000001</v>
      </c>
      <c r="D1499" s="1">
        <v>199.72929999999999</v>
      </c>
      <c r="E1499" s="2">
        <v>75609</v>
      </c>
      <c r="F1499" s="1">
        <v>308.58640000000003</v>
      </c>
      <c r="G1499" s="1">
        <v>0.90849999999999997</v>
      </c>
      <c r="H1499" s="1">
        <v>0.98919999999999997</v>
      </c>
      <c r="I1499" s="1">
        <v>0.7218</v>
      </c>
      <c r="J1499" s="1">
        <v>0.74629999999999996</v>
      </c>
      <c r="K1499" s="1">
        <v>2.3925000000000001</v>
      </c>
      <c r="L1499" s="1">
        <v>0.64580000000000004</v>
      </c>
      <c r="M1499">
        <v>1</v>
      </c>
    </row>
    <row r="1500" spans="1:13" x14ac:dyDescent="0.3">
      <c r="A1500" s="2">
        <v>99668</v>
      </c>
      <c r="B1500" s="1">
        <v>1276.434</v>
      </c>
      <c r="C1500" s="1">
        <v>489.25369999999998</v>
      </c>
      <c r="D1500" s="1">
        <v>264.20069999999998</v>
      </c>
      <c r="E1500" s="2">
        <v>101283</v>
      </c>
      <c r="F1500" s="1">
        <v>356.23200000000003</v>
      </c>
      <c r="G1500" s="1">
        <v>0.8417</v>
      </c>
      <c r="H1500" s="1">
        <v>0.98409999999999997</v>
      </c>
      <c r="I1500" s="1">
        <v>0.7591</v>
      </c>
      <c r="J1500" s="1">
        <v>0.76870000000000005</v>
      </c>
      <c r="K1500" s="1">
        <v>1.8517999999999999</v>
      </c>
      <c r="L1500" s="1">
        <v>0.72809999999999997</v>
      </c>
      <c r="M1500">
        <v>1</v>
      </c>
    </row>
    <row r="1501" spans="1:13" x14ac:dyDescent="0.3">
      <c r="A1501" s="2">
        <v>75833</v>
      </c>
      <c r="B1501" s="1">
        <v>1140.9179999999999</v>
      </c>
      <c r="C1501" s="1">
        <v>492.21789999999999</v>
      </c>
      <c r="D1501" s="1">
        <v>196.85120000000001</v>
      </c>
      <c r="E1501" s="2">
        <v>76433</v>
      </c>
      <c r="F1501" s="1">
        <v>310.73070000000001</v>
      </c>
      <c r="G1501" s="1">
        <v>0.91649999999999998</v>
      </c>
      <c r="H1501" s="1">
        <v>0.99209999999999998</v>
      </c>
      <c r="I1501" s="1">
        <v>0.74350000000000005</v>
      </c>
      <c r="J1501" s="1">
        <v>0.73209999999999997</v>
      </c>
      <c r="K1501" s="1">
        <v>2.5005000000000002</v>
      </c>
      <c r="L1501" s="1">
        <v>0.63129999999999997</v>
      </c>
      <c r="M1501">
        <v>1</v>
      </c>
    </row>
    <row r="1502" spans="1:13" x14ac:dyDescent="0.3">
      <c r="A1502" s="2">
        <v>80412</v>
      </c>
      <c r="B1502" s="1">
        <v>1205.7619999999999</v>
      </c>
      <c r="C1502" s="1">
        <v>526.04039999999998</v>
      </c>
      <c r="D1502" s="1">
        <v>195.11019999999999</v>
      </c>
      <c r="E1502" s="2">
        <v>81149</v>
      </c>
      <c r="F1502" s="1">
        <v>319.97460000000001</v>
      </c>
      <c r="G1502" s="1">
        <v>0.92869999999999997</v>
      </c>
      <c r="H1502" s="1">
        <v>0.9909</v>
      </c>
      <c r="I1502" s="1">
        <v>0.73360000000000003</v>
      </c>
      <c r="J1502" s="1">
        <v>0.69499999999999995</v>
      </c>
      <c r="K1502" s="1">
        <v>2.6960999999999999</v>
      </c>
      <c r="L1502" s="1">
        <v>0.60829999999999995</v>
      </c>
      <c r="M1502">
        <v>1</v>
      </c>
    </row>
    <row r="1503" spans="1:13" x14ac:dyDescent="0.3">
      <c r="A1503" s="2">
        <v>77335</v>
      </c>
      <c r="B1503" s="1">
        <v>1114.2360000000001</v>
      </c>
      <c r="C1503" s="1">
        <v>463.43979999999999</v>
      </c>
      <c r="D1503" s="1">
        <v>213.37020000000001</v>
      </c>
      <c r="E1503" s="2">
        <v>78035</v>
      </c>
      <c r="F1503" s="1">
        <v>313.79289999999997</v>
      </c>
      <c r="G1503" s="1">
        <v>0.88770000000000004</v>
      </c>
      <c r="H1503" s="1">
        <v>0.99099999999999999</v>
      </c>
      <c r="I1503" s="1">
        <v>0.66400000000000003</v>
      </c>
      <c r="J1503" s="1">
        <v>0.78280000000000005</v>
      </c>
      <c r="K1503" s="1">
        <v>2.1720000000000002</v>
      </c>
      <c r="L1503" s="1">
        <v>0.67710000000000004</v>
      </c>
      <c r="M1503">
        <v>1</v>
      </c>
    </row>
    <row r="1504" spans="1:13" x14ac:dyDescent="0.3">
      <c r="A1504" s="2">
        <v>108661</v>
      </c>
      <c r="B1504" s="1">
        <v>1361.1279999999999</v>
      </c>
      <c r="C1504" s="1">
        <v>575.58420000000001</v>
      </c>
      <c r="D1504" s="1">
        <v>241.9614</v>
      </c>
      <c r="E1504" s="2">
        <v>109616</v>
      </c>
      <c r="F1504" s="1">
        <v>371.9563</v>
      </c>
      <c r="G1504" s="1">
        <v>0.90739999999999998</v>
      </c>
      <c r="H1504" s="1">
        <v>0.99129999999999996</v>
      </c>
      <c r="I1504" s="1">
        <v>0.73919999999999997</v>
      </c>
      <c r="J1504" s="1">
        <v>0.73699999999999999</v>
      </c>
      <c r="K1504" s="1">
        <v>2.3788</v>
      </c>
      <c r="L1504" s="1">
        <v>0.6462</v>
      </c>
      <c r="M1504">
        <v>1</v>
      </c>
    </row>
    <row r="1505" spans="1:13" x14ac:dyDescent="0.3">
      <c r="A1505" s="2">
        <v>66125</v>
      </c>
      <c r="B1505" s="1">
        <v>1055.77</v>
      </c>
      <c r="C1505" s="1">
        <v>443.16980000000001</v>
      </c>
      <c r="D1505" s="1">
        <v>191.90690000000001</v>
      </c>
      <c r="E1505" s="2">
        <v>66757</v>
      </c>
      <c r="F1505" s="1">
        <v>290.16019999999997</v>
      </c>
      <c r="G1505" s="1">
        <v>0.90139999999999998</v>
      </c>
      <c r="H1505" s="1">
        <v>0.99050000000000005</v>
      </c>
      <c r="I1505" s="1">
        <v>0.72619999999999996</v>
      </c>
      <c r="J1505" s="1">
        <v>0.74550000000000005</v>
      </c>
      <c r="K1505" s="1">
        <v>2.3092999999999999</v>
      </c>
      <c r="L1505" s="1">
        <v>0.65469999999999995</v>
      </c>
      <c r="M1505">
        <v>1</v>
      </c>
    </row>
    <row r="1506" spans="1:13" x14ac:dyDescent="0.3">
      <c r="A1506" s="2">
        <v>97790</v>
      </c>
      <c r="B1506" s="1">
        <v>1271.241</v>
      </c>
      <c r="C1506" s="1">
        <v>532.36760000000004</v>
      </c>
      <c r="D1506" s="1">
        <v>235.2577</v>
      </c>
      <c r="E1506" s="2">
        <v>98521</v>
      </c>
      <c r="F1506" s="1">
        <v>352.85989999999998</v>
      </c>
      <c r="G1506" s="1">
        <v>0.89710000000000001</v>
      </c>
      <c r="H1506" s="1">
        <v>0.99260000000000004</v>
      </c>
      <c r="I1506" s="1">
        <v>0.75460000000000005</v>
      </c>
      <c r="J1506" s="1">
        <v>0.76039999999999996</v>
      </c>
      <c r="K1506" s="1">
        <v>2.2629000000000001</v>
      </c>
      <c r="L1506" s="1">
        <v>0.66279999999999994</v>
      </c>
      <c r="M1506">
        <v>1</v>
      </c>
    </row>
    <row r="1507" spans="1:13" x14ac:dyDescent="0.3">
      <c r="A1507" s="2">
        <v>100034</v>
      </c>
      <c r="B1507" s="1">
        <v>1276.23</v>
      </c>
      <c r="C1507" s="1">
        <v>531.68629999999996</v>
      </c>
      <c r="D1507" s="1">
        <v>240.8905</v>
      </c>
      <c r="E1507" s="2">
        <v>100770</v>
      </c>
      <c r="F1507" s="1">
        <v>356.88549999999998</v>
      </c>
      <c r="G1507" s="1">
        <v>0.89149999999999996</v>
      </c>
      <c r="H1507" s="1">
        <v>0.99270000000000003</v>
      </c>
      <c r="I1507" s="1">
        <v>0.74529999999999996</v>
      </c>
      <c r="J1507" s="1">
        <v>0.77180000000000004</v>
      </c>
      <c r="K1507" s="1">
        <v>2.2071999999999998</v>
      </c>
      <c r="L1507" s="1">
        <v>0.67120000000000002</v>
      </c>
      <c r="M1507">
        <v>1</v>
      </c>
    </row>
    <row r="1508" spans="1:13" x14ac:dyDescent="0.3">
      <c r="A1508" s="2">
        <v>64555</v>
      </c>
      <c r="B1508" s="1">
        <v>982.53099999999995</v>
      </c>
      <c r="C1508" s="1">
        <v>392.35419999999999</v>
      </c>
      <c r="D1508" s="1">
        <v>210.60849999999999</v>
      </c>
      <c r="E1508" s="2">
        <v>65291</v>
      </c>
      <c r="F1508" s="1">
        <v>286.69490000000002</v>
      </c>
      <c r="G1508" s="1">
        <v>0.84370000000000001</v>
      </c>
      <c r="H1508" s="1">
        <v>0.98870000000000002</v>
      </c>
      <c r="I1508" s="1">
        <v>0.74750000000000005</v>
      </c>
      <c r="J1508" s="1">
        <v>0.84030000000000005</v>
      </c>
      <c r="K1508" s="1">
        <v>1.863</v>
      </c>
      <c r="L1508" s="1">
        <v>0.73070000000000002</v>
      </c>
      <c r="M1508">
        <v>1</v>
      </c>
    </row>
    <row r="1509" spans="1:13" x14ac:dyDescent="0.3">
      <c r="A1509" s="2">
        <v>79254</v>
      </c>
      <c r="B1509" s="1">
        <v>1094.7560000000001</v>
      </c>
      <c r="C1509" s="1">
        <v>437.69510000000002</v>
      </c>
      <c r="D1509" s="1">
        <v>231.52449999999999</v>
      </c>
      <c r="E1509" s="2">
        <v>79858</v>
      </c>
      <c r="F1509" s="1">
        <v>317.66230000000002</v>
      </c>
      <c r="G1509" s="1">
        <v>0.84860000000000002</v>
      </c>
      <c r="H1509" s="1">
        <v>0.99239999999999995</v>
      </c>
      <c r="I1509" s="1">
        <v>0.76519999999999999</v>
      </c>
      <c r="J1509" s="1">
        <v>0.83099999999999996</v>
      </c>
      <c r="K1509" s="1">
        <v>1.8905000000000001</v>
      </c>
      <c r="L1509" s="1">
        <v>0.7258</v>
      </c>
      <c r="M1509">
        <v>1</v>
      </c>
    </row>
    <row r="1510" spans="1:13" x14ac:dyDescent="0.3">
      <c r="A1510" s="2">
        <v>76341</v>
      </c>
      <c r="B1510" s="1">
        <v>1105.25</v>
      </c>
      <c r="C1510" s="1">
        <v>456.26190000000003</v>
      </c>
      <c r="D1510" s="1">
        <v>213.6611</v>
      </c>
      <c r="E1510" s="2">
        <v>76916</v>
      </c>
      <c r="F1510" s="1">
        <v>311.76979999999998</v>
      </c>
      <c r="G1510" s="1">
        <v>0.88360000000000005</v>
      </c>
      <c r="H1510" s="1">
        <v>0.99250000000000005</v>
      </c>
      <c r="I1510" s="1">
        <v>0.74129999999999996</v>
      </c>
      <c r="J1510" s="1">
        <v>0.7853</v>
      </c>
      <c r="K1510" s="1">
        <v>2.1354000000000002</v>
      </c>
      <c r="L1510" s="1">
        <v>0.68330000000000002</v>
      </c>
      <c r="M1510">
        <v>1</v>
      </c>
    </row>
    <row r="1511" spans="1:13" x14ac:dyDescent="0.3">
      <c r="A1511" s="2">
        <v>66259</v>
      </c>
      <c r="B1511" s="1">
        <v>1013.8</v>
      </c>
      <c r="C1511" s="1">
        <v>410.58100000000002</v>
      </c>
      <c r="D1511" s="1">
        <v>206.15639999999999</v>
      </c>
      <c r="E1511" s="2">
        <v>66874</v>
      </c>
      <c r="F1511" s="1">
        <v>290.45409999999998</v>
      </c>
      <c r="G1511" s="1">
        <v>0.86480000000000001</v>
      </c>
      <c r="H1511" s="1">
        <v>0.99080000000000001</v>
      </c>
      <c r="I1511" s="1">
        <v>0.73260000000000003</v>
      </c>
      <c r="J1511" s="1">
        <v>0.81010000000000004</v>
      </c>
      <c r="K1511" s="1">
        <v>1.9916</v>
      </c>
      <c r="L1511" s="1">
        <v>0.70740000000000003</v>
      </c>
      <c r="M1511">
        <v>1</v>
      </c>
    </row>
    <row r="1512" spans="1:13" x14ac:dyDescent="0.3">
      <c r="A1512" s="2">
        <v>111315</v>
      </c>
      <c r="B1512" s="1">
        <v>1353.0150000000001</v>
      </c>
      <c r="C1512" s="1">
        <v>564.4796</v>
      </c>
      <c r="D1512" s="1">
        <v>252.41419999999999</v>
      </c>
      <c r="E1512" s="2">
        <v>112133</v>
      </c>
      <c r="F1512" s="1">
        <v>376.47129999999999</v>
      </c>
      <c r="G1512" s="1">
        <v>0.89449999999999996</v>
      </c>
      <c r="H1512" s="1">
        <v>0.99270000000000003</v>
      </c>
      <c r="I1512" s="1">
        <v>0.76280000000000003</v>
      </c>
      <c r="J1512" s="1">
        <v>0.7641</v>
      </c>
      <c r="K1512" s="1">
        <v>2.2363</v>
      </c>
      <c r="L1512" s="1">
        <v>0.66690000000000005</v>
      </c>
      <c r="M1512">
        <v>1</v>
      </c>
    </row>
    <row r="1513" spans="1:13" x14ac:dyDescent="0.3">
      <c r="A1513" s="2">
        <v>88355</v>
      </c>
      <c r="B1513" s="1">
        <v>1260.711</v>
      </c>
      <c r="C1513" s="1">
        <v>544.98090000000002</v>
      </c>
      <c r="D1513" s="1">
        <v>207.33099999999999</v>
      </c>
      <c r="E1513" s="2">
        <v>89015</v>
      </c>
      <c r="F1513" s="1">
        <v>335.4058</v>
      </c>
      <c r="G1513" s="1">
        <v>0.92479999999999996</v>
      </c>
      <c r="H1513" s="1">
        <v>0.99260000000000004</v>
      </c>
      <c r="I1513" s="1">
        <v>0.74370000000000003</v>
      </c>
      <c r="J1513" s="1">
        <v>0.6986</v>
      </c>
      <c r="K1513" s="1">
        <v>2.6286</v>
      </c>
      <c r="L1513" s="1">
        <v>0.61539999999999995</v>
      </c>
      <c r="M1513">
        <v>1</v>
      </c>
    </row>
    <row r="1514" spans="1:13" x14ac:dyDescent="0.3">
      <c r="A1514" s="2">
        <v>78846</v>
      </c>
      <c r="B1514" s="1">
        <v>1161.7739999999999</v>
      </c>
      <c r="C1514" s="1">
        <v>496.17059999999998</v>
      </c>
      <c r="D1514" s="1">
        <v>203.1378</v>
      </c>
      <c r="E1514" s="2">
        <v>79549</v>
      </c>
      <c r="F1514" s="1">
        <v>316.84359999999998</v>
      </c>
      <c r="G1514" s="1">
        <v>0.9123</v>
      </c>
      <c r="H1514" s="1">
        <v>0.99119999999999997</v>
      </c>
      <c r="I1514" s="1">
        <v>0.77200000000000002</v>
      </c>
      <c r="J1514" s="1">
        <v>0.73409999999999997</v>
      </c>
      <c r="K1514" s="1">
        <v>2.4424999999999999</v>
      </c>
      <c r="L1514" s="1">
        <v>0.63859999999999995</v>
      </c>
      <c r="M1514">
        <v>1</v>
      </c>
    </row>
    <row r="1515" spans="1:13" x14ac:dyDescent="0.3">
      <c r="A1515" s="2">
        <v>61426</v>
      </c>
      <c r="B1515" s="1">
        <v>984.22400000000005</v>
      </c>
      <c r="C1515" s="1">
        <v>404.35719999999998</v>
      </c>
      <c r="D1515" s="1">
        <v>193.8844</v>
      </c>
      <c r="E1515" s="2">
        <v>61915</v>
      </c>
      <c r="F1515" s="1">
        <v>279.66050000000001</v>
      </c>
      <c r="G1515" s="1">
        <v>0.87749999999999995</v>
      </c>
      <c r="H1515" s="1">
        <v>0.99209999999999998</v>
      </c>
      <c r="I1515" s="1">
        <v>0.75270000000000004</v>
      </c>
      <c r="J1515" s="1">
        <v>0.79679999999999995</v>
      </c>
      <c r="K1515" s="1">
        <v>2.0855999999999999</v>
      </c>
      <c r="L1515" s="1">
        <v>0.69159999999999999</v>
      </c>
      <c r="M1515">
        <v>1</v>
      </c>
    </row>
    <row r="1516" spans="1:13" x14ac:dyDescent="0.3">
      <c r="A1516" s="2">
        <v>99590</v>
      </c>
      <c r="B1516" s="1">
        <v>1276.5820000000001</v>
      </c>
      <c r="C1516" s="1">
        <v>526.97140000000002</v>
      </c>
      <c r="D1516" s="1">
        <v>242.43469999999999</v>
      </c>
      <c r="E1516" s="2">
        <v>100465</v>
      </c>
      <c r="F1516" s="1">
        <v>356.0926</v>
      </c>
      <c r="G1516" s="1">
        <v>0.88790000000000002</v>
      </c>
      <c r="H1516" s="1">
        <v>0.99129999999999996</v>
      </c>
      <c r="I1516" s="1">
        <v>0.74429999999999996</v>
      </c>
      <c r="J1516" s="1">
        <v>0.76790000000000003</v>
      </c>
      <c r="K1516" s="1">
        <v>2.1737000000000002</v>
      </c>
      <c r="L1516" s="1">
        <v>0.67569999999999997</v>
      </c>
      <c r="M1516">
        <v>1</v>
      </c>
    </row>
    <row r="1517" spans="1:13" x14ac:dyDescent="0.3">
      <c r="A1517" s="2">
        <v>90380</v>
      </c>
      <c r="B1517" s="1">
        <v>1246.7360000000001</v>
      </c>
      <c r="C1517" s="1">
        <v>527.37890000000004</v>
      </c>
      <c r="D1517" s="1">
        <v>220.5686</v>
      </c>
      <c r="E1517" s="2">
        <v>91142</v>
      </c>
      <c r="F1517" s="1">
        <v>339.2276</v>
      </c>
      <c r="G1517" s="1">
        <v>0.9083</v>
      </c>
      <c r="H1517" s="1">
        <v>0.99160000000000004</v>
      </c>
      <c r="I1517" s="1">
        <v>0.75880000000000003</v>
      </c>
      <c r="J1517" s="1">
        <v>0.73070000000000002</v>
      </c>
      <c r="K1517" s="1">
        <v>2.391</v>
      </c>
      <c r="L1517" s="1">
        <v>0.64319999999999999</v>
      </c>
      <c r="M1517">
        <v>1</v>
      </c>
    </row>
    <row r="1518" spans="1:13" x14ac:dyDescent="0.3">
      <c r="A1518" s="2">
        <v>86589</v>
      </c>
      <c r="B1518" s="1">
        <v>1221.6669999999999</v>
      </c>
      <c r="C1518" s="1">
        <v>510.87970000000001</v>
      </c>
      <c r="D1518" s="1">
        <v>216.32060000000001</v>
      </c>
      <c r="E1518" s="2">
        <v>87440</v>
      </c>
      <c r="F1518" s="1">
        <v>332.03699999999998</v>
      </c>
      <c r="G1518" s="1">
        <v>0.90590000000000004</v>
      </c>
      <c r="H1518" s="1">
        <v>0.99029999999999996</v>
      </c>
      <c r="I1518" s="1">
        <v>0.73960000000000004</v>
      </c>
      <c r="J1518" s="1">
        <v>0.72909999999999997</v>
      </c>
      <c r="K1518" s="1">
        <v>2.3616999999999999</v>
      </c>
      <c r="L1518" s="1">
        <v>0.64990000000000003</v>
      </c>
      <c r="M1518">
        <v>1</v>
      </c>
    </row>
    <row r="1519" spans="1:13" x14ac:dyDescent="0.3">
      <c r="A1519" s="2">
        <v>77612</v>
      </c>
      <c r="B1519" s="1">
        <v>1160.3599999999999</v>
      </c>
      <c r="C1519" s="1">
        <v>486.91030000000001</v>
      </c>
      <c r="D1519" s="1">
        <v>204.2927</v>
      </c>
      <c r="E1519" s="2">
        <v>78431</v>
      </c>
      <c r="F1519" s="1">
        <v>314.3544</v>
      </c>
      <c r="G1519" s="1">
        <v>0.90769999999999995</v>
      </c>
      <c r="H1519" s="1">
        <v>0.98960000000000004</v>
      </c>
      <c r="I1519" s="1">
        <v>0.72989999999999999</v>
      </c>
      <c r="J1519" s="1">
        <v>0.72440000000000004</v>
      </c>
      <c r="K1519" s="1">
        <v>2.3834</v>
      </c>
      <c r="L1519" s="1">
        <v>0.64559999999999995</v>
      </c>
      <c r="M1519">
        <v>1</v>
      </c>
    </row>
    <row r="1520" spans="1:13" x14ac:dyDescent="0.3">
      <c r="A1520" s="2">
        <v>116794</v>
      </c>
      <c r="B1520" s="1">
        <v>1408.8789999999999</v>
      </c>
      <c r="C1520" s="1">
        <v>590.17899999999997</v>
      </c>
      <c r="D1520" s="1">
        <v>253.07429999999999</v>
      </c>
      <c r="E1520" s="2">
        <v>117698</v>
      </c>
      <c r="F1520" s="1">
        <v>385.62509999999997</v>
      </c>
      <c r="G1520" s="1">
        <v>0.90339999999999998</v>
      </c>
      <c r="H1520" s="1">
        <v>0.99229999999999996</v>
      </c>
      <c r="I1520" s="1">
        <v>0.72799999999999998</v>
      </c>
      <c r="J1520" s="1">
        <v>0.73939999999999995</v>
      </c>
      <c r="K1520" s="1">
        <v>2.3319999999999999</v>
      </c>
      <c r="L1520" s="1">
        <v>0.65339999999999998</v>
      </c>
      <c r="M1520">
        <v>1</v>
      </c>
    </row>
    <row r="1521" spans="1:13" x14ac:dyDescent="0.3">
      <c r="A1521" s="2">
        <v>100906</v>
      </c>
      <c r="B1521" s="1">
        <v>1252.6990000000001</v>
      </c>
      <c r="C1521" s="1">
        <v>505.86939999999998</v>
      </c>
      <c r="D1521" s="1">
        <v>254.44589999999999</v>
      </c>
      <c r="E1521" s="2">
        <v>101633</v>
      </c>
      <c r="F1521" s="1">
        <v>358.43759999999997</v>
      </c>
      <c r="G1521" s="1">
        <v>0.86429999999999996</v>
      </c>
      <c r="H1521" s="1">
        <v>0.99280000000000002</v>
      </c>
      <c r="I1521" s="1">
        <v>0.75949999999999995</v>
      </c>
      <c r="J1521" s="1">
        <v>0.80800000000000005</v>
      </c>
      <c r="K1521" s="1">
        <v>1.9881</v>
      </c>
      <c r="L1521" s="1">
        <v>0.70860000000000001</v>
      </c>
      <c r="M1521">
        <v>1</v>
      </c>
    </row>
    <row r="1522" spans="1:13" x14ac:dyDescent="0.3">
      <c r="A1522" s="2">
        <v>101495</v>
      </c>
      <c r="B1522" s="1">
        <v>1260.47</v>
      </c>
      <c r="C1522" s="1">
        <v>509.77030000000002</v>
      </c>
      <c r="D1522" s="1">
        <v>255.292</v>
      </c>
      <c r="E1522" s="2">
        <v>102337</v>
      </c>
      <c r="F1522" s="1">
        <v>359.48219999999998</v>
      </c>
      <c r="G1522" s="1">
        <v>0.86560000000000004</v>
      </c>
      <c r="H1522" s="1">
        <v>0.99180000000000001</v>
      </c>
      <c r="I1522" s="1">
        <v>0.6956</v>
      </c>
      <c r="J1522" s="1">
        <v>0.80279999999999996</v>
      </c>
      <c r="K1522" s="1">
        <v>1.9967999999999999</v>
      </c>
      <c r="L1522" s="1">
        <v>0.70520000000000005</v>
      </c>
      <c r="M1522">
        <v>1</v>
      </c>
    </row>
    <row r="1523" spans="1:13" x14ac:dyDescent="0.3">
      <c r="A1523" s="2">
        <v>78395</v>
      </c>
      <c r="B1523" s="1">
        <v>1182.1420000000001</v>
      </c>
      <c r="C1523" s="1">
        <v>507.02659999999997</v>
      </c>
      <c r="D1523" s="1">
        <v>198.0641</v>
      </c>
      <c r="E1523" s="2">
        <v>79445</v>
      </c>
      <c r="F1523" s="1">
        <v>315.93610000000001</v>
      </c>
      <c r="G1523" s="1">
        <v>0.92049999999999998</v>
      </c>
      <c r="H1523" s="1">
        <v>0.98680000000000001</v>
      </c>
      <c r="I1523" s="1">
        <v>0.75949999999999995</v>
      </c>
      <c r="J1523" s="1">
        <v>0.70499999999999996</v>
      </c>
      <c r="K1523" s="1">
        <v>2.5598999999999998</v>
      </c>
      <c r="L1523" s="1">
        <v>0.62309999999999999</v>
      </c>
      <c r="M1523">
        <v>1</v>
      </c>
    </row>
    <row r="1524" spans="1:13" x14ac:dyDescent="0.3">
      <c r="A1524" s="2">
        <v>92084</v>
      </c>
      <c r="B1524" s="1">
        <v>1276.749</v>
      </c>
      <c r="C1524" s="1">
        <v>545.48119999999994</v>
      </c>
      <c r="D1524" s="1">
        <v>215.3261</v>
      </c>
      <c r="E1524" s="2">
        <v>92809</v>
      </c>
      <c r="F1524" s="1">
        <v>342.41059999999999</v>
      </c>
      <c r="G1524" s="1">
        <v>0.91879999999999995</v>
      </c>
      <c r="H1524" s="1">
        <v>0.99219999999999997</v>
      </c>
      <c r="I1524" s="1">
        <v>0.71650000000000003</v>
      </c>
      <c r="J1524" s="1">
        <v>0.70989999999999998</v>
      </c>
      <c r="K1524" s="1">
        <v>2.5333000000000001</v>
      </c>
      <c r="L1524" s="1">
        <v>0.62770000000000004</v>
      </c>
      <c r="M1524">
        <v>1</v>
      </c>
    </row>
    <row r="1525" spans="1:13" x14ac:dyDescent="0.3">
      <c r="A1525" s="2">
        <v>97164</v>
      </c>
      <c r="B1525" s="1">
        <v>1226.8309999999999</v>
      </c>
      <c r="C1525" s="1">
        <v>490.25029999999998</v>
      </c>
      <c r="D1525" s="1">
        <v>254.4169</v>
      </c>
      <c r="E1525" s="2">
        <v>98018</v>
      </c>
      <c r="F1525" s="1">
        <v>351.7287</v>
      </c>
      <c r="G1525" s="1">
        <v>0.8548</v>
      </c>
      <c r="H1525" s="1">
        <v>0.99129999999999996</v>
      </c>
      <c r="I1525" s="1">
        <v>0.7389</v>
      </c>
      <c r="J1525" s="1">
        <v>0.81120000000000003</v>
      </c>
      <c r="K1525" s="1">
        <v>1.927</v>
      </c>
      <c r="L1525" s="1">
        <v>0.71740000000000004</v>
      </c>
      <c r="M1525">
        <v>1</v>
      </c>
    </row>
    <row r="1526" spans="1:13" x14ac:dyDescent="0.3">
      <c r="A1526" s="2">
        <v>91553</v>
      </c>
      <c r="B1526" s="1">
        <v>1242.5039999999999</v>
      </c>
      <c r="C1526" s="1">
        <v>533.00819999999999</v>
      </c>
      <c r="D1526" s="1">
        <v>219.61580000000001</v>
      </c>
      <c r="E1526" s="2">
        <v>92162</v>
      </c>
      <c r="F1526" s="1">
        <v>341.42189999999999</v>
      </c>
      <c r="G1526" s="1">
        <v>0.91120000000000001</v>
      </c>
      <c r="H1526" s="1">
        <v>0.99339999999999995</v>
      </c>
      <c r="I1526" s="1">
        <v>0.73380000000000001</v>
      </c>
      <c r="J1526" s="1">
        <v>0.74519999999999997</v>
      </c>
      <c r="K1526" s="1">
        <v>2.427</v>
      </c>
      <c r="L1526" s="1">
        <v>0.64059999999999995</v>
      </c>
      <c r="M1526">
        <v>1</v>
      </c>
    </row>
    <row r="1527" spans="1:13" x14ac:dyDescent="0.3">
      <c r="A1527" s="2">
        <v>111105</v>
      </c>
      <c r="B1527" s="1">
        <v>1344.029</v>
      </c>
      <c r="C1527" s="1">
        <v>556.31989999999996</v>
      </c>
      <c r="D1527" s="1">
        <v>255.0445</v>
      </c>
      <c r="E1527" s="2">
        <v>112192</v>
      </c>
      <c r="F1527" s="1">
        <v>376.11599999999999</v>
      </c>
      <c r="G1527" s="1">
        <v>0.88870000000000005</v>
      </c>
      <c r="H1527" s="1">
        <v>0.99029999999999996</v>
      </c>
      <c r="I1527" s="1">
        <v>0.7389</v>
      </c>
      <c r="J1527" s="1">
        <v>0.77290000000000003</v>
      </c>
      <c r="K1527" s="1">
        <v>2.1812999999999998</v>
      </c>
      <c r="L1527" s="1">
        <v>0.67610000000000003</v>
      </c>
      <c r="M1527">
        <v>1</v>
      </c>
    </row>
    <row r="1528" spans="1:13" x14ac:dyDescent="0.3">
      <c r="A1528" s="2">
        <v>91338</v>
      </c>
      <c r="B1528" s="1">
        <v>1210.058</v>
      </c>
      <c r="C1528" s="1">
        <v>505.5068</v>
      </c>
      <c r="D1528" s="1">
        <v>230.9829</v>
      </c>
      <c r="E1528" s="2">
        <v>91971</v>
      </c>
      <c r="F1528" s="1">
        <v>341.02080000000001</v>
      </c>
      <c r="G1528" s="1">
        <v>0.88949999999999996</v>
      </c>
      <c r="H1528" s="1">
        <v>0.99309999999999998</v>
      </c>
      <c r="I1528" s="1">
        <v>0.7621</v>
      </c>
      <c r="J1528" s="1">
        <v>0.78390000000000004</v>
      </c>
      <c r="K1528" s="1">
        <v>2.1884999999999999</v>
      </c>
      <c r="L1528" s="1">
        <v>0.67459999999999998</v>
      </c>
      <c r="M1528">
        <v>1</v>
      </c>
    </row>
    <row r="1529" spans="1:13" x14ac:dyDescent="0.3">
      <c r="A1529" s="2">
        <v>76413</v>
      </c>
      <c r="B1529" s="1">
        <v>1152.327</v>
      </c>
      <c r="C1529" s="1">
        <v>486.28070000000002</v>
      </c>
      <c r="D1529" s="1">
        <v>200.84360000000001</v>
      </c>
      <c r="E1529" s="2">
        <v>77094</v>
      </c>
      <c r="F1529" s="1">
        <v>311.91669999999999</v>
      </c>
      <c r="G1529" s="1">
        <v>0.91069999999999995</v>
      </c>
      <c r="H1529" s="1">
        <v>0.99119999999999997</v>
      </c>
      <c r="I1529" s="1">
        <v>0.64980000000000004</v>
      </c>
      <c r="J1529" s="1">
        <v>0.72309999999999997</v>
      </c>
      <c r="K1529" s="1">
        <v>2.4211999999999998</v>
      </c>
      <c r="L1529" s="1">
        <v>0.64139999999999997</v>
      </c>
      <c r="M1529">
        <v>1</v>
      </c>
    </row>
    <row r="1530" spans="1:13" x14ac:dyDescent="0.3">
      <c r="A1530" s="2">
        <v>79958</v>
      </c>
      <c r="B1530" s="1">
        <v>1168.422</v>
      </c>
      <c r="C1530" s="1">
        <v>494.76819999999998</v>
      </c>
      <c r="D1530" s="1">
        <v>206.30529999999999</v>
      </c>
      <c r="E1530" s="2">
        <v>80824</v>
      </c>
      <c r="F1530" s="1">
        <v>319.07</v>
      </c>
      <c r="G1530" s="1">
        <v>0.90890000000000004</v>
      </c>
      <c r="H1530" s="1">
        <v>0.98929999999999996</v>
      </c>
      <c r="I1530" s="1">
        <v>0.56730000000000003</v>
      </c>
      <c r="J1530" s="1">
        <v>0.73599999999999999</v>
      </c>
      <c r="K1530" s="1">
        <v>2.3982000000000001</v>
      </c>
      <c r="L1530" s="1">
        <v>0.64490000000000003</v>
      </c>
      <c r="M1530">
        <v>1</v>
      </c>
    </row>
    <row r="1531" spans="1:13" x14ac:dyDescent="0.3">
      <c r="A1531" s="2">
        <v>93715</v>
      </c>
      <c r="B1531" s="1">
        <v>1291.172</v>
      </c>
      <c r="C1531" s="1">
        <v>554.53459999999995</v>
      </c>
      <c r="D1531" s="1">
        <v>215.73259999999999</v>
      </c>
      <c r="E1531" s="2">
        <v>94571</v>
      </c>
      <c r="F1531" s="1">
        <v>345.42970000000003</v>
      </c>
      <c r="G1531" s="1">
        <v>0.92120000000000002</v>
      </c>
      <c r="H1531" s="1">
        <v>0.9909</v>
      </c>
      <c r="I1531" s="1">
        <v>0.71379999999999999</v>
      </c>
      <c r="J1531" s="1">
        <v>0.70640000000000003</v>
      </c>
      <c r="K1531" s="1">
        <v>2.5705</v>
      </c>
      <c r="L1531" s="1">
        <v>0.62290000000000001</v>
      </c>
      <c r="M1531">
        <v>1</v>
      </c>
    </row>
    <row r="1532" spans="1:13" x14ac:dyDescent="0.3">
      <c r="A1532" s="2">
        <v>105193</v>
      </c>
      <c r="B1532" s="1">
        <v>1329.655</v>
      </c>
      <c r="C1532" s="1">
        <v>561.88279999999997</v>
      </c>
      <c r="D1532" s="1">
        <v>238.9633</v>
      </c>
      <c r="E1532" s="2">
        <v>105966</v>
      </c>
      <c r="F1532" s="1">
        <v>365.97250000000003</v>
      </c>
      <c r="G1532" s="1">
        <v>0.90510000000000002</v>
      </c>
      <c r="H1532" s="1">
        <v>0.99270000000000003</v>
      </c>
      <c r="I1532" s="1">
        <v>0.60260000000000002</v>
      </c>
      <c r="J1532" s="1">
        <v>0.74770000000000003</v>
      </c>
      <c r="K1532" s="1">
        <v>2.3513000000000002</v>
      </c>
      <c r="L1532" s="1">
        <v>0.65129999999999999</v>
      </c>
      <c r="M1532">
        <v>1</v>
      </c>
    </row>
    <row r="1533" spans="1:13" x14ac:dyDescent="0.3">
      <c r="A1533" s="2">
        <v>102906</v>
      </c>
      <c r="B1533" s="1">
        <v>1331.4860000000001</v>
      </c>
      <c r="C1533" s="1">
        <v>564.34739999999999</v>
      </c>
      <c r="D1533" s="1">
        <v>234.3835</v>
      </c>
      <c r="E1533" s="2">
        <v>104774</v>
      </c>
      <c r="F1533" s="1">
        <v>361.97239999999999</v>
      </c>
      <c r="G1533" s="1">
        <v>0.90969999999999995</v>
      </c>
      <c r="H1533" s="1">
        <v>0.98219999999999996</v>
      </c>
      <c r="I1533" s="1">
        <v>0.65300000000000002</v>
      </c>
      <c r="J1533" s="1">
        <v>0.72940000000000005</v>
      </c>
      <c r="K1533" s="1">
        <v>2.4077999999999999</v>
      </c>
      <c r="L1533" s="1">
        <v>0.64139999999999997</v>
      </c>
      <c r="M1533">
        <v>1</v>
      </c>
    </row>
    <row r="1534" spans="1:13" x14ac:dyDescent="0.3">
      <c r="A1534" s="2">
        <v>76288</v>
      </c>
      <c r="B1534" s="1">
        <v>1138.6410000000001</v>
      </c>
      <c r="C1534" s="1">
        <v>479.584</v>
      </c>
      <c r="D1534" s="1">
        <v>204.6764</v>
      </c>
      <c r="E1534" s="2">
        <v>77118</v>
      </c>
      <c r="F1534" s="1">
        <v>311.66149999999999</v>
      </c>
      <c r="G1534" s="1">
        <v>0.90439999999999998</v>
      </c>
      <c r="H1534" s="1">
        <v>0.98919999999999997</v>
      </c>
      <c r="I1534" s="1">
        <v>0.65980000000000005</v>
      </c>
      <c r="J1534" s="1">
        <v>0.73939999999999995</v>
      </c>
      <c r="K1534" s="1">
        <v>2.3431000000000002</v>
      </c>
      <c r="L1534" s="1">
        <v>0.64990000000000003</v>
      </c>
      <c r="M1534">
        <v>1</v>
      </c>
    </row>
    <row r="1535" spans="1:13" x14ac:dyDescent="0.3">
      <c r="A1535" s="2">
        <v>90343</v>
      </c>
      <c r="B1535" s="1">
        <v>1253.9169999999999</v>
      </c>
      <c r="C1535" s="1">
        <v>534.12649999999996</v>
      </c>
      <c r="D1535" s="1">
        <v>216.2595</v>
      </c>
      <c r="E1535" s="2">
        <v>91208</v>
      </c>
      <c r="F1535" s="1">
        <v>339.15820000000002</v>
      </c>
      <c r="G1535" s="1">
        <v>0.91439999999999999</v>
      </c>
      <c r="H1535" s="1">
        <v>0.99050000000000005</v>
      </c>
      <c r="I1535" s="1">
        <v>0.66690000000000005</v>
      </c>
      <c r="J1535" s="1">
        <v>0.72199999999999998</v>
      </c>
      <c r="K1535" s="1">
        <v>2.4698000000000002</v>
      </c>
      <c r="L1535" s="1">
        <v>0.63500000000000001</v>
      </c>
      <c r="M1535">
        <v>1</v>
      </c>
    </row>
    <row r="1536" spans="1:13" x14ac:dyDescent="0.3">
      <c r="A1536" s="2">
        <v>103283</v>
      </c>
      <c r="B1536" s="1">
        <v>1363.7059999999999</v>
      </c>
      <c r="C1536" s="1">
        <v>592.06500000000005</v>
      </c>
      <c r="D1536" s="1">
        <v>223.072</v>
      </c>
      <c r="E1536" s="2">
        <v>104077</v>
      </c>
      <c r="F1536" s="1">
        <v>362.63479999999998</v>
      </c>
      <c r="G1536" s="1">
        <v>0.92630000000000001</v>
      </c>
      <c r="H1536" s="1">
        <v>0.99239999999999995</v>
      </c>
      <c r="I1536" s="1">
        <v>0.74629999999999996</v>
      </c>
      <c r="J1536" s="1">
        <v>0.69789999999999996</v>
      </c>
      <c r="K1536" s="1">
        <v>2.6541000000000001</v>
      </c>
      <c r="L1536" s="1">
        <v>0.61250000000000004</v>
      </c>
      <c r="M1536">
        <v>1</v>
      </c>
    </row>
    <row r="1537" spans="1:13" x14ac:dyDescent="0.3">
      <c r="A1537" s="2">
        <v>85316</v>
      </c>
      <c r="B1537" s="1">
        <v>1214.989</v>
      </c>
      <c r="C1537" s="1">
        <v>518.83450000000005</v>
      </c>
      <c r="D1537" s="1">
        <v>209.77940000000001</v>
      </c>
      <c r="E1537" s="2">
        <v>85904</v>
      </c>
      <c r="F1537" s="1">
        <v>329.5872</v>
      </c>
      <c r="G1537" s="1">
        <v>0.91459999999999997</v>
      </c>
      <c r="H1537" s="1">
        <v>0.99319999999999997</v>
      </c>
      <c r="I1537" s="1">
        <v>0.71130000000000004</v>
      </c>
      <c r="J1537" s="1">
        <v>0.72629999999999995</v>
      </c>
      <c r="K1537" s="1">
        <v>2.4731999999999998</v>
      </c>
      <c r="L1537" s="1">
        <v>0.63519999999999999</v>
      </c>
      <c r="M1537">
        <v>1</v>
      </c>
    </row>
    <row r="1538" spans="1:13" x14ac:dyDescent="0.3">
      <c r="A1538" s="2">
        <v>87954</v>
      </c>
      <c r="B1538" s="1">
        <v>1205.2270000000001</v>
      </c>
      <c r="C1538" s="1">
        <v>507.471</v>
      </c>
      <c r="D1538" s="1">
        <v>221.38290000000001</v>
      </c>
      <c r="E1538" s="2">
        <v>88843</v>
      </c>
      <c r="F1538" s="1">
        <v>334.64389999999997</v>
      </c>
      <c r="G1538" s="1">
        <v>0.89980000000000004</v>
      </c>
      <c r="H1538" s="1">
        <v>0.99</v>
      </c>
      <c r="I1538" s="1">
        <v>0.63580000000000003</v>
      </c>
      <c r="J1538" s="1">
        <v>0.76090000000000002</v>
      </c>
      <c r="K1538" s="1">
        <v>2.2923</v>
      </c>
      <c r="L1538" s="1">
        <v>0.65939999999999999</v>
      </c>
      <c r="M1538">
        <v>1</v>
      </c>
    </row>
    <row r="1539" spans="1:13" x14ac:dyDescent="0.3">
      <c r="A1539" s="2">
        <v>83005</v>
      </c>
      <c r="B1539" s="1">
        <v>1234.751</v>
      </c>
      <c r="C1539" s="1">
        <v>539.6816</v>
      </c>
      <c r="D1539" s="1">
        <v>196.71170000000001</v>
      </c>
      <c r="E1539" s="2">
        <v>83725</v>
      </c>
      <c r="F1539" s="1">
        <v>325.09269999999998</v>
      </c>
      <c r="G1539" s="1">
        <v>0.93120000000000003</v>
      </c>
      <c r="H1539" s="1">
        <v>0.99139999999999995</v>
      </c>
      <c r="I1539" s="1">
        <v>0.57499999999999996</v>
      </c>
      <c r="J1539" s="1">
        <v>0.68420000000000003</v>
      </c>
      <c r="K1539" s="1">
        <v>2.7435</v>
      </c>
      <c r="L1539" s="1">
        <v>0.60240000000000005</v>
      </c>
      <c r="M1539">
        <v>1</v>
      </c>
    </row>
    <row r="1540" spans="1:13" x14ac:dyDescent="0.3">
      <c r="A1540" s="2">
        <v>91686</v>
      </c>
      <c r="B1540" s="1">
        <v>1294.424</v>
      </c>
      <c r="C1540" s="1">
        <v>567.60400000000004</v>
      </c>
      <c r="D1540" s="1">
        <v>206.47040000000001</v>
      </c>
      <c r="E1540" s="2">
        <v>92512</v>
      </c>
      <c r="F1540" s="1">
        <v>341.66980000000001</v>
      </c>
      <c r="G1540" s="1">
        <v>0.93149999999999999</v>
      </c>
      <c r="H1540" s="1">
        <v>0.99109999999999998</v>
      </c>
      <c r="I1540" s="1">
        <v>0.65039999999999998</v>
      </c>
      <c r="J1540" s="1">
        <v>0.68759999999999999</v>
      </c>
      <c r="K1540" s="1">
        <v>2.7490999999999999</v>
      </c>
      <c r="L1540" s="1">
        <v>0.60199999999999998</v>
      </c>
      <c r="M1540">
        <v>1</v>
      </c>
    </row>
    <row r="1541" spans="1:13" x14ac:dyDescent="0.3">
      <c r="A1541" s="2">
        <v>124268</v>
      </c>
      <c r="B1541" s="1">
        <v>1448.55</v>
      </c>
      <c r="C1541" s="1">
        <v>610.51649999999995</v>
      </c>
      <c r="D1541" s="1">
        <v>259.88869999999997</v>
      </c>
      <c r="E1541" s="2">
        <v>125239</v>
      </c>
      <c r="F1541" s="1">
        <v>397.77249999999998</v>
      </c>
      <c r="G1541" s="1">
        <v>0.90490000000000004</v>
      </c>
      <c r="H1541" s="1">
        <v>0.99219999999999997</v>
      </c>
      <c r="I1541" s="1">
        <v>0.56379999999999997</v>
      </c>
      <c r="J1541" s="1">
        <v>0.74419999999999997</v>
      </c>
      <c r="K1541" s="1">
        <v>2.3491</v>
      </c>
      <c r="L1541" s="1">
        <v>0.65149999999999997</v>
      </c>
      <c r="M1541">
        <v>1</v>
      </c>
    </row>
    <row r="1542" spans="1:13" x14ac:dyDescent="0.3">
      <c r="A1542" s="2">
        <v>64712</v>
      </c>
      <c r="B1542" s="1">
        <v>1035.2439999999999</v>
      </c>
      <c r="C1542" s="1">
        <v>435.8723</v>
      </c>
      <c r="D1542" s="1">
        <v>189.48949999999999</v>
      </c>
      <c r="E1542" s="2">
        <v>65268</v>
      </c>
      <c r="F1542" s="1">
        <v>287.04329999999999</v>
      </c>
      <c r="G1542" s="1">
        <v>0.90059999999999996</v>
      </c>
      <c r="H1542" s="1">
        <v>0.99150000000000005</v>
      </c>
      <c r="I1542" s="1">
        <v>0.56479999999999997</v>
      </c>
      <c r="J1542" s="1">
        <v>0.75880000000000003</v>
      </c>
      <c r="K1542" s="1">
        <v>2.3001999999999998</v>
      </c>
      <c r="L1542" s="1">
        <v>0.65849999999999997</v>
      </c>
      <c r="M1542">
        <v>1</v>
      </c>
    </row>
    <row r="1543" spans="1:13" x14ac:dyDescent="0.3">
      <c r="A1543" s="2">
        <v>64808</v>
      </c>
      <c r="B1543" s="1">
        <v>1052.079</v>
      </c>
      <c r="C1543" s="1">
        <v>439.73</v>
      </c>
      <c r="D1543" s="1">
        <v>190.17750000000001</v>
      </c>
      <c r="E1543" s="2">
        <v>65678</v>
      </c>
      <c r="F1543" s="1">
        <v>287.25619999999998</v>
      </c>
      <c r="G1543" s="1">
        <v>0.90159999999999996</v>
      </c>
      <c r="H1543" s="1">
        <v>0.98680000000000001</v>
      </c>
      <c r="I1543" s="1">
        <v>0.7651</v>
      </c>
      <c r="J1543" s="1">
        <v>0.73580000000000001</v>
      </c>
      <c r="K1543" s="1">
        <v>2.3121999999999998</v>
      </c>
      <c r="L1543" s="1">
        <v>0.65329999999999999</v>
      </c>
      <c r="M1543">
        <v>1</v>
      </c>
    </row>
    <row r="1544" spans="1:13" x14ac:dyDescent="0.3">
      <c r="A1544" s="2">
        <v>94786</v>
      </c>
      <c r="B1544" s="1">
        <v>1204.702</v>
      </c>
      <c r="C1544" s="1">
        <v>480.4248</v>
      </c>
      <c r="D1544" s="1">
        <v>252.17400000000001</v>
      </c>
      <c r="E1544" s="2">
        <v>95545</v>
      </c>
      <c r="F1544" s="1">
        <v>347.39789999999999</v>
      </c>
      <c r="G1544" s="1">
        <v>0.85119999999999996</v>
      </c>
      <c r="H1544" s="1">
        <v>0.99209999999999998</v>
      </c>
      <c r="I1544" s="1">
        <v>0.73519999999999996</v>
      </c>
      <c r="J1544" s="1">
        <v>0.82069999999999999</v>
      </c>
      <c r="K1544" s="1">
        <v>1.9051</v>
      </c>
      <c r="L1544" s="1">
        <v>0.72309999999999997</v>
      </c>
      <c r="M1544">
        <v>1</v>
      </c>
    </row>
    <row r="1545" spans="1:13" x14ac:dyDescent="0.3">
      <c r="A1545" s="2">
        <v>61861</v>
      </c>
      <c r="B1545" s="1">
        <v>1002.167</v>
      </c>
      <c r="C1545" s="1">
        <v>406.37389999999999</v>
      </c>
      <c r="D1545" s="1">
        <v>195.97479999999999</v>
      </c>
      <c r="E1545" s="2">
        <v>62618</v>
      </c>
      <c r="F1545" s="1">
        <v>280.649</v>
      </c>
      <c r="G1545" s="1">
        <v>0.876</v>
      </c>
      <c r="H1545" s="1">
        <v>0.9879</v>
      </c>
      <c r="I1545" s="1">
        <v>0.58560000000000001</v>
      </c>
      <c r="J1545" s="1">
        <v>0.77400000000000002</v>
      </c>
      <c r="K1545" s="1">
        <v>2.0735999999999999</v>
      </c>
      <c r="L1545" s="1">
        <v>0.69059999999999999</v>
      </c>
      <c r="M1545">
        <v>1</v>
      </c>
    </row>
    <row r="1546" spans="1:13" x14ac:dyDescent="0.3">
      <c r="A1546" s="2">
        <v>66604</v>
      </c>
      <c r="B1546" s="1">
        <v>1019.003</v>
      </c>
      <c r="C1546" s="1">
        <v>410.57690000000002</v>
      </c>
      <c r="D1546" s="1">
        <v>207.89320000000001</v>
      </c>
      <c r="E1546" s="2">
        <v>67237</v>
      </c>
      <c r="F1546" s="1">
        <v>291.20929999999998</v>
      </c>
      <c r="G1546" s="1">
        <v>0.86229999999999996</v>
      </c>
      <c r="H1546" s="1">
        <v>0.99060000000000004</v>
      </c>
      <c r="I1546" s="1">
        <v>0.73929999999999996</v>
      </c>
      <c r="J1546" s="1">
        <v>0.80600000000000005</v>
      </c>
      <c r="K1546" s="1">
        <v>1.9749000000000001</v>
      </c>
      <c r="L1546" s="1">
        <v>0.70930000000000004</v>
      </c>
      <c r="M1546">
        <v>1</v>
      </c>
    </row>
    <row r="1547" spans="1:13" x14ac:dyDescent="0.3">
      <c r="A1547" s="2">
        <v>95759</v>
      </c>
      <c r="B1547" s="1">
        <v>1261.5239999999999</v>
      </c>
      <c r="C1547" s="1">
        <v>524.28089999999997</v>
      </c>
      <c r="D1547" s="1">
        <v>234.27500000000001</v>
      </c>
      <c r="E1547" s="2">
        <v>96648</v>
      </c>
      <c r="F1547" s="1">
        <v>349.1764</v>
      </c>
      <c r="G1547" s="1">
        <v>0.89459999999999995</v>
      </c>
      <c r="H1547" s="1">
        <v>0.99080000000000001</v>
      </c>
      <c r="I1547" s="1">
        <v>0.72489999999999999</v>
      </c>
      <c r="J1547" s="1">
        <v>0.75609999999999999</v>
      </c>
      <c r="K1547" s="1">
        <v>2.2378999999999998</v>
      </c>
      <c r="L1547" s="1">
        <v>0.66600000000000004</v>
      </c>
      <c r="M1547">
        <v>1</v>
      </c>
    </row>
    <row r="1548" spans="1:13" x14ac:dyDescent="0.3">
      <c r="A1548" s="2">
        <v>86673</v>
      </c>
      <c r="B1548" s="1">
        <v>1169.098</v>
      </c>
      <c r="C1548" s="1">
        <v>477.25990000000002</v>
      </c>
      <c r="D1548" s="1">
        <v>231.8306</v>
      </c>
      <c r="E1548" s="2">
        <v>87424</v>
      </c>
      <c r="F1548" s="1">
        <v>332.19799999999998</v>
      </c>
      <c r="G1548" s="1">
        <v>0.87409999999999999</v>
      </c>
      <c r="H1548" s="1">
        <v>0.99139999999999995</v>
      </c>
      <c r="I1548" s="1">
        <v>0.75560000000000005</v>
      </c>
      <c r="J1548" s="1">
        <v>0.79690000000000005</v>
      </c>
      <c r="K1548" s="1">
        <v>2.0587</v>
      </c>
      <c r="L1548" s="1">
        <v>0.69610000000000005</v>
      </c>
      <c r="M1548">
        <v>1</v>
      </c>
    </row>
    <row r="1549" spans="1:13" x14ac:dyDescent="0.3">
      <c r="A1549" s="2">
        <v>58589</v>
      </c>
      <c r="B1549" s="1">
        <v>970.76700000000005</v>
      </c>
      <c r="C1549" s="1">
        <v>392.71429999999998</v>
      </c>
      <c r="D1549" s="1">
        <v>191.06010000000001</v>
      </c>
      <c r="E1549" s="2">
        <v>59253</v>
      </c>
      <c r="F1549" s="1">
        <v>273.12599999999998</v>
      </c>
      <c r="G1549" s="1">
        <v>0.87370000000000003</v>
      </c>
      <c r="H1549" s="1">
        <v>0.98880000000000001</v>
      </c>
      <c r="I1549" s="1">
        <v>0.77059999999999995</v>
      </c>
      <c r="J1549" s="1">
        <v>0.78129999999999999</v>
      </c>
      <c r="K1549" s="1">
        <v>2.0554000000000001</v>
      </c>
      <c r="L1549" s="1">
        <v>0.69550000000000001</v>
      </c>
      <c r="M1549">
        <v>1</v>
      </c>
    </row>
    <row r="1550" spans="1:13" x14ac:dyDescent="0.3">
      <c r="A1550" s="2">
        <v>100175</v>
      </c>
      <c r="B1550" s="1">
        <v>1273.691</v>
      </c>
      <c r="C1550" s="1">
        <v>523.41219999999998</v>
      </c>
      <c r="D1550" s="1">
        <v>245.50309999999999</v>
      </c>
      <c r="E1550" s="2">
        <v>101457</v>
      </c>
      <c r="F1550" s="1">
        <v>357.13690000000003</v>
      </c>
      <c r="G1550" s="1">
        <v>0.88319999999999999</v>
      </c>
      <c r="H1550" s="1">
        <v>0.98740000000000006</v>
      </c>
      <c r="I1550" s="1">
        <v>0.74099999999999999</v>
      </c>
      <c r="J1550" s="1">
        <v>0.77600000000000002</v>
      </c>
      <c r="K1550" s="1">
        <v>2.1320000000000001</v>
      </c>
      <c r="L1550" s="1">
        <v>0.68230000000000002</v>
      </c>
      <c r="M1550">
        <v>1</v>
      </c>
    </row>
    <row r="1551" spans="1:13" x14ac:dyDescent="0.3">
      <c r="A1551" s="2">
        <v>87789</v>
      </c>
      <c r="B1551" s="1">
        <v>1251.501</v>
      </c>
      <c r="C1551" s="1">
        <v>542.59630000000004</v>
      </c>
      <c r="D1551" s="1">
        <v>207.22149999999999</v>
      </c>
      <c r="E1551" s="2">
        <v>88469</v>
      </c>
      <c r="F1551" s="1">
        <v>334.32979999999998</v>
      </c>
      <c r="G1551" s="1">
        <v>0.92420000000000002</v>
      </c>
      <c r="H1551" s="1">
        <v>0.99229999999999996</v>
      </c>
      <c r="I1551" s="1">
        <v>0.58340000000000003</v>
      </c>
      <c r="J1551" s="1">
        <v>0.70430000000000004</v>
      </c>
      <c r="K1551" s="1">
        <v>2.6183999999999998</v>
      </c>
      <c r="L1551" s="1">
        <v>0.61619999999999997</v>
      </c>
      <c r="M1551">
        <v>1</v>
      </c>
    </row>
    <row r="1552" spans="1:13" x14ac:dyDescent="0.3">
      <c r="A1552" s="2">
        <v>64646</v>
      </c>
      <c r="B1552" s="1">
        <v>1030.018</v>
      </c>
      <c r="C1552" s="1">
        <v>431.0951</v>
      </c>
      <c r="D1552" s="1">
        <v>191.7079</v>
      </c>
      <c r="E1552" s="2">
        <v>65209</v>
      </c>
      <c r="F1552" s="1">
        <v>286.89690000000002</v>
      </c>
      <c r="G1552" s="1">
        <v>0.89570000000000005</v>
      </c>
      <c r="H1552" s="1">
        <v>0.99139999999999995</v>
      </c>
      <c r="I1552" s="1">
        <v>0.56810000000000005</v>
      </c>
      <c r="J1552" s="1">
        <v>0.76570000000000005</v>
      </c>
      <c r="K1552" s="1">
        <v>2.2486999999999999</v>
      </c>
      <c r="L1552" s="1">
        <v>0.66549999999999998</v>
      </c>
      <c r="M1552">
        <v>1</v>
      </c>
    </row>
    <row r="1553" spans="1:13" x14ac:dyDescent="0.3">
      <c r="A1553" s="2">
        <v>91508</v>
      </c>
      <c r="B1553" s="1">
        <v>1221.2570000000001</v>
      </c>
      <c r="C1553" s="1">
        <v>514.2944</v>
      </c>
      <c r="D1553" s="1">
        <v>226.84809999999999</v>
      </c>
      <c r="E1553" s="2">
        <v>92110</v>
      </c>
      <c r="F1553" s="1">
        <v>341.33800000000002</v>
      </c>
      <c r="G1553" s="1">
        <v>0.89749999999999996</v>
      </c>
      <c r="H1553" s="1">
        <v>0.99350000000000005</v>
      </c>
      <c r="I1553" s="1">
        <v>0.72350000000000003</v>
      </c>
      <c r="J1553" s="1">
        <v>0.77100000000000002</v>
      </c>
      <c r="K1553" s="1">
        <v>2.2671000000000001</v>
      </c>
      <c r="L1553" s="1">
        <v>0.66369999999999996</v>
      </c>
      <c r="M1553">
        <v>1</v>
      </c>
    </row>
    <row r="1554" spans="1:13" x14ac:dyDescent="0.3">
      <c r="A1554" s="2">
        <v>80252</v>
      </c>
      <c r="B1554" s="1">
        <v>1112.9829999999999</v>
      </c>
      <c r="C1554" s="1">
        <v>452.87209999999999</v>
      </c>
      <c r="D1554" s="1">
        <v>226.4513</v>
      </c>
      <c r="E1554" s="2">
        <v>80819</v>
      </c>
      <c r="F1554" s="1">
        <v>319.65609999999998</v>
      </c>
      <c r="G1554" s="1">
        <v>0.86599999999999999</v>
      </c>
      <c r="H1554" s="1">
        <v>0.99299999999999999</v>
      </c>
      <c r="I1554" s="1">
        <v>0.67620000000000002</v>
      </c>
      <c r="J1554" s="1">
        <v>0.81410000000000005</v>
      </c>
      <c r="K1554" s="1">
        <v>1.9999</v>
      </c>
      <c r="L1554" s="1">
        <v>0.70579999999999998</v>
      </c>
      <c r="M1554">
        <v>1</v>
      </c>
    </row>
    <row r="1555" spans="1:13" x14ac:dyDescent="0.3">
      <c r="A1555" s="2">
        <v>104321</v>
      </c>
      <c r="B1555" s="1">
        <v>1379.2439999999999</v>
      </c>
      <c r="C1555" s="1">
        <v>586.11929999999995</v>
      </c>
      <c r="D1555" s="1">
        <v>228.9992</v>
      </c>
      <c r="E1555" s="2">
        <v>105797</v>
      </c>
      <c r="F1555" s="1">
        <v>364.45249999999999</v>
      </c>
      <c r="G1555" s="1">
        <v>0.92049999999999998</v>
      </c>
      <c r="H1555" s="1">
        <v>0.98599999999999999</v>
      </c>
      <c r="I1555" s="1">
        <v>0.62509999999999999</v>
      </c>
      <c r="J1555" s="1">
        <v>0.68910000000000005</v>
      </c>
      <c r="K1555" s="1">
        <v>2.5594999999999999</v>
      </c>
      <c r="L1555" s="1">
        <v>0.62180000000000002</v>
      </c>
      <c r="M1555">
        <v>1</v>
      </c>
    </row>
    <row r="1556" spans="1:13" x14ac:dyDescent="0.3">
      <c r="A1556" s="2">
        <v>75637</v>
      </c>
      <c r="B1556" s="1">
        <v>1173.078</v>
      </c>
      <c r="C1556" s="1">
        <v>509.09930000000003</v>
      </c>
      <c r="D1556" s="1">
        <v>190.1046</v>
      </c>
      <c r="E1556" s="2">
        <v>76350</v>
      </c>
      <c r="F1556" s="1">
        <v>310.32889999999998</v>
      </c>
      <c r="G1556" s="1">
        <v>0.92769999999999997</v>
      </c>
      <c r="H1556" s="1">
        <v>0.99070000000000003</v>
      </c>
      <c r="I1556" s="1">
        <v>0.60170000000000001</v>
      </c>
      <c r="J1556" s="1">
        <v>0.69069999999999998</v>
      </c>
      <c r="K1556" s="1">
        <v>2.6779999999999999</v>
      </c>
      <c r="L1556" s="1">
        <v>0.60960000000000003</v>
      </c>
      <c r="M1556">
        <v>1</v>
      </c>
    </row>
    <row r="1557" spans="1:13" x14ac:dyDescent="0.3">
      <c r="A1557" s="2">
        <v>60485</v>
      </c>
      <c r="B1557" s="1">
        <v>969.48800000000006</v>
      </c>
      <c r="C1557" s="1">
        <v>390.48169999999999</v>
      </c>
      <c r="D1557" s="1">
        <v>198.23949999999999</v>
      </c>
      <c r="E1557" s="2">
        <v>61257</v>
      </c>
      <c r="F1557" s="1">
        <v>277.5102</v>
      </c>
      <c r="G1557" s="1">
        <v>0.86150000000000004</v>
      </c>
      <c r="H1557" s="1">
        <v>0.98740000000000006</v>
      </c>
      <c r="I1557" s="1">
        <v>0.73040000000000005</v>
      </c>
      <c r="J1557" s="1">
        <v>0.80869999999999997</v>
      </c>
      <c r="K1557" s="1">
        <v>1.9697</v>
      </c>
      <c r="L1557" s="1">
        <v>0.7107</v>
      </c>
      <c r="M1557">
        <v>1</v>
      </c>
    </row>
    <row r="1558" spans="1:13" x14ac:dyDescent="0.3">
      <c r="A1558" s="2">
        <v>95816</v>
      </c>
      <c r="B1558" s="1">
        <v>1274.018</v>
      </c>
      <c r="C1558" s="1">
        <v>531.32209999999998</v>
      </c>
      <c r="D1558" s="1">
        <v>230.4068</v>
      </c>
      <c r="E1558" s="2">
        <v>97014</v>
      </c>
      <c r="F1558" s="1">
        <v>349.28030000000001</v>
      </c>
      <c r="G1558" s="1">
        <v>0.90110000000000001</v>
      </c>
      <c r="H1558" s="1">
        <v>0.98770000000000002</v>
      </c>
      <c r="I1558" s="1">
        <v>0.72960000000000003</v>
      </c>
      <c r="J1558" s="1">
        <v>0.74180000000000001</v>
      </c>
      <c r="K1558" s="1">
        <v>2.306</v>
      </c>
      <c r="L1558" s="1">
        <v>0.65739999999999998</v>
      </c>
      <c r="M1558">
        <v>1</v>
      </c>
    </row>
    <row r="1559" spans="1:13" x14ac:dyDescent="0.3">
      <c r="A1559" s="2">
        <v>94757</v>
      </c>
      <c r="B1559" s="1">
        <v>1238.452</v>
      </c>
      <c r="C1559" s="1">
        <v>513.25049999999999</v>
      </c>
      <c r="D1559" s="1">
        <v>236.06659999999999</v>
      </c>
      <c r="E1559" s="2">
        <v>95562</v>
      </c>
      <c r="F1559" s="1">
        <v>347.34469999999999</v>
      </c>
      <c r="G1559" s="1">
        <v>0.88790000000000002</v>
      </c>
      <c r="H1559" s="1">
        <v>0.99160000000000004</v>
      </c>
      <c r="I1559" s="1">
        <v>0.69259999999999999</v>
      </c>
      <c r="J1559" s="1">
        <v>0.77639999999999998</v>
      </c>
      <c r="K1559" s="1">
        <v>2.1741999999999999</v>
      </c>
      <c r="L1559" s="1">
        <v>0.67679999999999996</v>
      </c>
      <c r="M1559">
        <v>1</v>
      </c>
    </row>
    <row r="1560" spans="1:13" x14ac:dyDescent="0.3">
      <c r="A1560" s="2">
        <v>85670</v>
      </c>
      <c r="B1560" s="1">
        <v>1188.6010000000001</v>
      </c>
      <c r="C1560" s="1">
        <v>492.79300000000001</v>
      </c>
      <c r="D1560" s="1">
        <v>222.07769999999999</v>
      </c>
      <c r="E1560" s="2">
        <v>86496</v>
      </c>
      <c r="F1560" s="1">
        <v>330.27019999999999</v>
      </c>
      <c r="G1560" s="1">
        <v>0.89270000000000005</v>
      </c>
      <c r="H1560" s="1">
        <v>0.99050000000000005</v>
      </c>
      <c r="I1560" s="1">
        <v>0.65329999999999999</v>
      </c>
      <c r="J1560" s="1">
        <v>0.76200000000000001</v>
      </c>
      <c r="K1560" s="1">
        <v>2.2189999999999999</v>
      </c>
      <c r="L1560" s="1">
        <v>0.67020000000000002</v>
      </c>
      <c r="M1560">
        <v>1</v>
      </c>
    </row>
    <row r="1561" spans="1:13" x14ac:dyDescent="0.3">
      <c r="A1561" s="2">
        <v>103495</v>
      </c>
      <c r="B1561" s="1">
        <v>1331.597</v>
      </c>
      <c r="C1561" s="1">
        <v>556.64499999999998</v>
      </c>
      <c r="D1561" s="1">
        <v>238.7312</v>
      </c>
      <c r="E1561" s="2">
        <v>104549</v>
      </c>
      <c r="F1561" s="1">
        <v>363.0068</v>
      </c>
      <c r="G1561" s="1">
        <v>0.90339999999999998</v>
      </c>
      <c r="H1561" s="1">
        <v>0.9899</v>
      </c>
      <c r="I1561" s="1">
        <v>0.7218</v>
      </c>
      <c r="J1561" s="1">
        <v>0.73350000000000004</v>
      </c>
      <c r="K1561" s="1">
        <v>2.3317000000000001</v>
      </c>
      <c r="L1561" s="1">
        <v>0.65210000000000001</v>
      </c>
      <c r="M1561">
        <v>1</v>
      </c>
    </row>
    <row r="1562" spans="1:13" x14ac:dyDescent="0.3">
      <c r="A1562" s="2">
        <v>81649</v>
      </c>
      <c r="B1562" s="1">
        <v>1124.076</v>
      </c>
      <c r="C1562" s="1">
        <v>452.91649999999998</v>
      </c>
      <c r="D1562" s="1">
        <v>230.47499999999999</v>
      </c>
      <c r="E1562" s="2">
        <v>82299</v>
      </c>
      <c r="F1562" s="1">
        <v>322.42630000000003</v>
      </c>
      <c r="G1562" s="1">
        <v>0.86080000000000001</v>
      </c>
      <c r="H1562" s="1">
        <v>0.99209999999999998</v>
      </c>
      <c r="I1562" s="1">
        <v>0.72789999999999999</v>
      </c>
      <c r="J1562" s="1">
        <v>0.81200000000000006</v>
      </c>
      <c r="K1562" s="1">
        <v>1.9651000000000001</v>
      </c>
      <c r="L1562" s="1">
        <v>0.71189999999999998</v>
      </c>
      <c r="M1562">
        <v>1</v>
      </c>
    </row>
    <row r="1563" spans="1:13" x14ac:dyDescent="0.3">
      <c r="A1563" s="2">
        <v>74176</v>
      </c>
      <c r="B1563" s="1">
        <v>1120.722</v>
      </c>
      <c r="C1563" s="1">
        <v>465.73469999999998</v>
      </c>
      <c r="D1563" s="1">
        <v>203.5401</v>
      </c>
      <c r="E1563" s="2">
        <v>75100</v>
      </c>
      <c r="F1563" s="1">
        <v>307.31709999999998</v>
      </c>
      <c r="G1563" s="1">
        <v>0.89939999999999998</v>
      </c>
      <c r="H1563" s="1">
        <v>0.98770000000000002</v>
      </c>
      <c r="I1563" s="1">
        <v>0.60119999999999996</v>
      </c>
      <c r="J1563" s="1">
        <v>0.74209999999999998</v>
      </c>
      <c r="K1563" s="1">
        <v>2.2881999999999998</v>
      </c>
      <c r="L1563" s="1">
        <v>0.65990000000000004</v>
      </c>
      <c r="M1563">
        <v>1</v>
      </c>
    </row>
    <row r="1564" spans="1:13" x14ac:dyDescent="0.3">
      <c r="A1564" s="2">
        <v>108066</v>
      </c>
      <c r="B1564" s="1">
        <v>1314.3620000000001</v>
      </c>
      <c r="C1564" s="1">
        <v>539.75099999999998</v>
      </c>
      <c r="D1564" s="1">
        <v>255.31059999999999</v>
      </c>
      <c r="E1564" s="2">
        <v>108893</v>
      </c>
      <c r="F1564" s="1">
        <v>370.93650000000002</v>
      </c>
      <c r="G1564" s="1">
        <v>0.88109999999999999</v>
      </c>
      <c r="H1564" s="1">
        <v>0.99239999999999995</v>
      </c>
      <c r="I1564" s="1">
        <v>0.6341</v>
      </c>
      <c r="J1564" s="1">
        <v>0.78610000000000002</v>
      </c>
      <c r="K1564" s="1">
        <v>2.1141000000000001</v>
      </c>
      <c r="L1564" s="1">
        <v>0.68720000000000003</v>
      </c>
      <c r="M1564">
        <v>1</v>
      </c>
    </row>
    <row r="1565" spans="1:13" x14ac:dyDescent="0.3">
      <c r="A1565" s="2">
        <v>91968</v>
      </c>
      <c r="B1565" s="1">
        <v>1218.8489999999999</v>
      </c>
      <c r="C1565" s="1">
        <v>495.3032</v>
      </c>
      <c r="D1565" s="1">
        <v>238.4933</v>
      </c>
      <c r="E1565" s="2">
        <v>93036</v>
      </c>
      <c r="F1565" s="1">
        <v>342.19479999999999</v>
      </c>
      <c r="G1565" s="1">
        <v>0.87639999999999996</v>
      </c>
      <c r="H1565" s="1">
        <v>0.98850000000000005</v>
      </c>
      <c r="I1565" s="1">
        <v>0.75549999999999995</v>
      </c>
      <c r="J1565" s="1">
        <v>0.77790000000000004</v>
      </c>
      <c r="K1565" s="1">
        <v>2.0768</v>
      </c>
      <c r="L1565" s="1">
        <v>0.69089999999999996</v>
      </c>
      <c r="M1565">
        <v>1</v>
      </c>
    </row>
    <row r="1566" spans="1:13" x14ac:dyDescent="0.3">
      <c r="A1566" s="2">
        <v>100094</v>
      </c>
      <c r="B1566" s="1">
        <v>1288.9280000000001</v>
      </c>
      <c r="C1566" s="1">
        <v>541.61429999999996</v>
      </c>
      <c r="D1566" s="1">
        <v>235.97</v>
      </c>
      <c r="E1566" s="2">
        <v>100803</v>
      </c>
      <c r="F1566" s="1">
        <v>356.99250000000001</v>
      </c>
      <c r="G1566" s="1">
        <v>0.90010000000000001</v>
      </c>
      <c r="H1566" s="1">
        <v>0.99299999999999999</v>
      </c>
      <c r="I1566" s="1">
        <v>0.76239999999999997</v>
      </c>
      <c r="J1566" s="1">
        <v>0.7571</v>
      </c>
      <c r="K1566" s="1">
        <v>2.2953000000000001</v>
      </c>
      <c r="L1566" s="1">
        <v>0.65910000000000002</v>
      </c>
      <c r="M1566">
        <v>1</v>
      </c>
    </row>
    <row r="1567" spans="1:13" x14ac:dyDescent="0.3">
      <c r="A1567" s="2">
        <v>106564</v>
      </c>
      <c r="B1567" s="1">
        <v>1340.308</v>
      </c>
      <c r="C1567" s="1">
        <v>557.96130000000005</v>
      </c>
      <c r="D1567" s="1">
        <v>244.3194</v>
      </c>
      <c r="E1567" s="2">
        <v>107892</v>
      </c>
      <c r="F1567" s="1">
        <v>368.34969999999998</v>
      </c>
      <c r="G1567" s="1">
        <v>0.89900000000000002</v>
      </c>
      <c r="H1567" s="1">
        <v>0.98770000000000002</v>
      </c>
      <c r="I1567" s="1">
        <v>0.58740000000000003</v>
      </c>
      <c r="J1567" s="1">
        <v>0.74539999999999995</v>
      </c>
      <c r="K1567" s="1">
        <v>2.2837000000000001</v>
      </c>
      <c r="L1567" s="1">
        <v>0.66020000000000001</v>
      </c>
      <c r="M1567">
        <v>1</v>
      </c>
    </row>
    <row r="1568" spans="1:13" x14ac:dyDescent="0.3">
      <c r="A1568" s="2">
        <v>117831</v>
      </c>
      <c r="B1568" s="1">
        <v>1351.807</v>
      </c>
      <c r="C1568" s="1">
        <v>550.45029999999997</v>
      </c>
      <c r="D1568" s="1">
        <v>273.28910000000002</v>
      </c>
      <c r="E1568" s="2">
        <v>118565</v>
      </c>
      <c r="F1568" s="1">
        <v>387.33330000000001</v>
      </c>
      <c r="G1568" s="1">
        <v>0.86799999999999999</v>
      </c>
      <c r="H1568" s="1">
        <v>0.99380000000000002</v>
      </c>
      <c r="I1568" s="1">
        <v>0.67969999999999997</v>
      </c>
      <c r="J1568" s="1">
        <v>0.81030000000000002</v>
      </c>
      <c r="K1568" s="1">
        <v>2.0142000000000002</v>
      </c>
      <c r="L1568" s="1">
        <v>0.70369999999999999</v>
      </c>
      <c r="M1568">
        <v>1</v>
      </c>
    </row>
    <row r="1569" spans="1:13" x14ac:dyDescent="0.3">
      <c r="A1569" s="2">
        <v>92089</v>
      </c>
      <c r="B1569" s="1">
        <v>1240.607</v>
      </c>
      <c r="C1569" s="1">
        <v>512.5838</v>
      </c>
      <c r="D1569" s="1">
        <v>229.67269999999999</v>
      </c>
      <c r="E1569" s="2">
        <v>92961</v>
      </c>
      <c r="F1569" s="1">
        <v>342.41989999999998</v>
      </c>
      <c r="G1569" s="1">
        <v>0.89400000000000002</v>
      </c>
      <c r="H1569" s="1">
        <v>0.99060000000000004</v>
      </c>
      <c r="I1569" s="1">
        <v>0.61550000000000005</v>
      </c>
      <c r="J1569" s="1">
        <v>0.75190000000000001</v>
      </c>
      <c r="K1569" s="1">
        <v>2.2317999999999998</v>
      </c>
      <c r="L1569" s="1">
        <v>0.66800000000000004</v>
      </c>
      <c r="M1569">
        <v>1</v>
      </c>
    </row>
    <row r="1570" spans="1:13" x14ac:dyDescent="0.3">
      <c r="A1570" s="2">
        <v>108803</v>
      </c>
      <c r="B1570" s="1">
        <v>1399.308</v>
      </c>
      <c r="C1570" s="1">
        <v>602.18610000000001</v>
      </c>
      <c r="D1570" s="1">
        <v>230.3186</v>
      </c>
      <c r="E1570" s="2">
        <v>109682</v>
      </c>
      <c r="F1570" s="1">
        <v>372.19929999999999</v>
      </c>
      <c r="G1570" s="1">
        <v>0.92400000000000004</v>
      </c>
      <c r="H1570" s="1">
        <v>0.99199999999999999</v>
      </c>
      <c r="I1570" s="1">
        <v>0.76780000000000004</v>
      </c>
      <c r="J1570" s="1">
        <v>0.69830000000000003</v>
      </c>
      <c r="K1570" s="1">
        <v>2.6145999999999998</v>
      </c>
      <c r="L1570" s="1">
        <v>0.61809999999999998</v>
      </c>
      <c r="M1570">
        <v>1</v>
      </c>
    </row>
    <row r="1571" spans="1:13" x14ac:dyDescent="0.3">
      <c r="A1571" s="2">
        <v>79521</v>
      </c>
      <c r="B1571" s="1">
        <v>1210.346</v>
      </c>
      <c r="C1571" s="1">
        <v>522.08109999999999</v>
      </c>
      <c r="D1571" s="1">
        <v>194.83199999999999</v>
      </c>
      <c r="E1571" s="2">
        <v>80639</v>
      </c>
      <c r="F1571" s="1">
        <v>318.19690000000003</v>
      </c>
      <c r="G1571" s="1">
        <v>0.92779999999999996</v>
      </c>
      <c r="H1571" s="1">
        <v>0.98609999999999998</v>
      </c>
      <c r="I1571" s="1">
        <v>0.74280000000000002</v>
      </c>
      <c r="J1571" s="1">
        <v>0.68210000000000004</v>
      </c>
      <c r="K1571" s="1">
        <v>2.6796000000000002</v>
      </c>
      <c r="L1571" s="1">
        <v>0.60950000000000004</v>
      </c>
      <c r="M1571">
        <v>1</v>
      </c>
    </row>
    <row r="1572" spans="1:13" x14ac:dyDescent="0.3">
      <c r="A1572" s="2">
        <v>97730</v>
      </c>
      <c r="B1572" s="1">
        <v>1247.961</v>
      </c>
      <c r="C1572" s="1">
        <v>517.64409999999998</v>
      </c>
      <c r="D1572" s="1">
        <v>240.8913</v>
      </c>
      <c r="E1572" s="2">
        <v>98380</v>
      </c>
      <c r="F1572" s="1">
        <v>352.7516</v>
      </c>
      <c r="G1572" s="1">
        <v>0.8851</v>
      </c>
      <c r="H1572" s="1">
        <v>0.99339999999999995</v>
      </c>
      <c r="I1572" s="1">
        <v>0.74719999999999998</v>
      </c>
      <c r="J1572" s="1">
        <v>0.78859999999999997</v>
      </c>
      <c r="K1572" s="1">
        <v>2.1488999999999998</v>
      </c>
      <c r="L1572" s="1">
        <v>0.68149999999999999</v>
      </c>
      <c r="M1572">
        <v>1</v>
      </c>
    </row>
    <row r="1573" spans="1:13" x14ac:dyDescent="0.3">
      <c r="A1573" s="2">
        <v>73423</v>
      </c>
      <c r="B1573" s="1">
        <v>1101.123</v>
      </c>
      <c r="C1573" s="1">
        <v>440.608</v>
      </c>
      <c r="D1573" s="1">
        <v>215.48480000000001</v>
      </c>
      <c r="E1573" s="2">
        <v>74415</v>
      </c>
      <c r="F1573" s="1">
        <v>305.75330000000002</v>
      </c>
      <c r="G1573" s="1">
        <v>0.87219999999999998</v>
      </c>
      <c r="H1573" s="1">
        <v>0.98670000000000002</v>
      </c>
      <c r="I1573" s="1">
        <v>0.71989999999999998</v>
      </c>
      <c r="J1573" s="1">
        <v>0.76100000000000001</v>
      </c>
      <c r="K1573" s="1">
        <v>2.0447000000000002</v>
      </c>
      <c r="L1573" s="1">
        <v>0.69389999999999996</v>
      </c>
      <c r="M1573">
        <v>1</v>
      </c>
    </row>
    <row r="1574" spans="1:13" x14ac:dyDescent="0.3">
      <c r="A1574" s="2">
        <v>74740</v>
      </c>
      <c r="B1574" s="1">
        <v>1130.837</v>
      </c>
      <c r="C1574" s="1">
        <v>474.43720000000002</v>
      </c>
      <c r="D1574" s="1">
        <v>201.7089</v>
      </c>
      <c r="E1574" s="2">
        <v>75645</v>
      </c>
      <c r="F1574" s="1">
        <v>308.48329999999999</v>
      </c>
      <c r="G1574" s="1">
        <v>0.90510000000000002</v>
      </c>
      <c r="H1574" s="1">
        <v>0.98799999999999999</v>
      </c>
      <c r="I1574" s="1">
        <v>0.75329999999999997</v>
      </c>
      <c r="J1574" s="1">
        <v>0.73450000000000004</v>
      </c>
      <c r="K1574" s="1">
        <v>2.3521000000000001</v>
      </c>
      <c r="L1574" s="1">
        <v>0.6502</v>
      </c>
      <c r="M1574">
        <v>1</v>
      </c>
    </row>
    <row r="1575" spans="1:13" x14ac:dyDescent="0.3">
      <c r="A1575" s="2">
        <v>62038</v>
      </c>
      <c r="B1575" s="1">
        <v>973.47400000000005</v>
      </c>
      <c r="C1575" s="1">
        <v>396.56920000000002</v>
      </c>
      <c r="D1575" s="1">
        <v>199.90860000000001</v>
      </c>
      <c r="E1575" s="2">
        <v>62559</v>
      </c>
      <c r="F1575" s="1">
        <v>281.05020000000002</v>
      </c>
      <c r="G1575" s="1">
        <v>0.86360000000000003</v>
      </c>
      <c r="H1575" s="1">
        <v>0.99170000000000003</v>
      </c>
      <c r="I1575" s="1">
        <v>0.75719999999999998</v>
      </c>
      <c r="J1575" s="1">
        <v>0.82269999999999999</v>
      </c>
      <c r="K1575" s="1">
        <v>1.9838</v>
      </c>
      <c r="L1575" s="1">
        <v>0.7087</v>
      </c>
      <c r="M1575">
        <v>1</v>
      </c>
    </row>
    <row r="1576" spans="1:13" x14ac:dyDescent="0.3">
      <c r="A1576" s="2">
        <v>60974</v>
      </c>
      <c r="B1576" s="1">
        <v>963.37699999999995</v>
      </c>
      <c r="C1576" s="1">
        <v>388.22059999999999</v>
      </c>
      <c r="D1576" s="1">
        <v>201.3212</v>
      </c>
      <c r="E1576" s="2">
        <v>61835</v>
      </c>
      <c r="F1576" s="1">
        <v>278.62970000000001</v>
      </c>
      <c r="G1576" s="1">
        <v>0.85499999999999998</v>
      </c>
      <c r="H1576" s="1">
        <v>0.98609999999999998</v>
      </c>
      <c r="I1576" s="1">
        <v>0.7369</v>
      </c>
      <c r="J1576" s="1">
        <v>0.8256</v>
      </c>
      <c r="K1576" s="1">
        <v>1.9283999999999999</v>
      </c>
      <c r="L1576" s="1">
        <v>0.7177</v>
      </c>
      <c r="M1576">
        <v>1</v>
      </c>
    </row>
    <row r="1577" spans="1:13" x14ac:dyDescent="0.3">
      <c r="A1577" s="2">
        <v>96704</v>
      </c>
      <c r="B1577" s="1">
        <v>1271.163</v>
      </c>
      <c r="C1577" s="1">
        <v>529.00160000000005</v>
      </c>
      <c r="D1577" s="1">
        <v>233.34829999999999</v>
      </c>
      <c r="E1577" s="2">
        <v>97720</v>
      </c>
      <c r="F1577" s="1">
        <v>350.89510000000001</v>
      </c>
      <c r="G1577" s="1">
        <v>0.89749999999999996</v>
      </c>
      <c r="H1577" s="1">
        <v>0.98960000000000004</v>
      </c>
      <c r="I1577" s="1">
        <v>0.66769999999999996</v>
      </c>
      <c r="J1577" s="1">
        <v>0.75209999999999999</v>
      </c>
      <c r="K1577" s="1">
        <v>2.2669999999999999</v>
      </c>
      <c r="L1577" s="1">
        <v>0.6633</v>
      </c>
      <c r="M1577">
        <v>1</v>
      </c>
    </row>
    <row r="1578" spans="1:13" x14ac:dyDescent="0.3">
      <c r="A1578" s="2">
        <v>90285</v>
      </c>
      <c r="B1578" s="1">
        <v>1186.6679999999999</v>
      </c>
      <c r="C1578" s="1">
        <v>483.94040000000001</v>
      </c>
      <c r="D1578" s="1">
        <v>238.2816</v>
      </c>
      <c r="E1578" s="2">
        <v>90860</v>
      </c>
      <c r="F1578" s="1">
        <v>339.04930000000002</v>
      </c>
      <c r="G1578" s="1">
        <v>0.87039999999999995</v>
      </c>
      <c r="H1578" s="1">
        <v>0.99370000000000003</v>
      </c>
      <c r="I1578" s="1">
        <v>0.69620000000000004</v>
      </c>
      <c r="J1578" s="1">
        <v>0.80569999999999997</v>
      </c>
      <c r="K1578" s="1">
        <v>2.0310000000000001</v>
      </c>
      <c r="L1578" s="1">
        <v>0.7006</v>
      </c>
      <c r="M1578">
        <v>1</v>
      </c>
    </row>
    <row r="1579" spans="1:13" x14ac:dyDescent="0.3">
      <c r="A1579" s="2">
        <v>102314</v>
      </c>
      <c r="B1579" s="1">
        <v>1251.75</v>
      </c>
      <c r="C1579" s="1">
        <v>500.89920000000001</v>
      </c>
      <c r="D1579" s="1">
        <v>260.37580000000003</v>
      </c>
      <c r="E1579" s="2">
        <v>103318</v>
      </c>
      <c r="F1579" s="1">
        <v>360.92970000000003</v>
      </c>
      <c r="G1579" s="1">
        <v>0.85429999999999995</v>
      </c>
      <c r="H1579" s="1">
        <v>0.99029999999999996</v>
      </c>
      <c r="I1579" s="1">
        <v>0.63339999999999996</v>
      </c>
      <c r="J1579" s="1">
        <v>0.8206</v>
      </c>
      <c r="K1579" s="1">
        <v>1.9238</v>
      </c>
      <c r="L1579" s="1">
        <v>0.72060000000000002</v>
      </c>
      <c r="M1579">
        <v>1</v>
      </c>
    </row>
    <row r="1580" spans="1:13" x14ac:dyDescent="0.3">
      <c r="A1580" s="2">
        <v>70729</v>
      </c>
      <c r="B1580" s="1">
        <v>1099.482</v>
      </c>
      <c r="C1580" s="1">
        <v>469.404</v>
      </c>
      <c r="D1580" s="1">
        <v>192.52289999999999</v>
      </c>
      <c r="E1580" s="2">
        <v>71327</v>
      </c>
      <c r="F1580" s="1">
        <v>300.09160000000003</v>
      </c>
      <c r="G1580" s="1">
        <v>0.91200000000000003</v>
      </c>
      <c r="H1580" s="1">
        <v>0.99160000000000004</v>
      </c>
      <c r="I1580" s="1">
        <v>0.64900000000000002</v>
      </c>
      <c r="J1580" s="1">
        <v>0.73519999999999996</v>
      </c>
      <c r="K1580" s="1">
        <v>2.4382000000000001</v>
      </c>
      <c r="L1580" s="1">
        <v>0.63929999999999998</v>
      </c>
      <c r="M1580">
        <v>1</v>
      </c>
    </row>
    <row r="1581" spans="1:13" x14ac:dyDescent="0.3">
      <c r="A1581" s="2">
        <v>85084</v>
      </c>
      <c r="B1581" s="1">
        <v>1203.2950000000001</v>
      </c>
      <c r="C1581" s="1">
        <v>506.62720000000002</v>
      </c>
      <c r="D1581" s="1">
        <v>214.74879999999999</v>
      </c>
      <c r="E1581" s="2">
        <v>85843</v>
      </c>
      <c r="F1581" s="1">
        <v>329.13869999999997</v>
      </c>
      <c r="G1581" s="1">
        <v>0.90569999999999995</v>
      </c>
      <c r="H1581" s="1">
        <v>0.99119999999999997</v>
      </c>
      <c r="I1581" s="1">
        <v>0.5776</v>
      </c>
      <c r="J1581" s="1">
        <v>0.73839999999999995</v>
      </c>
      <c r="K1581" s="1">
        <v>2.3592</v>
      </c>
      <c r="L1581" s="1">
        <v>0.64970000000000006</v>
      </c>
      <c r="M1581">
        <v>1</v>
      </c>
    </row>
    <row r="1582" spans="1:13" x14ac:dyDescent="0.3">
      <c r="A1582" s="2">
        <v>109090</v>
      </c>
      <c r="B1582" s="1">
        <v>1329.377</v>
      </c>
      <c r="C1582" s="1">
        <v>550.3895</v>
      </c>
      <c r="D1582" s="1">
        <v>253.21629999999999</v>
      </c>
      <c r="E1582" s="2">
        <v>110035</v>
      </c>
      <c r="F1582" s="1">
        <v>372.68979999999999</v>
      </c>
      <c r="G1582" s="1">
        <v>0.88790000000000002</v>
      </c>
      <c r="H1582" s="1">
        <v>0.99139999999999995</v>
      </c>
      <c r="I1582" s="1">
        <v>0.6623</v>
      </c>
      <c r="J1582" s="1">
        <v>0.77569999999999995</v>
      </c>
      <c r="K1582" s="1">
        <v>2.1736</v>
      </c>
      <c r="L1582" s="1">
        <v>0.67710000000000004</v>
      </c>
      <c r="M1582">
        <v>1</v>
      </c>
    </row>
    <row r="1583" spans="1:13" x14ac:dyDescent="0.3">
      <c r="A1583" s="2">
        <v>83376</v>
      </c>
      <c r="B1583" s="1">
        <v>1143.6559999999999</v>
      </c>
      <c r="C1583" s="1">
        <v>467.79899999999998</v>
      </c>
      <c r="D1583" s="1">
        <v>227.3485</v>
      </c>
      <c r="E1583" s="2">
        <v>84065</v>
      </c>
      <c r="F1583" s="1">
        <v>325.8184</v>
      </c>
      <c r="G1583" s="1">
        <v>0.874</v>
      </c>
      <c r="H1583" s="1">
        <v>0.99180000000000001</v>
      </c>
      <c r="I1583" s="1">
        <v>0.74850000000000005</v>
      </c>
      <c r="J1583" s="1">
        <v>0.80110000000000003</v>
      </c>
      <c r="K1583" s="1">
        <v>2.0575999999999999</v>
      </c>
      <c r="L1583" s="1">
        <v>0.69650000000000001</v>
      </c>
      <c r="M1583">
        <v>1</v>
      </c>
    </row>
    <row r="1584" spans="1:13" x14ac:dyDescent="0.3">
      <c r="A1584" s="2">
        <v>98737</v>
      </c>
      <c r="B1584" s="1">
        <v>1337.9069999999999</v>
      </c>
      <c r="C1584" s="1">
        <v>576.59119999999996</v>
      </c>
      <c r="D1584" s="1">
        <v>220.79419999999999</v>
      </c>
      <c r="E1584" s="2">
        <v>99750</v>
      </c>
      <c r="F1584" s="1">
        <v>354.5643</v>
      </c>
      <c r="G1584" s="1">
        <v>0.92379999999999995</v>
      </c>
      <c r="H1584" s="1">
        <v>0.98980000000000001</v>
      </c>
      <c r="I1584" s="1">
        <v>0.51470000000000005</v>
      </c>
      <c r="J1584" s="1">
        <v>0.69320000000000004</v>
      </c>
      <c r="K1584" s="1">
        <v>2.6114000000000002</v>
      </c>
      <c r="L1584" s="1">
        <v>0.6149</v>
      </c>
      <c r="M1584">
        <v>1</v>
      </c>
    </row>
    <row r="1585" spans="1:13" x14ac:dyDescent="0.3">
      <c r="A1585" s="2">
        <v>130913</v>
      </c>
      <c r="B1585" s="1">
        <v>1490.954</v>
      </c>
      <c r="C1585" s="1">
        <v>632.25350000000003</v>
      </c>
      <c r="D1585" s="1">
        <v>264.15839999999997</v>
      </c>
      <c r="E1585" s="2">
        <v>131934</v>
      </c>
      <c r="F1585" s="1">
        <v>408.26900000000001</v>
      </c>
      <c r="G1585" s="1">
        <v>0.90849999999999997</v>
      </c>
      <c r="H1585" s="1">
        <v>0.99229999999999996</v>
      </c>
      <c r="I1585" s="1">
        <v>0.54720000000000002</v>
      </c>
      <c r="J1585" s="1">
        <v>0.74009999999999998</v>
      </c>
      <c r="K1585" s="1">
        <v>2.3935</v>
      </c>
      <c r="L1585" s="1">
        <v>0.64570000000000005</v>
      </c>
      <c r="M1585">
        <v>1</v>
      </c>
    </row>
    <row r="1586" spans="1:13" x14ac:dyDescent="0.3">
      <c r="A1586" s="2">
        <v>96928</v>
      </c>
      <c r="B1586" s="1">
        <v>1294.7429999999999</v>
      </c>
      <c r="C1586" s="1">
        <v>549.51869999999997</v>
      </c>
      <c r="D1586" s="1">
        <v>225.87459999999999</v>
      </c>
      <c r="E1586" s="2">
        <v>97845</v>
      </c>
      <c r="F1586" s="1">
        <v>351.30119999999999</v>
      </c>
      <c r="G1586" s="1">
        <v>0.91159999999999997</v>
      </c>
      <c r="H1586" s="1">
        <v>0.99060000000000004</v>
      </c>
      <c r="I1586" s="1">
        <v>0.62409999999999999</v>
      </c>
      <c r="J1586" s="1">
        <v>0.72660000000000002</v>
      </c>
      <c r="K1586" s="1">
        <v>2.4327999999999999</v>
      </c>
      <c r="L1586" s="1">
        <v>0.63929999999999998</v>
      </c>
      <c r="M1586">
        <v>1</v>
      </c>
    </row>
    <row r="1587" spans="1:13" x14ac:dyDescent="0.3">
      <c r="A1587" s="2">
        <v>99431</v>
      </c>
      <c r="B1587" s="1">
        <v>1278.4349999999999</v>
      </c>
      <c r="C1587" s="1">
        <v>538.26459999999997</v>
      </c>
      <c r="D1587" s="1">
        <v>236.143</v>
      </c>
      <c r="E1587" s="2">
        <v>100197</v>
      </c>
      <c r="F1587" s="1">
        <v>355.8082</v>
      </c>
      <c r="G1587" s="1">
        <v>0.89859999999999995</v>
      </c>
      <c r="H1587" s="1">
        <v>0.99239999999999995</v>
      </c>
      <c r="I1587" s="1">
        <v>0.77329999999999999</v>
      </c>
      <c r="J1587" s="1">
        <v>0.76449999999999996</v>
      </c>
      <c r="K1587" s="1">
        <v>2.2793999999999999</v>
      </c>
      <c r="L1587" s="1">
        <v>0.66100000000000003</v>
      </c>
      <c r="M1587">
        <v>1</v>
      </c>
    </row>
    <row r="1588" spans="1:13" x14ac:dyDescent="0.3">
      <c r="A1588" s="2">
        <v>119467</v>
      </c>
      <c r="B1588" s="1">
        <v>1391.8879999999999</v>
      </c>
      <c r="C1588" s="1">
        <v>574.59910000000002</v>
      </c>
      <c r="D1588" s="1">
        <v>266.13839999999999</v>
      </c>
      <c r="E1588" s="2">
        <v>120581</v>
      </c>
      <c r="F1588" s="1">
        <v>390.01299999999998</v>
      </c>
      <c r="G1588" s="1">
        <v>0.88629999999999998</v>
      </c>
      <c r="H1588" s="1">
        <v>0.99080000000000001</v>
      </c>
      <c r="I1588" s="1">
        <v>0.64670000000000005</v>
      </c>
      <c r="J1588" s="1">
        <v>0.77490000000000003</v>
      </c>
      <c r="K1588" s="1">
        <v>2.1589999999999998</v>
      </c>
      <c r="L1588" s="1">
        <v>0.67879999999999996</v>
      </c>
      <c r="M1588">
        <v>1</v>
      </c>
    </row>
    <row r="1589" spans="1:13" x14ac:dyDescent="0.3">
      <c r="A1589" s="2">
        <v>82808</v>
      </c>
      <c r="B1589" s="1">
        <v>1249.615</v>
      </c>
      <c r="C1589" s="1">
        <v>553.38149999999996</v>
      </c>
      <c r="D1589" s="1">
        <v>193.0361</v>
      </c>
      <c r="E1589" s="2">
        <v>83611</v>
      </c>
      <c r="F1589" s="1">
        <v>324.70670000000001</v>
      </c>
      <c r="G1589" s="1">
        <v>0.93720000000000003</v>
      </c>
      <c r="H1589" s="1">
        <v>0.99039999999999995</v>
      </c>
      <c r="I1589" s="1">
        <v>0.48430000000000001</v>
      </c>
      <c r="J1589" s="1">
        <v>0.66639999999999999</v>
      </c>
      <c r="K1589" s="1">
        <v>2.8666999999999998</v>
      </c>
      <c r="L1589" s="1">
        <v>0.58679999999999999</v>
      </c>
      <c r="M1589">
        <v>1</v>
      </c>
    </row>
    <row r="1590" spans="1:13" x14ac:dyDescent="0.3">
      <c r="A1590" s="2">
        <v>79511</v>
      </c>
      <c r="B1590" s="1">
        <v>1117.249</v>
      </c>
      <c r="C1590" s="1">
        <v>455.14940000000001</v>
      </c>
      <c r="D1590" s="1">
        <v>223.48670000000001</v>
      </c>
      <c r="E1590" s="2">
        <v>80285</v>
      </c>
      <c r="F1590" s="1">
        <v>318.17689999999999</v>
      </c>
      <c r="G1590" s="1">
        <v>0.87109999999999999</v>
      </c>
      <c r="H1590" s="1">
        <v>0.99039999999999995</v>
      </c>
      <c r="I1590" s="1">
        <v>0.6643</v>
      </c>
      <c r="J1590" s="1">
        <v>0.80049999999999999</v>
      </c>
      <c r="K1590" s="1">
        <v>2.0366</v>
      </c>
      <c r="L1590" s="1">
        <v>0.69910000000000005</v>
      </c>
      <c r="M1590">
        <v>1</v>
      </c>
    </row>
    <row r="1591" spans="1:13" x14ac:dyDescent="0.3">
      <c r="A1591" s="2">
        <v>63032</v>
      </c>
      <c r="B1591" s="1">
        <v>1031.4559999999999</v>
      </c>
      <c r="C1591" s="1">
        <v>438.37849999999997</v>
      </c>
      <c r="D1591" s="1">
        <v>184.3278</v>
      </c>
      <c r="E1591" s="2">
        <v>63512</v>
      </c>
      <c r="F1591" s="1">
        <v>283.2928</v>
      </c>
      <c r="G1591" s="1">
        <v>0.9073</v>
      </c>
      <c r="H1591" s="1">
        <v>0.99239999999999995</v>
      </c>
      <c r="I1591" s="1">
        <v>0.57930000000000004</v>
      </c>
      <c r="J1591" s="1">
        <v>0.74450000000000005</v>
      </c>
      <c r="K1591" s="1">
        <v>2.3782999999999999</v>
      </c>
      <c r="L1591" s="1">
        <v>0.6462</v>
      </c>
      <c r="M1591">
        <v>1</v>
      </c>
    </row>
    <row r="1592" spans="1:13" x14ac:dyDescent="0.3">
      <c r="A1592" s="2">
        <v>92462</v>
      </c>
      <c r="B1592" s="1">
        <v>1254.1210000000001</v>
      </c>
      <c r="C1592" s="1">
        <v>526.49659999999994</v>
      </c>
      <c r="D1592" s="1">
        <v>224.6764</v>
      </c>
      <c r="E1592" s="2">
        <v>93328</v>
      </c>
      <c r="F1592" s="1">
        <v>343.11259999999999</v>
      </c>
      <c r="G1592" s="1">
        <v>0.90439999999999998</v>
      </c>
      <c r="H1592" s="1">
        <v>0.99070000000000003</v>
      </c>
      <c r="I1592" s="1">
        <v>0.72209999999999996</v>
      </c>
      <c r="J1592" s="1">
        <v>0.73870000000000002</v>
      </c>
      <c r="K1592" s="1">
        <v>2.3433999999999999</v>
      </c>
      <c r="L1592" s="1">
        <v>0.65169999999999995</v>
      </c>
      <c r="M1592">
        <v>1</v>
      </c>
    </row>
    <row r="1593" spans="1:13" x14ac:dyDescent="0.3">
      <c r="A1593" s="2">
        <v>99673</v>
      </c>
      <c r="B1593" s="1">
        <v>1283.027</v>
      </c>
      <c r="C1593" s="1">
        <v>537.82180000000005</v>
      </c>
      <c r="D1593" s="1">
        <v>237.28049999999999</v>
      </c>
      <c r="E1593" s="2">
        <v>100470</v>
      </c>
      <c r="F1593" s="1">
        <v>356.24090000000001</v>
      </c>
      <c r="G1593" s="1">
        <v>0.89739999999999998</v>
      </c>
      <c r="H1593" s="1">
        <v>0.99209999999999998</v>
      </c>
      <c r="I1593" s="1">
        <v>0.71689999999999998</v>
      </c>
      <c r="J1593" s="1">
        <v>0.76090000000000002</v>
      </c>
      <c r="K1593" s="1">
        <v>2.2665999999999999</v>
      </c>
      <c r="L1593" s="1">
        <v>0.66239999999999999</v>
      </c>
      <c r="M1593">
        <v>1</v>
      </c>
    </row>
    <row r="1594" spans="1:13" x14ac:dyDescent="0.3">
      <c r="A1594" s="2">
        <v>109606</v>
      </c>
      <c r="B1594" s="1">
        <v>1378.0550000000001</v>
      </c>
      <c r="C1594" s="1">
        <v>588.68039999999996</v>
      </c>
      <c r="D1594" s="1">
        <v>237.4768</v>
      </c>
      <c r="E1594" s="2">
        <v>110312</v>
      </c>
      <c r="F1594" s="1">
        <v>373.5702</v>
      </c>
      <c r="G1594" s="1">
        <v>0.91500000000000004</v>
      </c>
      <c r="H1594" s="1">
        <v>0.99360000000000004</v>
      </c>
      <c r="I1594" s="1">
        <v>0.57069999999999999</v>
      </c>
      <c r="J1594" s="1">
        <v>0.72529999999999994</v>
      </c>
      <c r="K1594" s="1">
        <v>2.4788999999999999</v>
      </c>
      <c r="L1594" s="1">
        <v>0.63460000000000005</v>
      </c>
      <c r="M1594">
        <v>1</v>
      </c>
    </row>
    <row r="1595" spans="1:13" x14ac:dyDescent="0.3">
      <c r="A1595" s="2">
        <v>68712</v>
      </c>
      <c r="B1595" s="1">
        <v>1025.3389999999999</v>
      </c>
      <c r="C1595" s="1">
        <v>410.39449999999999</v>
      </c>
      <c r="D1595" s="1">
        <v>214.398</v>
      </c>
      <c r="E1595" s="2">
        <v>69352</v>
      </c>
      <c r="F1595" s="1">
        <v>295.7817</v>
      </c>
      <c r="G1595" s="1">
        <v>0.85270000000000001</v>
      </c>
      <c r="H1595" s="1">
        <v>0.99080000000000001</v>
      </c>
      <c r="I1595" s="1">
        <v>0.71750000000000003</v>
      </c>
      <c r="J1595" s="1">
        <v>0.82130000000000003</v>
      </c>
      <c r="K1595" s="1">
        <v>1.9141999999999999</v>
      </c>
      <c r="L1595" s="1">
        <v>0.72070000000000001</v>
      </c>
      <c r="M1595">
        <v>1</v>
      </c>
    </row>
    <row r="1596" spans="1:13" x14ac:dyDescent="0.3">
      <c r="A1596" s="2">
        <v>94816</v>
      </c>
      <c r="B1596" s="1">
        <v>1211.79</v>
      </c>
      <c r="C1596" s="1">
        <v>485.911</v>
      </c>
      <c r="D1596" s="1">
        <v>250.8372</v>
      </c>
      <c r="E1596" s="2">
        <v>96076</v>
      </c>
      <c r="F1596" s="1">
        <v>347.45280000000002</v>
      </c>
      <c r="G1596" s="1">
        <v>0.85650000000000004</v>
      </c>
      <c r="H1596" s="1">
        <v>0.9869</v>
      </c>
      <c r="I1596" s="1">
        <v>0.72519999999999996</v>
      </c>
      <c r="J1596" s="1">
        <v>0.81140000000000001</v>
      </c>
      <c r="K1596" s="1">
        <v>1.9372</v>
      </c>
      <c r="L1596" s="1">
        <v>0.71509999999999996</v>
      </c>
      <c r="M1596">
        <v>1</v>
      </c>
    </row>
    <row r="1597" spans="1:13" x14ac:dyDescent="0.3">
      <c r="A1597" s="2">
        <v>106776</v>
      </c>
      <c r="B1597" s="1">
        <v>1275.693</v>
      </c>
      <c r="C1597" s="1">
        <v>514.52509999999995</v>
      </c>
      <c r="D1597" s="1">
        <v>265.06580000000002</v>
      </c>
      <c r="E1597" s="2">
        <v>107562</v>
      </c>
      <c r="F1597" s="1">
        <v>368.71589999999998</v>
      </c>
      <c r="G1597" s="1">
        <v>0.85709999999999997</v>
      </c>
      <c r="H1597" s="1">
        <v>0.99270000000000003</v>
      </c>
      <c r="I1597" s="1">
        <v>0.74009999999999998</v>
      </c>
      <c r="J1597" s="1">
        <v>0.82450000000000001</v>
      </c>
      <c r="K1597" s="1">
        <v>1.9411</v>
      </c>
      <c r="L1597" s="1">
        <v>0.71660000000000001</v>
      </c>
      <c r="M1597">
        <v>1</v>
      </c>
    </row>
    <row r="1598" spans="1:13" x14ac:dyDescent="0.3">
      <c r="A1598" s="2">
        <v>75794</v>
      </c>
      <c r="B1598" s="1">
        <v>1116.614</v>
      </c>
      <c r="C1598" s="1">
        <v>467.76600000000002</v>
      </c>
      <c r="D1598" s="1">
        <v>207.19040000000001</v>
      </c>
      <c r="E1598" s="2">
        <v>76474</v>
      </c>
      <c r="F1598" s="1">
        <v>310.6508</v>
      </c>
      <c r="G1598" s="1">
        <v>0.89659999999999995</v>
      </c>
      <c r="H1598" s="1">
        <v>0.99109999999999998</v>
      </c>
      <c r="I1598" s="1">
        <v>0.73460000000000003</v>
      </c>
      <c r="J1598" s="1">
        <v>0.76390000000000002</v>
      </c>
      <c r="K1598" s="1">
        <v>2.2576999999999998</v>
      </c>
      <c r="L1598" s="1">
        <v>0.66410000000000002</v>
      </c>
      <c r="M1598">
        <v>1</v>
      </c>
    </row>
    <row r="1599" spans="1:13" x14ac:dyDescent="0.3">
      <c r="A1599" s="2">
        <v>81999</v>
      </c>
      <c r="B1599" s="1">
        <v>1205.9000000000001</v>
      </c>
      <c r="C1599" s="1">
        <v>521.28599999999994</v>
      </c>
      <c r="D1599" s="1">
        <v>200.6103</v>
      </c>
      <c r="E1599" s="2">
        <v>82686</v>
      </c>
      <c r="F1599" s="1">
        <v>323.11660000000001</v>
      </c>
      <c r="G1599" s="1">
        <v>0.92300000000000004</v>
      </c>
      <c r="H1599" s="1">
        <v>0.99170000000000003</v>
      </c>
      <c r="I1599" s="1">
        <v>0.56699999999999995</v>
      </c>
      <c r="J1599" s="1">
        <v>0.70860000000000001</v>
      </c>
      <c r="K1599" s="1">
        <v>2.5985</v>
      </c>
      <c r="L1599" s="1">
        <v>0.61980000000000002</v>
      </c>
      <c r="M1599">
        <v>1</v>
      </c>
    </row>
    <row r="1600" spans="1:13" x14ac:dyDescent="0.3">
      <c r="A1600" s="2">
        <v>99569</v>
      </c>
      <c r="B1600" s="1">
        <v>1319.998</v>
      </c>
      <c r="C1600" s="1">
        <v>555.54750000000001</v>
      </c>
      <c r="D1600" s="1">
        <v>230.5754</v>
      </c>
      <c r="E1600" s="2">
        <v>100832</v>
      </c>
      <c r="F1600" s="1">
        <v>356.05500000000001</v>
      </c>
      <c r="G1600" s="1">
        <v>0.90980000000000005</v>
      </c>
      <c r="H1600" s="1">
        <v>0.98750000000000004</v>
      </c>
      <c r="I1600" s="1">
        <v>0.64170000000000005</v>
      </c>
      <c r="J1600" s="1">
        <v>0.71809999999999996</v>
      </c>
      <c r="K1600" s="1">
        <v>2.4094000000000002</v>
      </c>
      <c r="L1600" s="1">
        <v>0.64090000000000003</v>
      </c>
      <c r="M1600">
        <v>1</v>
      </c>
    </row>
    <row r="1601" spans="1:13" x14ac:dyDescent="0.3">
      <c r="A1601" s="2">
        <v>90106</v>
      </c>
      <c r="B1601" s="1">
        <v>1300.5530000000001</v>
      </c>
      <c r="C1601" s="1">
        <v>501.34629999999999</v>
      </c>
      <c r="D1601" s="1">
        <v>231.47130000000001</v>
      </c>
      <c r="E1601" s="2">
        <v>91944</v>
      </c>
      <c r="F1601" s="1">
        <v>338.71300000000002</v>
      </c>
      <c r="G1601" s="1">
        <v>0.88700000000000001</v>
      </c>
      <c r="H1601" s="1">
        <v>0.98</v>
      </c>
      <c r="I1601" s="1">
        <v>0.68020000000000003</v>
      </c>
      <c r="J1601" s="1">
        <v>0.6694</v>
      </c>
      <c r="K1601" s="1">
        <v>2.1659000000000002</v>
      </c>
      <c r="L1601" s="1">
        <v>0.67559999999999998</v>
      </c>
      <c r="M1601">
        <v>1</v>
      </c>
    </row>
    <row r="1602" spans="1:13" x14ac:dyDescent="0.3">
      <c r="A1602" s="2">
        <v>89290</v>
      </c>
      <c r="B1602" s="1">
        <v>1221.58</v>
      </c>
      <c r="C1602" s="1">
        <v>503.35019999999997</v>
      </c>
      <c r="D1602" s="1">
        <v>227.3561</v>
      </c>
      <c r="E1602" s="2">
        <v>90336</v>
      </c>
      <c r="F1602" s="1">
        <v>337.17590000000001</v>
      </c>
      <c r="G1602" s="1">
        <v>0.89219999999999999</v>
      </c>
      <c r="H1602" s="1">
        <v>0.98839999999999995</v>
      </c>
      <c r="I1602" s="1">
        <v>0.71040000000000003</v>
      </c>
      <c r="J1602" s="1">
        <v>0.75190000000000001</v>
      </c>
      <c r="K1602" s="1">
        <v>2.2139000000000002</v>
      </c>
      <c r="L1602" s="1">
        <v>0.66990000000000005</v>
      </c>
      <c r="M1602">
        <v>1</v>
      </c>
    </row>
    <row r="1603" spans="1:13" x14ac:dyDescent="0.3">
      <c r="A1603" s="2">
        <v>85309</v>
      </c>
      <c r="B1603" s="1">
        <v>1265.954</v>
      </c>
      <c r="C1603" s="1">
        <v>550.41669999999999</v>
      </c>
      <c r="D1603" s="1">
        <v>200.70660000000001</v>
      </c>
      <c r="E1603" s="2">
        <v>86486</v>
      </c>
      <c r="F1603" s="1">
        <v>329.57369999999997</v>
      </c>
      <c r="G1603" s="1">
        <v>0.93110000000000004</v>
      </c>
      <c r="H1603" s="1">
        <v>0.98640000000000005</v>
      </c>
      <c r="I1603" s="1">
        <v>0.70820000000000005</v>
      </c>
      <c r="J1603" s="1">
        <v>0.66890000000000005</v>
      </c>
      <c r="K1603" s="1">
        <v>2.7423999999999999</v>
      </c>
      <c r="L1603" s="1">
        <v>0.5988</v>
      </c>
      <c r="M1603">
        <v>1</v>
      </c>
    </row>
    <row r="1604" spans="1:13" x14ac:dyDescent="0.3">
      <c r="A1604" s="2">
        <v>75097</v>
      </c>
      <c r="B1604" s="1">
        <v>1158.385</v>
      </c>
      <c r="C1604" s="1">
        <v>498.99040000000002</v>
      </c>
      <c r="D1604" s="1">
        <v>193.47300000000001</v>
      </c>
      <c r="E1604" s="2">
        <v>75817</v>
      </c>
      <c r="F1604" s="1">
        <v>309.21910000000003</v>
      </c>
      <c r="G1604" s="1">
        <v>0.92179999999999995</v>
      </c>
      <c r="H1604" s="1">
        <v>0.99050000000000005</v>
      </c>
      <c r="I1604" s="1">
        <v>0.70279999999999998</v>
      </c>
      <c r="J1604" s="1">
        <v>0.70330000000000004</v>
      </c>
      <c r="K1604" s="1">
        <v>2.5790999999999999</v>
      </c>
      <c r="L1604" s="1">
        <v>0.61970000000000003</v>
      </c>
      <c r="M1604">
        <v>1</v>
      </c>
    </row>
    <row r="1605" spans="1:13" x14ac:dyDescent="0.3">
      <c r="A1605" s="2">
        <v>75111</v>
      </c>
      <c r="B1605" s="1">
        <v>1209.0360000000001</v>
      </c>
      <c r="C1605" s="1">
        <v>534.57889999999998</v>
      </c>
      <c r="D1605" s="1">
        <v>181.0821</v>
      </c>
      <c r="E1605" s="2">
        <v>76216</v>
      </c>
      <c r="F1605" s="1">
        <v>309.24799999999999</v>
      </c>
      <c r="G1605" s="1">
        <v>0.94089999999999996</v>
      </c>
      <c r="H1605" s="1">
        <v>0.98550000000000004</v>
      </c>
      <c r="I1605" s="1">
        <v>0.76629999999999998</v>
      </c>
      <c r="J1605" s="1">
        <v>0.64570000000000005</v>
      </c>
      <c r="K1605" s="1">
        <v>2.9521000000000002</v>
      </c>
      <c r="L1605" s="1">
        <v>0.57850000000000001</v>
      </c>
      <c r="M1605">
        <v>1</v>
      </c>
    </row>
    <row r="1606" spans="1:13" x14ac:dyDescent="0.3">
      <c r="A1606" s="2">
        <v>78859</v>
      </c>
      <c r="B1606" s="1">
        <v>1137.701</v>
      </c>
      <c r="C1606" s="1">
        <v>470.00020000000001</v>
      </c>
      <c r="D1606" s="1">
        <v>214.15219999999999</v>
      </c>
      <c r="E1606" s="2">
        <v>79618</v>
      </c>
      <c r="F1606" s="1">
        <v>316.86970000000002</v>
      </c>
      <c r="G1606" s="1">
        <v>0.89019999999999999</v>
      </c>
      <c r="H1606" s="1">
        <v>0.99050000000000005</v>
      </c>
      <c r="I1606" s="1">
        <v>0.74890000000000001</v>
      </c>
      <c r="J1606" s="1">
        <v>0.76559999999999995</v>
      </c>
      <c r="K1606" s="1">
        <v>2.1947000000000001</v>
      </c>
      <c r="L1606" s="1">
        <v>0.67420000000000002</v>
      </c>
      <c r="M1606">
        <v>1</v>
      </c>
    </row>
    <row r="1607" spans="1:13" x14ac:dyDescent="0.3">
      <c r="A1607" s="2">
        <v>76925</v>
      </c>
      <c r="B1607" s="1">
        <v>1174.328</v>
      </c>
      <c r="C1607" s="1">
        <v>504.4162</v>
      </c>
      <c r="D1607" s="1">
        <v>194.87950000000001</v>
      </c>
      <c r="E1607" s="2">
        <v>77756</v>
      </c>
      <c r="F1607" s="1">
        <v>312.95999999999998</v>
      </c>
      <c r="G1607" s="1">
        <v>0.9224</v>
      </c>
      <c r="H1607" s="1">
        <v>0.98929999999999996</v>
      </c>
      <c r="I1607" s="1">
        <v>0.74980000000000002</v>
      </c>
      <c r="J1607" s="1">
        <v>0.70099999999999996</v>
      </c>
      <c r="K1607" s="1">
        <v>2.5884</v>
      </c>
      <c r="L1607" s="1">
        <v>0.62039999999999995</v>
      </c>
      <c r="M1607">
        <v>1</v>
      </c>
    </row>
    <row r="1608" spans="1:13" x14ac:dyDescent="0.3">
      <c r="A1608" s="2">
        <v>76929</v>
      </c>
      <c r="B1608" s="1">
        <v>1090.481</v>
      </c>
      <c r="C1608" s="1">
        <v>448.00119999999998</v>
      </c>
      <c r="D1608" s="1">
        <v>218.9811</v>
      </c>
      <c r="E1608" s="2">
        <v>77487</v>
      </c>
      <c r="F1608" s="1">
        <v>312.96809999999999</v>
      </c>
      <c r="G1608" s="1">
        <v>0.87239999999999995</v>
      </c>
      <c r="H1608" s="1">
        <v>0.99280000000000002</v>
      </c>
      <c r="I1608" s="1">
        <v>0.72640000000000005</v>
      </c>
      <c r="J1608" s="1">
        <v>0.81289999999999996</v>
      </c>
      <c r="K1608" s="1">
        <v>2.0457999999999998</v>
      </c>
      <c r="L1608" s="1">
        <v>0.6986</v>
      </c>
      <c r="M1608">
        <v>1</v>
      </c>
    </row>
    <row r="1609" spans="1:13" x14ac:dyDescent="0.3">
      <c r="A1609" s="2">
        <v>69631</v>
      </c>
      <c r="B1609" s="1">
        <v>1068.1289999999999</v>
      </c>
      <c r="C1609" s="1">
        <v>444.66419999999999</v>
      </c>
      <c r="D1609" s="1">
        <v>199.9006</v>
      </c>
      <c r="E1609" s="2">
        <v>70351</v>
      </c>
      <c r="F1609" s="1">
        <v>297.75319999999999</v>
      </c>
      <c r="G1609" s="1">
        <v>0.89329999999999998</v>
      </c>
      <c r="H1609" s="1">
        <v>0.98980000000000001</v>
      </c>
      <c r="I1609" s="1">
        <v>0.71299999999999997</v>
      </c>
      <c r="J1609" s="1">
        <v>0.76690000000000003</v>
      </c>
      <c r="K1609" s="1">
        <v>2.2244000000000002</v>
      </c>
      <c r="L1609" s="1">
        <v>0.66959999999999997</v>
      </c>
      <c r="M1609">
        <v>1</v>
      </c>
    </row>
    <row r="1610" spans="1:13" x14ac:dyDescent="0.3">
      <c r="A1610" s="2">
        <v>76059</v>
      </c>
      <c r="B1610" s="1">
        <v>1109.4580000000001</v>
      </c>
      <c r="C1610" s="1">
        <v>440.37880000000001</v>
      </c>
      <c r="D1610" s="1">
        <v>222.51480000000001</v>
      </c>
      <c r="E1610" s="2">
        <v>76849</v>
      </c>
      <c r="F1610" s="1">
        <v>311.1934</v>
      </c>
      <c r="G1610" s="1">
        <v>0.86299999999999999</v>
      </c>
      <c r="H1610" s="1">
        <v>0.98970000000000002</v>
      </c>
      <c r="I1610" s="1">
        <v>0.76659999999999995</v>
      </c>
      <c r="J1610" s="1">
        <v>0.77649999999999997</v>
      </c>
      <c r="K1610" s="1">
        <v>1.9791000000000001</v>
      </c>
      <c r="L1610" s="1">
        <v>0.70660000000000001</v>
      </c>
      <c r="M1610">
        <v>1</v>
      </c>
    </row>
    <row r="1611" spans="1:13" x14ac:dyDescent="0.3">
      <c r="A1611" s="2">
        <v>77870</v>
      </c>
      <c r="B1611" s="1">
        <v>1160.8019999999999</v>
      </c>
      <c r="C1611" s="1">
        <v>426.31720000000001</v>
      </c>
      <c r="D1611" s="1">
        <v>233.5855</v>
      </c>
      <c r="E1611" s="2">
        <v>79026</v>
      </c>
      <c r="F1611" s="1">
        <v>314.87639999999999</v>
      </c>
      <c r="G1611" s="1">
        <v>0.83650000000000002</v>
      </c>
      <c r="H1611" s="1">
        <v>0.98540000000000005</v>
      </c>
      <c r="I1611" s="1">
        <v>0.63759999999999994</v>
      </c>
      <c r="J1611" s="1">
        <v>0.72619999999999996</v>
      </c>
      <c r="K1611" s="1">
        <v>1.8250999999999999</v>
      </c>
      <c r="L1611" s="1">
        <v>0.73860000000000003</v>
      </c>
      <c r="M1611">
        <v>1</v>
      </c>
    </row>
    <row r="1612" spans="1:13" x14ac:dyDescent="0.3">
      <c r="A1612" s="2">
        <v>79706</v>
      </c>
      <c r="B1612" s="1">
        <v>1133.0640000000001</v>
      </c>
      <c r="C1612" s="1">
        <v>461.976</v>
      </c>
      <c r="D1612" s="1">
        <v>221.24019999999999</v>
      </c>
      <c r="E1612" s="2">
        <v>80545</v>
      </c>
      <c r="F1612" s="1">
        <v>318.5668</v>
      </c>
      <c r="G1612" s="1">
        <v>0.87790000000000001</v>
      </c>
      <c r="H1612" s="1">
        <v>0.98960000000000004</v>
      </c>
      <c r="I1612" s="1">
        <v>0.72009999999999996</v>
      </c>
      <c r="J1612" s="1">
        <v>0.7802</v>
      </c>
      <c r="K1612" s="1">
        <v>2.0880999999999998</v>
      </c>
      <c r="L1612" s="1">
        <v>0.68959999999999999</v>
      </c>
      <c r="M1612">
        <v>1</v>
      </c>
    </row>
    <row r="1613" spans="1:13" x14ac:dyDescent="0.3">
      <c r="A1613" s="2">
        <v>73119</v>
      </c>
      <c r="B1613" s="1">
        <v>1157.068</v>
      </c>
      <c r="C1613" s="1">
        <v>501.49119999999999</v>
      </c>
      <c r="D1613" s="1">
        <v>186.05860000000001</v>
      </c>
      <c r="E1613" s="2">
        <v>73786</v>
      </c>
      <c r="F1613" s="1">
        <v>305.11970000000002</v>
      </c>
      <c r="G1613" s="1">
        <v>0.92859999999999998</v>
      </c>
      <c r="H1613" s="1">
        <v>0.99099999999999999</v>
      </c>
      <c r="I1613" s="1">
        <v>0.73499999999999999</v>
      </c>
      <c r="J1613" s="1">
        <v>0.68630000000000002</v>
      </c>
      <c r="K1613" s="1">
        <v>2.6953</v>
      </c>
      <c r="L1613" s="1">
        <v>0.60840000000000005</v>
      </c>
      <c r="M1613">
        <v>1</v>
      </c>
    </row>
    <row r="1614" spans="1:13" x14ac:dyDescent="0.3">
      <c r="A1614" s="2">
        <v>71534</v>
      </c>
      <c r="B1614" s="1">
        <v>1104.4649999999999</v>
      </c>
      <c r="C1614" s="1">
        <v>457.39069999999998</v>
      </c>
      <c r="D1614" s="1">
        <v>200.09469999999999</v>
      </c>
      <c r="E1614" s="2">
        <v>72265</v>
      </c>
      <c r="F1614" s="1">
        <v>301.79450000000003</v>
      </c>
      <c r="G1614" s="1">
        <v>0.8992</v>
      </c>
      <c r="H1614" s="1">
        <v>0.9899</v>
      </c>
      <c r="I1614" s="1">
        <v>0.57769999999999999</v>
      </c>
      <c r="J1614" s="1">
        <v>0.7369</v>
      </c>
      <c r="K1614" s="1">
        <v>2.2858999999999998</v>
      </c>
      <c r="L1614" s="1">
        <v>0.65980000000000005</v>
      </c>
      <c r="M1614">
        <v>1</v>
      </c>
    </row>
    <row r="1615" spans="1:13" x14ac:dyDescent="0.3">
      <c r="A1615" s="2">
        <v>68618</v>
      </c>
      <c r="B1615" s="1">
        <v>1071.325</v>
      </c>
      <c r="C1615" s="1">
        <v>443.45190000000002</v>
      </c>
      <c r="D1615" s="1">
        <v>200.5283</v>
      </c>
      <c r="E1615" s="2">
        <v>69639</v>
      </c>
      <c r="F1615" s="1">
        <v>295.57929999999999</v>
      </c>
      <c r="G1615" s="1">
        <v>0.89190000000000003</v>
      </c>
      <c r="H1615" s="1">
        <v>0.98529999999999995</v>
      </c>
      <c r="I1615" s="1">
        <v>0.79930000000000001</v>
      </c>
      <c r="J1615" s="1">
        <v>0.75129999999999997</v>
      </c>
      <c r="K1615" s="1">
        <v>2.2113999999999998</v>
      </c>
      <c r="L1615" s="1">
        <v>0.66649999999999998</v>
      </c>
      <c r="M1615">
        <v>1</v>
      </c>
    </row>
    <row r="1616" spans="1:13" x14ac:dyDescent="0.3">
      <c r="A1616" s="2">
        <v>75632</v>
      </c>
      <c r="B1616" s="1">
        <v>1099.2670000000001</v>
      </c>
      <c r="C1616" s="1">
        <v>441.66559999999998</v>
      </c>
      <c r="D1616" s="1">
        <v>218.7166</v>
      </c>
      <c r="E1616" s="2">
        <v>76395</v>
      </c>
      <c r="F1616" s="1">
        <v>310.3186</v>
      </c>
      <c r="G1616" s="1">
        <v>0.86880000000000002</v>
      </c>
      <c r="H1616" s="1">
        <v>0.99</v>
      </c>
      <c r="I1616" s="1">
        <v>0.62439999999999996</v>
      </c>
      <c r="J1616" s="1">
        <v>0.78649999999999998</v>
      </c>
      <c r="K1616" s="1">
        <v>2.0194000000000001</v>
      </c>
      <c r="L1616" s="1">
        <v>0.7026</v>
      </c>
      <c r="M1616">
        <v>1</v>
      </c>
    </row>
    <row r="1617" spans="1:13" x14ac:dyDescent="0.3">
      <c r="A1617" s="2">
        <v>88740</v>
      </c>
      <c r="B1617" s="1">
        <v>1247.0360000000001</v>
      </c>
      <c r="C1617" s="1">
        <v>532.86199999999997</v>
      </c>
      <c r="D1617" s="1">
        <v>213.22989999999999</v>
      </c>
      <c r="E1617" s="2">
        <v>89595</v>
      </c>
      <c r="F1617" s="1">
        <v>336.13580000000002</v>
      </c>
      <c r="G1617" s="1">
        <v>0.91639999999999999</v>
      </c>
      <c r="H1617" s="1">
        <v>0.99050000000000005</v>
      </c>
      <c r="I1617" s="1">
        <v>0.6855</v>
      </c>
      <c r="J1617" s="1">
        <v>0.71709999999999996</v>
      </c>
      <c r="K1617" s="1">
        <v>2.4990000000000001</v>
      </c>
      <c r="L1617" s="1">
        <v>0.63080000000000003</v>
      </c>
      <c r="M1617">
        <v>1</v>
      </c>
    </row>
    <row r="1618" spans="1:13" x14ac:dyDescent="0.3">
      <c r="A1618" s="2">
        <v>72953</v>
      </c>
      <c r="B1618" s="1">
        <v>1081.4870000000001</v>
      </c>
      <c r="C1618" s="1">
        <v>440.30180000000001</v>
      </c>
      <c r="D1618" s="1">
        <v>212.0823</v>
      </c>
      <c r="E1618" s="2">
        <v>73771</v>
      </c>
      <c r="F1618" s="1">
        <v>304.7731</v>
      </c>
      <c r="G1618" s="1">
        <v>0.87639999999999996</v>
      </c>
      <c r="H1618" s="1">
        <v>0.9889</v>
      </c>
      <c r="I1618" s="1">
        <v>0.70420000000000005</v>
      </c>
      <c r="J1618" s="1">
        <v>0.78380000000000005</v>
      </c>
      <c r="K1618" s="1">
        <v>2.0760999999999998</v>
      </c>
      <c r="L1618" s="1">
        <v>0.69220000000000004</v>
      </c>
      <c r="M1618">
        <v>1</v>
      </c>
    </row>
    <row r="1619" spans="1:13" x14ac:dyDescent="0.3">
      <c r="A1619" s="2">
        <v>112500</v>
      </c>
      <c r="B1619" s="1">
        <v>1405.4459999999999</v>
      </c>
      <c r="C1619" s="1">
        <v>596.69970000000001</v>
      </c>
      <c r="D1619" s="1">
        <v>240.62430000000001</v>
      </c>
      <c r="E1619" s="2">
        <v>113585</v>
      </c>
      <c r="F1619" s="1">
        <v>378.4699</v>
      </c>
      <c r="G1619" s="1">
        <v>0.91510000000000002</v>
      </c>
      <c r="H1619" s="1">
        <v>0.99039999999999995</v>
      </c>
      <c r="I1619" s="1">
        <v>0.54949999999999999</v>
      </c>
      <c r="J1619" s="1">
        <v>0.7157</v>
      </c>
      <c r="K1619" s="1">
        <v>2.4798</v>
      </c>
      <c r="L1619" s="1">
        <v>0.63429999999999997</v>
      </c>
      <c r="M1619">
        <v>1</v>
      </c>
    </row>
    <row r="1620" spans="1:13" x14ac:dyDescent="0.3">
      <c r="A1620" s="2">
        <v>76884</v>
      </c>
      <c r="B1620" s="1">
        <v>1091.3230000000001</v>
      </c>
      <c r="C1620" s="1">
        <v>440.25830000000002</v>
      </c>
      <c r="D1620" s="1">
        <v>223.70939999999999</v>
      </c>
      <c r="E1620" s="2">
        <v>77751</v>
      </c>
      <c r="F1620" s="1">
        <v>312.8766</v>
      </c>
      <c r="G1620" s="1">
        <v>0.86129999999999995</v>
      </c>
      <c r="H1620" s="1">
        <v>0.98880000000000001</v>
      </c>
      <c r="I1620" s="1">
        <v>0.62660000000000005</v>
      </c>
      <c r="J1620" s="1">
        <v>0.81120000000000003</v>
      </c>
      <c r="K1620" s="1">
        <v>1.968</v>
      </c>
      <c r="L1620" s="1">
        <v>0.7107</v>
      </c>
      <c r="M1620">
        <v>1</v>
      </c>
    </row>
    <row r="1621" spans="1:13" x14ac:dyDescent="0.3">
      <c r="A1621" s="2">
        <v>101439</v>
      </c>
      <c r="B1621" s="1">
        <v>1302.8499999999999</v>
      </c>
      <c r="C1621" s="1">
        <v>551.23979999999995</v>
      </c>
      <c r="D1621" s="1">
        <v>234.69319999999999</v>
      </c>
      <c r="E1621" s="2">
        <v>102203</v>
      </c>
      <c r="F1621" s="1">
        <v>359.38299999999998</v>
      </c>
      <c r="G1621" s="1">
        <v>0.90480000000000005</v>
      </c>
      <c r="H1621" s="1">
        <v>0.99250000000000005</v>
      </c>
      <c r="I1621" s="1">
        <v>0.70499999999999996</v>
      </c>
      <c r="J1621" s="1">
        <v>0.751</v>
      </c>
      <c r="K1621" s="1">
        <v>2.3488000000000002</v>
      </c>
      <c r="L1621" s="1">
        <v>0.65200000000000002</v>
      </c>
      <c r="M1621">
        <v>1</v>
      </c>
    </row>
    <row r="1622" spans="1:13" x14ac:dyDescent="0.3">
      <c r="A1622" s="2">
        <v>60017</v>
      </c>
      <c r="B1622" s="1">
        <v>1022.36</v>
      </c>
      <c r="C1622" s="1">
        <v>439.86989999999997</v>
      </c>
      <c r="D1622" s="1">
        <v>174.1165</v>
      </c>
      <c r="E1622" s="2">
        <v>60558</v>
      </c>
      <c r="F1622" s="1">
        <v>276.43450000000001</v>
      </c>
      <c r="G1622" s="1">
        <v>0.91830000000000001</v>
      </c>
      <c r="H1622" s="1">
        <v>0.99109999999999998</v>
      </c>
      <c r="I1622" s="1">
        <v>0.5494</v>
      </c>
      <c r="J1622" s="1">
        <v>0.72160000000000002</v>
      </c>
      <c r="K1622" s="1">
        <v>2.5263</v>
      </c>
      <c r="L1622" s="1">
        <v>0.62839999999999996</v>
      </c>
      <c r="M1622">
        <v>1</v>
      </c>
    </row>
    <row r="1623" spans="1:13" x14ac:dyDescent="0.3">
      <c r="A1623" s="2">
        <v>113009</v>
      </c>
      <c r="B1623" s="1">
        <v>1376.422</v>
      </c>
      <c r="C1623" s="1">
        <v>581.88310000000001</v>
      </c>
      <c r="D1623" s="1">
        <v>248.12219999999999</v>
      </c>
      <c r="E1623" s="2">
        <v>113779</v>
      </c>
      <c r="F1623" s="1">
        <v>379.32510000000002</v>
      </c>
      <c r="G1623" s="1">
        <v>0.90449999999999997</v>
      </c>
      <c r="H1623" s="1">
        <v>0.99319999999999997</v>
      </c>
      <c r="I1623" s="1">
        <v>0.74039999999999995</v>
      </c>
      <c r="J1623" s="1">
        <v>0.74960000000000004</v>
      </c>
      <c r="K1623" s="1">
        <v>2.3451</v>
      </c>
      <c r="L1623" s="1">
        <v>0.65190000000000003</v>
      </c>
      <c r="M1623">
        <v>1</v>
      </c>
    </row>
    <row r="1624" spans="1:13" x14ac:dyDescent="0.3">
      <c r="A1624" s="2">
        <v>74353</v>
      </c>
      <c r="B1624" s="1">
        <v>1120.547</v>
      </c>
      <c r="C1624" s="1">
        <v>468.8578</v>
      </c>
      <c r="D1624" s="1">
        <v>203.2192</v>
      </c>
      <c r="E1624" s="2">
        <v>75348</v>
      </c>
      <c r="F1624" s="1">
        <v>307.68360000000001</v>
      </c>
      <c r="G1624" s="1">
        <v>0.9012</v>
      </c>
      <c r="H1624" s="1">
        <v>0.98680000000000001</v>
      </c>
      <c r="I1624" s="1">
        <v>0.65449999999999997</v>
      </c>
      <c r="J1624" s="1">
        <v>0.74409999999999998</v>
      </c>
      <c r="K1624" s="1">
        <v>2.3071999999999999</v>
      </c>
      <c r="L1624" s="1">
        <v>0.65620000000000001</v>
      </c>
      <c r="M1624">
        <v>1</v>
      </c>
    </row>
    <row r="1625" spans="1:13" x14ac:dyDescent="0.3">
      <c r="A1625" s="2">
        <v>75988</v>
      </c>
      <c r="B1625" s="1">
        <v>1091.9480000000001</v>
      </c>
      <c r="C1625" s="1">
        <v>447.6035</v>
      </c>
      <c r="D1625" s="1">
        <v>217.30510000000001</v>
      </c>
      <c r="E1625" s="2">
        <v>76566</v>
      </c>
      <c r="F1625" s="1">
        <v>311.04809999999998</v>
      </c>
      <c r="G1625" s="1">
        <v>0.87419999999999998</v>
      </c>
      <c r="H1625" s="1">
        <v>0.99250000000000005</v>
      </c>
      <c r="I1625" s="1">
        <v>0.70789999999999997</v>
      </c>
      <c r="J1625" s="1">
        <v>0.80079999999999996</v>
      </c>
      <c r="K1625" s="1">
        <v>2.0598000000000001</v>
      </c>
      <c r="L1625" s="1">
        <v>0.69489999999999996</v>
      </c>
      <c r="M1625">
        <v>1</v>
      </c>
    </row>
    <row r="1626" spans="1:13" x14ac:dyDescent="0.3">
      <c r="A1626" s="2">
        <v>74487</v>
      </c>
      <c r="B1626" s="1">
        <v>1119.3779999999999</v>
      </c>
      <c r="C1626" s="1">
        <v>468.49279999999999</v>
      </c>
      <c r="D1626" s="1">
        <v>203.578</v>
      </c>
      <c r="E1626" s="2">
        <v>75122</v>
      </c>
      <c r="F1626" s="1">
        <v>307.96069999999997</v>
      </c>
      <c r="G1626" s="1">
        <v>0.90069999999999995</v>
      </c>
      <c r="H1626" s="1">
        <v>0.99150000000000005</v>
      </c>
      <c r="I1626" s="1">
        <v>0.57579999999999998</v>
      </c>
      <c r="J1626" s="1">
        <v>0.747</v>
      </c>
      <c r="K1626" s="1">
        <v>2.3012999999999999</v>
      </c>
      <c r="L1626" s="1">
        <v>0.6573</v>
      </c>
      <c r="M1626">
        <v>1</v>
      </c>
    </row>
    <row r="1627" spans="1:13" x14ac:dyDescent="0.3">
      <c r="A1627" s="2">
        <v>89611</v>
      </c>
      <c r="B1627" s="1">
        <v>1237.9100000000001</v>
      </c>
      <c r="C1627" s="1">
        <v>524.58939999999996</v>
      </c>
      <c r="D1627" s="1">
        <v>218.8056</v>
      </c>
      <c r="E1627" s="2">
        <v>90502</v>
      </c>
      <c r="F1627" s="1">
        <v>337.78140000000002</v>
      </c>
      <c r="G1627" s="1">
        <v>0.90890000000000004</v>
      </c>
      <c r="H1627" s="1">
        <v>0.99019999999999997</v>
      </c>
      <c r="I1627" s="1">
        <v>0.54290000000000005</v>
      </c>
      <c r="J1627" s="1">
        <v>0.73480000000000001</v>
      </c>
      <c r="K1627" s="1">
        <v>2.3975</v>
      </c>
      <c r="L1627" s="1">
        <v>0.64390000000000003</v>
      </c>
      <c r="M1627">
        <v>1</v>
      </c>
    </row>
    <row r="1628" spans="1:13" x14ac:dyDescent="0.3">
      <c r="A1628" s="2">
        <v>54128</v>
      </c>
      <c r="B1628" s="1">
        <v>871.45799999999997</v>
      </c>
      <c r="C1628" s="1">
        <v>324.01130000000001</v>
      </c>
      <c r="D1628" s="1">
        <v>214.04050000000001</v>
      </c>
      <c r="E1628" s="2">
        <v>54742</v>
      </c>
      <c r="F1628" s="1">
        <v>262.5222</v>
      </c>
      <c r="G1628" s="1">
        <v>0.75070000000000003</v>
      </c>
      <c r="H1628" s="1">
        <v>0.98880000000000001</v>
      </c>
      <c r="I1628" s="1">
        <v>0.72799999999999998</v>
      </c>
      <c r="J1628" s="1">
        <v>0.89570000000000005</v>
      </c>
      <c r="K1628" s="1">
        <v>1.5138</v>
      </c>
      <c r="L1628" s="1">
        <v>0.81020000000000003</v>
      </c>
      <c r="M1628">
        <v>1</v>
      </c>
    </row>
    <row r="1629" spans="1:13" x14ac:dyDescent="0.3">
      <c r="A1629" s="2">
        <v>76609</v>
      </c>
      <c r="B1629" s="1">
        <v>1108.46</v>
      </c>
      <c r="C1629" s="1">
        <v>456.88490000000002</v>
      </c>
      <c r="D1629" s="1">
        <v>214.0607</v>
      </c>
      <c r="E1629" s="2">
        <v>77329</v>
      </c>
      <c r="F1629" s="1">
        <v>312.31650000000002</v>
      </c>
      <c r="G1629" s="1">
        <v>0.88349999999999995</v>
      </c>
      <c r="H1629" s="1">
        <v>0.99070000000000003</v>
      </c>
      <c r="I1629" s="1">
        <v>0.60540000000000005</v>
      </c>
      <c r="J1629" s="1">
        <v>0.78349999999999997</v>
      </c>
      <c r="K1629" s="1">
        <v>2.1343999999999999</v>
      </c>
      <c r="L1629" s="1">
        <v>0.68359999999999999</v>
      </c>
      <c r="M1629">
        <v>1</v>
      </c>
    </row>
    <row r="1630" spans="1:13" x14ac:dyDescent="0.3">
      <c r="A1630" s="2">
        <v>69402</v>
      </c>
      <c r="B1630" s="1">
        <v>1114.0889999999999</v>
      </c>
      <c r="C1630" s="1">
        <v>486.90390000000002</v>
      </c>
      <c r="D1630" s="1">
        <v>181.70840000000001</v>
      </c>
      <c r="E1630" s="2">
        <v>70045</v>
      </c>
      <c r="F1630" s="1">
        <v>297.26310000000001</v>
      </c>
      <c r="G1630" s="1">
        <v>0.92779999999999996</v>
      </c>
      <c r="H1630" s="1">
        <v>0.99080000000000001</v>
      </c>
      <c r="I1630" s="1">
        <v>0.71319999999999995</v>
      </c>
      <c r="J1630" s="1">
        <v>0.70269999999999999</v>
      </c>
      <c r="K1630" s="1">
        <v>2.6796000000000002</v>
      </c>
      <c r="L1630" s="1">
        <v>0.61050000000000004</v>
      </c>
      <c r="M1630">
        <v>1</v>
      </c>
    </row>
    <row r="1631" spans="1:13" x14ac:dyDescent="0.3">
      <c r="A1631" s="2">
        <v>107695</v>
      </c>
      <c r="B1631" s="1">
        <v>1366.056</v>
      </c>
      <c r="C1631" s="1">
        <v>591.13049999999998</v>
      </c>
      <c r="D1631" s="1">
        <v>232.3622</v>
      </c>
      <c r="E1631" s="2">
        <v>108546</v>
      </c>
      <c r="F1631" s="1">
        <v>370.29919999999998</v>
      </c>
      <c r="G1631" s="1">
        <v>0.91949999999999998</v>
      </c>
      <c r="H1631" s="1">
        <v>0.99219999999999997</v>
      </c>
      <c r="I1631" s="1">
        <v>0.72850000000000004</v>
      </c>
      <c r="J1631" s="1">
        <v>0.72519999999999996</v>
      </c>
      <c r="K1631" s="1">
        <v>2.544</v>
      </c>
      <c r="L1631" s="1">
        <v>0.62639999999999996</v>
      </c>
      <c r="M1631">
        <v>1</v>
      </c>
    </row>
    <row r="1632" spans="1:13" x14ac:dyDescent="0.3">
      <c r="A1632" s="2">
        <v>98780</v>
      </c>
      <c r="B1632" s="1">
        <v>1217.1120000000001</v>
      </c>
      <c r="C1632" s="1">
        <v>484.10610000000003</v>
      </c>
      <c r="D1632" s="1">
        <v>260.75880000000001</v>
      </c>
      <c r="E1632" s="2">
        <v>99684</v>
      </c>
      <c r="F1632" s="1">
        <v>354.64150000000001</v>
      </c>
      <c r="G1632" s="1">
        <v>0.84250000000000003</v>
      </c>
      <c r="H1632" s="1">
        <v>0.9909</v>
      </c>
      <c r="I1632" s="1">
        <v>0.72160000000000002</v>
      </c>
      <c r="J1632" s="1">
        <v>0.83789999999999998</v>
      </c>
      <c r="K1632" s="1">
        <v>1.8565</v>
      </c>
      <c r="L1632" s="1">
        <v>0.73260000000000003</v>
      </c>
      <c r="M1632">
        <v>1</v>
      </c>
    </row>
    <row r="1633" spans="1:13" x14ac:dyDescent="0.3">
      <c r="A1633" s="2">
        <v>99461</v>
      </c>
      <c r="B1633" s="1">
        <v>1331.364</v>
      </c>
      <c r="C1633" s="1">
        <v>570.97429999999997</v>
      </c>
      <c r="D1633" s="1">
        <v>222.876</v>
      </c>
      <c r="E1633" s="2">
        <v>100613</v>
      </c>
      <c r="F1633" s="1">
        <v>355.86189999999999</v>
      </c>
      <c r="G1633" s="1">
        <v>0.92069999999999996</v>
      </c>
      <c r="H1633" s="1">
        <v>0.98860000000000003</v>
      </c>
      <c r="I1633" s="1">
        <v>0.70979999999999999</v>
      </c>
      <c r="J1633" s="1">
        <v>0.70509999999999995</v>
      </c>
      <c r="K1633" s="1">
        <v>2.5617999999999999</v>
      </c>
      <c r="L1633" s="1">
        <v>0.62329999999999997</v>
      </c>
      <c r="M1633">
        <v>1</v>
      </c>
    </row>
    <row r="1634" spans="1:13" x14ac:dyDescent="0.3">
      <c r="A1634" s="2">
        <v>73500</v>
      </c>
      <c r="B1634" s="1">
        <v>1184.422</v>
      </c>
      <c r="C1634" s="1">
        <v>502.89620000000002</v>
      </c>
      <c r="D1634" s="1">
        <v>186.6114</v>
      </c>
      <c r="E1634" s="2">
        <v>74373</v>
      </c>
      <c r="F1634" s="1">
        <v>305.91359999999997</v>
      </c>
      <c r="G1634" s="1">
        <v>0.92859999999999998</v>
      </c>
      <c r="H1634" s="1">
        <v>0.98829999999999996</v>
      </c>
      <c r="I1634" s="1">
        <v>0.63029999999999997</v>
      </c>
      <c r="J1634" s="1">
        <v>0.65839999999999999</v>
      </c>
      <c r="K1634" s="1">
        <v>2.6949000000000001</v>
      </c>
      <c r="L1634" s="1">
        <v>0.60829999999999995</v>
      </c>
      <c r="M1634">
        <v>1</v>
      </c>
    </row>
    <row r="1635" spans="1:13" x14ac:dyDescent="0.3">
      <c r="A1635" s="2">
        <v>80875</v>
      </c>
      <c r="B1635" s="1">
        <v>1141.5219999999999</v>
      </c>
      <c r="C1635" s="1">
        <v>465.53919999999999</v>
      </c>
      <c r="D1635" s="1">
        <v>222.90170000000001</v>
      </c>
      <c r="E1635" s="2">
        <v>81615</v>
      </c>
      <c r="F1635" s="1">
        <v>320.89449999999999</v>
      </c>
      <c r="G1635" s="1">
        <v>0.87790000000000001</v>
      </c>
      <c r="H1635" s="1">
        <v>0.9909</v>
      </c>
      <c r="I1635" s="1">
        <v>0.60129999999999995</v>
      </c>
      <c r="J1635" s="1">
        <v>0.77990000000000004</v>
      </c>
      <c r="K1635" s="1">
        <v>2.0884999999999998</v>
      </c>
      <c r="L1635" s="1">
        <v>0.68930000000000002</v>
      </c>
      <c r="M1635">
        <v>1</v>
      </c>
    </row>
    <row r="1636" spans="1:13" x14ac:dyDescent="0.3">
      <c r="A1636" s="2">
        <v>116981</v>
      </c>
      <c r="B1636" s="1">
        <v>1417.789</v>
      </c>
      <c r="C1636" s="1">
        <v>597.38149999999996</v>
      </c>
      <c r="D1636" s="1">
        <v>250.2664</v>
      </c>
      <c r="E1636" s="2">
        <v>118076</v>
      </c>
      <c r="F1636" s="1">
        <v>385.93369999999999</v>
      </c>
      <c r="G1636" s="1">
        <v>0.90800000000000003</v>
      </c>
      <c r="H1636" s="1">
        <v>0.99070000000000003</v>
      </c>
      <c r="I1636" s="1">
        <v>0.6351</v>
      </c>
      <c r="J1636" s="1">
        <v>0.73129999999999995</v>
      </c>
      <c r="K1636" s="1">
        <v>2.387</v>
      </c>
      <c r="L1636" s="1">
        <v>0.64600000000000002</v>
      </c>
      <c r="M1636">
        <v>1</v>
      </c>
    </row>
    <row r="1637" spans="1:13" x14ac:dyDescent="0.3">
      <c r="A1637" s="2">
        <v>80595</v>
      </c>
      <c r="B1637" s="1">
        <v>1175.2080000000001</v>
      </c>
      <c r="C1637" s="1">
        <v>497.38099999999997</v>
      </c>
      <c r="D1637" s="1">
        <v>207.46100000000001</v>
      </c>
      <c r="E1637" s="2">
        <v>81293</v>
      </c>
      <c r="F1637" s="1">
        <v>320.33850000000001</v>
      </c>
      <c r="G1637" s="1">
        <v>0.90890000000000004</v>
      </c>
      <c r="H1637" s="1">
        <v>0.99139999999999995</v>
      </c>
      <c r="I1637" s="1">
        <v>0.58150000000000002</v>
      </c>
      <c r="J1637" s="1">
        <v>0.73329999999999995</v>
      </c>
      <c r="K1637" s="1">
        <v>2.3975</v>
      </c>
      <c r="L1637" s="1">
        <v>0.64410000000000001</v>
      </c>
      <c r="M1637">
        <v>1</v>
      </c>
    </row>
    <row r="1638" spans="1:13" x14ac:dyDescent="0.3">
      <c r="A1638" s="2">
        <v>101594</v>
      </c>
      <c r="B1638" s="1">
        <v>1254.5150000000001</v>
      </c>
      <c r="C1638" s="1">
        <v>510.5933</v>
      </c>
      <c r="D1638" s="1">
        <v>254.19069999999999</v>
      </c>
      <c r="E1638" s="2">
        <v>102495</v>
      </c>
      <c r="F1638" s="1">
        <v>359.65750000000003</v>
      </c>
      <c r="G1638" s="1">
        <v>0.86729999999999996</v>
      </c>
      <c r="H1638" s="1">
        <v>0.99119999999999997</v>
      </c>
      <c r="I1638" s="1">
        <v>0.70979999999999999</v>
      </c>
      <c r="J1638" s="1">
        <v>0.81120000000000003</v>
      </c>
      <c r="K1638" s="1">
        <v>2.0087000000000002</v>
      </c>
      <c r="L1638" s="1">
        <v>0.70440000000000003</v>
      </c>
      <c r="M1638">
        <v>1</v>
      </c>
    </row>
    <row r="1639" spans="1:13" x14ac:dyDescent="0.3">
      <c r="A1639" s="2">
        <v>83000</v>
      </c>
      <c r="B1639" s="1">
        <v>1194.7180000000001</v>
      </c>
      <c r="C1639" s="1">
        <v>508.17099999999999</v>
      </c>
      <c r="D1639" s="1">
        <v>208.7585</v>
      </c>
      <c r="E1639" s="2">
        <v>83783</v>
      </c>
      <c r="F1639" s="1">
        <v>325.0829</v>
      </c>
      <c r="G1639" s="1">
        <v>0.91169999999999995</v>
      </c>
      <c r="H1639" s="1">
        <v>0.99070000000000003</v>
      </c>
      <c r="I1639" s="1">
        <v>0.56779999999999997</v>
      </c>
      <c r="J1639" s="1">
        <v>0.73070000000000002</v>
      </c>
      <c r="K1639" s="1">
        <v>2.4342999999999999</v>
      </c>
      <c r="L1639" s="1">
        <v>0.63970000000000005</v>
      </c>
      <c r="M1639">
        <v>1</v>
      </c>
    </row>
    <row r="1640" spans="1:13" x14ac:dyDescent="0.3">
      <c r="A1640" s="2">
        <v>117620</v>
      </c>
      <c r="B1640" s="1">
        <v>1364.873</v>
      </c>
      <c r="C1640" s="1">
        <v>552.28819999999996</v>
      </c>
      <c r="D1640" s="1">
        <v>272.47480000000002</v>
      </c>
      <c r="E1640" s="2">
        <v>118591</v>
      </c>
      <c r="F1640" s="1">
        <v>386.9864</v>
      </c>
      <c r="G1640" s="1">
        <v>0.86980000000000002</v>
      </c>
      <c r="H1640" s="1">
        <v>0.99180000000000001</v>
      </c>
      <c r="I1640" s="1">
        <v>0.69310000000000005</v>
      </c>
      <c r="J1640" s="1">
        <v>0.79339999999999999</v>
      </c>
      <c r="K1640" s="1">
        <v>2.0268999999999999</v>
      </c>
      <c r="L1640" s="1">
        <v>0.70069999999999999</v>
      </c>
      <c r="M1640">
        <v>1</v>
      </c>
    </row>
    <row r="1641" spans="1:13" x14ac:dyDescent="0.3">
      <c r="A1641" s="2">
        <v>85753</v>
      </c>
      <c r="B1641" s="1">
        <v>1202.0609999999999</v>
      </c>
      <c r="C1641" s="1">
        <v>500.1728</v>
      </c>
      <c r="D1641" s="1">
        <v>219.60659999999999</v>
      </c>
      <c r="E1641" s="2">
        <v>87058</v>
      </c>
      <c r="F1641" s="1">
        <v>330.43020000000001</v>
      </c>
      <c r="G1641" s="1">
        <v>0.89849999999999997</v>
      </c>
      <c r="H1641" s="1">
        <v>0.98499999999999999</v>
      </c>
      <c r="I1641" s="1">
        <v>0.69440000000000002</v>
      </c>
      <c r="J1641" s="1">
        <v>0.74580000000000002</v>
      </c>
      <c r="K1641" s="1">
        <v>2.2776000000000001</v>
      </c>
      <c r="L1641" s="1">
        <v>0.66059999999999997</v>
      </c>
      <c r="M1641">
        <v>1</v>
      </c>
    </row>
    <row r="1642" spans="1:13" x14ac:dyDescent="0.3">
      <c r="A1642" s="2">
        <v>108918</v>
      </c>
      <c r="B1642" s="1">
        <v>1398.9639999999999</v>
      </c>
      <c r="C1642" s="1">
        <v>604.76189999999997</v>
      </c>
      <c r="D1642" s="1">
        <v>229.5318</v>
      </c>
      <c r="E1642" s="2">
        <v>109782</v>
      </c>
      <c r="F1642" s="1">
        <v>372.39589999999998</v>
      </c>
      <c r="G1642" s="1">
        <v>0.92520000000000002</v>
      </c>
      <c r="H1642" s="1">
        <v>0.99209999999999998</v>
      </c>
      <c r="I1642" s="1">
        <v>0.51680000000000004</v>
      </c>
      <c r="J1642" s="1">
        <v>0.69940000000000002</v>
      </c>
      <c r="K1642" s="1">
        <v>2.6347999999999998</v>
      </c>
      <c r="L1642" s="1">
        <v>0.61580000000000001</v>
      </c>
      <c r="M1642">
        <v>1</v>
      </c>
    </row>
    <row r="1643" spans="1:13" x14ac:dyDescent="0.3">
      <c r="A1643" s="2">
        <v>76540</v>
      </c>
      <c r="B1643" s="1">
        <v>1141.5840000000001</v>
      </c>
      <c r="C1643" s="1">
        <v>482.88940000000002</v>
      </c>
      <c r="D1643" s="1">
        <v>202.2106</v>
      </c>
      <c r="E1643" s="2">
        <v>77130</v>
      </c>
      <c r="F1643" s="1">
        <v>312.17579999999998</v>
      </c>
      <c r="G1643" s="1">
        <v>0.90810000000000002</v>
      </c>
      <c r="H1643" s="1">
        <v>0.99239999999999995</v>
      </c>
      <c r="I1643" s="1">
        <v>0.54790000000000005</v>
      </c>
      <c r="J1643" s="1">
        <v>0.73799999999999999</v>
      </c>
      <c r="K1643" s="1">
        <v>2.3881000000000001</v>
      </c>
      <c r="L1643" s="1">
        <v>0.64649999999999996</v>
      </c>
      <c r="M1643">
        <v>1</v>
      </c>
    </row>
    <row r="1644" spans="1:13" x14ac:dyDescent="0.3">
      <c r="A1644" s="2">
        <v>71027</v>
      </c>
      <c r="B1644" s="1">
        <v>1144.787</v>
      </c>
      <c r="C1644" s="1">
        <v>500.49180000000001</v>
      </c>
      <c r="D1644" s="1">
        <v>182.44200000000001</v>
      </c>
      <c r="E1644" s="2">
        <v>71698</v>
      </c>
      <c r="F1644" s="1">
        <v>300.72309999999999</v>
      </c>
      <c r="G1644" s="1">
        <v>0.93120000000000003</v>
      </c>
      <c r="H1644" s="1">
        <v>0.99060000000000004</v>
      </c>
      <c r="I1644" s="1">
        <v>0.71819999999999995</v>
      </c>
      <c r="J1644" s="1">
        <v>0.68110000000000004</v>
      </c>
      <c r="K1644" s="1">
        <v>2.7433000000000001</v>
      </c>
      <c r="L1644" s="1">
        <v>0.60089999999999999</v>
      </c>
      <c r="M1644">
        <v>1</v>
      </c>
    </row>
    <row r="1645" spans="1:13" x14ac:dyDescent="0.3">
      <c r="A1645" s="2">
        <v>97349</v>
      </c>
      <c r="B1645" s="1">
        <v>1331.5609999999999</v>
      </c>
      <c r="C1645" s="1">
        <v>570.13170000000002</v>
      </c>
      <c r="D1645" s="1">
        <v>218.0814</v>
      </c>
      <c r="E1645" s="2">
        <v>98088</v>
      </c>
      <c r="F1645" s="1">
        <v>352.06330000000003</v>
      </c>
      <c r="G1645" s="1">
        <v>0.92400000000000004</v>
      </c>
      <c r="H1645" s="1">
        <v>0.99250000000000005</v>
      </c>
      <c r="I1645" s="1">
        <v>0.50429999999999997</v>
      </c>
      <c r="J1645" s="1">
        <v>0.69</v>
      </c>
      <c r="K1645" s="1">
        <v>2.6143000000000001</v>
      </c>
      <c r="L1645" s="1">
        <v>0.61750000000000005</v>
      </c>
      <c r="M1645">
        <v>1</v>
      </c>
    </row>
    <row r="1646" spans="1:13" x14ac:dyDescent="0.3">
      <c r="A1646" s="2">
        <v>81456</v>
      </c>
      <c r="B1646" s="1">
        <v>1147.5329999999999</v>
      </c>
      <c r="C1646" s="1">
        <v>471.31549999999999</v>
      </c>
      <c r="D1646" s="1">
        <v>220.74379999999999</v>
      </c>
      <c r="E1646" s="2">
        <v>82454</v>
      </c>
      <c r="F1646" s="1">
        <v>322.04500000000002</v>
      </c>
      <c r="G1646" s="1">
        <v>0.88349999999999995</v>
      </c>
      <c r="H1646" s="1">
        <v>0.9879</v>
      </c>
      <c r="I1646" s="1">
        <v>0.68840000000000001</v>
      </c>
      <c r="J1646" s="1">
        <v>0.77729999999999999</v>
      </c>
      <c r="K1646" s="1">
        <v>2.1351</v>
      </c>
      <c r="L1646" s="1">
        <v>0.68330000000000002</v>
      </c>
      <c r="M1646">
        <v>1</v>
      </c>
    </row>
    <row r="1647" spans="1:13" x14ac:dyDescent="0.3">
      <c r="A1647" s="2">
        <v>85993</v>
      </c>
      <c r="B1647" s="1">
        <v>1206.107</v>
      </c>
      <c r="C1647" s="1">
        <v>507.47359999999998</v>
      </c>
      <c r="D1647" s="1">
        <v>216.3716</v>
      </c>
      <c r="E1647" s="2">
        <v>86641</v>
      </c>
      <c r="F1647" s="1">
        <v>330.89229999999998</v>
      </c>
      <c r="G1647" s="1">
        <v>0.90449999999999997</v>
      </c>
      <c r="H1647" s="1">
        <v>0.99250000000000005</v>
      </c>
      <c r="I1647" s="1">
        <v>0.68530000000000002</v>
      </c>
      <c r="J1647" s="1">
        <v>0.7429</v>
      </c>
      <c r="K1647" s="1">
        <v>2.3454000000000002</v>
      </c>
      <c r="L1647" s="1">
        <v>0.65200000000000002</v>
      </c>
      <c r="M1647">
        <v>1</v>
      </c>
    </row>
    <row r="1648" spans="1:13" x14ac:dyDescent="0.3">
      <c r="A1648" s="2">
        <v>78312</v>
      </c>
      <c r="B1648" s="1">
        <v>1120.1289999999999</v>
      </c>
      <c r="C1648" s="1">
        <v>463.0009</v>
      </c>
      <c r="D1648" s="1">
        <v>216.15639999999999</v>
      </c>
      <c r="E1648" s="2">
        <v>78961</v>
      </c>
      <c r="F1648" s="1">
        <v>315.7688</v>
      </c>
      <c r="G1648" s="1">
        <v>0.88429999999999997</v>
      </c>
      <c r="H1648" s="1">
        <v>0.99180000000000001</v>
      </c>
      <c r="I1648" s="1">
        <v>0.60089999999999999</v>
      </c>
      <c r="J1648" s="1">
        <v>0.7843</v>
      </c>
      <c r="K1648" s="1">
        <v>2.1419999999999999</v>
      </c>
      <c r="L1648" s="1">
        <v>0.68200000000000005</v>
      </c>
      <c r="M1648">
        <v>1</v>
      </c>
    </row>
    <row r="1649" spans="1:13" x14ac:dyDescent="0.3">
      <c r="A1649" s="2">
        <v>80935</v>
      </c>
      <c r="B1649" s="1">
        <v>1115.2460000000001</v>
      </c>
      <c r="C1649" s="1">
        <v>445.90109999999999</v>
      </c>
      <c r="D1649" s="1">
        <v>232.01859999999999</v>
      </c>
      <c r="E1649" s="2">
        <v>81653</v>
      </c>
      <c r="F1649" s="1">
        <v>321.01350000000002</v>
      </c>
      <c r="G1649" s="1">
        <v>0.85399999999999998</v>
      </c>
      <c r="H1649" s="1">
        <v>0.99119999999999997</v>
      </c>
      <c r="I1649" s="1">
        <v>0.65739999999999998</v>
      </c>
      <c r="J1649" s="1">
        <v>0.81769999999999998</v>
      </c>
      <c r="K1649" s="1">
        <v>1.9218</v>
      </c>
      <c r="L1649" s="1">
        <v>0.71989999999999998</v>
      </c>
      <c r="M1649">
        <v>1</v>
      </c>
    </row>
    <row r="1650" spans="1:13" x14ac:dyDescent="0.3">
      <c r="A1650" s="2">
        <v>106237</v>
      </c>
      <c r="B1650" s="1">
        <v>1321.7080000000001</v>
      </c>
      <c r="C1650" s="1">
        <v>547.98119999999994</v>
      </c>
      <c r="D1650" s="1">
        <v>247.8929</v>
      </c>
      <c r="E1650" s="2">
        <v>106911</v>
      </c>
      <c r="F1650" s="1">
        <v>367.78410000000002</v>
      </c>
      <c r="G1650" s="1">
        <v>0.89180000000000004</v>
      </c>
      <c r="H1650" s="1">
        <v>0.99370000000000003</v>
      </c>
      <c r="I1650" s="1">
        <v>0.60799999999999998</v>
      </c>
      <c r="J1650" s="1">
        <v>0.76419999999999999</v>
      </c>
      <c r="K1650" s="1">
        <v>2.2105999999999999</v>
      </c>
      <c r="L1650" s="1">
        <v>0.67120000000000002</v>
      </c>
      <c r="M1650">
        <v>1</v>
      </c>
    </row>
    <row r="1651" spans="1:13" x14ac:dyDescent="0.3">
      <c r="A1651" s="2">
        <v>62931</v>
      </c>
      <c r="B1651" s="1">
        <v>1012.746</v>
      </c>
      <c r="C1651" s="1">
        <v>422.19540000000001</v>
      </c>
      <c r="D1651" s="1">
        <v>190.18279999999999</v>
      </c>
      <c r="E1651" s="2">
        <v>63481</v>
      </c>
      <c r="F1651" s="1">
        <v>283.06580000000002</v>
      </c>
      <c r="G1651" s="1">
        <v>0.89280000000000004</v>
      </c>
      <c r="H1651" s="1">
        <v>0.99129999999999996</v>
      </c>
      <c r="I1651" s="1">
        <v>0.75519999999999998</v>
      </c>
      <c r="J1651" s="1">
        <v>0.77100000000000002</v>
      </c>
      <c r="K1651" s="1">
        <v>2.2199</v>
      </c>
      <c r="L1651" s="1">
        <v>0.67049999999999998</v>
      </c>
      <c r="M1651">
        <v>1</v>
      </c>
    </row>
    <row r="1652" spans="1:13" x14ac:dyDescent="0.3">
      <c r="A1652" s="2">
        <v>111331</v>
      </c>
      <c r="B1652" s="1">
        <v>1305.489</v>
      </c>
      <c r="C1652" s="1">
        <v>510.43169999999998</v>
      </c>
      <c r="D1652" s="1">
        <v>279.08479999999997</v>
      </c>
      <c r="E1652" s="2">
        <v>112342</v>
      </c>
      <c r="F1652" s="1">
        <v>376.4984</v>
      </c>
      <c r="G1652" s="1">
        <v>0.83730000000000004</v>
      </c>
      <c r="H1652" s="1">
        <v>0.99099999999999999</v>
      </c>
      <c r="I1652" s="1">
        <v>0.7329</v>
      </c>
      <c r="J1652" s="1">
        <v>0.82089999999999996</v>
      </c>
      <c r="K1652" s="1">
        <v>1.8289</v>
      </c>
      <c r="L1652" s="1">
        <v>0.73760000000000003</v>
      </c>
      <c r="M1652">
        <v>1</v>
      </c>
    </row>
    <row r="1653" spans="1:13" x14ac:dyDescent="0.3">
      <c r="A1653" s="2">
        <v>91349</v>
      </c>
      <c r="B1653" s="1">
        <v>1244.32</v>
      </c>
      <c r="C1653" s="1">
        <v>521.44619999999998</v>
      </c>
      <c r="D1653" s="1">
        <v>224.0693</v>
      </c>
      <c r="E1653" s="2">
        <v>92472</v>
      </c>
      <c r="F1653" s="1">
        <v>341.04129999999998</v>
      </c>
      <c r="G1653" s="1">
        <v>0.90300000000000002</v>
      </c>
      <c r="H1653" s="1">
        <v>0.9879</v>
      </c>
      <c r="I1653" s="1">
        <v>0.72250000000000003</v>
      </c>
      <c r="J1653" s="1">
        <v>0.74139999999999995</v>
      </c>
      <c r="K1653" s="1">
        <v>2.3271999999999999</v>
      </c>
      <c r="L1653" s="1">
        <v>0.65400000000000003</v>
      </c>
      <c r="M1653">
        <v>1</v>
      </c>
    </row>
    <row r="1654" spans="1:13" x14ac:dyDescent="0.3">
      <c r="A1654" s="2">
        <v>109878</v>
      </c>
      <c r="B1654" s="1">
        <v>1364.8510000000001</v>
      </c>
      <c r="C1654" s="1">
        <v>565.75080000000003</v>
      </c>
      <c r="D1654" s="1">
        <v>248.3426</v>
      </c>
      <c r="E1654" s="2">
        <v>110934</v>
      </c>
      <c r="F1654" s="1">
        <v>374.03339999999997</v>
      </c>
      <c r="G1654" s="1">
        <v>0.89849999999999997</v>
      </c>
      <c r="H1654" s="1">
        <v>0.99050000000000005</v>
      </c>
      <c r="I1654" s="1">
        <v>0.71989999999999998</v>
      </c>
      <c r="J1654" s="1">
        <v>0.74119999999999997</v>
      </c>
      <c r="K1654" s="1">
        <v>2.2780999999999998</v>
      </c>
      <c r="L1654" s="1">
        <v>0.66110000000000002</v>
      </c>
      <c r="M1654">
        <v>1</v>
      </c>
    </row>
    <row r="1655" spans="1:13" x14ac:dyDescent="0.3">
      <c r="A1655" s="2">
        <v>106453</v>
      </c>
      <c r="B1655" s="1">
        <v>1331.894</v>
      </c>
      <c r="C1655" s="1">
        <v>555.59230000000002</v>
      </c>
      <c r="D1655" s="1">
        <v>245.51599999999999</v>
      </c>
      <c r="E1655" s="2">
        <v>107393</v>
      </c>
      <c r="F1655" s="1">
        <v>368.15780000000001</v>
      </c>
      <c r="G1655" s="1">
        <v>0.89710000000000001</v>
      </c>
      <c r="H1655" s="1">
        <v>0.99119999999999997</v>
      </c>
      <c r="I1655" s="1">
        <v>0.75629999999999997</v>
      </c>
      <c r="J1655" s="1">
        <v>0.75409999999999999</v>
      </c>
      <c r="K1655" s="1">
        <v>2.2629999999999999</v>
      </c>
      <c r="L1655" s="1">
        <v>0.66259999999999997</v>
      </c>
      <c r="M1655">
        <v>1</v>
      </c>
    </row>
    <row r="1656" spans="1:13" x14ac:dyDescent="0.3">
      <c r="A1656" s="2">
        <v>125214</v>
      </c>
      <c r="B1656" s="1">
        <v>1465.654</v>
      </c>
      <c r="C1656" s="1">
        <v>623.01549999999997</v>
      </c>
      <c r="D1656" s="1">
        <v>256.40769999999998</v>
      </c>
      <c r="E1656" s="2">
        <v>126196</v>
      </c>
      <c r="F1656" s="1">
        <v>399.28359999999998</v>
      </c>
      <c r="G1656" s="1">
        <v>0.91139999999999999</v>
      </c>
      <c r="H1656" s="1">
        <v>0.99219999999999997</v>
      </c>
      <c r="I1656" s="1">
        <v>0.74639999999999995</v>
      </c>
      <c r="J1656" s="1">
        <v>0.73250000000000004</v>
      </c>
      <c r="K1656" s="1">
        <v>2.4298000000000002</v>
      </c>
      <c r="L1656" s="1">
        <v>0.64090000000000003</v>
      </c>
      <c r="M1656">
        <v>1</v>
      </c>
    </row>
    <row r="1657" spans="1:13" x14ac:dyDescent="0.3">
      <c r="A1657" s="2">
        <v>86142</v>
      </c>
      <c r="B1657" s="1">
        <v>1210.049</v>
      </c>
      <c r="C1657" s="1">
        <v>511.39679999999998</v>
      </c>
      <c r="D1657" s="1">
        <v>215.89449999999999</v>
      </c>
      <c r="E1657" s="2">
        <v>87164</v>
      </c>
      <c r="F1657" s="1">
        <v>331.17880000000002</v>
      </c>
      <c r="G1657" s="1">
        <v>0.90649999999999997</v>
      </c>
      <c r="H1657" s="1">
        <v>0.98829999999999996</v>
      </c>
      <c r="I1657" s="1">
        <v>0.76729999999999998</v>
      </c>
      <c r="J1657" s="1">
        <v>0.73929999999999996</v>
      </c>
      <c r="K1657" s="1">
        <v>2.3687</v>
      </c>
      <c r="L1657" s="1">
        <v>0.64759999999999995</v>
      </c>
      <c r="M1657">
        <v>1</v>
      </c>
    </row>
    <row r="1658" spans="1:13" x14ac:dyDescent="0.3">
      <c r="A1658" s="2">
        <v>82577</v>
      </c>
      <c r="B1658" s="1">
        <v>1244.0450000000001</v>
      </c>
      <c r="C1658" s="1">
        <v>542.11069999999995</v>
      </c>
      <c r="D1658" s="1">
        <v>194.34350000000001</v>
      </c>
      <c r="E1658" s="2">
        <v>83333</v>
      </c>
      <c r="F1658" s="1">
        <v>324.25349999999997</v>
      </c>
      <c r="G1658" s="1">
        <v>0.9335</v>
      </c>
      <c r="H1658" s="1">
        <v>0.9909</v>
      </c>
      <c r="I1658" s="1">
        <v>0.58989999999999998</v>
      </c>
      <c r="J1658" s="1">
        <v>0.67049999999999998</v>
      </c>
      <c r="K1658" s="1">
        <v>2.7894000000000001</v>
      </c>
      <c r="L1658" s="1">
        <v>0.59809999999999997</v>
      </c>
      <c r="M1658">
        <v>1</v>
      </c>
    </row>
    <row r="1659" spans="1:13" x14ac:dyDescent="0.3">
      <c r="A1659" s="2">
        <v>84684</v>
      </c>
      <c r="B1659" s="1">
        <v>1158.559</v>
      </c>
      <c r="C1659" s="1">
        <v>469.75420000000003</v>
      </c>
      <c r="D1659" s="1">
        <v>230.89670000000001</v>
      </c>
      <c r="E1659" s="2">
        <v>85388</v>
      </c>
      <c r="F1659" s="1">
        <v>328.36419999999998</v>
      </c>
      <c r="G1659" s="1">
        <v>0.87090000000000001</v>
      </c>
      <c r="H1659" s="1">
        <v>0.99180000000000001</v>
      </c>
      <c r="I1659" s="1">
        <v>0.75070000000000003</v>
      </c>
      <c r="J1659" s="1">
        <v>0.79279999999999995</v>
      </c>
      <c r="K1659" s="1">
        <v>2.0345</v>
      </c>
      <c r="L1659" s="1">
        <v>0.69899999999999995</v>
      </c>
      <c r="M1659">
        <v>1</v>
      </c>
    </row>
    <row r="1660" spans="1:13" x14ac:dyDescent="0.3">
      <c r="A1660" s="2">
        <v>83391</v>
      </c>
      <c r="B1660" s="1">
        <v>1208.8989999999999</v>
      </c>
      <c r="C1660" s="1">
        <v>517.93830000000003</v>
      </c>
      <c r="D1660" s="1">
        <v>206.0634</v>
      </c>
      <c r="E1660" s="2">
        <v>84113</v>
      </c>
      <c r="F1660" s="1">
        <v>325.84769999999997</v>
      </c>
      <c r="G1660" s="1">
        <v>0.91739999999999999</v>
      </c>
      <c r="H1660" s="1">
        <v>0.99139999999999995</v>
      </c>
      <c r="I1660" s="1">
        <v>0.69830000000000003</v>
      </c>
      <c r="J1660" s="1">
        <v>0.71699999999999997</v>
      </c>
      <c r="K1660" s="1">
        <v>2.5135000000000001</v>
      </c>
      <c r="L1660" s="1">
        <v>0.62909999999999999</v>
      </c>
      <c r="M1660">
        <v>1</v>
      </c>
    </row>
    <row r="1661" spans="1:13" x14ac:dyDescent="0.3">
      <c r="A1661" s="2">
        <v>89066</v>
      </c>
      <c r="B1661" s="1">
        <v>1177.335</v>
      </c>
      <c r="C1661" s="1">
        <v>478.89519999999999</v>
      </c>
      <c r="D1661" s="1">
        <v>237.37299999999999</v>
      </c>
      <c r="E1661" s="2">
        <v>89680</v>
      </c>
      <c r="F1661" s="1">
        <v>336.7527</v>
      </c>
      <c r="G1661" s="1">
        <v>0.86850000000000005</v>
      </c>
      <c r="H1661" s="1">
        <v>0.99319999999999997</v>
      </c>
      <c r="I1661" s="1">
        <v>0.61360000000000003</v>
      </c>
      <c r="J1661" s="1">
        <v>0.8075</v>
      </c>
      <c r="K1661" s="1">
        <v>2.0175000000000001</v>
      </c>
      <c r="L1661" s="1">
        <v>0.70320000000000005</v>
      </c>
      <c r="M1661">
        <v>1</v>
      </c>
    </row>
    <row r="1662" spans="1:13" x14ac:dyDescent="0.3">
      <c r="A1662" s="2">
        <v>82001</v>
      </c>
      <c r="B1662" s="1">
        <v>1165.8530000000001</v>
      </c>
      <c r="C1662" s="1">
        <v>486.60079999999999</v>
      </c>
      <c r="D1662" s="1">
        <v>215.6806</v>
      </c>
      <c r="E1662" s="2">
        <v>82823</v>
      </c>
      <c r="F1662" s="1">
        <v>323.12060000000002</v>
      </c>
      <c r="G1662" s="1">
        <v>0.89639999999999997</v>
      </c>
      <c r="H1662" s="1">
        <v>0.99009999999999998</v>
      </c>
      <c r="I1662" s="1">
        <v>0.74529999999999996</v>
      </c>
      <c r="J1662" s="1">
        <v>0.7581</v>
      </c>
      <c r="K1662" s="1">
        <v>2.2561</v>
      </c>
      <c r="L1662" s="1">
        <v>0.66400000000000003</v>
      </c>
      <c r="M1662">
        <v>1</v>
      </c>
    </row>
    <row r="1663" spans="1:13" x14ac:dyDescent="0.3">
      <c r="A1663" s="2">
        <v>80286</v>
      </c>
      <c r="B1663" s="1">
        <v>1121.058</v>
      </c>
      <c r="C1663" s="1">
        <v>453.95909999999998</v>
      </c>
      <c r="D1663" s="1">
        <v>226.75890000000001</v>
      </c>
      <c r="E1663" s="2">
        <v>80997</v>
      </c>
      <c r="F1663" s="1">
        <v>319.72379999999998</v>
      </c>
      <c r="G1663" s="1">
        <v>0.86629999999999996</v>
      </c>
      <c r="H1663" s="1">
        <v>0.99119999999999997</v>
      </c>
      <c r="I1663" s="1">
        <v>0.69550000000000001</v>
      </c>
      <c r="J1663" s="1">
        <v>0.80279999999999996</v>
      </c>
      <c r="K1663" s="1">
        <v>2.0019</v>
      </c>
      <c r="L1663" s="1">
        <v>0.70430000000000004</v>
      </c>
      <c r="M1663">
        <v>1</v>
      </c>
    </row>
    <row r="1664" spans="1:13" x14ac:dyDescent="0.3">
      <c r="A1664" s="2">
        <v>108654</v>
      </c>
      <c r="B1664" s="1">
        <v>1376.4369999999999</v>
      </c>
      <c r="C1664" s="1">
        <v>584.47990000000004</v>
      </c>
      <c r="D1664" s="1">
        <v>238.27070000000001</v>
      </c>
      <c r="E1664" s="2">
        <v>109985</v>
      </c>
      <c r="F1664" s="1">
        <v>371.9443</v>
      </c>
      <c r="G1664" s="1">
        <v>0.91310000000000002</v>
      </c>
      <c r="H1664" s="1">
        <v>0.9879</v>
      </c>
      <c r="I1664" s="1">
        <v>0.61129999999999995</v>
      </c>
      <c r="J1664" s="1">
        <v>0.72070000000000001</v>
      </c>
      <c r="K1664" s="1">
        <v>2.4529999999999998</v>
      </c>
      <c r="L1664" s="1">
        <v>0.63639999999999997</v>
      </c>
      <c r="M1664">
        <v>1</v>
      </c>
    </row>
    <row r="1665" spans="1:13" x14ac:dyDescent="0.3">
      <c r="A1665" s="2">
        <v>91148</v>
      </c>
      <c r="B1665" s="1">
        <v>1221.8040000000001</v>
      </c>
      <c r="C1665" s="1">
        <v>514.38019999999995</v>
      </c>
      <c r="D1665" s="1">
        <v>226.29159999999999</v>
      </c>
      <c r="E1665" s="2">
        <v>91768</v>
      </c>
      <c r="F1665" s="1">
        <v>340.66590000000002</v>
      </c>
      <c r="G1665" s="1">
        <v>0.89800000000000002</v>
      </c>
      <c r="H1665" s="1">
        <v>0.99319999999999997</v>
      </c>
      <c r="I1665" s="1">
        <v>0.72789999999999999</v>
      </c>
      <c r="J1665" s="1">
        <v>0.76729999999999998</v>
      </c>
      <c r="K1665" s="1">
        <v>2.2730999999999999</v>
      </c>
      <c r="L1665" s="1">
        <v>0.6623</v>
      </c>
      <c r="M1665">
        <v>1</v>
      </c>
    </row>
    <row r="1666" spans="1:13" x14ac:dyDescent="0.3">
      <c r="A1666" s="2">
        <v>66634</v>
      </c>
      <c r="B1666" s="1">
        <v>1027.453</v>
      </c>
      <c r="C1666" s="1">
        <v>424.52839999999998</v>
      </c>
      <c r="D1666" s="1">
        <v>200.50120000000001</v>
      </c>
      <c r="E1666" s="2">
        <v>67162</v>
      </c>
      <c r="F1666" s="1">
        <v>291.2749</v>
      </c>
      <c r="G1666" s="1">
        <v>0.88139999999999996</v>
      </c>
      <c r="H1666" s="1">
        <v>0.99209999999999998</v>
      </c>
      <c r="I1666" s="1">
        <v>0.62080000000000002</v>
      </c>
      <c r="J1666" s="1">
        <v>0.79320000000000002</v>
      </c>
      <c r="K1666" s="1">
        <v>2.1173000000000002</v>
      </c>
      <c r="L1666" s="1">
        <v>0.68610000000000004</v>
      </c>
      <c r="M1666">
        <v>1</v>
      </c>
    </row>
    <row r="1667" spans="1:13" x14ac:dyDescent="0.3">
      <c r="A1667" s="2">
        <v>98568</v>
      </c>
      <c r="B1667" s="1">
        <v>1373.866</v>
      </c>
      <c r="C1667" s="1">
        <v>561.50720000000001</v>
      </c>
      <c r="D1667" s="1">
        <v>226.93960000000001</v>
      </c>
      <c r="E1667" s="2">
        <v>100509</v>
      </c>
      <c r="F1667" s="1">
        <v>354.26069999999999</v>
      </c>
      <c r="G1667" s="1">
        <v>0.91469999999999996</v>
      </c>
      <c r="H1667" s="1">
        <v>0.98070000000000002</v>
      </c>
      <c r="I1667" s="1">
        <v>0.52990000000000004</v>
      </c>
      <c r="J1667" s="1">
        <v>0.65620000000000001</v>
      </c>
      <c r="K1667" s="1">
        <v>2.4742999999999999</v>
      </c>
      <c r="L1667" s="1">
        <v>0.63090000000000002</v>
      </c>
      <c r="M1667">
        <v>1</v>
      </c>
    </row>
    <row r="1668" spans="1:13" x14ac:dyDescent="0.3">
      <c r="A1668" s="2">
        <v>75129</v>
      </c>
      <c r="B1668" s="1">
        <v>1123.3720000000001</v>
      </c>
      <c r="C1668" s="1">
        <v>473.32679999999999</v>
      </c>
      <c r="D1668" s="1">
        <v>203.67009999999999</v>
      </c>
      <c r="E1668" s="2">
        <v>75855</v>
      </c>
      <c r="F1668" s="1">
        <v>309.28500000000003</v>
      </c>
      <c r="G1668" s="1">
        <v>0.90269999999999995</v>
      </c>
      <c r="H1668" s="1">
        <v>0.99039999999999995</v>
      </c>
      <c r="I1668" s="1">
        <v>0.56469999999999998</v>
      </c>
      <c r="J1668" s="1">
        <v>0.74809999999999999</v>
      </c>
      <c r="K1668" s="1">
        <v>2.3239999999999998</v>
      </c>
      <c r="L1668" s="1">
        <v>0.65339999999999998</v>
      </c>
      <c r="M1668">
        <v>1</v>
      </c>
    </row>
    <row r="1669" spans="1:13" x14ac:dyDescent="0.3">
      <c r="A1669" s="2">
        <v>110306</v>
      </c>
      <c r="B1669" s="1">
        <v>1413.905</v>
      </c>
      <c r="C1669" s="1">
        <v>607.83979999999997</v>
      </c>
      <c r="D1669" s="1">
        <v>232.36529999999999</v>
      </c>
      <c r="E1669" s="2">
        <v>111470</v>
      </c>
      <c r="F1669" s="1">
        <v>374.76119999999997</v>
      </c>
      <c r="G1669" s="1">
        <v>0.92400000000000004</v>
      </c>
      <c r="H1669" s="1">
        <v>0.98960000000000004</v>
      </c>
      <c r="I1669" s="1">
        <v>0.62670000000000003</v>
      </c>
      <c r="J1669" s="1">
        <v>0.69340000000000002</v>
      </c>
      <c r="K1669" s="1">
        <v>2.6158999999999999</v>
      </c>
      <c r="L1669" s="1">
        <v>0.61650000000000005</v>
      </c>
      <c r="M1669">
        <v>1</v>
      </c>
    </row>
    <row r="1670" spans="1:13" x14ac:dyDescent="0.3">
      <c r="A1670" s="2">
        <v>67859</v>
      </c>
      <c r="B1670" s="1">
        <v>1061.7739999999999</v>
      </c>
      <c r="C1670" s="1">
        <v>441.2244</v>
      </c>
      <c r="D1670" s="1">
        <v>197.33369999999999</v>
      </c>
      <c r="E1670" s="2">
        <v>68645</v>
      </c>
      <c r="F1670" s="1">
        <v>293.94009999999997</v>
      </c>
      <c r="G1670" s="1">
        <v>0.89439999999999997</v>
      </c>
      <c r="H1670" s="1">
        <v>0.98850000000000005</v>
      </c>
      <c r="I1670" s="1">
        <v>0.73009999999999997</v>
      </c>
      <c r="J1670" s="1">
        <v>0.75639999999999996</v>
      </c>
      <c r="K1670" s="1">
        <v>2.2359</v>
      </c>
      <c r="L1670" s="1">
        <v>0.66620000000000001</v>
      </c>
      <c r="M1670">
        <v>1</v>
      </c>
    </row>
    <row r="1671" spans="1:13" x14ac:dyDescent="0.3">
      <c r="A1671" s="2">
        <v>90147</v>
      </c>
      <c r="B1671" s="1">
        <v>1253.242</v>
      </c>
      <c r="C1671" s="1">
        <v>539.68060000000003</v>
      </c>
      <c r="D1671" s="1">
        <v>213.35319999999999</v>
      </c>
      <c r="E1671" s="2">
        <v>91009</v>
      </c>
      <c r="F1671" s="1">
        <v>338.7901</v>
      </c>
      <c r="G1671" s="1">
        <v>0.91849999999999998</v>
      </c>
      <c r="H1671" s="1">
        <v>0.99050000000000005</v>
      </c>
      <c r="I1671" s="1">
        <v>0.73170000000000002</v>
      </c>
      <c r="J1671" s="1">
        <v>0.72130000000000005</v>
      </c>
      <c r="K1671" s="1">
        <v>2.5295000000000001</v>
      </c>
      <c r="L1671" s="1">
        <v>0.62780000000000002</v>
      </c>
      <c r="M1671">
        <v>1</v>
      </c>
    </row>
    <row r="1672" spans="1:13" x14ac:dyDescent="0.3">
      <c r="A1672" s="2">
        <v>110838</v>
      </c>
      <c r="B1672" s="1">
        <v>1432.89</v>
      </c>
      <c r="C1672" s="1">
        <v>622.8818</v>
      </c>
      <c r="D1672" s="1">
        <v>227.7773</v>
      </c>
      <c r="E1672" s="2">
        <v>112366</v>
      </c>
      <c r="F1672" s="1">
        <v>375.66379999999998</v>
      </c>
      <c r="G1672" s="1">
        <v>0.93069999999999997</v>
      </c>
      <c r="H1672" s="1">
        <v>0.98640000000000005</v>
      </c>
      <c r="I1672" s="1">
        <v>0.66149999999999998</v>
      </c>
      <c r="J1672" s="1">
        <v>0.6784</v>
      </c>
      <c r="K1672" s="1">
        <v>2.7345999999999999</v>
      </c>
      <c r="L1672" s="1">
        <v>0.60309999999999997</v>
      </c>
      <c r="M1672">
        <v>1</v>
      </c>
    </row>
    <row r="1673" spans="1:13" x14ac:dyDescent="0.3">
      <c r="A1673" s="2">
        <v>71697</v>
      </c>
      <c r="B1673" s="1">
        <v>1112.8689999999999</v>
      </c>
      <c r="C1673" s="1">
        <v>471.34059999999999</v>
      </c>
      <c r="D1673" s="1">
        <v>194.77199999999999</v>
      </c>
      <c r="E1673" s="2">
        <v>72321</v>
      </c>
      <c r="F1673" s="1">
        <v>302.13810000000001</v>
      </c>
      <c r="G1673" s="1">
        <v>0.91059999999999997</v>
      </c>
      <c r="H1673" s="1">
        <v>0.99139999999999995</v>
      </c>
      <c r="I1673" s="1">
        <v>0.60129999999999995</v>
      </c>
      <c r="J1673" s="1">
        <v>0.72750000000000004</v>
      </c>
      <c r="K1673" s="1">
        <v>2.42</v>
      </c>
      <c r="L1673" s="1">
        <v>0.64100000000000001</v>
      </c>
      <c r="M1673">
        <v>1</v>
      </c>
    </row>
    <row r="1674" spans="1:13" x14ac:dyDescent="0.3">
      <c r="A1674" s="2">
        <v>61121</v>
      </c>
      <c r="B1674" s="1">
        <v>979.03700000000003</v>
      </c>
      <c r="C1674" s="1">
        <v>402.55779999999999</v>
      </c>
      <c r="D1674" s="1">
        <v>194.2627</v>
      </c>
      <c r="E1674" s="2">
        <v>61611</v>
      </c>
      <c r="F1674" s="1">
        <v>278.96539999999999</v>
      </c>
      <c r="G1674" s="1">
        <v>0.87590000000000001</v>
      </c>
      <c r="H1674" s="1">
        <v>0.99199999999999999</v>
      </c>
      <c r="I1674" s="1">
        <v>0.67979999999999996</v>
      </c>
      <c r="J1674" s="1">
        <v>0.80130000000000001</v>
      </c>
      <c r="K1674" s="1">
        <v>2.0722</v>
      </c>
      <c r="L1674" s="1">
        <v>0.69299999999999995</v>
      </c>
      <c r="M1674">
        <v>1</v>
      </c>
    </row>
    <row r="1675" spans="1:13" x14ac:dyDescent="0.3">
      <c r="A1675" s="2">
        <v>81944</v>
      </c>
      <c r="B1675" s="1">
        <v>1223.373</v>
      </c>
      <c r="C1675" s="1">
        <v>524.54740000000004</v>
      </c>
      <c r="D1675" s="1">
        <v>199.5556</v>
      </c>
      <c r="E1675" s="2">
        <v>83000</v>
      </c>
      <c r="F1675" s="1">
        <v>323.00830000000002</v>
      </c>
      <c r="G1675" s="1">
        <v>0.92479999999999996</v>
      </c>
      <c r="H1675" s="1">
        <v>0.98729999999999996</v>
      </c>
      <c r="I1675" s="1">
        <v>0.6714</v>
      </c>
      <c r="J1675" s="1">
        <v>0.68799999999999994</v>
      </c>
      <c r="K1675" s="1">
        <v>2.6286</v>
      </c>
      <c r="L1675" s="1">
        <v>0.61580000000000001</v>
      </c>
      <c r="M1675">
        <v>1</v>
      </c>
    </row>
    <row r="1676" spans="1:13" x14ac:dyDescent="0.3">
      <c r="A1676" s="2">
        <v>94973</v>
      </c>
      <c r="B1676" s="1">
        <v>1198.67</v>
      </c>
      <c r="C1676" s="1">
        <v>481.68610000000001</v>
      </c>
      <c r="D1676" s="1">
        <v>252.5205</v>
      </c>
      <c r="E1676" s="2">
        <v>95572</v>
      </c>
      <c r="F1676" s="1">
        <v>347.74040000000002</v>
      </c>
      <c r="G1676" s="1">
        <v>0.85160000000000002</v>
      </c>
      <c r="H1676" s="1">
        <v>0.99370000000000003</v>
      </c>
      <c r="I1676" s="1">
        <v>0.64990000000000003</v>
      </c>
      <c r="J1676" s="1">
        <v>0.8306</v>
      </c>
      <c r="K1676" s="1">
        <v>1.9075</v>
      </c>
      <c r="L1676" s="1">
        <v>0.72189999999999999</v>
      </c>
      <c r="M1676">
        <v>1</v>
      </c>
    </row>
    <row r="1677" spans="1:13" x14ac:dyDescent="0.3">
      <c r="A1677" s="2">
        <v>108961</v>
      </c>
      <c r="B1677" s="1">
        <v>1359.81</v>
      </c>
      <c r="C1677" s="1">
        <v>570.25710000000004</v>
      </c>
      <c r="D1677" s="1">
        <v>244.15819999999999</v>
      </c>
      <c r="E1677" s="2">
        <v>109943</v>
      </c>
      <c r="F1677" s="1">
        <v>372.46940000000001</v>
      </c>
      <c r="G1677" s="1">
        <v>0.90369999999999995</v>
      </c>
      <c r="H1677" s="1">
        <v>0.99109999999999998</v>
      </c>
      <c r="I1677" s="1">
        <v>0.5514</v>
      </c>
      <c r="J1677" s="1">
        <v>0.74050000000000005</v>
      </c>
      <c r="K1677" s="1">
        <v>2.3355999999999999</v>
      </c>
      <c r="L1677" s="1">
        <v>0.6532</v>
      </c>
      <c r="M1677">
        <v>1</v>
      </c>
    </row>
    <row r="1678" spans="1:13" x14ac:dyDescent="0.3">
      <c r="A1678" s="2">
        <v>97251</v>
      </c>
      <c r="B1678" s="1">
        <v>1287.693</v>
      </c>
      <c r="C1678" s="1">
        <v>538.73450000000003</v>
      </c>
      <c r="D1678" s="1">
        <v>230.56639999999999</v>
      </c>
      <c r="E1678" s="2">
        <v>98067</v>
      </c>
      <c r="F1678" s="1">
        <v>351.8861</v>
      </c>
      <c r="G1678" s="1">
        <v>0.90380000000000005</v>
      </c>
      <c r="H1678" s="1">
        <v>0.99170000000000003</v>
      </c>
      <c r="I1678" s="1">
        <v>0.57269999999999999</v>
      </c>
      <c r="J1678" s="1">
        <v>0.73699999999999999</v>
      </c>
      <c r="K1678" s="1">
        <v>2.3365999999999998</v>
      </c>
      <c r="L1678" s="1">
        <v>0.6532</v>
      </c>
      <c r="M1678">
        <v>1</v>
      </c>
    </row>
    <row r="1679" spans="1:13" x14ac:dyDescent="0.3">
      <c r="A1679" s="2">
        <v>65272</v>
      </c>
      <c r="B1679" s="1">
        <v>1019.207</v>
      </c>
      <c r="C1679" s="1">
        <v>418.45339999999999</v>
      </c>
      <c r="D1679" s="1">
        <v>199.7867</v>
      </c>
      <c r="E1679" s="2">
        <v>65948</v>
      </c>
      <c r="F1679" s="1">
        <v>288.28269999999998</v>
      </c>
      <c r="G1679" s="1">
        <v>0.87870000000000004</v>
      </c>
      <c r="H1679" s="1">
        <v>0.98970000000000002</v>
      </c>
      <c r="I1679" s="1">
        <v>0.63690000000000002</v>
      </c>
      <c r="J1679" s="1">
        <v>0.78959999999999997</v>
      </c>
      <c r="K1679" s="1">
        <v>2.0945</v>
      </c>
      <c r="L1679" s="1">
        <v>0.68889999999999996</v>
      </c>
      <c r="M1679">
        <v>1</v>
      </c>
    </row>
    <row r="1680" spans="1:13" x14ac:dyDescent="0.3">
      <c r="A1680" s="2">
        <v>95060</v>
      </c>
      <c r="B1680" s="1">
        <v>1256.403</v>
      </c>
      <c r="C1680" s="1">
        <v>524.04330000000004</v>
      </c>
      <c r="D1680" s="1">
        <v>232.56649999999999</v>
      </c>
      <c r="E1680" s="2">
        <v>96436</v>
      </c>
      <c r="F1680" s="1">
        <v>347.89960000000002</v>
      </c>
      <c r="G1680" s="1">
        <v>0.89610000000000001</v>
      </c>
      <c r="H1680" s="1">
        <v>0.98570000000000002</v>
      </c>
      <c r="I1680" s="1">
        <v>0.7339</v>
      </c>
      <c r="J1680" s="1">
        <v>0.75670000000000004</v>
      </c>
      <c r="K1680" s="1">
        <v>2.2532999999999999</v>
      </c>
      <c r="L1680" s="1">
        <v>0.66390000000000005</v>
      </c>
      <c r="M1680">
        <v>1</v>
      </c>
    </row>
    <row r="1681" spans="1:13" x14ac:dyDescent="0.3">
      <c r="A1681" s="2">
        <v>55993</v>
      </c>
      <c r="B1681" s="1">
        <v>947.46400000000006</v>
      </c>
      <c r="C1681" s="1">
        <v>387.83920000000001</v>
      </c>
      <c r="D1681" s="1">
        <v>185.12289999999999</v>
      </c>
      <c r="E1681" s="2">
        <v>56543</v>
      </c>
      <c r="F1681" s="1">
        <v>267.00659999999999</v>
      </c>
      <c r="G1681" s="1">
        <v>0.87870000000000004</v>
      </c>
      <c r="H1681" s="1">
        <v>0.99029999999999996</v>
      </c>
      <c r="I1681" s="1">
        <v>0.74209999999999998</v>
      </c>
      <c r="J1681" s="1">
        <v>0.78380000000000005</v>
      </c>
      <c r="K1681" s="1">
        <v>2.0950000000000002</v>
      </c>
      <c r="L1681" s="1">
        <v>0.68840000000000001</v>
      </c>
      <c r="M1681">
        <v>1</v>
      </c>
    </row>
    <row r="1682" spans="1:13" x14ac:dyDescent="0.3">
      <c r="A1682" s="2">
        <v>93812</v>
      </c>
      <c r="B1682" s="1">
        <v>1211.2260000000001</v>
      </c>
      <c r="C1682" s="1">
        <v>500.6121</v>
      </c>
      <c r="D1682" s="1">
        <v>238.94390000000001</v>
      </c>
      <c r="E1682" s="2">
        <v>94411</v>
      </c>
      <c r="F1682" s="1">
        <v>345.60840000000002</v>
      </c>
      <c r="G1682" s="1">
        <v>0.87870000000000004</v>
      </c>
      <c r="H1682" s="1">
        <v>0.99370000000000003</v>
      </c>
      <c r="I1682" s="1">
        <v>0.61539999999999995</v>
      </c>
      <c r="J1682" s="1">
        <v>0.80359999999999998</v>
      </c>
      <c r="K1682" s="1">
        <v>2.0951</v>
      </c>
      <c r="L1682" s="1">
        <v>0.69040000000000001</v>
      </c>
      <c r="M1682">
        <v>1</v>
      </c>
    </row>
    <row r="1683" spans="1:13" x14ac:dyDescent="0.3">
      <c r="A1683" s="2">
        <v>75892</v>
      </c>
      <c r="B1683" s="1">
        <v>1119.461</v>
      </c>
      <c r="C1683" s="1">
        <v>464.65620000000001</v>
      </c>
      <c r="D1683" s="1">
        <v>209.13919999999999</v>
      </c>
      <c r="E1683" s="2">
        <v>76674</v>
      </c>
      <c r="F1683" s="1">
        <v>310.85160000000002</v>
      </c>
      <c r="G1683" s="1">
        <v>0.89300000000000002</v>
      </c>
      <c r="H1683" s="1">
        <v>0.98980000000000001</v>
      </c>
      <c r="I1683" s="1">
        <v>0.72829999999999995</v>
      </c>
      <c r="J1683" s="1">
        <v>0.76100000000000001</v>
      </c>
      <c r="K1683" s="1">
        <v>2.2218</v>
      </c>
      <c r="L1683" s="1">
        <v>0.66900000000000004</v>
      </c>
      <c r="M1683">
        <v>1</v>
      </c>
    </row>
    <row r="1684" spans="1:13" x14ac:dyDescent="0.3">
      <c r="A1684" s="2">
        <v>91716</v>
      </c>
      <c r="B1684" s="1">
        <v>1291.0519999999999</v>
      </c>
      <c r="C1684" s="1">
        <v>554.90689999999995</v>
      </c>
      <c r="D1684" s="1">
        <v>211.8775</v>
      </c>
      <c r="E1684" s="2">
        <v>92461</v>
      </c>
      <c r="F1684" s="1">
        <v>341.72570000000002</v>
      </c>
      <c r="G1684" s="1">
        <v>0.92420000000000002</v>
      </c>
      <c r="H1684" s="1">
        <v>0.9919</v>
      </c>
      <c r="I1684" s="1">
        <v>0.63729999999999998</v>
      </c>
      <c r="J1684" s="1">
        <v>0.6915</v>
      </c>
      <c r="K1684" s="1">
        <v>2.6190000000000002</v>
      </c>
      <c r="L1684" s="1">
        <v>0.61580000000000001</v>
      </c>
      <c r="M1684">
        <v>1</v>
      </c>
    </row>
    <row r="1685" spans="1:13" x14ac:dyDescent="0.3">
      <c r="A1685" s="2">
        <v>91868</v>
      </c>
      <c r="B1685" s="1">
        <v>1237.479</v>
      </c>
      <c r="C1685" s="1">
        <v>514.88210000000004</v>
      </c>
      <c r="D1685" s="1">
        <v>228.86539999999999</v>
      </c>
      <c r="E1685" s="2">
        <v>92755</v>
      </c>
      <c r="F1685" s="1">
        <v>342.00869999999998</v>
      </c>
      <c r="G1685" s="1">
        <v>0.89580000000000004</v>
      </c>
      <c r="H1685" s="1">
        <v>0.99039999999999995</v>
      </c>
      <c r="I1685" s="1">
        <v>0.65249999999999997</v>
      </c>
      <c r="J1685" s="1">
        <v>0.75390000000000001</v>
      </c>
      <c r="K1685" s="1">
        <v>2.2496999999999998</v>
      </c>
      <c r="L1685" s="1">
        <v>0.66420000000000001</v>
      </c>
      <c r="M1685">
        <v>1</v>
      </c>
    </row>
    <row r="1686" spans="1:13" x14ac:dyDescent="0.3">
      <c r="A1686" s="2">
        <v>93499</v>
      </c>
      <c r="B1686" s="1">
        <v>1323.3620000000001</v>
      </c>
      <c r="C1686" s="1">
        <v>594.41869999999994</v>
      </c>
      <c r="D1686" s="1">
        <v>201.9442</v>
      </c>
      <c r="E1686" s="2">
        <v>94971</v>
      </c>
      <c r="F1686" s="1">
        <v>345.03129999999999</v>
      </c>
      <c r="G1686" s="1">
        <v>0.9405</v>
      </c>
      <c r="H1686" s="1">
        <v>0.98450000000000004</v>
      </c>
      <c r="I1686" s="1">
        <v>0.8296</v>
      </c>
      <c r="J1686" s="1">
        <v>0.67090000000000005</v>
      </c>
      <c r="K1686" s="1">
        <v>2.9434999999999998</v>
      </c>
      <c r="L1686" s="1">
        <v>0.58050000000000002</v>
      </c>
      <c r="M1686">
        <v>1</v>
      </c>
    </row>
    <row r="1687" spans="1:13" x14ac:dyDescent="0.3">
      <c r="A1687" s="2">
        <v>115667</v>
      </c>
      <c r="B1687" s="1">
        <v>1302.5029999999999</v>
      </c>
      <c r="C1687" s="1">
        <v>513.18430000000001</v>
      </c>
      <c r="D1687" s="1">
        <v>287.87630000000001</v>
      </c>
      <c r="E1687" s="2">
        <v>116443</v>
      </c>
      <c r="F1687" s="1">
        <v>383.76010000000002</v>
      </c>
      <c r="G1687" s="1">
        <v>0.82779999999999998</v>
      </c>
      <c r="H1687" s="1">
        <v>0.99329999999999996</v>
      </c>
      <c r="I1687" s="1">
        <v>0.68120000000000003</v>
      </c>
      <c r="J1687" s="1">
        <v>0.85680000000000001</v>
      </c>
      <c r="K1687" s="1">
        <v>1.7827</v>
      </c>
      <c r="L1687" s="1">
        <v>0.74780000000000002</v>
      </c>
      <c r="M1687">
        <v>1</v>
      </c>
    </row>
    <row r="1688" spans="1:13" x14ac:dyDescent="0.3">
      <c r="A1688" s="2">
        <v>103882</v>
      </c>
      <c r="B1688" s="1">
        <v>1321.9480000000001</v>
      </c>
      <c r="C1688" s="1">
        <v>554.42420000000004</v>
      </c>
      <c r="D1688" s="1">
        <v>239.50970000000001</v>
      </c>
      <c r="E1688" s="2">
        <v>104693</v>
      </c>
      <c r="F1688" s="1">
        <v>363.68490000000003</v>
      </c>
      <c r="G1688" s="1">
        <v>0.90190000000000003</v>
      </c>
      <c r="H1688" s="1">
        <v>0.99229999999999996</v>
      </c>
      <c r="I1688" s="1">
        <v>0.57340000000000002</v>
      </c>
      <c r="J1688" s="1">
        <v>0.747</v>
      </c>
      <c r="K1688" s="1">
        <v>2.3148</v>
      </c>
      <c r="L1688" s="1">
        <v>0.65600000000000003</v>
      </c>
      <c r="M1688">
        <v>1</v>
      </c>
    </row>
    <row r="1689" spans="1:13" x14ac:dyDescent="0.3">
      <c r="A1689" s="2">
        <v>110771</v>
      </c>
      <c r="B1689" s="1">
        <v>1315.335</v>
      </c>
      <c r="C1689" s="1">
        <v>532.77530000000002</v>
      </c>
      <c r="D1689" s="1">
        <v>265.7833</v>
      </c>
      <c r="E1689" s="2">
        <v>112195</v>
      </c>
      <c r="F1689" s="1">
        <v>375.55029999999999</v>
      </c>
      <c r="G1689" s="1">
        <v>0.86670000000000003</v>
      </c>
      <c r="H1689" s="1">
        <v>0.98729999999999996</v>
      </c>
      <c r="I1689" s="1">
        <v>0.69340000000000002</v>
      </c>
      <c r="J1689" s="1">
        <v>0.80459999999999998</v>
      </c>
      <c r="K1689" s="1">
        <v>2.0045000000000002</v>
      </c>
      <c r="L1689" s="1">
        <v>0.70489999999999997</v>
      </c>
      <c r="M1689">
        <v>1</v>
      </c>
    </row>
    <row r="1690" spans="1:13" x14ac:dyDescent="0.3">
      <c r="A1690" s="2">
        <v>110059</v>
      </c>
      <c r="B1690" s="1">
        <v>1382.47</v>
      </c>
      <c r="C1690" s="1">
        <v>584.80259999999998</v>
      </c>
      <c r="D1690" s="1">
        <v>241.0675</v>
      </c>
      <c r="E1690" s="2">
        <v>111190</v>
      </c>
      <c r="F1690" s="1">
        <v>374.34140000000002</v>
      </c>
      <c r="G1690" s="1">
        <v>0.91110000000000002</v>
      </c>
      <c r="H1690" s="1">
        <v>0.98980000000000001</v>
      </c>
      <c r="I1690" s="1">
        <v>0.66059999999999997</v>
      </c>
      <c r="J1690" s="1">
        <v>0.72360000000000002</v>
      </c>
      <c r="K1690" s="1">
        <v>2.4258999999999999</v>
      </c>
      <c r="L1690" s="1">
        <v>0.6401</v>
      </c>
      <c r="M1690">
        <v>1</v>
      </c>
    </row>
    <row r="1691" spans="1:13" x14ac:dyDescent="0.3">
      <c r="A1691" s="2">
        <v>81263</v>
      </c>
      <c r="B1691" s="1">
        <v>1183.742</v>
      </c>
      <c r="C1691" s="1">
        <v>510.41930000000002</v>
      </c>
      <c r="D1691" s="1">
        <v>203.20609999999999</v>
      </c>
      <c r="E1691" s="2">
        <v>81878</v>
      </c>
      <c r="F1691" s="1">
        <v>321.66329999999999</v>
      </c>
      <c r="G1691" s="1">
        <v>0.9173</v>
      </c>
      <c r="H1691" s="1">
        <v>0.99250000000000005</v>
      </c>
      <c r="I1691" s="1">
        <v>0.71450000000000002</v>
      </c>
      <c r="J1691" s="1">
        <v>0.7288</v>
      </c>
      <c r="K1691" s="1">
        <v>2.5118</v>
      </c>
      <c r="L1691" s="1">
        <v>0.63019999999999998</v>
      </c>
      <c r="M1691">
        <v>1</v>
      </c>
    </row>
    <row r="1692" spans="1:13" x14ac:dyDescent="0.3">
      <c r="A1692" s="2">
        <v>60793</v>
      </c>
      <c r="B1692" s="1">
        <v>1057.876</v>
      </c>
      <c r="C1692" s="1">
        <v>456.66840000000002</v>
      </c>
      <c r="D1692" s="1">
        <v>171.1951</v>
      </c>
      <c r="E1692" s="2">
        <v>61707</v>
      </c>
      <c r="F1692" s="1">
        <v>278.2158</v>
      </c>
      <c r="G1692" s="1">
        <v>0.92710000000000004</v>
      </c>
      <c r="H1692" s="1">
        <v>0.98519999999999996</v>
      </c>
      <c r="I1692" s="1">
        <v>0.71440000000000003</v>
      </c>
      <c r="J1692" s="1">
        <v>0.68259999999999998</v>
      </c>
      <c r="K1692" s="1">
        <v>2.6675</v>
      </c>
      <c r="L1692" s="1">
        <v>0.60919999999999996</v>
      </c>
      <c r="M1692">
        <v>1</v>
      </c>
    </row>
    <row r="1693" spans="1:13" x14ac:dyDescent="0.3">
      <c r="A1693" s="2">
        <v>87173</v>
      </c>
      <c r="B1693" s="1">
        <v>1235.576</v>
      </c>
      <c r="C1693" s="1">
        <v>529.38319999999999</v>
      </c>
      <c r="D1693" s="1">
        <v>210.23929999999999</v>
      </c>
      <c r="E1693" s="2">
        <v>87813</v>
      </c>
      <c r="F1693" s="1">
        <v>333.15480000000002</v>
      </c>
      <c r="G1693" s="1">
        <v>0.91779999999999995</v>
      </c>
      <c r="H1693" s="1">
        <v>0.99270000000000003</v>
      </c>
      <c r="I1693" s="1">
        <v>0.53520000000000001</v>
      </c>
      <c r="J1693" s="1">
        <v>0.71760000000000002</v>
      </c>
      <c r="K1693" s="1">
        <v>2.5179999999999998</v>
      </c>
      <c r="L1693" s="1">
        <v>0.62929999999999997</v>
      </c>
      <c r="M1693">
        <v>1</v>
      </c>
    </row>
    <row r="1694" spans="1:13" x14ac:dyDescent="0.3">
      <c r="A1694" s="2">
        <v>79829</v>
      </c>
      <c r="B1694" s="1">
        <v>1259.152</v>
      </c>
      <c r="C1694" s="1">
        <v>562.23119999999994</v>
      </c>
      <c r="D1694" s="1">
        <v>181.54929999999999</v>
      </c>
      <c r="E1694" s="2">
        <v>80650</v>
      </c>
      <c r="F1694" s="1">
        <v>318.8125</v>
      </c>
      <c r="G1694" s="1">
        <v>0.94640000000000002</v>
      </c>
      <c r="H1694" s="1">
        <v>0.98980000000000001</v>
      </c>
      <c r="I1694" s="1">
        <v>0.77190000000000003</v>
      </c>
      <c r="J1694" s="1">
        <v>0.63270000000000004</v>
      </c>
      <c r="K1694" s="1">
        <v>3.0969000000000002</v>
      </c>
      <c r="L1694" s="1">
        <v>0.56699999999999995</v>
      </c>
      <c r="M1694">
        <v>1</v>
      </c>
    </row>
    <row r="1695" spans="1:13" x14ac:dyDescent="0.3">
      <c r="A1695" s="2">
        <v>76479</v>
      </c>
      <c r="B1695" s="1">
        <v>1145.9269999999999</v>
      </c>
      <c r="C1695" s="1">
        <v>487.5779</v>
      </c>
      <c r="D1695" s="1">
        <v>199.97499999999999</v>
      </c>
      <c r="E1695" s="2">
        <v>77181</v>
      </c>
      <c r="F1695" s="1">
        <v>312.0514</v>
      </c>
      <c r="G1695" s="1">
        <v>0.91200000000000003</v>
      </c>
      <c r="H1695" s="1">
        <v>0.9909</v>
      </c>
      <c r="I1695" s="1">
        <v>0.54759999999999998</v>
      </c>
      <c r="J1695" s="1">
        <v>0.7319</v>
      </c>
      <c r="K1695" s="1">
        <v>2.4382000000000001</v>
      </c>
      <c r="L1695" s="1">
        <v>0.64</v>
      </c>
      <c r="M1695">
        <v>1</v>
      </c>
    </row>
    <row r="1696" spans="1:13" x14ac:dyDescent="0.3">
      <c r="A1696" s="2">
        <v>75248</v>
      </c>
      <c r="B1696" s="1">
        <v>1168.944</v>
      </c>
      <c r="C1696" s="1">
        <v>508.79169999999999</v>
      </c>
      <c r="D1696" s="1">
        <v>189.1773</v>
      </c>
      <c r="E1696" s="2">
        <v>75951</v>
      </c>
      <c r="F1696" s="1">
        <v>309.5299</v>
      </c>
      <c r="G1696" s="1">
        <v>0.92830000000000001</v>
      </c>
      <c r="H1696" s="1">
        <v>0.99070000000000003</v>
      </c>
      <c r="I1696" s="1">
        <v>0.72050000000000003</v>
      </c>
      <c r="J1696" s="1">
        <v>0.69199999999999995</v>
      </c>
      <c r="K1696" s="1">
        <v>2.6894999999999998</v>
      </c>
      <c r="L1696" s="1">
        <v>0.60840000000000005</v>
      </c>
      <c r="M1696">
        <v>1</v>
      </c>
    </row>
    <row r="1697" spans="1:13" x14ac:dyDescent="0.3">
      <c r="A1697" s="2">
        <v>82860</v>
      </c>
      <c r="B1697" s="1">
        <v>1261.731</v>
      </c>
      <c r="C1697" s="1">
        <v>513.71389999999997</v>
      </c>
      <c r="D1697" s="1">
        <v>207.4564</v>
      </c>
      <c r="E1697" s="2">
        <v>84114</v>
      </c>
      <c r="F1697" s="1">
        <v>324.80860000000001</v>
      </c>
      <c r="G1697" s="1">
        <v>0.91479999999999995</v>
      </c>
      <c r="H1697" s="1">
        <v>0.98509999999999998</v>
      </c>
      <c r="I1697" s="1">
        <v>0.7722</v>
      </c>
      <c r="J1697" s="1">
        <v>0.65410000000000001</v>
      </c>
      <c r="K1697" s="1">
        <v>2.4763000000000002</v>
      </c>
      <c r="L1697" s="1">
        <v>0.63229999999999997</v>
      </c>
      <c r="M1697">
        <v>1</v>
      </c>
    </row>
    <row r="1698" spans="1:13" x14ac:dyDescent="0.3">
      <c r="A1698" s="2">
        <v>107171</v>
      </c>
      <c r="B1698" s="1">
        <v>1408.115</v>
      </c>
      <c r="C1698" s="1">
        <v>616.02769999999998</v>
      </c>
      <c r="D1698" s="1">
        <v>222.14009999999999</v>
      </c>
      <c r="E1698" s="2">
        <v>108266</v>
      </c>
      <c r="F1698" s="1">
        <v>369.39729999999997</v>
      </c>
      <c r="G1698" s="1">
        <v>0.93269999999999997</v>
      </c>
      <c r="H1698" s="1">
        <v>0.9899</v>
      </c>
      <c r="I1698" s="1">
        <v>0.76639999999999997</v>
      </c>
      <c r="J1698" s="1">
        <v>0.67920000000000003</v>
      </c>
      <c r="K1698" s="1">
        <v>2.7730999999999999</v>
      </c>
      <c r="L1698" s="1">
        <v>0.59960000000000002</v>
      </c>
      <c r="M1698">
        <v>1</v>
      </c>
    </row>
    <row r="1699" spans="1:13" x14ac:dyDescent="0.3">
      <c r="A1699" s="2">
        <v>78451</v>
      </c>
      <c r="B1699" s="1">
        <v>1190.239</v>
      </c>
      <c r="C1699" s="1">
        <v>511.83699999999999</v>
      </c>
      <c r="D1699" s="1">
        <v>196.28120000000001</v>
      </c>
      <c r="E1699" s="2">
        <v>79300</v>
      </c>
      <c r="F1699" s="1">
        <v>316.0489</v>
      </c>
      <c r="G1699" s="1">
        <v>0.92349999999999999</v>
      </c>
      <c r="H1699" s="1">
        <v>0.98929999999999996</v>
      </c>
      <c r="I1699" s="1">
        <v>0.58520000000000005</v>
      </c>
      <c r="J1699" s="1">
        <v>0.69589999999999996</v>
      </c>
      <c r="K1699" s="1">
        <v>2.6076999999999999</v>
      </c>
      <c r="L1699" s="1">
        <v>0.61750000000000005</v>
      </c>
      <c r="M1699">
        <v>1</v>
      </c>
    </row>
    <row r="1700" spans="1:13" x14ac:dyDescent="0.3">
      <c r="A1700" s="2">
        <v>109065</v>
      </c>
      <c r="B1700" s="1">
        <v>1310.269</v>
      </c>
      <c r="C1700" s="1">
        <v>530.95920000000001</v>
      </c>
      <c r="D1700" s="1">
        <v>262.50549999999998</v>
      </c>
      <c r="E1700" s="2">
        <v>109982</v>
      </c>
      <c r="F1700" s="1">
        <v>372.64710000000002</v>
      </c>
      <c r="G1700" s="1">
        <v>0.86919999999999997</v>
      </c>
      <c r="H1700" s="1">
        <v>0.99170000000000003</v>
      </c>
      <c r="I1700" s="1">
        <v>0.74119999999999997</v>
      </c>
      <c r="J1700" s="1">
        <v>0.79830000000000001</v>
      </c>
      <c r="K1700" s="1">
        <v>2.0226999999999999</v>
      </c>
      <c r="L1700" s="1">
        <v>0.70179999999999998</v>
      </c>
      <c r="M1700">
        <v>1</v>
      </c>
    </row>
    <row r="1701" spans="1:13" x14ac:dyDescent="0.3">
      <c r="A1701" s="2">
        <v>98009</v>
      </c>
      <c r="B1701" s="1">
        <v>1319.3879999999999</v>
      </c>
      <c r="C1701" s="1">
        <v>553.28449999999998</v>
      </c>
      <c r="D1701" s="1">
        <v>226.88650000000001</v>
      </c>
      <c r="E1701" s="2">
        <v>98921</v>
      </c>
      <c r="F1701" s="1">
        <v>353.25479999999999</v>
      </c>
      <c r="G1701" s="1">
        <v>0.91210000000000002</v>
      </c>
      <c r="H1701" s="1">
        <v>0.99080000000000001</v>
      </c>
      <c r="I1701" s="1">
        <v>0.6855</v>
      </c>
      <c r="J1701" s="1">
        <v>0.70750000000000002</v>
      </c>
      <c r="K1701" s="1">
        <v>2.4386000000000001</v>
      </c>
      <c r="L1701" s="1">
        <v>0.63849999999999996</v>
      </c>
      <c r="M1701">
        <v>1</v>
      </c>
    </row>
    <row r="1702" spans="1:13" x14ac:dyDescent="0.3">
      <c r="A1702" s="2">
        <v>92210</v>
      </c>
      <c r="B1702" s="1">
        <v>1254.8810000000001</v>
      </c>
      <c r="C1702" s="1">
        <v>523.3963</v>
      </c>
      <c r="D1702" s="1">
        <v>225.1953</v>
      </c>
      <c r="E1702" s="2">
        <v>93245</v>
      </c>
      <c r="F1702" s="1">
        <v>342.6447</v>
      </c>
      <c r="G1702" s="1">
        <v>0.90269999999999995</v>
      </c>
      <c r="H1702" s="1">
        <v>0.9889</v>
      </c>
      <c r="I1702" s="1">
        <v>0.72929999999999995</v>
      </c>
      <c r="J1702" s="1">
        <v>0.73580000000000001</v>
      </c>
      <c r="K1702" s="1">
        <v>2.3241999999999998</v>
      </c>
      <c r="L1702" s="1">
        <v>0.65469999999999995</v>
      </c>
      <c r="M1702">
        <v>1</v>
      </c>
    </row>
    <row r="1703" spans="1:13" x14ac:dyDescent="0.3">
      <c r="A1703" s="2">
        <v>85817</v>
      </c>
      <c r="B1703" s="1">
        <v>1190.49</v>
      </c>
      <c r="C1703" s="1">
        <v>500.26060000000001</v>
      </c>
      <c r="D1703" s="1">
        <v>219.95500000000001</v>
      </c>
      <c r="E1703" s="2">
        <v>86678</v>
      </c>
      <c r="F1703" s="1">
        <v>330.55349999999999</v>
      </c>
      <c r="G1703" s="1">
        <v>0.8982</v>
      </c>
      <c r="H1703" s="1">
        <v>0.99009999999999998</v>
      </c>
      <c r="I1703" s="1">
        <v>0.76249999999999996</v>
      </c>
      <c r="J1703" s="1">
        <v>0.76090000000000002</v>
      </c>
      <c r="K1703" s="1">
        <v>2.2744</v>
      </c>
      <c r="L1703" s="1">
        <v>0.66080000000000005</v>
      </c>
      <c r="M1703">
        <v>1</v>
      </c>
    </row>
    <row r="1704" spans="1:13" x14ac:dyDescent="0.3">
      <c r="A1704" s="2">
        <v>106232</v>
      </c>
      <c r="B1704" s="1">
        <v>1349.8489999999999</v>
      </c>
      <c r="C1704" s="1">
        <v>577.24890000000005</v>
      </c>
      <c r="D1704" s="1">
        <v>234.7997</v>
      </c>
      <c r="E1704" s="2">
        <v>107137</v>
      </c>
      <c r="F1704" s="1">
        <v>367.77550000000002</v>
      </c>
      <c r="G1704" s="1">
        <v>0.91349999999999998</v>
      </c>
      <c r="H1704" s="1">
        <v>0.99160000000000004</v>
      </c>
      <c r="I1704" s="1">
        <v>0.7379</v>
      </c>
      <c r="J1704" s="1">
        <v>0.73260000000000003</v>
      </c>
      <c r="K1704" s="1">
        <v>2.4584999999999999</v>
      </c>
      <c r="L1704" s="1">
        <v>0.6371</v>
      </c>
      <c r="M1704">
        <v>1</v>
      </c>
    </row>
    <row r="1705" spans="1:13" x14ac:dyDescent="0.3">
      <c r="A1705" s="2">
        <v>100367</v>
      </c>
      <c r="B1705" s="1">
        <v>1346.4949999999999</v>
      </c>
      <c r="C1705" s="1">
        <v>585.74040000000002</v>
      </c>
      <c r="D1705" s="1">
        <v>218.59370000000001</v>
      </c>
      <c r="E1705" s="2">
        <v>101234</v>
      </c>
      <c r="F1705" s="1">
        <v>357.47899999999998</v>
      </c>
      <c r="G1705" s="1">
        <v>0.92779999999999996</v>
      </c>
      <c r="H1705" s="1">
        <v>0.99139999999999995</v>
      </c>
      <c r="I1705" s="1">
        <v>0.76100000000000001</v>
      </c>
      <c r="J1705" s="1">
        <v>0.69569999999999999</v>
      </c>
      <c r="K1705" s="1">
        <v>2.6796000000000002</v>
      </c>
      <c r="L1705" s="1">
        <v>0.61029999999999995</v>
      </c>
      <c r="M1705">
        <v>1</v>
      </c>
    </row>
    <row r="1706" spans="1:13" x14ac:dyDescent="0.3">
      <c r="A1706" s="2">
        <v>66110</v>
      </c>
      <c r="B1706" s="1">
        <v>1071.579</v>
      </c>
      <c r="C1706" s="1">
        <v>444.73270000000002</v>
      </c>
      <c r="D1706" s="1">
        <v>191.05629999999999</v>
      </c>
      <c r="E1706" s="2">
        <v>67028</v>
      </c>
      <c r="F1706" s="1">
        <v>290.12729999999999</v>
      </c>
      <c r="G1706" s="1">
        <v>0.90300000000000002</v>
      </c>
      <c r="H1706" s="1">
        <v>0.98629999999999995</v>
      </c>
      <c r="I1706" s="1">
        <v>0.76490000000000002</v>
      </c>
      <c r="J1706" s="1">
        <v>0.72350000000000003</v>
      </c>
      <c r="K1706" s="1">
        <v>2.3277999999999999</v>
      </c>
      <c r="L1706" s="1">
        <v>0.65239999999999998</v>
      </c>
      <c r="M1706">
        <v>1</v>
      </c>
    </row>
    <row r="1707" spans="1:13" x14ac:dyDescent="0.3">
      <c r="A1707" s="2">
        <v>89659</v>
      </c>
      <c r="B1707" s="1">
        <v>1275.836</v>
      </c>
      <c r="C1707" s="1">
        <v>548.40480000000002</v>
      </c>
      <c r="D1707" s="1">
        <v>211.24959999999999</v>
      </c>
      <c r="E1707" s="2">
        <v>91175</v>
      </c>
      <c r="F1707" s="1">
        <v>337.87180000000001</v>
      </c>
      <c r="G1707" s="1">
        <v>0.92279999999999995</v>
      </c>
      <c r="H1707" s="1">
        <v>0.98340000000000005</v>
      </c>
      <c r="I1707" s="1">
        <v>0.7258</v>
      </c>
      <c r="J1707" s="1">
        <v>0.69220000000000004</v>
      </c>
      <c r="K1707" s="1">
        <v>2.5960000000000001</v>
      </c>
      <c r="L1707" s="1">
        <v>0.61609999999999998</v>
      </c>
      <c r="M1707">
        <v>1</v>
      </c>
    </row>
    <row r="1708" spans="1:13" x14ac:dyDescent="0.3">
      <c r="A1708" s="2">
        <v>112187</v>
      </c>
      <c r="B1708" s="1">
        <v>1370.865</v>
      </c>
      <c r="C1708" s="1">
        <v>573.43920000000003</v>
      </c>
      <c r="D1708" s="1">
        <v>250.25899999999999</v>
      </c>
      <c r="E1708" s="2">
        <v>113096</v>
      </c>
      <c r="F1708" s="1">
        <v>377.94299999999998</v>
      </c>
      <c r="G1708" s="1">
        <v>0.89970000000000006</v>
      </c>
      <c r="H1708" s="1">
        <v>0.99199999999999999</v>
      </c>
      <c r="I1708" s="1">
        <v>0.73199999999999998</v>
      </c>
      <c r="J1708" s="1">
        <v>0.75019999999999998</v>
      </c>
      <c r="K1708" s="1">
        <v>2.2913999999999999</v>
      </c>
      <c r="L1708" s="1">
        <v>0.65910000000000002</v>
      </c>
      <c r="M1708">
        <v>1</v>
      </c>
    </row>
    <row r="1709" spans="1:13" x14ac:dyDescent="0.3">
      <c r="A1709" s="2">
        <v>86237</v>
      </c>
      <c r="B1709" s="1">
        <v>1175.0940000000001</v>
      </c>
      <c r="C1709" s="1">
        <v>484.46319999999997</v>
      </c>
      <c r="D1709" s="1">
        <v>227.06209999999999</v>
      </c>
      <c r="E1709" s="2">
        <v>86922</v>
      </c>
      <c r="F1709" s="1">
        <v>331.3614</v>
      </c>
      <c r="G1709" s="1">
        <v>0.88339999999999996</v>
      </c>
      <c r="H1709" s="1">
        <v>0.99209999999999998</v>
      </c>
      <c r="I1709" s="1">
        <v>0.71860000000000002</v>
      </c>
      <c r="J1709" s="1">
        <v>0.78480000000000005</v>
      </c>
      <c r="K1709" s="1">
        <v>2.1335999999999999</v>
      </c>
      <c r="L1709" s="1">
        <v>0.68400000000000005</v>
      </c>
      <c r="M1709">
        <v>1</v>
      </c>
    </row>
    <row r="1710" spans="1:13" x14ac:dyDescent="0.3">
      <c r="A1710" s="2">
        <v>126963</v>
      </c>
      <c r="B1710" s="1">
        <v>1476.7380000000001</v>
      </c>
      <c r="C1710" s="1">
        <v>625.3347</v>
      </c>
      <c r="D1710" s="1">
        <v>259.2516</v>
      </c>
      <c r="E1710" s="2">
        <v>127781</v>
      </c>
      <c r="F1710" s="1">
        <v>402.06259999999997</v>
      </c>
      <c r="G1710" s="1">
        <v>0.91</v>
      </c>
      <c r="H1710" s="1">
        <v>0.99360000000000004</v>
      </c>
      <c r="I1710" s="1">
        <v>0.64849999999999997</v>
      </c>
      <c r="J1710" s="1">
        <v>0.73160000000000003</v>
      </c>
      <c r="K1710" s="1">
        <v>2.4121000000000001</v>
      </c>
      <c r="L1710" s="1">
        <v>0.64300000000000002</v>
      </c>
      <c r="M1710">
        <v>1</v>
      </c>
    </row>
    <row r="1711" spans="1:13" x14ac:dyDescent="0.3">
      <c r="A1711" s="2">
        <v>78435</v>
      </c>
      <c r="B1711" s="1">
        <v>1110.106</v>
      </c>
      <c r="C1711" s="1">
        <v>459.71780000000001</v>
      </c>
      <c r="D1711" s="1">
        <v>217.642</v>
      </c>
      <c r="E1711" s="2">
        <v>78988</v>
      </c>
      <c r="F1711" s="1">
        <v>316.01670000000001</v>
      </c>
      <c r="G1711" s="1">
        <v>0.88080000000000003</v>
      </c>
      <c r="H1711" s="1">
        <v>0.99299999999999999</v>
      </c>
      <c r="I1711" s="1">
        <v>0.75319999999999998</v>
      </c>
      <c r="J1711" s="1">
        <v>0.79979999999999996</v>
      </c>
      <c r="K1711" s="1">
        <v>2.1122999999999998</v>
      </c>
      <c r="L1711" s="1">
        <v>0.68740000000000001</v>
      </c>
      <c r="M1711">
        <v>1</v>
      </c>
    </row>
    <row r="1712" spans="1:13" x14ac:dyDescent="0.3">
      <c r="A1712" s="2">
        <v>78509</v>
      </c>
      <c r="B1712" s="1">
        <v>1189.57</v>
      </c>
      <c r="C1712" s="1">
        <v>515.05769999999995</v>
      </c>
      <c r="D1712" s="1">
        <v>195.04640000000001</v>
      </c>
      <c r="E1712" s="2">
        <v>79786</v>
      </c>
      <c r="F1712" s="1">
        <v>316.16570000000002</v>
      </c>
      <c r="G1712" s="1">
        <v>0.92549999999999999</v>
      </c>
      <c r="H1712" s="1">
        <v>0.98399999999999999</v>
      </c>
      <c r="I1712" s="1">
        <v>0.75609999999999999</v>
      </c>
      <c r="J1712" s="1">
        <v>0.69720000000000004</v>
      </c>
      <c r="K1712" s="1">
        <v>2.6406999999999998</v>
      </c>
      <c r="L1712" s="1">
        <v>0.61380000000000001</v>
      </c>
      <c r="M1712">
        <v>1</v>
      </c>
    </row>
    <row r="1713" spans="1:13" x14ac:dyDescent="0.3">
      <c r="A1713" s="2">
        <v>92121</v>
      </c>
      <c r="B1713" s="1">
        <v>1263.489</v>
      </c>
      <c r="C1713" s="1">
        <v>547.34100000000001</v>
      </c>
      <c r="D1713" s="1">
        <v>215.4632</v>
      </c>
      <c r="E1713" s="2">
        <v>92801</v>
      </c>
      <c r="F1713" s="1">
        <v>342.47930000000002</v>
      </c>
      <c r="G1713" s="1">
        <v>0.91930000000000001</v>
      </c>
      <c r="H1713" s="1">
        <v>0.99270000000000003</v>
      </c>
      <c r="I1713" s="1">
        <v>0.73709999999999998</v>
      </c>
      <c r="J1713" s="1">
        <v>0.72509999999999997</v>
      </c>
      <c r="K1713" s="1">
        <v>2.5402999999999998</v>
      </c>
      <c r="L1713" s="1">
        <v>0.62570000000000003</v>
      </c>
      <c r="M1713">
        <v>1</v>
      </c>
    </row>
    <row r="1714" spans="1:13" x14ac:dyDescent="0.3">
      <c r="A1714" s="2">
        <v>76996</v>
      </c>
      <c r="B1714" s="1">
        <v>1096.2629999999999</v>
      </c>
      <c r="C1714" s="1">
        <v>447.32619999999997</v>
      </c>
      <c r="D1714" s="1">
        <v>219.80330000000001</v>
      </c>
      <c r="E1714" s="2">
        <v>77711</v>
      </c>
      <c r="F1714" s="1">
        <v>313.1044</v>
      </c>
      <c r="G1714" s="1">
        <v>0.871</v>
      </c>
      <c r="H1714" s="1">
        <v>0.99080000000000001</v>
      </c>
      <c r="I1714" s="1">
        <v>0.72809999999999997</v>
      </c>
      <c r="J1714" s="1">
        <v>0.80510000000000004</v>
      </c>
      <c r="K1714" s="1">
        <v>2.0350999999999999</v>
      </c>
      <c r="L1714" s="1">
        <v>0.69989999999999997</v>
      </c>
      <c r="M1714">
        <v>1</v>
      </c>
    </row>
    <row r="1715" spans="1:13" x14ac:dyDescent="0.3">
      <c r="A1715" s="2">
        <v>77070</v>
      </c>
      <c r="B1715" s="1">
        <v>1152.83</v>
      </c>
      <c r="C1715" s="1">
        <v>486.47840000000002</v>
      </c>
      <c r="D1715" s="1">
        <v>202.52279999999999</v>
      </c>
      <c r="E1715" s="2">
        <v>77800</v>
      </c>
      <c r="F1715" s="1">
        <v>313.25479999999999</v>
      </c>
      <c r="G1715" s="1">
        <v>0.90920000000000001</v>
      </c>
      <c r="H1715" s="1">
        <v>0.99060000000000004</v>
      </c>
      <c r="I1715" s="1">
        <v>0.57150000000000001</v>
      </c>
      <c r="J1715" s="1">
        <v>0.72870000000000001</v>
      </c>
      <c r="K1715" s="1">
        <v>2.4020999999999999</v>
      </c>
      <c r="L1715" s="1">
        <v>0.64390000000000003</v>
      </c>
      <c r="M1715">
        <v>1</v>
      </c>
    </row>
    <row r="1716" spans="1:13" x14ac:dyDescent="0.3">
      <c r="A1716" s="2">
        <v>96569</v>
      </c>
      <c r="B1716" s="1">
        <v>1286.5239999999999</v>
      </c>
      <c r="C1716" s="1">
        <v>549.63919999999996</v>
      </c>
      <c r="D1716" s="1">
        <v>224.39529999999999</v>
      </c>
      <c r="E1716" s="2">
        <v>97350</v>
      </c>
      <c r="F1716" s="1">
        <v>350.65010000000001</v>
      </c>
      <c r="G1716" s="1">
        <v>0.91290000000000004</v>
      </c>
      <c r="H1716" s="1">
        <v>0.99199999999999999</v>
      </c>
      <c r="I1716" s="1">
        <v>0.7379</v>
      </c>
      <c r="J1716" s="1">
        <v>0.73319999999999996</v>
      </c>
      <c r="K1716" s="1">
        <v>2.4493999999999998</v>
      </c>
      <c r="L1716" s="1">
        <v>0.63800000000000001</v>
      </c>
      <c r="M1716">
        <v>1</v>
      </c>
    </row>
    <row r="1717" spans="1:13" x14ac:dyDescent="0.3">
      <c r="A1717" s="2">
        <v>79791</v>
      </c>
      <c r="B1717" s="1">
        <v>1098.242</v>
      </c>
      <c r="C1717" s="1">
        <v>443.29410000000001</v>
      </c>
      <c r="D1717" s="1">
        <v>229.58539999999999</v>
      </c>
      <c r="E1717" s="2">
        <v>80395</v>
      </c>
      <c r="F1717" s="1">
        <v>318.73669999999998</v>
      </c>
      <c r="G1717" s="1">
        <v>0.85540000000000005</v>
      </c>
      <c r="H1717" s="1">
        <v>0.99250000000000005</v>
      </c>
      <c r="I1717" s="1">
        <v>0.72270000000000001</v>
      </c>
      <c r="J1717" s="1">
        <v>0.83130000000000004</v>
      </c>
      <c r="K1717" s="1">
        <v>1.9308000000000001</v>
      </c>
      <c r="L1717" s="1">
        <v>0.71899999999999997</v>
      </c>
      <c r="M1717">
        <v>1</v>
      </c>
    </row>
    <row r="1718" spans="1:13" x14ac:dyDescent="0.3">
      <c r="A1718" s="2">
        <v>62573</v>
      </c>
      <c r="B1718" s="1">
        <v>1027.221</v>
      </c>
      <c r="C1718" s="1">
        <v>431.42950000000002</v>
      </c>
      <c r="D1718" s="1">
        <v>185.27809999999999</v>
      </c>
      <c r="E1718" s="2">
        <v>63424</v>
      </c>
      <c r="F1718" s="1">
        <v>282.2595</v>
      </c>
      <c r="G1718" s="1">
        <v>0.90310000000000001</v>
      </c>
      <c r="H1718" s="1">
        <v>0.98660000000000003</v>
      </c>
      <c r="I1718" s="1">
        <v>0.75929999999999997</v>
      </c>
      <c r="J1718" s="1">
        <v>0.74519999999999997</v>
      </c>
      <c r="K1718" s="1">
        <v>2.3285999999999998</v>
      </c>
      <c r="L1718" s="1">
        <v>0.6542</v>
      </c>
      <c r="M1718">
        <v>1</v>
      </c>
    </row>
    <row r="1719" spans="1:13" x14ac:dyDescent="0.3">
      <c r="A1719" s="2">
        <v>115050</v>
      </c>
      <c r="B1719" s="1">
        <v>1443.597</v>
      </c>
      <c r="C1719" s="1">
        <v>616.57889999999998</v>
      </c>
      <c r="D1719" s="1">
        <v>238.41130000000001</v>
      </c>
      <c r="E1719" s="2">
        <v>116063</v>
      </c>
      <c r="F1719" s="1">
        <v>382.73520000000002</v>
      </c>
      <c r="G1719" s="1">
        <v>0.92220000000000002</v>
      </c>
      <c r="H1719" s="1">
        <v>0.99129999999999996</v>
      </c>
      <c r="I1719" s="1">
        <v>0.70779999999999998</v>
      </c>
      <c r="J1719" s="1">
        <v>0.69379999999999997</v>
      </c>
      <c r="K1719" s="1">
        <v>2.5861999999999998</v>
      </c>
      <c r="L1719" s="1">
        <v>0.62070000000000003</v>
      </c>
      <c r="M1719">
        <v>1</v>
      </c>
    </row>
    <row r="1720" spans="1:13" x14ac:dyDescent="0.3">
      <c r="A1720" s="2">
        <v>110389</v>
      </c>
      <c r="B1720" s="1">
        <v>1319.7159999999999</v>
      </c>
      <c r="C1720" s="1">
        <v>540.73889999999994</v>
      </c>
      <c r="D1720" s="1">
        <v>261.42840000000001</v>
      </c>
      <c r="E1720" s="2">
        <v>111252</v>
      </c>
      <c r="F1720" s="1">
        <v>374.90219999999999</v>
      </c>
      <c r="G1720" s="1">
        <v>0.87539999999999996</v>
      </c>
      <c r="H1720" s="1">
        <v>0.99219999999999997</v>
      </c>
      <c r="I1720" s="1">
        <v>0.7087</v>
      </c>
      <c r="J1720" s="1">
        <v>0.79649999999999999</v>
      </c>
      <c r="K1720" s="1">
        <v>2.0684</v>
      </c>
      <c r="L1720" s="1">
        <v>0.69330000000000003</v>
      </c>
      <c r="M1720">
        <v>1</v>
      </c>
    </row>
    <row r="1721" spans="1:13" x14ac:dyDescent="0.3">
      <c r="A1721" s="2">
        <v>93023</v>
      </c>
      <c r="B1721" s="1">
        <v>1182.6969999999999</v>
      </c>
      <c r="C1721" s="1">
        <v>467.02179999999998</v>
      </c>
      <c r="D1721" s="1">
        <v>255.09020000000001</v>
      </c>
      <c r="E1721" s="2">
        <v>93982</v>
      </c>
      <c r="F1721" s="1">
        <v>344.15190000000001</v>
      </c>
      <c r="G1721" s="1">
        <v>0.8377</v>
      </c>
      <c r="H1721" s="1">
        <v>0.98980000000000001</v>
      </c>
      <c r="I1721" s="1">
        <v>0.70550000000000002</v>
      </c>
      <c r="J1721" s="1">
        <v>0.8357</v>
      </c>
      <c r="K1721" s="1">
        <v>1.8308</v>
      </c>
      <c r="L1721" s="1">
        <v>0.7369</v>
      </c>
      <c r="M1721">
        <v>1</v>
      </c>
    </row>
    <row r="1722" spans="1:13" x14ac:dyDescent="0.3">
      <c r="A1722" s="2">
        <v>95153</v>
      </c>
      <c r="B1722" s="1">
        <v>1275.788</v>
      </c>
      <c r="C1722" s="1">
        <v>545.14070000000004</v>
      </c>
      <c r="D1722" s="1">
        <v>222.8597</v>
      </c>
      <c r="E1722" s="2">
        <v>95835</v>
      </c>
      <c r="F1722" s="1">
        <v>348.06979999999999</v>
      </c>
      <c r="G1722" s="1">
        <v>0.91259999999999997</v>
      </c>
      <c r="H1722" s="1">
        <v>0.9929</v>
      </c>
      <c r="I1722" s="1">
        <v>0.74119999999999997</v>
      </c>
      <c r="J1722" s="1">
        <v>0.73460000000000003</v>
      </c>
      <c r="K1722" s="1">
        <v>2.4460999999999999</v>
      </c>
      <c r="L1722" s="1">
        <v>0.63849999999999996</v>
      </c>
      <c r="M1722">
        <v>1</v>
      </c>
    </row>
    <row r="1723" spans="1:13" x14ac:dyDescent="0.3">
      <c r="A1723" s="2">
        <v>78155</v>
      </c>
      <c r="B1723" s="1">
        <v>1163.7139999999999</v>
      </c>
      <c r="C1723" s="1">
        <v>490.50650000000002</v>
      </c>
      <c r="D1723" s="1">
        <v>203.7236</v>
      </c>
      <c r="E1723" s="2">
        <v>79318</v>
      </c>
      <c r="F1723" s="1">
        <v>315.45209999999997</v>
      </c>
      <c r="G1723" s="1">
        <v>0.90969999999999995</v>
      </c>
      <c r="H1723" s="1">
        <v>0.98529999999999995</v>
      </c>
      <c r="I1723" s="1">
        <v>0.57750000000000001</v>
      </c>
      <c r="J1723" s="1">
        <v>0.72519999999999996</v>
      </c>
      <c r="K1723" s="1">
        <v>2.4077000000000002</v>
      </c>
      <c r="L1723" s="1">
        <v>0.6431</v>
      </c>
      <c r="M1723">
        <v>1</v>
      </c>
    </row>
    <row r="1724" spans="1:13" x14ac:dyDescent="0.3">
      <c r="A1724" s="2">
        <v>91103</v>
      </c>
      <c r="B1724" s="1">
        <v>1219.0409999999999</v>
      </c>
      <c r="C1724" s="1">
        <v>511.15030000000002</v>
      </c>
      <c r="D1724" s="1">
        <v>228.26050000000001</v>
      </c>
      <c r="E1724" s="2">
        <v>91730</v>
      </c>
      <c r="F1724" s="1">
        <v>340.58179999999999</v>
      </c>
      <c r="G1724" s="1">
        <v>0.89480000000000004</v>
      </c>
      <c r="H1724" s="1">
        <v>0.99319999999999997</v>
      </c>
      <c r="I1724" s="1">
        <v>0.75890000000000002</v>
      </c>
      <c r="J1724" s="1">
        <v>0.77039999999999997</v>
      </c>
      <c r="K1724" s="1">
        <v>2.2393000000000001</v>
      </c>
      <c r="L1724" s="1">
        <v>0.6663</v>
      </c>
      <c r="M1724">
        <v>1</v>
      </c>
    </row>
    <row r="1725" spans="1:13" x14ac:dyDescent="0.3">
      <c r="A1725" s="2">
        <v>71563</v>
      </c>
      <c r="B1725" s="1">
        <v>1099.3230000000001</v>
      </c>
      <c r="C1725" s="1">
        <v>470.89069999999998</v>
      </c>
      <c r="D1725" s="1">
        <v>194.15450000000001</v>
      </c>
      <c r="E1725" s="2">
        <v>72156</v>
      </c>
      <c r="F1725" s="1">
        <v>301.85570000000001</v>
      </c>
      <c r="G1725" s="1">
        <v>0.91100000000000003</v>
      </c>
      <c r="H1725" s="1">
        <v>0.99180000000000001</v>
      </c>
      <c r="I1725" s="1">
        <v>0.67490000000000006</v>
      </c>
      <c r="J1725" s="1">
        <v>0.74409999999999998</v>
      </c>
      <c r="K1725" s="1">
        <v>2.4253</v>
      </c>
      <c r="L1725" s="1">
        <v>0.64100000000000001</v>
      </c>
      <c r="M1725">
        <v>1</v>
      </c>
    </row>
    <row r="1726" spans="1:13" x14ac:dyDescent="0.3">
      <c r="A1726" s="2">
        <v>104737</v>
      </c>
      <c r="B1726" s="1">
        <v>1288.6569999999999</v>
      </c>
      <c r="C1726" s="1">
        <v>528.90440000000001</v>
      </c>
      <c r="D1726" s="1">
        <v>252.93559999999999</v>
      </c>
      <c r="E1726" s="2">
        <v>105800</v>
      </c>
      <c r="F1726" s="1">
        <v>365.17840000000001</v>
      </c>
      <c r="G1726" s="1">
        <v>0.87819999999999998</v>
      </c>
      <c r="H1726" s="1">
        <v>0.99</v>
      </c>
      <c r="I1726" s="1">
        <v>0.75590000000000002</v>
      </c>
      <c r="J1726" s="1">
        <v>0.79259999999999997</v>
      </c>
      <c r="K1726" s="1">
        <v>2.0911</v>
      </c>
      <c r="L1726" s="1">
        <v>0.69040000000000001</v>
      </c>
      <c r="M1726">
        <v>1</v>
      </c>
    </row>
    <row r="1727" spans="1:13" x14ac:dyDescent="0.3">
      <c r="A1727" s="2">
        <v>65353</v>
      </c>
      <c r="B1727" s="1">
        <v>1187.425</v>
      </c>
      <c r="C1727" s="1">
        <v>507.2473</v>
      </c>
      <c r="D1727" s="1">
        <v>177.0789</v>
      </c>
      <c r="E1727" s="2">
        <v>71144</v>
      </c>
      <c r="F1727" s="1">
        <v>288.4615</v>
      </c>
      <c r="G1727" s="1">
        <v>0.93710000000000004</v>
      </c>
      <c r="H1727" s="1">
        <v>0.91859999999999997</v>
      </c>
      <c r="I1727" s="1">
        <v>0.54110000000000003</v>
      </c>
      <c r="J1727" s="1">
        <v>0.58250000000000002</v>
      </c>
      <c r="K1727" s="1">
        <v>2.8645</v>
      </c>
      <c r="L1727" s="1">
        <v>0.56869999999999998</v>
      </c>
      <c r="M1727">
        <v>1</v>
      </c>
    </row>
    <row r="1728" spans="1:13" x14ac:dyDescent="0.3">
      <c r="A1728" s="2">
        <v>77793</v>
      </c>
      <c r="B1728" s="1">
        <v>1112.0129999999999</v>
      </c>
      <c r="C1728" s="1">
        <v>451.9581</v>
      </c>
      <c r="D1728" s="1">
        <v>220.19399999999999</v>
      </c>
      <c r="E1728" s="2">
        <v>78655</v>
      </c>
      <c r="F1728" s="1">
        <v>314.72070000000002</v>
      </c>
      <c r="G1728" s="1">
        <v>0.87329999999999997</v>
      </c>
      <c r="H1728" s="1">
        <v>0.98899999999999999</v>
      </c>
      <c r="I1728" s="1">
        <v>0.65459999999999996</v>
      </c>
      <c r="J1728" s="1">
        <v>0.79059999999999997</v>
      </c>
      <c r="K1728" s="1">
        <v>2.0525000000000002</v>
      </c>
      <c r="L1728" s="1">
        <v>0.69630000000000003</v>
      </c>
      <c r="M1728">
        <v>1</v>
      </c>
    </row>
    <row r="1729" spans="1:13" x14ac:dyDescent="0.3">
      <c r="A1729" s="2">
        <v>85170</v>
      </c>
      <c r="B1729" s="1">
        <v>1178.6980000000001</v>
      </c>
      <c r="C1729" s="1">
        <v>495.04860000000002</v>
      </c>
      <c r="D1729" s="1">
        <v>219.54390000000001</v>
      </c>
      <c r="E1729" s="2">
        <v>85963</v>
      </c>
      <c r="F1729" s="1">
        <v>329.30500000000001</v>
      </c>
      <c r="G1729" s="1">
        <v>0.89629999999999999</v>
      </c>
      <c r="H1729" s="1">
        <v>0.99080000000000001</v>
      </c>
      <c r="I1729" s="1">
        <v>0.70369999999999999</v>
      </c>
      <c r="J1729" s="1">
        <v>0.77039999999999997</v>
      </c>
      <c r="K1729" s="1">
        <v>2.2549000000000001</v>
      </c>
      <c r="L1729" s="1">
        <v>0.66520000000000001</v>
      </c>
      <c r="M1729">
        <v>1</v>
      </c>
    </row>
    <row r="1730" spans="1:13" x14ac:dyDescent="0.3">
      <c r="A1730" s="2">
        <v>99759</v>
      </c>
      <c r="B1730" s="1">
        <v>1306.807</v>
      </c>
      <c r="C1730" s="1">
        <v>560.33770000000004</v>
      </c>
      <c r="D1730" s="1">
        <v>226.98150000000001</v>
      </c>
      <c r="E1730" s="2">
        <v>100553</v>
      </c>
      <c r="F1730" s="1">
        <v>356.39460000000003</v>
      </c>
      <c r="G1730" s="1">
        <v>0.9143</v>
      </c>
      <c r="H1730" s="1">
        <v>0.99209999999999998</v>
      </c>
      <c r="I1730" s="1">
        <v>0.77869999999999995</v>
      </c>
      <c r="J1730" s="1">
        <v>0.73409999999999997</v>
      </c>
      <c r="K1730" s="1">
        <v>2.4685999999999999</v>
      </c>
      <c r="L1730" s="1">
        <v>0.63600000000000001</v>
      </c>
      <c r="M1730">
        <v>1</v>
      </c>
    </row>
    <row r="1731" spans="1:13" x14ac:dyDescent="0.3">
      <c r="A1731" s="2">
        <v>84942</v>
      </c>
      <c r="B1731" s="1">
        <v>1144.6099999999999</v>
      </c>
      <c r="C1731" s="1">
        <v>461.04149999999998</v>
      </c>
      <c r="D1731" s="1">
        <v>235.17609999999999</v>
      </c>
      <c r="E1731" s="2">
        <v>85679</v>
      </c>
      <c r="F1731" s="1">
        <v>328.86399999999998</v>
      </c>
      <c r="G1731" s="1">
        <v>0.86009999999999998</v>
      </c>
      <c r="H1731" s="1">
        <v>0.99139999999999995</v>
      </c>
      <c r="I1731" s="1">
        <v>0.74370000000000003</v>
      </c>
      <c r="J1731" s="1">
        <v>0.81469999999999998</v>
      </c>
      <c r="K1731" s="1">
        <v>1.9603999999999999</v>
      </c>
      <c r="L1731" s="1">
        <v>0.71330000000000005</v>
      </c>
      <c r="M1731">
        <v>1</v>
      </c>
    </row>
    <row r="1732" spans="1:13" x14ac:dyDescent="0.3">
      <c r="A1732" s="2">
        <v>91551</v>
      </c>
      <c r="B1732" s="1">
        <v>1210.7149999999999</v>
      </c>
      <c r="C1732" s="1">
        <v>498.28449999999998</v>
      </c>
      <c r="D1732" s="1">
        <v>234.82230000000001</v>
      </c>
      <c r="E1732" s="2">
        <v>92306</v>
      </c>
      <c r="F1732" s="1">
        <v>341.41820000000001</v>
      </c>
      <c r="G1732" s="1">
        <v>0.88200000000000001</v>
      </c>
      <c r="H1732" s="1">
        <v>0.99180000000000001</v>
      </c>
      <c r="I1732" s="1">
        <v>0.70899999999999996</v>
      </c>
      <c r="J1732" s="1">
        <v>0.78490000000000004</v>
      </c>
      <c r="K1732" s="1">
        <v>2.1219999999999999</v>
      </c>
      <c r="L1732" s="1">
        <v>0.68520000000000003</v>
      </c>
      <c r="M1732">
        <v>1</v>
      </c>
    </row>
    <row r="1733" spans="1:13" x14ac:dyDescent="0.3">
      <c r="A1733" s="2">
        <v>84112</v>
      </c>
      <c r="B1733" s="1">
        <v>1149.4190000000001</v>
      </c>
      <c r="C1733" s="1">
        <v>472.50150000000002</v>
      </c>
      <c r="D1733" s="1">
        <v>227.4735</v>
      </c>
      <c r="E1733" s="2">
        <v>84770</v>
      </c>
      <c r="F1733" s="1">
        <v>327.25330000000002</v>
      </c>
      <c r="G1733" s="1">
        <v>0.87649999999999995</v>
      </c>
      <c r="H1733" s="1">
        <v>0.99219999999999997</v>
      </c>
      <c r="I1733" s="1">
        <v>0.69299999999999995</v>
      </c>
      <c r="J1733" s="1">
        <v>0.8</v>
      </c>
      <c r="K1733" s="1">
        <v>2.0771999999999999</v>
      </c>
      <c r="L1733" s="1">
        <v>0.69259999999999999</v>
      </c>
      <c r="M1733">
        <v>1</v>
      </c>
    </row>
    <row r="1734" spans="1:13" x14ac:dyDescent="0.3">
      <c r="A1734" s="2">
        <v>86012</v>
      </c>
      <c r="B1734" s="1">
        <v>1211.934</v>
      </c>
      <c r="C1734" s="1">
        <v>515.80880000000002</v>
      </c>
      <c r="D1734" s="1">
        <v>214.15459999999999</v>
      </c>
      <c r="E1734" s="2">
        <v>86709</v>
      </c>
      <c r="F1734" s="1">
        <v>330.92880000000002</v>
      </c>
      <c r="G1734" s="1">
        <v>0.90969999999999995</v>
      </c>
      <c r="H1734" s="1">
        <v>0.99199999999999999</v>
      </c>
      <c r="I1734" s="1">
        <v>0.7661</v>
      </c>
      <c r="J1734" s="1">
        <v>0.7359</v>
      </c>
      <c r="K1734" s="1">
        <v>2.4085999999999999</v>
      </c>
      <c r="L1734" s="1">
        <v>0.64159999999999995</v>
      </c>
      <c r="M1734">
        <v>1</v>
      </c>
    </row>
    <row r="1735" spans="1:13" x14ac:dyDescent="0.3">
      <c r="A1735" s="2">
        <v>85518</v>
      </c>
      <c r="B1735" s="1">
        <v>1203.08</v>
      </c>
      <c r="C1735" s="1">
        <v>505.59469999999999</v>
      </c>
      <c r="D1735" s="1">
        <v>216.84819999999999</v>
      </c>
      <c r="E1735" s="2">
        <v>86248</v>
      </c>
      <c r="F1735" s="1">
        <v>329.97710000000001</v>
      </c>
      <c r="G1735" s="1">
        <v>0.90339999999999998</v>
      </c>
      <c r="H1735" s="1">
        <v>0.99150000000000005</v>
      </c>
      <c r="I1735" s="1">
        <v>0.57579999999999998</v>
      </c>
      <c r="J1735" s="1">
        <v>0.74250000000000005</v>
      </c>
      <c r="K1735" s="1">
        <v>2.3315999999999999</v>
      </c>
      <c r="L1735" s="1">
        <v>0.65269999999999995</v>
      </c>
      <c r="M1735">
        <v>1</v>
      </c>
    </row>
    <row r="1736" spans="1:13" x14ac:dyDescent="0.3">
      <c r="A1736" s="2">
        <v>77348</v>
      </c>
      <c r="B1736" s="1">
        <v>1103.3710000000001</v>
      </c>
      <c r="C1736" s="1">
        <v>452.02969999999999</v>
      </c>
      <c r="D1736" s="1">
        <v>218.66669999999999</v>
      </c>
      <c r="E1736" s="2">
        <v>78310</v>
      </c>
      <c r="F1736" s="1">
        <v>313.8193</v>
      </c>
      <c r="G1736" s="1">
        <v>0.87519999999999998</v>
      </c>
      <c r="H1736" s="1">
        <v>0.98770000000000002</v>
      </c>
      <c r="I1736" s="1">
        <v>0.66620000000000001</v>
      </c>
      <c r="J1736" s="1">
        <v>0.7984</v>
      </c>
      <c r="K1736" s="1">
        <v>2.0672000000000001</v>
      </c>
      <c r="L1736" s="1">
        <v>0.69420000000000004</v>
      </c>
      <c r="M1736">
        <v>1</v>
      </c>
    </row>
    <row r="1737" spans="1:13" x14ac:dyDescent="0.3">
      <c r="A1737" s="2">
        <v>73152</v>
      </c>
      <c r="B1737" s="1">
        <v>1091.8140000000001</v>
      </c>
      <c r="C1737" s="1">
        <v>461.29349999999999</v>
      </c>
      <c r="D1737" s="1">
        <v>202.46109999999999</v>
      </c>
      <c r="E1737" s="2">
        <v>73699</v>
      </c>
      <c r="F1737" s="1">
        <v>305.18849999999998</v>
      </c>
      <c r="G1737" s="1">
        <v>0.89849999999999997</v>
      </c>
      <c r="H1737" s="1">
        <v>0.99260000000000004</v>
      </c>
      <c r="I1737" s="1">
        <v>0.71930000000000005</v>
      </c>
      <c r="J1737" s="1">
        <v>0.77110000000000001</v>
      </c>
      <c r="K1737" s="1">
        <v>2.2784</v>
      </c>
      <c r="L1737" s="1">
        <v>0.66159999999999997</v>
      </c>
      <c r="M1737">
        <v>1</v>
      </c>
    </row>
    <row r="1738" spans="1:13" x14ac:dyDescent="0.3">
      <c r="A1738" s="2">
        <v>98841</v>
      </c>
      <c r="B1738" s="1">
        <v>1254.7650000000001</v>
      </c>
      <c r="C1738" s="1">
        <v>497.77839999999998</v>
      </c>
      <c r="D1738" s="1">
        <v>253.9804</v>
      </c>
      <c r="E1738" s="2">
        <v>99728</v>
      </c>
      <c r="F1738" s="1">
        <v>354.75099999999998</v>
      </c>
      <c r="G1738" s="1">
        <v>0.86</v>
      </c>
      <c r="H1738" s="1">
        <v>0.99109999999999998</v>
      </c>
      <c r="I1738" s="1">
        <v>0.64119999999999999</v>
      </c>
      <c r="J1738" s="1">
        <v>0.78890000000000005</v>
      </c>
      <c r="K1738" s="1">
        <v>1.9599</v>
      </c>
      <c r="L1738" s="1">
        <v>0.7127</v>
      </c>
      <c r="M1738">
        <v>1</v>
      </c>
    </row>
    <row r="1739" spans="1:13" x14ac:dyDescent="0.3">
      <c r="A1739" s="2">
        <v>94129</v>
      </c>
      <c r="B1739" s="1">
        <v>1262.076</v>
      </c>
      <c r="C1739" s="1">
        <v>534.93150000000003</v>
      </c>
      <c r="D1739" s="1">
        <v>224.79069999999999</v>
      </c>
      <c r="E1739" s="2">
        <v>94983</v>
      </c>
      <c r="F1739" s="1">
        <v>346.1918</v>
      </c>
      <c r="G1739" s="1">
        <v>0.90739999999999998</v>
      </c>
      <c r="H1739" s="1">
        <v>0.99099999999999999</v>
      </c>
      <c r="I1739" s="1">
        <v>0.70309999999999995</v>
      </c>
      <c r="J1739" s="1">
        <v>0.74260000000000004</v>
      </c>
      <c r="K1739" s="1">
        <v>2.3797000000000001</v>
      </c>
      <c r="L1739" s="1">
        <v>0.6472</v>
      </c>
      <c r="M1739">
        <v>1</v>
      </c>
    </row>
    <row r="1740" spans="1:13" x14ac:dyDescent="0.3">
      <c r="A1740" s="2">
        <v>90785</v>
      </c>
      <c r="B1740" s="1">
        <v>1194.154</v>
      </c>
      <c r="C1740" s="1">
        <v>488.2466</v>
      </c>
      <c r="D1740" s="1">
        <v>237.2655</v>
      </c>
      <c r="E1740" s="2">
        <v>91588</v>
      </c>
      <c r="F1740" s="1">
        <v>339.98680000000002</v>
      </c>
      <c r="G1740" s="1">
        <v>0.874</v>
      </c>
      <c r="H1740" s="1">
        <v>0.99119999999999997</v>
      </c>
      <c r="I1740" s="1">
        <v>0.75319999999999998</v>
      </c>
      <c r="J1740" s="1">
        <v>0.8</v>
      </c>
      <c r="K1740" s="1">
        <v>2.0577999999999999</v>
      </c>
      <c r="L1740" s="1">
        <v>0.69630000000000003</v>
      </c>
      <c r="M1740">
        <v>1</v>
      </c>
    </row>
    <row r="1741" spans="1:13" x14ac:dyDescent="0.3">
      <c r="A1741" s="2">
        <v>86784</v>
      </c>
      <c r="B1741" s="1">
        <v>1169.443</v>
      </c>
      <c r="C1741" s="1">
        <v>475.65940000000001</v>
      </c>
      <c r="D1741" s="1">
        <v>232.8886</v>
      </c>
      <c r="E1741" s="2">
        <v>87560</v>
      </c>
      <c r="F1741" s="1">
        <v>332.41059999999999</v>
      </c>
      <c r="G1741" s="1">
        <v>0.87190000000000001</v>
      </c>
      <c r="H1741" s="1">
        <v>0.99109999999999998</v>
      </c>
      <c r="I1741" s="1">
        <v>0.7379</v>
      </c>
      <c r="J1741" s="1">
        <v>0.7974</v>
      </c>
      <c r="K1741" s="1">
        <v>2.0424000000000002</v>
      </c>
      <c r="L1741" s="1">
        <v>0.69879999999999998</v>
      </c>
      <c r="M1741">
        <v>1</v>
      </c>
    </row>
    <row r="1742" spans="1:13" x14ac:dyDescent="0.3">
      <c r="A1742" s="2">
        <v>92231</v>
      </c>
      <c r="B1742" s="1">
        <v>1312.653</v>
      </c>
      <c r="C1742" s="1">
        <v>576.51559999999995</v>
      </c>
      <c r="D1742" s="1">
        <v>204.08179999999999</v>
      </c>
      <c r="E1742" s="2">
        <v>93061</v>
      </c>
      <c r="F1742" s="1">
        <v>342.68380000000002</v>
      </c>
      <c r="G1742" s="1">
        <v>0.93520000000000003</v>
      </c>
      <c r="H1742" s="1">
        <v>0.99109999999999998</v>
      </c>
      <c r="I1742" s="1">
        <v>0.76219999999999999</v>
      </c>
      <c r="J1742" s="1">
        <v>0.67259999999999998</v>
      </c>
      <c r="K1742" s="1">
        <v>2.8249</v>
      </c>
      <c r="L1742" s="1">
        <v>0.59440000000000004</v>
      </c>
      <c r="M1742">
        <v>1</v>
      </c>
    </row>
    <row r="1743" spans="1:13" x14ac:dyDescent="0.3">
      <c r="A1743" s="2">
        <v>69842</v>
      </c>
      <c r="B1743" s="1">
        <v>1105.2850000000001</v>
      </c>
      <c r="C1743" s="1">
        <v>469.4984</v>
      </c>
      <c r="D1743" s="1">
        <v>191.3546</v>
      </c>
      <c r="E1743" s="2">
        <v>70742</v>
      </c>
      <c r="F1743" s="1">
        <v>298.20400000000001</v>
      </c>
      <c r="G1743" s="1">
        <v>0.91320000000000001</v>
      </c>
      <c r="H1743" s="1">
        <v>0.98729999999999996</v>
      </c>
      <c r="I1743" s="1">
        <v>0.64880000000000004</v>
      </c>
      <c r="J1743" s="1">
        <v>0.71840000000000004</v>
      </c>
      <c r="K1743" s="1">
        <v>2.4535999999999998</v>
      </c>
      <c r="L1743" s="1">
        <v>0.63519999999999999</v>
      </c>
      <c r="M1743">
        <v>1</v>
      </c>
    </row>
    <row r="1744" spans="1:13" x14ac:dyDescent="0.3">
      <c r="A1744" s="2">
        <v>97198</v>
      </c>
      <c r="B1744" s="1">
        <v>1274.518</v>
      </c>
      <c r="C1744" s="1">
        <v>532.33879999999999</v>
      </c>
      <c r="D1744" s="1">
        <v>233.6575</v>
      </c>
      <c r="E1744" s="2">
        <v>98066</v>
      </c>
      <c r="F1744" s="1">
        <v>351.79020000000003</v>
      </c>
      <c r="G1744" s="1">
        <v>0.89849999999999997</v>
      </c>
      <c r="H1744" s="1">
        <v>0.99109999999999998</v>
      </c>
      <c r="I1744" s="1">
        <v>0.67969999999999997</v>
      </c>
      <c r="J1744" s="1">
        <v>0.75190000000000001</v>
      </c>
      <c r="K1744" s="1">
        <v>2.2783000000000002</v>
      </c>
      <c r="L1744" s="1">
        <v>0.66080000000000005</v>
      </c>
      <c r="M1744">
        <v>1</v>
      </c>
    </row>
    <row r="1745" spans="1:13" x14ac:dyDescent="0.3">
      <c r="A1745" s="2">
        <v>86473</v>
      </c>
      <c r="B1745" s="1">
        <v>1215.223</v>
      </c>
      <c r="C1745" s="1">
        <v>521.00120000000004</v>
      </c>
      <c r="D1745" s="1">
        <v>211.9367</v>
      </c>
      <c r="E1745" s="2">
        <v>87159</v>
      </c>
      <c r="F1745" s="1">
        <v>331.81450000000001</v>
      </c>
      <c r="G1745" s="1">
        <v>0.91349999999999998</v>
      </c>
      <c r="H1745" s="1">
        <v>0.99209999999999998</v>
      </c>
      <c r="I1745" s="1">
        <v>0.77559999999999996</v>
      </c>
      <c r="J1745" s="1">
        <v>0.73580000000000001</v>
      </c>
      <c r="K1745" s="1">
        <v>2.4582999999999999</v>
      </c>
      <c r="L1745" s="1">
        <v>0.63690000000000002</v>
      </c>
      <c r="M1745">
        <v>1</v>
      </c>
    </row>
    <row r="1746" spans="1:13" x14ac:dyDescent="0.3">
      <c r="A1746" s="2">
        <v>75034</v>
      </c>
      <c r="B1746" s="1">
        <v>1161.204</v>
      </c>
      <c r="C1746" s="1">
        <v>502.02370000000002</v>
      </c>
      <c r="D1746" s="1">
        <v>191.97630000000001</v>
      </c>
      <c r="E1746" s="2">
        <v>75714</v>
      </c>
      <c r="F1746" s="1">
        <v>309.08940000000001</v>
      </c>
      <c r="G1746" s="1">
        <v>0.92400000000000004</v>
      </c>
      <c r="H1746" s="1">
        <v>0.99099999999999999</v>
      </c>
      <c r="I1746" s="1">
        <v>0.60270000000000001</v>
      </c>
      <c r="J1746" s="1">
        <v>0.69930000000000003</v>
      </c>
      <c r="K1746" s="1">
        <v>2.6150000000000002</v>
      </c>
      <c r="L1746" s="1">
        <v>0.61570000000000003</v>
      </c>
      <c r="M1746">
        <v>1</v>
      </c>
    </row>
    <row r="1747" spans="1:13" x14ac:dyDescent="0.3">
      <c r="A1747" s="2">
        <v>65939</v>
      </c>
      <c r="B1747" s="1">
        <v>999.94299999999998</v>
      </c>
      <c r="C1747" s="1">
        <v>399.92509999999999</v>
      </c>
      <c r="D1747" s="1">
        <v>211.51679999999999</v>
      </c>
      <c r="E1747" s="2">
        <v>66452</v>
      </c>
      <c r="F1747" s="1">
        <v>289.75189999999998</v>
      </c>
      <c r="G1747" s="1">
        <v>0.84870000000000001</v>
      </c>
      <c r="H1747" s="1">
        <v>0.99229999999999996</v>
      </c>
      <c r="I1747" s="1">
        <v>0.67759999999999998</v>
      </c>
      <c r="J1747" s="1">
        <v>0.82869999999999999</v>
      </c>
      <c r="K1747" s="1">
        <v>1.8907</v>
      </c>
      <c r="L1747" s="1">
        <v>0.72450000000000003</v>
      </c>
      <c r="M1747">
        <v>1</v>
      </c>
    </row>
    <row r="1748" spans="1:13" x14ac:dyDescent="0.3">
      <c r="A1748" s="2">
        <v>81297</v>
      </c>
      <c r="B1748" s="1">
        <v>1112.297</v>
      </c>
      <c r="C1748" s="1">
        <v>441.43209999999999</v>
      </c>
      <c r="D1748" s="1">
        <v>235.1739</v>
      </c>
      <c r="E1748" s="2">
        <v>82052</v>
      </c>
      <c r="F1748" s="1">
        <v>321.73059999999998</v>
      </c>
      <c r="G1748" s="1">
        <v>0.84630000000000005</v>
      </c>
      <c r="H1748" s="1">
        <v>0.99080000000000001</v>
      </c>
      <c r="I1748" s="1">
        <v>0.75109999999999999</v>
      </c>
      <c r="J1748" s="1">
        <v>0.82569999999999999</v>
      </c>
      <c r="K1748" s="1">
        <v>1.877</v>
      </c>
      <c r="L1748" s="1">
        <v>0.7288</v>
      </c>
      <c r="M1748">
        <v>1</v>
      </c>
    </row>
    <row r="1749" spans="1:13" x14ac:dyDescent="0.3">
      <c r="A1749" s="2">
        <v>109914</v>
      </c>
      <c r="B1749" s="1">
        <v>1443.4280000000001</v>
      </c>
      <c r="C1749" s="1">
        <v>632.10799999999995</v>
      </c>
      <c r="D1749" s="1">
        <v>221.9675</v>
      </c>
      <c r="E1749" s="2">
        <v>110931</v>
      </c>
      <c r="F1749" s="1">
        <v>374.09469999999999</v>
      </c>
      <c r="G1749" s="1">
        <v>0.93630000000000002</v>
      </c>
      <c r="H1749" s="1">
        <v>0.99080000000000001</v>
      </c>
      <c r="I1749" s="1">
        <v>0.75290000000000001</v>
      </c>
      <c r="J1749" s="1">
        <v>0.66290000000000004</v>
      </c>
      <c r="K1749" s="1">
        <v>2.8477999999999999</v>
      </c>
      <c r="L1749" s="1">
        <v>0.59179999999999999</v>
      </c>
      <c r="M1749">
        <v>1</v>
      </c>
    </row>
    <row r="1750" spans="1:13" x14ac:dyDescent="0.3">
      <c r="A1750" s="2">
        <v>78323</v>
      </c>
      <c r="B1750" s="1">
        <v>1152.7560000000001</v>
      </c>
      <c r="C1750" s="1">
        <v>476.62759999999997</v>
      </c>
      <c r="D1750" s="1">
        <v>211.04939999999999</v>
      </c>
      <c r="E1750" s="2">
        <v>79445</v>
      </c>
      <c r="F1750" s="1">
        <v>315.791</v>
      </c>
      <c r="G1750" s="1">
        <v>0.89659999999999995</v>
      </c>
      <c r="H1750" s="1">
        <v>0.9859</v>
      </c>
      <c r="I1750" s="1">
        <v>0.66800000000000004</v>
      </c>
      <c r="J1750" s="1">
        <v>0.74070000000000003</v>
      </c>
      <c r="K1750" s="1">
        <v>2.2584</v>
      </c>
      <c r="L1750" s="1">
        <v>0.66259999999999997</v>
      </c>
      <c r="M1750">
        <v>1</v>
      </c>
    </row>
    <row r="1751" spans="1:13" x14ac:dyDescent="0.3">
      <c r="A1751" s="2">
        <v>77642</v>
      </c>
      <c r="B1751" s="1">
        <v>1179.49</v>
      </c>
      <c r="C1751" s="1">
        <v>504.86590000000001</v>
      </c>
      <c r="D1751" s="1">
        <v>196.62790000000001</v>
      </c>
      <c r="E1751" s="2">
        <v>78425</v>
      </c>
      <c r="F1751" s="1">
        <v>314.4151</v>
      </c>
      <c r="G1751" s="1">
        <v>0.92100000000000004</v>
      </c>
      <c r="H1751" s="1">
        <v>0.99</v>
      </c>
      <c r="I1751" s="1">
        <v>0.69359999999999999</v>
      </c>
      <c r="J1751" s="1">
        <v>0.70130000000000003</v>
      </c>
      <c r="K1751" s="1">
        <v>2.5676000000000001</v>
      </c>
      <c r="L1751" s="1">
        <v>0.62280000000000002</v>
      </c>
      <c r="M1751">
        <v>1</v>
      </c>
    </row>
    <row r="1752" spans="1:13" x14ac:dyDescent="0.3">
      <c r="A1752" s="2">
        <v>107268</v>
      </c>
      <c r="B1752" s="1">
        <v>1366.904</v>
      </c>
      <c r="C1752" s="1">
        <v>574.52869999999996</v>
      </c>
      <c r="D1752" s="1">
        <v>238.3152</v>
      </c>
      <c r="E1752" s="2">
        <v>108314</v>
      </c>
      <c r="F1752" s="1">
        <v>369.56439999999998</v>
      </c>
      <c r="G1752" s="1">
        <v>0.90990000000000004</v>
      </c>
      <c r="H1752" s="1">
        <v>0.99029999999999996</v>
      </c>
      <c r="I1752" s="1">
        <v>0.56079999999999997</v>
      </c>
      <c r="J1752" s="1">
        <v>0.72140000000000004</v>
      </c>
      <c r="K1752" s="1">
        <v>2.4108000000000001</v>
      </c>
      <c r="L1752" s="1">
        <v>0.64319999999999999</v>
      </c>
      <c r="M1752">
        <v>1</v>
      </c>
    </row>
    <row r="1753" spans="1:13" x14ac:dyDescent="0.3">
      <c r="A1753" s="2">
        <v>105261</v>
      </c>
      <c r="B1753" s="1">
        <v>1283.4190000000001</v>
      </c>
      <c r="C1753" s="1">
        <v>518.07439999999997</v>
      </c>
      <c r="D1753" s="1">
        <v>260.56400000000002</v>
      </c>
      <c r="E1753" s="2">
        <v>106036</v>
      </c>
      <c r="F1753" s="1">
        <v>366.0908</v>
      </c>
      <c r="G1753" s="1">
        <v>0.86429999999999996</v>
      </c>
      <c r="H1753" s="1">
        <v>0.99270000000000003</v>
      </c>
      <c r="I1753" s="1">
        <v>0.67200000000000004</v>
      </c>
      <c r="J1753" s="1">
        <v>0.80300000000000005</v>
      </c>
      <c r="K1753" s="1">
        <v>1.9883</v>
      </c>
      <c r="L1753" s="1">
        <v>0.70660000000000001</v>
      </c>
      <c r="M1753">
        <v>1</v>
      </c>
    </row>
    <row r="1754" spans="1:13" x14ac:dyDescent="0.3">
      <c r="A1754" s="2">
        <v>94660</v>
      </c>
      <c r="B1754" s="1">
        <v>1284.7190000000001</v>
      </c>
      <c r="C1754" s="1">
        <v>548.88030000000003</v>
      </c>
      <c r="D1754" s="1">
        <v>220.1875</v>
      </c>
      <c r="E1754" s="2">
        <v>95413</v>
      </c>
      <c r="F1754" s="1">
        <v>347.1669</v>
      </c>
      <c r="G1754" s="1">
        <v>0.91600000000000004</v>
      </c>
      <c r="H1754" s="1">
        <v>0.99209999999999998</v>
      </c>
      <c r="I1754" s="1">
        <v>0.73819999999999997</v>
      </c>
      <c r="J1754" s="1">
        <v>0.72070000000000001</v>
      </c>
      <c r="K1754" s="1">
        <v>2.4927999999999999</v>
      </c>
      <c r="L1754" s="1">
        <v>0.63249999999999995</v>
      </c>
      <c r="M1754">
        <v>1</v>
      </c>
    </row>
    <row r="1755" spans="1:13" x14ac:dyDescent="0.3">
      <c r="A1755" s="2">
        <v>88674</v>
      </c>
      <c r="B1755" s="1">
        <v>1205.4860000000001</v>
      </c>
      <c r="C1755" s="1">
        <v>503.76220000000001</v>
      </c>
      <c r="D1755" s="1">
        <v>224.47890000000001</v>
      </c>
      <c r="E1755" s="2">
        <v>89375</v>
      </c>
      <c r="F1755" s="1">
        <v>336.01080000000002</v>
      </c>
      <c r="G1755" s="1">
        <v>0.8952</v>
      </c>
      <c r="H1755" s="1">
        <v>0.99219999999999997</v>
      </c>
      <c r="I1755" s="1">
        <v>0.7137</v>
      </c>
      <c r="J1755" s="1">
        <v>0.76680000000000004</v>
      </c>
      <c r="K1755" s="1">
        <v>2.2441</v>
      </c>
      <c r="L1755" s="1">
        <v>0.66700000000000004</v>
      </c>
      <c r="M1755">
        <v>1</v>
      </c>
    </row>
    <row r="1756" spans="1:13" x14ac:dyDescent="0.3">
      <c r="A1756" s="2">
        <v>82134</v>
      </c>
      <c r="B1756" s="1">
        <v>1231.5630000000001</v>
      </c>
      <c r="C1756" s="1">
        <v>531.12159999999994</v>
      </c>
      <c r="D1756" s="1">
        <v>198.9794</v>
      </c>
      <c r="E1756" s="2">
        <v>83204</v>
      </c>
      <c r="F1756" s="1">
        <v>323.38249999999999</v>
      </c>
      <c r="G1756" s="1">
        <v>0.92720000000000002</v>
      </c>
      <c r="H1756" s="1">
        <v>0.98709999999999998</v>
      </c>
      <c r="I1756" s="1">
        <v>0.74390000000000001</v>
      </c>
      <c r="J1756" s="1">
        <v>0.68049999999999999</v>
      </c>
      <c r="K1756" s="1">
        <v>2.6692</v>
      </c>
      <c r="L1756" s="1">
        <v>0.6089</v>
      </c>
      <c r="M1756">
        <v>1</v>
      </c>
    </row>
    <row r="1757" spans="1:13" x14ac:dyDescent="0.3">
      <c r="A1757" s="2">
        <v>73016</v>
      </c>
      <c r="B1757" s="1">
        <v>1116.6110000000001</v>
      </c>
      <c r="C1757" s="1">
        <v>476.01029999999997</v>
      </c>
      <c r="D1757" s="1">
        <v>195.84639999999999</v>
      </c>
      <c r="E1757" s="2">
        <v>73751</v>
      </c>
      <c r="F1757" s="1">
        <v>304.90469999999999</v>
      </c>
      <c r="G1757" s="1">
        <v>0.91139999999999999</v>
      </c>
      <c r="H1757" s="1">
        <v>0.99</v>
      </c>
      <c r="I1757" s="1">
        <v>0.77739999999999998</v>
      </c>
      <c r="J1757" s="1">
        <v>0.7359</v>
      </c>
      <c r="K1757" s="1">
        <v>2.4304999999999999</v>
      </c>
      <c r="L1757" s="1">
        <v>0.64049999999999996</v>
      </c>
      <c r="M1757">
        <v>1</v>
      </c>
    </row>
    <row r="1758" spans="1:13" x14ac:dyDescent="0.3">
      <c r="A1758" s="2">
        <v>99902</v>
      </c>
      <c r="B1758" s="1">
        <v>1313.8510000000001</v>
      </c>
      <c r="C1758" s="1">
        <v>533.69470000000001</v>
      </c>
      <c r="D1758" s="1">
        <v>241.96879999999999</v>
      </c>
      <c r="E1758" s="2">
        <v>101899</v>
      </c>
      <c r="F1758" s="1">
        <v>356.6499</v>
      </c>
      <c r="G1758" s="1">
        <v>0.89129999999999998</v>
      </c>
      <c r="H1758" s="1">
        <v>0.98040000000000005</v>
      </c>
      <c r="I1758" s="1">
        <v>0.77080000000000004</v>
      </c>
      <c r="J1758" s="1">
        <v>0.72729999999999995</v>
      </c>
      <c r="K1758" s="1">
        <v>2.2056</v>
      </c>
      <c r="L1758" s="1">
        <v>0.66830000000000001</v>
      </c>
      <c r="M1758">
        <v>1</v>
      </c>
    </row>
    <row r="1759" spans="1:13" x14ac:dyDescent="0.3">
      <c r="A1759" s="2">
        <v>81539</v>
      </c>
      <c r="B1759" s="1">
        <v>1138.23</v>
      </c>
      <c r="C1759" s="1">
        <v>460.995</v>
      </c>
      <c r="D1759" s="1">
        <v>226.07060000000001</v>
      </c>
      <c r="E1759" s="2">
        <v>82290</v>
      </c>
      <c r="F1759" s="1">
        <v>322.20909999999998</v>
      </c>
      <c r="G1759" s="1">
        <v>0.87150000000000005</v>
      </c>
      <c r="H1759" s="1">
        <v>0.9909</v>
      </c>
      <c r="I1759" s="1">
        <v>0.62180000000000002</v>
      </c>
      <c r="J1759" s="1">
        <v>0.79090000000000005</v>
      </c>
      <c r="K1759" s="1">
        <v>2.0392000000000001</v>
      </c>
      <c r="L1759" s="1">
        <v>0.69889999999999997</v>
      </c>
      <c r="M1759">
        <v>1</v>
      </c>
    </row>
    <row r="1760" spans="1:13" x14ac:dyDescent="0.3">
      <c r="A1760" s="2">
        <v>96210</v>
      </c>
      <c r="B1760" s="1">
        <v>1196.28</v>
      </c>
      <c r="C1760" s="1">
        <v>475.15940000000001</v>
      </c>
      <c r="D1760" s="1">
        <v>258.63760000000002</v>
      </c>
      <c r="E1760" s="2">
        <v>97054</v>
      </c>
      <c r="F1760" s="1">
        <v>349.99770000000001</v>
      </c>
      <c r="G1760" s="1">
        <v>0.83889999999999998</v>
      </c>
      <c r="H1760" s="1">
        <v>0.99129999999999996</v>
      </c>
      <c r="I1760" s="1">
        <v>0.66830000000000001</v>
      </c>
      <c r="J1760" s="1">
        <v>0.8448</v>
      </c>
      <c r="K1760" s="1">
        <v>1.8371999999999999</v>
      </c>
      <c r="L1760" s="1">
        <v>0.73660000000000003</v>
      </c>
      <c r="M1760">
        <v>1</v>
      </c>
    </row>
    <row r="1761" spans="1:13" x14ac:dyDescent="0.3">
      <c r="A1761" s="2">
        <v>96928</v>
      </c>
      <c r="B1761" s="1">
        <v>1282.1980000000001</v>
      </c>
      <c r="C1761" s="1">
        <v>532.10050000000001</v>
      </c>
      <c r="D1761" s="1">
        <v>233.10310000000001</v>
      </c>
      <c r="E1761" s="2">
        <v>98238</v>
      </c>
      <c r="F1761" s="1">
        <v>351.30119999999999</v>
      </c>
      <c r="G1761" s="1">
        <v>0.89890000000000003</v>
      </c>
      <c r="H1761" s="1">
        <v>0.98670000000000002</v>
      </c>
      <c r="I1761" s="1">
        <v>0.7349</v>
      </c>
      <c r="J1761" s="1">
        <v>0.7409</v>
      </c>
      <c r="K1761" s="1">
        <v>2.2827000000000002</v>
      </c>
      <c r="L1761" s="1">
        <v>0.66020000000000001</v>
      </c>
      <c r="M1761">
        <v>1</v>
      </c>
    </row>
    <row r="1762" spans="1:13" x14ac:dyDescent="0.3">
      <c r="A1762" s="2">
        <v>66226</v>
      </c>
      <c r="B1762" s="1">
        <v>1029.4349999999999</v>
      </c>
      <c r="C1762" s="1">
        <v>425.7989</v>
      </c>
      <c r="D1762" s="1">
        <v>198.7628</v>
      </c>
      <c r="E1762" s="2">
        <v>66792</v>
      </c>
      <c r="F1762" s="1">
        <v>290.3818</v>
      </c>
      <c r="G1762" s="1">
        <v>0.88439999999999996</v>
      </c>
      <c r="H1762" s="1">
        <v>0.99150000000000005</v>
      </c>
      <c r="I1762" s="1">
        <v>0.63239999999999996</v>
      </c>
      <c r="J1762" s="1">
        <v>0.7853</v>
      </c>
      <c r="K1762" s="1">
        <v>2.1421999999999999</v>
      </c>
      <c r="L1762" s="1">
        <v>0.68200000000000005</v>
      </c>
      <c r="M1762">
        <v>1</v>
      </c>
    </row>
    <row r="1763" spans="1:13" x14ac:dyDescent="0.3">
      <c r="A1763" s="2">
        <v>87520</v>
      </c>
      <c r="B1763" s="1">
        <v>1240.107</v>
      </c>
      <c r="C1763" s="1">
        <v>525.04280000000006</v>
      </c>
      <c r="D1763" s="1">
        <v>214.173</v>
      </c>
      <c r="E1763" s="2">
        <v>88710</v>
      </c>
      <c r="F1763" s="1">
        <v>333.81720000000001</v>
      </c>
      <c r="G1763" s="1">
        <v>0.91300000000000003</v>
      </c>
      <c r="H1763" s="1">
        <v>0.98660000000000003</v>
      </c>
      <c r="I1763" s="1">
        <v>0.64980000000000004</v>
      </c>
      <c r="J1763" s="1">
        <v>0.71519999999999995</v>
      </c>
      <c r="K1763" s="1">
        <v>2.4514999999999998</v>
      </c>
      <c r="L1763" s="1">
        <v>0.63580000000000003</v>
      </c>
      <c r="M1763">
        <v>1</v>
      </c>
    </row>
    <row r="1764" spans="1:13" x14ac:dyDescent="0.3">
      <c r="A1764" s="2">
        <v>76810</v>
      </c>
      <c r="B1764" s="1">
        <v>1187.56</v>
      </c>
      <c r="C1764" s="1">
        <v>518.78610000000003</v>
      </c>
      <c r="D1764" s="1">
        <v>189.12520000000001</v>
      </c>
      <c r="E1764" s="2">
        <v>77572</v>
      </c>
      <c r="F1764" s="1">
        <v>312.726</v>
      </c>
      <c r="G1764" s="1">
        <v>0.93120000000000003</v>
      </c>
      <c r="H1764" s="1">
        <v>0.99019999999999997</v>
      </c>
      <c r="I1764" s="1">
        <v>0.74480000000000002</v>
      </c>
      <c r="J1764" s="1">
        <v>0.68440000000000001</v>
      </c>
      <c r="K1764" s="1">
        <v>2.7431000000000001</v>
      </c>
      <c r="L1764" s="1">
        <v>0.6028</v>
      </c>
      <c r="M1764">
        <v>1</v>
      </c>
    </row>
    <row r="1765" spans="1:13" x14ac:dyDescent="0.3">
      <c r="A1765" s="2">
        <v>111119</v>
      </c>
      <c r="B1765" s="1">
        <v>1285.126</v>
      </c>
      <c r="C1765" s="1">
        <v>505.21159999999998</v>
      </c>
      <c r="D1765" s="1">
        <v>280.65820000000002</v>
      </c>
      <c r="E1765" s="2">
        <v>111927</v>
      </c>
      <c r="F1765" s="1">
        <v>376.1397</v>
      </c>
      <c r="G1765" s="1">
        <v>0.83150000000000002</v>
      </c>
      <c r="H1765" s="1">
        <v>0.99280000000000002</v>
      </c>
      <c r="I1765" s="1">
        <v>0.68930000000000002</v>
      </c>
      <c r="J1765" s="1">
        <v>0.84550000000000003</v>
      </c>
      <c r="K1765" s="1">
        <v>1.8001</v>
      </c>
      <c r="L1765" s="1">
        <v>0.74450000000000005</v>
      </c>
      <c r="M1765">
        <v>1</v>
      </c>
    </row>
    <row r="1766" spans="1:13" x14ac:dyDescent="0.3">
      <c r="A1766" s="2">
        <v>90760</v>
      </c>
      <c r="B1766" s="1">
        <v>1294.7940000000001</v>
      </c>
      <c r="C1766" s="1">
        <v>553.81550000000004</v>
      </c>
      <c r="D1766" s="1">
        <v>209.05179999999999</v>
      </c>
      <c r="E1766" s="2">
        <v>91775</v>
      </c>
      <c r="F1766" s="1">
        <v>339.94</v>
      </c>
      <c r="G1766" s="1">
        <v>0.92600000000000005</v>
      </c>
      <c r="H1766" s="1">
        <v>0.9889</v>
      </c>
      <c r="I1766" s="1">
        <v>0.55359999999999998</v>
      </c>
      <c r="J1766" s="1">
        <v>0.68030000000000002</v>
      </c>
      <c r="K1766" s="1">
        <v>2.6492</v>
      </c>
      <c r="L1766" s="1">
        <v>0.61380000000000001</v>
      </c>
      <c r="M1766">
        <v>1</v>
      </c>
    </row>
    <row r="1767" spans="1:13" x14ac:dyDescent="0.3">
      <c r="A1767" s="2">
        <v>73608</v>
      </c>
      <c r="B1767" s="1">
        <v>1124.5340000000001</v>
      </c>
      <c r="C1767" s="1">
        <v>461.64100000000002</v>
      </c>
      <c r="D1767" s="1">
        <v>206.05940000000001</v>
      </c>
      <c r="E1767" s="2">
        <v>74746</v>
      </c>
      <c r="F1767" s="1">
        <v>306.13819999999998</v>
      </c>
      <c r="G1767" s="1">
        <v>0.89490000000000003</v>
      </c>
      <c r="H1767" s="1">
        <v>0.98480000000000001</v>
      </c>
      <c r="I1767" s="1">
        <v>0.58340000000000003</v>
      </c>
      <c r="J1767" s="1">
        <v>0.73150000000000004</v>
      </c>
      <c r="K1767" s="1">
        <v>2.2403</v>
      </c>
      <c r="L1767" s="1">
        <v>0.66320000000000001</v>
      </c>
      <c r="M1767">
        <v>1</v>
      </c>
    </row>
    <row r="1768" spans="1:13" x14ac:dyDescent="0.3">
      <c r="A1768" s="2">
        <v>85388</v>
      </c>
      <c r="B1768" s="1">
        <v>1237.1659999999999</v>
      </c>
      <c r="C1768" s="1">
        <v>536.42349999999999</v>
      </c>
      <c r="D1768" s="1">
        <v>203.5231</v>
      </c>
      <c r="E1768" s="2">
        <v>86236</v>
      </c>
      <c r="F1768" s="1">
        <v>329.72620000000001</v>
      </c>
      <c r="G1768" s="1">
        <v>0.92520000000000002</v>
      </c>
      <c r="H1768" s="1">
        <v>0.99019999999999997</v>
      </c>
      <c r="I1768" s="1">
        <v>0.75429999999999997</v>
      </c>
      <c r="J1768" s="1">
        <v>0.70109999999999995</v>
      </c>
      <c r="K1768" s="1">
        <v>2.6356999999999999</v>
      </c>
      <c r="L1768" s="1">
        <v>0.61470000000000002</v>
      </c>
      <c r="M1768">
        <v>1</v>
      </c>
    </row>
    <row r="1769" spans="1:13" x14ac:dyDescent="0.3">
      <c r="A1769" s="2">
        <v>71702</v>
      </c>
      <c r="B1769" s="1">
        <v>1064.7460000000001</v>
      </c>
      <c r="C1769" s="1">
        <v>431.99329999999998</v>
      </c>
      <c r="D1769" s="1">
        <v>212.14259999999999</v>
      </c>
      <c r="E1769" s="2">
        <v>72539</v>
      </c>
      <c r="F1769" s="1">
        <v>302.14870000000002</v>
      </c>
      <c r="G1769" s="1">
        <v>0.87109999999999999</v>
      </c>
      <c r="H1769" s="1">
        <v>0.98850000000000005</v>
      </c>
      <c r="I1769" s="1">
        <v>0.71489999999999998</v>
      </c>
      <c r="J1769" s="1">
        <v>0.79479999999999995</v>
      </c>
      <c r="K1769" s="1">
        <v>2.0363000000000002</v>
      </c>
      <c r="L1769" s="1">
        <v>0.69940000000000002</v>
      </c>
      <c r="M1769">
        <v>1</v>
      </c>
    </row>
    <row r="1770" spans="1:13" x14ac:dyDescent="0.3">
      <c r="A1770" s="2">
        <v>70157</v>
      </c>
      <c r="B1770" s="1">
        <v>1082.42</v>
      </c>
      <c r="C1770" s="1">
        <v>439.38139999999999</v>
      </c>
      <c r="D1770" s="1">
        <v>207.21960000000001</v>
      </c>
      <c r="E1770" s="2">
        <v>71181</v>
      </c>
      <c r="F1770" s="1">
        <v>298.87569999999999</v>
      </c>
      <c r="G1770" s="1">
        <v>0.88180000000000003</v>
      </c>
      <c r="H1770" s="1">
        <v>0.98560000000000003</v>
      </c>
      <c r="I1770" s="1">
        <v>0.59519999999999995</v>
      </c>
      <c r="J1770" s="1">
        <v>0.75249999999999995</v>
      </c>
      <c r="K1770" s="1">
        <v>2.1204000000000001</v>
      </c>
      <c r="L1770" s="1">
        <v>0.68020000000000003</v>
      </c>
      <c r="M1770">
        <v>1</v>
      </c>
    </row>
    <row r="1771" spans="1:13" x14ac:dyDescent="0.3">
      <c r="A1771" s="2">
        <v>105074</v>
      </c>
      <c r="B1771" s="1">
        <v>1302.585</v>
      </c>
      <c r="C1771" s="1">
        <v>529.83690000000001</v>
      </c>
      <c r="D1771" s="1">
        <v>254.38319999999999</v>
      </c>
      <c r="E1771" s="2">
        <v>106547</v>
      </c>
      <c r="F1771" s="1">
        <v>365.76549999999997</v>
      </c>
      <c r="G1771" s="1">
        <v>0.87719999999999998</v>
      </c>
      <c r="H1771" s="1">
        <v>0.98619999999999997</v>
      </c>
      <c r="I1771" s="1">
        <v>0.60489999999999999</v>
      </c>
      <c r="J1771" s="1">
        <v>0.7782</v>
      </c>
      <c r="K1771" s="1">
        <v>2.0828000000000002</v>
      </c>
      <c r="L1771" s="1">
        <v>0.69030000000000002</v>
      </c>
      <c r="M1771">
        <v>1</v>
      </c>
    </row>
    <row r="1772" spans="1:13" x14ac:dyDescent="0.3">
      <c r="A1772" s="2">
        <v>73914</v>
      </c>
      <c r="B1772" s="1">
        <v>1070.5909999999999</v>
      </c>
      <c r="C1772" s="1">
        <v>438.1739</v>
      </c>
      <c r="D1772" s="1">
        <v>215.74539999999999</v>
      </c>
      <c r="E1772" s="2">
        <v>74392</v>
      </c>
      <c r="F1772" s="1">
        <v>306.77390000000003</v>
      </c>
      <c r="G1772" s="1">
        <v>0.87039999999999995</v>
      </c>
      <c r="H1772" s="1">
        <v>0.99360000000000004</v>
      </c>
      <c r="I1772" s="1">
        <v>0.64400000000000002</v>
      </c>
      <c r="J1772" s="1">
        <v>0.81040000000000001</v>
      </c>
      <c r="K1772" s="1">
        <v>2.0310000000000001</v>
      </c>
      <c r="L1772" s="1">
        <v>0.70009999999999994</v>
      </c>
      <c r="M1772">
        <v>1</v>
      </c>
    </row>
    <row r="1773" spans="1:13" x14ac:dyDescent="0.3">
      <c r="A1773" s="2">
        <v>81348</v>
      </c>
      <c r="B1773" s="1">
        <v>1157.4469999999999</v>
      </c>
      <c r="C1773" s="1">
        <v>482.2321</v>
      </c>
      <c r="D1773" s="1">
        <v>215.6755</v>
      </c>
      <c r="E1773" s="2">
        <v>82122</v>
      </c>
      <c r="F1773" s="1">
        <v>321.83150000000001</v>
      </c>
      <c r="G1773" s="1">
        <v>0.89439999999999997</v>
      </c>
      <c r="H1773" s="1">
        <v>0.99060000000000004</v>
      </c>
      <c r="I1773" s="1">
        <v>0.5726</v>
      </c>
      <c r="J1773" s="1">
        <v>0.7631</v>
      </c>
      <c r="K1773" s="1">
        <v>2.2359</v>
      </c>
      <c r="L1773" s="1">
        <v>0.66739999999999999</v>
      </c>
      <c r="M1773">
        <v>1</v>
      </c>
    </row>
    <row r="1774" spans="1:13" x14ac:dyDescent="0.3">
      <c r="A1774" s="2">
        <v>66639</v>
      </c>
      <c r="B1774" s="1">
        <v>1024.2929999999999</v>
      </c>
      <c r="C1774" s="1">
        <v>418.89830000000001</v>
      </c>
      <c r="D1774" s="1">
        <v>203.3904</v>
      </c>
      <c r="E1774" s="2">
        <v>67174</v>
      </c>
      <c r="F1774" s="1">
        <v>291.28579999999999</v>
      </c>
      <c r="G1774" s="1">
        <v>0.87419999999999998</v>
      </c>
      <c r="H1774" s="1">
        <v>0.99199999999999999</v>
      </c>
      <c r="I1774" s="1">
        <v>0.62629999999999997</v>
      </c>
      <c r="J1774" s="1">
        <v>0.79820000000000002</v>
      </c>
      <c r="K1774" s="1">
        <v>2.0596000000000001</v>
      </c>
      <c r="L1774" s="1">
        <v>0.69540000000000002</v>
      </c>
      <c r="M1774">
        <v>1</v>
      </c>
    </row>
    <row r="1775" spans="1:13" x14ac:dyDescent="0.3">
      <c r="A1775" s="2">
        <v>68482</v>
      </c>
      <c r="B1775" s="1">
        <v>1054.316</v>
      </c>
      <c r="C1775" s="1">
        <v>443.58120000000002</v>
      </c>
      <c r="D1775" s="1">
        <v>196.85759999999999</v>
      </c>
      <c r="E1775" s="2">
        <v>69085</v>
      </c>
      <c r="F1775" s="1">
        <v>295.28629999999998</v>
      </c>
      <c r="G1775" s="1">
        <v>0.89610000000000001</v>
      </c>
      <c r="H1775" s="1">
        <v>0.99129999999999996</v>
      </c>
      <c r="I1775" s="1">
        <v>0.61329999999999996</v>
      </c>
      <c r="J1775" s="1">
        <v>0.7742</v>
      </c>
      <c r="K1775" s="1">
        <v>2.2532999999999999</v>
      </c>
      <c r="L1775" s="1">
        <v>0.66569999999999996</v>
      </c>
      <c r="M1775">
        <v>1</v>
      </c>
    </row>
    <row r="1776" spans="1:13" x14ac:dyDescent="0.3">
      <c r="A1776" s="2">
        <v>82717</v>
      </c>
      <c r="B1776" s="1">
        <v>1171.963</v>
      </c>
      <c r="C1776" s="1">
        <v>492.49930000000001</v>
      </c>
      <c r="D1776" s="1">
        <v>214.94829999999999</v>
      </c>
      <c r="E1776" s="2">
        <v>83420</v>
      </c>
      <c r="F1776" s="1">
        <v>324.52820000000003</v>
      </c>
      <c r="G1776" s="1">
        <v>0.89970000000000006</v>
      </c>
      <c r="H1776" s="1">
        <v>0.99160000000000004</v>
      </c>
      <c r="I1776" s="1">
        <v>0.68530000000000002</v>
      </c>
      <c r="J1776" s="1">
        <v>0.75680000000000003</v>
      </c>
      <c r="K1776" s="1">
        <v>2.2911999999999999</v>
      </c>
      <c r="L1776" s="1">
        <v>0.65890000000000004</v>
      </c>
      <c r="M1776">
        <v>1</v>
      </c>
    </row>
    <row r="1777" spans="1:13" x14ac:dyDescent="0.3">
      <c r="A1777" s="2">
        <v>55552</v>
      </c>
      <c r="B1777" s="1">
        <v>962.99</v>
      </c>
      <c r="C1777" s="1">
        <v>402.15190000000001</v>
      </c>
      <c r="D1777" s="1">
        <v>176.3931</v>
      </c>
      <c r="E1777" s="2">
        <v>56167</v>
      </c>
      <c r="F1777" s="1">
        <v>265.95299999999997</v>
      </c>
      <c r="G1777" s="1">
        <v>0.89870000000000005</v>
      </c>
      <c r="H1777" s="1">
        <v>0.98909999999999998</v>
      </c>
      <c r="I1777" s="1">
        <v>0.68130000000000002</v>
      </c>
      <c r="J1777" s="1">
        <v>0.75280000000000002</v>
      </c>
      <c r="K1777" s="1">
        <v>2.2799</v>
      </c>
      <c r="L1777" s="1">
        <v>0.6613</v>
      </c>
      <c r="M1777">
        <v>1</v>
      </c>
    </row>
    <row r="1778" spans="1:13" x14ac:dyDescent="0.3">
      <c r="A1778" s="2">
        <v>73644</v>
      </c>
      <c r="B1778" s="1">
        <v>1063.1769999999999</v>
      </c>
      <c r="C1778" s="1">
        <v>431.87979999999999</v>
      </c>
      <c r="D1778" s="1">
        <v>218.09119999999999</v>
      </c>
      <c r="E1778" s="2">
        <v>74167</v>
      </c>
      <c r="F1778" s="1">
        <v>306.2131</v>
      </c>
      <c r="G1778" s="1">
        <v>0.86309999999999998</v>
      </c>
      <c r="H1778" s="1">
        <v>0.9929</v>
      </c>
      <c r="I1778" s="1">
        <v>0.71060000000000001</v>
      </c>
      <c r="J1778" s="1">
        <v>0.81869999999999998</v>
      </c>
      <c r="K1778" s="1">
        <v>1.9802999999999999</v>
      </c>
      <c r="L1778" s="1">
        <v>0.70899999999999996</v>
      </c>
      <c r="M1778">
        <v>1</v>
      </c>
    </row>
    <row r="1779" spans="1:13" x14ac:dyDescent="0.3">
      <c r="A1779" s="2">
        <v>91503</v>
      </c>
      <c r="B1779" s="1">
        <v>1230.347</v>
      </c>
      <c r="C1779" s="1">
        <v>512.19939999999997</v>
      </c>
      <c r="D1779" s="1">
        <v>228.66489999999999</v>
      </c>
      <c r="E1779" s="2">
        <v>92361</v>
      </c>
      <c r="F1779" s="1">
        <v>341.32859999999999</v>
      </c>
      <c r="G1779" s="1">
        <v>0.89480000000000004</v>
      </c>
      <c r="H1779" s="1">
        <v>0.99070000000000003</v>
      </c>
      <c r="I1779" s="1">
        <v>0.57620000000000005</v>
      </c>
      <c r="J1779" s="1">
        <v>0.75960000000000005</v>
      </c>
      <c r="K1779" s="1">
        <v>2.2400000000000002</v>
      </c>
      <c r="L1779" s="1">
        <v>0.66639999999999999</v>
      </c>
      <c r="M1779">
        <v>1</v>
      </c>
    </row>
    <row r="1780" spans="1:13" x14ac:dyDescent="0.3">
      <c r="A1780" s="2">
        <v>127033</v>
      </c>
      <c r="B1780" s="1">
        <v>1439.29</v>
      </c>
      <c r="C1780" s="1">
        <v>599.48879999999997</v>
      </c>
      <c r="D1780" s="1">
        <v>270.47770000000003</v>
      </c>
      <c r="E1780" s="2">
        <v>127906</v>
      </c>
      <c r="F1780" s="1">
        <v>402.17340000000002</v>
      </c>
      <c r="G1780" s="1">
        <v>0.89239999999999997</v>
      </c>
      <c r="H1780" s="1">
        <v>0.99319999999999997</v>
      </c>
      <c r="I1780" s="1">
        <v>0.63629999999999998</v>
      </c>
      <c r="J1780" s="1">
        <v>0.77059999999999995</v>
      </c>
      <c r="K1780" s="1">
        <v>2.2164000000000001</v>
      </c>
      <c r="L1780" s="1">
        <v>0.67090000000000005</v>
      </c>
      <c r="M1780">
        <v>1</v>
      </c>
    </row>
    <row r="1781" spans="1:13" x14ac:dyDescent="0.3">
      <c r="A1781" s="2">
        <v>97268</v>
      </c>
      <c r="B1781" s="1">
        <v>1267.0719999999999</v>
      </c>
      <c r="C1781" s="1">
        <v>518.74680000000001</v>
      </c>
      <c r="D1781" s="1">
        <v>239.488</v>
      </c>
      <c r="E1781" s="2">
        <v>98334</v>
      </c>
      <c r="F1781" s="1">
        <v>351.91680000000002</v>
      </c>
      <c r="G1781" s="1">
        <v>0.8871</v>
      </c>
      <c r="H1781" s="1">
        <v>0.98919999999999997</v>
      </c>
      <c r="I1781" s="1">
        <v>0.73270000000000002</v>
      </c>
      <c r="J1781" s="1">
        <v>0.76129999999999998</v>
      </c>
      <c r="K1781" s="1">
        <v>2.1661000000000001</v>
      </c>
      <c r="L1781" s="1">
        <v>0.6784</v>
      </c>
      <c r="M1781">
        <v>1</v>
      </c>
    </row>
    <row r="1782" spans="1:13" x14ac:dyDescent="0.3">
      <c r="A1782" s="2">
        <v>75587</v>
      </c>
      <c r="B1782" s="1">
        <v>1147.309</v>
      </c>
      <c r="C1782" s="1">
        <v>487.19479999999999</v>
      </c>
      <c r="D1782" s="1">
        <v>198.4794</v>
      </c>
      <c r="E1782" s="2">
        <v>76345</v>
      </c>
      <c r="F1782" s="1">
        <v>310.22629999999998</v>
      </c>
      <c r="G1782" s="1">
        <v>0.9133</v>
      </c>
      <c r="H1782" s="1">
        <v>0.99009999999999998</v>
      </c>
      <c r="I1782" s="1">
        <v>0.72940000000000005</v>
      </c>
      <c r="J1782" s="1">
        <v>0.72160000000000002</v>
      </c>
      <c r="K1782" s="1">
        <v>2.4546000000000001</v>
      </c>
      <c r="L1782" s="1">
        <v>0.63680000000000003</v>
      </c>
      <c r="M1782">
        <v>1</v>
      </c>
    </row>
    <row r="1783" spans="1:13" x14ac:dyDescent="0.3">
      <c r="A1783" s="2">
        <v>89747</v>
      </c>
      <c r="B1783" s="1">
        <v>1206.364</v>
      </c>
      <c r="C1783" s="1">
        <v>498.75689999999997</v>
      </c>
      <c r="D1783" s="1">
        <v>229.84690000000001</v>
      </c>
      <c r="E1783" s="2">
        <v>90485</v>
      </c>
      <c r="F1783" s="1">
        <v>338.0376</v>
      </c>
      <c r="G1783" s="1">
        <v>0.88749999999999996</v>
      </c>
      <c r="H1783" s="1">
        <v>0.99180000000000001</v>
      </c>
      <c r="I1783" s="1">
        <v>0.71089999999999998</v>
      </c>
      <c r="J1783" s="1">
        <v>0.77490000000000003</v>
      </c>
      <c r="K1783" s="1">
        <v>2.17</v>
      </c>
      <c r="L1783" s="1">
        <v>0.67779999999999996</v>
      </c>
      <c r="M1783">
        <v>1</v>
      </c>
    </row>
    <row r="1784" spans="1:13" x14ac:dyDescent="0.3">
      <c r="A1784" s="2">
        <v>96641</v>
      </c>
      <c r="B1784" s="1">
        <v>1337.635</v>
      </c>
      <c r="C1784" s="1">
        <v>578.07979999999998</v>
      </c>
      <c r="D1784" s="1">
        <v>214.0949</v>
      </c>
      <c r="E1784" s="2">
        <v>97695</v>
      </c>
      <c r="F1784" s="1">
        <v>350.7808</v>
      </c>
      <c r="G1784" s="1">
        <v>0.92889999999999995</v>
      </c>
      <c r="H1784" s="1">
        <v>0.98919999999999997</v>
      </c>
      <c r="I1784" s="1">
        <v>0.5</v>
      </c>
      <c r="J1784" s="1">
        <v>0.67869999999999997</v>
      </c>
      <c r="K1784" s="1">
        <v>2.7000999999999999</v>
      </c>
      <c r="L1784" s="1">
        <v>0.60680000000000001</v>
      </c>
      <c r="M1784">
        <v>1</v>
      </c>
    </row>
    <row r="1785" spans="1:13" x14ac:dyDescent="0.3">
      <c r="A1785" s="2">
        <v>83117</v>
      </c>
      <c r="B1785" s="1">
        <v>1149.74</v>
      </c>
      <c r="C1785" s="1">
        <v>468.6551</v>
      </c>
      <c r="D1785" s="1">
        <v>226.7869</v>
      </c>
      <c r="E1785" s="2">
        <v>84129</v>
      </c>
      <c r="F1785" s="1">
        <v>325.31189999999998</v>
      </c>
      <c r="G1785" s="1">
        <v>0.87509999999999999</v>
      </c>
      <c r="H1785" s="1">
        <v>0.98799999999999999</v>
      </c>
      <c r="I1785" s="1">
        <v>0.68630000000000002</v>
      </c>
      <c r="J1785" s="1">
        <v>0.79010000000000002</v>
      </c>
      <c r="K1785" s="1">
        <v>2.0665</v>
      </c>
      <c r="L1785" s="1">
        <v>0.69410000000000005</v>
      </c>
      <c r="M1785">
        <v>1</v>
      </c>
    </row>
    <row r="1786" spans="1:13" x14ac:dyDescent="0.3">
      <c r="A1786" s="2">
        <v>75964</v>
      </c>
      <c r="B1786" s="1">
        <v>1143.3230000000001</v>
      </c>
      <c r="C1786" s="1">
        <v>485.24779999999998</v>
      </c>
      <c r="D1786" s="1">
        <v>200.50960000000001</v>
      </c>
      <c r="E1786" s="2">
        <v>76935</v>
      </c>
      <c r="F1786" s="1">
        <v>310.99900000000002</v>
      </c>
      <c r="G1786" s="1">
        <v>0.91059999999999997</v>
      </c>
      <c r="H1786" s="1">
        <v>0.98740000000000006</v>
      </c>
      <c r="I1786" s="1">
        <v>0.75570000000000004</v>
      </c>
      <c r="J1786" s="1">
        <v>0.73029999999999995</v>
      </c>
      <c r="K1786" s="1">
        <v>2.4201000000000001</v>
      </c>
      <c r="L1786" s="1">
        <v>0.64090000000000003</v>
      </c>
      <c r="M1786">
        <v>1</v>
      </c>
    </row>
    <row r="1787" spans="1:13" x14ac:dyDescent="0.3">
      <c r="A1787" s="2">
        <v>67668</v>
      </c>
      <c r="B1787" s="1">
        <v>1099.0360000000001</v>
      </c>
      <c r="C1787" s="1">
        <v>477.0462</v>
      </c>
      <c r="D1787" s="1">
        <v>181.0531</v>
      </c>
      <c r="E1787" s="2">
        <v>68326</v>
      </c>
      <c r="F1787" s="1">
        <v>293.52609999999999</v>
      </c>
      <c r="G1787" s="1">
        <v>0.92520000000000002</v>
      </c>
      <c r="H1787" s="1">
        <v>0.99039999999999995</v>
      </c>
      <c r="I1787" s="1">
        <v>0.75549999999999995</v>
      </c>
      <c r="J1787" s="1">
        <v>0.70399999999999996</v>
      </c>
      <c r="K1787" s="1">
        <v>2.6347999999999998</v>
      </c>
      <c r="L1787" s="1">
        <v>0.61529999999999996</v>
      </c>
      <c r="M1787">
        <v>1</v>
      </c>
    </row>
    <row r="1788" spans="1:13" x14ac:dyDescent="0.3">
      <c r="A1788" s="2">
        <v>103343</v>
      </c>
      <c r="B1788" s="1">
        <v>1275.261</v>
      </c>
      <c r="C1788" s="1">
        <v>521.46939999999995</v>
      </c>
      <c r="D1788" s="1">
        <v>252.89410000000001</v>
      </c>
      <c r="E1788" s="2">
        <v>104156</v>
      </c>
      <c r="F1788" s="1">
        <v>362.74009999999998</v>
      </c>
      <c r="G1788" s="1">
        <v>0.87450000000000006</v>
      </c>
      <c r="H1788" s="1">
        <v>0.99219999999999997</v>
      </c>
      <c r="I1788" s="1">
        <v>0.74570000000000003</v>
      </c>
      <c r="J1788" s="1">
        <v>0.79849999999999999</v>
      </c>
      <c r="K1788" s="1">
        <v>2.0619999999999998</v>
      </c>
      <c r="L1788" s="1">
        <v>0.6956</v>
      </c>
      <c r="M1788">
        <v>1</v>
      </c>
    </row>
    <row r="1789" spans="1:13" x14ac:dyDescent="0.3">
      <c r="A1789" s="2">
        <v>118283</v>
      </c>
      <c r="B1789" s="1">
        <v>1425.395</v>
      </c>
      <c r="C1789" s="1">
        <v>603.16660000000002</v>
      </c>
      <c r="D1789" s="1">
        <v>250.3552</v>
      </c>
      <c r="E1789" s="2">
        <v>119270</v>
      </c>
      <c r="F1789" s="1">
        <v>388.07549999999998</v>
      </c>
      <c r="G1789" s="1">
        <v>0.90980000000000005</v>
      </c>
      <c r="H1789" s="1">
        <v>0.99170000000000003</v>
      </c>
      <c r="I1789" s="1">
        <v>0.75780000000000003</v>
      </c>
      <c r="J1789" s="1">
        <v>0.73160000000000003</v>
      </c>
      <c r="K1789" s="1">
        <v>2.4091999999999998</v>
      </c>
      <c r="L1789" s="1">
        <v>0.64339999999999997</v>
      </c>
      <c r="M1789">
        <v>1</v>
      </c>
    </row>
    <row r="1790" spans="1:13" x14ac:dyDescent="0.3">
      <c r="A1790" s="2">
        <v>84162</v>
      </c>
      <c r="B1790" s="1">
        <v>1145.498</v>
      </c>
      <c r="C1790" s="1">
        <v>465.39010000000002</v>
      </c>
      <c r="D1790" s="1">
        <v>231.09870000000001</v>
      </c>
      <c r="E1790" s="2">
        <v>84777</v>
      </c>
      <c r="F1790" s="1">
        <v>327.35059999999999</v>
      </c>
      <c r="G1790" s="1">
        <v>0.86799999999999999</v>
      </c>
      <c r="H1790" s="1">
        <v>0.99270000000000003</v>
      </c>
      <c r="I1790" s="1">
        <v>0.69479999999999997</v>
      </c>
      <c r="J1790" s="1">
        <v>0.80600000000000005</v>
      </c>
      <c r="K1790" s="1">
        <v>2.0137999999999998</v>
      </c>
      <c r="L1790" s="1">
        <v>0.70340000000000003</v>
      </c>
      <c r="M1790">
        <v>1</v>
      </c>
    </row>
    <row r="1791" spans="1:13" x14ac:dyDescent="0.3">
      <c r="A1791" s="2">
        <v>82338</v>
      </c>
      <c r="B1791" s="1">
        <v>1109.2570000000001</v>
      </c>
      <c r="C1791" s="1">
        <v>443.59059999999999</v>
      </c>
      <c r="D1791" s="1">
        <v>236.87</v>
      </c>
      <c r="E1791" s="2">
        <v>82848</v>
      </c>
      <c r="F1791" s="1">
        <v>323.78390000000002</v>
      </c>
      <c r="G1791" s="1">
        <v>0.84550000000000003</v>
      </c>
      <c r="H1791" s="1">
        <v>0.99380000000000002</v>
      </c>
      <c r="I1791" s="1">
        <v>0.74380000000000002</v>
      </c>
      <c r="J1791" s="1">
        <v>0.84089999999999998</v>
      </c>
      <c r="K1791" s="1">
        <v>1.8727</v>
      </c>
      <c r="L1791" s="1">
        <v>0.72989999999999999</v>
      </c>
      <c r="M1791">
        <v>1</v>
      </c>
    </row>
    <row r="1792" spans="1:13" x14ac:dyDescent="0.3">
      <c r="A1792" s="2">
        <v>93313</v>
      </c>
      <c r="B1792" s="1">
        <v>1307.838</v>
      </c>
      <c r="C1792" s="1">
        <v>567.72209999999995</v>
      </c>
      <c r="D1792" s="1">
        <v>209.8631</v>
      </c>
      <c r="E1792" s="2">
        <v>94082</v>
      </c>
      <c r="F1792" s="1">
        <v>344.68799999999999</v>
      </c>
      <c r="G1792" s="1">
        <v>0.92920000000000003</v>
      </c>
      <c r="H1792" s="1">
        <v>0.99180000000000001</v>
      </c>
      <c r="I1792" s="1">
        <v>0.6734</v>
      </c>
      <c r="J1792" s="1">
        <v>0.68559999999999999</v>
      </c>
      <c r="K1792" s="1">
        <v>2.7052</v>
      </c>
      <c r="L1792" s="1">
        <v>0.60709999999999997</v>
      </c>
      <c r="M1792">
        <v>1</v>
      </c>
    </row>
    <row r="1793" spans="1:13" x14ac:dyDescent="0.3">
      <c r="A1793" s="2">
        <v>66513</v>
      </c>
      <c r="B1793" s="1">
        <v>1069.4010000000001</v>
      </c>
      <c r="C1793" s="1">
        <v>451.80020000000002</v>
      </c>
      <c r="D1793" s="1">
        <v>188.37200000000001</v>
      </c>
      <c r="E1793" s="2">
        <v>67412</v>
      </c>
      <c r="F1793" s="1">
        <v>291.01029999999997</v>
      </c>
      <c r="G1793" s="1">
        <v>0.90890000000000004</v>
      </c>
      <c r="H1793" s="1">
        <v>0.98670000000000002</v>
      </c>
      <c r="I1793" s="1">
        <v>0.64270000000000005</v>
      </c>
      <c r="J1793" s="1">
        <v>0.73089999999999999</v>
      </c>
      <c r="K1793" s="1">
        <v>2.3984000000000001</v>
      </c>
      <c r="L1793" s="1">
        <v>0.64410000000000001</v>
      </c>
      <c r="M1793">
        <v>1</v>
      </c>
    </row>
    <row r="1794" spans="1:13" x14ac:dyDescent="0.3">
      <c r="A1794" s="2">
        <v>58795</v>
      </c>
      <c r="B1794" s="1">
        <v>968.66</v>
      </c>
      <c r="C1794" s="1">
        <v>400.68549999999999</v>
      </c>
      <c r="D1794" s="1">
        <v>187.42580000000001</v>
      </c>
      <c r="E1794" s="2">
        <v>59326</v>
      </c>
      <c r="F1794" s="1">
        <v>273.60579999999999</v>
      </c>
      <c r="G1794" s="1">
        <v>0.88390000000000002</v>
      </c>
      <c r="H1794" s="1">
        <v>0.99099999999999999</v>
      </c>
      <c r="I1794" s="1">
        <v>0.61040000000000005</v>
      </c>
      <c r="J1794" s="1">
        <v>0.78739999999999999</v>
      </c>
      <c r="K1794" s="1">
        <v>2.1377999999999999</v>
      </c>
      <c r="L1794" s="1">
        <v>0.68279999999999996</v>
      </c>
      <c r="M1794">
        <v>1</v>
      </c>
    </row>
    <row r="1795" spans="1:13" x14ac:dyDescent="0.3">
      <c r="A1795" s="2">
        <v>90342</v>
      </c>
      <c r="B1795" s="1">
        <v>1202.0029999999999</v>
      </c>
      <c r="C1795" s="1">
        <v>497.96280000000002</v>
      </c>
      <c r="D1795" s="1">
        <v>231.26159999999999</v>
      </c>
      <c r="E1795" s="2">
        <v>91195</v>
      </c>
      <c r="F1795" s="1">
        <v>339.15629999999999</v>
      </c>
      <c r="G1795" s="1">
        <v>0.88560000000000005</v>
      </c>
      <c r="H1795" s="1">
        <v>0.99060000000000004</v>
      </c>
      <c r="I1795" s="1">
        <v>0.76559999999999995</v>
      </c>
      <c r="J1795" s="1">
        <v>0.78580000000000005</v>
      </c>
      <c r="K1795" s="1">
        <v>2.1532</v>
      </c>
      <c r="L1795" s="1">
        <v>0.68110000000000004</v>
      </c>
      <c r="M1795">
        <v>1</v>
      </c>
    </row>
    <row r="1796" spans="1:13" x14ac:dyDescent="0.3">
      <c r="A1796" s="2">
        <v>84061</v>
      </c>
      <c r="B1796" s="1">
        <v>1264.182</v>
      </c>
      <c r="C1796" s="1">
        <v>552.52710000000002</v>
      </c>
      <c r="D1796" s="1">
        <v>194.46639999999999</v>
      </c>
      <c r="E1796" s="2">
        <v>84836</v>
      </c>
      <c r="F1796" s="1">
        <v>327.15410000000003</v>
      </c>
      <c r="G1796" s="1">
        <v>0.93600000000000005</v>
      </c>
      <c r="H1796" s="1">
        <v>0.9909</v>
      </c>
      <c r="I1796" s="1">
        <v>0.75529999999999997</v>
      </c>
      <c r="J1796" s="1">
        <v>0.66100000000000003</v>
      </c>
      <c r="K1796" s="1">
        <v>2.8412000000000002</v>
      </c>
      <c r="L1796" s="1">
        <v>0.59209999999999996</v>
      </c>
      <c r="M1796">
        <v>1</v>
      </c>
    </row>
    <row r="1797" spans="1:13" x14ac:dyDescent="0.3">
      <c r="A1797" s="2">
        <v>111384</v>
      </c>
      <c r="B1797" s="1">
        <v>1415.856</v>
      </c>
      <c r="C1797" s="1">
        <v>608.67750000000001</v>
      </c>
      <c r="D1797" s="1">
        <v>234.27430000000001</v>
      </c>
      <c r="E1797" s="2">
        <v>112407</v>
      </c>
      <c r="F1797" s="1">
        <v>376.58800000000002</v>
      </c>
      <c r="G1797" s="1">
        <v>0.92300000000000004</v>
      </c>
      <c r="H1797" s="1">
        <v>0.9909</v>
      </c>
      <c r="I1797" s="1">
        <v>0.74770000000000003</v>
      </c>
      <c r="J1797" s="1">
        <v>0.69820000000000004</v>
      </c>
      <c r="K1797" s="1">
        <v>2.5981000000000001</v>
      </c>
      <c r="L1797" s="1">
        <v>0.61870000000000003</v>
      </c>
      <c r="M1797">
        <v>1</v>
      </c>
    </row>
    <row r="1798" spans="1:13" x14ac:dyDescent="0.3">
      <c r="A1798" s="2">
        <v>102444</v>
      </c>
      <c r="B1798" s="1">
        <v>1310.48</v>
      </c>
      <c r="C1798" s="1">
        <v>547.79430000000002</v>
      </c>
      <c r="D1798" s="1">
        <v>238.65</v>
      </c>
      <c r="E1798" s="2">
        <v>103317</v>
      </c>
      <c r="F1798" s="1">
        <v>361.15890000000002</v>
      </c>
      <c r="G1798" s="1">
        <v>0.90010000000000001</v>
      </c>
      <c r="H1798" s="1">
        <v>0.99160000000000004</v>
      </c>
      <c r="I1798" s="1">
        <v>0.65800000000000003</v>
      </c>
      <c r="J1798" s="1">
        <v>0.74960000000000004</v>
      </c>
      <c r="K1798" s="1">
        <v>2.2953999999999999</v>
      </c>
      <c r="L1798" s="1">
        <v>0.6593</v>
      </c>
      <c r="M1798">
        <v>1</v>
      </c>
    </row>
    <row r="1799" spans="1:13" x14ac:dyDescent="0.3">
      <c r="A1799" s="2">
        <v>105517</v>
      </c>
      <c r="B1799" s="1">
        <v>1367.883</v>
      </c>
      <c r="C1799" s="1">
        <v>580.76580000000001</v>
      </c>
      <c r="D1799" s="1">
        <v>232.6139</v>
      </c>
      <c r="E1799" s="2">
        <v>106393</v>
      </c>
      <c r="F1799" s="1">
        <v>366.53570000000002</v>
      </c>
      <c r="G1799" s="1">
        <v>0.9163</v>
      </c>
      <c r="H1799" s="1">
        <v>0.99180000000000001</v>
      </c>
      <c r="I1799" s="1">
        <v>0.56510000000000005</v>
      </c>
      <c r="J1799" s="1">
        <v>0.7087</v>
      </c>
      <c r="K1799" s="1">
        <v>2.4967000000000001</v>
      </c>
      <c r="L1799" s="1">
        <v>0.63109999999999999</v>
      </c>
      <c r="M1799">
        <v>1</v>
      </c>
    </row>
    <row r="1800" spans="1:13" x14ac:dyDescent="0.3">
      <c r="A1800" s="2">
        <v>119880</v>
      </c>
      <c r="B1800" s="1">
        <v>1412.9580000000001</v>
      </c>
      <c r="C1800" s="1">
        <v>586.03899999999999</v>
      </c>
      <c r="D1800" s="1">
        <v>261.33870000000002</v>
      </c>
      <c r="E1800" s="2">
        <v>120796</v>
      </c>
      <c r="F1800" s="1">
        <v>390.68650000000002</v>
      </c>
      <c r="G1800" s="1">
        <v>0.89510000000000001</v>
      </c>
      <c r="H1800" s="1">
        <v>0.99239999999999995</v>
      </c>
      <c r="I1800" s="1">
        <v>0.72929999999999995</v>
      </c>
      <c r="J1800" s="1">
        <v>0.75460000000000005</v>
      </c>
      <c r="K1800" s="1">
        <v>2.2423999999999999</v>
      </c>
      <c r="L1800" s="1">
        <v>0.66669999999999996</v>
      </c>
      <c r="M1800">
        <v>1</v>
      </c>
    </row>
    <row r="1801" spans="1:13" x14ac:dyDescent="0.3">
      <c r="A1801" s="2">
        <v>55373</v>
      </c>
      <c r="B1801" s="1">
        <v>997.82100000000003</v>
      </c>
      <c r="C1801" s="1">
        <v>426.33269999999999</v>
      </c>
      <c r="D1801" s="1">
        <v>166.4057</v>
      </c>
      <c r="E1801" s="2">
        <v>55938</v>
      </c>
      <c r="F1801" s="1">
        <v>265.52420000000001</v>
      </c>
      <c r="G1801" s="1">
        <v>0.92069999999999996</v>
      </c>
      <c r="H1801" s="1">
        <v>0.9899</v>
      </c>
      <c r="I1801" s="1">
        <v>0.56259999999999999</v>
      </c>
      <c r="J1801" s="1">
        <v>0.69889999999999997</v>
      </c>
      <c r="K1801" s="1">
        <v>2.5619999999999998</v>
      </c>
      <c r="L1801" s="1">
        <v>0.62280000000000002</v>
      </c>
      <c r="M1801">
        <v>1</v>
      </c>
    </row>
    <row r="1802" spans="1:13" x14ac:dyDescent="0.3">
      <c r="A1802" s="2">
        <v>68938</v>
      </c>
      <c r="B1802" s="1">
        <v>1061.201</v>
      </c>
      <c r="C1802" s="1">
        <v>437.49349999999998</v>
      </c>
      <c r="D1802" s="1">
        <v>201.25530000000001</v>
      </c>
      <c r="E1802" s="2">
        <v>69655</v>
      </c>
      <c r="F1802" s="1">
        <v>296.26780000000002</v>
      </c>
      <c r="G1802" s="1">
        <v>0.88790000000000002</v>
      </c>
      <c r="H1802" s="1">
        <v>0.98970000000000002</v>
      </c>
      <c r="I1802" s="1">
        <v>0.64559999999999995</v>
      </c>
      <c r="J1802" s="1">
        <v>0.76929999999999998</v>
      </c>
      <c r="K1802" s="1">
        <v>2.1738</v>
      </c>
      <c r="L1802" s="1">
        <v>0.67720000000000002</v>
      </c>
      <c r="M1802">
        <v>1</v>
      </c>
    </row>
    <row r="1803" spans="1:13" x14ac:dyDescent="0.3">
      <c r="A1803" s="2">
        <v>64436</v>
      </c>
      <c r="B1803" s="1">
        <v>1065.4259999999999</v>
      </c>
      <c r="C1803" s="1">
        <v>454.5795</v>
      </c>
      <c r="D1803" s="1">
        <v>180.75530000000001</v>
      </c>
      <c r="E1803" s="2">
        <v>65091</v>
      </c>
      <c r="F1803" s="1">
        <v>286.43060000000003</v>
      </c>
      <c r="G1803" s="1">
        <v>0.91749999999999998</v>
      </c>
      <c r="H1803" s="1">
        <v>0.9899</v>
      </c>
      <c r="I1803" s="1">
        <v>0.625</v>
      </c>
      <c r="J1803" s="1">
        <v>0.71330000000000005</v>
      </c>
      <c r="K1803" s="1">
        <v>2.5148999999999999</v>
      </c>
      <c r="L1803" s="1">
        <v>0.63009999999999999</v>
      </c>
      <c r="M1803">
        <v>1</v>
      </c>
    </row>
    <row r="1804" spans="1:13" x14ac:dyDescent="0.3">
      <c r="A1804" s="2">
        <v>59588</v>
      </c>
      <c r="B1804" s="1">
        <v>986.25</v>
      </c>
      <c r="C1804" s="1">
        <v>411.84320000000002</v>
      </c>
      <c r="D1804" s="1">
        <v>184.7287</v>
      </c>
      <c r="E1804" s="2">
        <v>60148</v>
      </c>
      <c r="F1804" s="1">
        <v>275.44470000000001</v>
      </c>
      <c r="G1804" s="1">
        <v>0.89380000000000004</v>
      </c>
      <c r="H1804" s="1">
        <v>0.99070000000000003</v>
      </c>
      <c r="I1804" s="1">
        <v>0.74780000000000002</v>
      </c>
      <c r="J1804" s="1">
        <v>0.76980000000000004</v>
      </c>
      <c r="K1804" s="1">
        <v>2.2294</v>
      </c>
      <c r="L1804" s="1">
        <v>0.66879999999999995</v>
      </c>
      <c r="M1804">
        <v>1</v>
      </c>
    </row>
    <row r="1805" spans="1:13" x14ac:dyDescent="0.3">
      <c r="A1805" s="2">
        <v>91713</v>
      </c>
      <c r="B1805" s="1">
        <v>1264.7819999999999</v>
      </c>
      <c r="C1805" s="1">
        <v>543.0693</v>
      </c>
      <c r="D1805" s="1">
        <v>215.56780000000001</v>
      </c>
      <c r="E1805" s="2">
        <v>92392</v>
      </c>
      <c r="F1805" s="1">
        <v>341.7201</v>
      </c>
      <c r="G1805" s="1">
        <v>0.91779999999999995</v>
      </c>
      <c r="H1805" s="1">
        <v>0.99270000000000003</v>
      </c>
      <c r="I1805" s="1">
        <v>0.70740000000000003</v>
      </c>
      <c r="J1805" s="1">
        <v>0.72050000000000003</v>
      </c>
      <c r="K1805" s="1">
        <v>2.5192999999999999</v>
      </c>
      <c r="L1805" s="1">
        <v>0.62919999999999998</v>
      </c>
      <c r="M1805">
        <v>1</v>
      </c>
    </row>
    <row r="1806" spans="1:13" x14ac:dyDescent="0.3">
      <c r="A1806" s="2">
        <v>77414</v>
      </c>
      <c r="B1806" s="1">
        <v>1143.8389999999999</v>
      </c>
      <c r="C1806" s="1">
        <v>485.97980000000001</v>
      </c>
      <c r="D1806" s="1">
        <v>203.30670000000001</v>
      </c>
      <c r="E1806" s="2">
        <v>78031</v>
      </c>
      <c r="F1806" s="1">
        <v>313.95310000000001</v>
      </c>
      <c r="G1806" s="1">
        <v>0.9083</v>
      </c>
      <c r="H1806" s="1">
        <v>0.99209999999999998</v>
      </c>
      <c r="I1806" s="1">
        <v>0.70689999999999997</v>
      </c>
      <c r="J1806" s="1">
        <v>0.74350000000000005</v>
      </c>
      <c r="K1806" s="1">
        <v>2.3904000000000001</v>
      </c>
      <c r="L1806" s="1">
        <v>0.64600000000000002</v>
      </c>
      <c r="M1806">
        <v>1</v>
      </c>
    </row>
    <row r="1807" spans="1:13" x14ac:dyDescent="0.3">
      <c r="A1807" s="2">
        <v>61600</v>
      </c>
      <c r="B1807" s="1">
        <v>991.88900000000001</v>
      </c>
      <c r="C1807" s="1">
        <v>409.57940000000002</v>
      </c>
      <c r="D1807" s="1">
        <v>191.8614</v>
      </c>
      <c r="E1807" s="2">
        <v>62223</v>
      </c>
      <c r="F1807" s="1">
        <v>280.05630000000002</v>
      </c>
      <c r="G1807" s="1">
        <v>0.88349999999999995</v>
      </c>
      <c r="H1807" s="1">
        <v>0.99</v>
      </c>
      <c r="I1807" s="1">
        <v>0.76829999999999998</v>
      </c>
      <c r="J1807" s="1">
        <v>0.78680000000000005</v>
      </c>
      <c r="K1807" s="1">
        <v>2.1347999999999998</v>
      </c>
      <c r="L1807" s="1">
        <v>0.68379999999999996</v>
      </c>
      <c r="M1807">
        <v>1</v>
      </c>
    </row>
    <row r="1808" spans="1:13" x14ac:dyDescent="0.3">
      <c r="A1808" s="2">
        <v>54359</v>
      </c>
      <c r="B1808" s="1">
        <v>970.71299999999997</v>
      </c>
      <c r="C1808" s="1">
        <v>414.44959999999998</v>
      </c>
      <c r="D1808" s="1">
        <v>167.27359999999999</v>
      </c>
      <c r="E1808" s="2">
        <v>54979</v>
      </c>
      <c r="F1808" s="1">
        <v>263.08179999999999</v>
      </c>
      <c r="G1808" s="1">
        <v>0.91490000000000005</v>
      </c>
      <c r="H1808" s="1">
        <v>0.98870000000000002</v>
      </c>
      <c r="I1808" s="1">
        <v>0.55569999999999997</v>
      </c>
      <c r="J1808" s="1">
        <v>0.72489999999999999</v>
      </c>
      <c r="K1808" s="1">
        <v>2.4777</v>
      </c>
      <c r="L1808" s="1">
        <v>0.63480000000000003</v>
      </c>
      <c r="M1808">
        <v>1</v>
      </c>
    </row>
    <row r="1809" spans="1:13" x14ac:dyDescent="0.3">
      <c r="A1809" s="2">
        <v>49171</v>
      </c>
      <c r="B1809" s="1">
        <v>938.00599999999997</v>
      </c>
      <c r="C1809" s="1">
        <v>379.60550000000001</v>
      </c>
      <c r="D1809" s="1">
        <v>166.5137</v>
      </c>
      <c r="E1809" s="2">
        <v>50268</v>
      </c>
      <c r="F1809" s="1">
        <v>250.21279999999999</v>
      </c>
      <c r="G1809" s="1">
        <v>0.89870000000000005</v>
      </c>
      <c r="H1809" s="1">
        <v>0.97819999999999996</v>
      </c>
      <c r="I1809" s="1">
        <v>0.63039999999999996</v>
      </c>
      <c r="J1809" s="1">
        <v>0.70230000000000004</v>
      </c>
      <c r="K1809" s="1">
        <v>2.2797000000000001</v>
      </c>
      <c r="L1809" s="1">
        <v>0.65910000000000002</v>
      </c>
      <c r="M1809">
        <v>1</v>
      </c>
    </row>
    <row r="1810" spans="1:13" x14ac:dyDescent="0.3">
      <c r="A1810" s="2">
        <v>70907</v>
      </c>
      <c r="B1810" s="1">
        <v>1091.2660000000001</v>
      </c>
      <c r="C1810" s="1">
        <v>455.64010000000002</v>
      </c>
      <c r="D1810" s="1">
        <v>199.26220000000001</v>
      </c>
      <c r="E1810" s="2">
        <v>71654</v>
      </c>
      <c r="F1810" s="1">
        <v>300.46899999999999</v>
      </c>
      <c r="G1810" s="1">
        <v>0.89929999999999999</v>
      </c>
      <c r="H1810" s="1">
        <v>0.98960000000000004</v>
      </c>
      <c r="I1810" s="1">
        <v>0.61499999999999999</v>
      </c>
      <c r="J1810" s="1">
        <v>0.74819999999999998</v>
      </c>
      <c r="K1810" s="1">
        <v>2.2866</v>
      </c>
      <c r="L1810" s="1">
        <v>0.65939999999999999</v>
      </c>
      <c r="M1810">
        <v>1</v>
      </c>
    </row>
    <row r="1811" spans="1:13" x14ac:dyDescent="0.3">
      <c r="A1811" s="2">
        <v>74785</v>
      </c>
      <c r="B1811" s="1">
        <v>1131.4639999999999</v>
      </c>
      <c r="C1811" s="1">
        <v>484.06490000000002</v>
      </c>
      <c r="D1811" s="1">
        <v>197.10380000000001</v>
      </c>
      <c r="E1811" s="2">
        <v>75358</v>
      </c>
      <c r="F1811" s="1">
        <v>308.5761</v>
      </c>
      <c r="G1811" s="1">
        <v>0.9133</v>
      </c>
      <c r="H1811" s="1">
        <v>0.99239999999999995</v>
      </c>
      <c r="I1811" s="1">
        <v>0.75339999999999996</v>
      </c>
      <c r="J1811" s="1">
        <v>0.73409999999999997</v>
      </c>
      <c r="K1811" s="1">
        <v>2.4559000000000002</v>
      </c>
      <c r="L1811" s="1">
        <v>0.63749999999999996</v>
      </c>
      <c r="M1811">
        <v>1</v>
      </c>
    </row>
    <row r="1812" spans="1:13" x14ac:dyDescent="0.3">
      <c r="A1812" s="2">
        <v>75565</v>
      </c>
      <c r="B1812" s="1">
        <v>1103.473</v>
      </c>
      <c r="C1812" s="1">
        <v>456.66520000000003</v>
      </c>
      <c r="D1812" s="1">
        <v>211.23490000000001</v>
      </c>
      <c r="E1812" s="2">
        <v>76167</v>
      </c>
      <c r="F1812" s="1">
        <v>310.18119999999999</v>
      </c>
      <c r="G1812" s="1">
        <v>0.88660000000000005</v>
      </c>
      <c r="H1812" s="1">
        <v>0.99209999999999998</v>
      </c>
      <c r="I1812" s="1">
        <v>0.71740000000000004</v>
      </c>
      <c r="J1812" s="1">
        <v>0.77980000000000005</v>
      </c>
      <c r="K1812" s="1">
        <v>2.1619000000000002</v>
      </c>
      <c r="L1812" s="1">
        <v>0.67920000000000003</v>
      </c>
      <c r="M1812">
        <v>1</v>
      </c>
    </row>
    <row r="1813" spans="1:13" x14ac:dyDescent="0.3">
      <c r="A1813" s="2">
        <v>79991</v>
      </c>
      <c r="B1813" s="1">
        <v>1155.5239999999999</v>
      </c>
      <c r="C1813" s="1">
        <v>481.827</v>
      </c>
      <c r="D1813" s="1">
        <v>212.21530000000001</v>
      </c>
      <c r="E1813" s="2">
        <v>80847</v>
      </c>
      <c r="F1813" s="1">
        <v>319.13589999999999</v>
      </c>
      <c r="G1813" s="1">
        <v>0.89780000000000004</v>
      </c>
      <c r="H1813" s="1">
        <v>0.98939999999999995</v>
      </c>
      <c r="I1813" s="1">
        <v>0.73899999999999999</v>
      </c>
      <c r="J1813" s="1">
        <v>0.75280000000000002</v>
      </c>
      <c r="K1813" s="1">
        <v>2.2705000000000002</v>
      </c>
      <c r="L1813" s="1">
        <v>0.6623</v>
      </c>
      <c r="M1813">
        <v>1</v>
      </c>
    </row>
    <row r="1814" spans="1:13" x14ac:dyDescent="0.3">
      <c r="A1814" s="2">
        <v>70394</v>
      </c>
      <c r="B1814" s="1">
        <v>1138.1010000000001</v>
      </c>
      <c r="C1814" s="1">
        <v>491.476</v>
      </c>
      <c r="D1814" s="1">
        <v>184.52959999999999</v>
      </c>
      <c r="E1814" s="2">
        <v>71338</v>
      </c>
      <c r="F1814" s="1">
        <v>299.38010000000003</v>
      </c>
      <c r="G1814" s="1">
        <v>0.92679999999999996</v>
      </c>
      <c r="H1814" s="1">
        <v>0.98680000000000001</v>
      </c>
      <c r="I1814" s="1">
        <v>0.61619999999999997</v>
      </c>
      <c r="J1814" s="1">
        <v>0.68289999999999995</v>
      </c>
      <c r="K1814" s="1">
        <v>2.6634000000000002</v>
      </c>
      <c r="L1814" s="1">
        <v>0.60909999999999997</v>
      </c>
      <c r="M1814">
        <v>1</v>
      </c>
    </row>
    <row r="1815" spans="1:13" x14ac:dyDescent="0.3">
      <c r="A1815" s="2">
        <v>52657</v>
      </c>
      <c r="B1815" s="1">
        <v>928.43399999999997</v>
      </c>
      <c r="C1815" s="1">
        <v>390.56650000000002</v>
      </c>
      <c r="D1815" s="1">
        <v>171.98920000000001</v>
      </c>
      <c r="E1815" s="2">
        <v>53093</v>
      </c>
      <c r="F1815" s="1">
        <v>258.93040000000002</v>
      </c>
      <c r="G1815" s="1">
        <v>0.89780000000000004</v>
      </c>
      <c r="H1815" s="1">
        <v>0.99180000000000001</v>
      </c>
      <c r="I1815" s="1">
        <v>0.57320000000000004</v>
      </c>
      <c r="J1815" s="1">
        <v>0.76770000000000005</v>
      </c>
      <c r="K1815" s="1">
        <v>2.2709000000000001</v>
      </c>
      <c r="L1815" s="1">
        <v>0.66300000000000003</v>
      </c>
      <c r="M1815">
        <v>1</v>
      </c>
    </row>
    <row r="1816" spans="1:13" x14ac:dyDescent="0.3">
      <c r="A1816" s="2">
        <v>68486</v>
      </c>
      <c r="B1816" s="1">
        <v>1110.8240000000001</v>
      </c>
      <c r="C1816" s="1">
        <v>479.28</v>
      </c>
      <c r="D1816" s="1">
        <v>182.37430000000001</v>
      </c>
      <c r="E1816" s="2">
        <v>69157</v>
      </c>
      <c r="F1816" s="1">
        <v>295.29489999999998</v>
      </c>
      <c r="G1816" s="1">
        <v>0.92479999999999996</v>
      </c>
      <c r="H1816" s="1">
        <v>0.99029999999999996</v>
      </c>
      <c r="I1816" s="1">
        <v>0.5645</v>
      </c>
      <c r="J1816" s="1">
        <v>0.69750000000000001</v>
      </c>
      <c r="K1816" s="1">
        <v>2.6280000000000001</v>
      </c>
      <c r="L1816" s="1">
        <v>0.61609999999999998</v>
      </c>
      <c r="M1816">
        <v>1</v>
      </c>
    </row>
    <row r="1817" spans="1:13" x14ac:dyDescent="0.3">
      <c r="A1817" s="2">
        <v>60608</v>
      </c>
      <c r="B1817" s="1">
        <v>1020.239</v>
      </c>
      <c r="C1817" s="1">
        <v>436.85379999999998</v>
      </c>
      <c r="D1817" s="1">
        <v>177.17920000000001</v>
      </c>
      <c r="E1817" s="2">
        <v>61146</v>
      </c>
      <c r="F1817" s="1">
        <v>277.79219999999998</v>
      </c>
      <c r="G1817" s="1">
        <v>0.91410000000000002</v>
      </c>
      <c r="H1817" s="1">
        <v>0.99119999999999997</v>
      </c>
      <c r="I1817" s="1">
        <v>0.76780000000000004</v>
      </c>
      <c r="J1817" s="1">
        <v>0.73170000000000002</v>
      </c>
      <c r="K1817" s="1">
        <v>2.4655999999999998</v>
      </c>
      <c r="L1817" s="1">
        <v>0.63590000000000002</v>
      </c>
      <c r="M1817">
        <v>1</v>
      </c>
    </row>
    <row r="1818" spans="1:13" x14ac:dyDescent="0.3">
      <c r="A1818" s="2">
        <v>79701</v>
      </c>
      <c r="B1818" s="1">
        <v>1178.201</v>
      </c>
      <c r="C1818" s="1">
        <v>499.57339999999999</v>
      </c>
      <c r="D1818" s="1">
        <v>207.24350000000001</v>
      </c>
      <c r="E1818" s="2">
        <v>81292</v>
      </c>
      <c r="F1818" s="1">
        <v>318.55680000000001</v>
      </c>
      <c r="G1818" s="1">
        <v>0.90990000000000004</v>
      </c>
      <c r="H1818" s="1">
        <v>0.98040000000000005</v>
      </c>
      <c r="I1818" s="1">
        <v>0.72670000000000001</v>
      </c>
      <c r="J1818" s="1">
        <v>0.72150000000000003</v>
      </c>
      <c r="K1818" s="1">
        <v>2.4106000000000001</v>
      </c>
      <c r="L1818" s="1">
        <v>0.63770000000000004</v>
      </c>
      <c r="M1818">
        <v>1</v>
      </c>
    </row>
    <row r="1819" spans="1:13" x14ac:dyDescent="0.3">
      <c r="A1819" s="2">
        <v>57363</v>
      </c>
      <c r="B1819" s="1">
        <v>953.26199999999994</v>
      </c>
      <c r="C1819" s="1">
        <v>392.65649999999999</v>
      </c>
      <c r="D1819" s="1">
        <v>186.74870000000001</v>
      </c>
      <c r="E1819" s="2">
        <v>57918</v>
      </c>
      <c r="F1819" s="1">
        <v>270.25330000000002</v>
      </c>
      <c r="G1819" s="1">
        <v>0.87970000000000004</v>
      </c>
      <c r="H1819" s="1">
        <v>0.99039999999999995</v>
      </c>
      <c r="I1819" s="1">
        <v>0.58950000000000002</v>
      </c>
      <c r="J1819" s="1">
        <v>0.79330000000000001</v>
      </c>
      <c r="K1819" s="1">
        <v>2.1025999999999998</v>
      </c>
      <c r="L1819" s="1">
        <v>0.68830000000000002</v>
      </c>
      <c r="M1819">
        <v>1</v>
      </c>
    </row>
    <row r="1820" spans="1:13" x14ac:dyDescent="0.3">
      <c r="A1820" s="2">
        <v>49273</v>
      </c>
      <c r="B1820" s="1">
        <v>895.16899999999998</v>
      </c>
      <c r="C1820" s="1">
        <v>374.14359999999999</v>
      </c>
      <c r="D1820" s="1">
        <v>168.29480000000001</v>
      </c>
      <c r="E1820" s="2">
        <v>49739</v>
      </c>
      <c r="F1820" s="1">
        <v>250.47219999999999</v>
      </c>
      <c r="G1820" s="1">
        <v>0.8931</v>
      </c>
      <c r="H1820" s="1">
        <v>0.99060000000000004</v>
      </c>
      <c r="I1820" s="1">
        <v>0.64580000000000004</v>
      </c>
      <c r="J1820" s="1">
        <v>0.77270000000000005</v>
      </c>
      <c r="K1820" s="1">
        <v>2.2231000000000001</v>
      </c>
      <c r="L1820" s="1">
        <v>0.66949999999999998</v>
      </c>
      <c r="M1820">
        <v>1</v>
      </c>
    </row>
    <row r="1821" spans="1:13" x14ac:dyDescent="0.3">
      <c r="A1821" s="2">
        <v>77089</v>
      </c>
      <c r="B1821" s="1">
        <v>1165.28</v>
      </c>
      <c r="C1821" s="1">
        <v>504.68270000000001</v>
      </c>
      <c r="D1821" s="1">
        <v>195.25970000000001</v>
      </c>
      <c r="E1821" s="2">
        <v>77627</v>
      </c>
      <c r="F1821" s="1">
        <v>313.29340000000002</v>
      </c>
      <c r="G1821" s="1">
        <v>0.92210000000000003</v>
      </c>
      <c r="H1821" s="1">
        <v>0.99309999999999998</v>
      </c>
      <c r="I1821" s="1">
        <v>0.54490000000000005</v>
      </c>
      <c r="J1821" s="1">
        <v>0.71340000000000003</v>
      </c>
      <c r="K1821" s="1">
        <v>2.5847000000000002</v>
      </c>
      <c r="L1821" s="1">
        <v>0.62080000000000002</v>
      </c>
      <c r="M1821">
        <v>1</v>
      </c>
    </row>
    <row r="1822" spans="1:13" x14ac:dyDescent="0.3">
      <c r="A1822" s="2">
        <v>68697</v>
      </c>
      <c r="B1822" s="1">
        <v>1111.683</v>
      </c>
      <c r="C1822" s="1">
        <v>481.54840000000002</v>
      </c>
      <c r="D1822" s="1">
        <v>183.76300000000001</v>
      </c>
      <c r="E1822" s="2">
        <v>69826</v>
      </c>
      <c r="F1822" s="1">
        <v>295.74939999999998</v>
      </c>
      <c r="G1822" s="1">
        <v>0.92430000000000001</v>
      </c>
      <c r="H1822" s="1">
        <v>0.98380000000000001</v>
      </c>
      <c r="I1822" s="1">
        <v>0.71060000000000001</v>
      </c>
      <c r="J1822" s="1">
        <v>0.69850000000000001</v>
      </c>
      <c r="K1822" s="1">
        <v>2.6204999999999998</v>
      </c>
      <c r="L1822" s="1">
        <v>0.61419999999999997</v>
      </c>
      <c r="M1822">
        <v>1</v>
      </c>
    </row>
    <row r="1823" spans="1:13" x14ac:dyDescent="0.3">
      <c r="A1823" s="2">
        <v>47939</v>
      </c>
      <c r="B1823" s="1">
        <v>868.48500000000001</v>
      </c>
      <c r="C1823" s="1">
        <v>359.10300000000001</v>
      </c>
      <c r="D1823" s="1">
        <v>170.17679999999999</v>
      </c>
      <c r="E1823" s="2">
        <v>48366</v>
      </c>
      <c r="F1823" s="1">
        <v>247.05840000000001</v>
      </c>
      <c r="G1823" s="1">
        <v>0.88060000000000005</v>
      </c>
      <c r="H1823" s="1">
        <v>0.99119999999999997</v>
      </c>
      <c r="I1823" s="1">
        <v>0.73780000000000001</v>
      </c>
      <c r="J1823" s="1">
        <v>0.79869999999999997</v>
      </c>
      <c r="K1823" s="1">
        <v>2.1101999999999999</v>
      </c>
      <c r="L1823" s="1">
        <v>0.68799999999999994</v>
      </c>
      <c r="M1823">
        <v>1</v>
      </c>
    </row>
    <row r="1824" spans="1:13" x14ac:dyDescent="0.3">
      <c r="A1824" s="2">
        <v>50670</v>
      </c>
      <c r="B1824" s="1">
        <v>914.54700000000003</v>
      </c>
      <c r="C1824" s="1">
        <v>389.95510000000002</v>
      </c>
      <c r="D1824" s="1">
        <v>165.8306</v>
      </c>
      <c r="E1824" s="2">
        <v>51092</v>
      </c>
      <c r="F1824" s="1">
        <v>253.99809999999999</v>
      </c>
      <c r="G1824" s="1">
        <v>0.90510000000000002</v>
      </c>
      <c r="H1824" s="1">
        <v>0.99170000000000003</v>
      </c>
      <c r="I1824" s="1">
        <v>0.77270000000000005</v>
      </c>
      <c r="J1824" s="1">
        <v>0.76129999999999998</v>
      </c>
      <c r="K1824" s="1">
        <v>2.3515000000000001</v>
      </c>
      <c r="L1824" s="1">
        <v>0.65139999999999998</v>
      </c>
      <c r="M1824">
        <v>1</v>
      </c>
    </row>
    <row r="1825" spans="1:13" x14ac:dyDescent="0.3">
      <c r="A1825" s="2">
        <v>65691</v>
      </c>
      <c r="B1825" s="1">
        <v>1122.0619999999999</v>
      </c>
      <c r="C1825" s="1">
        <v>492.89120000000003</v>
      </c>
      <c r="D1825" s="1">
        <v>170.13399999999999</v>
      </c>
      <c r="E1825" s="2">
        <v>66383</v>
      </c>
      <c r="F1825" s="1">
        <v>289.20650000000001</v>
      </c>
      <c r="G1825" s="1">
        <v>0.9385</v>
      </c>
      <c r="H1825" s="1">
        <v>0.98960000000000004</v>
      </c>
      <c r="I1825" s="1">
        <v>0.46800000000000003</v>
      </c>
      <c r="J1825" s="1">
        <v>0.65569999999999995</v>
      </c>
      <c r="K1825" s="1">
        <v>2.8971</v>
      </c>
      <c r="L1825" s="1">
        <v>0.58679999999999999</v>
      </c>
      <c r="M1825">
        <v>1</v>
      </c>
    </row>
    <row r="1826" spans="1:13" x14ac:dyDescent="0.3">
      <c r="A1826" s="2">
        <v>50822</v>
      </c>
      <c r="B1826" s="1">
        <v>917.53</v>
      </c>
      <c r="C1826" s="1">
        <v>381.46190000000001</v>
      </c>
      <c r="D1826" s="1">
        <v>170.22890000000001</v>
      </c>
      <c r="E1826" s="2">
        <v>51648</v>
      </c>
      <c r="F1826" s="1">
        <v>254.37880000000001</v>
      </c>
      <c r="G1826" s="1">
        <v>0.89490000000000003</v>
      </c>
      <c r="H1826" s="1">
        <v>0.98399999999999999</v>
      </c>
      <c r="I1826" s="1">
        <v>0.66490000000000005</v>
      </c>
      <c r="J1826" s="1">
        <v>0.75860000000000005</v>
      </c>
      <c r="K1826" s="1">
        <v>2.2408999999999999</v>
      </c>
      <c r="L1826" s="1">
        <v>0.66690000000000005</v>
      </c>
      <c r="M1826">
        <v>1</v>
      </c>
    </row>
    <row r="1827" spans="1:13" x14ac:dyDescent="0.3">
      <c r="A1827" s="2">
        <v>52696</v>
      </c>
      <c r="B1827" s="1">
        <v>932.85500000000002</v>
      </c>
      <c r="C1827" s="1">
        <v>395.33460000000002</v>
      </c>
      <c r="D1827" s="1">
        <v>170.13570000000001</v>
      </c>
      <c r="E1827" s="2">
        <v>53159</v>
      </c>
      <c r="F1827" s="1">
        <v>259.02629999999999</v>
      </c>
      <c r="G1827" s="1">
        <v>0.90269999999999995</v>
      </c>
      <c r="H1827" s="1">
        <v>0.99129999999999996</v>
      </c>
      <c r="I1827" s="1">
        <v>0.65410000000000001</v>
      </c>
      <c r="J1827" s="1">
        <v>0.76100000000000001</v>
      </c>
      <c r="K1827" s="1">
        <v>2.3235999999999999</v>
      </c>
      <c r="L1827" s="1">
        <v>0.6552</v>
      </c>
      <c r="M1827">
        <v>1</v>
      </c>
    </row>
    <row r="1828" spans="1:13" x14ac:dyDescent="0.3">
      <c r="A1828" s="2">
        <v>61949</v>
      </c>
      <c r="B1828" s="1">
        <v>1033.415</v>
      </c>
      <c r="C1828" s="1">
        <v>439.77280000000002</v>
      </c>
      <c r="D1828" s="1">
        <v>179.6936</v>
      </c>
      <c r="E1828" s="2">
        <v>62581</v>
      </c>
      <c r="F1828" s="1">
        <v>280.84859999999998</v>
      </c>
      <c r="G1828" s="1">
        <v>0.91269999999999996</v>
      </c>
      <c r="H1828" s="1">
        <v>0.9899</v>
      </c>
      <c r="I1828" s="1">
        <v>0.60250000000000004</v>
      </c>
      <c r="J1828" s="1">
        <v>0.72889999999999999</v>
      </c>
      <c r="K1828" s="1">
        <v>2.4472999999999998</v>
      </c>
      <c r="L1828" s="1">
        <v>0.63859999999999995</v>
      </c>
      <c r="M1828">
        <v>1</v>
      </c>
    </row>
    <row r="1829" spans="1:13" x14ac:dyDescent="0.3">
      <c r="A1829" s="2">
        <v>70215</v>
      </c>
      <c r="B1829" s="1">
        <v>1094.366</v>
      </c>
      <c r="C1829" s="1">
        <v>462.95170000000002</v>
      </c>
      <c r="D1829" s="1">
        <v>193.95779999999999</v>
      </c>
      <c r="E1829" s="2">
        <v>70864</v>
      </c>
      <c r="F1829" s="1">
        <v>298.99919999999997</v>
      </c>
      <c r="G1829" s="1">
        <v>0.90800000000000003</v>
      </c>
      <c r="H1829" s="1">
        <v>0.99080000000000001</v>
      </c>
      <c r="I1829" s="1">
        <v>0.73340000000000005</v>
      </c>
      <c r="J1829" s="1">
        <v>0.73670000000000002</v>
      </c>
      <c r="K1829" s="1">
        <v>2.3868999999999998</v>
      </c>
      <c r="L1829" s="1">
        <v>0.64590000000000003</v>
      </c>
      <c r="M1829">
        <v>1</v>
      </c>
    </row>
    <row r="1830" spans="1:13" x14ac:dyDescent="0.3">
      <c r="A1830" s="2">
        <v>56867</v>
      </c>
      <c r="B1830" s="1">
        <v>1006.146</v>
      </c>
      <c r="C1830" s="1">
        <v>437.61529999999999</v>
      </c>
      <c r="D1830" s="1">
        <v>165.9109</v>
      </c>
      <c r="E1830" s="2">
        <v>57411</v>
      </c>
      <c r="F1830" s="1">
        <v>269.08240000000001</v>
      </c>
      <c r="G1830" s="1">
        <v>0.92530000000000001</v>
      </c>
      <c r="H1830" s="1">
        <v>0.99050000000000005</v>
      </c>
      <c r="I1830" s="1">
        <v>0.51990000000000003</v>
      </c>
      <c r="J1830" s="1">
        <v>0.70589999999999997</v>
      </c>
      <c r="K1830" s="1">
        <v>2.6377000000000002</v>
      </c>
      <c r="L1830" s="1">
        <v>0.6149</v>
      </c>
      <c r="M1830">
        <v>1</v>
      </c>
    </row>
    <row r="1831" spans="1:13" x14ac:dyDescent="0.3">
      <c r="A1831" s="2">
        <v>61772</v>
      </c>
      <c r="B1831" s="1">
        <v>967.37199999999996</v>
      </c>
      <c r="C1831" s="1">
        <v>393.7756</v>
      </c>
      <c r="D1831" s="1">
        <v>200.54849999999999</v>
      </c>
      <c r="E1831" s="2">
        <v>62171</v>
      </c>
      <c r="F1831" s="1">
        <v>280.44709999999998</v>
      </c>
      <c r="G1831" s="1">
        <v>0.86060000000000003</v>
      </c>
      <c r="H1831" s="1">
        <v>0.99360000000000004</v>
      </c>
      <c r="I1831" s="1">
        <v>0.75339999999999996</v>
      </c>
      <c r="J1831" s="1">
        <v>0.82950000000000002</v>
      </c>
      <c r="K1831" s="1">
        <v>1.9635</v>
      </c>
      <c r="L1831" s="1">
        <v>0.71220000000000006</v>
      </c>
      <c r="M1831">
        <v>1</v>
      </c>
    </row>
    <row r="1832" spans="1:13" x14ac:dyDescent="0.3">
      <c r="A1832" s="2">
        <v>52975</v>
      </c>
      <c r="B1832" s="1">
        <v>947.47400000000005</v>
      </c>
      <c r="C1832" s="1">
        <v>403.86720000000003</v>
      </c>
      <c r="D1832" s="1">
        <v>167.833</v>
      </c>
      <c r="E1832" s="2">
        <v>53437</v>
      </c>
      <c r="F1832" s="1">
        <v>259.71109999999999</v>
      </c>
      <c r="G1832" s="1">
        <v>0.90959999999999996</v>
      </c>
      <c r="H1832" s="1">
        <v>0.99139999999999995</v>
      </c>
      <c r="I1832" s="1">
        <v>0.54269999999999996</v>
      </c>
      <c r="J1832" s="1">
        <v>0.74160000000000004</v>
      </c>
      <c r="K1832" s="1">
        <v>2.4064000000000001</v>
      </c>
      <c r="L1832" s="1">
        <v>0.6431</v>
      </c>
      <c r="M1832">
        <v>1</v>
      </c>
    </row>
    <row r="1833" spans="1:13" x14ac:dyDescent="0.3">
      <c r="A1833" s="2">
        <v>83124</v>
      </c>
      <c r="B1833" s="1">
        <v>1177.7860000000001</v>
      </c>
      <c r="C1833" s="1">
        <v>498.38690000000003</v>
      </c>
      <c r="D1833" s="1">
        <v>213.2347</v>
      </c>
      <c r="E1833" s="2">
        <v>83752</v>
      </c>
      <c r="F1833" s="1">
        <v>325.32560000000001</v>
      </c>
      <c r="G1833" s="1">
        <v>0.90380000000000005</v>
      </c>
      <c r="H1833" s="1">
        <v>0.99250000000000005</v>
      </c>
      <c r="I1833" s="1">
        <v>0.61099999999999999</v>
      </c>
      <c r="J1833" s="1">
        <v>0.753</v>
      </c>
      <c r="K1833" s="1">
        <v>2.3372999999999999</v>
      </c>
      <c r="L1833" s="1">
        <v>0.65280000000000005</v>
      </c>
      <c r="M1833">
        <v>1</v>
      </c>
    </row>
    <row r="1834" spans="1:13" x14ac:dyDescent="0.3">
      <c r="A1834" s="2">
        <v>59862</v>
      </c>
      <c r="B1834" s="1">
        <v>1028.1030000000001</v>
      </c>
      <c r="C1834" s="1">
        <v>445.42680000000001</v>
      </c>
      <c r="D1834" s="1">
        <v>171.94220000000001</v>
      </c>
      <c r="E1834" s="2">
        <v>60303</v>
      </c>
      <c r="F1834" s="1">
        <v>276.07729999999998</v>
      </c>
      <c r="G1834" s="1">
        <v>0.92249999999999999</v>
      </c>
      <c r="H1834" s="1">
        <v>0.99270000000000003</v>
      </c>
      <c r="I1834" s="1">
        <v>0.754</v>
      </c>
      <c r="J1834" s="1">
        <v>0.7117</v>
      </c>
      <c r="K1834" s="1">
        <v>2.5905999999999998</v>
      </c>
      <c r="L1834" s="1">
        <v>0.61980000000000002</v>
      </c>
      <c r="M1834">
        <v>1</v>
      </c>
    </row>
    <row r="1835" spans="1:13" x14ac:dyDescent="0.3">
      <c r="A1835" s="2">
        <v>63870</v>
      </c>
      <c r="B1835" s="1">
        <v>1040.0440000000001</v>
      </c>
      <c r="C1835" s="1">
        <v>441.6352</v>
      </c>
      <c r="D1835" s="1">
        <v>185.35579999999999</v>
      </c>
      <c r="E1835" s="2">
        <v>64583</v>
      </c>
      <c r="F1835" s="1">
        <v>285.16980000000001</v>
      </c>
      <c r="G1835" s="1">
        <v>0.90769999999999995</v>
      </c>
      <c r="H1835" s="1">
        <v>0.98899999999999999</v>
      </c>
      <c r="I1835" s="1">
        <v>0.55600000000000005</v>
      </c>
      <c r="J1835" s="1">
        <v>0.74199999999999999</v>
      </c>
      <c r="K1835" s="1">
        <v>2.3826000000000001</v>
      </c>
      <c r="L1835" s="1">
        <v>0.64570000000000005</v>
      </c>
      <c r="M1835">
        <v>1</v>
      </c>
    </row>
    <row r="1836" spans="1:13" x14ac:dyDescent="0.3">
      <c r="A1836" s="2">
        <v>62025</v>
      </c>
      <c r="B1836" s="1">
        <v>975.98500000000001</v>
      </c>
      <c r="C1836" s="1">
        <v>396.19220000000001</v>
      </c>
      <c r="D1836" s="1">
        <v>199.7527</v>
      </c>
      <c r="E1836" s="2">
        <v>62565</v>
      </c>
      <c r="F1836" s="1">
        <v>281.02080000000001</v>
      </c>
      <c r="G1836" s="1">
        <v>0.86360000000000003</v>
      </c>
      <c r="H1836" s="1">
        <v>0.99139999999999995</v>
      </c>
      <c r="I1836" s="1">
        <v>0.66879999999999995</v>
      </c>
      <c r="J1836" s="1">
        <v>0.81830000000000003</v>
      </c>
      <c r="K1836" s="1">
        <v>1.9834000000000001</v>
      </c>
      <c r="L1836" s="1">
        <v>0.70930000000000004</v>
      </c>
      <c r="M1836">
        <v>1</v>
      </c>
    </row>
    <row r="1837" spans="1:13" x14ac:dyDescent="0.3">
      <c r="A1837" s="2">
        <v>55082</v>
      </c>
      <c r="B1837" s="1">
        <v>1037.748</v>
      </c>
      <c r="C1837" s="1">
        <v>464.27589999999998</v>
      </c>
      <c r="D1837" s="1">
        <v>152.17179999999999</v>
      </c>
      <c r="E1837" s="2">
        <v>55733</v>
      </c>
      <c r="F1837" s="1">
        <v>264.82560000000001</v>
      </c>
      <c r="G1837" s="1">
        <v>0.94479999999999997</v>
      </c>
      <c r="H1837" s="1">
        <v>0.98829999999999996</v>
      </c>
      <c r="I1837" s="1">
        <v>0.62549999999999994</v>
      </c>
      <c r="J1837" s="1">
        <v>0.64270000000000005</v>
      </c>
      <c r="K1837" s="1">
        <v>3.0510000000000002</v>
      </c>
      <c r="L1837" s="1">
        <v>0.57040000000000002</v>
      </c>
      <c r="M1837">
        <v>1</v>
      </c>
    </row>
    <row r="1838" spans="1:13" x14ac:dyDescent="0.3">
      <c r="A1838" s="2">
        <v>98208</v>
      </c>
      <c r="B1838" s="1">
        <v>1279.5550000000001</v>
      </c>
      <c r="C1838" s="1">
        <v>539.50620000000004</v>
      </c>
      <c r="D1838" s="1">
        <v>232.4119</v>
      </c>
      <c r="E1838" s="2">
        <v>98983</v>
      </c>
      <c r="F1838" s="1">
        <v>353.61320000000001</v>
      </c>
      <c r="G1838" s="1">
        <v>0.90249999999999997</v>
      </c>
      <c r="H1838" s="1">
        <v>0.99219999999999997</v>
      </c>
      <c r="I1838" s="1">
        <v>0.68730000000000002</v>
      </c>
      <c r="J1838" s="1">
        <v>0.75380000000000003</v>
      </c>
      <c r="K1838" s="1">
        <v>2.3212999999999999</v>
      </c>
      <c r="L1838" s="1">
        <v>0.65539999999999998</v>
      </c>
      <c r="M1838">
        <v>1</v>
      </c>
    </row>
    <row r="1839" spans="1:13" x14ac:dyDescent="0.3">
      <c r="A1839" s="2">
        <v>72988</v>
      </c>
      <c r="B1839" s="1">
        <v>1070.8599999999999</v>
      </c>
      <c r="C1839" s="1">
        <v>437.041</v>
      </c>
      <c r="D1839" s="1">
        <v>213.74850000000001</v>
      </c>
      <c r="E1839" s="2">
        <v>73539</v>
      </c>
      <c r="F1839" s="1">
        <v>304.84620000000001</v>
      </c>
      <c r="G1839" s="1">
        <v>0.87219999999999998</v>
      </c>
      <c r="H1839" s="1">
        <v>0.99250000000000005</v>
      </c>
      <c r="I1839" s="1">
        <v>0.63719999999999999</v>
      </c>
      <c r="J1839" s="1">
        <v>0.79979999999999996</v>
      </c>
      <c r="K1839" s="1">
        <v>2.0447000000000002</v>
      </c>
      <c r="L1839" s="1">
        <v>0.69750000000000001</v>
      </c>
      <c r="M1839">
        <v>1</v>
      </c>
    </row>
    <row r="1840" spans="1:13" x14ac:dyDescent="0.3">
      <c r="A1840" s="2">
        <v>82396</v>
      </c>
      <c r="B1840" s="1">
        <v>1150.9760000000001</v>
      </c>
      <c r="C1840" s="1">
        <v>467.57119999999998</v>
      </c>
      <c r="D1840" s="1">
        <v>225.5676</v>
      </c>
      <c r="E1840" s="2">
        <v>83135</v>
      </c>
      <c r="F1840" s="1">
        <v>323.89789999999999</v>
      </c>
      <c r="G1840" s="1">
        <v>0.87590000000000001</v>
      </c>
      <c r="H1840" s="1">
        <v>0.99109999999999998</v>
      </c>
      <c r="I1840" s="1">
        <v>0.72589999999999999</v>
      </c>
      <c r="J1840" s="1">
        <v>0.78159999999999996</v>
      </c>
      <c r="K1840" s="1">
        <v>2.0729000000000002</v>
      </c>
      <c r="L1840" s="1">
        <v>0.69269999999999998</v>
      </c>
      <c r="M1840">
        <v>1</v>
      </c>
    </row>
    <row r="1841" spans="1:13" x14ac:dyDescent="0.3">
      <c r="A1841" s="2">
        <v>62253</v>
      </c>
      <c r="B1841" s="1">
        <v>1050.31</v>
      </c>
      <c r="C1841" s="1">
        <v>444.97629999999998</v>
      </c>
      <c r="D1841" s="1">
        <v>179.03139999999999</v>
      </c>
      <c r="E1841" s="2">
        <v>63280</v>
      </c>
      <c r="F1841" s="1">
        <v>281.53680000000003</v>
      </c>
      <c r="G1841" s="1">
        <v>0.91549999999999998</v>
      </c>
      <c r="H1841" s="1">
        <v>0.98380000000000001</v>
      </c>
      <c r="I1841" s="1">
        <v>0.5958</v>
      </c>
      <c r="J1841" s="1">
        <v>0.70909999999999995</v>
      </c>
      <c r="K1841" s="1">
        <v>2.4855</v>
      </c>
      <c r="L1841" s="1">
        <v>0.63270000000000004</v>
      </c>
      <c r="M1841">
        <v>1</v>
      </c>
    </row>
    <row r="1842" spans="1:13" x14ac:dyDescent="0.3">
      <c r="A1842" s="2">
        <v>94813</v>
      </c>
      <c r="B1842" s="1">
        <v>1227.6089999999999</v>
      </c>
      <c r="C1842" s="1">
        <v>502.78050000000002</v>
      </c>
      <c r="D1842" s="1">
        <v>240.76070000000001</v>
      </c>
      <c r="E1842" s="2">
        <v>95573</v>
      </c>
      <c r="F1842" s="1">
        <v>347.44729999999998</v>
      </c>
      <c r="G1842" s="1">
        <v>0.87790000000000001</v>
      </c>
      <c r="H1842" s="1">
        <v>0.99199999999999999</v>
      </c>
      <c r="I1842" s="1">
        <v>0.73629999999999995</v>
      </c>
      <c r="J1842" s="1">
        <v>0.79059999999999997</v>
      </c>
      <c r="K1842" s="1">
        <v>2.0882999999999998</v>
      </c>
      <c r="L1842" s="1">
        <v>0.69110000000000005</v>
      </c>
      <c r="M1842">
        <v>1</v>
      </c>
    </row>
    <row r="1843" spans="1:13" x14ac:dyDescent="0.3">
      <c r="A1843" s="2">
        <v>65376</v>
      </c>
      <c r="B1843" s="1">
        <v>1052.2449999999999</v>
      </c>
      <c r="C1843" s="1">
        <v>446.90550000000002</v>
      </c>
      <c r="D1843" s="1">
        <v>186.57140000000001</v>
      </c>
      <c r="E1843" s="2">
        <v>65968</v>
      </c>
      <c r="F1843" s="1">
        <v>288.51220000000001</v>
      </c>
      <c r="G1843" s="1">
        <v>0.90869999999999995</v>
      </c>
      <c r="H1843" s="1">
        <v>0.99099999999999999</v>
      </c>
      <c r="I1843" s="1">
        <v>0.63070000000000004</v>
      </c>
      <c r="J1843" s="1">
        <v>0.74199999999999999</v>
      </c>
      <c r="K1843" s="1">
        <v>2.3954</v>
      </c>
      <c r="L1843" s="1">
        <v>0.64559999999999995</v>
      </c>
      <c r="M1843">
        <v>1</v>
      </c>
    </row>
    <row r="1844" spans="1:13" x14ac:dyDescent="0.3">
      <c r="A1844" s="2">
        <v>88896</v>
      </c>
      <c r="B1844" s="1">
        <v>1168.739</v>
      </c>
      <c r="C1844" s="1">
        <v>466.81799999999998</v>
      </c>
      <c r="D1844" s="1">
        <v>243.30269999999999</v>
      </c>
      <c r="E1844" s="2">
        <v>89633</v>
      </c>
      <c r="F1844" s="1">
        <v>336.43110000000001</v>
      </c>
      <c r="G1844" s="1">
        <v>0.85340000000000005</v>
      </c>
      <c r="H1844" s="1">
        <v>0.99180000000000001</v>
      </c>
      <c r="I1844" s="1">
        <v>0.67</v>
      </c>
      <c r="J1844" s="1">
        <v>0.81779999999999997</v>
      </c>
      <c r="K1844" s="1">
        <v>1.9187000000000001</v>
      </c>
      <c r="L1844" s="1">
        <v>0.72070000000000001</v>
      </c>
      <c r="M1844">
        <v>1</v>
      </c>
    </row>
    <row r="1845" spans="1:13" x14ac:dyDescent="0.3">
      <c r="A1845" s="2">
        <v>59332</v>
      </c>
      <c r="B1845" s="1">
        <v>1007.633</v>
      </c>
      <c r="C1845" s="1">
        <v>428.26929999999999</v>
      </c>
      <c r="D1845" s="1">
        <v>177.72970000000001</v>
      </c>
      <c r="E1845" s="2">
        <v>60071</v>
      </c>
      <c r="F1845" s="1">
        <v>274.85239999999999</v>
      </c>
      <c r="G1845" s="1">
        <v>0.90980000000000005</v>
      </c>
      <c r="H1845" s="1">
        <v>0.98770000000000002</v>
      </c>
      <c r="I1845" s="1">
        <v>0.63660000000000005</v>
      </c>
      <c r="J1845" s="1">
        <v>0.73429999999999995</v>
      </c>
      <c r="K1845" s="1">
        <v>2.4097</v>
      </c>
      <c r="L1845" s="1">
        <v>0.64180000000000004</v>
      </c>
      <c r="M1845">
        <v>1</v>
      </c>
    </row>
    <row r="1846" spans="1:13" x14ac:dyDescent="0.3">
      <c r="A1846" s="2">
        <v>68464</v>
      </c>
      <c r="B1846" s="1">
        <v>1087.8330000000001</v>
      </c>
      <c r="C1846" s="1">
        <v>461.50060000000002</v>
      </c>
      <c r="D1846" s="1">
        <v>189.40889999999999</v>
      </c>
      <c r="E1846" s="2">
        <v>69255</v>
      </c>
      <c r="F1846" s="1">
        <v>295.2475</v>
      </c>
      <c r="G1846" s="1">
        <v>0.91190000000000004</v>
      </c>
      <c r="H1846" s="1">
        <v>0.98860000000000003</v>
      </c>
      <c r="I1846" s="1">
        <v>0.71560000000000001</v>
      </c>
      <c r="J1846" s="1">
        <v>0.72699999999999998</v>
      </c>
      <c r="K1846" s="1">
        <v>2.4365000000000001</v>
      </c>
      <c r="L1846" s="1">
        <v>0.63980000000000004</v>
      </c>
      <c r="M1846">
        <v>1</v>
      </c>
    </row>
    <row r="1847" spans="1:13" x14ac:dyDescent="0.3">
      <c r="A1847" s="2">
        <v>66512</v>
      </c>
      <c r="B1847" s="1">
        <v>1057.9179999999999</v>
      </c>
      <c r="C1847" s="1">
        <v>440.65929999999997</v>
      </c>
      <c r="D1847" s="1">
        <v>192.56829999999999</v>
      </c>
      <c r="E1847" s="2">
        <v>67301</v>
      </c>
      <c r="F1847" s="1">
        <v>291.00810000000001</v>
      </c>
      <c r="G1847" s="1">
        <v>0.89949999999999997</v>
      </c>
      <c r="H1847" s="1">
        <v>0.98829999999999996</v>
      </c>
      <c r="I1847" s="1">
        <v>0.61360000000000003</v>
      </c>
      <c r="J1847" s="1">
        <v>0.74680000000000002</v>
      </c>
      <c r="K1847" s="1">
        <v>2.2883</v>
      </c>
      <c r="L1847" s="1">
        <v>0.66039999999999999</v>
      </c>
      <c r="M1847">
        <v>1</v>
      </c>
    </row>
    <row r="1848" spans="1:13" x14ac:dyDescent="0.3">
      <c r="A1848" s="2">
        <v>67803</v>
      </c>
      <c r="B1848" s="1">
        <v>1055.537</v>
      </c>
      <c r="C1848" s="1">
        <v>439.77699999999999</v>
      </c>
      <c r="D1848" s="1">
        <v>196.8519</v>
      </c>
      <c r="E1848" s="2">
        <v>68460</v>
      </c>
      <c r="F1848" s="1">
        <v>293.81880000000001</v>
      </c>
      <c r="G1848" s="1">
        <v>0.89419999999999999</v>
      </c>
      <c r="H1848" s="1">
        <v>0.99039999999999995</v>
      </c>
      <c r="I1848" s="1">
        <v>0.73899999999999999</v>
      </c>
      <c r="J1848" s="1">
        <v>0.76470000000000005</v>
      </c>
      <c r="K1848" s="1">
        <v>2.234</v>
      </c>
      <c r="L1848" s="1">
        <v>0.66810000000000003</v>
      </c>
      <c r="M1848">
        <v>1</v>
      </c>
    </row>
    <row r="1849" spans="1:13" x14ac:dyDescent="0.3">
      <c r="A1849" s="2">
        <v>88995</v>
      </c>
      <c r="B1849" s="1">
        <v>1227.3389999999999</v>
      </c>
      <c r="C1849" s="1">
        <v>516.89490000000001</v>
      </c>
      <c r="D1849" s="1">
        <v>219.61009999999999</v>
      </c>
      <c r="E1849" s="2">
        <v>89728</v>
      </c>
      <c r="F1849" s="1">
        <v>336.61840000000001</v>
      </c>
      <c r="G1849" s="1">
        <v>0.90529999999999999</v>
      </c>
      <c r="H1849" s="1">
        <v>0.99180000000000001</v>
      </c>
      <c r="I1849" s="1">
        <v>0.7631</v>
      </c>
      <c r="J1849" s="1">
        <v>0.74239999999999995</v>
      </c>
      <c r="K1849" s="1">
        <v>2.3536999999999999</v>
      </c>
      <c r="L1849" s="1">
        <v>0.6512</v>
      </c>
      <c r="M1849">
        <v>1</v>
      </c>
    </row>
    <row r="1850" spans="1:13" x14ac:dyDescent="0.3">
      <c r="A1850" s="2">
        <v>95776</v>
      </c>
      <c r="B1850" s="1">
        <v>1216.306</v>
      </c>
      <c r="C1850" s="1">
        <v>471.4701</v>
      </c>
      <c r="D1850" s="1">
        <v>260.09429999999998</v>
      </c>
      <c r="E1850" s="2">
        <v>97009</v>
      </c>
      <c r="F1850" s="1">
        <v>349.20740000000001</v>
      </c>
      <c r="G1850" s="1">
        <v>0.83409999999999995</v>
      </c>
      <c r="H1850" s="1">
        <v>0.98729999999999996</v>
      </c>
      <c r="I1850" s="1">
        <v>0.65959999999999996</v>
      </c>
      <c r="J1850" s="1">
        <v>0.8135</v>
      </c>
      <c r="K1850" s="1">
        <v>1.8127</v>
      </c>
      <c r="L1850" s="1">
        <v>0.74070000000000003</v>
      </c>
      <c r="M1850">
        <v>1</v>
      </c>
    </row>
    <row r="1851" spans="1:13" x14ac:dyDescent="0.3">
      <c r="A1851" s="2">
        <v>90540</v>
      </c>
      <c r="B1851" s="1">
        <v>1233.058</v>
      </c>
      <c r="C1851" s="1">
        <v>511.99180000000001</v>
      </c>
      <c r="D1851" s="1">
        <v>226.65430000000001</v>
      </c>
      <c r="E1851" s="2">
        <v>91871</v>
      </c>
      <c r="F1851" s="1">
        <v>339.52780000000001</v>
      </c>
      <c r="G1851" s="1">
        <v>0.89670000000000005</v>
      </c>
      <c r="H1851" s="1">
        <v>0.98550000000000004</v>
      </c>
      <c r="I1851" s="1">
        <v>0.72970000000000002</v>
      </c>
      <c r="J1851" s="1">
        <v>0.74829999999999997</v>
      </c>
      <c r="K1851" s="1">
        <v>2.2589000000000001</v>
      </c>
      <c r="L1851" s="1">
        <v>0.66320000000000001</v>
      </c>
      <c r="M1851">
        <v>1</v>
      </c>
    </row>
    <row r="1852" spans="1:13" x14ac:dyDescent="0.3">
      <c r="A1852" s="2">
        <v>68063</v>
      </c>
      <c r="B1852" s="1">
        <v>1139.029</v>
      </c>
      <c r="C1852" s="1">
        <v>505.1026</v>
      </c>
      <c r="D1852" s="1">
        <v>173.26900000000001</v>
      </c>
      <c r="E1852" s="2">
        <v>68640</v>
      </c>
      <c r="F1852" s="1">
        <v>294.38159999999999</v>
      </c>
      <c r="G1852" s="1">
        <v>0.93930000000000002</v>
      </c>
      <c r="H1852" s="1">
        <v>0.99160000000000004</v>
      </c>
      <c r="I1852" s="1">
        <v>0.75509999999999999</v>
      </c>
      <c r="J1852" s="1">
        <v>0.6593</v>
      </c>
      <c r="K1852" s="1">
        <v>2.9150999999999998</v>
      </c>
      <c r="L1852" s="1">
        <v>0.58279999999999998</v>
      </c>
      <c r="M1852">
        <v>1</v>
      </c>
    </row>
    <row r="1853" spans="1:13" x14ac:dyDescent="0.3">
      <c r="A1853" s="2">
        <v>103910</v>
      </c>
      <c r="B1853" s="1">
        <v>1277.0540000000001</v>
      </c>
      <c r="C1853" s="1">
        <v>517.27859999999998</v>
      </c>
      <c r="D1853" s="1">
        <v>256.36739999999998</v>
      </c>
      <c r="E1853" s="2">
        <v>104580</v>
      </c>
      <c r="F1853" s="1">
        <v>363.73390000000001</v>
      </c>
      <c r="G1853" s="1">
        <v>0.86850000000000005</v>
      </c>
      <c r="H1853" s="1">
        <v>0.99360000000000004</v>
      </c>
      <c r="I1853" s="1">
        <v>0.70169999999999999</v>
      </c>
      <c r="J1853" s="1">
        <v>0.80069999999999997</v>
      </c>
      <c r="K1853" s="1">
        <v>2.0177</v>
      </c>
      <c r="L1853" s="1">
        <v>0.70320000000000005</v>
      </c>
      <c r="M1853">
        <v>1</v>
      </c>
    </row>
    <row r="1854" spans="1:13" x14ac:dyDescent="0.3">
      <c r="A1854" s="2">
        <v>72823</v>
      </c>
      <c r="B1854" s="1">
        <v>1131.269</v>
      </c>
      <c r="C1854" s="1">
        <v>482.64330000000001</v>
      </c>
      <c r="D1854" s="1">
        <v>192.39279999999999</v>
      </c>
      <c r="E1854" s="2">
        <v>73513</v>
      </c>
      <c r="F1854" s="1">
        <v>304.50139999999999</v>
      </c>
      <c r="G1854" s="1">
        <v>0.91710000000000003</v>
      </c>
      <c r="H1854" s="1">
        <v>0.99060000000000004</v>
      </c>
      <c r="I1854" s="1">
        <v>0.57399999999999995</v>
      </c>
      <c r="J1854" s="1">
        <v>0.71509999999999996</v>
      </c>
      <c r="K1854" s="1">
        <v>2.5085999999999999</v>
      </c>
      <c r="L1854" s="1">
        <v>0.63090000000000002</v>
      </c>
      <c r="M1854">
        <v>1</v>
      </c>
    </row>
    <row r="1855" spans="1:13" x14ac:dyDescent="0.3">
      <c r="A1855" s="2">
        <v>72604</v>
      </c>
      <c r="B1855" s="1">
        <v>1116.722</v>
      </c>
      <c r="C1855" s="1">
        <v>472.07900000000001</v>
      </c>
      <c r="D1855" s="1">
        <v>196.4288</v>
      </c>
      <c r="E1855" s="2">
        <v>73372</v>
      </c>
      <c r="F1855" s="1">
        <v>304.04320000000001</v>
      </c>
      <c r="G1855" s="1">
        <v>0.9093</v>
      </c>
      <c r="H1855" s="1">
        <v>0.98950000000000005</v>
      </c>
      <c r="I1855" s="1">
        <v>0.70050000000000001</v>
      </c>
      <c r="J1855" s="1">
        <v>0.73160000000000003</v>
      </c>
      <c r="K1855" s="1">
        <v>2.4033000000000002</v>
      </c>
      <c r="L1855" s="1">
        <v>0.64410000000000001</v>
      </c>
      <c r="M1855">
        <v>1</v>
      </c>
    </row>
    <row r="1856" spans="1:13" x14ac:dyDescent="0.3">
      <c r="A1856" s="2">
        <v>132035</v>
      </c>
      <c r="B1856" s="1">
        <v>1520.5250000000001</v>
      </c>
      <c r="C1856" s="1">
        <v>640.19069999999999</v>
      </c>
      <c r="D1856" s="1">
        <v>265.3734</v>
      </c>
      <c r="E1856" s="2">
        <v>133706</v>
      </c>
      <c r="F1856" s="1">
        <v>410.01490000000001</v>
      </c>
      <c r="G1856" s="1">
        <v>0.91</v>
      </c>
      <c r="H1856" s="1">
        <v>0.98750000000000004</v>
      </c>
      <c r="I1856" s="1">
        <v>0.56059999999999999</v>
      </c>
      <c r="J1856" s="1">
        <v>0.71760000000000002</v>
      </c>
      <c r="K1856" s="1">
        <v>2.4123999999999999</v>
      </c>
      <c r="L1856" s="1">
        <v>0.64049999999999996</v>
      </c>
      <c r="M1856">
        <v>1</v>
      </c>
    </row>
    <row r="1857" spans="1:13" x14ac:dyDescent="0.3">
      <c r="A1857" s="2">
        <v>65186</v>
      </c>
      <c r="B1857" s="1">
        <v>1032.7560000000001</v>
      </c>
      <c r="C1857" s="1">
        <v>428.17619999999999</v>
      </c>
      <c r="D1857" s="1">
        <v>194.60230000000001</v>
      </c>
      <c r="E1857" s="2">
        <v>65755</v>
      </c>
      <c r="F1857" s="1">
        <v>288.09269999999998</v>
      </c>
      <c r="G1857" s="1">
        <v>0.89080000000000004</v>
      </c>
      <c r="H1857" s="1">
        <v>0.99129999999999996</v>
      </c>
      <c r="I1857" s="1">
        <v>0.5706</v>
      </c>
      <c r="J1857" s="1">
        <v>0.76800000000000002</v>
      </c>
      <c r="K1857" s="1">
        <v>2.2002999999999999</v>
      </c>
      <c r="L1857" s="1">
        <v>0.67279999999999995</v>
      </c>
      <c r="M1857">
        <v>1</v>
      </c>
    </row>
    <row r="1858" spans="1:13" x14ac:dyDescent="0.3">
      <c r="A1858" s="2">
        <v>79880</v>
      </c>
      <c r="B1858" s="1">
        <v>1185.4059999999999</v>
      </c>
      <c r="C1858" s="1">
        <v>510.04149999999998</v>
      </c>
      <c r="D1858" s="1">
        <v>200.58690000000001</v>
      </c>
      <c r="E1858" s="2">
        <v>80832</v>
      </c>
      <c r="F1858" s="1">
        <v>318.9144</v>
      </c>
      <c r="G1858" s="1">
        <v>0.9194</v>
      </c>
      <c r="H1858" s="1">
        <v>0.98819999999999997</v>
      </c>
      <c r="I1858" s="1">
        <v>0.56710000000000005</v>
      </c>
      <c r="J1858" s="1">
        <v>0.71440000000000003</v>
      </c>
      <c r="K1858" s="1">
        <v>2.5427</v>
      </c>
      <c r="L1858" s="1">
        <v>0.62529999999999997</v>
      </c>
      <c r="M1858">
        <v>1</v>
      </c>
    </row>
    <row r="1859" spans="1:13" x14ac:dyDescent="0.3">
      <c r="A1859" s="2">
        <v>93884</v>
      </c>
      <c r="B1859" s="1">
        <v>1241.203</v>
      </c>
      <c r="C1859" s="1">
        <v>517.47379999999998</v>
      </c>
      <c r="D1859" s="1">
        <v>231.51089999999999</v>
      </c>
      <c r="E1859" s="2">
        <v>94613</v>
      </c>
      <c r="F1859" s="1">
        <v>345.74099999999999</v>
      </c>
      <c r="G1859" s="1">
        <v>0.89429999999999998</v>
      </c>
      <c r="H1859" s="1">
        <v>0.99229999999999996</v>
      </c>
      <c r="I1859" s="1">
        <v>0.74260000000000004</v>
      </c>
      <c r="J1859" s="1">
        <v>0.76580000000000004</v>
      </c>
      <c r="K1859" s="1">
        <v>2.2351999999999999</v>
      </c>
      <c r="L1859" s="1">
        <v>0.66810000000000003</v>
      </c>
      <c r="M1859">
        <v>1</v>
      </c>
    </row>
    <row r="1860" spans="1:13" x14ac:dyDescent="0.3">
      <c r="A1860" s="2">
        <v>84853</v>
      </c>
      <c r="B1860" s="1">
        <v>1191.5999999999999</v>
      </c>
      <c r="C1860" s="1">
        <v>498.96039999999999</v>
      </c>
      <c r="D1860" s="1">
        <v>218.60290000000001</v>
      </c>
      <c r="E1860" s="2">
        <v>85930</v>
      </c>
      <c r="F1860" s="1">
        <v>328.69159999999999</v>
      </c>
      <c r="G1860" s="1">
        <v>0.89890000000000003</v>
      </c>
      <c r="H1860" s="1">
        <v>0.98750000000000004</v>
      </c>
      <c r="I1860" s="1">
        <v>0.68840000000000001</v>
      </c>
      <c r="J1860" s="1">
        <v>0.751</v>
      </c>
      <c r="K1860" s="1">
        <v>2.2825000000000002</v>
      </c>
      <c r="L1860" s="1">
        <v>0.65880000000000005</v>
      </c>
      <c r="M1860">
        <v>1</v>
      </c>
    </row>
    <row r="1861" spans="1:13" x14ac:dyDescent="0.3">
      <c r="A1861" s="2">
        <v>89020</v>
      </c>
      <c r="B1861" s="1">
        <v>1241.7280000000001</v>
      </c>
      <c r="C1861" s="1">
        <v>529.44749999999999</v>
      </c>
      <c r="D1861" s="1">
        <v>215.1147</v>
      </c>
      <c r="E1861" s="2">
        <v>90140</v>
      </c>
      <c r="F1861" s="1">
        <v>336.66570000000002</v>
      </c>
      <c r="G1861" s="1">
        <v>0.91369999999999996</v>
      </c>
      <c r="H1861" s="1">
        <v>0.98760000000000003</v>
      </c>
      <c r="I1861" s="1">
        <v>0.66610000000000003</v>
      </c>
      <c r="J1861" s="1">
        <v>0.72550000000000003</v>
      </c>
      <c r="K1861" s="1">
        <v>2.4611999999999998</v>
      </c>
      <c r="L1861" s="1">
        <v>0.63590000000000002</v>
      </c>
      <c r="M1861">
        <v>1</v>
      </c>
    </row>
    <row r="1862" spans="1:13" x14ac:dyDescent="0.3">
      <c r="A1862" s="2">
        <v>95520</v>
      </c>
      <c r="B1862" s="1">
        <v>1226.1990000000001</v>
      </c>
      <c r="C1862" s="1">
        <v>502.92200000000003</v>
      </c>
      <c r="D1862" s="1">
        <v>243.00640000000001</v>
      </c>
      <c r="E1862" s="2">
        <v>96718</v>
      </c>
      <c r="F1862" s="1">
        <v>348.74040000000002</v>
      </c>
      <c r="G1862" s="1">
        <v>0.87549999999999994</v>
      </c>
      <c r="H1862" s="1">
        <v>0.98760000000000003</v>
      </c>
      <c r="I1862" s="1">
        <v>0.6774</v>
      </c>
      <c r="J1862" s="1">
        <v>0.79830000000000001</v>
      </c>
      <c r="K1862" s="1">
        <v>2.0695999999999999</v>
      </c>
      <c r="L1862" s="1">
        <v>0.69340000000000002</v>
      </c>
      <c r="M1862">
        <v>1</v>
      </c>
    </row>
    <row r="1863" spans="1:13" x14ac:dyDescent="0.3">
      <c r="A1863" s="2">
        <v>90363</v>
      </c>
      <c r="B1863" s="1">
        <v>1193.0419999999999</v>
      </c>
      <c r="C1863" s="1">
        <v>481.51409999999998</v>
      </c>
      <c r="D1863" s="1">
        <v>240.07060000000001</v>
      </c>
      <c r="E1863" s="2">
        <v>91407</v>
      </c>
      <c r="F1863" s="1">
        <v>339.19569999999999</v>
      </c>
      <c r="G1863" s="1">
        <v>0.86680000000000001</v>
      </c>
      <c r="H1863" s="1">
        <v>0.98860000000000003</v>
      </c>
      <c r="I1863" s="1">
        <v>0.70930000000000004</v>
      </c>
      <c r="J1863" s="1">
        <v>0.79779999999999995</v>
      </c>
      <c r="K1863" s="1">
        <v>2.0057</v>
      </c>
      <c r="L1863" s="1">
        <v>0.70440000000000003</v>
      </c>
      <c r="M1863">
        <v>1</v>
      </c>
    </row>
    <row r="1864" spans="1:13" x14ac:dyDescent="0.3">
      <c r="A1864" s="2">
        <v>99598</v>
      </c>
      <c r="B1864" s="1">
        <v>1299.3409999999999</v>
      </c>
      <c r="C1864" s="1">
        <v>538.77570000000003</v>
      </c>
      <c r="D1864" s="1">
        <v>237.4905</v>
      </c>
      <c r="E1864" s="2">
        <v>101123</v>
      </c>
      <c r="F1864" s="1">
        <v>356.1069</v>
      </c>
      <c r="G1864" s="1">
        <v>0.89759999999999995</v>
      </c>
      <c r="H1864" s="1">
        <v>0.9849</v>
      </c>
      <c r="I1864" s="1">
        <v>0.56399999999999995</v>
      </c>
      <c r="J1864" s="1">
        <v>0.74129999999999996</v>
      </c>
      <c r="K1864" s="1">
        <v>2.2686000000000002</v>
      </c>
      <c r="L1864" s="1">
        <v>0.66100000000000003</v>
      </c>
      <c r="M1864">
        <v>1</v>
      </c>
    </row>
    <row r="1865" spans="1:13" x14ac:dyDescent="0.3">
      <c r="A1865" s="2">
        <v>71501</v>
      </c>
      <c r="B1865" s="1">
        <v>1093.25</v>
      </c>
      <c r="C1865" s="1">
        <v>425.38029999999998</v>
      </c>
      <c r="D1865" s="1">
        <v>218.83850000000001</v>
      </c>
      <c r="E1865" s="2">
        <v>72489</v>
      </c>
      <c r="F1865" s="1">
        <v>301.72489999999999</v>
      </c>
      <c r="G1865" s="1">
        <v>0.85750000000000004</v>
      </c>
      <c r="H1865" s="1">
        <v>0.98640000000000005</v>
      </c>
      <c r="I1865" s="1">
        <v>0.5867</v>
      </c>
      <c r="J1865" s="1">
        <v>0.75180000000000002</v>
      </c>
      <c r="K1865" s="1">
        <v>1.9438</v>
      </c>
      <c r="L1865" s="1">
        <v>0.70930000000000004</v>
      </c>
      <c r="M1865">
        <v>1</v>
      </c>
    </row>
    <row r="1866" spans="1:13" x14ac:dyDescent="0.3">
      <c r="A1866" s="2">
        <v>75409</v>
      </c>
      <c r="B1866" s="1">
        <v>1137.1389999999999</v>
      </c>
      <c r="C1866" s="1">
        <v>477.06549999999999</v>
      </c>
      <c r="D1866" s="1">
        <v>203.9042</v>
      </c>
      <c r="E1866" s="2">
        <v>76303</v>
      </c>
      <c r="F1866" s="1">
        <v>309.86079999999998</v>
      </c>
      <c r="G1866" s="1">
        <v>0.90410000000000001</v>
      </c>
      <c r="H1866" s="1">
        <v>0.98829999999999996</v>
      </c>
      <c r="I1866" s="1">
        <v>0.58230000000000004</v>
      </c>
      <c r="J1866" s="1">
        <v>0.73280000000000001</v>
      </c>
      <c r="K1866" s="1">
        <v>2.3397000000000001</v>
      </c>
      <c r="L1866" s="1">
        <v>0.64949999999999997</v>
      </c>
      <c r="M1866">
        <v>1</v>
      </c>
    </row>
    <row r="1867" spans="1:13" x14ac:dyDescent="0.3">
      <c r="A1867" s="2">
        <v>64470</v>
      </c>
      <c r="B1867" s="1">
        <v>1032.5640000000001</v>
      </c>
      <c r="C1867" s="1">
        <v>433.71429999999998</v>
      </c>
      <c r="D1867" s="1">
        <v>189.7148</v>
      </c>
      <c r="E1867" s="2">
        <v>65067</v>
      </c>
      <c r="F1867" s="1">
        <v>286.5061</v>
      </c>
      <c r="G1867" s="1">
        <v>0.89929999999999999</v>
      </c>
      <c r="H1867" s="1">
        <v>0.99080000000000001</v>
      </c>
      <c r="I1867" s="1">
        <v>0.74219999999999997</v>
      </c>
      <c r="J1867" s="1">
        <v>0.75990000000000002</v>
      </c>
      <c r="K1867" s="1">
        <v>2.2860999999999998</v>
      </c>
      <c r="L1867" s="1">
        <v>0.66059999999999997</v>
      </c>
      <c r="M1867">
        <v>1</v>
      </c>
    </row>
    <row r="1868" spans="1:13" x14ac:dyDescent="0.3">
      <c r="A1868" s="2">
        <v>77229</v>
      </c>
      <c r="B1868" s="1">
        <v>1081.479</v>
      </c>
      <c r="C1868" s="1">
        <v>432.76119999999997</v>
      </c>
      <c r="D1868" s="1">
        <v>227.61340000000001</v>
      </c>
      <c r="E1868" s="2">
        <v>77844</v>
      </c>
      <c r="F1868" s="1">
        <v>313.57780000000002</v>
      </c>
      <c r="G1868" s="1">
        <v>0.85050000000000003</v>
      </c>
      <c r="H1868" s="1">
        <v>0.99209999999999998</v>
      </c>
      <c r="I1868" s="1">
        <v>0.70909999999999995</v>
      </c>
      <c r="J1868" s="1">
        <v>0.82979999999999998</v>
      </c>
      <c r="K1868" s="1">
        <v>1.9013</v>
      </c>
      <c r="L1868" s="1">
        <v>0.72460000000000002</v>
      </c>
      <c r="M1868">
        <v>1</v>
      </c>
    </row>
    <row r="1869" spans="1:13" x14ac:dyDescent="0.3">
      <c r="A1869" s="2">
        <v>83532</v>
      </c>
      <c r="B1869" s="1">
        <v>1199.595</v>
      </c>
      <c r="C1869" s="1">
        <v>503.24889999999999</v>
      </c>
      <c r="D1869" s="1">
        <v>213.76679999999999</v>
      </c>
      <c r="E1869" s="2">
        <v>84671</v>
      </c>
      <c r="F1869" s="1">
        <v>326.12310000000002</v>
      </c>
      <c r="G1869" s="1">
        <v>0.90529999999999999</v>
      </c>
      <c r="H1869" s="1">
        <v>0.98650000000000004</v>
      </c>
      <c r="I1869" s="1">
        <v>0.71240000000000003</v>
      </c>
      <c r="J1869" s="1">
        <v>0.72940000000000005</v>
      </c>
      <c r="K1869" s="1">
        <v>2.3542000000000001</v>
      </c>
      <c r="L1869" s="1">
        <v>0.64800000000000002</v>
      </c>
      <c r="M1869">
        <v>1</v>
      </c>
    </row>
    <row r="1870" spans="1:13" x14ac:dyDescent="0.3">
      <c r="A1870" s="2">
        <v>89694</v>
      </c>
      <c r="B1870" s="1">
        <v>1209.925</v>
      </c>
      <c r="C1870" s="1">
        <v>500.17570000000001</v>
      </c>
      <c r="D1870" s="1">
        <v>229.96199999999999</v>
      </c>
      <c r="E1870" s="2">
        <v>90718</v>
      </c>
      <c r="F1870" s="1">
        <v>337.93779999999998</v>
      </c>
      <c r="G1870" s="1">
        <v>0.88800000000000001</v>
      </c>
      <c r="H1870" s="1">
        <v>0.98870000000000002</v>
      </c>
      <c r="I1870" s="1">
        <v>0.61509999999999998</v>
      </c>
      <c r="J1870" s="1">
        <v>0.76990000000000003</v>
      </c>
      <c r="K1870" s="1">
        <v>2.1749999999999998</v>
      </c>
      <c r="L1870" s="1">
        <v>0.67559999999999998</v>
      </c>
      <c r="M1870">
        <v>1</v>
      </c>
    </row>
    <row r="1871" spans="1:13" x14ac:dyDescent="0.3">
      <c r="A1871" s="2">
        <v>78337</v>
      </c>
      <c r="B1871" s="1">
        <v>1137.1500000000001</v>
      </c>
      <c r="C1871" s="1">
        <v>469.51900000000001</v>
      </c>
      <c r="D1871" s="1">
        <v>213.7619</v>
      </c>
      <c r="E1871" s="2">
        <v>79233</v>
      </c>
      <c r="F1871" s="1">
        <v>315.81920000000002</v>
      </c>
      <c r="G1871" s="1">
        <v>0.89029999999999998</v>
      </c>
      <c r="H1871" s="1">
        <v>0.98870000000000002</v>
      </c>
      <c r="I1871" s="1">
        <v>0.57440000000000002</v>
      </c>
      <c r="J1871" s="1">
        <v>0.76129999999999998</v>
      </c>
      <c r="K1871" s="1">
        <v>2.1964999999999999</v>
      </c>
      <c r="L1871" s="1">
        <v>0.67259999999999998</v>
      </c>
      <c r="M1871">
        <v>1</v>
      </c>
    </row>
    <row r="1872" spans="1:13" x14ac:dyDescent="0.3">
      <c r="A1872" s="2">
        <v>73030</v>
      </c>
      <c r="B1872" s="1">
        <v>1107.5440000000001</v>
      </c>
      <c r="C1872" s="1">
        <v>468.14120000000003</v>
      </c>
      <c r="D1872" s="1">
        <v>199.4204</v>
      </c>
      <c r="E1872" s="2">
        <v>73777</v>
      </c>
      <c r="F1872" s="1">
        <v>304.93389999999999</v>
      </c>
      <c r="G1872" s="1">
        <v>0.90469999999999995</v>
      </c>
      <c r="H1872" s="1">
        <v>0.9899</v>
      </c>
      <c r="I1872" s="1">
        <v>0.55589999999999995</v>
      </c>
      <c r="J1872" s="1">
        <v>0.74819999999999998</v>
      </c>
      <c r="K1872" s="1">
        <v>2.3475000000000001</v>
      </c>
      <c r="L1872" s="1">
        <v>0.65139999999999998</v>
      </c>
      <c r="M1872">
        <v>1</v>
      </c>
    </row>
    <row r="1873" spans="1:13" x14ac:dyDescent="0.3">
      <c r="A1873" s="2">
        <v>85317</v>
      </c>
      <c r="B1873" s="1">
        <v>1219.9690000000001</v>
      </c>
      <c r="C1873" s="1">
        <v>526.48230000000001</v>
      </c>
      <c r="D1873" s="1">
        <v>206.77420000000001</v>
      </c>
      <c r="E1873" s="2">
        <v>85941</v>
      </c>
      <c r="F1873" s="1">
        <v>329.58909999999997</v>
      </c>
      <c r="G1873" s="1">
        <v>0.91959999999999997</v>
      </c>
      <c r="H1873" s="1">
        <v>0.99270000000000003</v>
      </c>
      <c r="I1873" s="1">
        <v>0.67330000000000001</v>
      </c>
      <c r="J1873" s="1">
        <v>0.72040000000000004</v>
      </c>
      <c r="K1873" s="1">
        <v>2.5461999999999998</v>
      </c>
      <c r="L1873" s="1">
        <v>0.626</v>
      </c>
      <c r="M1873">
        <v>1</v>
      </c>
    </row>
    <row r="1874" spans="1:13" x14ac:dyDescent="0.3">
      <c r="A1874" s="2">
        <v>83624</v>
      </c>
      <c r="B1874" s="1">
        <v>1157.7909999999999</v>
      </c>
      <c r="C1874" s="1">
        <v>473.60919999999999</v>
      </c>
      <c r="D1874" s="1">
        <v>226.43639999999999</v>
      </c>
      <c r="E1874" s="2">
        <v>84283</v>
      </c>
      <c r="F1874" s="1">
        <v>326.30259999999998</v>
      </c>
      <c r="G1874" s="1">
        <v>0.87829999999999997</v>
      </c>
      <c r="H1874" s="1">
        <v>0.99219999999999997</v>
      </c>
      <c r="I1874" s="1">
        <v>0.62519999999999998</v>
      </c>
      <c r="J1874" s="1">
        <v>0.78390000000000004</v>
      </c>
      <c r="K1874" s="1">
        <v>2.0916000000000001</v>
      </c>
      <c r="L1874" s="1">
        <v>0.68899999999999995</v>
      </c>
      <c r="M1874">
        <v>1</v>
      </c>
    </row>
    <row r="1875" spans="1:13" x14ac:dyDescent="0.3">
      <c r="A1875" s="2">
        <v>101280</v>
      </c>
      <c r="B1875" s="1">
        <v>1280.9079999999999</v>
      </c>
      <c r="C1875" s="1">
        <v>535.99019999999996</v>
      </c>
      <c r="D1875" s="1">
        <v>240.9725</v>
      </c>
      <c r="E1875" s="2">
        <v>102057</v>
      </c>
      <c r="F1875" s="1">
        <v>359.10120000000001</v>
      </c>
      <c r="G1875" s="1">
        <v>0.89319999999999999</v>
      </c>
      <c r="H1875" s="1">
        <v>0.99239999999999995</v>
      </c>
      <c r="I1875" s="1">
        <v>0.74409999999999998</v>
      </c>
      <c r="J1875" s="1">
        <v>0.77569999999999995</v>
      </c>
      <c r="K1875" s="1">
        <v>2.2242999999999999</v>
      </c>
      <c r="L1875" s="1">
        <v>0.67</v>
      </c>
      <c r="M1875">
        <v>1</v>
      </c>
    </row>
    <row r="1876" spans="1:13" x14ac:dyDescent="0.3">
      <c r="A1876" s="2">
        <v>103569</v>
      </c>
      <c r="B1876" s="1">
        <v>1388.145</v>
      </c>
      <c r="C1876" s="1">
        <v>603.97199999999998</v>
      </c>
      <c r="D1876" s="1">
        <v>220.31829999999999</v>
      </c>
      <c r="E1876" s="2">
        <v>104809</v>
      </c>
      <c r="F1876" s="1">
        <v>363.13650000000001</v>
      </c>
      <c r="G1876" s="1">
        <v>0.93110000000000004</v>
      </c>
      <c r="H1876" s="1">
        <v>0.98819999999999997</v>
      </c>
      <c r="I1876" s="1">
        <v>0.51449999999999996</v>
      </c>
      <c r="J1876" s="1">
        <v>0.6754</v>
      </c>
      <c r="K1876" s="1">
        <v>2.7414000000000001</v>
      </c>
      <c r="L1876" s="1">
        <v>0.60119999999999996</v>
      </c>
      <c r="M1876">
        <v>1</v>
      </c>
    </row>
    <row r="1877" spans="1:13" x14ac:dyDescent="0.3">
      <c r="A1877" s="2">
        <v>77907</v>
      </c>
      <c r="B1877" s="1">
        <v>1145.2760000000001</v>
      </c>
      <c r="C1877" s="1">
        <v>484.01560000000001</v>
      </c>
      <c r="D1877" s="1">
        <v>205.709</v>
      </c>
      <c r="E1877" s="2">
        <v>78790</v>
      </c>
      <c r="F1877" s="1">
        <v>314.95119999999997</v>
      </c>
      <c r="G1877" s="1">
        <v>0.9052</v>
      </c>
      <c r="H1877" s="1">
        <v>0.98880000000000001</v>
      </c>
      <c r="I1877" s="1">
        <v>0.73599999999999999</v>
      </c>
      <c r="J1877" s="1">
        <v>0.74639999999999995</v>
      </c>
      <c r="K1877" s="1">
        <v>2.3529</v>
      </c>
      <c r="L1877" s="1">
        <v>0.65069999999999995</v>
      </c>
      <c r="M1877">
        <v>1</v>
      </c>
    </row>
    <row r="1878" spans="1:13" x14ac:dyDescent="0.3">
      <c r="A1878" s="2">
        <v>93169</v>
      </c>
      <c r="B1878" s="1">
        <v>1252.143</v>
      </c>
      <c r="C1878" s="1">
        <v>523.48869999999999</v>
      </c>
      <c r="D1878" s="1">
        <v>227.98249999999999</v>
      </c>
      <c r="E1878" s="2">
        <v>94282</v>
      </c>
      <c r="F1878" s="1">
        <v>344.42189999999999</v>
      </c>
      <c r="G1878" s="1">
        <v>0.9002</v>
      </c>
      <c r="H1878" s="1">
        <v>0.98819999999999997</v>
      </c>
      <c r="I1878" s="1">
        <v>0.61260000000000003</v>
      </c>
      <c r="J1878" s="1">
        <v>0.74670000000000003</v>
      </c>
      <c r="K1878" s="1">
        <v>2.2961999999999998</v>
      </c>
      <c r="L1878" s="1">
        <v>0.65790000000000004</v>
      </c>
      <c r="M1878">
        <v>1</v>
      </c>
    </row>
    <row r="1879" spans="1:13" x14ac:dyDescent="0.3">
      <c r="A1879" s="2">
        <v>88939</v>
      </c>
      <c r="B1879" s="1">
        <v>1228.135</v>
      </c>
      <c r="C1879" s="1">
        <v>487.28699999999998</v>
      </c>
      <c r="D1879" s="1">
        <v>235.4554</v>
      </c>
      <c r="E1879" s="2">
        <v>90454</v>
      </c>
      <c r="F1879" s="1">
        <v>336.51249999999999</v>
      </c>
      <c r="G1879" s="1">
        <v>0.87549999999999994</v>
      </c>
      <c r="H1879" s="1">
        <v>0.98329999999999995</v>
      </c>
      <c r="I1879" s="1">
        <v>0.55320000000000003</v>
      </c>
      <c r="J1879" s="1">
        <v>0.74099999999999999</v>
      </c>
      <c r="K1879" s="1">
        <v>2.0695999999999999</v>
      </c>
      <c r="L1879" s="1">
        <v>0.69059999999999999</v>
      </c>
      <c r="M1879">
        <v>1</v>
      </c>
    </row>
    <row r="1880" spans="1:13" x14ac:dyDescent="0.3">
      <c r="A1880" s="2">
        <v>88217</v>
      </c>
      <c r="B1880" s="1">
        <v>1154.6690000000001</v>
      </c>
      <c r="C1880" s="1">
        <v>453.99119999999999</v>
      </c>
      <c r="D1880" s="1">
        <v>248.9479</v>
      </c>
      <c r="E1880" s="2">
        <v>89079</v>
      </c>
      <c r="F1880" s="1">
        <v>335.1438</v>
      </c>
      <c r="G1880" s="1">
        <v>0.83620000000000005</v>
      </c>
      <c r="H1880" s="1">
        <v>0.99029999999999996</v>
      </c>
      <c r="I1880" s="1">
        <v>0.72319999999999995</v>
      </c>
      <c r="J1880" s="1">
        <v>0.83150000000000002</v>
      </c>
      <c r="K1880" s="1">
        <v>1.8236000000000001</v>
      </c>
      <c r="L1880" s="1">
        <v>0.73819999999999997</v>
      </c>
      <c r="M1880">
        <v>1</v>
      </c>
    </row>
    <row r="1881" spans="1:13" x14ac:dyDescent="0.3">
      <c r="A1881" s="2">
        <v>78111</v>
      </c>
      <c r="B1881" s="1">
        <v>1211.2729999999999</v>
      </c>
      <c r="C1881" s="1">
        <v>526.59439999999995</v>
      </c>
      <c r="D1881" s="1">
        <v>190.82669999999999</v>
      </c>
      <c r="E1881" s="2">
        <v>78821</v>
      </c>
      <c r="F1881" s="1">
        <v>315.36329999999998</v>
      </c>
      <c r="G1881" s="1">
        <v>0.93200000000000005</v>
      </c>
      <c r="H1881" s="1">
        <v>0.99099999999999999</v>
      </c>
      <c r="I1881" s="1">
        <v>0.52990000000000004</v>
      </c>
      <c r="J1881" s="1">
        <v>0.66900000000000004</v>
      </c>
      <c r="K1881" s="1">
        <v>2.7595000000000001</v>
      </c>
      <c r="L1881" s="1">
        <v>0.59889999999999999</v>
      </c>
      <c r="M1881">
        <v>1</v>
      </c>
    </row>
    <row r="1882" spans="1:13" x14ac:dyDescent="0.3">
      <c r="A1882" s="2">
        <v>120014</v>
      </c>
      <c r="B1882" s="1">
        <v>1492.183</v>
      </c>
      <c r="C1882" s="1">
        <v>648.99839999999995</v>
      </c>
      <c r="D1882" s="1">
        <v>236.2167</v>
      </c>
      <c r="E1882" s="2">
        <v>121003</v>
      </c>
      <c r="F1882" s="1">
        <v>390.90480000000002</v>
      </c>
      <c r="G1882" s="1">
        <v>0.93140000000000001</v>
      </c>
      <c r="H1882" s="1">
        <v>0.99180000000000001</v>
      </c>
      <c r="I1882" s="1">
        <v>0.54949999999999999</v>
      </c>
      <c r="J1882" s="1">
        <v>0.67730000000000001</v>
      </c>
      <c r="K1882" s="1">
        <v>2.7475000000000001</v>
      </c>
      <c r="L1882" s="1">
        <v>0.60229999999999995</v>
      </c>
      <c r="M1882">
        <v>1</v>
      </c>
    </row>
    <row r="1883" spans="1:13" x14ac:dyDescent="0.3">
      <c r="A1883" s="2">
        <v>90219</v>
      </c>
      <c r="B1883" s="1">
        <v>1216.848</v>
      </c>
      <c r="C1883" s="1">
        <v>505.08609999999999</v>
      </c>
      <c r="D1883" s="1">
        <v>227.87549999999999</v>
      </c>
      <c r="E1883" s="2">
        <v>90973</v>
      </c>
      <c r="F1883" s="1">
        <v>338.92540000000002</v>
      </c>
      <c r="G1883" s="1">
        <v>0.89239999999999997</v>
      </c>
      <c r="H1883" s="1">
        <v>0.99170000000000003</v>
      </c>
      <c r="I1883" s="1">
        <v>0.61350000000000005</v>
      </c>
      <c r="J1883" s="1">
        <v>0.76570000000000005</v>
      </c>
      <c r="K1883" s="1">
        <v>2.2164999999999999</v>
      </c>
      <c r="L1883" s="1">
        <v>0.67100000000000004</v>
      </c>
      <c r="M1883">
        <v>1</v>
      </c>
    </row>
    <row r="1884" spans="1:13" x14ac:dyDescent="0.3">
      <c r="A1884" s="2">
        <v>96325</v>
      </c>
      <c r="B1884" s="1">
        <v>1305.855</v>
      </c>
      <c r="C1884" s="1">
        <v>551.39499999999998</v>
      </c>
      <c r="D1884" s="1">
        <v>224.98570000000001</v>
      </c>
      <c r="E1884" s="2">
        <v>97155</v>
      </c>
      <c r="F1884" s="1">
        <v>350.20679999999999</v>
      </c>
      <c r="G1884" s="1">
        <v>0.91300000000000003</v>
      </c>
      <c r="H1884" s="1">
        <v>0.99150000000000005</v>
      </c>
      <c r="I1884" s="1">
        <v>0.52229999999999999</v>
      </c>
      <c r="J1884" s="1">
        <v>0.70979999999999999</v>
      </c>
      <c r="K1884" s="1">
        <v>2.4508000000000001</v>
      </c>
      <c r="L1884" s="1">
        <v>0.6351</v>
      </c>
      <c r="M1884">
        <v>1</v>
      </c>
    </row>
    <row r="1885" spans="1:13" x14ac:dyDescent="0.3">
      <c r="A1885" s="2">
        <v>72949</v>
      </c>
      <c r="B1885" s="1">
        <v>1083.5999999999999</v>
      </c>
      <c r="C1885" s="1">
        <v>442.30700000000002</v>
      </c>
      <c r="D1885" s="1">
        <v>211.02799999999999</v>
      </c>
      <c r="E1885" s="2">
        <v>73519</v>
      </c>
      <c r="F1885" s="1">
        <v>304.7647</v>
      </c>
      <c r="G1885" s="1">
        <v>0.87880000000000003</v>
      </c>
      <c r="H1885" s="1">
        <v>0.99219999999999997</v>
      </c>
      <c r="I1885" s="1">
        <v>0.72370000000000001</v>
      </c>
      <c r="J1885" s="1">
        <v>0.78069999999999995</v>
      </c>
      <c r="K1885" s="1">
        <v>2.0960000000000001</v>
      </c>
      <c r="L1885" s="1">
        <v>0.68899999999999995</v>
      </c>
      <c r="M1885">
        <v>1</v>
      </c>
    </row>
    <row r="1886" spans="1:13" x14ac:dyDescent="0.3">
      <c r="A1886" s="2">
        <v>96861</v>
      </c>
      <c r="B1886" s="1">
        <v>1289.9079999999999</v>
      </c>
      <c r="C1886" s="1">
        <v>551.9162</v>
      </c>
      <c r="D1886" s="1">
        <v>225.61449999999999</v>
      </c>
      <c r="E1886" s="2">
        <v>97573</v>
      </c>
      <c r="F1886" s="1">
        <v>351.1798</v>
      </c>
      <c r="G1886" s="1">
        <v>0.91259999999999997</v>
      </c>
      <c r="H1886" s="1">
        <v>0.99270000000000003</v>
      </c>
      <c r="I1886" s="1">
        <v>0.73170000000000002</v>
      </c>
      <c r="J1886" s="1">
        <v>0.73150000000000004</v>
      </c>
      <c r="K1886" s="1">
        <v>2.4462999999999999</v>
      </c>
      <c r="L1886" s="1">
        <v>0.63629999999999998</v>
      </c>
      <c r="M1886">
        <v>1</v>
      </c>
    </row>
    <row r="1887" spans="1:13" x14ac:dyDescent="0.3">
      <c r="A1887" s="2">
        <v>108532</v>
      </c>
      <c r="B1887" s="1">
        <v>1359.2619999999999</v>
      </c>
      <c r="C1887" s="1">
        <v>563.29139999999995</v>
      </c>
      <c r="D1887" s="1">
        <v>247.06030000000001</v>
      </c>
      <c r="E1887" s="2">
        <v>109893</v>
      </c>
      <c r="F1887" s="1">
        <v>371.73540000000003</v>
      </c>
      <c r="G1887" s="1">
        <v>0.89870000000000005</v>
      </c>
      <c r="H1887" s="1">
        <v>0.98760000000000003</v>
      </c>
      <c r="I1887" s="1">
        <v>0.56850000000000001</v>
      </c>
      <c r="J1887" s="1">
        <v>0.73819999999999997</v>
      </c>
      <c r="K1887" s="1">
        <v>2.2799999999999998</v>
      </c>
      <c r="L1887" s="1">
        <v>0.65990000000000004</v>
      </c>
      <c r="M1887">
        <v>1</v>
      </c>
    </row>
    <row r="1888" spans="1:13" x14ac:dyDescent="0.3">
      <c r="A1888" s="2">
        <v>80264</v>
      </c>
      <c r="B1888" s="1">
        <v>1192.884</v>
      </c>
      <c r="C1888" s="1">
        <v>507.3202</v>
      </c>
      <c r="D1888" s="1">
        <v>202.52430000000001</v>
      </c>
      <c r="E1888" s="2">
        <v>80991</v>
      </c>
      <c r="F1888" s="1">
        <v>319.68</v>
      </c>
      <c r="G1888" s="1">
        <v>0.91690000000000005</v>
      </c>
      <c r="H1888" s="1">
        <v>0.99099999999999999</v>
      </c>
      <c r="I1888" s="1">
        <v>0.5333</v>
      </c>
      <c r="J1888" s="1">
        <v>0.70879999999999999</v>
      </c>
      <c r="K1888" s="1">
        <v>2.5049999999999999</v>
      </c>
      <c r="L1888" s="1">
        <v>0.63009999999999999</v>
      </c>
      <c r="M1888">
        <v>1</v>
      </c>
    </row>
    <row r="1889" spans="1:13" x14ac:dyDescent="0.3">
      <c r="A1889" s="2">
        <v>76343</v>
      </c>
      <c r="B1889" s="1">
        <v>1092.085</v>
      </c>
      <c r="C1889" s="1">
        <v>442.30180000000001</v>
      </c>
      <c r="D1889" s="1">
        <v>221.05799999999999</v>
      </c>
      <c r="E1889" s="2">
        <v>77005</v>
      </c>
      <c r="F1889" s="1">
        <v>311.77379999999999</v>
      </c>
      <c r="G1889" s="1">
        <v>0.86609999999999998</v>
      </c>
      <c r="H1889" s="1">
        <v>0.99139999999999995</v>
      </c>
      <c r="I1889" s="1">
        <v>0.74739999999999995</v>
      </c>
      <c r="J1889" s="1">
        <v>0.8044</v>
      </c>
      <c r="K1889" s="1">
        <v>2.0007999999999999</v>
      </c>
      <c r="L1889" s="1">
        <v>0.70489999999999997</v>
      </c>
      <c r="M1889">
        <v>1</v>
      </c>
    </row>
    <row r="1890" spans="1:13" x14ac:dyDescent="0.3">
      <c r="A1890" s="2">
        <v>99838</v>
      </c>
      <c r="B1890" s="1">
        <v>1242.0150000000001</v>
      </c>
      <c r="C1890" s="1">
        <v>488.98410000000001</v>
      </c>
      <c r="D1890" s="1">
        <v>261.21109999999999</v>
      </c>
      <c r="E1890" s="2">
        <v>100656</v>
      </c>
      <c r="F1890" s="1">
        <v>356.53570000000002</v>
      </c>
      <c r="G1890" s="1">
        <v>0.84540000000000004</v>
      </c>
      <c r="H1890" s="1">
        <v>0.9919</v>
      </c>
      <c r="I1890" s="1">
        <v>0.73529999999999995</v>
      </c>
      <c r="J1890" s="1">
        <v>0.81330000000000002</v>
      </c>
      <c r="K1890" s="1">
        <v>1.8720000000000001</v>
      </c>
      <c r="L1890" s="1">
        <v>0.72909999999999997</v>
      </c>
      <c r="M1890">
        <v>1</v>
      </c>
    </row>
    <row r="1891" spans="1:13" x14ac:dyDescent="0.3">
      <c r="A1891" s="2">
        <v>71508</v>
      </c>
      <c r="B1891" s="1">
        <v>1102.28</v>
      </c>
      <c r="C1891" s="1">
        <v>465.50920000000002</v>
      </c>
      <c r="D1891" s="1">
        <v>197.6884</v>
      </c>
      <c r="E1891" s="2">
        <v>72272</v>
      </c>
      <c r="F1891" s="1">
        <v>301.7396</v>
      </c>
      <c r="G1891" s="1">
        <v>0.90529999999999999</v>
      </c>
      <c r="H1891" s="1">
        <v>0.98939999999999995</v>
      </c>
      <c r="I1891" s="1">
        <v>0.74739999999999995</v>
      </c>
      <c r="J1891" s="1">
        <v>0.73960000000000004</v>
      </c>
      <c r="K1891" s="1">
        <v>2.3548</v>
      </c>
      <c r="L1891" s="1">
        <v>0.6482</v>
      </c>
      <c r="M1891">
        <v>1</v>
      </c>
    </row>
    <row r="1892" spans="1:13" x14ac:dyDescent="0.3">
      <c r="A1892" s="2">
        <v>63619</v>
      </c>
      <c r="B1892" s="1">
        <v>1021.4059999999999</v>
      </c>
      <c r="C1892" s="1">
        <v>425.45929999999998</v>
      </c>
      <c r="D1892" s="1">
        <v>191.21199999999999</v>
      </c>
      <c r="E1892" s="2">
        <v>64360</v>
      </c>
      <c r="F1892" s="1">
        <v>284.60890000000001</v>
      </c>
      <c r="G1892" s="1">
        <v>0.89329999999999998</v>
      </c>
      <c r="H1892" s="1">
        <v>0.98850000000000005</v>
      </c>
      <c r="I1892" s="1">
        <v>0.74150000000000005</v>
      </c>
      <c r="J1892" s="1">
        <v>0.76629999999999998</v>
      </c>
      <c r="K1892" s="1">
        <v>2.2250999999999999</v>
      </c>
      <c r="L1892" s="1">
        <v>0.66890000000000005</v>
      </c>
      <c r="M1892">
        <v>1</v>
      </c>
    </row>
    <row r="1893" spans="1:13" x14ac:dyDescent="0.3">
      <c r="A1893" s="2">
        <v>96203</v>
      </c>
      <c r="B1893" s="1">
        <v>1268.3520000000001</v>
      </c>
      <c r="C1893" s="1">
        <v>537.48379999999997</v>
      </c>
      <c r="D1893" s="1">
        <v>228.66839999999999</v>
      </c>
      <c r="E1893" s="2">
        <v>96833</v>
      </c>
      <c r="F1893" s="1">
        <v>349.98489999999998</v>
      </c>
      <c r="G1893" s="1">
        <v>0.90500000000000003</v>
      </c>
      <c r="H1893" s="1">
        <v>0.99350000000000005</v>
      </c>
      <c r="I1893" s="1">
        <v>0.76929999999999998</v>
      </c>
      <c r="J1893" s="1">
        <v>0.75149999999999995</v>
      </c>
      <c r="K1893" s="1">
        <v>2.3504999999999998</v>
      </c>
      <c r="L1893" s="1">
        <v>0.6512</v>
      </c>
      <c r="M1893">
        <v>1</v>
      </c>
    </row>
    <row r="1894" spans="1:13" x14ac:dyDescent="0.3">
      <c r="A1894" s="2">
        <v>85686</v>
      </c>
      <c r="B1894" s="1">
        <v>1244.681</v>
      </c>
      <c r="C1894" s="1">
        <v>528.07249999999999</v>
      </c>
      <c r="D1894" s="1">
        <v>208.06280000000001</v>
      </c>
      <c r="E1894" s="2">
        <v>86599</v>
      </c>
      <c r="F1894" s="1">
        <v>330.30110000000002</v>
      </c>
      <c r="G1894" s="1">
        <v>0.91910000000000003</v>
      </c>
      <c r="H1894" s="1">
        <v>0.98950000000000005</v>
      </c>
      <c r="I1894" s="1">
        <v>0.51370000000000005</v>
      </c>
      <c r="J1894" s="1">
        <v>0.69499999999999995</v>
      </c>
      <c r="K1894" s="1">
        <v>2.5379999999999998</v>
      </c>
      <c r="L1894" s="1">
        <v>0.62549999999999994</v>
      </c>
      <c r="M1894">
        <v>1</v>
      </c>
    </row>
    <row r="1895" spans="1:13" x14ac:dyDescent="0.3">
      <c r="A1895" s="2">
        <v>103635</v>
      </c>
      <c r="B1895" s="1">
        <v>1388.12</v>
      </c>
      <c r="C1895" s="1">
        <v>589.24950000000001</v>
      </c>
      <c r="D1895" s="1">
        <v>224.82169999999999</v>
      </c>
      <c r="E1895" s="2">
        <v>105469</v>
      </c>
      <c r="F1895" s="1">
        <v>363.25220000000002</v>
      </c>
      <c r="G1895" s="1">
        <v>0.9244</v>
      </c>
      <c r="H1895" s="1">
        <v>0.98260000000000003</v>
      </c>
      <c r="I1895" s="1">
        <v>0.73</v>
      </c>
      <c r="J1895" s="1">
        <v>0.67589999999999995</v>
      </c>
      <c r="K1895" s="1">
        <v>2.621</v>
      </c>
      <c r="L1895" s="1">
        <v>0.61650000000000005</v>
      </c>
      <c r="M1895">
        <v>1</v>
      </c>
    </row>
    <row r="1896" spans="1:13" x14ac:dyDescent="0.3">
      <c r="A1896" s="2">
        <v>103314</v>
      </c>
      <c r="B1896" s="1">
        <v>1385.8579999999999</v>
      </c>
      <c r="C1896" s="1">
        <v>600.18669999999997</v>
      </c>
      <c r="D1896" s="1">
        <v>219.625</v>
      </c>
      <c r="E1896" s="2">
        <v>104289</v>
      </c>
      <c r="F1896" s="1">
        <v>362.68920000000003</v>
      </c>
      <c r="G1896" s="1">
        <v>0.93059999999999998</v>
      </c>
      <c r="H1896" s="1">
        <v>0.99070000000000003</v>
      </c>
      <c r="I1896" s="1">
        <v>0.62080000000000002</v>
      </c>
      <c r="J1896" s="1">
        <v>0.67600000000000005</v>
      </c>
      <c r="K1896" s="1">
        <v>2.7328000000000001</v>
      </c>
      <c r="L1896" s="1">
        <v>0.60429999999999995</v>
      </c>
      <c r="M1896">
        <v>1</v>
      </c>
    </row>
    <row r="1897" spans="1:13" x14ac:dyDescent="0.3">
      <c r="A1897" s="2">
        <v>79775</v>
      </c>
      <c r="B1897" s="1">
        <v>1151.1479999999999</v>
      </c>
      <c r="C1897" s="1">
        <v>480.0127</v>
      </c>
      <c r="D1897" s="1">
        <v>211.9024</v>
      </c>
      <c r="E1897" s="2">
        <v>80434</v>
      </c>
      <c r="F1897" s="1">
        <v>318.7047</v>
      </c>
      <c r="G1897" s="1">
        <v>0.89729999999999999</v>
      </c>
      <c r="H1897" s="1">
        <v>0.99180000000000001</v>
      </c>
      <c r="I1897" s="1">
        <v>0.75639999999999996</v>
      </c>
      <c r="J1897" s="1">
        <v>0.75649999999999995</v>
      </c>
      <c r="K1897" s="1">
        <v>2.2652999999999999</v>
      </c>
      <c r="L1897" s="1">
        <v>0.66400000000000003</v>
      </c>
      <c r="M1897">
        <v>1</v>
      </c>
    </row>
    <row r="1898" spans="1:13" x14ac:dyDescent="0.3">
      <c r="A1898" s="2">
        <v>69320</v>
      </c>
      <c r="B1898" s="1">
        <v>1040.8589999999999</v>
      </c>
      <c r="C1898" s="1">
        <v>417.30410000000001</v>
      </c>
      <c r="D1898" s="1">
        <v>212.21680000000001</v>
      </c>
      <c r="E1898" s="2">
        <v>70054</v>
      </c>
      <c r="F1898" s="1">
        <v>297.08749999999998</v>
      </c>
      <c r="G1898" s="1">
        <v>0.86099999999999999</v>
      </c>
      <c r="H1898" s="1">
        <v>0.98950000000000005</v>
      </c>
      <c r="I1898" s="1">
        <v>0.74990000000000001</v>
      </c>
      <c r="J1898" s="1">
        <v>0.80410000000000004</v>
      </c>
      <c r="K1898" s="1">
        <v>1.9663999999999999</v>
      </c>
      <c r="L1898" s="1">
        <v>0.71189999999999998</v>
      </c>
      <c r="M1898">
        <v>1</v>
      </c>
    </row>
    <row r="1899" spans="1:13" x14ac:dyDescent="0.3">
      <c r="A1899" s="2">
        <v>80847</v>
      </c>
      <c r="B1899" s="1">
        <v>1154.2819999999999</v>
      </c>
      <c r="C1899" s="1">
        <v>485.1506</v>
      </c>
      <c r="D1899" s="1">
        <v>212.81620000000001</v>
      </c>
      <c r="E1899" s="2">
        <v>81690</v>
      </c>
      <c r="F1899" s="1">
        <v>320.83890000000002</v>
      </c>
      <c r="G1899" s="1">
        <v>0.89870000000000005</v>
      </c>
      <c r="H1899" s="1">
        <v>0.98970000000000002</v>
      </c>
      <c r="I1899" s="1">
        <v>0.76780000000000004</v>
      </c>
      <c r="J1899" s="1">
        <v>0.76249999999999996</v>
      </c>
      <c r="K1899" s="1">
        <v>2.2797000000000001</v>
      </c>
      <c r="L1899" s="1">
        <v>0.6613</v>
      </c>
      <c r="M1899">
        <v>1</v>
      </c>
    </row>
    <row r="1900" spans="1:13" x14ac:dyDescent="0.3">
      <c r="A1900" s="2">
        <v>76580</v>
      </c>
      <c r="B1900" s="1">
        <v>1189.76</v>
      </c>
      <c r="C1900" s="1">
        <v>522.84749999999997</v>
      </c>
      <c r="D1900" s="1">
        <v>186.99719999999999</v>
      </c>
      <c r="E1900" s="2">
        <v>77235</v>
      </c>
      <c r="F1900" s="1">
        <v>312.25740000000002</v>
      </c>
      <c r="G1900" s="1">
        <v>0.93389999999999995</v>
      </c>
      <c r="H1900" s="1">
        <v>0.99150000000000005</v>
      </c>
      <c r="I1900" s="1">
        <v>0.7349</v>
      </c>
      <c r="J1900" s="1">
        <v>0.67979999999999996</v>
      </c>
      <c r="K1900" s="1">
        <v>2.7959999999999998</v>
      </c>
      <c r="L1900" s="1">
        <v>0.59719999999999995</v>
      </c>
      <c r="M1900">
        <v>1</v>
      </c>
    </row>
    <row r="1901" spans="1:13" x14ac:dyDescent="0.3">
      <c r="A1901" s="2">
        <v>80285</v>
      </c>
      <c r="B1901" s="1">
        <v>1141.4870000000001</v>
      </c>
      <c r="C1901" s="1">
        <v>471.06599999999997</v>
      </c>
      <c r="D1901" s="1">
        <v>217.827</v>
      </c>
      <c r="E1901" s="2">
        <v>81085</v>
      </c>
      <c r="F1901" s="1">
        <v>319.72179999999997</v>
      </c>
      <c r="G1901" s="1">
        <v>0.88670000000000004</v>
      </c>
      <c r="H1901" s="1">
        <v>0.99009999999999998</v>
      </c>
      <c r="I1901" s="1">
        <v>0.69169999999999998</v>
      </c>
      <c r="J1901" s="1">
        <v>0.77429999999999999</v>
      </c>
      <c r="K1901" s="1">
        <v>2.1625999999999999</v>
      </c>
      <c r="L1901" s="1">
        <v>0.67869999999999997</v>
      </c>
      <c r="M1901">
        <v>1</v>
      </c>
    </row>
    <row r="1902" spans="1:13" x14ac:dyDescent="0.3">
      <c r="A1902" s="2">
        <v>99985</v>
      </c>
      <c r="B1902" s="1">
        <v>1240.471</v>
      </c>
      <c r="C1902" s="1">
        <v>501.40179999999998</v>
      </c>
      <c r="D1902" s="1">
        <v>254.47800000000001</v>
      </c>
      <c r="E1902" s="2">
        <v>100731</v>
      </c>
      <c r="F1902" s="1">
        <v>356.79809999999998</v>
      </c>
      <c r="G1902" s="1">
        <v>0.86160000000000003</v>
      </c>
      <c r="H1902" s="1">
        <v>0.99260000000000004</v>
      </c>
      <c r="I1902" s="1">
        <v>0.73060000000000003</v>
      </c>
      <c r="J1902" s="1">
        <v>0.8165</v>
      </c>
      <c r="K1902" s="1">
        <v>1.9702999999999999</v>
      </c>
      <c r="L1902" s="1">
        <v>0.71160000000000001</v>
      </c>
      <c r="M1902">
        <v>1</v>
      </c>
    </row>
    <row r="1903" spans="1:13" x14ac:dyDescent="0.3">
      <c r="A1903" s="2">
        <v>71920</v>
      </c>
      <c r="B1903" s="1">
        <v>1110.3</v>
      </c>
      <c r="C1903" s="1">
        <v>471.25330000000002</v>
      </c>
      <c r="D1903" s="1">
        <v>194.77590000000001</v>
      </c>
      <c r="E1903" s="2">
        <v>72537</v>
      </c>
      <c r="F1903" s="1">
        <v>302.60759999999999</v>
      </c>
      <c r="G1903" s="1">
        <v>0.91059999999999997</v>
      </c>
      <c r="H1903" s="1">
        <v>0.99150000000000005</v>
      </c>
      <c r="I1903" s="1">
        <v>0.75860000000000005</v>
      </c>
      <c r="J1903" s="1">
        <v>0.73309999999999997</v>
      </c>
      <c r="K1903" s="1">
        <v>2.4195000000000002</v>
      </c>
      <c r="L1903" s="1">
        <v>0.6421</v>
      </c>
      <c r="M1903">
        <v>1</v>
      </c>
    </row>
    <row r="1904" spans="1:13" x14ac:dyDescent="0.3">
      <c r="A1904" s="2">
        <v>65860</v>
      </c>
      <c r="B1904" s="1">
        <v>1039.462</v>
      </c>
      <c r="C1904" s="1">
        <v>427.83780000000002</v>
      </c>
      <c r="D1904" s="1">
        <v>198.53720000000001</v>
      </c>
      <c r="E1904" s="2">
        <v>66623</v>
      </c>
      <c r="F1904" s="1">
        <v>289.57819999999998</v>
      </c>
      <c r="G1904" s="1">
        <v>0.88580000000000003</v>
      </c>
      <c r="H1904" s="1">
        <v>0.98850000000000005</v>
      </c>
      <c r="I1904" s="1">
        <v>0.58120000000000005</v>
      </c>
      <c r="J1904" s="1">
        <v>0.76600000000000001</v>
      </c>
      <c r="K1904" s="1">
        <v>2.1549999999999998</v>
      </c>
      <c r="L1904" s="1">
        <v>0.67679999999999996</v>
      </c>
      <c r="M1904">
        <v>1</v>
      </c>
    </row>
    <row r="1905" spans="1:13" x14ac:dyDescent="0.3">
      <c r="A1905" s="2">
        <v>54627</v>
      </c>
      <c r="B1905" s="1">
        <v>959.822</v>
      </c>
      <c r="C1905" s="1">
        <v>408.22149999999999</v>
      </c>
      <c r="D1905" s="1">
        <v>170.80520000000001</v>
      </c>
      <c r="E1905" s="2">
        <v>55104</v>
      </c>
      <c r="F1905" s="1">
        <v>263.72949999999997</v>
      </c>
      <c r="G1905" s="1">
        <v>0.9083</v>
      </c>
      <c r="H1905" s="1">
        <v>0.99129999999999996</v>
      </c>
      <c r="I1905" s="1">
        <v>0.55630000000000002</v>
      </c>
      <c r="J1905" s="1">
        <v>0.74509999999999998</v>
      </c>
      <c r="K1905" s="1">
        <v>2.39</v>
      </c>
      <c r="L1905" s="1">
        <v>0.64600000000000002</v>
      </c>
      <c r="M1905">
        <v>1</v>
      </c>
    </row>
    <row r="1906" spans="1:13" x14ac:dyDescent="0.3">
      <c r="A1906" s="2">
        <v>86319</v>
      </c>
      <c r="B1906" s="1">
        <v>1196.5840000000001</v>
      </c>
      <c r="C1906" s="1">
        <v>505.4461</v>
      </c>
      <c r="D1906" s="1">
        <v>217.82409999999999</v>
      </c>
      <c r="E1906" s="2">
        <v>86959</v>
      </c>
      <c r="F1906" s="1">
        <v>331.51889999999997</v>
      </c>
      <c r="G1906" s="1">
        <v>0.90239999999999998</v>
      </c>
      <c r="H1906" s="1">
        <v>0.99260000000000004</v>
      </c>
      <c r="I1906" s="1">
        <v>0.76049999999999995</v>
      </c>
      <c r="J1906" s="1">
        <v>0.75760000000000005</v>
      </c>
      <c r="K1906" s="1">
        <v>2.3203999999999998</v>
      </c>
      <c r="L1906" s="1">
        <v>0.65590000000000004</v>
      </c>
      <c r="M1906">
        <v>1</v>
      </c>
    </row>
    <row r="1907" spans="1:13" x14ac:dyDescent="0.3">
      <c r="A1907" s="2">
        <v>78642</v>
      </c>
      <c r="B1907" s="1">
        <v>1152.579</v>
      </c>
      <c r="C1907" s="1">
        <v>492.32619999999997</v>
      </c>
      <c r="D1907" s="1">
        <v>203.8733</v>
      </c>
      <c r="E1907" s="2">
        <v>79237</v>
      </c>
      <c r="F1907" s="1">
        <v>316.43340000000001</v>
      </c>
      <c r="G1907" s="1">
        <v>0.91020000000000001</v>
      </c>
      <c r="H1907" s="1">
        <v>0.99250000000000005</v>
      </c>
      <c r="I1907" s="1">
        <v>0.54100000000000004</v>
      </c>
      <c r="J1907" s="1">
        <v>0.74390000000000001</v>
      </c>
      <c r="K1907" s="1">
        <v>2.4148999999999998</v>
      </c>
      <c r="L1907" s="1">
        <v>0.64270000000000005</v>
      </c>
      <c r="M1907">
        <v>1</v>
      </c>
    </row>
    <row r="1908" spans="1:13" x14ac:dyDescent="0.3">
      <c r="A1908" s="2">
        <v>78756</v>
      </c>
      <c r="B1908" s="1">
        <v>1211.8820000000001</v>
      </c>
      <c r="C1908" s="1">
        <v>529.84969999999998</v>
      </c>
      <c r="D1908" s="1">
        <v>190.3297</v>
      </c>
      <c r="E1908" s="2">
        <v>79847</v>
      </c>
      <c r="F1908" s="1">
        <v>316.66269999999997</v>
      </c>
      <c r="G1908" s="1">
        <v>0.93330000000000002</v>
      </c>
      <c r="H1908" s="1">
        <v>0.98629999999999995</v>
      </c>
      <c r="I1908" s="1">
        <v>0.73839999999999995</v>
      </c>
      <c r="J1908" s="1">
        <v>0.67390000000000005</v>
      </c>
      <c r="K1908" s="1">
        <v>2.7839</v>
      </c>
      <c r="L1908" s="1">
        <v>0.59760000000000002</v>
      </c>
      <c r="M1908">
        <v>1</v>
      </c>
    </row>
    <row r="1909" spans="1:13" x14ac:dyDescent="0.3">
      <c r="A1909" s="2">
        <v>68679</v>
      </c>
      <c r="B1909" s="1">
        <v>1067.7439999999999</v>
      </c>
      <c r="C1909" s="1">
        <v>449.02350000000001</v>
      </c>
      <c r="D1909" s="1">
        <v>195.30439999999999</v>
      </c>
      <c r="E1909" s="2">
        <v>69383</v>
      </c>
      <c r="F1909" s="1">
        <v>295.71069999999997</v>
      </c>
      <c r="G1909" s="1">
        <v>0.90049999999999997</v>
      </c>
      <c r="H1909" s="1">
        <v>0.9899</v>
      </c>
      <c r="I1909" s="1">
        <v>0.73160000000000003</v>
      </c>
      <c r="J1909" s="1">
        <v>0.75700000000000001</v>
      </c>
      <c r="K1909" s="1">
        <v>2.2991000000000001</v>
      </c>
      <c r="L1909" s="1">
        <v>0.65859999999999996</v>
      </c>
      <c r="M1909">
        <v>1</v>
      </c>
    </row>
    <row r="1910" spans="1:13" x14ac:dyDescent="0.3">
      <c r="A1910" s="2">
        <v>73759</v>
      </c>
      <c r="B1910" s="1">
        <v>1122.9090000000001</v>
      </c>
      <c r="C1910" s="1">
        <v>475.68889999999999</v>
      </c>
      <c r="D1910" s="1">
        <v>199.41820000000001</v>
      </c>
      <c r="E1910" s="2">
        <v>74530</v>
      </c>
      <c r="F1910" s="1">
        <v>306.45209999999997</v>
      </c>
      <c r="G1910" s="1">
        <v>0.90790000000000004</v>
      </c>
      <c r="H1910" s="1">
        <v>0.98970000000000002</v>
      </c>
      <c r="I1910" s="1">
        <v>0.70540000000000003</v>
      </c>
      <c r="J1910" s="1">
        <v>0.73509999999999998</v>
      </c>
      <c r="K1910" s="1">
        <v>2.3854000000000002</v>
      </c>
      <c r="L1910" s="1">
        <v>0.64419999999999999</v>
      </c>
      <c r="M1910">
        <v>1</v>
      </c>
    </row>
    <row r="1911" spans="1:13" x14ac:dyDescent="0.3">
      <c r="A1911" s="2">
        <v>83111</v>
      </c>
      <c r="B1911" s="1">
        <v>1164.2159999999999</v>
      </c>
      <c r="C1911" s="1">
        <v>482.64080000000001</v>
      </c>
      <c r="D1911" s="1">
        <v>220.67740000000001</v>
      </c>
      <c r="E1911" s="2">
        <v>83841</v>
      </c>
      <c r="F1911" s="1">
        <v>325.30020000000002</v>
      </c>
      <c r="G1911" s="1">
        <v>0.88929999999999998</v>
      </c>
      <c r="H1911" s="1">
        <v>0.99129999999999996</v>
      </c>
      <c r="I1911" s="1">
        <v>0.61209999999999998</v>
      </c>
      <c r="J1911" s="1">
        <v>0.77059999999999995</v>
      </c>
      <c r="K1911" s="1">
        <v>2.1871</v>
      </c>
      <c r="L1911" s="1">
        <v>0.67400000000000004</v>
      </c>
      <c r="M1911">
        <v>1</v>
      </c>
    </row>
    <row r="1912" spans="1:13" x14ac:dyDescent="0.3">
      <c r="A1912" s="2">
        <v>86915</v>
      </c>
      <c r="B1912" s="1">
        <v>1195.3969999999999</v>
      </c>
      <c r="C1912" s="1">
        <v>497.36180000000002</v>
      </c>
      <c r="D1912" s="1">
        <v>223.01159999999999</v>
      </c>
      <c r="E1912" s="2">
        <v>87555</v>
      </c>
      <c r="F1912" s="1">
        <v>332.66140000000001</v>
      </c>
      <c r="G1912" s="1">
        <v>0.89380000000000004</v>
      </c>
      <c r="H1912" s="1">
        <v>0.99270000000000003</v>
      </c>
      <c r="I1912" s="1">
        <v>0.59850000000000003</v>
      </c>
      <c r="J1912" s="1">
        <v>0.76429999999999998</v>
      </c>
      <c r="K1912" s="1">
        <v>2.2302</v>
      </c>
      <c r="L1912" s="1">
        <v>0.66890000000000005</v>
      </c>
      <c r="M1912">
        <v>1</v>
      </c>
    </row>
    <row r="1913" spans="1:13" x14ac:dyDescent="0.3">
      <c r="A1913" s="2">
        <v>97269</v>
      </c>
      <c r="B1913" s="1">
        <v>1336.8320000000001</v>
      </c>
      <c r="C1913" s="1">
        <v>583.42309999999998</v>
      </c>
      <c r="D1913" s="1">
        <v>213.01840000000001</v>
      </c>
      <c r="E1913" s="2">
        <v>98347</v>
      </c>
      <c r="F1913" s="1">
        <v>351.9187</v>
      </c>
      <c r="G1913" s="1">
        <v>0.93100000000000005</v>
      </c>
      <c r="H1913" s="1">
        <v>0.98899999999999999</v>
      </c>
      <c r="I1913" s="1">
        <v>0.50280000000000002</v>
      </c>
      <c r="J1913" s="1">
        <v>0.68400000000000005</v>
      </c>
      <c r="K1913" s="1">
        <v>2.7387999999999999</v>
      </c>
      <c r="L1913" s="1">
        <v>0.60319999999999996</v>
      </c>
      <c r="M1913">
        <v>1</v>
      </c>
    </row>
    <row r="1914" spans="1:13" x14ac:dyDescent="0.3">
      <c r="A1914" s="2">
        <v>78746</v>
      </c>
      <c r="B1914" s="1">
        <v>1167.903</v>
      </c>
      <c r="C1914" s="1">
        <v>499.07659999999998</v>
      </c>
      <c r="D1914" s="1">
        <v>202.9007</v>
      </c>
      <c r="E1914" s="2">
        <v>79514</v>
      </c>
      <c r="F1914" s="1">
        <v>316.64260000000002</v>
      </c>
      <c r="G1914" s="1">
        <v>0.91359999999999997</v>
      </c>
      <c r="H1914" s="1">
        <v>0.99029999999999996</v>
      </c>
      <c r="I1914" s="1">
        <v>0.52990000000000004</v>
      </c>
      <c r="J1914" s="1">
        <v>0.72550000000000003</v>
      </c>
      <c r="K1914" s="1">
        <v>2.4597000000000002</v>
      </c>
      <c r="L1914" s="1">
        <v>0.63449999999999995</v>
      </c>
      <c r="M1914">
        <v>1</v>
      </c>
    </row>
    <row r="1915" spans="1:13" x14ac:dyDescent="0.3">
      <c r="A1915" s="2">
        <v>77078</v>
      </c>
      <c r="B1915" s="1">
        <v>1101.577</v>
      </c>
      <c r="C1915" s="1">
        <v>454.24430000000001</v>
      </c>
      <c r="D1915" s="1">
        <v>216.8262</v>
      </c>
      <c r="E1915" s="2">
        <v>77638</v>
      </c>
      <c r="F1915" s="1">
        <v>313.27109999999999</v>
      </c>
      <c r="G1915" s="1">
        <v>0.87870000000000004</v>
      </c>
      <c r="H1915" s="1">
        <v>0.99280000000000002</v>
      </c>
      <c r="I1915" s="1">
        <v>0.6784</v>
      </c>
      <c r="J1915" s="1">
        <v>0.79820000000000002</v>
      </c>
      <c r="K1915" s="1">
        <v>2.0950000000000002</v>
      </c>
      <c r="L1915" s="1">
        <v>0.68969999999999998</v>
      </c>
      <c r="M1915">
        <v>1</v>
      </c>
    </row>
    <row r="1916" spans="1:13" x14ac:dyDescent="0.3">
      <c r="A1916" s="2">
        <v>91005</v>
      </c>
      <c r="B1916" s="1">
        <v>1253.7670000000001</v>
      </c>
      <c r="C1916" s="1">
        <v>528.1585</v>
      </c>
      <c r="D1916" s="1">
        <v>220.56229999999999</v>
      </c>
      <c r="E1916" s="2">
        <v>92214</v>
      </c>
      <c r="F1916" s="1">
        <v>340.39850000000001</v>
      </c>
      <c r="G1916" s="1">
        <v>0.90859999999999996</v>
      </c>
      <c r="H1916" s="1">
        <v>0.9869</v>
      </c>
      <c r="I1916" s="1">
        <v>0.59599999999999997</v>
      </c>
      <c r="J1916" s="1">
        <v>0.72750000000000004</v>
      </c>
      <c r="K1916" s="1">
        <v>2.3946000000000001</v>
      </c>
      <c r="L1916" s="1">
        <v>0.64449999999999996</v>
      </c>
      <c r="M1916">
        <v>1</v>
      </c>
    </row>
    <row r="1917" spans="1:13" x14ac:dyDescent="0.3">
      <c r="A1917" s="2">
        <v>86724</v>
      </c>
      <c r="B1917" s="1">
        <v>1211.9349999999999</v>
      </c>
      <c r="C1917" s="1">
        <v>493.83269999999999</v>
      </c>
      <c r="D1917" s="1">
        <v>226.18459999999999</v>
      </c>
      <c r="E1917" s="2">
        <v>88020</v>
      </c>
      <c r="F1917" s="1">
        <v>332.29570000000001</v>
      </c>
      <c r="G1917" s="1">
        <v>0.88890000000000002</v>
      </c>
      <c r="H1917" s="1">
        <v>0.98529999999999995</v>
      </c>
      <c r="I1917" s="1">
        <v>0.57930000000000004</v>
      </c>
      <c r="J1917" s="1">
        <v>0.74199999999999999</v>
      </c>
      <c r="K1917" s="1">
        <v>2.1833</v>
      </c>
      <c r="L1917" s="1">
        <v>0.67290000000000005</v>
      </c>
      <c r="M1917">
        <v>1</v>
      </c>
    </row>
    <row r="1918" spans="1:13" x14ac:dyDescent="0.3">
      <c r="A1918" s="2">
        <v>86075</v>
      </c>
      <c r="B1918" s="1">
        <v>1163.3610000000001</v>
      </c>
      <c r="C1918" s="1">
        <v>472.88420000000002</v>
      </c>
      <c r="D1918" s="1">
        <v>232.9682</v>
      </c>
      <c r="E1918" s="2">
        <v>86857</v>
      </c>
      <c r="F1918" s="1">
        <v>331.05</v>
      </c>
      <c r="G1918" s="1">
        <v>0.87019999999999997</v>
      </c>
      <c r="H1918" s="1">
        <v>0.99099999999999999</v>
      </c>
      <c r="I1918" s="1">
        <v>0.71409999999999996</v>
      </c>
      <c r="J1918" s="1">
        <v>0.79920000000000002</v>
      </c>
      <c r="K1918" s="1">
        <v>2.0297999999999998</v>
      </c>
      <c r="L1918" s="1">
        <v>0.70009999999999994</v>
      </c>
      <c r="M1918">
        <v>1</v>
      </c>
    </row>
    <row r="1919" spans="1:13" x14ac:dyDescent="0.3">
      <c r="A1919" s="2">
        <v>89350</v>
      </c>
      <c r="B1919" s="1">
        <v>1118.9929999999999</v>
      </c>
      <c r="C1919" s="1">
        <v>425.74680000000001</v>
      </c>
      <c r="D1919" s="1">
        <v>267.84359999999998</v>
      </c>
      <c r="E1919" s="2">
        <v>90118</v>
      </c>
      <c r="F1919" s="1">
        <v>337.28910000000002</v>
      </c>
      <c r="G1919" s="1">
        <v>0.77729999999999999</v>
      </c>
      <c r="H1919" s="1">
        <v>0.99150000000000005</v>
      </c>
      <c r="I1919" s="1">
        <v>0.72640000000000005</v>
      </c>
      <c r="J1919" s="1">
        <v>0.89670000000000005</v>
      </c>
      <c r="K1919" s="1">
        <v>1.5894999999999999</v>
      </c>
      <c r="L1919" s="1">
        <v>0.79220000000000002</v>
      </c>
      <c r="M1919">
        <v>1</v>
      </c>
    </row>
    <row r="1920" spans="1:13" x14ac:dyDescent="0.3">
      <c r="A1920" s="2">
        <v>77737</v>
      </c>
      <c r="B1920" s="1">
        <v>1125.413</v>
      </c>
      <c r="C1920" s="1">
        <v>468.54239999999999</v>
      </c>
      <c r="D1920" s="1">
        <v>211.61799999999999</v>
      </c>
      <c r="E1920" s="2">
        <v>78398</v>
      </c>
      <c r="F1920" s="1">
        <v>314.60739999999998</v>
      </c>
      <c r="G1920" s="1">
        <v>0.89219999999999999</v>
      </c>
      <c r="H1920" s="1">
        <v>0.99160000000000004</v>
      </c>
      <c r="I1920" s="1">
        <v>0.73699999999999999</v>
      </c>
      <c r="J1920" s="1">
        <v>0.77129999999999999</v>
      </c>
      <c r="K1920" s="1">
        <v>2.2141000000000002</v>
      </c>
      <c r="L1920" s="1">
        <v>0.67149999999999999</v>
      </c>
      <c r="M1920">
        <v>1</v>
      </c>
    </row>
    <row r="1921" spans="1:13" x14ac:dyDescent="0.3">
      <c r="A1921" s="2">
        <v>75421</v>
      </c>
      <c r="B1921" s="1">
        <v>1173.5740000000001</v>
      </c>
      <c r="C1921" s="1">
        <v>510.54640000000001</v>
      </c>
      <c r="D1921" s="1">
        <v>188.45419999999999</v>
      </c>
      <c r="E1921" s="2">
        <v>76426</v>
      </c>
      <c r="F1921" s="1">
        <v>309.88549999999998</v>
      </c>
      <c r="G1921" s="1">
        <v>0.9294</v>
      </c>
      <c r="H1921" s="1">
        <v>0.9869</v>
      </c>
      <c r="I1921" s="1">
        <v>0.75600000000000001</v>
      </c>
      <c r="J1921" s="1">
        <v>0.68810000000000004</v>
      </c>
      <c r="K1921" s="1">
        <v>2.7090999999999998</v>
      </c>
      <c r="L1921" s="1">
        <v>0.60699999999999998</v>
      </c>
      <c r="M1921">
        <v>1</v>
      </c>
    </row>
    <row r="1922" spans="1:13" x14ac:dyDescent="0.3">
      <c r="A1922" s="2">
        <v>55723</v>
      </c>
      <c r="B1922" s="1">
        <v>941.40200000000004</v>
      </c>
      <c r="C1922" s="1">
        <v>388.81760000000003</v>
      </c>
      <c r="D1922" s="1">
        <v>182.92750000000001</v>
      </c>
      <c r="E1922" s="2">
        <v>56225</v>
      </c>
      <c r="F1922" s="1">
        <v>266.36200000000002</v>
      </c>
      <c r="G1922" s="1">
        <v>0.88239999999999996</v>
      </c>
      <c r="H1922" s="1">
        <v>0.99109999999999998</v>
      </c>
      <c r="I1922" s="1">
        <v>0.59189999999999998</v>
      </c>
      <c r="J1922" s="1">
        <v>0.79010000000000002</v>
      </c>
      <c r="K1922" s="1">
        <v>2.1255000000000002</v>
      </c>
      <c r="L1922" s="1">
        <v>0.68510000000000004</v>
      </c>
      <c r="M1922">
        <v>1</v>
      </c>
    </row>
    <row r="1923" spans="1:13" x14ac:dyDescent="0.3">
      <c r="A1923" s="2">
        <v>95735</v>
      </c>
      <c r="B1923" s="1">
        <v>1270.6959999999999</v>
      </c>
      <c r="C1923" s="1">
        <v>529.72109999999998</v>
      </c>
      <c r="D1923" s="1">
        <v>231.03469999999999</v>
      </c>
      <c r="E1923" s="2">
        <v>96500</v>
      </c>
      <c r="F1923" s="1">
        <v>349.13260000000002</v>
      </c>
      <c r="G1923" s="1">
        <v>0.89990000000000003</v>
      </c>
      <c r="H1923" s="1">
        <v>0.99209999999999998</v>
      </c>
      <c r="I1923" s="1">
        <v>0.72819999999999996</v>
      </c>
      <c r="J1923" s="1">
        <v>0.74509999999999998</v>
      </c>
      <c r="K1923" s="1">
        <v>2.2928000000000002</v>
      </c>
      <c r="L1923" s="1">
        <v>0.65910000000000002</v>
      </c>
      <c r="M1923">
        <v>1</v>
      </c>
    </row>
    <row r="1924" spans="1:13" x14ac:dyDescent="0.3">
      <c r="A1924" s="2">
        <v>93799</v>
      </c>
      <c r="B1924" s="1">
        <v>1285.8579999999999</v>
      </c>
      <c r="C1924" s="1">
        <v>542.46100000000001</v>
      </c>
      <c r="D1924" s="1">
        <v>220.6602</v>
      </c>
      <c r="E1924" s="2">
        <v>94619</v>
      </c>
      <c r="F1924" s="1">
        <v>345.58440000000002</v>
      </c>
      <c r="G1924" s="1">
        <v>0.91349999999999998</v>
      </c>
      <c r="H1924" s="1">
        <v>0.99129999999999996</v>
      </c>
      <c r="I1924" s="1">
        <v>0.63959999999999995</v>
      </c>
      <c r="J1924" s="1">
        <v>0.71289999999999998</v>
      </c>
      <c r="K1924" s="1">
        <v>2.4584000000000001</v>
      </c>
      <c r="L1924" s="1">
        <v>0.6371</v>
      </c>
      <c r="M1924">
        <v>1</v>
      </c>
    </row>
    <row r="1925" spans="1:13" x14ac:dyDescent="0.3">
      <c r="A1925" s="2">
        <v>74118</v>
      </c>
      <c r="B1925" s="1">
        <v>1104.838</v>
      </c>
      <c r="C1925" s="1">
        <v>459.81060000000002</v>
      </c>
      <c r="D1925" s="1">
        <v>206.5968</v>
      </c>
      <c r="E1925" s="2">
        <v>74996</v>
      </c>
      <c r="F1925" s="1">
        <v>307.197</v>
      </c>
      <c r="G1925" s="1">
        <v>0.89339999999999997</v>
      </c>
      <c r="H1925" s="1">
        <v>0.98829999999999996</v>
      </c>
      <c r="I1925" s="1">
        <v>0.61019999999999996</v>
      </c>
      <c r="J1925" s="1">
        <v>0.76300000000000001</v>
      </c>
      <c r="K1925" s="1">
        <v>2.2256</v>
      </c>
      <c r="L1925" s="1">
        <v>0.66810000000000003</v>
      </c>
      <c r="M1925">
        <v>1</v>
      </c>
    </row>
    <row r="1926" spans="1:13" x14ac:dyDescent="0.3">
      <c r="A1926" s="2">
        <v>67347</v>
      </c>
      <c r="B1926" s="1">
        <v>1027.7929999999999</v>
      </c>
      <c r="C1926" s="1">
        <v>423.20740000000001</v>
      </c>
      <c r="D1926" s="1">
        <v>202.94210000000001</v>
      </c>
      <c r="E1926" s="2">
        <v>67958</v>
      </c>
      <c r="F1926" s="1">
        <v>292.82909999999998</v>
      </c>
      <c r="G1926" s="1">
        <v>0.87749999999999995</v>
      </c>
      <c r="H1926" s="1">
        <v>0.99099999999999999</v>
      </c>
      <c r="I1926" s="1">
        <v>0.75009999999999999</v>
      </c>
      <c r="J1926" s="1">
        <v>0.80120000000000002</v>
      </c>
      <c r="K1926" s="1">
        <v>2.0853999999999999</v>
      </c>
      <c r="L1926" s="1">
        <v>0.69189999999999996</v>
      </c>
      <c r="M1926">
        <v>1</v>
      </c>
    </row>
    <row r="1927" spans="1:13" x14ac:dyDescent="0.3">
      <c r="A1927" s="2">
        <v>86862</v>
      </c>
      <c r="B1927" s="1">
        <v>1189.4970000000001</v>
      </c>
      <c r="C1927" s="1">
        <v>494.13400000000001</v>
      </c>
      <c r="D1927" s="1">
        <v>224.36490000000001</v>
      </c>
      <c r="E1927" s="2">
        <v>87594</v>
      </c>
      <c r="F1927" s="1">
        <v>332.56</v>
      </c>
      <c r="G1927" s="1">
        <v>0.89100000000000001</v>
      </c>
      <c r="H1927" s="1">
        <v>0.99160000000000004</v>
      </c>
      <c r="I1927" s="1">
        <v>0.75060000000000004</v>
      </c>
      <c r="J1927" s="1">
        <v>0.77149999999999996</v>
      </c>
      <c r="K1927" s="1">
        <v>2.2023999999999999</v>
      </c>
      <c r="L1927" s="1">
        <v>0.67300000000000004</v>
      </c>
      <c r="M1927">
        <v>1</v>
      </c>
    </row>
    <row r="1928" spans="1:13" x14ac:dyDescent="0.3">
      <c r="A1928" s="2">
        <v>80785</v>
      </c>
      <c r="B1928" s="1">
        <v>1120.54</v>
      </c>
      <c r="C1928" s="1">
        <v>450.35120000000001</v>
      </c>
      <c r="D1928" s="1">
        <v>229.08179999999999</v>
      </c>
      <c r="E1928" s="2">
        <v>81739</v>
      </c>
      <c r="F1928" s="1">
        <v>320.71589999999998</v>
      </c>
      <c r="G1928" s="1">
        <v>0.86099999999999999</v>
      </c>
      <c r="H1928" s="1">
        <v>0.98829999999999996</v>
      </c>
      <c r="I1928" s="1">
        <v>0.64029999999999998</v>
      </c>
      <c r="J1928" s="1">
        <v>0.8085</v>
      </c>
      <c r="K1928" s="1">
        <v>1.9659</v>
      </c>
      <c r="L1928" s="1">
        <v>0.71209999999999996</v>
      </c>
      <c r="M1928">
        <v>1</v>
      </c>
    </row>
    <row r="1929" spans="1:13" x14ac:dyDescent="0.3">
      <c r="A1929" s="2">
        <v>89574</v>
      </c>
      <c r="B1929" s="1">
        <v>1239.5530000000001</v>
      </c>
      <c r="C1929" s="1">
        <v>526.02940000000001</v>
      </c>
      <c r="D1929" s="1">
        <v>218.98070000000001</v>
      </c>
      <c r="E1929" s="2">
        <v>90920</v>
      </c>
      <c r="F1929" s="1">
        <v>337.71170000000001</v>
      </c>
      <c r="G1929" s="1">
        <v>0.90920000000000001</v>
      </c>
      <c r="H1929" s="1">
        <v>0.98519999999999996</v>
      </c>
      <c r="I1929" s="1">
        <v>0.62009999999999998</v>
      </c>
      <c r="J1929" s="1">
        <v>0.73260000000000003</v>
      </c>
      <c r="K1929" s="1">
        <v>2.4022000000000001</v>
      </c>
      <c r="L1929" s="1">
        <v>0.64200000000000002</v>
      </c>
      <c r="M1929">
        <v>1</v>
      </c>
    </row>
    <row r="1930" spans="1:13" x14ac:dyDescent="0.3">
      <c r="A1930" s="2">
        <v>106782</v>
      </c>
      <c r="B1930" s="1">
        <v>1316.3309999999999</v>
      </c>
      <c r="C1930" s="1">
        <v>546.45100000000002</v>
      </c>
      <c r="D1930" s="1">
        <v>250.3631</v>
      </c>
      <c r="E1930" s="2">
        <v>107393</v>
      </c>
      <c r="F1930" s="1">
        <v>368.72629999999998</v>
      </c>
      <c r="G1930" s="1">
        <v>0.88890000000000002</v>
      </c>
      <c r="H1930" s="1">
        <v>0.99429999999999996</v>
      </c>
      <c r="I1930" s="1">
        <v>0.65269999999999995</v>
      </c>
      <c r="J1930" s="1">
        <v>0.77439999999999998</v>
      </c>
      <c r="K1930" s="1">
        <v>2.1825999999999999</v>
      </c>
      <c r="L1930" s="1">
        <v>0.67479999999999996</v>
      </c>
      <c r="M1930">
        <v>1</v>
      </c>
    </row>
    <row r="1931" spans="1:13" x14ac:dyDescent="0.3">
      <c r="A1931" s="2">
        <v>100766</v>
      </c>
      <c r="B1931" s="1">
        <v>1311.1959999999999</v>
      </c>
      <c r="C1931" s="1">
        <v>548.86199999999997</v>
      </c>
      <c r="D1931" s="1">
        <v>235.19409999999999</v>
      </c>
      <c r="E1931" s="2">
        <v>101571</v>
      </c>
      <c r="F1931" s="1">
        <v>358.18889999999999</v>
      </c>
      <c r="G1931" s="1">
        <v>0.90349999999999997</v>
      </c>
      <c r="H1931" s="1">
        <v>0.99209999999999998</v>
      </c>
      <c r="I1931" s="1">
        <v>0.56220000000000003</v>
      </c>
      <c r="J1931" s="1">
        <v>0.73650000000000004</v>
      </c>
      <c r="K1931" s="1">
        <v>2.3336999999999999</v>
      </c>
      <c r="L1931" s="1">
        <v>0.65259999999999996</v>
      </c>
      <c r="M1931">
        <v>1</v>
      </c>
    </row>
    <row r="1932" spans="1:13" x14ac:dyDescent="0.3">
      <c r="A1932" s="2">
        <v>80145</v>
      </c>
      <c r="B1932" s="1">
        <v>1182.355</v>
      </c>
      <c r="C1932" s="1">
        <v>505.6816</v>
      </c>
      <c r="D1932" s="1">
        <v>202.38050000000001</v>
      </c>
      <c r="E1932" s="2">
        <v>81511</v>
      </c>
      <c r="F1932" s="1">
        <v>319.44290000000001</v>
      </c>
      <c r="G1932" s="1">
        <v>0.91639999999999999</v>
      </c>
      <c r="H1932" s="1">
        <v>0.98319999999999996</v>
      </c>
      <c r="I1932" s="1">
        <v>0.58450000000000002</v>
      </c>
      <c r="J1932" s="1">
        <v>0.72040000000000004</v>
      </c>
      <c r="K1932" s="1">
        <v>2.4986999999999999</v>
      </c>
      <c r="L1932" s="1">
        <v>0.63170000000000004</v>
      </c>
      <c r="M1932">
        <v>1</v>
      </c>
    </row>
    <row r="1933" spans="1:13" x14ac:dyDescent="0.3">
      <c r="A1933" s="2">
        <v>73251</v>
      </c>
      <c r="B1933" s="1">
        <v>1123.5709999999999</v>
      </c>
      <c r="C1933" s="1">
        <v>473.09050000000002</v>
      </c>
      <c r="D1933" s="1">
        <v>198.46610000000001</v>
      </c>
      <c r="E1933" s="2">
        <v>73846</v>
      </c>
      <c r="F1933" s="1">
        <v>305.39490000000001</v>
      </c>
      <c r="G1933" s="1">
        <v>0.90780000000000005</v>
      </c>
      <c r="H1933" s="1">
        <v>0.9919</v>
      </c>
      <c r="I1933" s="1">
        <v>0.53939999999999999</v>
      </c>
      <c r="J1933" s="1">
        <v>0.72919999999999996</v>
      </c>
      <c r="K1933" s="1">
        <v>2.3837000000000002</v>
      </c>
      <c r="L1933" s="1">
        <v>0.64549999999999996</v>
      </c>
      <c r="M1933">
        <v>1</v>
      </c>
    </row>
    <row r="1934" spans="1:13" x14ac:dyDescent="0.3">
      <c r="A1934" s="2">
        <v>106829</v>
      </c>
      <c r="B1934" s="1">
        <v>1299.5239999999999</v>
      </c>
      <c r="C1934" s="1">
        <v>521.13289999999995</v>
      </c>
      <c r="D1934" s="1">
        <v>262.0335</v>
      </c>
      <c r="E1934" s="2">
        <v>107701</v>
      </c>
      <c r="F1934" s="1">
        <v>368.80739999999997</v>
      </c>
      <c r="G1934" s="1">
        <v>0.86439999999999995</v>
      </c>
      <c r="H1934" s="1">
        <v>0.9919</v>
      </c>
      <c r="I1934" s="1">
        <v>0.62280000000000002</v>
      </c>
      <c r="J1934" s="1">
        <v>0.79490000000000005</v>
      </c>
      <c r="K1934" s="1">
        <v>1.9887999999999999</v>
      </c>
      <c r="L1934" s="1">
        <v>0.7077</v>
      </c>
      <c r="M1934">
        <v>1</v>
      </c>
    </row>
    <row r="1935" spans="1:13" x14ac:dyDescent="0.3">
      <c r="A1935" s="2">
        <v>100038</v>
      </c>
      <c r="B1935" s="1">
        <v>1292.6600000000001</v>
      </c>
      <c r="C1935" s="1">
        <v>534.71559999999999</v>
      </c>
      <c r="D1935" s="1">
        <v>239.304</v>
      </c>
      <c r="E1935" s="2">
        <v>101116</v>
      </c>
      <c r="F1935" s="1">
        <v>356.89260000000002</v>
      </c>
      <c r="G1935" s="1">
        <v>0.89429999999999998</v>
      </c>
      <c r="H1935" s="1">
        <v>0.98929999999999996</v>
      </c>
      <c r="I1935" s="1">
        <v>0.75029999999999997</v>
      </c>
      <c r="J1935" s="1">
        <v>0.75229999999999997</v>
      </c>
      <c r="K1935" s="1">
        <v>2.2345000000000002</v>
      </c>
      <c r="L1935" s="1">
        <v>0.66739999999999999</v>
      </c>
      <c r="M1935">
        <v>1</v>
      </c>
    </row>
    <row r="1936" spans="1:13" x14ac:dyDescent="0.3">
      <c r="A1936" s="2">
        <v>72159</v>
      </c>
      <c r="B1936" s="1">
        <v>1173.8589999999999</v>
      </c>
      <c r="C1936" s="1">
        <v>521.70690000000002</v>
      </c>
      <c r="D1936" s="1">
        <v>176.9836</v>
      </c>
      <c r="E1936" s="2">
        <v>72784</v>
      </c>
      <c r="F1936" s="1">
        <v>303.11</v>
      </c>
      <c r="G1936" s="1">
        <v>0.94069999999999998</v>
      </c>
      <c r="H1936" s="1">
        <v>0.99139999999999995</v>
      </c>
      <c r="I1936" s="1">
        <v>0.64090000000000003</v>
      </c>
      <c r="J1936" s="1">
        <v>0.65810000000000002</v>
      </c>
      <c r="K1936" s="1">
        <v>2.9478</v>
      </c>
      <c r="L1936" s="1">
        <v>0.58099999999999996</v>
      </c>
      <c r="M1936">
        <v>1</v>
      </c>
    </row>
    <row r="1937" spans="1:13" x14ac:dyDescent="0.3">
      <c r="A1937" s="2">
        <v>78000</v>
      </c>
      <c r="B1937" s="1">
        <v>1175.3689999999999</v>
      </c>
      <c r="C1937" s="1">
        <v>497.2423</v>
      </c>
      <c r="D1937" s="1">
        <v>200.95689999999999</v>
      </c>
      <c r="E1937" s="2">
        <v>79006</v>
      </c>
      <c r="F1937" s="1">
        <v>315.13920000000002</v>
      </c>
      <c r="G1937" s="1">
        <v>0.91469999999999996</v>
      </c>
      <c r="H1937" s="1">
        <v>0.98729999999999996</v>
      </c>
      <c r="I1937" s="1">
        <v>0.51819999999999999</v>
      </c>
      <c r="J1937" s="1">
        <v>0.70950000000000002</v>
      </c>
      <c r="K1937" s="1">
        <v>2.4744000000000002</v>
      </c>
      <c r="L1937" s="1">
        <v>0.63380000000000003</v>
      </c>
      <c r="M1937">
        <v>1</v>
      </c>
    </row>
    <row r="1938" spans="1:13" x14ac:dyDescent="0.3">
      <c r="A1938" s="2">
        <v>100296</v>
      </c>
      <c r="B1938" s="1">
        <v>1302.2819999999999</v>
      </c>
      <c r="C1938" s="1">
        <v>545.71</v>
      </c>
      <c r="D1938" s="1">
        <v>235.5925</v>
      </c>
      <c r="E1938" s="2">
        <v>101503</v>
      </c>
      <c r="F1938" s="1">
        <v>357.35250000000002</v>
      </c>
      <c r="G1938" s="1">
        <v>0.90200000000000002</v>
      </c>
      <c r="H1938" s="1">
        <v>0.98809999999999998</v>
      </c>
      <c r="I1938" s="1">
        <v>0.68189999999999995</v>
      </c>
      <c r="J1938" s="1">
        <v>0.74319999999999997</v>
      </c>
      <c r="K1938" s="1">
        <v>2.3163</v>
      </c>
      <c r="L1938" s="1">
        <v>0.65480000000000005</v>
      </c>
      <c r="M1938">
        <v>1</v>
      </c>
    </row>
    <row r="1939" spans="1:13" x14ac:dyDescent="0.3">
      <c r="A1939" s="2">
        <v>88396</v>
      </c>
      <c r="B1939" s="1">
        <v>1205.8240000000001</v>
      </c>
      <c r="C1939" s="1">
        <v>497.41059999999999</v>
      </c>
      <c r="D1939" s="1">
        <v>226.81700000000001</v>
      </c>
      <c r="E1939" s="2">
        <v>89318</v>
      </c>
      <c r="F1939" s="1">
        <v>335.4837</v>
      </c>
      <c r="G1939" s="1">
        <v>0.89</v>
      </c>
      <c r="H1939" s="1">
        <v>0.98970000000000002</v>
      </c>
      <c r="I1939" s="1">
        <v>0.72750000000000004</v>
      </c>
      <c r="J1939" s="1">
        <v>0.76400000000000001</v>
      </c>
      <c r="K1939" s="1">
        <v>2.1930000000000001</v>
      </c>
      <c r="L1939" s="1">
        <v>0.67449999999999999</v>
      </c>
      <c r="M1939">
        <v>1</v>
      </c>
    </row>
    <row r="1940" spans="1:13" x14ac:dyDescent="0.3">
      <c r="A1940" s="2">
        <v>79251</v>
      </c>
      <c r="B1940" s="1">
        <v>1177.626</v>
      </c>
      <c r="C1940" s="1">
        <v>495.12209999999999</v>
      </c>
      <c r="D1940" s="1">
        <v>204.5197</v>
      </c>
      <c r="E1940" s="2">
        <v>80067</v>
      </c>
      <c r="F1940" s="1">
        <v>317.65629999999999</v>
      </c>
      <c r="G1940" s="1">
        <v>0.91069999999999995</v>
      </c>
      <c r="H1940" s="1">
        <v>0.98980000000000001</v>
      </c>
      <c r="I1940" s="1">
        <v>0.63570000000000004</v>
      </c>
      <c r="J1940" s="1">
        <v>0.71809999999999996</v>
      </c>
      <c r="K1940" s="1">
        <v>2.4209000000000001</v>
      </c>
      <c r="L1940" s="1">
        <v>0.64159999999999995</v>
      </c>
      <c r="M1940">
        <v>1</v>
      </c>
    </row>
    <row r="1941" spans="1:13" x14ac:dyDescent="0.3">
      <c r="A1941" s="2">
        <v>81290</v>
      </c>
      <c r="B1941" s="1">
        <v>1248.4490000000001</v>
      </c>
      <c r="C1941" s="1">
        <v>548.98109999999997</v>
      </c>
      <c r="D1941" s="1">
        <v>189.0479</v>
      </c>
      <c r="E1941" s="2">
        <v>82120</v>
      </c>
      <c r="F1941" s="1">
        <v>321.7167</v>
      </c>
      <c r="G1941" s="1">
        <v>0.93879999999999997</v>
      </c>
      <c r="H1941" s="1">
        <v>0.9899</v>
      </c>
      <c r="I1941" s="1">
        <v>0.77400000000000002</v>
      </c>
      <c r="J1941" s="1">
        <v>0.65539999999999998</v>
      </c>
      <c r="K1941" s="1">
        <v>2.9039000000000001</v>
      </c>
      <c r="L1941" s="1">
        <v>0.58599999999999997</v>
      </c>
      <c r="M1941">
        <v>1</v>
      </c>
    </row>
    <row r="1942" spans="1:13" x14ac:dyDescent="0.3">
      <c r="A1942" s="2">
        <v>68397</v>
      </c>
      <c r="B1942" s="1">
        <v>1071.9349999999999</v>
      </c>
      <c r="C1942" s="1">
        <v>441.16699999999997</v>
      </c>
      <c r="D1942" s="1">
        <v>198.83920000000001</v>
      </c>
      <c r="E1942" s="2">
        <v>69149</v>
      </c>
      <c r="F1942" s="1">
        <v>295.10300000000001</v>
      </c>
      <c r="G1942" s="1">
        <v>0.89270000000000005</v>
      </c>
      <c r="H1942" s="1">
        <v>0.98909999999999998</v>
      </c>
      <c r="I1942" s="1">
        <v>0.61409999999999998</v>
      </c>
      <c r="J1942" s="1">
        <v>0.748</v>
      </c>
      <c r="K1942" s="1">
        <v>2.2187000000000001</v>
      </c>
      <c r="L1942" s="1">
        <v>0.66890000000000005</v>
      </c>
      <c r="M1942">
        <v>1</v>
      </c>
    </row>
    <row r="1943" spans="1:13" x14ac:dyDescent="0.3">
      <c r="A1943" s="2">
        <v>67677</v>
      </c>
      <c r="B1943" s="1">
        <v>1064.9259999999999</v>
      </c>
      <c r="C1943" s="1">
        <v>437.1626</v>
      </c>
      <c r="D1943" s="1">
        <v>198.05690000000001</v>
      </c>
      <c r="E1943" s="2">
        <v>68262</v>
      </c>
      <c r="F1943" s="1">
        <v>293.54559999999998</v>
      </c>
      <c r="G1943" s="1">
        <v>0.89149999999999996</v>
      </c>
      <c r="H1943" s="1">
        <v>0.99139999999999995</v>
      </c>
      <c r="I1943" s="1">
        <v>0.69930000000000003</v>
      </c>
      <c r="J1943" s="1">
        <v>0.74990000000000001</v>
      </c>
      <c r="K1943" s="1">
        <v>2.2073</v>
      </c>
      <c r="L1943" s="1">
        <v>0.67149999999999999</v>
      </c>
      <c r="M1943">
        <v>1</v>
      </c>
    </row>
    <row r="1944" spans="1:13" x14ac:dyDescent="0.3">
      <c r="A1944" s="2">
        <v>82826</v>
      </c>
      <c r="B1944" s="1">
        <v>1178.4949999999999</v>
      </c>
      <c r="C1944" s="1">
        <v>491.67110000000002</v>
      </c>
      <c r="D1944" s="1">
        <v>215.7218</v>
      </c>
      <c r="E1944" s="2">
        <v>83554</v>
      </c>
      <c r="F1944" s="1">
        <v>324.74200000000002</v>
      </c>
      <c r="G1944" s="1">
        <v>0.89859999999999995</v>
      </c>
      <c r="H1944" s="1">
        <v>0.99129999999999996</v>
      </c>
      <c r="I1944" s="1">
        <v>0.6472</v>
      </c>
      <c r="J1944" s="1">
        <v>0.74939999999999996</v>
      </c>
      <c r="K1944" s="1">
        <v>2.2791999999999999</v>
      </c>
      <c r="L1944" s="1">
        <v>0.66049999999999998</v>
      </c>
      <c r="M1944">
        <v>1</v>
      </c>
    </row>
    <row r="1945" spans="1:13" x14ac:dyDescent="0.3">
      <c r="A1945" s="2">
        <v>60160</v>
      </c>
      <c r="B1945" s="1">
        <v>995.14700000000005</v>
      </c>
      <c r="C1945" s="1">
        <v>419.67489999999998</v>
      </c>
      <c r="D1945" s="1">
        <v>183.05009999999999</v>
      </c>
      <c r="E1945" s="2">
        <v>60654</v>
      </c>
      <c r="F1945" s="1">
        <v>276.7636</v>
      </c>
      <c r="G1945" s="1">
        <v>0.89990000000000003</v>
      </c>
      <c r="H1945" s="1">
        <v>0.9919</v>
      </c>
      <c r="I1945" s="1">
        <v>0.76780000000000004</v>
      </c>
      <c r="J1945" s="1">
        <v>0.76339999999999997</v>
      </c>
      <c r="K1945" s="1">
        <v>2.2927</v>
      </c>
      <c r="L1945" s="1">
        <v>0.65949999999999998</v>
      </c>
      <c r="M1945">
        <v>1</v>
      </c>
    </row>
    <row r="1946" spans="1:13" x14ac:dyDescent="0.3">
      <c r="A1946" s="2">
        <v>89179</v>
      </c>
      <c r="B1946" s="1">
        <v>1189.4090000000001</v>
      </c>
      <c r="C1946" s="1">
        <v>484.35289999999998</v>
      </c>
      <c r="D1946" s="1">
        <v>235.51259999999999</v>
      </c>
      <c r="E1946" s="2">
        <v>89851</v>
      </c>
      <c r="F1946" s="1">
        <v>336.96620000000001</v>
      </c>
      <c r="G1946" s="1">
        <v>0.87380000000000002</v>
      </c>
      <c r="H1946" s="1">
        <v>0.99250000000000005</v>
      </c>
      <c r="I1946" s="1">
        <v>0.60260000000000002</v>
      </c>
      <c r="J1946" s="1">
        <v>0.79220000000000002</v>
      </c>
      <c r="K1946" s="1">
        <v>2.0566</v>
      </c>
      <c r="L1946" s="1">
        <v>0.69569999999999999</v>
      </c>
      <c r="M1946">
        <v>1</v>
      </c>
    </row>
    <row r="1947" spans="1:13" x14ac:dyDescent="0.3">
      <c r="A1947" s="2">
        <v>79688</v>
      </c>
      <c r="B1947" s="1">
        <v>1129.414</v>
      </c>
      <c r="C1947" s="1">
        <v>471.01839999999999</v>
      </c>
      <c r="D1947" s="1">
        <v>216.14619999999999</v>
      </c>
      <c r="E1947" s="2">
        <v>80409</v>
      </c>
      <c r="F1947" s="1">
        <v>318.53089999999997</v>
      </c>
      <c r="G1947" s="1">
        <v>0.88849999999999996</v>
      </c>
      <c r="H1947" s="1">
        <v>0.99099999999999999</v>
      </c>
      <c r="I1947" s="1">
        <v>0.77800000000000002</v>
      </c>
      <c r="J1947" s="1">
        <v>0.78500000000000003</v>
      </c>
      <c r="K1947" s="1">
        <v>2.1791999999999998</v>
      </c>
      <c r="L1947" s="1">
        <v>0.67630000000000001</v>
      </c>
      <c r="M1947">
        <v>1</v>
      </c>
    </row>
    <row r="1948" spans="1:13" x14ac:dyDescent="0.3">
      <c r="A1948" s="2">
        <v>86604</v>
      </c>
      <c r="B1948" s="1">
        <v>1189.614</v>
      </c>
      <c r="C1948" s="1">
        <v>495.03320000000002</v>
      </c>
      <c r="D1948" s="1">
        <v>223.84829999999999</v>
      </c>
      <c r="E1948" s="2">
        <v>87251</v>
      </c>
      <c r="F1948" s="1">
        <v>332.06569999999999</v>
      </c>
      <c r="G1948" s="1">
        <v>0.89190000000000003</v>
      </c>
      <c r="H1948" s="1">
        <v>0.99260000000000004</v>
      </c>
      <c r="I1948" s="1">
        <v>0.75529999999999997</v>
      </c>
      <c r="J1948" s="1">
        <v>0.76900000000000002</v>
      </c>
      <c r="K1948" s="1">
        <v>2.2115</v>
      </c>
      <c r="L1948" s="1">
        <v>0.67079999999999995</v>
      </c>
      <c r="M1948">
        <v>1</v>
      </c>
    </row>
    <row r="1949" spans="1:13" x14ac:dyDescent="0.3">
      <c r="A1949" s="2">
        <v>71912</v>
      </c>
      <c r="B1949" s="1">
        <v>1044.0440000000001</v>
      </c>
      <c r="C1949" s="1">
        <v>416.66520000000003</v>
      </c>
      <c r="D1949" s="1">
        <v>220.61369999999999</v>
      </c>
      <c r="E1949" s="2">
        <v>72499</v>
      </c>
      <c r="F1949" s="1">
        <v>302.5908</v>
      </c>
      <c r="G1949" s="1">
        <v>0.84830000000000005</v>
      </c>
      <c r="H1949" s="1">
        <v>0.9919</v>
      </c>
      <c r="I1949" s="1">
        <v>0.74739999999999995</v>
      </c>
      <c r="J1949" s="1">
        <v>0.82899999999999996</v>
      </c>
      <c r="K1949" s="1">
        <v>1.8887</v>
      </c>
      <c r="L1949" s="1">
        <v>0.72619999999999996</v>
      </c>
      <c r="M1949">
        <v>1</v>
      </c>
    </row>
    <row r="1950" spans="1:13" x14ac:dyDescent="0.3">
      <c r="A1950" s="2">
        <v>66596</v>
      </c>
      <c r="B1950" s="1">
        <v>1064.9549999999999</v>
      </c>
      <c r="C1950" s="1">
        <v>451.89409999999998</v>
      </c>
      <c r="D1950" s="1">
        <v>188.2646</v>
      </c>
      <c r="E1950" s="2">
        <v>67272</v>
      </c>
      <c r="F1950" s="1">
        <v>291.1918</v>
      </c>
      <c r="G1950" s="1">
        <v>0.90910000000000002</v>
      </c>
      <c r="H1950" s="1">
        <v>0.99</v>
      </c>
      <c r="I1950" s="1">
        <v>0.75219999999999998</v>
      </c>
      <c r="J1950" s="1">
        <v>0.7379</v>
      </c>
      <c r="K1950" s="1">
        <v>2.4003000000000001</v>
      </c>
      <c r="L1950" s="1">
        <v>0.64439999999999997</v>
      </c>
      <c r="M1950">
        <v>1</v>
      </c>
    </row>
    <row r="1951" spans="1:13" x14ac:dyDescent="0.3">
      <c r="A1951" s="2">
        <v>74309</v>
      </c>
      <c r="B1951" s="1">
        <v>1095.566</v>
      </c>
      <c r="C1951" s="1">
        <v>457.2672</v>
      </c>
      <c r="D1951" s="1">
        <v>207.54900000000001</v>
      </c>
      <c r="E1951" s="2">
        <v>74833</v>
      </c>
      <c r="F1951" s="1">
        <v>307.59249999999997</v>
      </c>
      <c r="G1951" s="1">
        <v>0.8911</v>
      </c>
      <c r="H1951" s="1">
        <v>0.99299999999999999</v>
      </c>
      <c r="I1951" s="1">
        <v>0.64280000000000004</v>
      </c>
      <c r="J1951" s="1">
        <v>0.77800000000000002</v>
      </c>
      <c r="K1951" s="1">
        <v>2.2031999999999998</v>
      </c>
      <c r="L1951" s="1">
        <v>0.67269999999999996</v>
      </c>
      <c r="M1951">
        <v>1</v>
      </c>
    </row>
    <row r="1952" spans="1:13" x14ac:dyDescent="0.3">
      <c r="A1952" s="2">
        <v>90267</v>
      </c>
      <c r="B1952" s="1">
        <v>1263.079</v>
      </c>
      <c r="C1952" s="1">
        <v>540.44860000000006</v>
      </c>
      <c r="D1952" s="1">
        <v>214.83779999999999</v>
      </c>
      <c r="E1952" s="2">
        <v>90961</v>
      </c>
      <c r="F1952" s="1">
        <v>339.01549999999997</v>
      </c>
      <c r="G1952" s="1">
        <v>0.91759999999999997</v>
      </c>
      <c r="H1952" s="1">
        <v>0.99239999999999995</v>
      </c>
      <c r="I1952" s="1">
        <v>0.6996</v>
      </c>
      <c r="J1952" s="1">
        <v>0.71099999999999997</v>
      </c>
      <c r="K1952" s="1">
        <v>2.5156000000000001</v>
      </c>
      <c r="L1952" s="1">
        <v>0.62729999999999997</v>
      </c>
      <c r="M1952">
        <v>1</v>
      </c>
    </row>
    <row r="1953" spans="1:13" x14ac:dyDescent="0.3">
      <c r="A1953" s="2">
        <v>96304</v>
      </c>
      <c r="B1953" s="1">
        <v>1349.2080000000001</v>
      </c>
      <c r="C1953" s="1">
        <v>590.31669999999997</v>
      </c>
      <c r="D1953" s="1">
        <v>209.02760000000001</v>
      </c>
      <c r="E1953" s="2">
        <v>97160</v>
      </c>
      <c r="F1953" s="1">
        <v>350.16860000000003</v>
      </c>
      <c r="G1953" s="1">
        <v>0.93520000000000003</v>
      </c>
      <c r="H1953" s="1">
        <v>0.99119999999999997</v>
      </c>
      <c r="I1953" s="1">
        <v>0.76370000000000005</v>
      </c>
      <c r="J1953" s="1">
        <v>0.66479999999999995</v>
      </c>
      <c r="K1953" s="1">
        <v>2.8241000000000001</v>
      </c>
      <c r="L1953" s="1">
        <v>0.59319999999999995</v>
      </c>
      <c r="M1953">
        <v>1</v>
      </c>
    </row>
    <row r="1954" spans="1:13" x14ac:dyDescent="0.3">
      <c r="A1954" s="2">
        <v>78540</v>
      </c>
      <c r="B1954" s="1">
        <v>1077.1859999999999</v>
      </c>
      <c r="C1954" s="1">
        <v>424.93880000000001</v>
      </c>
      <c r="D1954" s="1">
        <v>236.0232</v>
      </c>
      <c r="E1954" s="2">
        <v>79211</v>
      </c>
      <c r="F1954" s="1">
        <v>316.22809999999998</v>
      </c>
      <c r="G1954" s="1">
        <v>0.83160000000000001</v>
      </c>
      <c r="H1954" s="1">
        <v>0.99150000000000005</v>
      </c>
      <c r="I1954" s="1">
        <v>0.73560000000000003</v>
      </c>
      <c r="J1954" s="1">
        <v>0.85060000000000002</v>
      </c>
      <c r="K1954" s="1">
        <v>1.8004</v>
      </c>
      <c r="L1954" s="1">
        <v>0.74419999999999997</v>
      </c>
      <c r="M1954">
        <v>1</v>
      </c>
    </row>
    <row r="1955" spans="1:13" x14ac:dyDescent="0.3">
      <c r="A1955" s="2">
        <v>63802</v>
      </c>
      <c r="B1955" s="1">
        <v>1045.58</v>
      </c>
      <c r="C1955" s="1">
        <v>445.51650000000001</v>
      </c>
      <c r="D1955" s="1">
        <v>183.63489999999999</v>
      </c>
      <c r="E1955" s="2">
        <v>64434</v>
      </c>
      <c r="F1955" s="1">
        <v>285.0179</v>
      </c>
      <c r="G1955" s="1">
        <v>0.91110000000000002</v>
      </c>
      <c r="H1955" s="1">
        <v>0.99019999999999997</v>
      </c>
      <c r="I1955" s="1">
        <v>0.73860000000000003</v>
      </c>
      <c r="J1955" s="1">
        <v>0.73340000000000005</v>
      </c>
      <c r="K1955" s="1">
        <v>2.4260999999999999</v>
      </c>
      <c r="L1955" s="1">
        <v>0.63970000000000005</v>
      </c>
      <c r="M1955">
        <v>1</v>
      </c>
    </row>
    <row r="1956" spans="1:13" x14ac:dyDescent="0.3">
      <c r="A1956" s="2">
        <v>80113</v>
      </c>
      <c r="B1956" s="1">
        <v>1167.923</v>
      </c>
      <c r="C1956" s="1">
        <v>493.78609999999998</v>
      </c>
      <c r="D1956" s="1">
        <v>207.149</v>
      </c>
      <c r="E1956" s="2">
        <v>80841</v>
      </c>
      <c r="F1956" s="1">
        <v>319.37909999999999</v>
      </c>
      <c r="G1956" s="1">
        <v>0.90769999999999995</v>
      </c>
      <c r="H1956" s="1">
        <v>0.99099999999999999</v>
      </c>
      <c r="I1956" s="1">
        <v>0.56769999999999998</v>
      </c>
      <c r="J1956" s="1">
        <v>0.73799999999999999</v>
      </c>
      <c r="K1956" s="1">
        <v>2.3837000000000002</v>
      </c>
      <c r="L1956" s="1">
        <v>0.64680000000000004</v>
      </c>
      <c r="M1956">
        <v>1</v>
      </c>
    </row>
    <row r="1957" spans="1:13" x14ac:dyDescent="0.3">
      <c r="A1957" s="2">
        <v>77867</v>
      </c>
      <c r="B1957" s="1">
        <v>1124.8499999999999</v>
      </c>
      <c r="C1957" s="1">
        <v>471.25839999999999</v>
      </c>
      <c r="D1957" s="1">
        <v>210.7998</v>
      </c>
      <c r="E1957" s="2">
        <v>78472</v>
      </c>
      <c r="F1957" s="1">
        <v>314.87040000000002</v>
      </c>
      <c r="G1957" s="1">
        <v>0.89439999999999997</v>
      </c>
      <c r="H1957" s="1">
        <v>0.99229999999999996</v>
      </c>
      <c r="I1957" s="1">
        <v>0.74490000000000001</v>
      </c>
      <c r="J1957" s="1">
        <v>0.77329999999999999</v>
      </c>
      <c r="K1957" s="1">
        <v>2.2355999999999998</v>
      </c>
      <c r="L1957" s="1">
        <v>0.66810000000000003</v>
      </c>
      <c r="M1957">
        <v>1</v>
      </c>
    </row>
    <row r="1958" spans="1:13" x14ac:dyDescent="0.3">
      <c r="A1958" s="2">
        <v>71449</v>
      </c>
      <c r="B1958" s="1">
        <v>1038.7539999999999</v>
      </c>
      <c r="C1958" s="1">
        <v>390.18099999999998</v>
      </c>
      <c r="D1958" s="1">
        <v>236.49459999999999</v>
      </c>
      <c r="E1958" s="2">
        <v>72174</v>
      </c>
      <c r="F1958" s="1">
        <v>301.61509999999998</v>
      </c>
      <c r="G1958" s="1">
        <v>0.7954</v>
      </c>
      <c r="H1958" s="1">
        <v>0.99</v>
      </c>
      <c r="I1958" s="1">
        <v>0.75680000000000003</v>
      </c>
      <c r="J1958" s="1">
        <v>0.83209999999999995</v>
      </c>
      <c r="K1958" s="1">
        <v>1.6498999999999999</v>
      </c>
      <c r="L1958" s="1">
        <v>0.77300000000000002</v>
      </c>
      <c r="M1958">
        <v>1</v>
      </c>
    </row>
    <row r="1959" spans="1:13" x14ac:dyDescent="0.3">
      <c r="A1959" s="2">
        <v>78911</v>
      </c>
      <c r="B1959" s="1">
        <v>1128.54</v>
      </c>
      <c r="C1959" s="1">
        <v>465.7586</v>
      </c>
      <c r="D1959" s="1">
        <v>217.2775</v>
      </c>
      <c r="E1959" s="2">
        <v>79544</v>
      </c>
      <c r="F1959" s="1">
        <v>316.97410000000002</v>
      </c>
      <c r="G1959" s="1">
        <v>0.88449999999999995</v>
      </c>
      <c r="H1959" s="1">
        <v>0.99199999999999999</v>
      </c>
      <c r="I1959" s="1">
        <v>0.72370000000000001</v>
      </c>
      <c r="J1959" s="1">
        <v>0.77859999999999996</v>
      </c>
      <c r="K1959" s="1">
        <v>2.1436000000000002</v>
      </c>
      <c r="L1959" s="1">
        <v>0.68059999999999998</v>
      </c>
      <c r="M1959">
        <v>1</v>
      </c>
    </row>
    <row r="1960" spans="1:13" x14ac:dyDescent="0.3">
      <c r="A1960" s="2">
        <v>65814</v>
      </c>
      <c r="B1960" s="1">
        <v>1018.301</v>
      </c>
      <c r="C1960" s="1">
        <v>416.83280000000002</v>
      </c>
      <c r="D1960" s="1">
        <v>201.8135</v>
      </c>
      <c r="E1960" s="2">
        <v>66373</v>
      </c>
      <c r="F1960" s="1">
        <v>289.47710000000001</v>
      </c>
      <c r="G1960" s="1">
        <v>0.875</v>
      </c>
      <c r="H1960" s="1">
        <v>0.99160000000000004</v>
      </c>
      <c r="I1960" s="1">
        <v>0.71</v>
      </c>
      <c r="J1960" s="1">
        <v>0.79759999999999998</v>
      </c>
      <c r="K1960" s="1">
        <v>2.0653999999999999</v>
      </c>
      <c r="L1960" s="1">
        <v>0.69450000000000001</v>
      </c>
      <c r="M1960">
        <v>1</v>
      </c>
    </row>
    <row r="1961" spans="1:13" x14ac:dyDescent="0.3">
      <c r="A1961" s="2">
        <v>52493</v>
      </c>
      <c r="B1961" s="1">
        <v>911.10799999999995</v>
      </c>
      <c r="C1961" s="1">
        <v>376.88709999999998</v>
      </c>
      <c r="D1961" s="1">
        <v>177.5951</v>
      </c>
      <c r="E1961" s="2">
        <v>52958</v>
      </c>
      <c r="F1961" s="1">
        <v>258.52690000000001</v>
      </c>
      <c r="G1961" s="1">
        <v>0.88200000000000001</v>
      </c>
      <c r="H1961" s="1">
        <v>0.99119999999999997</v>
      </c>
      <c r="I1961" s="1">
        <v>0.63349999999999995</v>
      </c>
      <c r="J1961" s="1">
        <v>0.79459999999999997</v>
      </c>
      <c r="K1961" s="1">
        <v>2.1221999999999999</v>
      </c>
      <c r="L1961" s="1">
        <v>0.68600000000000005</v>
      </c>
      <c r="M1961">
        <v>1</v>
      </c>
    </row>
    <row r="1962" spans="1:13" x14ac:dyDescent="0.3">
      <c r="A1962" s="2">
        <v>64237</v>
      </c>
      <c r="B1962" s="1">
        <v>1041.587</v>
      </c>
      <c r="C1962" s="1">
        <v>442.1465</v>
      </c>
      <c r="D1962" s="1">
        <v>185.1952</v>
      </c>
      <c r="E1962" s="2">
        <v>64823</v>
      </c>
      <c r="F1962" s="1">
        <v>285.98790000000002</v>
      </c>
      <c r="G1962" s="1">
        <v>0.90810000000000002</v>
      </c>
      <c r="H1962" s="1">
        <v>0.99099999999999999</v>
      </c>
      <c r="I1962" s="1">
        <v>0.60460000000000003</v>
      </c>
      <c r="J1962" s="1">
        <v>0.74409999999999998</v>
      </c>
      <c r="K1962" s="1">
        <v>2.3875000000000002</v>
      </c>
      <c r="L1962" s="1">
        <v>0.64680000000000004</v>
      </c>
      <c r="M1962">
        <v>1</v>
      </c>
    </row>
    <row r="1963" spans="1:13" x14ac:dyDescent="0.3">
      <c r="A1963" s="2">
        <v>77965</v>
      </c>
      <c r="B1963" s="1">
        <v>1127.0719999999999</v>
      </c>
      <c r="C1963" s="1">
        <v>468.995</v>
      </c>
      <c r="D1963" s="1">
        <v>211.9854</v>
      </c>
      <c r="E1963" s="2">
        <v>78619</v>
      </c>
      <c r="F1963" s="1">
        <v>315.0684</v>
      </c>
      <c r="G1963" s="1">
        <v>0.89200000000000002</v>
      </c>
      <c r="H1963" s="1">
        <v>0.99170000000000003</v>
      </c>
      <c r="I1963" s="1">
        <v>0.67949999999999999</v>
      </c>
      <c r="J1963" s="1">
        <v>0.77129999999999999</v>
      </c>
      <c r="K1963" s="1">
        <v>2.2124000000000001</v>
      </c>
      <c r="L1963" s="1">
        <v>0.67179999999999995</v>
      </c>
      <c r="M1963">
        <v>1</v>
      </c>
    </row>
    <row r="1964" spans="1:13" x14ac:dyDescent="0.3">
      <c r="A1964" s="2">
        <v>72694</v>
      </c>
      <c r="B1964" s="1">
        <v>1107.961</v>
      </c>
      <c r="C1964" s="1">
        <v>470.43450000000001</v>
      </c>
      <c r="D1964" s="1">
        <v>197.5908</v>
      </c>
      <c r="E1964" s="2">
        <v>73269</v>
      </c>
      <c r="F1964" s="1">
        <v>304.23160000000001</v>
      </c>
      <c r="G1964" s="1">
        <v>0.90749999999999997</v>
      </c>
      <c r="H1964" s="1">
        <v>0.99219999999999997</v>
      </c>
      <c r="I1964" s="1">
        <v>0.76619999999999999</v>
      </c>
      <c r="J1964" s="1">
        <v>0.74409999999999998</v>
      </c>
      <c r="K1964" s="1">
        <v>2.3809</v>
      </c>
      <c r="L1964" s="1">
        <v>0.64670000000000005</v>
      </c>
      <c r="M1964">
        <v>1</v>
      </c>
    </row>
    <row r="1965" spans="1:13" x14ac:dyDescent="0.3">
      <c r="A1965" s="2">
        <v>70510</v>
      </c>
      <c r="B1965" s="1">
        <v>1129.7329999999999</v>
      </c>
      <c r="C1965" s="1">
        <v>487.09699999999998</v>
      </c>
      <c r="D1965" s="1">
        <v>184.99610000000001</v>
      </c>
      <c r="E1965" s="2">
        <v>71220</v>
      </c>
      <c r="F1965" s="1">
        <v>299.6266</v>
      </c>
      <c r="G1965" s="1">
        <v>0.92510000000000003</v>
      </c>
      <c r="H1965" s="1">
        <v>0.99</v>
      </c>
      <c r="I1965" s="1">
        <v>0.53610000000000002</v>
      </c>
      <c r="J1965" s="1">
        <v>0.69420000000000004</v>
      </c>
      <c r="K1965" s="1">
        <v>2.633</v>
      </c>
      <c r="L1965" s="1">
        <v>0.61509999999999998</v>
      </c>
      <c r="M1965">
        <v>1</v>
      </c>
    </row>
    <row r="1966" spans="1:13" x14ac:dyDescent="0.3">
      <c r="A1966" s="2">
        <v>81487</v>
      </c>
      <c r="B1966" s="1">
        <v>1136.4960000000001</v>
      </c>
      <c r="C1966" s="1">
        <v>468.60289999999998</v>
      </c>
      <c r="D1966" s="1">
        <v>221.86240000000001</v>
      </c>
      <c r="E1966" s="2">
        <v>82219</v>
      </c>
      <c r="F1966" s="1">
        <v>322.10629999999998</v>
      </c>
      <c r="G1966" s="1">
        <v>0.88080000000000003</v>
      </c>
      <c r="H1966" s="1">
        <v>0.99109999999999998</v>
      </c>
      <c r="I1966" s="1">
        <v>0.75380000000000003</v>
      </c>
      <c r="J1966" s="1">
        <v>0.79279999999999995</v>
      </c>
      <c r="K1966" s="1">
        <v>2.1120999999999999</v>
      </c>
      <c r="L1966" s="1">
        <v>0.68740000000000001</v>
      </c>
      <c r="M1966">
        <v>1</v>
      </c>
    </row>
    <row r="1967" spans="1:13" x14ac:dyDescent="0.3">
      <c r="A1967" s="2">
        <v>71347</v>
      </c>
      <c r="B1967" s="1">
        <v>1086.9690000000001</v>
      </c>
      <c r="C1967" s="1">
        <v>457.87520000000001</v>
      </c>
      <c r="D1967" s="1">
        <v>199.31479999999999</v>
      </c>
      <c r="E1967" s="2">
        <v>71988</v>
      </c>
      <c r="F1967" s="1">
        <v>301.39980000000003</v>
      </c>
      <c r="G1967" s="1">
        <v>0.90029999999999999</v>
      </c>
      <c r="H1967" s="1">
        <v>0.99109999999999998</v>
      </c>
      <c r="I1967" s="1">
        <v>0.66510000000000002</v>
      </c>
      <c r="J1967" s="1">
        <v>0.75880000000000003</v>
      </c>
      <c r="K1967" s="1">
        <v>2.2972000000000001</v>
      </c>
      <c r="L1967" s="1">
        <v>0.6583</v>
      </c>
      <c r="M1967">
        <v>1</v>
      </c>
    </row>
    <row r="1968" spans="1:13" x14ac:dyDescent="0.3">
      <c r="A1968" s="2">
        <v>69545</v>
      </c>
      <c r="B1968" s="1">
        <v>1169.3409999999999</v>
      </c>
      <c r="C1968" s="1">
        <v>522.25969999999995</v>
      </c>
      <c r="D1968" s="1">
        <v>173.8518</v>
      </c>
      <c r="E1968" s="2">
        <v>70958</v>
      </c>
      <c r="F1968" s="1">
        <v>297.56920000000002</v>
      </c>
      <c r="G1968" s="1">
        <v>0.94299999999999995</v>
      </c>
      <c r="H1968" s="1">
        <v>0.98009999999999997</v>
      </c>
      <c r="I1968" s="1">
        <v>0.69169999999999998</v>
      </c>
      <c r="J1968" s="1">
        <v>0.6391</v>
      </c>
      <c r="K1968" s="1">
        <v>3.0041000000000002</v>
      </c>
      <c r="L1968" s="1">
        <v>0.56979999999999997</v>
      </c>
      <c r="M1968">
        <v>1</v>
      </c>
    </row>
    <row r="1969" spans="1:13" x14ac:dyDescent="0.3">
      <c r="A1969" s="2">
        <v>82145</v>
      </c>
      <c r="B1969" s="1">
        <v>1160.999</v>
      </c>
      <c r="C1969" s="1">
        <v>487.5829</v>
      </c>
      <c r="D1969" s="1">
        <v>215.36369999999999</v>
      </c>
      <c r="E1969" s="2">
        <v>82763</v>
      </c>
      <c r="F1969" s="1">
        <v>323.4042</v>
      </c>
      <c r="G1969" s="1">
        <v>0.8972</v>
      </c>
      <c r="H1969" s="1">
        <v>0.99250000000000005</v>
      </c>
      <c r="I1969" s="1">
        <v>0.72060000000000002</v>
      </c>
      <c r="J1969" s="1">
        <v>0.76580000000000004</v>
      </c>
      <c r="K1969" s="1">
        <v>2.2639999999999998</v>
      </c>
      <c r="L1969" s="1">
        <v>0.6633</v>
      </c>
      <c r="M1969">
        <v>1</v>
      </c>
    </row>
    <row r="1970" spans="1:13" x14ac:dyDescent="0.3">
      <c r="A1970" s="2">
        <v>77829</v>
      </c>
      <c r="B1970" s="1">
        <v>1138.771</v>
      </c>
      <c r="C1970" s="1">
        <v>476.73500000000001</v>
      </c>
      <c r="D1970" s="1">
        <v>209.10579999999999</v>
      </c>
      <c r="E1970" s="2">
        <v>78626</v>
      </c>
      <c r="F1970" s="1">
        <v>314.79349999999999</v>
      </c>
      <c r="G1970" s="1">
        <v>0.89870000000000005</v>
      </c>
      <c r="H1970" s="1">
        <v>0.9899</v>
      </c>
      <c r="I1970" s="1">
        <v>0.60580000000000001</v>
      </c>
      <c r="J1970" s="1">
        <v>0.75419999999999998</v>
      </c>
      <c r="K1970" s="1">
        <v>2.2799</v>
      </c>
      <c r="L1970" s="1">
        <v>0.6603</v>
      </c>
      <c r="M1970">
        <v>1</v>
      </c>
    </row>
    <row r="1971" spans="1:13" x14ac:dyDescent="0.3">
      <c r="A1971" s="2">
        <v>82272</v>
      </c>
      <c r="B1971" s="1">
        <v>1121.769</v>
      </c>
      <c r="C1971" s="1">
        <v>459.44819999999999</v>
      </c>
      <c r="D1971" s="1">
        <v>228.27799999999999</v>
      </c>
      <c r="E1971" s="2">
        <v>82865</v>
      </c>
      <c r="F1971" s="1">
        <v>323.65410000000003</v>
      </c>
      <c r="G1971" s="1">
        <v>0.86780000000000002</v>
      </c>
      <c r="H1971" s="1">
        <v>0.99280000000000002</v>
      </c>
      <c r="I1971" s="1">
        <v>0.73209999999999997</v>
      </c>
      <c r="J1971" s="1">
        <v>0.8216</v>
      </c>
      <c r="K1971" s="1">
        <v>2.0127000000000002</v>
      </c>
      <c r="L1971" s="1">
        <v>0.70440000000000003</v>
      </c>
      <c r="M1971">
        <v>1</v>
      </c>
    </row>
    <row r="1972" spans="1:13" x14ac:dyDescent="0.3">
      <c r="A1972" s="2">
        <v>84041</v>
      </c>
      <c r="B1972" s="1">
        <v>1189.8789999999999</v>
      </c>
      <c r="C1972" s="1">
        <v>493.60579999999999</v>
      </c>
      <c r="D1972" s="1">
        <v>217.76320000000001</v>
      </c>
      <c r="E1972" s="2">
        <v>85051</v>
      </c>
      <c r="F1972" s="1">
        <v>327.11520000000002</v>
      </c>
      <c r="G1972" s="1">
        <v>0.89739999999999998</v>
      </c>
      <c r="H1972" s="1">
        <v>0.98809999999999998</v>
      </c>
      <c r="I1972" s="1">
        <v>0.59</v>
      </c>
      <c r="J1972" s="1">
        <v>0.74590000000000001</v>
      </c>
      <c r="K1972" s="1">
        <v>2.2667000000000002</v>
      </c>
      <c r="L1972" s="1">
        <v>0.66269999999999996</v>
      </c>
      <c r="M1972">
        <v>1</v>
      </c>
    </row>
    <row r="1973" spans="1:13" x14ac:dyDescent="0.3">
      <c r="A1973" s="2">
        <v>88080</v>
      </c>
      <c r="B1973" s="1">
        <v>1164.587</v>
      </c>
      <c r="C1973" s="1">
        <v>473.47309999999999</v>
      </c>
      <c r="D1973" s="1">
        <v>237.41810000000001</v>
      </c>
      <c r="E1973" s="2">
        <v>88730</v>
      </c>
      <c r="F1973" s="1">
        <v>334.88350000000003</v>
      </c>
      <c r="G1973" s="1">
        <v>0.86519999999999997</v>
      </c>
      <c r="H1973" s="1">
        <v>0.99270000000000003</v>
      </c>
      <c r="I1973" s="1">
        <v>0.6462</v>
      </c>
      <c r="J1973" s="1">
        <v>0.81610000000000005</v>
      </c>
      <c r="K1973" s="1">
        <v>1.9943</v>
      </c>
      <c r="L1973" s="1">
        <v>0.70730000000000004</v>
      </c>
      <c r="M1973">
        <v>1</v>
      </c>
    </row>
    <row r="1974" spans="1:13" x14ac:dyDescent="0.3">
      <c r="A1974" s="2">
        <v>72399</v>
      </c>
      <c r="B1974" s="1">
        <v>1148.9079999999999</v>
      </c>
      <c r="C1974" s="1">
        <v>498.98599999999999</v>
      </c>
      <c r="D1974" s="1">
        <v>185.74889999999999</v>
      </c>
      <c r="E1974" s="2">
        <v>73296</v>
      </c>
      <c r="F1974" s="1">
        <v>303.61369999999999</v>
      </c>
      <c r="G1974" s="1">
        <v>0.92810000000000004</v>
      </c>
      <c r="H1974" s="1">
        <v>0.98780000000000001</v>
      </c>
      <c r="I1974" s="1">
        <v>0.68300000000000005</v>
      </c>
      <c r="J1974" s="1">
        <v>0.68920000000000003</v>
      </c>
      <c r="K1974" s="1">
        <v>2.6863000000000001</v>
      </c>
      <c r="L1974" s="1">
        <v>0.60850000000000004</v>
      </c>
      <c r="M1974">
        <v>1</v>
      </c>
    </row>
    <row r="1975" spans="1:13" x14ac:dyDescent="0.3">
      <c r="A1975" s="2">
        <v>76018</v>
      </c>
      <c r="B1975" s="1">
        <v>1130.742</v>
      </c>
      <c r="C1975" s="1">
        <v>424.9572</v>
      </c>
      <c r="D1975" s="1">
        <v>235.25210000000001</v>
      </c>
      <c r="E1975" s="2">
        <v>77154</v>
      </c>
      <c r="F1975" s="1">
        <v>311.10950000000003</v>
      </c>
      <c r="G1975" s="1">
        <v>0.83279999999999998</v>
      </c>
      <c r="H1975" s="1">
        <v>0.98529999999999995</v>
      </c>
      <c r="I1975" s="1">
        <v>0.77759999999999996</v>
      </c>
      <c r="J1975" s="1">
        <v>0.74709999999999999</v>
      </c>
      <c r="K1975" s="1">
        <v>1.8064</v>
      </c>
      <c r="L1975" s="1">
        <v>0.73209999999999997</v>
      </c>
      <c r="M1975">
        <v>1</v>
      </c>
    </row>
    <row r="1976" spans="1:13" x14ac:dyDescent="0.3">
      <c r="A1976" s="2">
        <v>81267</v>
      </c>
      <c r="B1976" s="1">
        <v>1151.4290000000001</v>
      </c>
      <c r="C1976" s="1">
        <v>472.80790000000002</v>
      </c>
      <c r="D1976" s="1">
        <v>220.0933</v>
      </c>
      <c r="E1976" s="2">
        <v>82368</v>
      </c>
      <c r="F1976" s="1">
        <v>321.6712</v>
      </c>
      <c r="G1976" s="1">
        <v>0.88500000000000001</v>
      </c>
      <c r="H1976" s="1">
        <v>0.98660000000000003</v>
      </c>
      <c r="I1976" s="1">
        <v>0.65029999999999999</v>
      </c>
      <c r="J1976" s="1">
        <v>0.77029999999999998</v>
      </c>
      <c r="K1976" s="1">
        <v>2.1482000000000001</v>
      </c>
      <c r="L1976" s="1">
        <v>0.68030000000000002</v>
      </c>
      <c r="M1976">
        <v>1</v>
      </c>
    </row>
    <row r="1977" spans="1:13" x14ac:dyDescent="0.3">
      <c r="A1977" s="2">
        <v>67962</v>
      </c>
      <c r="B1977" s="1">
        <v>1005.691</v>
      </c>
      <c r="C1977" s="1">
        <v>399.82530000000003</v>
      </c>
      <c r="D1977" s="1">
        <v>217.4008</v>
      </c>
      <c r="E1977" s="2">
        <v>68470</v>
      </c>
      <c r="F1977" s="1">
        <v>294.16309999999999</v>
      </c>
      <c r="G1977" s="1">
        <v>0.83930000000000005</v>
      </c>
      <c r="H1977" s="1">
        <v>0.99260000000000004</v>
      </c>
      <c r="I1977" s="1">
        <v>0.65620000000000001</v>
      </c>
      <c r="J1977" s="1">
        <v>0.84440000000000004</v>
      </c>
      <c r="K1977" s="1">
        <v>1.8391</v>
      </c>
      <c r="L1977" s="1">
        <v>0.73570000000000002</v>
      </c>
      <c r="M1977">
        <v>1</v>
      </c>
    </row>
    <row r="1978" spans="1:13" x14ac:dyDescent="0.3">
      <c r="A1978" s="2">
        <v>88664</v>
      </c>
      <c r="B1978" s="1">
        <v>1281.3340000000001</v>
      </c>
      <c r="C1978" s="1">
        <v>547.29190000000006</v>
      </c>
      <c r="D1978" s="1">
        <v>208.2073</v>
      </c>
      <c r="E1978" s="2">
        <v>89761</v>
      </c>
      <c r="F1978" s="1">
        <v>335.99180000000001</v>
      </c>
      <c r="G1978" s="1">
        <v>0.92479999999999996</v>
      </c>
      <c r="H1978" s="1">
        <v>0.98780000000000001</v>
      </c>
      <c r="I1978" s="1">
        <v>0.56479999999999997</v>
      </c>
      <c r="J1978" s="1">
        <v>0.67859999999999998</v>
      </c>
      <c r="K1978" s="1">
        <v>2.6286</v>
      </c>
      <c r="L1978" s="1">
        <v>0.6139</v>
      </c>
      <c r="M1978">
        <v>1</v>
      </c>
    </row>
    <row r="1979" spans="1:13" x14ac:dyDescent="0.3">
      <c r="A1979" s="2">
        <v>60061</v>
      </c>
      <c r="B1979" s="1">
        <v>966.98199999999997</v>
      </c>
      <c r="C1979" s="1">
        <v>387.24950000000001</v>
      </c>
      <c r="D1979" s="1">
        <v>199.9434</v>
      </c>
      <c r="E1979" s="2">
        <v>60739</v>
      </c>
      <c r="F1979" s="1">
        <v>276.53579999999999</v>
      </c>
      <c r="G1979" s="1">
        <v>0.85640000000000005</v>
      </c>
      <c r="H1979" s="1">
        <v>0.98880000000000001</v>
      </c>
      <c r="I1979" s="1">
        <v>0.7147</v>
      </c>
      <c r="J1979" s="1">
        <v>0.80720000000000003</v>
      </c>
      <c r="K1979" s="1">
        <v>1.9368000000000001</v>
      </c>
      <c r="L1979" s="1">
        <v>0.71409999999999996</v>
      </c>
      <c r="M1979">
        <v>1</v>
      </c>
    </row>
    <row r="1980" spans="1:13" x14ac:dyDescent="0.3">
      <c r="A1980" s="2">
        <v>90843</v>
      </c>
      <c r="B1980" s="1">
        <v>1217.4670000000001</v>
      </c>
      <c r="C1980" s="1">
        <v>506.70229999999998</v>
      </c>
      <c r="D1980" s="1">
        <v>228.91</v>
      </c>
      <c r="E1980" s="2">
        <v>91508</v>
      </c>
      <c r="F1980" s="1">
        <v>340.09539999999998</v>
      </c>
      <c r="G1980" s="1">
        <v>0.8921</v>
      </c>
      <c r="H1980" s="1">
        <v>0.99270000000000003</v>
      </c>
      <c r="I1980" s="1">
        <v>0.75349999999999995</v>
      </c>
      <c r="J1980" s="1">
        <v>0.7702</v>
      </c>
      <c r="K1980" s="1">
        <v>2.2134999999999998</v>
      </c>
      <c r="L1980" s="1">
        <v>0.67120000000000002</v>
      </c>
      <c r="M1980">
        <v>1</v>
      </c>
    </row>
    <row r="1981" spans="1:13" x14ac:dyDescent="0.3">
      <c r="A1981" s="2">
        <v>85408</v>
      </c>
      <c r="B1981" s="1">
        <v>1197.405</v>
      </c>
      <c r="C1981" s="1">
        <v>486.23660000000001</v>
      </c>
      <c r="D1981" s="1">
        <v>224.84649999999999</v>
      </c>
      <c r="E1981" s="2">
        <v>86798</v>
      </c>
      <c r="F1981" s="1">
        <v>329.76479999999998</v>
      </c>
      <c r="G1981" s="1">
        <v>0.88670000000000004</v>
      </c>
      <c r="H1981" s="1">
        <v>0.98399999999999999</v>
      </c>
      <c r="I1981" s="1">
        <v>0.58079999999999998</v>
      </c>
      <c r="J1981" s="1">
        <v>0.74860000000000004</v>
      </c>
      <c r="K1981" s="1">
        <v>2.1625000000000001</v>
      </c>
      <c r="L1981" s="1">
        <v>0.67820000000000003</v>
      </c>
      <c r="M1981">
        <v>1</v>
      </c>
    </row>
    <row r="1982" spans="1:13" x14ac:dyDescent="0.3">
      <c r="A1982" s="2">
        <v>98745</v>
      </c>
      <c r="B1982" s="1">
        <v>1290.0899999999999</v>
      </c>
      <c r="C1982" s="1">
        <v>541.04470000000003</v>
      </c>
      <c r="D1982" s="1">
        <v>232.9598</v>
      </c>
      <c r="E1982" s="2">
        <v>99459</v>
      </c>
      <c r="F1982" s="1">
        <v>354.57870000000003</v>
      </c>
      <c r="G1982" s="1">
        <v>0.90259999999999996</v>
      </c>
      <c r="H1982" s="1">
        <v>0.99280000000000002</v>
      </c>
      <c r="I1982" s="1">
        <v>0.58240000000000003</v>
      </c>
      <c r="J1982" s="1">
        <v>0.74560000000000004</v>
      </c>
      <c r="K1982" s="1">
        <v>2.3224999999999998</v>
      </c>
      <c r="L1982" s="1">
        <v>0.65539999999999998</v>
      </c>
      <c r="M1982">
        <v>1</v>
      </c>
    </row>
    <row r="1983" spans="1:13" x14ac:dyDescent="0.3">
      <c r="A1983" s="2">
        <v>71383</v>
      </c>
      <c r="B1983" s="1">
        <v>1101.67</v>
      </c>
      <c r="C1983" s="1">
        <v>463.93529999999998</v>
      </c>
      <c r="D1983" s="1">
        <v>196.60929999999999</v>
      </c>
      <c r="E1983" s="2">
        <v>71987</v>
      </c>
      <c r="F1983" s="1">
        <v>301.47579999999999</v>
      </c>
      <c r="G1983" s="1">
        <v>0.90580000000000005</v>
      </c>
      <c r="H1983" s="1">
        <v>0.99160000000000004</v>
      </c>
      <c r="I1983" s="1">
        <v>0.55089999999999995</v>
      </c>
      <c r="J1983" s="1">
        <v>0.73909999999999998</v>
      </c>
      <c r="K1983" s="1">
        <v>2.3597000000000001</v>
      </c>
      <c r="L1983" s="1">
        <v>0.64980000000000004</v>
      </c>
      <c r="M1983">
        <v>1</v>
      </c>
    </row>
    <row r="1984" spans="1:13" x14ac:dyDescent="0.3">
      <c r="A1984" s="2">
        <v>75133</v>
      </c>
      <c r="B1984" s="1">
        <v>1084.7550000000001</v>
      </c>
      <c r="C1984" s="1">
        <v>432.58629999999999</v>
      </c>
      <c r="D1984" s="1">
        <v>223.18879999999999</v>
      </c>
      <c r="E1984" s="2">
        <v>76161</v>
      </c>
      <c r="F1984" s="1">
        <v>309.29320000000001</v>
      </c>
      <c r="G1984" s="1">
        <v>0.85660000000000003</v>
      </c>
      <c r="H1984" s="1">
        <v>0.98650000000000004</v>
      </c>
      <c r="I1984" s="1">
        <v>0.75409999999999999</v>
      </c>
      <c r="J1984" s="1">
        <v>0.8024</v>
      </c>
      <c r="K1984" s="1">
        <v>1.9381999999999999</v>
      </c>
      <c r="L1984" s="1">
        <v>0.71499999999999997</v>
      </c>
      <c r="M1984">
        <v>1</v>
      </c>
    </row>
    <row r="1985" spans="1:13" x14ac:dyDescent="0.3">
      <c r="A1985" s="2">
        <v>76751</v>
      </c>
      <c r="B1985" s="1">
        <v>1133.1780000000001</v>
      </c>
      <c r="C1985" s="1">
        <v>467.77190000000002</v>
      </c>
      <c r="D1985" s="1">
        <v>210.43870000000001</v>
      </c>
      <c r="E1985" s="2">
        <v>77745</v>
      </c>
      <c r="F1985" s="1">
        <v>312.60579999999999</v>
      </c>
      <c r="G1985" s="1">
        <v>0.8931</v>
      </c>
      <c r="H1985" s="1">
        <v>0.98719999999999997</v>
      </c>
      <c r="I1985" s="1">
        <v>0.7238</v>
      </c>
      <c r="J1985" s="1">
        <v>0.75109999999999999</v>
      </c>
      <c r="K1985" s="1">
        <v>2.2227999999999999</v>
      </c>
      <c r="L1985" s="1">
        <v>0.66830000000000001</v>
      </c>
      <c r="M1985">
        <v>1</v>
      </c>
    </row>
    <row r="1986" spans="1:13" x14ac:dyDescent="0.3">
      <c r="A1986" s="2">
        <v>88927</v>
      </c>
      <c r="B1986" s="1">
        <v>1219.845</v>
      </c>
      <c r="C1986" s="1">
        <v>511.53179999999998</v>
      </c>
      <c r="D1986" s="1">
        <v>222.01050000000001</v>
      </c>
      <c r="E1986" s="2">
        <v>89616</v>
      </c>
      <c r="F1986" s="1">
        <v>336.4898</v>
      </c>
      <c r="G1986" s="1">
        <v>0.90090000000000003</v>
      </c>
      <c r="H1986" s="1">
        <v>0.99229999999999996</v>
      </c>
      <c r="I1986" s="1">
        <v>0.64390000000000003</v>
      </c>
      <c r="J1986" s="1">
        <v>0.751</v>
      </c>
      <c r="K1986" s="1">
        <v>2.3041</v>
      </c>
      <c r="L1986" s="1">
        <v>0.65780000000000005</v>
      </c>
      <c r="M1986">
        <v>1</v>
      </c>
    </row>
    <row r="1987" spans="1:13" x14ac:dyDescent="0.3">
      <c r="A1987" s="2">
        <v>82527</v>
      </c>
      <c r="B1987" s="1">
        <v>1124.691</v>
      </c>
      <c r="C1987" s="1">
        <v>450.34710000000001</v>
      </c>
      <c r="D1987" s="1">
        <v>234.535</v>
      </c>
      <c r="E1987" s="2">
        <v>83174</v>
      </c>
      <c r="F1987" s="1">
        <v>324.15530000000001</v>
      </c>
      <c r="G1987" s="1">
        <v>0.85370000000000001</v>
      </c>
      <c r="H1987" s="1">
        <v>0.99219999999999997</v>
      </c>
      <c r="I1987" s="1">
        <v>0.63480000000000003</v>
      </c>
      <c r="J1987" s="1">
        <v>0.81989999999999996</v>
      </c>
      <c r="K1987" s="1">
        <v>1.9201999999999999</v>
      </c>
      <c r="L1987" s="1">
        <v>0.7198</v>
      </c>
      <c r="M1987">
        <v>1</v>
      </c>
    </row>
    <row r="1988" spans="1:13" x14ac:dyDescent="0.3">
      <c r="A1988" s="2">
        <v>96644</v>
      </c>
      <c r="B1988" s="1">
        <v>1251.9190000000001</v>
      </c>
      <c r="C1988" s="1">
        <v>482.42489999999998</v>
      </c>
      <c r="D1988" s="1">
        <v>261.2029</v>
      </c>
      <c r="E1988" s="2">
        <v>98280</v>
      </c>
      <c r="F1988" s="1">
        <v>350.78620000000001</v>
      </c>
      <c r="G1988" s="1">
        <v>0.8407</v>
      </c>
      <c r="H1988" s="1">
        <v>0.98340000000000005</v>
      </c>
      <c r="I1988" s="1">
        <v>0.75829999999999997</v>
      </c>
      <c r="J1988" s="1">
        <v>0.77490000000000003</v>
      </c>
      <c r="K1988" s="1">
        <v>1.8469</v>
      </c>
      <c r="L1988" s="1">
        <v>0.72709999999999997</v>
      </c>
      <c r="M1988">
        <v>1</v>
      </c>
    </row>
    <row r="1989" spans="1:13" x14ac:dyDescent="0.3">
      <c r="A1989" s="2">
        <v>57366</v>
      </c>
      <c r="B1989" s="1">
        <v>947.17499999999995</v>
      </c>
      <c r="C1989" s="1">
        <v>390.96839999999997</v>
      </c>
      <c r="D1989" s="1">
        <v>187.56970000000001</v>
      </c>
      <c r="E1989" s="2">
        <v>57852</v>
      </c>
      <c r="F1989" s="1">
        <v>270.2604</v>
      </c>
      <c r="G1989" s="1">
        <v>0.87739999999999996</v>
      </c>
      <c r="H1989" s="1">
        <v>0.99160000000000004</v>
      </c>
      <c r="I1989" s="1">
        <v>0.74299999999999999</v>
      </c>
      <c r="J1989" s="1">
        <v>0.80349999999999999</v>
      </c>
      <c r="K1989" s="1">
        <v>2.0844</v>
      </c>
      <c r="L1989" s="1">
        <v>0.69130000000000003</v>
      </c>
      <c r="M1989">
        <v>1</v>
      </c>
    </row>
    <row r="1990" spans="1:13" x14ac:dyDescent="0.3">
      <c r="A1990" s="2">
        <v>58055</v>
      </c>
      <c r="B1990" s="1">
        <v>938.36</v>
      </c>
      <c r="C1990" s="1">
        <v>373.56880000000001</v>
      </c>
      <c r="D1990" s="1">
        <v>198.71549999999999</v>
      </c>
      <c r="E1990" s="2">
        <v>58730</v>
      </c>
      <c r="F1990" s="1">
        <v>271.87849999999997</v>
      </c>
      <c r="G1990" s="1">
        <v>0.8468</v>
      </c>
      <c r="H1990" s="1">
        <v>0.98850000000000005</v>
      </c>
      <c r="I1990" s="1">
        <v>0.745</v>
      </c>
      <c r="J1990" s="1">
        <v>0.82850000000000001</v>
      </c>
      <c r="K1990" s="1">
        <v>1.8798999999999999</v>
      </c>
      <c r="L1990" s="1">
        <v>0.7278</v>
      </c>
      <c r="M1990">
        <v>1</v>
      </c>
    </row>
    <row r="1991" spans="1:13" x14ac:dyDescent="0.3">
      <c r="A1991" s="2">
        <v>111788</v>
      </c>
      <c r="B1991" s="1">
        <v>1387.701</v>
      </c>
      <c r="C1991" s="1">
        <v>583.42819999999995</v>
      </c>
      <c r="D1991" s="1">
        <v>246.13499999999999</v>
      </c>
      <c r="E1991" s="2">
        <v>112884</v>
      </c>
      <c r="F1991" s="1">
        <v>377.27030000000002</v>
      </c>
      <c r="G1991" s="1">
        <v>0.90669999999999995</v>
      </c>
      <c r="H1991" s="1">
        <v>0.99029999999999996</v>
      </c>
      <c r="I1991" s="1">
        <v>0.73280000000000001</v>
      </c>
      <c r="J1991" s="1">
        <v>0.72950000000000004</v>
      </c>
      <c r="K1991" s="1">
        <v>2.3704000000000001</v>
      </c>
      <c r="L1991" s="1">
        <v>0.64659999999999995</v>
      </c>
      <c r="M1991">
        <v>1</v>
      </c>
    </row>
    <row r="1992" spans="1:13" x14ac:dyDescent="0.3">
      <c r="A1992" s="2">
        <v>75574</v>
      </c>
      <c r="B1992" s="1">
        <v>1066.116</v>
      </c>
      <c r="C1992" s="1">
        <v>411.85120000000001</v>
      </c>
      <c r="D1992" s="1">
        <v>236.1875</v>
      </c>
      <c r="E1992" s="2">
        <v>76639</v>
      </c>
      <c r="F1992" s="1">
        <v>310.19959999999998</v>
      </c>
      <c r="G1992" s="1">
        <v>0.81920000000000004</v>
      </c>
      <c r="H1992" s="1">
        <v>0.98609999999999998</v>
      </c>
      <c r="I1992" s="1">
        <v>0.75019999999999998</v>
      </c>
      <c r="J1992" s="1">
        <v>0.83560000000000001</v>
      </c>
      <c r="K1992" s="1">
        <v>1.7437</v>
      </c>
      <c r="L1992" s="1">
        <v>0.75319999999999998</v>
      </c>
      <c r="M1992">
        <v>1</v>
      </c>
    </row>
    <row r="1993" spans="1:13" x14ac:dyDescent="0.3">
      <c r="A1993" s="2">
        <v>135455</v>
      </c>
      <c r="B1993" s="1">
        <v>1451.905</v>
      </c>
      <c r="C1993" s="1">
        <v>580.8759</v>
      </c>
      <c r="D1993" s="1">
        <v>297.79520000000002</v>
      </c>
      <c r="E1993" s="2">
        <v>136373</v>
      </c>
      <c r="F1993" s="1">
        <v>415.29109999999997</v>
      </c>
      <c r="G1993" s="1">
        <v>0.85860000000000003</v>
      </c>
      <c r="H1993" s="1">
        <v>0.99329999999999996</v>
      </c>
      <c r="I1993" s="1">
        <v>0.69279999999999997</v>
      </c>
      <c r="J1993" s="1">
        <v>0.8075</v>
      </c>
      <c r="K1993" s="1">
        <v>1.9505999999999999</v>
      </c>
      <c r="L1993" s="1">
        <v>0.71489999999999998</v>
      </c>
      <c r="M1993">
        <v>1</v>
      </c>
    </row>
    <row r="1994" spans="1:13" x14ac:dyDescent="0.3">
      <c r="A1994" s="2">
        <v>112914</v>
      </c>
      <c r="B1994" s="1">
        <v>1408.7550000000001</v>
      </c>
      <c r="C1994" s="1">
        <v>600.60069999999996</v>
      </c>
      <c r="D1994" s="1">
        <v>239.72499999999999</v>
      </c>
      <c r="E1994" s="2">
        <v>113754</v>
      </c>
      <c r="F1994" s="1">
        <v>379.16559999999998</v>
      </c>
      <c r="G1994" s="1">
        <v>0.91690000000000005</v>
      </c>
      <c r="H1994" s="1">
        <v>0.99260000000000004</v>
      </c>
      <c r="I1994" s="1">
        <v>0.73399999999999999</v>
      </c>
      <c r="J1994" s="1">
        <v>0.71499999999999997</v>
      </c>
      <c r="K1994" s="1">
        <v>2.5053999999999998</v>
      </c>
      <c r="L1994" s="1">
        <v>0.63129999999999997</v>
      </c>
      <c r="M1994">
        <v>1</v>
      </c>
    </row>
    <row r="1995" spans="1:13" x14ac:dyDescent="0.3">
      <c r="A1995" s="2">
        <v>108392</v>
      </c>
      <c r="B1995" s="1">
        <v>1360.61</v>
      </c>
      <c r="C1995" s="1">
        <v>565.62819999999999</v>
      </c>
      <c r="D1995" s="1">
        <v>245.21170000000001</v>
      </c>
      <c r="E1995" s="2">
        <v>109408</v>
      </c>
      <c r="F1995" s="1">
        <v>371.49560000000002</v>
      </c>
      <c r="G1995" s="1">
        <v>0.90110000000000001</v>
      </c>
      <c r="H1995" s="1">
        <v>0.99070000000000003</v>
      </c>
      <c r="I1995" s="1">
        <v>0.59009999999999996</v>
      </c>
      <c r="J1995" s="1">
        <v>0.73580000000000001</v>
      </c>
      <c r="K1995" s="1">
        <v>2.3067000000000002</v>
      </c>
      <c r="L1995" s="1">
        <v>0.65680000000000005</v>
      </c>
      <c r="M1995">
        <v>1</v>
      </c>
    </row>
    <row r="1996" spans="1:13" x14ac:dyDescent="0.3">
      <c r="A1996" s="2">
        <v>75486</v>
      </c>
      <c r="B1996" s="1">
        <v>1195.25</v>
      </c>
      <c r="C1996" s="1">
        <v>515.5444</v>
      </c>
      <c r="D1996" s="1">
        <v>188.02879999999999</v>
      </c>
      <c r="E1996" s="2">
        <v>76527</v>
      </c>
      <c r="F1996" s="1">
        <v>310.01900000000001</v>
      </c>
      <c r="G1996" s="1">
        <v>0.93110000000000004</v>
      </c>
      <c r="H1996" s="1">
        <v>0.98640000000000005</v>
      </c>
      <c r="I1996" s="1">
        <v>0.59240000000000004</v>
      </c>
      <c r="J1996" s="1">
        <v>0.66400000000000003</v>
      </c>
      <c r="K1996" s="1">
        <v>2.7418</v>
      </c>
      <c r="L1996" s="1">
        <v>0.60129999999999995</v>
      </c>
      <c r="M1996">
        <v>1</v>
      </c>
    </row>
    <row r="1997" spans="1:13" x14ac:dyDescent="0.3">
      <c r="A1997" s="2">
        <v>57109</v>
      </c>
      <c r="B1997" s="1">
        <v>974.64099999999996</v>
      </c>
      <c r="C1997" s="1">
        <v>404.43729999999999</v>
      </c>
      <c r="D1997" s="1">
        <v>183.3535</v>
      </c>
      <c r="E1997" s="2">
        <v>57811</v>
      </c>
      <c r="F1997" s="1">
        <v>269.65429999999998</v>
      </c>
      <c r="G1997" s="1">
        <v>0.89129999999999998</v>
      </c>
      <c r="H1997" s="1">
        <v>0.9879</v>
      </c>
      <c r="I1997" s="1">
        <v>0.68459999999999999</v>
      </c>
      <c r="J1997" s="1">
        <v>0.75549999999999995</v>
      </c>
      <c r="K1997" s="1">
        <v>2.2058</v>
      </c>
      <c r="L1997" s="1">
        <v>0.66669999999999996</v>
      </c>
      <c r="M1997">
        <v>1</v>
      </c>
    </row>
    <row r="1998" spans="1:13" x14ac:dyDescent="0.3">
      <c r="A1998" s="2">
        <v>110913</v>
      </c>
      <c r="B1998" s="1">
        <v>1343.3989999999999</v>
      </c>
      <c r="C1998" s="1">
        <v>558.89480000000003</v>
      </c>
      <c r="D1998" s="1">
        <v>253.4391</v>
      </c>
      <c r="E1998" s="2">
        <v>111715</v>
      </c>
      <c r="F1998" s="1">
        <v>375.79090000000002</v>
      </c>
      <c r="G1998" s="1">
        <v>0.89129999999999998</v>
      </c>
      <c r="H1998" s="1">
        <v>0.99280000000000002</v>
      </c>
      <c r="I1998" s="1">
        <v>0.74099999999999999</v>
      </c>
      <c r="J1998" s="1">
        <v>0.77229999999999999</v>
      </c>
      <c r="K1998" s="1">
        <v>2.2052</v>
      </c>
      <c r="L1998" s="1">
        <v>0.6724</v>
      </c>
      <c r="M1998">
        <v>1</v>
      </c>
    </row>
    <row r="1999" spans="1:13" x14ac:dyDescent="0.3">
      <c r="A1999" s="2">
        <v>94496</v>
      </c>
      <c r="B1999" s="1">
        <v>1333.288</v>
      </c>
      <c r="C1999" s="1">
        <v>545.30449999999996</v>
      </c>
      <c r="D1999" s="1">
        <v>223.8304</v>
      </c>
      <c r="E1999" s="2">
        <v>96097</v>
      </c>
      <c r="F1999" s="1">
        <v>346.86599999999999</v>
      </c>
      <c r="G1999" s="1">
        <v>0.91190000000000004</v>
      </c>
      <c r="H1999" s="1">
        <v>0.98329999999999995</v>
      </c>
      <c r="I1999" s="1">
        <v>0.61770000000000003</v>
      </c>
      <c r="J1999" s="1">
        <v>0.66800000000000004</v>
      </c>
      <c r="K1999" s="1">
        <v>2.4361999999999999</v>
      </c>
      <c r="L1999" s="1">
        <v>0.6361</v>
      </c>
      <c r="M1999">
        <v>1</v>
      </c>
    </row>
    <row r="2000" spans="1:13" x14ac:dyDescent="0.3">
      <c r="A2000" s="2">
        <v>82684</v>
      </c>
      <c r="B2000" s="1">
        <v>1177.123</v>
      </c>
      <c r="C2000" s="1">
        <v>495.68790000000001</v>
      </c>
      <c r="D2000" s="1">
        <v>213.99690000000001</v>
      </c>
      <c r="E2000" s="2">
        <v>83294</v>
      </c>
      <c r="F2000" s="1">
        <v>324.46350000000001</v>
      </c>
      <c r="G2000" s="1">
        <v>0.90200000000000002</v>
      </c>
      <c r="H2000" s="1">
        <v>0.99270000000000003</v>
      </c>
      <c r="I2000" s="1">
        <v>0.58640000000000003</v>
      </c>
      <c r="J2000" s="1">
        <v>0.74990000000000001</v>
      </c>
      <c r="K2000" s="1">
        <v>2.3163</v>
      </c>
      <c r="L2000" s="1">
        <v>0.65459999999999996</v>
      </c>
      <c r="M2000">
        <v>1</v>
      </c>
    </row>
    <row r="2001" spans="1:13" x14ac:dyDescent="0.3">
      <c r="A2001" s="2">
        <v>67208</v>
      </c>
      <c r="B2001" s="1">
        <v>1114.385</v>
      </c>
      <c r="C2001" s="1">
        <v>482.68759999999997</v>
      </c>
      <c r="D2001" s="1">
        <v>179.0909</v>
      </c>
      <c r="E2001" s="2">
        <v>67904</v>
      </c>
      <c r="F2001" s="1">
        <v>292.52670000000001</v>
      </c>
      <c r="G2001" s="1">
        <v>0.92859999999999998</v>
      </c>
      <c r="H2001" s="1">
        <v>0.98980000000000001</v>
      </c>
      <c r="I2001" s="1">
        <v>0.49769999999999998</v>
      </c>
      <c r="J2001" s="1">
        <v>0.68010000000000004</v>
      </c>
      <c r="K2001" s="1">
        <v>2.6951999999999998</v>
      </c>
      <c r="L2001" s="1">
        <v>0.60599999999999998</v>
      </c>
      <c r="M2001">
        <v>1</v>
      </c>
    </row>
    <row r="2002" spans="1:13" x14ac:dyDescent="0.3">
      <c r="A2002" s="2">
        <v>68806</v>
      </c>
      <c r="B2002" s="1">
        <v>1030.201</v>
      </c>
      <c r="C2002" s="1">
        <v>419.42770000000002</v>
      </c>
      <c r="D2002" s="1">
        <v>210.0487</v>
      </c>
      <c r="E2002" s="2">
        <v>69379</v>
      </c>
      <c r="F2002" s="1">
        <v>295.98399999999998</v>
      </c>
      <c r="G2002" s="1">
        <v>0.86560000000000004</v>
      </c>
      <c r="H2002" s="1">
        <v>0.99170000000000003</v>
      </c>
      <c r="I2002" s="1">
        <v>0.74260000000000004</v>
      </c>
      <c r="J2002" s="1">
        <v>0.81469999999999998</v>
      </c>
      <c r="K2002" s="1">
        <v>1.9967999999999999</v>
      </c>
      <c r="L2002" s="1">
        <v>0.70569999999999999</v>
      </c>
      <c r="M2002">
        <v>1</v>
      </c>
    </row>
    <row r="2003" spans="1:13" x14ac:dyDescent="0.3">
      <c r="A2003" s="2">
        <v>95385</v>
      </c>
      <c r="B2003" s="1">
        <v>1253.2760000000001</v>
      </c>
      <c r="C2003" s="1">
        <v>517.08259999999996</v>
      </c>
      <c r="D2003" s="1">
        <v>235.43379999999999</v>
      </c>
      <c r="E2003" s="2">
        <v>96160</v>
      </c>
      <c r="F2003" s="1">
        <v>348.49380000000002</v>
      </c>
      <c r="G2003" s="1">
        <v>0.89029999999999998</v>
      </c>
      <c r="H2003" s="1">
        <v>0.9919</v>
      </c>
      <c r="I2003" s="1">
        <v>0.60409999999999997</v>
      </c>
      <c r="J2003" s="1">
        <v>0.7631</v>
      </c>
      <c r="K2003" s="1">
        <v>2.1962999999999999</v>
      </c>
      <c r="L2003" s="1">
        <v>0.67400000000000004</v>
      </c>
      <c r="M2003">
        <v>1</v>
      </c>
    </row>
    <row r="2004" spans="1:13" x14ac:dyDescent="0.3">
      <c r="A2004" s="2">
        <v>52913</v>
      </c>
      <c r="B2004" s="1">
        <v>920.60900000000004</v>
      </c>
      <c r="C2004" s="1">
        <v>376.01229999999998</v>
      </c>
      <c r="D2004" s="1">
        <v>179.83439999999999</v>
      </c>
      <c r="E2004" s="2">
        <v>53567</v>
      </c>
      <c r="F2004" s="1">
        <v>259.5591</v>
      </c>
      <c r="G2004" s="1">
        <v>0.87819999999999998</v>
      </c>
      <c r="H2004" s="1">
        <v>0.98780000000000001</v>
      </c>
      <c r="I2004" s="1">
        <v>0.63970000000000005</v>
      </c>
      <c r="J2004" s="1">
        <v>0.78459999999999996</v>
      </c>
      <c r="K2004" s="1">
        <v>2.0909</v>
      </c>
      <c r="L2004" s="1">
        <v>0.69030000000000002</v>
      </c>
      <c r="M2004">
        <v>1</v>
      </c>
    </row>
    <row r="2005" spans="1:13" x14ac:dyDescent="0.3">
      <c r="A2005" s="2">
        <v>74733</v>
      </c>
      <c r="B2005" s="1">
        <v>1128.328</v>
      </c>
      <c r="C2005" s="1">
        <v>479.15480000000002</v>
      </c>
      <c r="D2005" s="1">
        <v>198.91749999999999</v>
      </c>
      <c r="E2005" s="2">
        <v>75315</v>
      </c>
      <c r="F2005" s="1">
        <v>308.46879999999999</v>
      </c>
      <c r="G2005" s="1">
        <v>0.90980000000000005</v>
      </c>
      <c r="H2005" s="1">
        <v>0.99229999999999996</v>
      </c>
      <c r="I2005" s="1">
        <v>0.5504</v>
      </c>
      <c r="J2005" s="1">
        <v>0.73770000000000002</v>
      </c>
      <c r="K2005" s="1">
        <v>2.4087999999999998</v>
      </c>
      <c r="L2005" s="1">
        <v>0.64380000000000004</v>
      </c>
      <c r="M2005">
        <v>1</v>
      </c>
    </row>
    <row r="2006" spans="1:13" x14ac:dyDescent="0.3">
      <c r="A2006" s="2">
        <v>66485</v>
      </c>
      <c r="B2006" s="1">
        <v>1042.9179999999999</v>
      </c>
      <c r="C2006" s="1">
        <v>438.98660000000001</v>
      </c>
      <c r="D2006" s="1">
        <v>193.369</v>
      </c>
      <c r="E2006" s="2">
        <v>67145</v>
      </c>
      <c r="F2006" s="1">
        <v>290.94900000000001</v>
      </c>
      <c r="G2006" s="1">
        <v>0.89780000000000004</v>
      </c>
      <c r="H2006" s="1">
        <v>0.99019999999999997</v>
      </c>
      <c r="I2006" s="1">
        <v>0.75590000000000002</v>
      </c>
      <c r="J2006" s="1">
        <v>0.7681</v>
      </c>
      <c r="K2006" s="1">
        <v>2.2702</v>
      </c>
      <c r="L2006" s="1">
        <v>0.66279999999999994</v>
      </c>
      <c r="M2006">
        <v>1</v>
      </c>
    </row>
    <row r="2007" spans="1:13" x14ac:dyDescent="0.3">
      <c r="A2007" s="2">
        <v>71746</v>
      </c>
      <c r="B2007" s="1">
        <v>1139.1189999999999</v>
      </c>
      <c r="C2007" s="1">
        <v>497.18779999999998</v>
      </c>
      <c r="D2007" s="1">
        <v>184.398</v>
      </c>
      <c r="E2007" s="2">
        <v>72356</v>
      </c>
      <c r="F2007" s="1">
        <v>302.2414</v>
      </c>
      <c r="G2007" s="1">
        <v>0.92869999999999997</v>
      </c>
      <c r="H2007" s="1">
        <v>0.99160000000000004</v>
      </c>
      <c r="I2007" s="1">
        <v>0.65439999999999998</v>
      </c>
      <c r="J2007" s="1">
        <v>0.69479999999999997</v>
      </c>
      <c r="K2007" s="1">
        <v>2.6962999999999999</v>
      </c>
      <c r="L2007" s="1">
        <v>0.6079</v>
      </c>
      <c r="M2007">
        <v>1</v>
      </c>
    </row>
    <row r="2008" spans="1:13" x14ac:dyDescent="0.3">
      <c r="A2008" s="2">
        <v>61022</v>
      </c>
      <c r="B2008" s="1">
        <v>1034.116</v>
      </c>
      <c r="C2008" s="1">
        <v>441.73110000000003</v>
      </c>
      <c r="D2008" s="1">
        <v>178.02889999999999</v>
      </c>
      <c r="E2008" s="2">
        <v>61763</v>
      </c>
      <c r="F2008" s="1">
        <v>278.73930000000001</v>
      </c>
      <c r="G2008" s="1">
        <v>0.91520000000000001</v>
      </c>
      <c r="H2008" s="1">
        <v>0.98799999999999999</v>
      </c>
      <c r="I2008" s="1">
        <v>0.74570000000000003</v>
      </c>
      <c r="J2008" s="1">
        <v>0.71709999999999996</v>
      </c>
      <c r="K2008" s="1">
        <v>2.4811999999999999</v>
      </c>
      <c r="L2008" s="1">
        <v>0.63100000000000001</v>
      </c>
      <c r="M2008">
        <v>1</v>
      </c>
    </row>
    <row r="2009" spans="1:13" x14ac:dyDescent="0.3">
      <c r="A2009" s="2">
        <v>87631</v>
      </c>
      <c r="B2009" s="1">
        <v>1237.636</v>
      </c>
      <c r="C2009" s="1">
        <v>531.18780000000004</v>
      </c>
      <c r="D2009" s="1">
        <v>210.88079999999999</v>
      </c>
      <c r="E2009" s="2">
        <v>88328</v>
      </c>
      <c r="F2009" s="1">
        <v>334.02879999999999</v>
      </c>
      <c r="G2009" s="1">
        <v>0.91779999999999995</v>
      </c>
      <c r="H2009" s="1">
        <v>0.99209999999999998</v>
      </c>
      <c r="I2009" s="1">
        <v>0.56899999999999995</v>
      </c>
      <c r="J2009" s="1">
        <v>0.71889999999999998</v>
      </c>
      <c r="K2009" s="1">
        <v>2.5188999999999999</v>
      </c>
      <c r="L2009" s="1">
        <v>0.62880000000000003</v>
      </c>
      <c r="M2009">
        <v>1</v>
      </c>
    </row>
    <row r="2010" spans="1:13" x14ac:dyDescent="0.3">
      <c r="A2010" s="2">
        <v>71437</v>
      </c>
      <c r="B2010" s="1">
        <v>1127.0830000000001</v>
      </c>
      <c r="C2010" s="1">
        <v>448.91090000000003</v>
      </c>
      <c r="D2010" s="1">
        <v>203.4385</v>
      </c>
      <c r="E2010" s="2">
        <v>72663</v>
      </c>
      <c r="F2010" s="1">
        <v>301.58980000000003</v>
      </c>
      <c r="G2010" s="1">
        <v>0.89139999999999997</v>
      </c>
      <c r="H2010" s="1">
        <v>0.98309999999999997</v>
      </c>
      <c r="I2010" s="1">
        <v>0.61780000000000002</v>
      </c>
      <c r="J2010" s="1">
        <v>0.70669999999999999</v>
      </c>
      <c r="K2010" s="1">
        <v>2.2065999999999999</v>
      </c>
      <c r="L2010" s="1">
        <v>0.67179999999999995</v>
      </c>
      <c r="M2010">
        <v>1</v>
      </c>
    </row>
    <row r="2011" spans="1:13" x14ac:dyDescent="0.3">
      <c r="A2011" s="2">
        <v>99484</v>
      </c>
      <c r="B2011" s="1">
        <v>1325.3489999999999</v>
      </c>
      <c r="C2011" s="1">
        <v>572.96789999999999</v>
      </c>
      <c r="D2011" s="1">
        <v>222.04519999999999</v>
      </c>
      <c r="E2011" s="2">
        <v>100347</v>
      </c>
      <c r="F2011" s="1">
        <v>355.90300000000002</v>
      </c>
      <c r="G2011" s="1">
        <v>0.92190000000000005</v>
      </c>
      <c r="H2011" s="1">
        <v>0.99139999999999995</v>
      </c>
      <c r="I2011" s="1">
        <v>0.76149999999999995</v>
      </c>
      <c r="J2011" s="1">
        <v>0.7117</v>
      </c>
      <c r="K2011" s="1">
        <v>2.5804</v>
      </c>
      <c r="L2011" s="1">
        <v>0.62119999999999997</v>
      </c>
      <c r="M2011">
        <v>1</v>
      </c>
    </row>
    <row r="2012" spans="1:13" x14ac:dyDescent="0.3">
      <c r="A2012" s="2">
        <v>107935</v>
      </c>
      <c r="B2012" s="1">
        <v>1264.5719999999999</v>
      </c>
      <c r="C2012" s="1">
        <v>493.67099999999999</v>
      </c>
      <c r="D2012" s="1">
        <v>280.97710000000001</v>
      </c>
      <c r="E2012" s="2">
        <v>108930</v>
      </c>
      <c r="F2012" s="1">
        <v>370.71159999999998</v>
      </c>
      <c r="G2012" s="1">
        <v>0.82220000000000004</v>
      </c>
      <c r="H2012" s="1">
        <v>0.9909</v>
      </c>
      <c r="I2012" s="1">
        <v>0.69850000000000001</v>
      </c>
      <c r="J2012" s="1">
        <v>0.84819999999999995</v>
      </c>
      <c r="K2012" s="1">
        <v>1.7569999999999999</v>
      </c>
      <c r="L2012" s="1">
        <v>0.75090000000000001</v>
      </c>
      <c r="M2012">
        <v>1</v>
      </c>
    </row>
    <row r="2013" spans="1:13" x14ac:dyDescent="0.3">
      <c r="A2013" s="2">
        <v>69442</v>
      </c>
      <c r="B2013" s="1">
        <v>1047.3389999999999</v>
      </c>
      <c r="C2013" s="1">
        <v>427.15769999999998</v>
      </c>
      <c r="D2013" s="1">
        <v>207.96709999999999</v>
      </c>
      <c r="E2013" s="2">
        <v>70134</v>
      </c>
      <c r="F2013" s="1">
        <v>297.34879999999998</v>
      </c>
      <c r="G2013" s="1">
        <v>0.87350000000000005</v>
      </c>
      <c r="H2013" s="1">
        <v>0.99009999999999998</v>
      </c>
      <c r="I2013" s="1">
        <v>0.66679999999999995</v>
      </c>
      <c r="J2013" s="1">
        <v>0.79549999999999998</v>
      </c>
      <c r="K2013" s="1">
        <v>2.0539999999999998</v>
      </c>
      <c r="L2013" s="1">
        <v>0.69610000000000005</v>
      </c>
      <c r="M2013">
        <v>1</v>
      </c>
    </row>
    <row r="2014" spans="1:13" x14ac:dyDescent="0.3">
      <c r="A2014" s="2">
        <v>60501</v>
      </c>
      <c r="B2014" s="1">
        <v>962.05200000000002</v>
      </c>
      <c r="C2014" s="1">
        <v>384.23309999999998</v>
      </c>
      <c r="D2014" s="1">
        <v>202.5523</v>
      </c>
      <c r="E2014" s="2">
        <v>61120</v>
      </c>
      <c r="F2014" s="1">
        <v>277.54689999999999</v>
      </c>
      <c r="G2014" s="1">
        <v>0.8498</v>
      </c>
      <c r="H2014" s="1">
        <v>0.9899</v>
      </c>
      <c r="I2014" s="1">
        <v>0.65849999999999997</v>
      </c>
      <c r="J2014" s="1">
        <v>0.82140000000000002</v>
      </c>
      <c r="K2014" s="1">
        <v>1.897</v>
      </c>
      <c r="L2014" s="1">
        <v>0.72230000000000005</v>
      </c>
      <c r="M2014">
        <v>1</v>
      </c>
    </row>
    <row r="2015" spans="1:13" x14ac:dyDescent="0.3">
      <c r="A2015" s="2">
        <v>73046</v>
      </c>
      <c r="B2015" s="1">
        <v>1124.123</v>
      </c>
      <c r="C2015" s="1">
        <v>471.25619999999998</v>
      </c>
      <c r="D2015" s="1">
        <v>198.3681</v>
      </c>
      <c r="E2015" s="2">
        <v>74035</v>
      </c>
      <c r="F2015" s="1">
        <v>304.96730000000002</v>
      </c>
      <c r="G2015" s="1">
        <v>0.90710000000000002</v>
      </c>
      <c r="H2015" s="1">
        <v>0.98660000000000003</v>
      </c>
      <c r="I2015" s="1">
        <v>0.56820000000000004</v>
      </c>
      <c r="J2015" s="1">
        <v>0.72640000000000005</v>
      </c>
      <c r="K2015" s="1">
        <v>2.3757000000000001</v>
      </c>
      <c r="L2015" s="1">
        <v>0.64710000000000001</v>
      </c>
      <c r="M2015">
        <v>1</v>
      </c>
    </row>
    <row r="2016" spans="1:13" x14ac:dyDescent="0.3">
      <c r="A2016" s="2">
        <v>79311</v>
      </c>
      <c r="B2016" s="1">
        <v>1133.999</v>
      </c>
      <c r="C2016" s="1">
        <v>471.62150000000003</v>
      </c>
      <c r="D2016" s="1">
        <v>214.71770000000001</v>
      </c>
      <c r="E2016" s="2">
        <v>80061</v>
      </c>
      <c r="F2016" s="1">
        <v>317.7765</v>
      </c>
      <c r="G2016" s="1">
        <v>0.89039999999999997</v>
      </c>
      <c r="H2016" s="1">
        <v>0.99060000000000004</v>
      </c>
      <c r="I2016" s="1">
        <v>0.59279999999999999</v>
      </c>
      <c r="J2016" s="1">
        <v>0.77500000000000002</v>
      </c>
      <c r="K2016" s="1">
        <v>2.1964999999999999</v>
      </c>
      <c r="L2016" s="1">
        <v>0.67379999999999995</v>
      </c>
      <c r="M2016">
        <v>1</v>
      </c>
    </row>
    <row r="2017" spans="1:13" x14ac:dyDescent="0.3">
      <c r="A2017" s="2">
        <v>90209</v>
      </c>
      <c r="B2017" s="1">
        <v>1212.904</v>
      </c>
      <c r="C2017" s="1">
        <v>500.1103</v>
      </c>
      <c r="D2017" s="1">
        <v>230.3826</v>
      </c>
      <c r="E2017" s="2">
        <v>91059</v>
      </c>
      <c r="F2017" s="1">
        <v>338.90660000000003</v>
      </c>
      <c r="G2017" s="1">
        <v>0.88759999999999994</v>
      </c>
      <c r="H2017" s="1">
        <v>0.99070000000000003</v>
      </c>
      <c r="I2017" s="1">
        <v>0.72189999999999999</v>
      </c>
      <c r="J2017" s="1">
        <v>0.77059999999999995</v>
      </c>
      <c r="K2017" s="1">
        <v>2.1707999999999998</v>
      </c>
      <c r="L2017" s="1">
        <v>0.67769999999999997</v>
      </c>
      <c r="M2017">
        <v>1</v>
      </c>
    </row>
    <row r="2018" spans="1:13" x14ac:dyDescent="0.3">
      <c r="A2018" s="2">
        <v>72779</v>
      </c>
      <c r="B2018" s="1">
        <v>1142.027</v>
      </c>
      <c r="C2018" s="1">
        <v>491.26740000000001</v>
      </c>
      <c r="D2018" s="1">
        <v>189.31569999999999</v>
      </c>
      <c r="E2018" s="2">
        <v>73355</v>
      </c>
      <c r="F2018" s="1">
        <v>304.40940000000001</v>
      </c>
      <c r="G2018" s="1">
        <v>0.92279999999999995</v>
      </c>
      <c r="H2018" s="1">
        <v>0.99209999999999998</v>
      </c>
      <c r="I2018" s="1">
        <v>0.57279999999999998</v>
      </c>
      <c r="J2018" s="1">
        <v>0.70120000000000005</v>
      </c>
      <c r="K2018" s="1">
        <v>2.5950000000000002</v>
      </c>
      <c r="L2018" s="1">
        <v>0.61960000000000004</v>
      </c>
      <c r="M2018">
        <v>1</v>
      </c>
    </row>
    <row r="2019" spans="1:13" x14ac:dyDescent="0.3">
      <c r="A2019" s="2">
        <v>69307</v>
      </c>
      <c r="B2019" s="1">
        <v>1066.605</v>
      </c>
      <c r="C2019" s="1">
        <v>446.52780000000001</v>
      </c>
      <c r="D2019" s="1">
        <v>198.24879999999999</v>
      </c>
      <c r="E2019" s="2">
        <v>69864</v>
      </c>
      <c r="F2019" s="1">
        <v>297.05959999999999</v>
      </c>
      <c r="G2019" s="1">
        <v>0.89600000000000002</v>
      </c>
      <c r="H2019" s="1">
        <v>0.99199999999999999</v>
      </c>
      <c r="I2019" s="1">
        <v>0.73939999999999995</v>
      </c>
      <c r="J2019" s="1">
        <v>0.76559999999999995</v>
      </c>
      <c r="K2019" s="1">
        <v>2.2524000000000002</v>
      </c>
      <c r="L2019" s="1">
        <v>0.6653</v>
      </c>
      <c r="M2019">
        <v>1</v>
      </c>
    </row>
    <row r="2020" spans="1:13" x14ac:dyDescent="0.3">
      <c r="A2020" s="2">
        <v>80188</v>
      </c>
      <c r="B2020" s="1">
        <v>1136.143</v>
      </c>
      <c r="C2020" s="1">
        <v>469.64389999999997</v>
      </c>
      <c r="D2020" s="1">
        <v>218.9118</v>
      </c>
      <c r="E2020" s="2">
        <v>80895</v>
      </c>
      <c r="F2020" s="1">
        <v>319.52859999999998</v>
      </c>
      <c r="G2020" s="1">
        <v>0.88470000000000004</v>
      </c>
      <c r="H2020" s="1">
        <v>0.99129999999999996</v>
      </c>
      <c r="I2020" s="1">
        <v>0.68659999999999999</v>
      </c>
      <c r="J2020" s="1">
        <v>0.78059999999999996</v>
      </c>
      <c r="K2020" s="1">
        <v>2.1454</v>
      </c>
      <c r="L2020" s="1">
        <v>0.6804</v>
      </c>
      <c r="M2020">
        <v>1</v>
      </c>
    </row>
    <row r="2021" spans="1:13" x14ac:dyDescent="0.3">
      <c r="A2021" s="2">
        <v>78618</v>
      </c>
      <c r="B2021" s="1">
        <v>1174.681</v>
      </c>
      <c r="C2021" s="1">
        <v>475.54180000000002</v>
      </c>
      <c r="D2021" s="1">
        <v>212.09950000000001</v>
      </c>
      <c r="E2021" s="2">
        <v>79874</v>
      </c>
      <c r="F2021" s="1">
        <v>316.38510000000002</v>
      </c>
      <c r="G2021" s="1">
        <v>0.89500000000000002</v>
      </c>
      <c r="H2021" s="1">
        <v>0.98429999999999995</v>
      </c>
      <c r="I2021" s="1">
        <v>0.55879999999999996</v>
      </c>
      <c r="J2021" s="1">
        <v>0.71599999999999997</v>
      </c>
      <c r="K2021" s="1">
        <v>2.2421000000000002</v>
      </c>
      <c r="L2021" s="1">
        <v>0.6653</v>
      </c>
      <c r="M2021">
        <v>1</v>
      </c>
    </row>
    <row r="2022" spans="1:13" x14ac:dyDescent="0.3">
      <c r="A2022" s="2">
        <v>84332</v>
      </c>
      <c r="B2022" s="1">
        <v>1200.7909999999999</v>
      </c>
      <c r="C2022" s="1">
        <v>508.07429999999999</v>
      </c>
      <c r="D2022" s="1">
        <v>211.7158</v>
      </c>
      <c r="E2022" s="2">
        <v>85065</v>
      </c>
      <c r="F2022" s="1">
        <v>327.68099999999998</v>
      </c>
      <c r="G2022" s="1">
        <v>0.90900000000000003</v>
      </c>
      <c r="H2022" s="1">
        <v>0.99139999999999995</v>
      </c>
      <c r="I2022" s="1">
        <v>0.5423</v>
      </c>
      <c r="J2022" s="1">
        <v>0.73499999999999999</v>
      </c>
      <c r="K2022" s="1">
        <v>2.3997999999999999</v>
      </c>
      <c r="L2022" s="1">
        <v>0.64490000000000003</v>
      </c>
      <c r="M2022">
        <v>1</v>
      </c>
    </row>
    <row r="2023" spans="1:13" x14ac:dyDescent="0.3">
      <c r="A2023" s="2">
        <v>85367</v>
      </c>
      <c r="B2023" s="1">
        <v>1174.6990000000001</v>
      </c>
      <c r="C2023" s="1">
        <v>482.7527</v>
      </c>
      <c r="D2023" s="1">
        <v>226.2081</v>
      </c>
      <c r="E2023" s="2">
        <v>86210</v>
      </c>
      <c r="F2023" s="1">
        <v>329.6857</v>
      </c>
      <c r="G2023" s="1">
        <v>0.88339999999999996</v>
      </c>
      <c r="H2023" s="1">
        <v>0.99019999999999997</v>
      </c>
      <c r="I2023" s="1">
        <v>0.68799999999999994</v>
      </c>
      <c r="J2023" s="1">
        <v>0.77739999999999998</v>
      </c>
      <c r="K2023" s="1">
        <v>2.1341000000000001</v>
      </c>
      <c r="L2023" s="1">
        <v>0.68289999999999995</v>
      </c>
      <c r="M2023">
        <v>1</v>
      </c>
    </row>
    <row r="2024" spans="1:13" x14ac:dyDescent="0.3">
      <c r="A2024" s="2">
        <v>75637</v>
      </c>
      <c r="B2024" s="1">
        <v>1167.7329999999999</v>
      </c>
      <c r="C2024" s="1">
        <v>508.14670000000001</v>
      </c>
      <c r="D2024" s="1">
        <v>190.1601</v>
      </c>
      <c r="E2024" s="2">
        <v>76383</v>
      </c>
      <c r="F2024" s="1">
        <v>310.32889999999998</v>
      </c>
      <c r="G2024" s="1">
        <v>0.92730000000000001</v>
      </c>
      <c r="H2024" s="1">
        <v>0.99019999999999997</v>
      </c>
      <c r="I2024" s="1">
        <v>0.6694</v>
      </c>
      <c r="J2024" s="1">
        <v>0.69699999999999995</v>
      </c>
      <c r="K2024" s="1">
        <v>2.6722000000000001</v>
      </c>
      <c r="L2024" s="1">
        <v>0.61070000000000002</v>
      </c>
      <c r="M2024">
        <v>1</v>
      </c>
    </row>
    <row r="2025" spans="1:13" x14ac:dyDescent="0.3">
      <c r="A2025" s="2">
        <v>54889</v>
      </c>
      <c r="B2025" s="1">
        <v>908.38800000000003</v>
      </c>
      <c r="C2025" s="1">
        <v>367.14589999999998</v>
      </c>
      <c r="D2025" s="1">
        <v>191.09100000000001</v>
      </c>
      <c r="E2025" s="2">
        <v>55393</v>
      </c>
      <c r="F2025" s="1">
        <v>264.3612</v>
      </c>
      <c r="G2025" s="1">
        <v>0.85389999999999999</v>
      </c>
      <c r="H2025" s="1">
        <v>0.9909</v>
      </c>
      <c r="I2025" s="1">
        <v>0.75160000000000005</v>
      </c>
      <c r="J2025" s="1">
        <v>0.83589999999999998</v>
      </c>
      <c r="K2025" s="1">
        <v>1.9213</v>
      </c>
      <c r="L2025" s="1">
        <v>0.72</v>
      </c>
      <c r="M2025">
        <v>1</v>
      </c>
    </row>
    <row r="2026" spans="1:13" x14ac:dyDescent="0.3">
      <c r="A2026" s="2">
        <v>84695</v>
      </c>
      <c r="B2026" s="1">
        <v>1234.857</v>
      </c>
      <c r="C2026" s="1">
        <v>535.94439999999997</v>
      </c>
      <c r="D2026" s="1">
        <v>202.024</v>
      </c>
      <c r="E2026" s="2">
        <v>85511</v>
      </c>
      <c r="F2026" s="1">
        <v>328.38549999999998</v>
      </c>
      <c r="G2026" s="1">
        <v>0.92620000000000002</v>
      </c>
      <c r="H2026" s="1">
        <v>0.99050000000000005</v>
      </c>
      <c r="I2026" s="1">
        <v>0.76029999999999998</v>
      </c>
      <c r="J2026" s="1">
        <v>0.69799999999999995</v>
      </c>
      <c r="K2026" s="1">
        <v>2.6528999999999998</v>
      </c>
      <c r="L2026" s="1">
        <v>0.61270000000000002</v>
      </c>
      <c r="M2026">
        <v>1</v>
      </c>
    </row>
    <row r="2027" spans="1:13" x14ac:dyDescent="0.3">
      <c r="A2027" s="2">
        <v>62519</v>
      </c>
      <c r="B2027" s="1">
        <v>980.91700000000003</v>
      </c>
      <c r="C2027" s="1">
        <v>355.22210000000001</v>
      </c>
      <c r="D2027" s="1">
        <v>229.6593</v>
      </c>
      <c r="E2027" s="2">
        <v>63595</v>
      </c>
      <c r="F2027" s="1">
        <v>282.1377</v>
      </c>
      <c r="G2027" s="1">
        <v>0.76290000000000002</v>
      </c>
      <c r="H2027" s="1">
        <v>0.98309999999999997</v>
      </c>
      <c r="I2027" s="1">
        <v>0.64749999999999996</v>
      </c>
      <c r="J2027" s="1">
        <v>0.8165</v>
      </c>
      <c r="K2027" s="1">
        <v>1.5467</v>
      </c>
      <c r="L2027" s="1">
        <v>0.79430000000000001</v>
      </c>
      <c r="M2027">
        <v>1</v>
      </c>
    </row>
    <row r="2028" spans="1:13" x14ac:dyDescent="0.3">
      <c r="A2028" s="2">
        <v>69969</v>
      </c>
      <c r="B2028" s="1">
        <v>1046.42</v>
      </c>
      <c r="C2028" s="1">
        <v>424.05549999999999</v>
      </c>
      <c r="D2028" s="1">
        <v>211.41419999999999</v>
      </c>
      <c r="E2028" s="2">
        <v>70593</v>
      </c>
      <c r="F2028" s="1">
        <v>298.47500000000002</v>
      </c>
      <c r="G2028" s="1">
        <v>0.8669</v>
      </c>
      <c r="H2028" s="1">
        <v>0.99119999999999997</v>
      </c>
      <c r="I2028" s="1">
        <v>0.70809999999999995</v>
      </c>
      <c r="J2028" s="1">
        <v>0.80300000000000005</v>
      </c>
      <c r="K2028" s="1">
        <v>2.0057999999999998</v>
      </c>
      <c r="L2028" s="1">
        <v>0.70389999999999997</v>
      </c>
      <c r="M2028">
        <v>1</v>
      </c>
    </row>
    <row r="2029" spans="1:13" x14ac:dyDescent="0.3">
      <c r="A2029" s="2">
        <v>110036</v>
      </c>
      <c r="B2029" s="1">
        <v>1374.7349999999999</v>
      </c>
      <c r="C2029" s="1">
        <v>573.87840000000006</v>
      </c>
      <c r="D2029" s="1">
        <v>245.4547</v>
      </c>
      <c r="E2029" s="2">
        <v>110939</v>
      </c>
      <c r="F2029" s="1">
        <v>374.3023</v>
      </c>
      <c r="G2029" s="1">
        <v>0.90390000000000004</v>
      </c>
      <c r="H2029" s="1">
        <v>0.9919</v>
      </c>
      <c r="I2029" s="1">
        <v>0.57920000000000005</v>
      </c>
      <c r="J2029" s="1">
        <v>0.73170000000000002</v>
      </c>
      <c r="K2029" s="1">
        <v>2.3380000000000001</v>
      </c>
      <c r="L2029" s="1">
        <v>0.6522</v>
      </c>
      <c r="M2029">
        <v>1</v>
      </c>
    </row>
    <row r="2030" spans="1:13" x14ac:dyDescent="0.3">
      <c r="A2030" s="2">
        <v>97019</v>
      </c>
      <c r="B2030" s="1">
        <v>1291.443</v>
      </c>
      <c r="C2030" s="1">
        <v>551.13990000000001</v>
      </c>
      <c r="D2030" s="1">
        <v>224.62280000000001</v>
      </c>
      <c r="E2030" s="2">
        <v>97722</v>
      </c>
      <c r="F2030" s="1">
        <v>351.46609999999998</v>
      </c>
      <c r="G2030" s="1">
        <v>0.91320000000000001</v>
      </c>
      <c r="H2030" s="1">
        <v>0.99280000000000002</v>
      </c>
      <c r="I2030" s="1">
        <v>0.73140000000000005</v>
      </c>
      <c r="J2030" s="1">
        <v>0.73099999999999998</v>
      </c>
      <c r="K2030" s="1">
        <v>2.4535999999999998</v>
      </c>
      <c r="L2030" s="1">
        <v>0.63770000000000004</v>
      </c>
      <c r="M2030">
        <v>1</v>
      </c>
    </row>
    <row r="2031" spans="1:13" x14ac:dyDescent="0.3">
      <c r="A2031" s="2">
        <v>116243</v>
      </c>
      <c r="B2031" s="1">
        <v>1439.4559999999999</v>
      </c>
      <c r="C2031" s="1">
        <v>621.26329999999996</v>
      </c>
      <c r="D2031" s="1">
        <v>239.32990000000001</v>
      </c>
      <c r="E2031" s="2">
        <v>117738</v>
      </c>
      <c r="F2031" s="1">
        <v>384.71440000000001</v>
      </c>
      <c r="G2031" s="1">
        <v>0.92279999999999995</v>
      </c>
      <c r="H2031" s="1">
        <v>0.98729999999999996</v>
      </c>
      <c r="I2031" s="1">
        <v>0.74590000000000001</v>
      </c>
      <c r="J2031" s="1">
        <v>0.70499999999999996</v>
      </c>
      <c r="K2031" s="1">
        <v>2.5958000000000001</v>
      </c>
      <c r="L2031" s="1">
        <v>0.61919999999999997</v>
      </c>
      <c r="M2031">
        <v>1</v>
      </c>
    </row>
    <row r="2032" spans="1:13" x14ac:dyDescent="0.3">
      <c r="A2032" s="2">
        <v>78149</v>
      </c>
      <c r="B2032" s="1">
        <v>1135.6020000000001</v>
      </c>
      <c r="C2032" s="1">
        <v>465.40649999999999</v>
      </c>
      <c r="D2032" s="1">
        <v>214.90020000000001</v>
      </c>
      <c r="E2032" s="2">
        <v>79172</v>
      </c>
      <c r="F2032" s="1">
        <v>315.44</v>
      </c>
      <c r="G2032" s="1">
        <v>0.88700000000000001</v>
      </c>
      <c r="H2032" s="1">
        <v>0.98709999999999998</v>
      </c>
      <c r="I2032" s="1">
        <v>0.72760000000000002</v>
      </c>
      <c r="J2032" s="1">
        <v>0.76149999999999995</v>
      </c>
      <c r="K2032" s="1">
        <v>2.1657000000000002</v>
      </c>
      <c r="L2032" s="1">
        <v>0.67779999999999996</v>
      </c>
      <c r="M2032">
        <v>1</v>
      </c>
    </row>
    <row r="2033" spans="1:13" x14ac:dyDescent="0.3">
      <c r="A2033" s="2">
        <v>83828</v>
      </c>
      <c r="B2033" s="1">
        <v>1103.1110000000001</v>
      </c>
      <c r="C2033" s="1">
        <v>426.65109999999999</v>
      </c>
      <c r="D2033" s="1">
        <v>252.0127</v>
      </c>
      <c r="E2033" s="2">
        <v>84621</v>
      </c>
      <c r="F2033" s="1">
        <v>326.7004</v>
      </c>
      <c r="G2033" s="1">
        <v>0.80689999999999995</v>
      </c>
      <c r="H2033" s="1">
        <v>0.99060000000000004</v>
      </c>
      <c r="I2033" s="1">
        <v>0.76880000000000004</v>
      </c>
      <c r="J2033" s="1">
        <v>0.86570000000000003</v>
      </c>
      <c r="K2033" s="1">
        <v>1.6930000000000001</v>
      </c>
      <c r="L2033" s="1">
        <v>0.76570000000000005</v>
      </c>
      <c r="M2033">
        <v>1</v>
      </c>
    </row>
    <row r="2034" spans="1:13" x14ac:dyDescent="0.3">
      <c r="A2034" s="2">
        <v>81483</v>
      </c>
      <c r="B2034" s="1">
        <v>1166.903</v>
      </c>
      <c r="C2034" s="1">
        <v>482.70310000000001</v>
      </c>
      <c r="D2034" s="1">
        <v>215.58690000000001</v>
      </c>
      <c r="E2034" s="2">
        <v>82374</v>
      </c>
      <c r="F2034" s="1">
        <v>322.09840000000003</v>
      </c>
      <c r="G2034" s="1">
        <v>0.89470000000000005</v>
      </c>
      <c r="H2034" s="1">
        <v>0.98919999999999997</v>
      </c>
      <c r="I2034" s="1">
        <v>0.73729999999999996</v>
      </c>
      <c r="J2034" s="1">
        <v>0.752</v>
      </c>
      <c r="K2034" s="1">
        <v>2.2389999999999999</v>
      </c>
      <c r="L2034" s="1">
        <v>0.6673</v>
      </c>
      <c r="M2034">
        <v>1</v>
      </c>
    </row>
    <row r="2035" spans="1:13" x14ac:dyDescent="0.3">
      <c r="A2035" s="2">
        <v>75499</v>
      </c>
      <c r="B2035" s="1">
        <v>1092.6479999999999</v>
      </c>
      <c r="C2035" s="1">
        <v>444.70609999999999</v>
      </c>
      <c r="D2035" s="1">
        <v>217.77520000000001</v>
      </c>
      <c r="E2035" s="2">
        <v>76204</v>
      </c>
      <c r="F2035" s="1">
        <v>310.04570000000001</v>
      </c>
      <c r="G2035" s="1">
        <v>0.87190000000000001</v>
      </c>
      <c r="H2035" s="1">
        <v>0.99070000000000003</v>
      </c>
      <c r="I2035" s="1">
        <v>0.72470000000000001</v>
      </c>
      <c r="J2035" s="1">
        <v>0.79469999999999996</v>
      </c>
      <c r="K2035" s="1">
        <v>2.0419999999999998</v>
      </c>
      <c r="L2035" s="1">
        <v>0.69720000000000004</v>
      </c>
      <c r="M2035">
        <v>1</v>
      </c>
    </row>
    <row r="2036" spans="1:13" x14ac:dyDescent="0.3">
      <c r="A2036" s="2">
        <v>94166</v>
      </c>
      <c r="B2036" s="1">
        <v>1309.6110000000001</v>
      </c>
      <c r="C2036" s="1">
        <v>568.2989</v>
      </c>
      <c r="D2036" s="1">
        <v>212.79759999999999</v>
      </c>
      <c r="E2036" s="2">
        <v>95410</v>
      </c>
      <c r="F2036" s="1">
        <v>346.25979999999998</v>
      </c>
      <c r="G2036" s="1">
        <v>0.92720000000000002</v>
      </c>
      <c r="H2036" s="1">
        <v>0.98699999999999999</v>
      </c>
      <c r="I2036" s="1">
        <v>0.76400000000000001</v>
      </c>
      <c r="J2036" s="1">
        <v>0.69</v>
      </c>
      <c r="K2036" s="1">
        <v>2.6705999999999999</v>
      </c>
      <c r="L2036" s="1">
        <v>0.60929999999999995</v>
      </c>
      <c r="M2036">
        <v>1</v>
      </c>
    </row>
    <row r="2037" spans="1:13" x14ac:dyDescent="0.3">
      <c r="A2037" s="2">
        <v>99273</v>
      </c>
      <c r="B2037" s="1">
        <v>1348.046</v>
      </c>
      <c r="C2037" s="1">
        <v>581.91579999999999</v>
      </c>
      <c r="D2037" s="1">
        <v>217.86099999999999</v>
      </c>
      <c r="E2037" s="2">
        <v>100461</v>
      </c>
      <c r="F2037" s="1">
        <v>355.52539999999999</v>
      </c>
      <c r="G2037" s="1">
        <v>0.92730000000000001</v>
      </c>
      <c r="H2037" s="1">
        <v>0.98819999999999997</v>
      </c>
      <c r="I2037" s="1">
        <v>0.65839999999999999</v>
      </c>
      <c r="J2037" s="1">
        <v>0.6865</v>
      </c>
      <c r="K2037" s="1">
        <v>2.6709999999999998</v>
      </c>
      <c r="L2037" s="1">
        <v>0.61099999999999999</v>
      </c>
      <c r="M2037">
        <v>1</v>
      </c>
    </row>
    <row r="2038" spans="1:13" x14ac:dyDescent="0.3">
      <c r="A2038" s="2">
        <v>100403</v>
      </c>
      <c r="B2038" s="1">
        <v>1270.8440000000001</v>
      </c>
      <c r="C2038" s="1">
        <v>524.99800000000005</v>
      </c>
      <c r="D2038" s="1">
        <v>244.06440000000001</v>
      </c>
      <c r="E2038" s="2">
        <v>101143</v>
      </c>
      <c r="F2038" s="1">
        <v>357.54309999999998</v>
      </c>
      <c r="G2038" s="1">
        <v>0.88539999999999996</v>
      </c>
      <c r="H2038" s="1">
        <v>0.99270000000000003</v>
      </c>
      <c r="I2038" s="1">
        <v>0.7399</v>
      </c>
      <c r="J2038" s="1">
        <v>0.78120000000000001</v>
      </c>
      <c r="K2038" s="1">
        <v>2.1511</v>
      </c>
      <c r="L2038" s="1">
        <v>0.68100000000000005</v>
      </c>
      <c r="M2038">
        <v>1</v>
      </c>
    </row>
    <row r="2039" spans="1:13" x14ac:dyDescent="0.3">
      <c r="A2039" s="2">
        <v>85054</v>
      </c>
      <c r="B2039" s="1">
        <v>1260.356</v>
      </c>
      <c r="C2039" s="1">
        <v>545.33889999999997</v>
      </c>
      <c r="D2039" s="1">
        <v>199.45140000000001</v>
      </c>
      <c r="E2039" s="2">
        <v>85893</v>
      </c>
      <c r="F2039" s="1">
        <v>329.08069999999998</v>
      </c>
      <c r="G2039" s="1">
        <v>0.93069999999999997</v>
      </c>
      <c r="H2039" s="1">
        <v>0.99019999999999997</v>
      </c>
      <c r="I2039" s="1">
        <v>0.58020000000000005</v>
      </c>
      <c r="J2039" s="1">
        <v>0.67279999999999995</v>
      </c>
      <c r="K2039" s="1">
        <v>2.7342</v>
      </c>
      <c r="L2039" s="1">
        <v>0.60340000000000005</v>
      </c>
      <c r="M2039">
        <v>1</v>
      </c>
    </row>
    <row r="2040" spans="1:13" x14ac:dyDescent="0.3">
      <c r="A2040" s="2">
        <v>88882</v>
      </c>
      <c r="B2040" s="1">
        <v>1280.1469999999999</v>
      </c>
      <c r="C2040" s="1">
        <v>551.1114</v>
      </c>
      <c r="D2040" s="1">
        <v>207.56819999999999</v>
      </c>
      <c r="E2040" s="2">
        <v>90298</v>
      </c>
      <c r="F2040" s="1">
        <v>336.40460000000002</v>
      </c>
      <c r="G2040" s="1">
        <v>0.9264</v>
      </c>
      <c r="H2040" s="1">
        <v>0.98429999999999995</v>
      </c>
      <c r="I2040" s="1">
        <v>0.59560000000000002</v>
      </c>
      <c r="J2040" s="1">
        <v>0.68159999999999998</v>
      </c>
      <c r="K2040" s="1">
        <v>2.6551</v>
      </c>
      <c r="L2040" s="1">
        <v>0.61040000000000005</v>
      </c>
      <c r="M2040">
        <v>1</v>
      </c>
    </row>
    <row r="2041" spans="1:13" x14ac:dyDescent="0.3">
      <c r="A2041" s="2">
        <v>97268</v>
      </c>
      <c r="B2041" s="1">
        <v>1268.1400000000001</v>
      </c>
      <c r="C2041" s="1">
        <v>522.34519999999998</v>
      </c>
      <c r="D2041" s="1">
        <v>238.00530000000001</v>
      </c>
      <c r="E2041" s="2">
        <v>98210</v>
      </c>
      <c r="F2041" s="1">
        <v>351.91680000000002</v>
      </c>
      <c r="G2041" s="1">
        <v>0.89019999999999999</v>
      </c>
      <c r="H2041" s="1">
        <v>0.99039999999999995</v>
      </c>
      <c r="I2041" s="1">
        <v>0.59050000000000002</v>
      </c>
      <c r="J2041" s="1">
        <v>0.7601</v>
      </c>
      <c r="K2041" s="1">
        <v>2.1947000000000001</v>
      </c>
      <c r="L2041" s="1">
        <v>0.67369999999999997</v>
      </c>
      <c r="M2041">
        <v>1</v>
      </c>
    </row>
    <row r="2042" spans="1:13" x14ac:dyDescent="0.3">
      <c r="A2042" s="2">
        <v>79492</v>
      </c>
      <c r="B2042" s="1">
        <v>1144.2429999999999</v>
      </c>
      <c r="C2042" s="1">
        <v>479.80090000000001</v>
      </c>
      <c r="D2042" s="1">
        <v>211.36619999999999</v>
      </c>
      <c r="E2042" s="2">
        <v>80094</v>
      </c>
      <c r="F2042" s="1">
        <v>318.13889999999998</v>
      </c>
      <c r="G2042" s="1">
        <v>0.89770000000000005</v>
      </c>
      <c r="H2042" s="1">
        <v>0.99250000000000005</v>
      </c>
      <c r="I2042" s="1">
        <v>0.75380000000000003</v>
      </c>
      <c r="J2042" s="1">
        <v>0.76300000000000001</v>
      </c>
      <c r="K2042" s="1">
        <v>2.27</v>
      </c>
      <c r="L2042" s="1">
        <v>0.66310000000000002</v>
      </c>
      <c r="M2042">
        <v>1</v>
      </c>
    </row>
    <row r="2043" spans="1:13" x14ac:dyDescent="0.3">
      <c r="A2043" s="2">
        <v>79459</v>
      </c>
      <c r="B2043" s="1">
        <v>1160.7739999999999</v>
      </c>
      <c r="C2043" s="1">
        <v>492.10480000000001</v>
      </c>
      <c r="D2043" s="1">
        <v>206.1489</v>
      </c>
      <c r="E2043" s="2">
        <v>80229</v>
      </c>
      <c r="F2043" s="1">
        <v>318.0729</v>
      </c>
      <c r="G2043" s="1">
        <v>0.90800000000000003</v>
      </c>
      <c r="H2043" s="1">
        <v>0.99039999999999995</v>
      </c>
      <c r="I2043" s="1">
        <v>0.72489999999999999</v>
      </c>
      <c r="J2043" s="1">
        <v>0.74109999999999998</v>
      </c>
      <c r="K2043" s="1">
        <v>2.3871000000000002</v>
      </c>
      <c r="L2043" s="1">
        <v>0.64639999999999997</v>
      </c>
      <c r="M2043">
        <v>1</v>
      </c>
    </row>
    <row r="2044" spans="1:13" x14ac:dyDescent="0.3">
      <c r="A2044" s="2">
        <v>73884</v>
      </c>
      <c r="B2044" s="1">
        <v>1104.07</v>
      </c>
      <c r="C2044" s="1">
        <v>427.8587</v>
      </c>
      <c r="D2044" s="1">
        <v>222.19589999999999</v>
      </c>
      <c r="E2044" s="2">
        <v>75275</v>
      </c>
      <c r="F2044" s="1">
        <v>306.71159999999998</v>
      </c>
      <c r="G2044" s="1">
        <v>0.85460000000000003</v>
      </c>
      <c r="H2044" s="1">
        <v>0.98150000000000004</v>
      </c>
      <c r="I2044" s="1">
        <v>0.63949999999999996</v>
      </c>
      <c r="J2044" s="1">
        <v>0.76170000000000004</v>
      </c>
      <c r="K2044" s="1">
        <v>1.9256</v>
      </c>
      <c r="L2044" s="1">
        <v>0.71689999999999998</v>
      </c>
      <c r="M2044">
        <v>1</v>
      </c>
    </row>
    <row r="2045" spans="1:13" x14ac:dyDescent="0.3">
      <c r="A2045" s="2">
        <v>87407</v>
      </c>
      <c r="B2045" s="1">
        <v>1204.1279999999999</v>
      </c>
      <c r="C2045" s="1">
        <v>498.59539999999998</v>
      </c>
      <c r="D2045" s="1">
        <v>223.9675</v>
      </c>
      <c r="E2045" s="2">
        <v>88256</v>
      </c>
      <c r="F2045" s="1">
        <v>333.60160000000002</v>
      </c>
      <c r="G2045" s="1">
        <v>0.89339999999999997</v>
      </c>
      <c r="H2045" s="1">
        <v>0.99039999999999995</v>
      </c>
      <c r="I2045" s="1">
        <v>0.73099999999999998</v>
      </c>
      <c r="J2045" s="1">
        <v>0.75749999999999995</v>
      </c>
      <c r="K2045" s="1">
        <v>2.2262</v>
      </c>
      <c r="L2045" s="1">
        <v>0.66910000000000003</v>
      </c>
      <c r="M2045">
        <v>1</v>
      </c>
    </row>
    <row r="2046" spans="1:13" x14ac:dyDescent="0.3">
      <c r="A2046" s="2">
        <v>80651</v>
      </c>
      <c r="B2046" s="1">
        <v>1164.7940000000001</v>
      </c>
      <c r="C2046" s="1">
        <v>460.85840000000002</v>
      </c>
      <c r="D2046" s="1">
        <v>224.57419999999999</v>
      </c>
      <c r="E2046" s="2">
        <v>81652</v>
      </c>
      <c r="F2046" s="1">
        <v>320.44979999999998</v>
      </c>
      <c r="G2046" s="1">
        <v>0.87319999999999998</v>
      </c>
      <c r="H2046" s="1">
        <v>0.98770000000000002</v>
      </c>
      <c r="I2046" s="1">
        <v>0.65959999999999996</v>
      </c>
      <c r="J2046" s="1">
        <v>0.747</v>
      </c>
      <c r="K2046" s="1">
        <v>2.0520999999999998</v>
      </c>
      <c r="L2046" s="1">
        <v>0.69530000000000003</v>
      </c>
      <c r="M2046">
        <v>1</v>
      </c>
    </row>
    <row r="2047" spans="1:13" x14ac:dyDescent="0.3">
      <c r="A2047" s="2">
        <v>136574</v>
      </c>
      <c r="B2047" s="1">
        <v>1559.45</v>
      </c>
      <c r="C2047" s="1">
        <v>661.91129999999998</v>
      </c>
      <c r="D2047" s="1">
        <v>267.38499999999999</v>
      </c>
      <c r="E2047" s="2">
        <v>138384</v>
      </c>
      <c r="F2047" s="1">
        <v>417.00290000000001</v>
      </c>
      <c r="G2047" s="1">
        <v>0.91479999999999995</v>
      </c>
      <c r="H2047" s="1">
        <v>0.9869</v>
      </c>
      <c r="I2047" s="1">
        <v>0.53129999999999999</v>
      </c>
      <c r="J2047" s="1">
        <v>0.70569999999999999</v>
      </c>
      <c r="K2047" s="1">
        <v>2.4754999999999998</v>
      </c>
      <c r="L2047" s="1">
        <v>0.63</v>
      </c>
      <c r="M2047">
        <v>1</v>
      </c>
    </row>
    <row r="2048" spans="1:13" x14ac:dyDescent="0.3">
      <c r="A2048" s="2">
        <v>81422</v>
      </c>
      <c r="B2048" s="1">
        <v>1153.5609999999999</v>
      </c>
      <c r="C2048" s="1">
        <v>480.81849999999997</v>
      </c>
      <c r="D2048" s="1">
        <v>216.2706</v>
      </c>
      <c r="E2048" s="2">
        <v>82045</v>
      </c>
      <c r="F2048" s="1">
        <v>321.9778</v>
      </c>
      <c r="G2048" s="1">
        <v>0.8931</v>
      </c>
      <c r="H2048" s="1">
        <v>0.99239999999999995</v>
      </c>
      <c r="I2048" s="1">
        <v>0.67459999999999998</v>
      </c>
      <c r="J2048" s="1">
        <v>0.76890000000000003</v>
      </c>
      <c r="K2048" s="1">
        <v>2.2231999999999998</v>
      </c>
      <c r="L2048" s="1">
        <v>0.66959999999999997</v>
      </c>
      <c r="M2048">
        <v>1</v>
      </c>
    </row>
    <row r="2049" spans="1:13" x14ac:dyDescent="0.3">
      <c r="A2049" s="2">
        <v>70499</v>
      </c>
      <c r="B2049" s="1">
        <v>1138.229</v>
      </c>
      <c r="C2049" s="1">
        <v>458.5958</v>
      </c>
      <c r="D2049" s="1">
        <v>196.779</v>
      </c>
      <c r="E2049" s="2">
        <v>71760</v>
      </c>
      <c r="F2049" s="1">
        <v>299.60329999999999</v>
      </c>
      <c r="G2049" s="1">
        <v>0.90329999999999999</v>
      </c>
      <c r="H2049" s="1">
        <v>0.98240000000000005</v>
      </c>
      <c r="I2049" s="1">
        <v>0.72450000000000003</v>
      </c>
      <c r="J2049" s="1">
        <v>0.68379999999999996</v>
      </c>
      <c r="K2049" s="1">
        <v>2.3304999999999998</v>
      </c>
      <c r="L2049" s="1">
        <v>0.65329999999999999</v>
      </c>
      <c r="M2049">
        <v>1</v>
      </c>
    </row>
    <row r="2050" spans="1:13" x14ac:dyDescent="0.3">
      <c r="A2050" s="2">
        <v>74859</v>
      </c>
      <c r="B2050" s="1">
        <v>1076.3920000000001</v>
      </c>
      <c r="C2050" s="1">
        <v>437.31049999999999</v>
      </c>
      <c r="D2050" s="1">
        <v>219.42699999999999</v>
      </c>
      <c r="E2050" s="2">
        <v>75487</v>
      </c>
      <c r="F2050" s="1">
        <v>308.7287</v>
      </c>
      <c r="G2050" s="1">
        <v>0.86499999999999999</v>
      </c>
      <c r="H2050" s="1">
        <v>0.99170000000000003</v>
      </c>
      <c r="I2050" s="1">
        <v>0.72470000000000001</v>
      </c>
      <c r="J2050" s="1">
        <v>0.81189999999999996</v>
      </c>
      <c r="K2050" s="1">
        <v>1.9930000000000001</v>
      </c>
      <c r="L2050" s="1">
        <v>0.70599999999999996</v>
      </c>
      <c r="M2050">
        <v>1</v>
      </c>
    </row>
    <row r="2051" spans="1:13" x14ac:dyDescent="0.3">
      <c r="A2051" s="2">
        <v>72537</v>
      </c>
      <c r="B2051" s="1">
        <v>1079.8889999999999</v>
      </c>
      <c r="C2051" s="1">
        <v>445.91910000000001</v>
      </c>
      <c r="D2051" s="1">
        <v>209.0018</v>
      </c>
      <c r="E2051" s="2">
        <v>73318</v>
      </c>
      <c r="F2051" s="1">
        <v>303.90289999999999</v>
      </c>
      <c r="G2051" s="1">
        <v>0.88339999999999996</v>
      </c>
      <c r="H2051" s="1">
        <v>0.98929999999999996</v>
      </c>
      <c r="I2051" s="1">
        <v>0.63870000000000005</v>
      </c>
      <c r="J2051" s="1">
        <v>0.78159999999999996</v>
      </c>
      <c r="K2051" s="1">
        <v>2.1335999999999999</v>
      </c>
      <c r="L2051" s="1">
        <v>0.68149999999999999</v>
      </c>
      <c r="M2051">
        <v>1</v>
      </c>
    </row>
    <row r="2052" spans="1:13" x14ac:dyDescent="0.3">
      <c r="A2052" s="2">
        <v>56296</v>
      </c>
      <c r="B2052" s="1">
        <v>931.01099999999997</v>
      </c>
      <c r="C2052" s="1">
        <v>378.59359999999998</v>
      </c>
      <c r="D2052" s="1">
        <v>190.03210000000001</v>
      </c>
      <c r="E2052" s="2">
        <v>56823</v>
      </c>
      <c r="F2052" s="1">
        <v>267.72800000000001</v>
      </c>
      <c r="G2052" s="1">
        <v>0.8649</v>
      </c>
      <c r="H2052" s="1">
        <v>0.99070000000000003</v>
      </c>
      <c r="I2052" s="1">
        <v>0.68459999999999999</v>
      </c>
      <c r="J2052" s="1">
        <v>0.81620000000000004</v>
      </c>
      <c r="K2052" s="1">
        <v>1.9923</v>
      </c>
      <c r="L2052" s="1">
        <v>0.70720000000000005</v>
      </c>
      <c r="M2052">
        <v>1</v>
      </c>
    </row>
    <row r="2053" spans="1:13" x14ac:dyDescent="0.3">
      <c r="A2053" s="2">
        <v>101280</v>
      </c>
      <c r="B2053" s="1">
        <v>1317.008</v>
      </c>
      <c r="C2053" s="1">
        <v>553.35339999999997</v>
      </c>
      <c r="D2053" s="1">
        <v>235.2002</v>
      </c>
      <c r="E2053" s="2">
        <v>102285</v>
      </c>
      <c r="F2053" s="1">
        <v>359.10120000000001</v>
      </c>
      <c r="G2053" s="1">
        <v>0.9052</v>
      </c>
      <c r="H2053" s="1">
        <v>0.99019999999999997</v>
      </c>
      <c r="I2053" s="1">
        <v>0.54420000000000002</v>
      </c>
      <c r="J2053" s="1">
        <v>0.73380000000000001</v>
      </c>
      <c r="K2053" s="1">
        <v>2.3527</v>
      </c>
      <c r="L2053" s="1">
        <v>0.64900000000000002</v>
      </c>
      <c r="M2053">
        <v>1</v>
      </c>
    </row>
    <row r="2054" spans="1:13" x14ac:dyDescent="0.3">
      <c r="A2054" s="2">
        <v>68921</v>
      </c>
      <c r="B2054" s="1">
        <v>1055.0619999999999</v>
      </c>
      <c r="C2054" s="1">
        <v>410.37090000000001</v>
      </c>
      <c r="D2054" s="1">
        <v>216.90860000000001</v>
      </c>
      <c r="E2054" s="2">
        <v>69859</v>
      </c>
      <c r="F2054" s="1">
        <v>296.2312</v>
      </c>
      <c r="G2054" s="1">
        <v>0.84889999999999999</v>
      </c>
      <c r="H2054" s="1">
        <v>0.98660000000000003</v>
      </c>
      <c r="I2054" s="1">
        <v>0.58709999999999996</v>
      </c>
      <c r="J2054" s="1">
        <v>0.77800000000000002</v>
      </c>
      <c r="K2054" s="1">
        <v>1.8918999999999999</v>
      </c>
      <c r="L2054" s="1">
        <v>0.72189999999999999</v>
      </c>
      <c r="M2054">
        <v>1</v>
      </c>
    </row>
    <row r="2055" spans="1:13" x14ac:dyDescent="0.3">
      <c r="A2055" s="2">
        <v>104523</v>
      </c>
      <c r="B2055" s="1">
        <v>1374.1579999999999</v>
      </c>
      <c r="C2055" s="1">
        <v>569.72199999999998</v>
      </c>
      <c r="D2055" s="1">
        <v>235.53190000000001</v>
      </c>
      <c r="E2055" s="2">
        <v>106372</v>
      </c>
      <c r="F2055" s="1">
        <v>364.80520000000001</v>
      </c>
      <c r="G2055" s="1">
        <v>0.91049999999999998</v>
      </c>
      <c r="H2055" s="1">
        <v>0.98260000000000003</v>
      </c>
      <c r="I2055" s="1">
        <v>0.58040000000000003</v>
      </c>
      <c r="J2055" s="1">
        <v>0.6956</v>
      </c>
      <c r="K2055" s="1">
        <v>2.4188999999999998</v>
      </c>
      <c r="L2055" s="1">
        <v>0.64029999999999998</v>
      </c>
      <c r="M2055">
        <v>1</v>
      </c>
    </row>
    <row r="2056" spans="1:13" x14ac:dyDescent="0.3">
      <c r="A2056" s="2">
        <v>79239</v>
      </c>
      <c r="B2056" s="1">
        <v>1131.8030000000001</v>
      </c>
      <c r="C2056" s="1">
        <v>468.31979999999999</v>
      </c>
      <c r="D2056" s="1">
        <v>216.29429999999999</v>
      </c>
      <c r="E2056" s="2">
        <v>79958</v>
      </c>
      <c r="F2056" s="1">
        <v>317.63220000000001</v>
      </c>
      <c r="G2056" s="1">
        <v>0.88700000000000001</v>
      </c>
      <c r="H2056" s="1">
        <v>0.99099999999999999</v>
      </c>
      <c r="I2056" s="1">
        <v>0.67290000000000005</v>
      </c>
      <c r="J2056" s="1">
        <v>0.77729999999999999</v>
      </c>
      <c r="K2056" s="1">
        <v>2.1652</v>
      </c>
      <c r="L2056" s="1">
        <v>0.67820000000000003</v>
      </c>
      <c r="M2056">
        <v>1</v>
      </c>
    </row>
    <row r="2057" spans="1:13" x14ac:dyDescent="0.3">
      <c r="A2057" s="2">
        <v>72278</v>
      </c>
      <c r="B2057" s="1">
        <v>1106.914</v>
      </c>
      <c r="C2057" s="1">
        <v>470.25069999999999</v>
      </c>
      <c r="D2057" s="1">
        <v>196.33690000000001</v>
      </c>
      <c r="E2057" s="2">
        <v>72891</v>
      </c>
      <c r="F2057" s="1">
        <v>303.35989999999998</v>
      </c>
      <c r="G2057" s="1">
        <v>0.90869999999999995</v>
      </c>
      <c r="H2057" s="1">
        <v>0.99160000000000004</v>
      </c>
      <c r="I2057" s="1">
        <v>0.72450000000000003</v>
      </c>
      <c r="J2057" s="1">
        <v>0.74129999999999996</v>
      </c>
      <c r="K2057" s="1">
        <v>2.3950999999999998</v>
      </c>
      <c r="L2057" s="1">
        <v>0.64510000000000001</v>
      </c>
      <c r="M2057">
        <v>1</v>
      </c>
    </row>
    <row r="2058" spans="1:13" x14ac:dyDescent="0.3">
      <c r="A2058" s="2">
        <v>110058</v>
      </c>
      <c r="B2058" s="1">
        <v>1406.421</v>
      </c>
      <c r="C2058" s="1">
        <v>606.75350000000003</v>
      </c>
      <c r="D2058" s="1">
        <v>231.952</v>
      </c>
      <c r="E2058" s="2">
        <v>111273</v>
      </c>
      <c r="F2058" s="1">
        <v>374.33969999999999</v>
      </c>
      <c r="G2058" s="1">
        <v>0.92400000000000004</v>
      </c>
      <c r="H2058" s="1">
        <v>0.98909999999999998</v>
      </c>
      <c r="I2058" s="1">
        <v>0.64649999999999996</v>
      </c>
      <c r="J2058" s="1">
        <v>0.69920000000000004</v>
      </c>
      <c r="K2058" s="1">
        <v>2.6158999999999999</v>
      </c>
      <c r="L2058" s="1">
        <v>0.61699999999999999</v>
      </c>
      <c r="M2058">
        <v>1</v>
      </c>
    </row>
    <row r="2059" spans="1:13" x14ac:dyDescent="0.3">
      <c r="A2059" s="2">
        <v>57840</v>
      </c>
      <c r="B2059" s="1">
        <v>986.47299999999996</v>
      </c>
      <c r="C2059" s="1">
        <v>418.97030000000001</v>
      </c>
      <c r="D2059" s="1">
        <v>176.5556</v>
      </c>
      <c r="E2059" s="2">
        <v>58299</v>
      </c>
      <c r="F2059" s="1">
        <v>271.37459999999999</v>
      </c>
      <c r="G2059" s="1">
        <v>0.90690000000000004</v>
      </c>
      <c r="H2059" s="1">
        <v>0.99209999999999998</v>
      </c>
      <c r="I2059" s="1">
        <v>0.61860000000000004</v>
      </c>
      <c r="J2059" s="1">
        <v>0.74690000000000001</v>
      </c>
      <c r="K2059" s="1">
        <v>2.3730000000000002</v>
      </c>
      <c r="L2059" s="1">
        <v>0.64770000000000005</v>
      </c>
      <c r="M2059">
        <v>1</v>
      </c>
    </row>
    <row r="2060" spans="1:13" x14ac:dyDescent="0.3">
      <c r="A2060" s="2">
        <v>97398</v>
      </c>
      <c r="B2060" s="1">
        <v>1242.4380000000001</v>
      </c>
      <c r="C2060" s="1">
        <v>511.92099999999999</v>
      </c>
      <c r="D2060" s="1">
        <v>243.06909999999999</v>
      </c>
      <c r="E2060" s="2">
        <v>98067</v>
      </c>
      <c r="F2060" s="1">
        <v>352.15190000000001</v>
      </c>
      <c r="G2060" s="1">
        <v>0.88009999999999999</v>
      </c>
      <c r="H2060" s="1">
        <v>0.99319999999999997</v>
      </c>
      <c r="I2060" s="1">
        <v>0.61380000000000001</v>
      </c>
      <c r="J2060" s="1">
        <v>0.79290000000000005</v>
      </c>
      <c r="K2060" s="1">
        <v>2.1061000000000001</v>
      </c>
      <c r="L2060" s="1">
        <v>0.68789999999999996</v>
      </c>
      <c r="M2060">
        <v>1</v>
      </c>
    </row>
    <row r="2061" spans="1:13" x14ac:dyDescent="0.3">
      <c r="A2061" s="2">
        <v>88290</v>
      </c>
      <c r="B2061" s="1">
        <v>1220.3309999999999</v>
      </c>
      <c r="C2061" s="1">
        <v>513.86469999999997</v>
      </c>
      <c r="D2061" s="1">
        <v>221.14510000000001</v>
      </c>
      <c r="E2061" s="2">
        <v>88954</v>
      </c>
      <c r="F2061" s="1">
        <v>335.2824</v>
      </c>
      <c r="G2061" s="1">
        <v>0.90269999999999995</v>
      </c>
      <c r="H2061" s="1">
        <v>0.99250000000000005</v>
      </c>
      <c r="I2061" s="1">
        <v>0.68969999999999998</v>
      </c>
      <c r="J2061" s="1">
        <v>0.745</v>
      </c>
      <c r="K2061" s="1">
        <v>2.3237000000000001</v>
      </c>
      <c r="L2061" s="1">
        <v>0.65249999999999997</v>
      </c>
      <c r="M2061">
        <v>1</v>
      </c>
    </row>
    <row r="2062" spans="1:13" x14ac:dyDescent="0.3">
      <c r="A2062" s="2">
        <v>92761</v>
      </c>
      <c r="B2062" s="1">
        <v>1213.211</v>
      </c>
      <c r="C2062" s="1">
        <v>502.40890000000002</v>
      </c>
      <c r="D2062" s="1">
        <v>235.7268</v>
      </c>
      <c r="E2062" s="2">
        <v>93383</v>
      </c>
      <c r="F2062" s="1">
        <v>343.66699999999997</v>
      </c>
      <c r="G2062" s="1">
        <v>0.8831</v>
      </c>
      <c r="H2062" s="1">
        <v>0.99329999999999996</v>
      </c>
      <c r="I2062" s="1">
        <v>0.60370000000000001</v>
      </c>
      <c r="J2062" s="1">
        <v>0.79200000000000004</v>
      </c>
      <c r="K2062" s="1">
        <v>2.1313</v>
      </c>
      <c r="L2062" s="1">
        <v>0.68400000000000005</v>
      </c>
      <c r="M2062">
        <v>1</v>
      </c>
    </row>
    <row r="2063" spans="1:13" x14ac:dyDescent="0.3">
      <c r="A2063" s="2">
        <v>90597</v>
      </c>
      <c r="B2063" s="1">
        <v>1352.2149999999999</v>
      </c>
      <c r="C2063" s="1">
        <v>605.5829</v>
      </c>
      <c r="D2063" s="1">
        <v>192.58799999999999</v>
      </c>
      <c r="E2063" s="2">
        <v>91557</v>
      </c>
      <c r="F2063" s="1">
        <v>339.63459999999998</v>
      </c>
      <c r="G2063" s="1">
        <v>0.94810000000000005</v>
      </c>
      <c r="H2063" s="1">
        <v>0.98950000000000005</v>
      </c>
      <c r="I2063" s="1">
        <v>0.46949999999999997</v>
      </c>
      <c r="J2063" s="1">
        <v>0.62260000000000004</v>
      </c>
      <c r="K2063" s="1">
        <v>3.1444000000000001</v>
      </c>
      <c r="L2063" s="1">
        <v>0.56079999999999997</v>
      </c>
      <c r="M2063">
        <v>1</v>
      </c>
    </row>
    <row r="2064" spans="1:13" x14ac:dyDescent="0.3">
      <c r="A2064" s="2">
        <v>66646</v>
      </c>
      <c r="B2064" s="1">
        <v>1051.3489999999999</v>
      </c>
      <c r="C2064" s="1">
        <v>444.67599999999999</v>
      </c>
      <c r="D2064" s="1">
        <v>191.94110000000001</v>
      </c>
      <c r="E2064" s="2">
        <v>67235</v>
      </c>
      <c r="F2064" s="1">
        <v>291.30110000000002</v>
      </c>
      <c r="G2064" s="1">
        <v>0.90200000000000002</v>
      </c>
      <c r="H2064" s="1">
        <v>0.99119999999999997</v>
      </c>
      <c r="I2064" s="1">
        <v>0.68049999999999999</v>
      </c>
      <c r="J2064" s="1">
        <v>0.75770000000000004</v>
      </c>
      <c r="K2064" s="1">
        <v>2.3167</v>
      </c>
      <c r="L2064" s="1">
        <v>0.65510000000000002</v>
      </c>
      <c r="M2064">
        <v>1</v>
      </c>
    </row>
    <row r="2065" spans="1:13" x14ac:dyDescent="0.3">
      <c r="A2065" s="2">
        <v>73763</v>
      </c>
      <c r="B2065" s="1">
        <v>1129.9090000000001</v>
      </c>
      <c r="C2065" s="1">
        <v>482.38720000000001</v>
      </c>
      <c r="D2065" s="1">
        <v>195.58699999999999</v>
      </c>
      <c r="E2065" s="2">
        <v>74838</v>
      </c>
      <c r="F2065" s="1">
        <v>306.46039999999999</v>
      </c>
      <c r="G2065" s="1">
        <v>0.91410000000000002</v>
      </c>
      <c r="H2065" s="1">
        <v>0.98560000000000003</v>
      </c>
      <c r="I2065" s="1">
        <v>0.76880000000000004</v>
      </c>
      <c r="J2065" s="1">
        <v>0.72599999999999998</v>
      </c>
      <c r="K2065" s="1">
        <v>2.4664000000000001</v>
      </c>
      <c r="L2065" s="1">
        <v>0.63529999999999998</v>
      </c>
      <c r="M2065">
        <v>1</v>
      </c>
    </row>
    <row r="2066" spans="1:13" x14ac:dyDescent="0.3">
      <c r="A2066" s="2">
        <v>84930</v>
      </c>
      <c r="B2066" s="1">
        <v>1204.4480000000001</v>
      </c>
      <c r="C2066" s="1">
        <v>508.78829999999999</v>
      </c>
      <c r="D2066" s="1">
        <v>213.0266</v>
      </c>
      <c r="E2066" s="2">
        <v>85665</v>
      </c>
      <c r="F2066" s="1">
        <v>328.84070000000003</v>
      </c>
      <c r="G2066" s="1">
        <v>0.90810000000000002</v>
      </c>
      <c r="H2066" s="1">
        <v>0.99139999999999995</v>
      </c>
      <c r="I2066" s="1">
        <v>0.54820000000000002</v>
      </c>
      <c r="J2066" s="1">
        <v>0.73570000000000002</v>
      </c>
      <c r="K2066" s="1">
        <v>2.3883999999999999</v>
      </c>
      <c r="L2066" s="1">
        <v>0.64629999999999999</v>
      </c>
      <c r="M2066">
        <v>1</v>
      </c>
    </row>
    <row r="2067" spans="1:13" x14ac:dyDescent="0.3">
      <c r="A2067" s="2">
        <v>59856</v>
      </c>
      <c r="B2067" s="1">
        <v>978.84100000000001</v>
      </c>
      <c r="C2067" s="1">
        <v>407.09300000000002</v>
      </c>
      <c r="D2067" s="1">
        <v>188.22790000000001</v>
      </c>
      <c r="E2067" s="2">
        <v>60556</v>
      </c>
      <c r="F2067" s="1">
        <v>276.0634</v>
      </c>
      <c r="G2067" s="1">
        <v>0.88670000000000004</v>
      </c>
      <c r="H2067" s="1">
        <v>0.98839999999999995</v>
      </c>
      <c r="I2067" s="1">
        <v>0.74470000000000003</v>
      </c>
      <c r="J2067" s="1">
        <v>0.78500000000000003</v>
      </c>
      <c r="K2067" s="1">
        <v>2.1627999999999998</v>
      </c>
      <c r="L2067" s="1">
        <v>0.67810000000000004</v>
      </c>
      <c r="M2067">
        <v>1</v>
      </c>
    </row>
    <row r="2068" spans="1:13" x14ac:dyDescent="0.3">
      <c r="A2068" s="2">
        <v>67675</v>
      </c>
      <c r="B2068" s="1">
        <v>1066.3219999999999</v>
      </c>
      <c r="C2068" s="1">
        <v>451.02749999999997</v>
      </c>
      <c r="D2068" s="1">
        <v>191.94900000000001</v>
      </c>
      <c r="E2068" s="2">
        <v>68226</v>
      </c>
      <c r="F2068" s="1">
        <v>293.54129999999998</v>
      </c>
      <c r="G2068" s="1">
        <v>0.90490000000000004</v>
      </c>
      <c r="H2068" s="1">
        <v>0.9919</v>
      </c>
      <c r="I2068" s="1">
        <v>0.73199999999999998</v>
      </c>
      <c r="J2068" s="1">
        <v>0.74790000000000001</v>
      </c>
      <c r="K2068" s="1">
        <v>2.3496999999999999</v>
      </c>
      <c r="L2068" s="1">
        <v>0.65080000000000005</v>
      </c>
      <c r="M2068">
        <v>1</v>
      </c>
    </row>
    <row r="2069" spans="1:13" x14ac:dyDescent="0.3">
      <c r="A2069" s="2">
        <v>86180</v>
      </c>
      <c r="B2069" s="1">
        <v>1207.0029999999999</v>
      </c>
      <c r="C2069" s="1">
        <v>505.22949999999997</v>
      </c>
      <c r="D2069" s="1">
        <v>218.1533</v>
      </c>
      <c r="E2069" s="2">
        <v>87156</v>
      </c>
      <c r="F2069" s="1">
        <v>331.2518</v>
      </c>
      <c r="G2069" s="1">
        <v>0.90200000000000002</v>
      </c>
      <c r="H2069" s="1">
        <v>0.98880000000000001</v>
      </c>
      <c r="I2069" s="1">
        <v>0.64529999999999998</v>
      </c>
      <c r="J2069" s="1">
        <v>0.74339999999999995</v>
      </c>
      <c r="K2069" s="1">
        <v>2.3159000000000001</v>
      </c>
      <c r="L2069" s="1">
        <v>0.65559999999999996</v>
      </c>
      <c r="M2069">
        <v>1</v>
      </c>
    </row>
    <row r="2070" spans="1:13" x14ac:dyDescent="0.3">
      <c r="A2070" s="2">
        <v>92226</v>
      </c>
      <c r="B2070" s="1">
        <v>1215.8050000000001</v>
      </c>
      <c r="C2070" s="1">
        <v>500.15300000000002</v>
      </c>
      <c r="D2070" s="1">
        <v>235.14490000000001</v>
      </c>
      <c r="E2070" s="2">
        <v>92967</v>
      </c>
      <c r="F2070" s="1">
        <v>342.67450000000002</v>
      </c>
      <c r="G2070" s="1">
        <v>0.88260000000000005</v>
      </c>
      <c r="H2070" s="1">
        <v>0.99199999999999999</v>
      </c>
      <c r="I2070" s="1">
        <v>0.61739999999999995</v>
      </c>
      <c r="J2070" s="1">
        <v>0.78400000000000003</v>
      </c>
      <c r="K2070" s="1">
        <v>2.1269999999999998</v>
      </c>
      <c r="L2070" s="1">
        <v>0.68510000000000004</v>
      </c>
      <c r="M2070">
        <v>1</v>
      </c>
    </row>
    <row r="2071" spans="1:13" x14ac:dyDescent="0.3">
      <c r="A2071" s="2">
        <v>92679</v>
      </c>
      <c r="B2071" s="1">
        <v>1258.5429999999999</v>
      </c>
      <c r="C2071" s="1">
        <v>533.88319999999999</v>
      </c>
      <c r="D2071" s="1">
        <v>222.08009999999999</v>
      </c>
      <c r="E2071" s="2">
        <v>93446</v>
      </c>
      <c r="F2071" s="1">
        <v>343.51499999999999</v>
      </c>
      <c r="G2071" s="1">
        <v>0.90939999999999999</v>
      </c>
      <c r="H2071" s="1">
        <v>0.99180000000000001</v>
      </c>
      <c r="I2071" s="1">
        <v>0.75700000000000001</v>
      </c>
      <c r="J2071" s="1">
        <v>0.73529999999999995</v>
      </c>
      <c r="K2071" s="1">
        <v>2.4039999999999999</v>
      </c>
      <c r="L2071" s="1">
        <v>0.64339999999999997</v>
      </c>
      <c r="M2071">
        <v>1</v>
      </c>
    </row>
    <row r="2072" spans="1:13" x14ac:dyDescent="0.3">
      <c r="A2072" s="2">
        <v>55848</v>
      </c>
      <c r="B2072" s="1">
        <v>936.42600000000004</v>
      </c>
      <c r="C2072" s="1">
        <v>383.98399999999998</v>
      </c>
      <c r="D2072" s="1">
        <v>185.8999</v>
      </c>
      <c r="E2072" s="2">
        <v>56278</v>
      </c>
      <c r="F2072" s="1">
        <v>266.66059999999999</v>
      </c>
      <c r="G2072" s="1">
        <v>0.875</v>
      </c>
      <c r="H2072" s="1">
        <v>0.99239999999999995</v>
      </c>
      <c r="I2072" s="1">
        <v>0.72719999999999996</v>
      </c>
      <c r="J2072" s="1">
        <v>0.80030000000000001</v>
      </c>
      <c r="K2072" s="1">
        <v>2.0655000000000001</v>
      </c>
      <c r="L2072" s="1">
        <v>0.69450000000000001</v>
      </c>
      <c r="M2072">
        <v>1</v>
      </c>
    </row>
    <row r="2073" spans="1:13" x14ac:dyDescent="0.3">
      <c r="A2073" s="2">
        <v>110296</v>
      </c>
      <c r="B2073" s="1">
        <v>1276.6890000000001</v>
      </c>
      <c r="C2073" s="1">
        <v>499.3648</v>
      </c>
      <c r="D2073" s="1">
        <v>282.58589999999998</v>
      </c>
      <c r="E2073" s="2">
        <v>111342</v>
      </c>
      <c r="F2073" s="1">
        <v>374.74419999999998</v>
      </c>
      <c r="G2073" s="1">
        <v>0.82450000000000001</v>
      </c>
      <c r="H2073" s="1">
        <v>0.99060000000000004</v>
      </c>
      <c r="I2073" s="1">
        <v>0.73089999999999999</v>
      </c>
      <c r="J2073" s="1">
        <v>0.85040000000000004</v>
      </c>
      <c r="K2073" s="1">
        <v>1.7670999999999999</v>
      </c>
      <c r="L2073" s="1">
        <v>0.75039999999999996</v>
      </c>
      <c r="M2073">
        <v>1</v>
      </c>
    </row>
    <row r="2074" spans="1:13" x14ac:dyDescent="0.3">
      <c r="A2074" s="2">
        <v>54519</v>
      </c>
      <c r="B2074" s="1">
        <v>917.65800000000002</v>
      </c>
      <c r="C2074" s="1">
        <v>374.87329999999997</v>
      </c>
      <c r="D2074" s="1">
        <v>185.68469999999999</v>
      </c>
      <c r="E2074" s="2">
        <v>54979</v>
      </c>
      <c r="F2074" s="1">
        <v>263.46870000000001</v>
      </c>
      <c r="G2074" s="1">
        <v>0.86870000000000003</v>
      </c>
      <c r="H2074" s="1">
        <v>0.99160000000000004</v>
      </c>
      <c r="I2074" s="1">
        <v>0.7651</v>
      </c>
      <c r="J2074" s="1">
        <v>0.81359999999999999</v>
      </c>
      <c r="K2074" s="1">
        <v>2.0188999999999999</v>
      </c>
      <c r="L2074" s="1">
        <v>0.70279999999999998</v>
      </c>
      <c r="M2074">
        <v>1</v>
      </c>
    </row>
    <row r="2075" spans="1:13" x14ac:dyDescent="0.3">
      <c r="A2075" s="2">
        <v>85203</v>
      </c>
      <c r="B2075" s="1">
        <v>1183.741</v>
      </c>
      <c r="C2075" s="1">
        <v>487.63040000000001</v>
      </c>
      <c r="D2075" s="1">
        <v>222.87710000000001</v>
      </c>
      <c r="E2075" s="2">
        <v>85939</v>
      </c>
      <c r="F2075" s="1">
        <v>329.36880000000002</v>
      </c>
      <c r="G2075" s="1">
        <v>0.88939999999999997</v>
      </c>
      <c r="H2075" s="1">
        <v>0.99139999999999995</v>
      </c>
      <c r="I2075" s="1">
        <v>0.74299999999999999</v>
      </c>
      <c r="J2075" s="1">
        <v>0.7641</v>
      </c>
      <c r="K2075" s="1">
        <v>2.1879</v>
      </c>
      <c r="L2075" s="1">
        <v>0.6754</v>
      </c>
      <c r="M2075">
        <v>1</v>
      </c>
    </row>
    <row r="2076" spans="1:13" x14ac:dyDescent="0.3">
      <c r="A2076" s="2">
        <v>86598</v>
      </c>
      <c r="B2076" s="1">
        <v>1242.787</v>
      </c>
      <c r="C2076" s="1">
        <v>534.48440000000005</v>
      </c>
      <c r="D2076" s="1">
        <v>206.70099999999999</v>
      </c>
      <c r="E2076" s="2">
        <v>87432</v>
      </c>
      <c r="F2076" s="1">
        <v>332.05419999999998</v>
      </c>
      <c r="G2076" s="1">
        <v>0.92220000000000002</v>
      </c>
      <c r="H2076" s="1">
        <v>0.99050000000000005</v>
      </c>
      <c r="I2076" s="1">
        <v>0.755</v>
      </c>
      <c r="J2076" s="1">
        <v>0.7046</v>
      </c>
      <c r="K2076" s="1">
        <v>2.5857999999999999</v>
      </c>
      <c r="L2076" s="1">
        <v>0.62129999999999996</v>
      </c>
      <c r="M2076">
        <v>1</v>
      </c>
    </row>
    <row r="2077" spans="1:13" x14ac:dyDescent="0.3">
      <c r="A2077" s="2">
        <v>93827</v>
      </c>
      <c r="B2077" s="1">
        <v>1313.8119999999999</v>
      </c>
      <c r="C2077" s="1">
        <v>564.20719999999994</v>
      </c>
      <c r="D2077" s="1">
        <v>215.25280000000001</v>
      </c>
      <c r="E2077" s="2">
        <v>95116</v>
      </c>
      <c r="F2077" s="1">
        <v>345.63600000000002</v>
      </c>
      <c r="G2077" s="1">
        <v>0.9244</v>
      </c>
      <c r="H2077" s="1">
        <v>0.98640000000000005</v>
      </c>
      <c r="I2077" s="1">
        <v>0.58509999999999995</v>
      </c>
      <c r="J2077" s="1">
        <v>0.68310000000000004</v>
      </c>
      <c r="K2077" s="1">
        <v>2.6211000000000002</v>
      </c>
      <c r="L2077" s="1">
        <v>0.61260000000000003</v>
      </c>
      <c r="M2077">
        <v>1</v>
      </c>
    </row>
    <row r="2078" spans="1:13" x14ac:dyDescent="0.3">
      <c r="A2078" s="2">
        <v>93330</v>
      </c>
      <c r="B2078" s="1">
        <v>1278.152</v>
      </c>
      <c r="C2078" s="1">
        <v>549.08730000000003</v>
      </c>
      <c r="D2078" s="1">
        <v>217.0727</v>
      </c>
      <c r="E2078" s="2">
        <v>94094</v>
      </c>
      <c r="F2078" s="1">
        <v>344.71940000000001</v>
      </c>
      <c r="G2078" s="1">
        <v>0.91849999999999998</v>
      </c>
      <c r="H2078" s="1">
        <v>0.9919</v>
      </c>
      <c r="I2078" s="1">
        <v>0.75560000000000005</v>
      </c>
      <c r="J2078" s="1">
        <v>0.71789999999999998</v>
      </c>
      <c r="K2078" s="1">
        <v>2.5295000000000001</v>
      </c>
      <c r="L2078" s="1">
        <v>0.62780000000000002</v>
      </c>
      <c r="M2078">
        <v>1</v>
      </c>
    </row>
    <row r="2079" spans="1:13" x14ac:dyDescent="0.3">
      <c r="A2079" s="2">
        <v>91020</v>
      </c>
      <c r="B2079" s="1">
        <v>1184.306</v>
      </c>
      <c r="C2079" s="1">
        <v>475.7287</v>
      </c>
      <c r="D2079" s="1">
        <v>244.13659999999999</v>
      </c>
      <c r="E2079" s="2">
        <v>91777</v>
      </c>
      <c r="F2079" s="1">
        <v>340.42660000000001</v>
      </c>
      <c r="G2079" s="1">
        <v>0.85829999999999995</v>
      </c>
      <c r="H2079" s="1">
        <v>0.99180000000000001</v>
      </c>
      <c r="I2079" s="1">
        <v>0.75860000000000005</v>
      </c>
      <c r="J2079" s="1">
        <v>0.8155</v>
      </c>
      <c r="K2079" s="1">
        <v>1.9486000000000001</v>
      </c>
      <c r="L2079" s="1">
        <v>0.71560000000000001</v>
      </c>
      <c r="M2079">
        <v>1</v>
      </c>
    </row>
    <row r="2080" spans="1:13" x14ac:dyDescent="0.3">
      <c r="A2080" s="2">
        <v>82200</v>
      </c>
      <c r="B2080" s="1">
        <v>1215.347</v>
      </c>
      <c r="C2080" s="1">
        <v>525.49940000000004</v>
      </c>
      <c r="D2080" s="1">
        <v>199.30619999999999</v>
      </c>
      <c r="E2080" s="2">
        <v>82967</v>
      </c>
      <c r="F2080" s="1">
        <v>323.51240000000001</v>
      </c>
      <c r="G2080" s="1">
        <v>0.92530000000000001</v>
      </c>
      <c r="H2080" s="1">
        <v>0.99080000000000001</v>
      </c>
      <c r="I2080" s="1">
        <v>0.76229999999999998</v>
      </c>
      <c r="J2080" s="1">
        <v>0.69930000000000003</v>
      </c>
      <c r="K2080" s="1">
        <v>2.6366000000000001</v>
      </c>
      <c r="L2080" s="1">
        <v>0.61560000000000004</v>
      </c>
      <c r="M2080">
        <v>1</v>
      </c>
    </row>
    <row r="2081" spans="1:13" x14ac:dyDescent="0.3">
      <c r="A2081" s="2">
        <v>85988</v>
      </c>
      <c r="B2081" s="1">
        <v>1187.6010000000001</v>
      </c>
      <c r="C2081" s="1">
        <v>495.8356</v>
      </c>
      <c r="D2081" s="1">
        <v>221.2252</v>
      </c>
      <c r="E2081" s="2">
        <v>86928</v>
      </c>
      <c r="F2081" s="1">
        <v>330.88260000000002</v>
      </c>
      <c r="G2081" s="1">
        <v>0.89490000000000003</v>
      </c>
      <c r="H2081" s="1">
        <v>0.98919999999999997</v>
      </c>
      <c r="I2081" s="1">
        <v>0.77180000000000004</v>
      </c>
      <c r="J2081" s="1">
        <v>0.7661</v>
      </c>
      <c r="K2081" s="1">
        <v>2.2412999999999998</v>
      </c>
      <c r="L2081" s="1">
        <v>0.6673</v>
      </c>
      <c r="M2081">
        <v>1</v>
      </c>
    </row>
    <row r="2082" spans="1:13" x14ac:dyDescent="0.3">
      <c r="A2082" s="2">
        <v>78565</v>
      </c>
      <c r="B2082" s="1">
        <v>1140.5930000000001</v>
      </c>
      <c r="C2082" s="1">
        <v>472.70740000000001</v>
      </c>
      <c r="D2082" s="1">
        <v>212.3134</v>
      </c>
      <c r="E2082" s="2">
        <v>79268</v>
      </c>
      <c r="F2082" s="1">
        <v>316.27850000000001</v>
      </c>
      <c r="G2082" s="1">
        <v>0.89349999999999996</v>
      </c>
      <c r="H2082" s="1">
        <v>0.99109999999999998</v>
      </c>
      <c r="I2082" s="1">
        <v>0.6593</v>
      </c>
      <c r="J2082" s="1">
        <v>0.75890000000000002</v>
      </c>
      <c r="K2082" s="1">
        <v>2.2265000000000001</v>
      </c>
      <c r="L2082" s="1">
        <v>0.66910000000000003</v>
      </c>
      <c r="M2082">
        <v>1</v>
      </c>
    </row>
    <row r="2083" spans="1:13" x14ac:dyDescent="0.3">
      <c r="A2083" s="2">
        <v>85893</v>
      </c>
      <c r="B2083" s="1">
        <v>1244.1849999999999</v>
      </c>
      <c r="C2083" s="1">
        <v>532.94150000000002</v>
      </c>
      <c r="D2083" s="1">
        <v>205.9913</v>
      </c>
      <c r="E2083" s="2">
        <v>86843</v>
      </c>
      <c r="F2083" s="1">
        <v>330.69979999999998</v>
      </c>
      <c r="G2083" s="1">
        <v>0.92230000000000001</v>
      </c>
      <c r="H2083" s="1">
        <v>0.98909999999999998</v>
      </c>
      <c r="I2083" s="1">
        <v>0.76959999999999995</v>
      </c>
      <c r="J2083" s="1">
        <v>0.69730000000000003</v>
      </c>
      <c r="K2083" s="1">
        <v>2.5872000000000002</v>
      </c>
      <c r="L2083" s="1">
        <v>0.62050000000000005</v>
      </c>
      <c r="M2083">
        <v>1</v>
      </c>
    </row>
    <row r="2084" spans="1:13" x14ac:dyDescent="0.3">
      <c r="A2084" s="2">
        <v>74249</v>
      </c>
      <c r="B2084" s="1">
        <v>1082.2260000000001</v>
      </c>
      <c r="C2084" s="1">
        <v>434.44740000000002</v>
      </c>
      <c r="D2084" s="1">
        <v>218.4924</v>
      </c>
      <c r="E2084" s="2">
        <v>75291</v>
      </c>
      <c r="F2084" s="1">
        <v>307.4683</v>
      </c>
      <c r="G2084" s="1">
        <v>0.86429999999999996</v>
      </c>
      <c r="H2084" s="1">
        <v>0.98619999999999997</v>
      </c>
      <c r="I2084" s="1">
        <v>0.7379</v>
      </c>
      <c r="J2084" s="1">
        <v>0.79659999999999997</v>
      </c>
      <c r="K2084" s="1">
        <v>1.9883999999999999</v>
      </c>
      <c r="L2084" s="1">
        <v>0.7077</v>
      </c>
      <c r="M2084">
        <v>1</v>
      </c>
    </row>
    <row r="2085" spans="1:13" x14ac:dyDescent="0.3">
      <c r="A2085" s="2">
        <v>97267</v>
      </c>
      <c r="B2085" s="1">
        <v>1259.3240000000001</v>
      </c>
      <c r="C2085" s="1">
        <v>519.9828</v>
      </c>
      <c r="D2085" s="1">
        <v>239.02690000000001</v>
      </c>
      <c r="E2085" s="2">
        <v>98109</v>
      </c>
      <c r="F2085" s="1">
        <v>351.91500000000002</v>
      </c>
      <c r="G2085" s="1">
        <v>0.8881</v>
      </c>
      <c r="H2085" s="1">
        <v>0.99139999999999995</v>
      </c>
      <c r="I2085" s="1">
        <v>0.745</v>
      </c>
      <c r="J2085" s="1">
        <v>0.77070000000000005</v>
      </c>
      <c r="K2085" s="1">
        <v>2.1753999999999998</v>
      </c>
      <c r="L2085" s="1">
        <v>0.67679999999999996</v>
      </c>
      <c r="M2085">
        <v>1</v>
      </c>
    </row>
    <row r="2086" spans="1:13" x14ac:dyDescent="0.3">
      <c r="A2086" s="2">
        <v>83194</v>
      </c>
      <c r="B2086" s="1">
        <v>1209.6510000000001</v>
      </c>
      <c r="C2086" s="1">
        <v>517.52430000000004</v>
      </c>
      <c r="D2086" s="1">
        <v>205.1858</v>
      </c>
      <c r="E2086" s="2">
        <v>84025</v>
      </c>
      <c r="F2086" s="1">
        <v>325.46260000000001</v>
      </c>
      <c r="G2086" s="1">
        <v>0.91800000000000004</v>
      </c>
      <c r="H2086" s="1">
        <v>0.99009999999999998</v>
      </c>
      <c r="I2086" s="1">
        <v>0.7399</v>
      </c>
      <c r="J2086" s="1">
        <v>0.71450000000000002</v>
      </c>
      <c r="K2086" s="1">
        <v>2.5222000000000002</v>
      </c>
      <c r="L2086" s="1">
        <v>0.62890000000000001</v>
      </c>
      <c r="M2086">
        <v>1</v>
      </c>
    </row>
    <row r="2087" spans="1:13" x14ac:dyDescent="0.3">
      <c r="A2087" s="2">
        <v>71719</v>
      </c>
      <c r="B2087" s="1">
        <v>1037.991</v>
      </c>
      <c r="C2087" s="1">
        <v>407.55590000000001</v>
      </c>
      <c r="D2087" s="1">
        <v>226.02359999999999</v>
      </c>
      <c r="E2087" s="2">
        <v>72393</v>
      </c>
      <c r="F2087" s="1">
        <v>302.18450000000001</v>
      </c>
      <c r="G2087" s="1">
        <v>0.83209999999999995</v>
      </c>
      <c r="H2087" s="1">
        <v>0.99070000000000003</v>
      </c>
      <c r="I2087" s="1">
        <v>0.73850000000000005</v>
      </c>
      <c r="J2087" s="1">
        <v>0.83650000000000002</v>
      </c>
      <c r="K2087" s="1">
        <v>1.8031999999999999</v>
      </c>
      <c r="L2087" s="1">
        <v>0.74150000000000005</v>
      </c>
      <c r="M2087">
        <v>1</v>
      </c>
    </row>
    <row r="2088" spans="1:13" x14ac:dyDescent="0.3">
      <c r="A2088" s="2">
        <v>109005</v>
      </c>
      <c r="B2088" s="1">
        <v>1325.519</v>
      </c>
      <c r="C2088" s="1">
        <v>535.69680000000005</v>
      </c>
      <c r="D2088" s="1">
        <v>259.88479999999998</v>
      </c>
      <c r="E2088" s="2">
        <v>110274</v>
      </c>
      <c r="F2088" s="1">
        <v>372.5446</v>
      </c>
      <c r="G2088" s="1">
        <v>0.87439999999999996</v>
      </c>
      <c r="H2088" s="1">
        <v>0.98850000000000005</v>
      </c>
      <c r="I2088" s="1">
        <v>0.72599999999999998</v>
      </c>
      <c r="J2088" s="1">
        <v>0.77959999999999996</v>
      </c>
      <c r="K2088" s="1">
        <v>2.0613000000000001</v>
      </c>
      <c r="L2088" s="1">
        <v>0.69540000000000002</v>
      </c>
      <c r="M2088">
        <v>1</v>
      </c>
    </row>
    <row r="2089" spans="1:13" x14ac:dyDescent="0.3">
      <c r="A2089" s="2">
        <v>115744</v>
      </c>
      <c r="B2089" s="1">
        <v>1430.1690000000001</v>
      </c>
      <c r="C2089" s="1">
        <v>612.32010000000002</v>
      </c>
      <c r="D2089" s="1">
        <v>241.15860000000001</v>
      </c>
      <c r="E2089" s="2">
        <v>116606</v>
      </c>
      <c r="F2089" s="1">
        <v>383.88780000000003</v>
      </c>
      <c r="G2089" s="1">
        <v>0.91920000000000002</v>
      </c>
      <c r="H2089" s="1">
        <v>0.99260000000000004</v>
      </c>
      <c r="I2089" s="1">
        <v>0.69710000000000005</v>
      </c>
      <c r="J2089" s="1">
        <v>0.71109999999999995</v>
      </c>
      <c r="K2089" s="1">
        <v>2.5390999999999999</v>
      </c>
      <c r="L2089" s="1">
        <v>0.62690000000000001</v>
      </c>
      <c r="M2089">
        <v>1</v>
      </c>
    </row>
    <row r="2090" spans="1:13" x14ac:dyDescent="0.3">
      <c r="A2090" s="2">
        <v>108954</v>
      </c>
      <c r="B2090" s="1">
        <v>1419.7529999999999</v>
      </c>
      <c r="C2090" s="1">
        <v>620.09680000000003</v>
      </c>
      <c r="D2090" s="1">
        <v>224.50370000000001</v>
      </c>
      <c r="E2090" s="2">
        <v>110095</v>
      </c>
      <c r="F2090" s="1">
        <v>372.45740000000001</v>
      </c>
      <c r="G2090" s="1">
        <v>0.93220000000000003</v>
      </c>
      <c r="H2090" s="1">
        <v>0.98960000000000004</v>
      </c>
      <c r="I2090" s="1">
        <v>0.74060000000000004</v>
      </c>
      <c r="J2090" s="1">
        <v>0.67920000000000003</v>
      </c>
      <c r="K2090" s="1">
        <v>2.7621000000000002</v>
      </c>
      <c r="L2090" s="1">
        <v>0.60060000000000002</v>
      </c>
      <c r="M2090">
        <v>1</v>
      </c>
    </row>
    <row r="2091" spans="1:13" x14ac:dyDescent="0.3">
      <c r="A2091" s="2">
        <v>83192</v>
      </c>
      <c r="B2091" s="1">
        <v>1234.2629999999999</v>
      </c>
      <c r="C2091" s="1">
        <v>541.29169999999999</v>
      </c>
      <c r="D2091" s="1">
        <v>196.18940000000001</v>
      </c>
      <c r="E2091" s="2">
        <v>83761</v>
      </c>
      <c r="F2091" s="1">
        <v>325.45870000000002</v>
      </c>
      <c r="G2091" s="1">
        <v>0.93200000000000005</v>
      </c>
      <c r="H2091" s="1">
        <v>0.99319999999999997</v>
      </c>
      <c r="I2091" s="1">
        <v>0.75149999999999995</v>
      </c>
      <c r="J2091" s="1">
        <v>0.68620000000000003</v>
      </c>
      <c r="K2091" s="1">
        <v>2.7589999999999999</v>
      </c>
      <c r="L2091" s="1">
        <v>0.60129999999999995</v>
      </c>
      <c r="M2091">
        <v>1</v>
      </c>
    </row>
    <row r="2092" spans="1:13" x14ac:dyDescent="0.3">
      <c r="A2092" s="2">
        <v>88385</v>
      </c>
      <c r="B2092" s="1">
        <v>1227.384</v>
      </c>
      <c r="C2092" s="1">
        <v>516.81859999999995</v>
      </c>
      <c r="D2092" s="1">
        <v>218.3544</v>
      </c>
      <c r="E2092" s="2">
        <v>89255</v>
      </c>
      <c r="F2092" s="1">
        <v>335.46280000000002</v>
      </c>
      <c r="G2092" s="1">
        <v>0.90639999999999998</v>
      </c>
      <c r="H2092" s="1">
        <v>0.99029999999999996</v>
      </c>
      <c r="I2092" s="1">
        <v>0.7137</v>
      </c>
      <c r="J2092" s="1">
        <v>0.73729999999999996</v>
      </c>
      <c r="K2092" s="1">
        <v>2.3668999999999998</v>
      </c>
      <c r="L2092" s="1">
        <v>0.64910000000000001</v>
      </c>
      <c r="M2092">
        <v>1</v>
      </c>
    </row>
    <row r="2093" spans="1:13" x14ac:dyDescent="0.3">
      <c r="A2093" s="2">
        <v>84329</v>
      </c>
      <c r="B2093" s="1">
        <v>1139.8910000000001</v>
      </c>
      <c r="C2093" s="1">
        <v>461.91370000000001</v>
      </c>
      <c r="D2093" s="1">
        <v>233.76349999999999</v>
      </c>
      <c r="E2093" s="2">
        <v>84990</v>
      </c>
      <c r="F2093" s="1">
        <v>327.67520000000002</v>
      </c>
      <c r="G2093" s="1">
        <v>0.86250000000000004</v>
      </c>
      <c r="H2093" s="1">
        <v>0.99219999999999997</v>
      </c>
      <c r="I2093" s="1">
        <v>0.67900000000000005</v>
      </c>
      <c r="J2093" s="1">
        <v>0.81559999999999999</v>
      </c>
      <c r="K2093" s="1">
        <v>1.976</v>
      </c>
      <c r="L2093" s="1">
        <v>0.70940000000000003</v>
      </c>
      <c r="M2093">
        <v>1</v>
      </c>
    </row>
    <row r="2094" spans="1:13" x14ac:dyDescent="0.3">
      <c r="A2094" s="2">
        <v>86279</v>
      </c>
      <c r="B2094" s="1">
        <v>1195.527</v>
      </c>
      <c r="C2094" s="1">
        <v>504.16210000000001</v>
      </c>
      <c r="D2094" s="1">
        <v>218.3972</v>
      </c>
      <c r="E2094" s="2">
        <v>86983</v>
      </c>
      <c r="F2094" s="1">
        <v>331.44209999999998</v>
      </c>
      <c r="G2094" s="1">
        <v>0.90129999999999999</v>
      </c>
      <c r="H2094" s="1">
        <v>0.9919</v>
      </c>
      <c r="I2094" s="1">
        <v>0.72870000000000001</v>
      </c>
      <c r="J2094" s="1">
        <v>0.75860000000000005</v>
      </c>
      <c r="K2094" s="1">
        <v>2.3085</v>
      </c>
      <c r="L2094" s="1">
        <v>0.65739999999999998</v>
      </c>
      <c r="M2094">
        <v>1</v>
      </c>
    </row>
    <row r="2095" spans="1:13" x14ac:dyDescent="0.3">
      <c r="A2095" s="2">
        <v>75634</v>
      </c>
      <c r="B2095" s="1">
        <v>1110.3869999999999</v>
      </c>
      <c r="C2095" s="1">
        <v>429.98360000000002</v>
      </c>
      <c r="D2095" s="1">
        <v>229.97</v>
      </c>
      <c r="E2095" s="2">
        <v>76640</v>
      </c>
      <c r="F2095" s="1">
        <v>310.3227</v>
      </c>
      <c r="G2095" s="1">
        <v>0.84499999999999997</v>
      </c>
      <c r="H2095" s="1">
        <v>0.9869</v>
      </c>
      <c r="I2095" s="1">
        <v>0.57930000000000004</v>
      </c>
      <c r="J2095" s="1">
        <v>0.77090000000000003</v>
      </c>
      <c r="K2095" s="1">
        <v>1.8696999999999999</v>
      </c>
      <c r="L2095" s="1">
        <v>0.72170000000000001</v>
      </c>
      <c r="M2095">
        <v>1</v>
      </c>
    </row>
    <row r="2096" spans="1:13" x14ac:dyDescent="0.3">
      <c r="A2096" s="2">
        <v>88874</v>
      </c>
      <c r="B2096" s="1">
        <v>1241.548</v>
      </c>
      <c r="C2096" s="1">
        <v>529.57770000000005</v>
      </c>
      <c r="D2096" s="1">
        <v>213.95580000000001</v>
      </c>
      <c r="E2096" s="2">
        <v>89806</v>
      </c>
      <c r="F2096" s="1">
        <v>336.3895</v>
      </c>
      <c r="G2096" s="1">
        <v>0.91479999999999995</v>
      </c>
      <c r="H2096" s="1">
        <v>0.98960000000000004</v>
      </c>
      <c r="I2096" s="1">
        <v>0.63539999999999996</v>
      </c>
      <c r="J2096" s="1">
        <v>0.72450000000000003</v>
      </c>
      <c r="K2096" s="1">
        <v>2.4752000000000001</v>
      </c>
      <c r="L2096" s="1">
        <v>0.63519999999999999</v>
      </c>
      <c r="M2096">
        <v>1</v>
      </c>
    </row>
    <row r="2097" spans="1:13" x14ac:dyDescent="0.3">
      <c r="A2097" s="2">
        <v>77802</v>
      </c>
      <c r="B2097" s="1">
        <v>1087.4670000000001</v>
      </c>
      <c r="C2097" s="1">
        <v>435.51749999999998</v>
      </c>
      <c r="D2097" s="1">
        <v>228.23400000000001</v>
      </c>
      <c r="E2097" s="2">
        <v>78490</v>
      </c>
      <c r="F2097" s="1">
        <v>314.7389</v>
      </c>
      <c r="G2097" s="1">
        <v>0.85170000000000001</v>
      </c>
      <c r="H2097" s="1">
        <v>0.99119999999999997</v>
      </c>
      <c r="I2097" s="1">
        <v>0.63519999999999999</v>
      </c>
      <c r="J2097" s="1">
        <v>0.82669999999999999</v>
      </c>
      <c r="K2097" s="1">
        <v>1.9081999999999999</v>
      </c>
      <c r="L2097" s="1">
        <v>0.72270000000000001</v>
      </c>
      <c r="M2097">
        <v>1</v>
      </c>
    </row>
    <row r="2098" spans="1:13" x14ac:dyDescent="0.3">
      <c r="A2098" s="2">
        <v>92741</v>
      </c>
      <c r="B2098" s="1">
        <v>1190.617</v>
      </c>
      <c r="C2098" s="1">
        <v>473.05090000000001</v>
      </c>
      <c r="D2098" s="1">
        <v>250.72049999999999</v>
      </c>
      <c r="E2098" s="2">
        <v>93415</v>
      </c>
      <c r="F2098" s="1">
        <v>343.62990000000002</v>
      </c>
      <c r="G2098" s="1">
        <v>0.84799999999999998</v>
      </c>
      <c r="H2098" s="1">
        <v>0.99280000000000002</v>
      </c>
      <c r="I2098" s="1">
        <v>0.66549999999999998</v>
      </c>
      <c r="J2098" s="1">
        <v>0.82210000000000005</v>
      </c>
      <c r="K2098" s="1">
        <v>1.8868</v>
      </c>
      <c r="L2098" s="1">
        <v>0.72640000000000005</v>
      </c>
      <c r="M2098">
        <v>1</v>
      </c>
    </row>
    <row r="2099" spans="1:13" x14ac:dyDescent="0.3">
      <c r="A2099" s="2">
        <v>82455</v>
      </c>
      <c r="B2099" s="1">
        <v>1267.162</v>
      </c>
      <c r="C2099" s="1">
        <v>559.18600000000004</v>
      </c>
      <c r="D2099" s="1">
        <v>188.50210000000001</v>
      </c>
      <c r="E2099" s="2">
        <v>83197</v>
      </c>
      <c r="F2099" s="1">
        <v>324.0138</v>
      </c>
      <c r="G2099" s="1">
        <v>0.9415</v>
      </c>
      <c r="H2099" s="1">
        <v>0.99109999999999998</v>
      </c>
      <c r="I2099" s="1">
        <v>0.48220000000000002</v>
      </c>
      <c r="J2099" s="1">
        <v>0.64529999999999998</v>
      </c>
      <c r="K2099" s="1">
        <v>2.9664999999999999</v>
      </c>
      <c r="L2099" s="1">
        <v>0.57940000000000003</v>
      </c>
      <c r="M2099">
        <v>1</v>
      </c>
    </row>
    <row r="2100" spans="1:13" x14ac:dyDescent="0.3">
      <c r="A2100" s="2">
        <v>62717</v>
      </c>
      <c r="B2100" s="1">
        <v>997.47900000000004</v>
      </c>
      <c r="C2100" s="1">
        <v>405.5403</v>
      </c>
      <c r="D2100" s="1">
        <v>198.01480000000001</v>
      </c>
      <c r="E2100" s="2">
        <v>63319</v>
      </c>
      <c r="F2100" s="1">
        <v>282.58409999999998</v>
      </c>
      <c r="G2100" s="1">
        <v>0.87270000000000003</v>
      </c>
      <c r="H2100" s="1">
        <v>0.99050000000000005</v>
      </c>
      <c r="I2100" s="1">
        <v>0.60329999999999995</v>
      </c>
      <c r="J2100" s="1">
        <v>0.79210000000000003</v>
      </c>
      <c r="K2100" s="1">
        <v>2.048</v>
      </c>
      <c r="L2100" s="1">
        <v>0.69679999999999997</v>
      </c>
      <c r="M2100">
        <v>1</v>
      </c>
    </row>
    <row r="2101" spans="1:13" x14ac:dyDescent="0.3">
      <c r="A2101" s="2">
        <v>65453</v>
      </c>
      <c r="B2101" s="1">
        <v>1041.835</v>
      </c>
      <c r="C2101" s="1">
        <v>433.84500000000003</v>
      </c>
      <c r="D2101" s="1">
        <v>193.0942</v>
      </c>
      <c r="E2101" s="2">
        <v>66027</v>
      </c>
      <c r="F2101" s="1">
        <v>288.68209999999999</v>
      </c>
      <c r="G2101" s="1">
        <v>0.89549999999999996</v>
      </c>
      <c r="H2101" s="1">
        <v>0.99129999999999996</v>
      </c>
      <c r="I2101" s="1">
        <v>0.57969999999999999</v>
      </c>
      <c r="J2101" s="1">
        <v>0.75780000000000003</v>
      </c>
      <c r="K2101" s="1">
        <v>2.2467999999999999</v>
      </c>
      <c r="L2101" s="1">
        <v>0.66539999999999999</v>
      </c>
      <c r="M2101">
        <v>1</v>
      </c>
    </row>
    <row r="2102" spans="1:13" x14ac:dyDescent="0.3">
      <c r="A2102" s="2">
        <v>81158</v>
      </c>
      <c r="B2102" s="1">
        <v>1187.5319999999999</v>
      </c>
      <c r="C2102" s="1">
        <v>506.27460000000002</v>
      </c>
      <c r="D2102" s="1">
        <v>205.4392</v>
      </c>
      <c r="E2102" s="2">
        <v>82178</v>
      </c>
      <c r="F2102" s="1">
        <v>321.4554</v>
      </c>
      <c r="G2102" s="1">
        <v>0.91400000000000003</v>
      </c>
      <c r="H2102" s="1">
        <v>0.98760000000000003</v>
      </c>
      <c r="I2102" s="1">
        <v>0.75360000000000005</v>
      </c>
      <c r="J2102" s="1">
        <v>0.72319999999999995</v>
      </c>
      <c r="K2102" s="1">
        <v>2.4643999999999999</v>
      </c>
      <c r="L2102" s="1">
        <v>0.63490000000000002</v>
      </c>
      <c r="M2102">
        <v>1</v>
      </c>
    </row>
    <row r="2103" spans="1:13" x14ac:dyDescent="0.3">
      <c r="A2103" s="2">
        <v>60780</v>
      </c>
      <c r="B2103" s="1">
        <v>1022.444</v>
      </c>
      <c r="C2103" s="1">
        <v>434.36160000000001</v>
      </c>
      <c r="D2103" s="1">
        <v>179.06829999999999</v>
      </c>
      <c r="E2103" s="2">
        <v>61611</v>
      </c>
      <c r="F2103" s="1">
        <v>278.18610000000001</v>
      </c>
      <c r="G2103" s="1">
        <v>0.91110000000000002</v>
      </c>
      <c r="H2103" s="1">
        <v>0.98650000000000004</v>
      </c>
      <c r="I2103" s="1">
        <v>0.57169999999999999</v>
      </c>
      <c r="J2103" s="1">
        <v>0.73060000000000003</v>
      </c>
      <c r="K2103" s="1">
        <v>2.4257</v>
      </c>
      <c r="L2103" s="1">
        <v>0.64039999999999997</v>
      </c>
      <c r="M2103">
        <v>1</v>
      </c>
    </row>
    <row r="2104" spans="1:13" x14ac:dyDescent="0.3">
      <c r="A2104" s="2">
        <v>92335</v>
      </c>
      <c r="B2104" s="1">
        <v>1267.8969999999999</v>
      </c>
      <c r="C2104" s="1">
        <v>539.79849999999999</v>
      </c>
      <c r="D2104" s="1">
        <v>218.41569999999999</v>
      </c>
      <c r="E2104" s="2">
        <v>93195</v>
      </c>
      <c r="F2104" s="1">
        <v>342.87689999999998</v>
      </c>
      <c r="G2104" s="1">
        <v>0.91449999999999998</v>
      </c>
      <c r="H2104" s="1">
        <v>0.99080000000000001</v>
      </c>
      <c r="I2104" s="1">
        <v>0.54549999999999998</v>
      </c>
      <c r="J2104" s="1">
        <v>0.7218</v>
      </c>
      <c r="K2104" s="1">
        <v>2.4714</v>
      </c>
      <c r="L2104" s="1">
        <v>0.63519999999999999</v>
      </c>
      <c r="M2104">
        <v>1</v>
      </c>
    </row>
    <row r="2105" spans="1:13" x14ac:dyDescent="0.3">
      <c r="A2105" s="2">
        <v>99165</v>
      </c>
      <c r="B2105" s="1">
        <v>1293.3789999999999</v>
      </c>
      <c r="C2105" s="1">
        <v>534.16210000000001</v>
      </c>
      <c r="D2105" s="1">
        <v>237.2381</v>
      </c>
      <c r="E2105" s="2">
        <v>100300</v>
      </c>
      <c r="F2105" s="1">
        <v>355.33199999999999</v>
      </c>
      <c r="G2105" s="1">
        <v>0.89600000000000002</v>
      </c>
      <c r="H2105" s="1">
        <v>0.98870000000000002</v>
      </c>
      <c r="I2105" s="1">
        <v>0.63139999999999996</v>
      </c>
      <c r="J2105" s="1">
        <v>0.74490000000000001</v>
      </c>
      <c r="K2105" s="1">
        <v>2.2515999999999998</v>
      </c>
      <c r="L2105" s="1">
        <v>0.66520000000000001</v>
      </c>
      <c r="M2105">
        <v>1</v>
      </c>
    </row>
    <row r="2106" spans="1:13" x14ac:dyDescent="0.3">
      <c r="A2106" s="2">
        <v>79222</v>
      </c>
      <c r="B2106" s="1">
        <v>1175.3019999999999</v>
      </c>
      <c r="C2106" s="1">
        <v>501.3075</v>
      </c>
      <c r="D2106" s="1">
        <v>201.7184</v>
      </c>
      <c r="E2106" s="2">
        <v>79890</v>
      </c>
      <c r="F2106" s="1">
        <v>317.59809999999999</v>
      </c>
      <c r="G2106" s="1">
        <v>0.91549999999999998</v>
      </c>
      <c r="H2106" s="1">
        <v>0.99160000000000004</v>
      </c>
      <c r="I2106" s="1">
        <v>0.54859999999999998</v>
      </c>
      <c r="J2106" s="1">
        <v>0.72070000000000001</v>
      </c>
      <c r="K2106" s="1">
        <v>2.4851999999999999</v>
      </c>
      <c r="L2106" s="1">
        <v>0.63349999999999995</v>
      </c>
      <c r="M2106">
        <v>1</v>
      </c>
    </row>
    <row r="2107" spans="1:13" x14ac:dyDescent="0.3">
      <c r="A2107" s="2">
        <v>95502</v>
      </c>
      <c r="B2107" s="1">
        <v>1232.3530000000001</v>
      </c>
      <c r="C2107" s="1">
        <v>507.05250000000001</v>
      </c>
      <c r="D2107" s="1">
        <v>241.1062</v>
      </c>
      <c r="E2107" s="2">
        <v>96193</v>
      </c>
      <c r="F2107" s="1">
        <v>348.70749999999998</v>
      </c>
      <c r="G2107" s="1">
        <v>0.87970000000000004</v>
      </c>
      <c r="H2107" s="1">
        <v>0.99280000000000002</v>
      </c>
      <c r="I2107" s="1">
        <v>0.74629999999999996</v>
      </c>
      <c r="J2107" s="1">
        <v>0.79020000000000001</v>
      </c>
      <c r="K2107" s="1">
        <v>2.1030000000000002</v>
      </c>
      <c r="L2107" s="1">
        <v>0.68769999999999998</v>
      </c>
      <c r="M2107">
        <v>1</v>
      </c>
    </row>
    <row r="2108" spans="1:13" x14ac:dyDescent="0.3">
      <c r="A2108" s="2">
        <v>105232</v>
      </c>
      <c r="B2108" s="1">
        <v>1295.6780000000001</v>
      </c>
      <c r="C2108" s="1">
        <v>518.45240000000001</v>
      </c>
      <c r="D2108" s="1">
        <v>262.76220000000001</v>
      </c>
      <c r="E2108" s="2">
        <v>107405</v>
      </c>
      <c r="F2108" s="1">
        <v>366.04039999999998</v>
      </c>
      <c r="G2108" s="1">
        <v>0.86209999999999998</v>
      </c>
      <c r="H2108" s="1">
        <v>0.9798</v>
      </c>
      <c r="I2108" s="1">
        <v>0.65710000000000002</v>
      </c>
      <c r="J2108" s="1">
        <v>0.78769999999999996</v>
      </c>
      <c r="K2108" s="1">
        <v>1.9731000000000001</v>
      </c>
      <c r="L2108" s="1">
        <v>0.70599999999999996</v>
      </c>
      <c r="M2108">
        <v>1</v>
      </c>
    </row>
    <row r="2109" spans="1:13" x14ac:dyDescent="0.3">
      <c r="A2109" s="2">
        <v>68120</v>
      </c>
      <c r="B2109" s="1">
        <v>1071.3530000000001</v>
      </c>
      <c r="C2109" s="1">
        <v>454.3408</v>
      </c>
      <c r="D2109" s="1">
        <v>192.2492</v>
      </c>
      <c r="E2109" s="2">
        <v>68672</v>
      </c>
      <c r="F2109" s="1">
        <v>294.50479999999999</v>
      </c>
      <c r="G2109" s="1">
        <v>0.90610000000000002</v>
      </c>
      <c r="H2109" s="1">
        <v>0.99199999999999999</v>
      </c>
      <c r="I2109" s="1">
        <v>0.71740000000000004</v>
      </c>
      <c r="J2109" s="1">
        <v>0.74580000000000002</v>
      </c>
      <c r="K2109" s="1">
        <v>2.3633000000000002</v>
      </c>
      <c r="L2109" s="1">
        <v>0.6482</v>
      </c>
      <c r="M2109">
        <v>1</v>
      </c>
    </row>
    <row r="2110" spans="1:13" x14ac:dyDescent="0.3">
      <c r="A2110" s="2">
        <v>98701</v>
      </c>
      <c r="B2110" s="1">
        <v>1311.768</v>
      </c>
      <c r="C2110" s="1">
        <v>559.20860000000005</v>
      </c>
      <c r="D2110" s="1">
        <v>225.48589999999999</v>
      </c>
      <c r="E2110" s="2">
        <v>99574</v>
      </c>
      <c r="F2110" s="1">
        <v>354.49970000000002</v>
      </c>
      <c r="G2110" s="1">
        <v>0.91510000000000002</v>
      </c>
      <c r="H2110" s="1">
        <v>0.99119999999999997</v>
      </c>
      <c r="I2110" s="1">
        <v>0.67820000000000003</v>
      </c>
      <c r="J2110" s="1">
        <v>0.7208</v>
      </c>
      <c r="K2110" s="1">
        <v>2.48</v>
      </c>
      <c r="L2110" s="1">
        <v>0.63390000000000002</v>
      </c>
      <c r="M2110">
        <v>1</v>
      </c>
    </row>
    <row r="2111" spans="1:13" x14ac:dyDescent="0.3">
      <c r="A2111" s="2">
        <v>75019</v>
      </c>
      <c r="B2111" s="1">
        <v>1156.9059999999999</v>
      </c>
      <c r="C2111" s="1">
        <v>498.47399999999999</v>
      </c>
      <c r="D2111" s="1">
        <v>192.80539999999999</v>
      </c>
      <c r="E2111" s="2">
        <v>75706</v>
      </c>
      <c r="F2111" s="1">
        <v>309.05849999999998</v>
      </c>
      <c r="G2111" s="1">
        <v>0.92220000000000002</v>
      </c>
      <c r="H2111" s="1">
        <v>0.9909</v>
      </c>
      <c r="I2111" s="1">
        <v>0.66279999999999994</v>
      </c>
      <c r="J2111" s="1">
        <v>0.70430000000000004</v>
      </c>
      <c r="K2111" s="1">
        <v>2.5853999999999999</v>
      </c>
      <c r="L2111" s="1">
        <v>0.62</v>
      </c>
      <c r="M2111">
        <v>1</v>
      </c>
    </row>
    <row r="2112" spans="1:13" x14ac:dyDescent="0.3">
      <c r="A2112" s="2">
        <v>82804</v>
      </c>
      <c r="B2112" s="1">
        <v>1169.7249999999999</v>
      </c>
      <c r="C2112" s="1">
        <v>491.67450000000002</v>
      </c>
      <c r="D2112" s="1">
        <v>216.36500000000001</v>
      </c>
      <c r="E2112" s="2">
        <v>83373</v>
      </c>
      <c r="F2112" s="1">
        <v>324.69880000000001</v>
      </c>
      <c r="G2112" s="1">
        <v>0.89800000000000002</v>
      </c>
      <c r="H2112" s="1">
        <v>0.99319999999999997</v>
      </c>
      <c r="I2112" s="1">
        <v>0.73619999999999997</v>
      </c>
      <c r="J2112" s="1">
        <v>0.76049999999999995</v>
      </c>
      <c r="K2112" s="1">
        <v>2.2724000000000002</v>
      </c>
      <c r="L2112" s="1">
        <v>0.66039999999999999</v>
      </c>
      <c r="M2112">
        <v>1</v>
      </c>
    </row>
    <row r="2113" spans="1:13" x14ac:dyDescent="0.3">
      <c r="A2113" s="2">
        <v>74674</v>
      </c>
      <c r="B2113" s="1">
        <v>1080.2529999999999</v>
      </c>
      <c r="C2113" s="1">
        <v>424.15699999999998</v>
      </c>
      <c r="D2113" s="1">
        <v>227.52760000000001</v>
      </c>
      <c r="E2113" s="2">
        <v>75586</v>
      </c>
      <c r="F2113" s="1">
        <v>308.34699999999998</v>
      </c>
      <c r="G2113" s="1">
        <v>0.84389999999999998</v>
      </c>
      <c r="H2113" s="1">
        <v>0.9879</v>
      </c>
      <c r="I2113" s="1">
        <v>0.69450000000000001</v>
      </c>
      <c r="J2113" s="1">
        <v>0.80410000000000004</v>
      </c>
      <c r="K2113" s="1">
        <v>1.8642000000000001</v>
      </c>
      <c r="L2113" s="1">
        <v>0.72699999999999998</v>
      </c>
      <c r="M2113">
        <v>1</v>
      </c>
    </row>
    <row r="2114" spans="1:13" x14ac:dyDescent="0.3">
      <c r="A2114" s="2">
        <v>97037</v>
      </c>
      <c r="B2114" s="1">
        <v>1293.8589999999999</v>
      </c>
      <c r="C2114" s="1">
        <v>548.90819999999997</v>
      </c>
      <c r="D2114" s="1">
        <v>226.48159999999999</v>
      </c>
      <c r="E2114" s="2">
        <v>97866</v>
      </c>
      <c r="F2114" s="1">
        <v>351.49869999999999</v>
      </c>
      <c r="G2114" s="1">
        <v>0.91090000000000004</v>
      </c>
      <c r="H2114" s="1">
        <v>0.99150000000000005</v>
      </c>
      <c r="I2114" s="1">
        <v>0.54649999999999999</v>
      </c>
      <c r="J2114" s="1">
        <v>0.72840000000000005</v>
      </c>
      <c r="K2114" s="1">
        <v>2.4236</v>
      </c>
      <c r="L2114" s="1">
        <v>0.64039999999999997</v>
      </c>
      <c r="M2114">
        <v>1</v>
      </c>
    </row>
    <row r="2115" spans="1:13" x14ac:dyDescent="0.3">
      <c r="A2115" s="2">
        <v>67675</v>
      </c>
      <c r="B2115" s="1">
        <v>1055.24</v>
      </c>
      <c r="C2115" s="1">
        <v>437.47829999999999</v>
      </c>
      <c r="D2115" s="1">
        <v>197.96870000000001</v>
      </c>
      <c r="E2115" s="2">
        <v>68422</v>
      </c>
      <c r="F2115" s="1">
        <v>293.54129999999998</v>
      </c>
      <c r="G2115" s="1">
        <v>0.89180000000000004</v>
      </c>
      <c r="H2115" s="1">
        <v>0.98909999999999998</v>
      </c>
      <c r="I2115" s="1">
        <v>0.57089999999999996</v>
      </c>
      <c r="J2115" s="1">
        <v>0.76370000000000005</v>
      </c>
      <c r="K2115" s="1">
        <v>2.2098</v>
      </c>
      <c r="L2115" s="1">
        <v>0.67100000000000004</v>
      </c>
      <c r="M2115">
        <v>1</v>
      </c>
    </row>
    <row r="2116" spans="1:13" x14ac:dyDescent="0.3">
      <c r="A2116" s="2">
        <v>91350</v>
      </c>
      <c r="B2116" s="1">
        <v>1282.5139999999999</v>
      </c>
      <c r="C2116" s="1">
        <v>530.19889999999998</v>
      </c>
      <c r="D2116" s="1">
        <v>219.6541</v>
      </c>
      <c r="E2116" s="2">
        <v>92091</v>
      </c>
      <c r="F2116" s="1">
        <v>341.04320000000001</v>
      </c>
      <c r="G2116" s="1">
        <v>0.91010000000000002</v>
      </c>
      <c r="H2116" s="1">
        <v>0.99199999999999999</v>
      </c>
      <c r="I2116" s="1">
        <v>0.57830000000000004</v>
      </c>
      <c r="J2116" s="1">
        <v>0.69789999999999996</v>
      </c>
      <c r="K2116" s="1">
        <v>2.4138000000000002</v>
      </c>
      <c r="L2116" s="1">
        <v>0.64319999999999999</v>
      </c>
      <c r="M2116">
        <v>1</v>
      </c>
    </row>
    <row r="2117" spans="1:13" x14ac:dyDescent="0.3">
      <c r="A2117" s="2">
        <v>66642</v>
      </c>
      <c r="B2117" s="1">
        <v>1021.869</v>
      </c>
      <c r="C2117" s="1">
        <v>416.47390000000001</v>
      </c>
      <c r="D2117" s="1">
        <v>204.2621</v>
      </c>
      <c r="E2117" s="2">
        <v>67266</v>
      </c>
      <c r="F2117" s="1">
        <v>291.29230000000001</v>
      </c>
      <c r="G2117" s="1">
        <v>0.87150000000000005</v>
      </c>
      <c r="H2117" s="1">
        <v>0.99070000000000003</v>
      </c>
      <c r="I2117" s="1">
        <v>0.67100000000000004</v>
      </c>
      <c r="J2117" s="1">
        <v>0.80200000000000005</v>
      </c>
      <c r="K2117" s="1">
        <v>2.0388999999999999</v>
      </c>
      <c r="L2117" s="1">
        <v>0.69940000000000002</v>
      </c>
      <c r="M2117">
        <v>1</v>
      </c>
    </row>
    <row r="2118" spans="1:13" x14ac:dyDescent="0.3">
      <c r="A2118" s="2">
        <v>99270</v>
      </c>
      <c r="B2118" s="1">
        <v>1245.963</v>
      </c>
      <c r="C2118" s="1">
        <v>495.69170000000003</v>
      </c>
      <c r="D2118" s="1">
        <v>255.72470000000001</v>
      </c>
      <c r="E2118" s="2">
        <v>100359</v>
      </c>
      <c r="F2118" s="1">
        <v>355.52</v>
      </c>
      <c r="G2118" s="1">
        <v>0.85670000000000002</v>
      </c>
      <c r="H2118" s="1">
        <v>0.98909999999999998</v>
      </c>
      <c r="I2118" s="1">
        <v>0.6966</v>
      </c>
      <c r="J2118" s="1">
        <v>0.80359999999999998</v>
      </c>
      <c r="K2118" s="1">
        <v>1.9383999999999999</v>
      </c>
      <c r="L2118" s="1">
        <v>0.71719999999999995</v>
      </c>
      <c r="M2118">
        <v>1</v>
      </c>
    </row>
    <row r="2119" spans="1:13" x14ac:dyDescent="0.3">
      <c r="A2119" s="2">
        <v>72484</v>
      </c>
      <c r="B2119" s="1">
        <v>1154.288</v>
      </c>
      <c r="C2119" s="1">
        <v>480.25779999999997</v>
      </c>
      <c r="D2119" s="1">
        <v>192.8015</v>
      </c>
      <c r="E2119" s="2">
        <v>73387</v>
      </c>
      <c r="F2119" s="1">
        <v>303.7919</v>
      </c>
      <c r="G2119" s="1">
        <v>0.91590000000000005</v>
      </c>
      <c r="H2119" s="1">
        <v>0.98770000000000002</v>
      </c>
      <c r="I2119" s="1">
        <v>0.6522</v>
      </c>
      <c r="J2119" s="1">
        <v>0.68359999999999999</v>
      </c>
      <c r="K2119" s="1">
        <v>2.4908999999999999</v>
      </c>
      <c r="L2119" s="1">
        <v>0.63260000000000005</v>
      </c>
      <c r="M2119">
        <v>1</v>
      </c>
    </row>
    <row r="2120" spans="1:13" x14ac:dyDescent="0.3">
      <c r="A2120" s="2">
        <v>106032</v>
      </c>
      <c r="B2120" s="1">
        <v>1345.16</v>
      </c>
      <c r="C2120" s="1">
        <v>562.21680000000003</v>
      </c>
      <c r="D2120" s="1">
        <v>242.1901</v>
      </c>
      <c r="E2120" s="2">
        <v>106974</v>
      </c>
      <c r="F2120" s="1">
        <v>367.42910000000001</v>
      </c>
      <c r="G2120" s="1">
        <v>0.90249999999999997</v>
      </c>
      <c r="H2120" s="1">
        <v>0.99119999999999997</v>
      </c>
      <c r="I2120" s="1">
        <v>0.55969999999999998</v>
      </c>
      <c r="J2120" s="1">
        <v>0.73640000000000005</v>
      </c>
      <c r="K2120" s="1">
        <v>2.3214000000000001</v>
      </c>
      <c r="L2120" s="1">
        <v>0.65349999999999997</v>
      </c>
      <c r="M2120">
        <v>1</v>
      </c>
    </row>
    <row r="2121" spans="1:13" x14ac:dyDescent="0.3">
      <c r="A2121" s="2">
        <v>68785</v>
      </c>
      <c r="B2121" s="1">
        <v>1077.077</v>
      </c>
      <c r="C2121" s="1">
        <v>452.93709999999999</v>
      </c>
      <c r="D2121" s="1">
        <v>193.74109999999999</v>
      </c>
      <c r="E2121" s="2">
        <v>69507</v>
      </c>
      <c r="F2121" s="1">
        <v>295.93880000000001</v>
      </c>
      <c r="G2121" s="1">
        <v>0.90390000000000004</v>
      </c>
      <c r="H2121" s="1">
        <v>0.98960000000000004</v>
      </c>
      <c r="I2121" s="1">
        <v>0.67400000000000004</v>
      </c>
      <c r="J2121" s="1">
        <v>0.74509999999999998</v>
      </c>
      <c r="K2121" s="1">
        <v>2.3378000000000001</v>
      </c>
      <c r="L2121" s="1">
        <v>0.65339999999999998</v>
      </c>
      <c r="M2121">
        <v>1</v>
      </c>
    </row>
    <row r="2122" spans="1:13" x14ac:dyDescent="0.3">
      <c r="A2122" s="2">
        <v>57894</v>
      </c>
      <c r="B2122" s="1">
        <v>965.18600000000004</v>
      </c>
      <c r="C2122" s="1">
        <v>383.12200000000001</v>
      </c>
      <c r="D2122" s="1">
        <v>193.3357</v>
      </c>
      <c r="E2122" s="2">
        <v>58879</v>
      </c>
      <c r="F2122" s="1">
        <v>271.50130000000001</v>
      </c>
      <c r="G2122" s="1">
        <v>0.86329999999999996</v>
      </c>
      <c r="H2122" s="1">
        <v>0.98329999999999995</v>
      </c>
      <c r="I2122" s="1">
        <v>0.7792</v>
      </c>
      <c r="J2122" s="1">
        <v>0.78090000000000004</v>
      </c>
      <c r="K2122" s="1">
        <v>1.9816</v>
      </c>
      <c r="L2122" s="1">
        <v>0.7087</v>
      </c>
      <c r="M2122">
        <v>1</v>
      </c>
    </row>
    <row r="2123" spans="1:13" x14ac:dyDescent="0.3">
      <c r="A2123" s="2">
        <v>60862</v>
      </c>
      <c r="B2123" s="1">
        <v>993.65899999999999</v>
      </c>
      <c r="C2123" s="1">
        <v>412.43610000000001</v>
      </c>
      <c r="D2123" s="1">
        <v>188.21299999999999</v>
      </c>
      <c r="E2123" s="2">
        <v>61487</v>
      </c>
      <c r="F2123" s="1">
        <v>278.37369999999999</v>
      </c>
      <c r="G2123" s="1">
        <v>0.88980000000000004</v>
      </c>
      <c r="H2123" s="1">
        <v>0.98980000000000001</v>
      </c>
      <c r="I2123" s="1">
        <v>0.61919999999999997</v>
      </c>
      <c r="J2123" s="1">
        <v>0.77459999999999996</v>
      </c>
      <c r="K2123" s="1">
        <v>2.1913</v>
      </c>
      <c r="L2123" s="1">
        <v>0.67490000000000006</v>
      </c>
      <c r="M2123">
        <v>1</v>
      </c>
    </row>
    <row r="2124" spans="1:13" x14ac:dyDescent="0.3">
      <c r="A2124" s="2">
        <v>78570</v>
      </c>
      <c r="B2124" s="1">
        <v>1148.576</v>
      </c>
      <c r="C2124" s="1">
        <v>476.67290000000003</v>
      </c>
      <c r="D2124" s="1">
        <v>210.3751</v>
      </c>
      <c r="E2124" s="2">
        <v>79264</v>
      </c>
      <c r="F2124" s="1">
        <v>316.2885</v>
      </c>
      <c r="G2124" s="1">
        <v>0.89729999999999999</v>
      </c>
      <c r="H2124" s="1">
        <v>0.99119999999999997</v>
      </c>
      <c r="I2124" s="1">
        <v>0.58879999999999999</v>
      </c>
      <c r="J2124" s="1">
        <v>0.74839999999999995</v>
      </c>
      <c r="K2124" s="1">
        <v>2.2658</v>
      </c>
      <c r="L2124" s="1">
        <v>0.66349999999999998</v>
      </c>
      <c r="M2124">
        <v>1</v>
      </c>
    </row>
    <row r="2125" spans="1:13" x14ac:dyDescent="0.3">
      <c r="A2125" s="2">
        <v>87082</v>
      </c>
      <c r="B2125" s="1">
        <v>1237.4870000000001</v>
      </c>
      <c r="C2125" s="1">
        <v>529.33579999999995</v>
      </c>
      <c r="D2125" s="1">
        <v>210.20349999999999</v>
      </c>
      <c r="E2125" s="2">
        <v>88025</v>
      </c>
      <c r="F2125" s="1">
        <v>332.98079999999999</v>
      </c>
      <c r="G2125" s="1">
        <v>0.91779999999999995</v>
      </c>
      <c r="H2125" s="1">
        <v>0.98929999999999996</v>
      </c>
      <c r="I2125" s="1">
        <v>0.7429</v>
      </c>
      <c r="J2125" s="1">
        <v>0.71460000000000001</v>
      </c>
      <c r="K2125" s="1">
        <v>2.5182000000000002</v>
      </c>
      <c r="L2125" s="1">
        <v>0.62909999999999999</v>
      </c>
      <c r="M2125">
        <v>1</v>
      </c>
    </row>
    <row r="2126" spans="1:13" x14ac:dyDescent="0.3">
      <c r="A2126" s="2">
        <v>74626</v>
      </c>
      <c r="B2126" s="1">
        <v>1125.769</v>
      </c>
      <c r="C2126" s="1">
        <v>473.17509999999999</v>
      </c>
      <c r="D2126" s="1">
        <v>201.5642</v>
      </c>
      <c r="E2126" s="2">
        <v>75383</v>
      </c>
      <c r="F2126" s="1">
        <v>308.24790000000002</v>
      </c>
      <c r="G2126" s="1">
        <v>0.90469999999999995</v>
      </c>
      <c r="H2126" s="1">
        <v>0.99</v>
      </c>
      <c r="I2126" s="1">
        <v>0.57130000000000003</v>
      </c>
      <c r="J2126" s="1">
        <v>0.7399</v>
      </c>
      <c r="K2126" s="1">
        <v>2.3475000000000001</v>
      </c>
      <c r="L2126" s="1">
        <v>0.65139999999999998</v>
      </c>
      <c r="M2126">
        <v>1</v>
      </c>
    </row>
    <row r="2127" spans="1:13" x14ac:dyDescent="0.3">
      <c r="A2127" s="2">
        <v>79128</v>
      </c>
      <c r="B2127" s="1">
        <v>1170.56</v>
      </c>
      <c r="C2127" s="1">
        <v>492.7192</v>
      </c>
      <c r="D2127" s="1">
        <v>204.7474</v>
      </c>
      <c r="E2127" s="2">
        <v>79812</v>
      </c>
      <c r="F2127" s="1">
        <v>317.40969999999999</v>
      </c>
      <c r="G2127" s="1">
        <v>0.90959999999999996</v>
      </c>
      <c r="H2127" s="1">
        <v>0.99139999999999995</v>
      </c>
      <c r="I2127" s="1">
        <v>0.54520000000000002</v>
      </c>
      <c r="J2127" s="1">
        <v>0.72570000000000001</v>
      </c>
      <c r="K2127" s="1">
        <v>2.4064999999999999</v>
      </c>
      <c r="L2127" s="1">
        <v>0.64419999999999999</v>
      </c>
      <c r="M2127">
        <v>1</v>
      </c>
    </row>
    <row r="2128" spans="1:13" x14ac:dyDescent="0.3">
      <c r="A2128" s="2">
        <v>71463</v>
      </c>
      <c r="B2128" s="1">
        <v>1048.3969999999999</v>
      </c>
      <c r="C2128" s="1">
        <v>410.87729999999999</v>
      </c>
      <c r="D2128" s="1">
        <v>224.09569999999999</v>
      </c>
      <c r="E2128" s="2">
        <v>72035</v>
      </c>
      <c r="F2128" s="1">
        <v>301.6447</v>
      </c>
      <c r="G2128" s="1">
        <v>0.83819999999999995</v>
      </c>
      <c r="H2128" s="1">
        <v>0.99209999999999998</v>
      </c>
      <c r="I2128" s="1">
        <v>0.66220000000000001</v>
      </c>
      <c r="J2128" s="1">
        <v>0.81699999999999995</v>
      </c>
      <c r="K2128" s="1">
        <v>1.8334999999999999</v>
      </c>
      <c r="L2128" s="1">
        <v>0.73409999999999997</v>
      </c>
      <c r="M2128">
        <v>1</v>
      </c>
    </row>
    <row r="2129" spans="1:13" x14ac:dyDescent="0.3">
      <c r="A2129" s="2">
        <v>103437</v>
      </c>
      <c r="B2129" s="1">
        <v>1252.586</v>
      </c>
      <c r="C2129" s="1">
        <v>492.4117</v>
      </c>
      <c r="D2129" s="1">
        <v>268.23520000000002</v>
      </c>
      <c r="E2129" s="2">
        <v>104424</v>
      </c>
      <c r="F2129" s="1">
        <v>362.9051</v>
      </c>
      <c r="G2129" s="1">
        <v>0.83860000000000001</v>
      </c>
      <c r="H2129" s="1">
        <v>0.99050000000000005</v>
      </c>
      <c r="I2129" s="1">
        <v>0.72250000000000003</v>
      </c>
      <c r="J2129" s="1">
        <v>0.82850000000000001</v>
      </c>
      <c r="K2129" s="1">
        <v>1.8357000000000001</v>
      </c>
      <c r="L2129" s="1">
        <v>0.73699999999999999</v>
      </c>
      <c r="M2129">
        <v>1</v>
      </c>
    </row>
    <row r="2130" spans="1:13" x14ac:dyDescent="0.3">
      <c r="A2130" s="2">
        <v>66894</v>
      </c>
      <c r="B2130" s="1">
        <v>1032.502</v>
      </c>
      <c r="C2130" s="1">
        <v>413.92669999999998</v>
      </c>
      <c r="D2130" s="1">
        <v>206.40479999999999</v>
      </c>
      <c r="E2130" s="2">
        <v>67682</v>
      </c>
      <c r="F2130" s="1">
        <v>291.8426</v>
      </c>
      <c r="G2130" s="1">
        <v>0.86680000000000001</v>
      </c>
      <c r="H2130" s="1">
        <v>0.98839999999999995</v>
      </c>
      <c r="I2130" s="1">
        <v>0.62490000000000001</v>
      </c>
      <c r="J2130" s="1">
        <v>0.78849999999999998</v>
      </c>
      <c r="K2130" s="1">
        <v>2.0053999999999998</v>
      </c>
      <c r="L2130" s="1">
        <v>0.70509999999999995</v>
      </c>
      <c r="M2130">
        <v>1</v>
      </c>
    </row>
    <row r="2131" spans="1:13" x14ac:dyDescent="0.3">
      <c r="A2131" s="2">
        <v>107367</v>
      </c>
      <c r="B2131" s="1">
        <v>1326.818</v>
      </c>
      <c r="C2131" s="1">
        <v>540.15620000000001</v>
      </c>
      <c r="D2131" s="1">
        <v>253.69739999999999</v>
      </c>
      <c r="E2131" s="2">
        <v>108296</v>
      </c>
      <c r="F2131" s="1">
        <v>369.73489999999998</v>
      </c>
      <c r="G2131" s="1">
        <v>0.88280000000000003</v>
      </c>
      <c r="H2131" s="1">
        <v>0.99139999999999995</v>
      </c>
      <c r="I2131" s="1">
        <v>0.7006</v>
      </c>
      <c r="J2131" s="1">
        <v>0.76639999999999997</v>
      </c>
      <c r="K2131" s="1">
        <v>2.1291000000000002</v>
      </c>
      <c r="L2131" s="1">
        <v>0.6845</v>
      </c>
      <c r="M2131">
        <v>1</v>
      </c>
    </row>
    <row r="2132" spans="1:13" x14ac:dyDescent="0.3">
      <c r="A2132" s="2">
        <v>67870</v>
      </c>
      <c r="B2132" s="1">
        <v>1028.585</v>
      </c>
      <c r="C2132" s="1">
        <v>406.93369999999999</v>
      </c>
      <c r="D2132" s="1">
        <v>212.94810000000001</v>
      </c>
      <c r="E2132" s="2">
        <v>68558</v>
      </c>
      <c r="F2132" s="1">
        <v>293.96390000000002</v>
      </c>
      <c r="G2132" s="1">
        <v>0.85209999999999997</v>
      </c>
      <c r="H2132" s="1">
        <v>0.99</v>
      </c>
      <c r="I2132" s="1">
        <v>0.69589999999999996</v>
      </c>
      <c r="J2132" s="1">
        <v>0.80610000000000004</v>
      </c>
      <c r="K2132" s="1">
        <v>1.911</v>
      </c>
      <c r="L2132" s="1">
        <v>0.72240000000000004</v>
      </c>
      <c r="M2132">
        <v>1</v>
      </c>
    </row>
    <row r="2133" spans="1:13" x14ac:dyDescent="0.3">
      <c r="A2133" s="2">
        <v>76132</v>
      </c>
      <c r="B2133" s="1">
        <v>1135.567</v>
      </c>
      <c r="C2133" s="1">
        <v>465.73469999999998</v>
      </c>
      <c r="D2133" s="1">
        <v>208.93879999999999</v>
      </c>
      <c r="E2133" s="2">
        <v>77129</v>
      </c>
      <c r="F2133" s="1">
        <v>311.34269999999998</v>
      </c>
      <c r="G2133" s="1">
        <v>0.89370000000000005</v>
      </c>
      <c r="H2133" s="1">
        <v>0.98709999999999998</v>
      </c>
      <c r="I2133" s="1">
        <v>0.74519999999999997</v>
      </c>
      <c r="J2133" s="1">
        <v>0.7419</v>
      </c>
      <c r="K2133" s="1">
        <v>2.2290000000000001</v>
      </c>
      <c r="L2133" s="1">
        <v>0.66849999999999998</v>
      </c>
      <c r="M2133">
        <v>1</v>
      </c>
    </row>
    <row r="2134" spans="1:13" x14ac:dyDescent="0.3">
      <c r="A2134" s="2">
        <v>84130</v>
      </c>
      <c r="B2134" s="1">
        <v>1144.557</v>
      </c>
      <c r="C2134" s="1">
        <v>456.60340000000002</v>
      </c>
      <c r="D2134" s="1">
        <v>235.26400000000001</v>
      </c>
      <c r="E2134" s="2">
        <v>84914</v>
      </c>
      <c r="F2134" s="1">
        <v>327.28829999999999</v>
      </c>
      <c r="G2134" s="1">
        <v>0.85699999999999998</v>
      </c>
      <c r="H2134" s="1">
        <v>0.99080000000000001</v>
      </c>
      <c r="I2134" s="1">
        <v>0.75560000000000005</v>
      </c>
      <c r="J2134" s="1">
        <v>0.80700000000000005</v>
      </c>
      <c r="K2134" s="1">
        <v>1.9408000000000001</v>
      </c>
      <c r="L2134" s="1">
        <v>0.71679999999999999</v>
      </c>
      <c r="M2134">
        <v>1</v>
      </c>
    </row>
    <row r="2135" spans="1:13" x14ac:dyDescent="0.3">
      <c r="A2135" s="2">
        <v>82296</v>
      </c>
      <c r="B2135" s="1">
        <v>1171.846</v>
      </c>
      <c r="C2135" s="1">
        <v>484.48669999999998</v>
      </c>
      <c r="D2135" s="1">
        <v>216.62520000000001</v>
      </c>
      <c r="E2135" s="2">
        <v>83021</v>
      </c>
      <c r="F2135" s="1">
        <v>323.7013</v>
      </c>
      <c r="G2135" s="1">
        <v>0.89449999999999996</v>
      </c>
      <c r="H2135" s="1">
        <v>0.99129999999999996</v>
      </c>
      <c r="I2135" s="1">
        <v>0.75780000000000003</v>
      </c>
      <c r="J2135" s="1">
        <v>0.75309999999999999</v>
      </c>
      <c r="K2135" s="1">
        <v>2.2364999999999999</v>
      </c>
      <c r="L2135" s="1">
        <v>0.66810000000000003</v>
      </c>
      <c r="M2135">
        <v>1</v>
      </c>
    </row>
    <row r="2136" spans="1:13" x14ac:dyDescent="0.3">
      <c r="A2136" s="2">
        <v>77975</v>
      </c>
      <c r="B2136" s="1">
        <v>1115.537</v>
      </c>
      <c r="C2136" s="1">
        <v>457.1558</v>
      </c>
      <c r="D2136" s="1">
        <v>218.22200000000001</v>
      </c>
      <c r="E2136" s="2">
        <v>78637</v>
      </c>
      <c r="F2136" s="1">
        <v>315.08859999999999</v>
      </c>
      <c r="G2136" s="1">
        <v>0.87870000000000004</v>
      </c>
      <c r="H2136" s="1">
        <v>0.99160000000000004</v>
      </c>
      <c r="I2136" s="1">
        <v>0.73540000000000005</v>
      </c>
      <c r="J2136" s="1">
        <v>0.78739999999999999</v>
      </c>
      <c r="K2136" s="1">
        <v>2.0949</v>
      </c>
      <c r="L2136" s="1">
        <v>0.68920000000000003</v>
      </c>
      <c r="M2136">
        <v>1</v>
      </c>
    </row>
    <row r="2137" spans="1:13" x14ac:dyDescent="0.3">
      <c r="A2137" s="2">
        <v>78063</v>
      </c>
      <c r="B2137" s="1">
        <v>1153.2249999999999</v>
      </c>
      <c r="C2137" s="1">
        <v>478.53489999999999</v>
      </c>
      <c r="D2137" s="1">
        <v>208.80950000000001</v>
      </c>
      <c r="E2137" s="2">
        <v>78850</v>
      </c>
      <c r="F2137" s="1">
        <v>315.26639999999998</v>
      </c>
      <c r="G2137" s="1">
        <v>0.89980000000000004</v>
      </c>
      <c r="H2137" s="1">
        <v>0.99</v>
      </c>
      <c r="I2137" s="1">
        <v>0.71020000000000005</v>
      </c>
      <c r="J2137" s="1">
        <v>0.73760000000000003</v>
      </c>
      <c r="K2137" s="1">
        <v>2.2917000000000001</v>
      </c>
      <c r="L2137" s="1">
        <v>0.65880000000000005</v>
      </c>
      <c r="M2137">
        <v>1</v>
      </c>
    </row>
    <row r="2138" spans="1:13" x14ac:dyDescent="0.3">
      <c r="A2138" s="2">
        <v>67440</v>
      </c>
      <c r="B2138" s="1">
        <v>1010.592</v>
      </c>
      <c r="C2138" s="1">
        <v>395.42599999999999</v>
      </c>
      <c r="D2138" s="1">
        <v>217.93899999999999</v>
      </c>
      <c r="E2138" s="2">
        <v>68229</v>
      </c>
      <c r="F2138" s="1">
        <v>293.03120000000001</v>
      </c>
      <c r="G2138" s="1">
        <v>0.83440000000000003</v>
      </c>
      <c r="H2138" s="1">
        <v>0.98839999999999995</v>
      </c>
      <c r="I2138" s="1">
        <v>0.72409999999999997</v>
      </c>
      <c r="J2138" s="1">
        <v>0.82979999999999998</v>
      </c>
      <c r="K2138" s="1">
        <v>1.8144</v>
      </c>
      <c r="L2138" s="1">
        <v>0.74109999999999998</v>
      </c>
      <c r="M2138">
        <v>1</v>
      </c>
    </row>
    <row r="2139" spans="1:13" x14ac:dyDescent="0.3">
      <c r="A2139" s="2">
        <v>95090</v>
      </c>
      <c r="B2139" s="1">
        <v>1275.547</v>
      </c>
      <c r="C2139" s="1">
        <v>541.69730000000004</v>
      </c>
      <c r="D2139" s="1">
        <v>224.23679999999999</v>
      </c>
      <c r="E2139" s="2">
        <v>95993</v>
      </c>
      <c r="F2139" s="1">
        <v>347.9545</v>
      </c>
      <c r="G2139" s="1">
        <v>0.9103</v>
      </c>
      <c r="H2139" s="1">
        <v>0.99060000000000004</v>
      </c>
      <c r="I2139" s="1">
        <v>0.77429999999999999</v>
      </c>
      <c r="J2139" s="1">
        <v>0.73440000000000005</v>
      </c>
      <c r="K2139" s="1">
        <v>2.4157000000000002</v>
      </c>
      <c r="L2139" s="1">
        <v>0.64229999999999998</v>
      </c>
      <c r="M2139">
        <v>1</v>
      </c>
    </row>
    <row r="2140" spans="1:13" x14ac:dyDescent="0.3">
      <c r="A2140" s="2">
        <v>73755</v>
      </c>
      <c r="B2140" s="1">
        <v>1110.6079999999999</v>
      </c>
      <c r="C2140" s="1">
        <v>462.09300000000002</v>
      </c>
      <c r="D2140" s="1">
        <v>205.238</v>
      </c>
      <c r="E2140" s="2">
        <v>74576</v>
      </c>
      <c r="F2140" s="1">
        <v>306.44380000000001</v>
      </c>
      <c r="G2140" s="1">
        <v>0.89600000000000002</v>
      </c>
      <c r="H2140" s="1">
        <v>0.98899999999999999</v>
      </c>
      <c r="I2140" s="1">
        <v>0.75170000000000003</v>
      </c>
      <c r="J2140" s="1">
        <v>0.75139999999999996</v>
      </c>
      <c r="K2140" s="1">
        <v>2.2515000000000001</v>
      </c>
      <c r="L2140" s="1">
        <v>0.66320000000000001</v>
      </c>
      <c r="M2140">
        <v>1</v>
      </c>
    </row>
    <row r="2141" spans="1:13" x14ac:dyDescent="0.3">
      <c r="A2141" s="2">
        <v>93720</v>
      </c>
      <c r="B2141" s="1">
        <v>1192.9939999999999</v>
      </c>
      <c r="C2141" s="1">
        <v>472.7226</v>
      </c>
      <c r="D2141" s="1">
        <v>252.90029999999999</v>
      </c>
      <c r="E2141" s="2">
        <v>94547</v>
      </c>
      <c r="F2141" s="1">
        <v>345.43889999999999</v>
      </c>
      <c r="G2141" s="1">
        <v>0.84489999999999998</v>
      </c>
      <c r="H2141" s="1">
        <v>0.99129999999999996</v>
      </c>
      <c r="I2141" s="1">
        <v>0.68110000000000004</v>
      </c>
      <c r="J2141" s="1">
        <v>0.82750000000000001</v>
      </c>
      <c r="K2141" s="1">
        <v>1.8692</v>
      </c>
      <c r="L2141" s="1">
        <v>0.73070000000000002</v>
      </c>
      <c r="M2141">
        <v>1</v>
      </c>
    </row>
    <row r="2142" spans="1:13" x14ac:dyDescent="0.3">
      <c r="A2142" s="2">
        <v>85669</v>
      </c>
      <c r="B2142" s="1">
        <v>1246.5630000000001</v>
      </c>
      <c r="C2142" s="1">
        <v>454.3999</v>
      </c>
      <c r="D2142" s="1">
        <v>242.7739</v>
      </c>
      <c r="E2142" s="2">
        <v>87064</v>
      </c>
      <c r="F2142" s="1">
        <v>330.26830000000001</v>
      </c>
      <c r="G2142" s="1">
        <v>0.84530000000000005</v>
      </c>
      <c r="H2142" s="1">
        <v>0.98399999999999999</v>
      </c>
      <c r="I2142" s="1">
        <v>0.74860000000000004</v>
      </c>
      <c r="J2142" s="1">
        <v>0.69279999999999997</v>
      </c>
      <c r="K2142" s="1">
        <v>1.8716999999999999</v>
      </c>
      <c r="L2142" s="1">
        <v>0.7268</v>
      </c>
      <c r="M2142">
        <v>1</v>
      </c>
    </row>
    <row r="2143" spans="1:13" x14ac:dyDescent="0.3">
      <c r="A2143" s="2">
        <v>63928</v>
      </c>
      <c r="B2143" s="1">
        <v>1029.559</v>
      </c>
      <c r="C2143" s="1">
        <v>412.399</v>
      </c>
      <c r="D2143" s="1">
        <v>198.92689999999999</v>
      </c>
      <c r="E2143" s="2">
        <v>64857</v>
      </c>
      <c r="F2143" s="1">
        <v>285.29919999999998</v>
      </c>
      <c r="G2143" s="1">
        <v>0.876</v>
      </c>
      <c r="H2143" s="1">
        <v>0.98570000000000002</v>
      </c>
      <c r="I2143" s="1">
        <v>0.74239999999999995</v>
      </c>
      <c r="J2143" s="1">
        <v>0.75790000000000002</v>
      </c>
      <c r="K2143" s="1">
        <v>2.0731000000000002</v>
      </c>
      <c r="L2143" s="1">
        <v>0.69179999999999997</v>
      </c>
      <c r="M2143">
        <v>1</v>
      </c>
    </row>
    <row r="2144" spans="1:13" x14ac:dyDescent="0.3">
      <c r="A2144" s="2">
        <v>81479</v>
      </c>
      <c r="B2144" s="1">
        <v>1256.5150000000001</v>
      </c>
      <c r="C2144" s="1">
        <v>555.64649999999995</v>
      </c>
      <c r="D2144" s="1">
        <v>189.87909999999999</v>
      </c>
      <c r="E2144" s="2">
        <v>82557</v>
      </c>
      <c r="F2144" s="1">
        <v>322.09050000000002</v>
      </c>
      <c r="G2144" s="1">
        <v>0.93979999999999997</v>
      </c>
      <c r="H2144" s="1">
        <v>0.9869</v>
      </c>
      <c r="I2144" s="1">
        <v>0.74380000000000002</v>
      </c>
      <c r="J2144" s="1">
        <v>0.64849999999999997</v>
      </c>
      <c r="K2144" s="1">
        <v>2.9262999999999999</v>
      </c>
      <c r="L2144" s="1">
        <v>0.57969999999999999</v>
      </c>
      <c r="M2144">
        <v>1</v>
      </c>
    </row>
    <row r="2145" spans="1:13" x14ac:dyDescent="0.3">
      <c r="A2145" s="2">
        <v>97248</v>
      </c>
      <c r="B2145" s="1">
        <v>1244.1410000000001</v>
      </c>
      <c r="C2145" s="1">
        <v>513.97940000000006</v>
      </c>
      <c r="D2145" s="1">
        <v>242.39160000000001</v>
      </c>
      <c r="E2145" s="2">
        <v>97960</v>
      </c>
      <c r="F2145" s="1">
        <v>351.88069999999999</v>
      </c>
      <c r="G2145" s="1">
        <v>0.88180000000000003</v>
      </c>
      <c r="H2145" s="1">
        <v>0.99270000000000003</v>
      </c>
      <c r="I2145" s="1">
        <v>0.75819999999999999</v>
      </c>
      <c r="J2145" s="1">
        <v>0.78949999999999998</v>
      </c>
      <c r="K2145" s="1">
        <v>2.1204999999999998</v>
      </c>
      <c r="L2145" s="1">
        <v>0.68459999999999999</v>
      </c>
      <c r="M2145">
        <v>1</v>
      </c>
    </row>
    <row r="2146" spans="1:13" x14ac:dyDescent="0.3">
      <c r="A2146" s="2">
        <v>87308</v>
      </c>
      <c r="B2146" s="1">
        <v>1228.182</v>
      </c>
      <c r="C2146" s="1">
        <v>527.96169999999995</v>
      </c>
      <c r="D2146" s="1">
        <v>210.71950000000001</v>
      </c>
      <c r="E2146" s="2">
        <v>87964</v>
      </c>
      <c r="F2146" s="1">
        <v>333.41269999999997</v>
      </c>
      <c r="G2146" s="1">
        <v>0.91690000000000005</v>
      </c>
      <c r="H2146" s="1">
        <v>0.99250000000000005</v>
      </c>
      <c r="I2146" s="1">
        <v>0.77780000000000005</v>
      </c>
      <c r="J2146" s="1">
        <v>0.72729999999999995</v>
      </c>
      <c r="K2146" s="1">
        <v>2.5055000000000001</v>
      </c>
      <c r="L2146" s="1">
        <v>0.63149999999999995</v>
      </c>
      <c r="M2146">
        <v>1</v>
      </c>
    </row>
    <row r="2147" spans="1:13" x14ac:dyDescent="0.3">
      <c r="A2147" s="2">
        <v>85361</v>
      </c>
      <c r="B2147" s="1">
        <v>1128.4480000000001</v>
      </c>
      <c r="C2147" s="1">
        <v>439.45</v>
      </c>
      <c r="D2147" s="1">
        <v>248.4933</v>
      </c>
      <c r="E2147" s="2">
        <v>86223</v>
      </c>
      <c r="F2147" s="1">
        <v>329.67410000000001</v>
      </c>
      <c r="G2147" s="1">
        <v>0.82479999999999998</v>
      </c>
      <c r="H2147" s="1">
        <v>0.99</v>
      </c>
      <c r="I2147" s="1">
        <v>0.76429999999999998</v>
      </c>
      <c r="J2147" s="1">
        <v>0.84240000000000004</v>
      </c>
      <c r="K2147" s="1">
        <v>1.7685</v>
      </c>
      <c r="L2147" s="1">
        <v>0.75019999999999998</v>
      </c>
      <c r="M2147">
        <v>1</v>
      </c>
    </row>
    <row r="2148" spans="1:13" x14ac:dyDescent="0.3">
      <c r="A2148" s="2">
        <v>84253</v>
      </c>
      <c r="B2148" s="1">
        <v>1193.2760000000001</v>
      </c>
      <c r="C2148" s="1">
        <v>502.8338</v>
      </c>
      <c r="D2148" s="1">
        <v>213.714</v>
      </c>
      <c r="E2148" s="2">
        <v>85011</v>
      </c>
      <c r="F2148" s="1">
        <v>327.52749999999997</v>
      </c>
      <c r="G2148" s="1">
        <v>0.9052</v>
      </c>
      <c r="H2148" s="1">
        <v>0.99109999999999998</v>
      </c>
      <c r="I2148" s="1">
        <v>0.63480000000000003</v>
      </c>
      <c r="J2148" s="1">
        <v>0.74360000000000004</v>
      </c>
      <c r="K2148" s="1">
        <v>2.3527999999999998</v>
      </c>
      <c r="L2148" s="1">
        <v>0.65139999999999998</v>
      </c>
      <c r="M2148">
        <v>1</v>
      </c>
    </row>
    <row r="2149" spans="1:13" x14ac:dyDescent="0.3">
      <c r="A2149" s="2">
        <v>101375</v>
      </c>
      <c r="B2149" s="1">
        <v>1359.7860000000001</v>
      </c>
      <c r="C2149" s="1">
        <v>589.48220000000003</v>
      </c>
      <c r="D2149" s="1">
        <v>220.45009999999999</v>
      </c>
      <c r="E2149" s="2">
        <v>102089</v>
      </c>
      <c r="F2149" s="1">
        <v>359.26960000000003</v>
      </c>
      <c r="G2149" s="1">
        <v>0.9274</v>
      </c>
      <c r="H2149" s="1">
        <v>0.99299999999999999</v>
      </c>
      <c r="I2149" s="1">
        <v>0.51539999999999997</v>
      </c>
      <c r="J2149" s="1">
        <v>0.68899999999999995</v>
      </c>
      <c r="K2149" s="1">
        <v>2.6739999999999999</v>
      </c>
      <c r="L2149" s="1">
        <v>0.60950000000000004</v>
      </c>
      <c r="M2149">
        <v>1</v>
      </c>
    </row>
    <row r="2150" spans="1:13" x14ac:dyDescent="0.3">
      <c r="A2150" s="2">
        <v>82318</v>
      </c>
      <c r="B2150" s="1">
        <v>1195.4829999999999</v>
      </c>
      <c r="C2150" s="1">
        <v>507.82510000000002</v>
      </c>
      <c r="D2150" s="1">
        <v>206.8698</v>
      </c>
      <c r="E2150" s="2">
        <v>83200</v>
      </c>
      <c r="F2150" s="1">
        <v>323.74450000000002</v>
      </c>
      <c r="G2150" s="1">
        <v>0.9133</v>
      </c>
      <c r="H2150" s="1">
        <v>0.98939999999999995</v>
      </c>
      <c r="I2150" s="1">
        <v>0.73429999999999995</v>
      </c>
      <c r="J2150" s="1">
        <v>0.7238</v>
      </c>
      <c r="K2150" s="1">
        <v>2.4548000000000001</v>
      </c>
      <c r="L2150" s="1">
        <v>0.63749999999999996</v>
      </c>
      <c r="M2150">
        <v>1</v>
      </c>
    </row>
    <row r="2151" spans="1:13" x14ac:dyDescent="0.3">
      <c r="A2151" s="2">
        <v>72559</v>
      </c>
      <c r="B2151" s="1">
        <v>1056.8140000000001</v>
      </c>
      <c r="C2151" s="1">
        <v>421.90559999999999</v>
      </c>
      <c r="D2151" s="1">
        <v>219.8629</v>
      </c>
      <c r="E2151" s="2">
        <v>73258</v>
      </c>
      <c r="F2151" s="1">
        <v>303.94900000000001</v>
      </c>
      <c r="G2151" s="1">
        <v>0.85350000000000004</v>
      </c>
      <c r="H2151" s="1">
        <v>0.99050000000000005</v>
      </c>
      <c r="I2151" s="1">
        <v>0.74339999999999995</v>
      </c>
      <c r="J2151" s="1">
        <v>0.81640000000000001</v>
      </c>
      <c r="K2151" s="1">
        <v>1.9189000000000001</v>
      </c>
      <c r="L2151" s="1">
        <v>0.72040000000000004</v>
      </c>
      <c r="M2151">
        <v>1</v>
      </c>
    </row>
    <row r="2152" spans="1:13" x14ac:dyDescent="0.3">
      <c r="A2152" s="2">
        <v>79868</v>
      </c>
      <c r="B2152" s="1">
        <v>1180.2829999999999</v>
      </c>
      <c r="C2152" s="1">
        <v>505.09589999999997</v>
      </c>
      <c r="D2152" s="1">
        <v>201.89320000000001</v>
      </c>
      <c r="E2152" s="2">
        <v>80583</v>
      </c>
      <c r="F2152" s="1">
        <v>318.8904</v>
      </c>
      <c r="G2152" s="1">
        <v>0.91659999999999997</v>
      </c>
      <c r="H2152" s="1">
        <v>0.99109999999999998</v>
      </c>
      <c r="I2152" s="1">
        <v>0.77070000000000005</v>
      </c>
      <c r="J2152" s="1">
        <v>0.72050000000000003</v>
      </c>
      <c r="K2152" s="1">
        <v>2.5017999999999998</v>
      </c>
      <c r="L2152" s="1">
        <v>0.63129999999999997</v>
      </c>
      <c r="M2152">
        <v>1</v>
      </c>
    </row>
    <row r="2153" spans="1:13" x14ac:dyDescent="0.3">
      <c r="A2153" s="2">
        <v>84542</v>
      </c>
      <c r="B2153" s="1">
        <v>1169.42</v>
      </c>
      <c r="C2153" s="1">
        <v>483.3424</v>
      </c>
      <c r="D2153" s="1">
        <v>224.0558</v>
      </c>
      <c r="E2153" s="2">
        <v>85293</v>
      </c>
      <c r="F2153" s="1">
        <v>328.08870000000002</v>
      </c>
      <c r="G2153" s="1">
        <v>0.8861</v>
      </c>
      <c r="H2153" s="1">
        <v>0.99119999999999997</v>
      </c>
      <c r="I2153" s="1">
        <v>0.61699999999999999</v>
      </c>
      <c r="J2153" s="1">
        <v>0.77690000000000003</v>
      </c>
      <c r="K2153" s="1">
        <v>2.1572</v>
      </c>
      <c r="L2153" s="1">
        <v>0.67879999999999996</v>
      </c>
      <c r="M2153">
        <v>1</v>
      </c>
    </row>
    <row r="2154" spans="1:13" x14ac:dyDescent="0.3">
      <c r="A2154" s="2">
        <v>84359</v>
      </c>
      <c r="B2154" s="1">
        <v>1211.758</v>
      </c>
      <c r="C2154" s="1">
        <v>519.9932</v>
      </c>
      <c r="D2154" s="1">
        <v>207.1412</v>
      </c>
      <c r="E2154" s="2">
        <v>85081</v>
      </c>
      <c r="F2154" s="1">
        <v>327.73349999999999</v>
      </c>
      <c r="G2154" s="1">
        <v>0.91720000000000002</v>
      </c>
      <c r="H2154" s="1">
        <v>0.99150000000000005</v>
      </c>
      <c r="I2154" s="1">
        <v>0.64890000000000003</v>
      </c>
      <c r="J2154" s="1">
        <v>0.72199999999999998</v>
      </c>
      <c r="K2154" s="1">
        <v>2.5103</v>
      </c>
      <c r="L2154" s="1">
        <v>0.63029999999999997</v>
      </c>
      <c r="M2154">
        <v>1</v>
      </c>
    </row>
    <row r="2155" spans="1:13" x14ac:dyDescent="0.3">
      <c r="A2155" s="2">
        <v>61409</v>
      </c>
      <c r="B2155" s="1">
        <v>1022.513</v>
      </c>
      <c r="C2155" s="1">
        <v>438.3143</v>
      </c>
      <c r="D2155" s="1">
        <v>178.55250000000001</v>
      </c>
      <c r="E2155" s="2">
        <v>61903</v>
      </c>
      <c r="F2155" s="1">
        <v>279.62180000000001</v>
      </c>
      <c r="G2155" s="1">
        <v>0.9133</v>
      </c>
      <c r="H2155" s="1">
        <v>0.99199999999999999</v>
      </c>
      <c r="I2155" s="1">
        <v>0.62709999999999999</v>
      </c>
      <c r="J2155" s="1">
        <v>0.73809999999999998</v>
      </c>
      <c r="K2155" s="1">
        <v>2.4548000000000001</v>
      </c>
      <c r="L2155" s="1">
        <v>0.63790000000000002</v>
      </c>
      <c r="M2155">
        <v>1</v>
      </c>
    </row>
    <row r="2156" spans="1:13" x14ac:dyDescent="0.3">
      <c r="A2156" s="2">
        <v>57996</v>
      </c>
      <c r="B2156" s="1">
        <v>962.79</v>
      </c>
      <c r="C2156" s="1">
        <v>392.65069999999997</v>
      </c>
      <c r="D2156" s="1">
        <v>190.13489999999999</v>
      </c>
      <c r="E2156" s="2">
        <v>58666</v>
      </c>
      <c r="F2156" s="1">
        <v>271.74029999999999</v>
      </c>
      <c r="G2156" s="1">
        <v>0.87490000000000001</v>
      </c>
      <c r="H2156" s="1">
        <v>0.98860000000000003</v>
      </c>
      <c r="I2156" s="1">
        <v>0.71609999999999996</v>
      </c>
      <c r="J2156" s="1">
        <v>0.78620000000000001</v>
      </c>
      <c r="K2156" s="1">
        <v>2.0651000000000002</v>
      </c>
      <c r="L2156" s="1">
        <v>0.69210000000000005</v>
      </c>
      <c r="M2156">
        <v>1</v>
      </c>
    </row>
    <row r="2157" spans="1:13" x14ac:dyDescent="0.3">
      <c r="A2157" s="2">
        <v>89236</v>
      </c>
      <c r="B2157" s="1">
        <v>1249.029</v>
      </c>
      <c r="C2157" s="1">
        <v>523.92499999999995</v>
      </c>
      <c r="D2157" s="1">
        <v>217.9624</v>
      </c>
      <c r="E2157" s="2">
        <v>90416</v>
      </c>
      <c r="F2157" s="1">
        <v>337.07389999999998</v>
      </c>
      <c r="G2157" s="1">
        <v>0.90939999999999999</v>
      </c>
      <c r="H2157" s="1">
        <v>0.9869</v>
      </c>
      <c r="I2157" s="1">
        <v>0.54210000000000003</v>
      </c>
      <c r="J2157" s="1">
        <v>0.71879999999999999</v>
      </c>
      <c r="K2157" s="1">
        <v>2.4037000000000002</v>
      </c>
      <c r="L2157" s="1">
        <v>0.64339999999999997</v>
      </c>
      <c r="M2157">
        <v>1</v>
      </c>
    </row>
    <row r="2158" spans="1:13" x14ac:dyDescent="0.3">
      <c r="A2158" s="2">
        <v>81699</v>
      </c>
      <c r="B2158" s="1">
        <v>1192.3050000000001</v>
      </c>
      <c r="C2158" s="1">
        <v>507.86430000000001</v>
      </c>
      <c r="D2158" s="1">
        <v>206.55930000000001</v>
      </c>
      <c r="E2158" s="2">
        <v>82471</v>
      </c>
      <c r="F2158" s="1">
        <v>322.52499999999998</v>
      </c>
      <c r="G2158" s="1">
        <v>0.91359999999999997</v>
      </c>
      <c r="H2158" s="1">
        <v>0.99060000000000004</v>
      </c>
      <c r="I2158" s="1">
        <v>0.6794</v>
      </c>
      <c r="J2158" s="1">
        <v>0.72219999999999995</v>
      </c>
      <c r="K2158" s="1">
        <v>2.4586999999999999</v>
      </c>
      <c r="L2158" s="1">
        <v>0.6351</v>
      </c>
      <c r="M2158">
        <v>1</v>
      </c>
    </row>
    <row r="2159" spans="1:13" x14ac:dyDescent="0.3">
      <c r="A2159" s="2">
        <v>92511</v>
      </c>
      <c r="B2159" s="1">
        <v>1166.9749999999999</v>
      </c>
      <c r="C2159" s="1">
        <v>464.75389999999999</v>
      </c>
      <c r="D2159" s="1">
        <v>253.80350000000001</v>
      </c>
      <c r="E2159" s="2">
        <v>93135</v>
      </c>
      <c r="F2159" s="1">
        <v>343.20350000000002</v>
      </c>
      <c r="G2159" s="1">
        <v>0.8377</v>
      </c>
      <c r="H2159" s="1">
        <v>0.99329999999999996</v>
      </c>
      <c r="I2159" s="1">
        <v>0.73529999999999995</v>
      </c>
      <c r="J2159" s="1">
        <v>0.85370000000000001</v>
      </c>
      <c r="K2159" s="1">
        <v>1.8311999999999999</v>
      </c>
      <c r="L2159" s="1">
        <v>0.73850000000000005</v>
      </c>
      <c r="M2159">
        <v>1</v>
      </c>
    </row>
    <row r="2160" spans="1:13" x14ac:dyDescent="0.3">
      <c r="A2160" s="2">
        <v>93398</v>
      </c>
      <c r="B2160" s="1">
        <v>1241.998</v>
      </c>
      <c r="C2160" s="1">
        <v>509.96140000000003</v>
      </c>
      <c r="D2160" s="1">
        <v>234.54060000000001</v>
      </c>
      <c r="E2160" s="2">
        <v>94916</v>
      </c>
      <c r="F2160" s="1">
        <v>344.8449</v>
      </c>
      <c r="G2160" s="1">
        <v>0.88800000000000001</v>
      </c>
      <c r="H2160" s="1">
        <v>0.98399999999999999</v>
      </c>
      <c r="I2160" s="1">
        <v>0.74219999999999997</v>
      </c>
      <c r="J2160" s="1">
        <v>0.76090000000000002</v>
      </c>
      <c r="K2160" s="1">
        <v>2.1743000000000001</v>
      </c>
      <c r="L2160" s="1">
        <v>0.67620000000000002</v>
      </c>
      <c r="M2160">
        <v>1</v>
      </c>
    </row>
    <row r="2161" spans="1:13" x14ac:dyDescent="0.3">
      <c r="A2161" s="2">
        <v>83068</v>
      </c>
      <c r="B2161" s="1">
        <v>1212.6859999999999</v>
      </c>
      <c r="C2161" s="1">
        <v>524.59609999999998</v>
      </c>
      <c r="D2161" s="1">
        <v>202.68430000000001</v>
      </c>
      <c r="E2161" s="2">
        <v>83803</v>
      </c>
      <c r="F2161" s="1">
        <v>325.21600000000001</v>
      </c>
      <c r="G2161" s="1">
        <v>0.92230000000000001</v>
      </c>
      <c r="H2161" s="1">
        <v>0.99119999999999997</v>
      </c>
      <c r="I2161" s="1">
        <v>0.75849999999999995</v>
      </c>
      <c r="J2161" s="1">
        <v>0.70979999999999999</v>
      </c>
      <c r="K2161" s="1">
        <v>2.5882000000000001</v>
      </c>
      <c r="L2161" s="1">
        <v>0.61990000000000001</v>
      </c>
      <c r="M2161">
        <v>1</v>
      </c>
    </row>
    <row r="2162" spans="1:13" x14ac:dyDescent="0.3">
      <c r="A2162" s="2">
        <v>125697</v>
      </c>
      <c r="B2162" s="1">
        <v>1403.472</v>
      </c>
      <c r="C2162" s="1">
        <v>569.14729999999997</v>
      </c>
      <c r="D2162" s="1">
        <v>282.20729999999998</v>
      </c>
      <c r="E2162" s="2">
        <v>126538</v>
      </c>
      <c r="F2162" s="1">
        <v>400.053</v>
      </c>
      <c r="G2162" s="1">
        <v>0.86839999999999995</v>
      </c>
      <c r="H2162" s="1">
        <v>0.99339999999999995</v>
      </c>
      <c r="I2162" s="1">
        <v>0.65949999999999998</v>
      </c>
      <c r="J2162" s="1">
        <v>0.80189999999999995</v>
      </c>
      <c r="K2162" s="1">
        <v>2.0167999999999999</v>
      </c>
      <c r="L2162" s="1">
        <v>0.70289999999999997</v>
      </c>
      <c r="M2162">
        <v>1</v>
      </c>
    </row>
    <row r="2163" spans="1:13" x14ac:dyDescent="0.3">
      <c r="A2163" s="2">
        <v>80021</v>
      </c>
      <c r="B2163" s="1">
        <v>1208.54</v>
      </c>
      <c r="C2163" s="1">
        <v>528.93179999999995</v>
      </c>
      <c r="D2163" s="1">
        <v>192.81970000000001</v>
      </c>
      <c r="E2163" s="2">
        <v>80685</v>
      </c>
      <c r="F2163" s="1">
        <v>319.19569999999999</v>
      </c>
      <c r="G2163" s="1">
        <v>0.93120000000000003</v>
      </c>
      <c r="H2163" s="1">
        <v>0.99180000000000001</v>
      </c>
      <c r="I2163" s="1">
        <v>0.7732</v>
      </c>
      <c r="J2163" s="1">
        <v>0.6885</v>
      </c>
      <c r="K2163" s="1">
        <v>2.7431000000000001</v>
      </c>
      <c r="L2163" s="1">
        <v>0.60350000000000004</v>
      </c>
      <c r="M2163">
        <v>1</v>
      </c>
    </row>
    <row r="2164" spans="1:13" x14ac:dyDescent="0.3">
      <c r="A2164" s="2">
        <v>93104</v>
      </c>
      <c r="B2164" s="1">
        <v>1223.0029999999999</v>
      </c>
      <c r="C2164" s="1">
        <v>510.91520000000003</v>
      </c>
      <c r="D2164" s="1">
        <v>232.43469999999999</v>
      </c>
      <c r="E2164" s="2">
        <v>93789</v>
      </c>
      <c r="F2164" s="1">
        <v>344.30169999999998</v>
      </c>
      <c r="G2164" s="1">
        <v>0.89049999999999996</v>
      </c>
      <c r="H2164" s="1">
        <v>0.99270000000000003</v>
      </c>
      <c r="I2164" s="1">
        <v>0.71879999999999999</v>
      </c>
      <c r="J2164" s="1">
        <v>0.78220000000000001</v>
      </c>
      <c r="K2164" s="1">
        <v>2.1981000000000002</v>
      </c>
      <c r="L2164" s="1">
        <v>0.67390000000000005</v>
      </c>
      <c r="M2164">
        <v>1</v>
      </c>
    </row>
    <row r="2165" spans="1:13" x14ac:dyDescent="0.3">
      <c r="A2165" s="2">
        <v>71620</v>
      </c>
      <c r="B2165" s="1">
        <v>1142.6959999999999</v>
      </c>
      <c r="C2165" s="1">
        <v>493.5908</v>
      </c>
      <c r="D2165" s="1">
        <v>185.14019999999999</v>
      </c>
      <c r="E2165" s="2">
        <v>72311</v>
      </c>
      <c r="F2165" s="1">
        <v>301.97590000000002</v>
      </c>
      <c r="G2165" s="1">
        <v>0.92700000000000005</v>
      </c>
      <c r="H2165" s="1">
        <v>0.99039999999999995</v>
      </c>
      <c r="I2165" s="1">
        <v>0.68020000000000003</v>
      </c>
      <c r="J2165" s="1">
        <v>0.68930000000000002</v>
      </c>
      <c r="K2165" s="1">
        <v>2.6659999999999999</v>
      </c>
      <c r="L2165" s="1">
        <v>0.61180000000000001</v>
      </c>
      <c r="M2165">
        <v>1</v>
      </c>
    </row>
    <row r="2166" spans="1:13" x14ac:dyDescent="0.3">
      <c r="A2166" s="2">
        <v>78504</v>
      </c>
      <c r="B2166" s="1">
        <v>1183.6880000000001</v>
      </c>
      <c r="C2166" s="1">
        <v>511.3972</v>
      </c>
      <c r="D2166" s="1">
        <v>196.6523</v>
      </c>
      <c r="E2166" s="2">
        <v>79546</v>
      </c>
      <c r="F2166" s="1">
        <v>316.15570000000002</v>
      </c>
      <c r="G2166" s="1">
        <v>0.92310000000000003</v>
      </c>
      <c r="H2166" s="1">
        <v>0.9869</v>
      </c>
      <c r="I2166" s="1">
        <v>0.76959999999999995</v>
      </c>
      <c r="J2166" s="1">
        <v>0.70409999999999995</v>
      </c>
      <c r="K2166" s="1">
        <v>2.6004999999999998</v>
      </c>
      <c r="L2166" s="1">
        <v>0.61819999999999997</v>
      </c>
      <c r="M2166">
        <v>1</v>
      </c>
    </row>
    <row r="2167" spans="1:13" x14ac:dyDescent="0.3">
      <c r="A2167" s="2">
        <v>67628</v>
      </c>
      <c r="B2167" s="1">
        <v>1060.5989999999999</v>
      </c>
      <c r="C2167" s="1">
        <v>446.16559999999998</v>
      </c>
      <c r="D2167" s="1">
        <v>194.16810000000001</v>
      </c>
      <c r="E2167" s="2">
        <v>68180</v>
      </c>
      <c r="F2167" s="1">
        <v>293.4393</v>
      </c>
      <c r="G2167" s="1">
        <v>0.90029999999999999</v>
      </c>
      <c r="H2167" s="1">
        <v>0.9919</v>
      </c>
      <c r="I2167" s="1">
        <v>0.74560000000000004</v>
      </c>
      <c r="J2167" s="1">
        <v>0.75549999999999995</v>
      </c>
      <c r="K2167" s="1">
        <v>2.2978000000000001</v>
      </c>
      <c r="L2167" s="1">
        <v>0.65769999999999995</v>
      </c>
      <c r="M2167">
        <v>1</v>
      </c>
    </row>
    <row r="2168" spans="1:13" x14ac:dyDescent="0.3">
      <c r="A2168" s="2">
        <v>117469</v>
      </c>
      <c r="B2168" s="1">
        <v>1408.886</v>
      </c>
      <c r="C2168" s="1">
        <v>594.9076</v>
      </c>
      <c r="D2168" s="1">
        <v>252.0248</v>
      </c>
      <c r="E2168" s="2">
        <v>118327</v>
      </c>
      <c r="F2168" s="1">
        <v>386.73790000000002</v>
      </c>
      <c r="G2168" s="1">
        <v>0.90580000000000005</v>
      </c>
      <c r="H2168" s="1">
        <v>0.99270000000000003</v>
      </c>
      <c r="I2168" s="1">
        <v>0.76190000000000002</v>
      </c>
      <c r="J2168" s="1">
        <v>0.74370000000000003</v>
      </c>
      <c r="K2168" s="1">
        <v>2.3605</v>
      </c>
      <c r="L2168" s="1">
        <v>0.65010000000000001</v>
      </c>
      <c r="M2168">
        <v>1</v>
      </c>
    </row>
    <row r="2169" spans="1:13" x14ac:dyDescent="0.3">
      <c r="A2169" s="2">
        <v>91175</v>
      </c>
      <c r="B2169" s="1">
        <v>1271.51</v>
      </c>
      <c r="C2169" s="1">
        <v>543.41780000000006</v>
      </c>
      <c r="D2169" s="1">
        <v>215.26320000000001</v>
      </c>
      <c r="E2169" s="2">
        <v>91936</v>
      </c>
      <c r="F2169" s="1">
        <v>340.71629999999999</v>
      </c>
      <c r="G2169" s="1">
        <v>0.91820000000000002</v>
      </c>
      <c r="H2169" s="1">
        <v>0.99170000000000003</v>
      </c>
      <c r="I2169" s="1">
        <v>0.76949999999999996</v>
      </c>
      <c r="J2169" s="1">
        <v>0.7087</v>
      </c>
      <c r="K2169" s="1">
        <v>2.5244</v>
      </c>
      <c r="L2169" s="1">
        <v>0.627</v>
      </c>
      <c r="M2169">
        <v>1</v>
      </c>
    </row>
    <row r="2170" spans="1:13" x14ac:dyDescent="0.3">
      <c r="A2170" s="2">
        <v>90959</v>
      </c>
      <c r="B2170" s="1">
        <v>1232.104</v>
      </c>
      <c r="C2170" s="1">
        <v>508.81920000000002</v>
      </c>
      <c r="D2170" s="1">
        <v>228.21860000000001</v>
      </c>
      <c r="E2170" s="2">
        <v>91689</v>
      </c>
      <c r="F2170" s="1">
        <v>340.3125</v>
      </c>
      <c r="G2170" s="1">
        <v>0.89380000000000004</v>
      </c>
      <c r="H2170" s="1">
        <v>0.99199999999999999</v>
      </c>
      <c r="I2170" s="1">
        <v>0.74750000000000005</v>
      </c>
      <c r="J2170" s="1">
        <v>0.75290000000000001</v>
      </c>
      <c r="K2170" s="1">
        <v>2.2294999999999998</v>
      </c>
      <c r="L2170" s="1">
        <v>0.66879999999999995</v>
      </c>
      <c r="M2170">
        <v>1</v>
      </c>
    </row>
    <row r="2171" spans="1:13" x14ac:dyDescent="0.3">
      <c r="A2171" s="2">
        <v>98410</v>
      </c>
      <c r="B2171" s="1">
        <v>1327.2670000000001</v>
      </c>
      <c r="C2171" s="1">
        <v>573.21720000000005</v>
      </c>
      <c r="D2171" s="1">
        <v>219.43340000000001</v>
      </c>
      <c r="E2171" s="2">
        <v>99166</v>
      </c>
      <c r="F2171" s="1">
        <v>353.97669999999999</v>
      </c>
      <c r="G2171" s="1">
        <v>0.92379999999999995</v>
      </c>
      <c r="H2171" s="1">
        <v>0.99239999999999995</v>
      </c>
      <c r="I2171" s="1">
        <v>0.748</v>
      </c>
      <c r="J2171" s="1">
        <v>0.70199999999999996</v>
      </c>
      <c r="K2171" s="1">
        <v>2.6122999999999998</v>
      </c>
      <c r="L2171" s="1">
        <v>0.61750000000000005</v>
      </c>
      <c r="M2171">
        <v>1</v>
      </c>
    </row>
    <row r="2172" spans="1:13" x14ac:dyDescent="0.3">
      <c r="A2172" s="2">
        <v>112075</v>
      </c>
      <c r="B2172" s="1">
        <v>1349.97</v>
      </c>
      <c r="C2172" s="1">
        <v>550.98239999999998</v>
      </c>
      <c r="D2172" s="1">
        <v>260.35300000000001</v>
      </c>
      <c r="E2172" s="2">
        <v>112998</v>
      </c>
      <c r="F2172" s="1">
        <v>377.7543</v>
      </c>
      <c r="G2172" s="1">
        <v>0.88129999999999997</v>
      </c>
      <c r="H2172" s="1">
        <v>0.99180000000000001</v>
      </c>
      <c r="I2172" s="1">
        <v>0.74560000000000004</v>
      </c>
      <c r="J2172" s="1">
        <v>0.77280000000000004</v>
      </c>
      <c r="K2172" s="1">
        <v>2.1162999999999998</v>
      </c>
      <c r="L2172" s="1">
        <v>0.68559999999999999</v>
      </c>
      <c r="M2172">
        <v>1</v>
      </c>
    </row>
    <row r="2173" spans="1:13" x14ac:dyDescent="0.3">
      <c r="A2173" s="2">
        <v>87984</v>
      </c>
      <c r="B2173" s="1">
        <v>1264.0409999999999</v>
      </c>
      <c r="C2173" s="1">
        <v>545.02300000000002</v>
      </c>
      <c r="D2173" s="1">
        <v>205.9718</v>
      </c>
      <c r="E2173" s="2">
        <v>88755</v>
      </c>
      <c r="F2173" s="1">
        <v>334.70089999999999</v>
      </c>
      <c r="G2173" s="1">
        <v>0.92579999999999996</v>
      </c>
      <c r="H2173" s="1">
        <v>0.99129999999999996</v>
      </c>
      <c r="I2173" s="1">
        <v>0.78080000000000005</v>
      </c>
      <c r="J2173" s="1">
        <v>0.69199999999999995</v>
      </c>
      <c r="K2173" s="1">
        <v>2.6461000000000001</v>
      </c>
      <c r="L2173" s="1">
        <v>0.61409999999999998</v>
      </c>
      <c r="M2173">
        <v>1</v>
      </c>
    </row>
    <row r="2174" spans="1:13" x14ac:dyDescent="0.3">
      <c r="A2174" s="2">
        <v>77985</v>
      </c>
      <c r="B2174" s="1">
        <v>1129.1769999999999</v>
      </c>
      <c r="C2174" s="1">
        <v>464.06720000000001</v>
      </c>
      <c r="D2174" s="1">
        <v>214.7612</v>
      </c>
      <c r="E2174" s="2">
        <v>78725</v>
      </c>
      <c r="F2174" s="1">
        <v>315.10879999999997</v>
      </c>
      <c r="G2174" s="1">
        <v>0.88649999999999995</v>
      </c>
      <c r="H2174" s="1">
        <v>0.99060000000000004</v>
      </c>
      <c r="I2174" s="1">
        <v>0.73399999999999999</v>
      </c>
      <c r="J2174" s="1">
        <v>0.76859999999999995</v>
      </c>
      <c r="K2174" s="1">
        <v>2.1608999999999998</v>
      </c>
      <c r="L2174" s="1">
        <v>0.67900000000000005</v>
      </c>
      <c r="M2174">
        <v>1</v>
      </c>
    </row>
    <row r="2175" spans="1:13" x14ac:dyDescent="0.3">
      <c r="A2175" s="2">
        <v>95149</v>
      </c>
      <c r="B2175" s="1">
        <v>1234.3499999999999</v>
      </c>
      <c r="C2175" s="1">
        <v>502.48970000000003</v>
      </c>
      <c r="D2175" s="1">
        <v>241.81110000000001</v>
      </c>
      <c r="E2175" s="2">
        <v>96002</v>
      </c>
      <c r="F2175" s="1">
        <v>348.0625</v>
      </c>
      <c r="G2175" s="1">
        <v>0.87660000000000005</v>
      </c>
      <c r="H2175" s="1">
        <v>0.99109999999999998</v>
      </c>
      <c r="I2175" s="1">
        <v>0.72309999999999997</v>
      </c>
      <c r="J2175" s="1">
        <v>0.78480000000000005</v>
      </c>
      <c r="K2175" s="1">
        <v>2.0779999999999998</v>
      </c>
      <c r="L2175" s="1">
        <v>0.69269999999999998</v>
      </c>
      <c r="M2175">
        <v>1</v>
      </c>
    </row>
    <row r="2176" spans="1:13" x14ac:dyDescent="0.3">
      <c r="A2176" s="2">
        <v>69872</v>
      </c>
      <c r="B2176" s="1">
        <v>1074.934</v>
      </c>
      <c r="C2176" s="1">
        <v>446.35770000000002</v>
      </c>
      <c r="D2176" s="1">
        <v>199.73820000000001</v>
      </c>
      <c r="E2176" s="2">
        <v>70550</v>
      </c>
      <c r="F2176" s="1">
        <v>298.26799999999997</v>
      </c>
      <c r="G2176" s="1">
        <v>0.89429999999999998</v>
      </c>
      <c r="H2176" s="1">
        <v>0.99039999999999995</v>
      </c>
      <c r="I2176" s="1">
        <v>0.68700000000000006</v>
      </c>
      <c r="J2176" s="1">
        <v>0.75990000000000002</v>
      </c>
      <c r="K2176" s="1">
        <v>2.2347000000000001</v>
      </c>
      <c r="L2176" s="1">
        <v>0.66820000000000002</v>
      </c>
      <c r="M2176">
        <v>1</v>
      </c>
    </row>
    <row r="2177" spans="1:13" x14ac:dyDescent="0.3">
      <c r="A2177" s="2">
        <v>80229</v>
      </c>
      <c r="B2177" s="1">
        <v>1134.806</v>
      </c>
      <c r="C2177" s="1">
        <v>456.83940000000001</v>
      </c>
      <c r="D2177" s="1">
        <v>225.23949999999999</v>
      </c>
      <c r="E2177" s="2">
        <v>81291</v>
      </c>
      <c r="F2177" s="1">
        <v>319.6103</v>
      </c>
      <c r="G2177" s="1">
        <v>0.87</v>
      </c>
      <c r="H2177" s="1">
        <v>0.9869</v>
      </c>
      <c r="I2177" s="1">
        <v>0.74390000000000001</v>
      </c>
      <c r="J2177" s="1">
        <v>0.78290000000000004</v>
      </c>
      <c r="K2177" s="1">
        <v>2.0282</v>
      </c>
      <c r="L2177" s="1">
        <v>0.6996</v>
      </c>
      <c r="M2177">
        <v>1</v>
      </c>
    </row>
    <row r="2178" spans="1:13" x14ac:dyDescent="0.3">
      <c r="A2178" s="2">
        <v>88581</v>
      </c>
      <c r="B2178" s="1">
        <v>1198.6769999999999</v>
      </c>
      <c r="C2178" s="1">
        <v>482.07499999999999</v>
      </c>
      <c r="D2178" s="1">
        <v>235.5557</v>
      </c>
      <c r="E2178" s="2">
        <v>89909</v>
      </c>
      <c r="F2178" s="1">
        <v>335.83449999999999</v>
      </c>
      <c r="G2178" s="1">
        <v>0.87250000000000005</v>
      </c>
      <c r="H2178" s="1">
        <v>0.98519999999999996</v>
      </c>
      <c r="I2178" s="1">
        <v>0.62070000000000003</v>
      </c>
      <c r="J2178" s="1">
        <v>0.77470000000000006</v>
      </c>
      <c r="K2178" s="1">
        <v>2.0465</v>
      </c>
      <c r="L2178" s="1">
        <v>0.6966</v>
      </c>
      <c r="M2178">
        <v>1</v>
      </c>
    </row>
    <row r="2179" spans="1:13" x14ac:dyDescent="0.3">
      <c r="A2179" s="2">
        <v>73018</v>
      </c>
      <c r="B2179" s="1">
        <v>1117.48</v>
      </c>
      <c r="C2179" s="1">
        <v>465.55360000000002</v>
      </c>
      <c r="D2179" s="1">
        <v>199.84129999999999</v>
      </c>
      <c r="E2179" s="2">
        <v>73679</v>
      </c>
      <c r="F2179" s="1">
        <v>304.90879999999999</v>
      </c>
      <c r="G2179" s="1">
        <v>0.9032</v>
      </c>
      <c r="H2179" s="1">
        <v>0.99099999999999999</v>
      </c>
      <c r="I2179" s="1">
        <v>0.56340000000000001</v>
      </c>
      <c r="J2179" s="1">
        <v>0.73480000000000001</v>
      </c>
      <c r="K2179" s="1">
        <v>2.3296000000000001</v>
      </c>
      <c r="L2179" s="1">
        <v>0.65490000000000004</v>
      </c>
      <c r="M2179">
        <v>1</v>
      </c>
    </row>
    <row r="2180" spans="1:13" x14ac:dyDescent="0.3">
      <c r="A2180" s="2">
        <v>80769</v>
      </c>
      <c r="B2180" s="1">
        <v>1130.348</v>
      </c>
      <c r="C2180" s="1">
        <v>464.10340000000002</v>
      </c>
      <c r="D2180" s="1">
        <v>222.60079999999999</v>
      </c>
      <c r="E2180" s="2">
        <v>81408</v>
      </c>
      <c r="F2180" s="1">
        <v>320.6841</v>
      </c>
      <c r="G2180" s="1">
        <v>0.87749999999999995</v>
      </c>
      <c r="H2180" s="1">
        <v>0.99219999999999997</v>
      </c>
      <c r="I2180" s="1">
        <v>0.76680000000000004</v>
      </c>
      <c r="J2180" s="1">
        <v>0.7944</v>
      </c>
      <c r="K2180" s="1">
        <v>2.0849000000000002</v>
      </c>
      <c r="L2180" s="1">
        <v>0.69099999999999995</v>
      </c>
      <c r="M2180">
        <v>1</v>
      </c>
    </row>
    <row r="2181" spans="1:13" x14ac:dyDescent="0.3">
      <c r="A2181" s="2">
        <v>75239</v>
      </c>
      <c r="B2181" s="1">
        <v>1154.7329999999999</v>
      </c>
      <c r="C2181" s="1">
        <v>492.45800000000003</v>
      </c>
      <c r="D2181" s="1">
        <v>195.50030000000001</v>
      </c>
      <c r="E2181" s="2">
        <v>75925</v>
      </c>
      <c r="F2181" s="1">
        <v>309.51130000000001</v>
      </c>
      <c r="G2181" s="1">
        <v>0.91779999999999995</v>
      </c>
      <c r="H2181" s="1">
        <v>0.99099999999999999</v>
      </c>
      <c r="I2181" s="1">
        <v>0.52949999999999997</v>
      </c>
      <c r="J2181" s="1">
        <v>0.70909999999999995</v>
      </c>
      <c r="K2181" s="1">
        <v>2.5190000000000001</v>
      </c>
      <c r="L2181" s="1">
        <v>0.62849999999999995</v>
      </c>
      <c r="M2181">
        <v>1</v>
      </c>
    </row>
    <row r="2182" spans="1:13" x14ac:dyDescent="0.3">
      <c r="A2182" s="2">
        <v>84635</v>
      </c>
      <c r="B2182" s="1">
        <v>1124.2840000000001</v>
      </c>
      <c r="C2182" s="1">
        <v>432.92090000000002</v>
      </c>
      <c r="D2182" s="1">
        <v>250.51920000000001</v>
      </c>
      <c r="E2182" s="2">
        <v>85438</v>
      </c>
      <c r="F2182" s="1">
        <v>328.26909999999998</v>
      </c>
      <c r="G2182" s="1">
        <v>0.81559999999999999</v>
      </c>
      <c r="H2182" s="1">
        <v>0.99060000000000004</v>
      </c>
      <c r="I2182" s="1">
        <v>0.70199999999999996</v>
      </c>
      <c r="J2182" s="1">
        <v>0.84140000000000004</v>
      </c>
      <c r="K2182" s="1">
        <v>1.7281</v>
      </c>
      <c r="L2182" s="1">
        <v>0.75829999999999997</v>
      </c>
      <c r="M2182">
        <v>1</v>
      </c>
    </row>
    <row r="2183" spans="1:13" x14ac:dyDescent="0.3">
      <c r="A2183" s="2">
        <v>85346</v>
      </c>
      <c r="B2183" s="1">
        <v>1189.9359999999999</v>
      </c>
      <c r="C2183" s="1">
        <v>491.56060000000002</v>
      </c>
      <c r="D2183" s="1">
        <v>222.76230000000001</v>
      </c>
      <c r="E2183" s="2">
        <v>86234</v>
      </c>
      <c r="F2183" s="1">
        <v>329.64510000000001</v>
      </c>
      <c r="G2183" s="1">
        <v>0.89139999999999997</v>
      </c>
      <c r="H2183" s="1">
        <v>0.98970000000000002</v>
      </c>
      <c r="I2183" s="1">
        <v>0.59970000000000001</v>
      </c>
      <c r="J2183" s="1">
        <v>0.75739999999999996</v>
      </c>
      <c r="K2183" s="1">
        <v>2.2067000000000001</v>
      </c>
      <c r="L2183" s="1">
        <v>0.67059999999999997</v>
      </c>
      <c r="M2183">
        <v>1</v>
      </c>
    </row>
    <row r="2184" spans="1:13" x14ac:dyDescent="0.3">
      <c r="A2184" s="2">
        <v>94521</v>
      </c>
      <c r="B2184" s="1">
        <v>1246.3889999999999</v>
      </c>
      <c r="C2184" s="1">
        <v>508.19569999999999</v>
      </c>
      <c r="D2184" s="1">
        <v>237.31950000000001</v>
      </c>
      <c r="E2184" s="2">
        <v>95494</v>
      </c>
      <c r="F2184" s="1">
        <v>346.9119</v>
      </c>
      <c r="G2184" s="1">
        <v>0.88429999999999997</v>
      </c>
      <c r="H2184" s="1">
        <v>0.98980000000000001</v>
      </c>
      <c r="I2184" s="1">
        <v>0.58299999999999996</v>
      </c>
      <c r="J2184" s="1">
        <v>0.76459999999999995</v>
      </c>
      <c r="K2184" s="1">
        <v>2.1414</v>
      </c>
      <c r="L2184" s="1">
        <v>0.68259999999999998</v>
      </c>
      <c r="M2184">
        <v>1</v>
      </c>
    </row>
    <row r="2185" spans="1:13" x14ac:dyDescent="0.3">
      <c r="A2185" s="2">
        <v>74469</v>
      </c>
      <c r="B2185" s="1">
        <v>1081.579</v>
      </c>
      <c r="C2185" s="1">
        <v>436.86189999999999</v>
      </c>
      <c r="D2185" s="1">
        <v>217.83879999999999</v>
      </c>
      <c r="E2185" s="2">
        <v>75103</v>
      </c>
      <c r="F2185" s="1">
        <v>307.92349999999999</v>
      </c>
      <c r="G2185" s="1">
        <v>0.86680000000000001</v>
      </c>
      <c r="H2185" s="1">
        <v>0.99160000000000004</v>
      </c>
      <c r="I2185" s="1">
        <v>0.63959999999999995</v>
      </c>
      <c r="J2185" s="1">
        <v>0.8</v>
      </c>
      <c r="K2185" s="1">
        <v>2.0053999999999998</v>
      </c>
      <c r="L2185" s="1">
        <v>0.70489999999999997</v>
      </c>
      <c r="M2185">
        <v>1</v>
      </c>
    </row>
    <row r="2186" spans="1:13" x14ac:dyDescent="0.3">
      <c r="A2186" s="2">
        <v>78934</v>
      </c>
      <c r="B2186" s="1">
        <v>1143.3150000000001</v>
      </c>
      <c r="C2186" s="1">
        <v>471.89170000000001</v>
      </c>
      <c r="D2186" s="1">
        <v>213.73419999999999</v>
      </c>
      <c r="E2186" s="2">
        <v>79704</v>
      </c>
      <c r="F2186" s="1">
        <v>317.02030000000002</v>
      </c>
      <c r="G2186" s="1">
        <v>0.89149999999999996</v>
      </c>
      <c r="H2186" s="1">
        <v>0.99029999999999996</v>
      </c>
      <c r="I2186" s="1">
        <v>0.63329999999999997</v>
      </c>
      <c r="J2186" s="1">
        <v>0.75880000000000003</v>
      </c>
      <c r="K2186" s="1">
        <v>2.2078000000000002</v>
      </c>
      <c r="L2186" s="1">
        <v>0.67179999999999995</v>
      </c>
      <c r="M2186">
        <v>1</v>
      </c>
    </row>
    <row r="2187" spans="1:13" x14ac:dyDescent="0.3">
      <c r="A2187" s="2">
        <v>76774</v>
      </c>
      <c r="B2187" s="1">
        <v>1112.9490000000001</v>
      </c>
      <c r="C2187" s="1">
        <v>460.22210000000001</v>
      </c>
      <c r="D2187" s="1">
        <v>212.8887</v>
      </c>
      <c r="E2187" s="2">
        <v>77445</v>
      </c>
      <c r="F2187" s="1">
        <v>312.65269999999998</v>
      </c>
      <c r="G2187" s="1">
        <v>0.88660000000000005</v>
      </c>
      <c r="H2187" s="1">
        <v>0.99129999999999996</v>
      </c>
      <c r="I2187" s="1">
        <v>0.6331</v>
      </c>
      <c r="J2187" s="1">
        <v>0.77890000000000004</v>
      </c>
      <c r="K2187" s="1">
        <v>2.1617999999999999</v>
      </c>
      <c r="L2187" s="1">
        <v>0.6794</v>
      </c>
      <c r="M2187">
        <v>1</v>
      </c>
    </row>
    <row r="2188" spans="1:13" x14ac:dyDescent="0.3">
      <c r="A2188" s="2">
        <v>74462</v>
      </c>
      <c r="B2188" s="1">
        <v>1148.402</v>
      </c>
      <c r="C2188" s="1">
        <v>494.4006</v>
      </c>
      <c r="D2188" s="1">
        <v>192.17330000000001</v>
      </c>
      <c r="E2188" s="2">
        <v>75087</v>
      </c>
      <c r="F2188" s="1">
        <v>307.90899999999999</v>
      </c>
      <c r="G2188" s="1">
        <v>0.9214</v>
      </c>
      <c r="H2188" s="1">
        <v>0.99170000000000003</v>
      </c>
      <c r="I2188" s="1">
        <v>0.64239999999999997</v>
      </c>
      <c r="J2188" s="1">
        <v>0.70950000000000002</v>
      </c>
      <c r="K2188" s="1">
        <v>2.5727000000000002</v>
      </c>
      <c r="L2188" s="1">
        <v>0.62280000000000002</v>
      </c>
      <c r="M2188">
        <v>1</v>
      </c>
    </row>
    <row r="2189" spans="1:13" x14ac:dyDescent="0.3">
      <c r="A2189" s="2">
        <v>65428</v>
      </c>
      <c r="B2189" s="1">
        <v>975.18100000000004</v>
      </c>
      <c r="C2189" s="1">
        <v>378.98669999999998</v>
      </c>
      <c r="D2189" s="1">
        <v>220.61600000000001</v>
      </c>
      <c r="E2189" s="2">
        <v>66000</v>
      </c>
      <c r="F2189" s="1">
        <v>288.62700000000001</v>
      </c>
      <c r="G2189" s="1">
        <v>0.81310000000000004</v>
      </c>
      <c r="H2189" s="1">
        <v>0.99129999999999996</v>
      </c>
      <c r="I2189" s="1">
        <v>0.70150000000000001</v>
      </c>
      <c r="J2189" s="1">
        <v>0.86460000000000004</v>
      </c>
      <c r="K2189" s="1">
        <v>1.7179</v>
      </c>
      <c r="L2189" s="1">
        <v>0.76160000000000005</v>
      </c>
      <c r="M2189">
        <v>1</v>
      </c>
    </row>
    <row r="2190" spans="1:13" x14ac:dyDescent="0.3">
      <c r="A2190" s="2">
        <v>91752</v>
      </c>
      <c r="B2190" s="1">
        <v>1219.5440000000001</v>
      </c>
      <c r="C2190" s="1">
        <v>498.36700000000002</v>
      </c>
      <c r="D2190" s="1">
        <v>234.97409999999999</v>
      </c>
      <c r="E2190" s="2">
        <v>92712</v>
      </c>
      <c r="F2190" s="1">
        <v>341.79270000000002</v>
      </c>
      <c r="G2190" s="1">
        <v>0.88190000000000002</v>
      </c>
      <c r="H2190" s="1">
        <v>0.98960000000000004</v>
      </c>
      <c r="I2190" s="1">
        <v>0.59709999999999996</v>
      </c>
      <c r="J2190" s="1">
        <v>0.7752</v>
      </c>
      <c r="K2190" s="1">
        <v>2.1208999999999998</v>
      </c>
      <c r="L2190" s="1">
        <v>0.68579999999999997</v>
      </c>
      <c r="M2190">
        <v>1</v>
      </c>
    </row>
    <row r="2191" spans="1:13" x14ac:dyDescent="0.3">
      <c r="A2191" s="2">
        <v>68778</v>
      </c>
      <c r="B2191" s="1">
        <v>1025.1679999999999</v>
      </c>
      <c r="C2191" s="1">
        <v>408.27449999999999</v>
      </c>
      <c r="D2191" s="1">
        <v>215.9211</v>
      </c>
      <c r="E2191" s="2">
        <v>69437</v>
      </c>
      <c r="F2191" s="1">
        <v>295.92380000000003</v>
      </c>
      <c r="G2191" s="1">
        <v>0.84870000000000001</v>
      </c>
      <c r="H2191" s="1">
        <v>0.99050000000000005</v>
      </c>
      <c r="I2191" s="1">
        <v>0.63739999999999997</v>
      </c>
      <c r="J2191" s="1">
        <v>0.82240000000000002</v>
      </c>
      <c r="K2191" s="1">
        <v>1.8909</v>
      </c>
      <c r="L2191" s="1">
        <v>0.7248</v>
      </c>
      <c r="M2191">
        <v>1</v>
      </c>
    </row>
    <row r="2192" spans="1:13" x14ac:dyDescent="0.3">
      <c r="A2192" s="2">
        <v>79951</v>
      </c>
      <c r="B2192" s="1">
        <v>1214.3050000000001</v>
      </c>
      <c r="C2192" s="1">
        <v>520.65700000000004</v>
      </c>
      <c r="D2192" s="1">
        <v>196.23349999999999</v>
      </c>
      <c r="E2192" s="2">
        <v>80756</v>
      </c>
      <c r="F2192" s="1">
        <v>319.05610000000001</v>
      </c>
      <c r="G2192" s="1">
        <v>0.92630000000000001</v>
      </c>
      <c r="H2192" s="1">
        <v>0.99</v>
      </c>
      <c r="I2192" s="1">
        <v>0.51359999999999995</v>
      </c>
      <c r="J2192" s="1">
        <v>0.68140000000000001</v>
      </c>
      <c r="K2192" s="1">
        <v>2.6533000000000002</v>
      </c>
      <c r="L2192" s="1">
        <v>0.61280000000000001</v>
      </c>
      <c r="M2192">
        <v>1</v>
      </c>
    </row>
    <row r="2193" spans="1:13" x14ac:dyDescent="0.3">
      <c r="A2193" s="2">
        <v>72826</v>
      </c>
      <c r="B2193" s="1">
        <v>1068.76</v>
      </c>
      <c r="C2193" s="1">
        <v>435.55189999999999</v>
      </c>
      <c r="D2193" s="1">
        <v>213.75460000000001</v>
      </c>
      <c r="E2193" s="2">
        <v>73578</v>
      </c>
      <c r="F2193" s="1">
        <v>304.5077</v>
      </c>
      <c r="G2193" s="1">
        <v>0.87129999999999996</v>
      </c>
      <c r="H2193" s="1">
        <v>0.98980000000000001</v>
      </c>
      <c r="I2193" s="1">
        <v>0.62670000000000003</v>
      </c>
      <c r="J2193" s="1">
        <v>0.80120000000000002</v>
      </c>
      <c r="K2193" s="1">
        <v>2.0375999999999999</v>
      </c>
      <c r="L2193" s="1">
        <v>0.69910000000000005</v>
      </c>
      <c r="M2193">
        <v>1</v>
      </c>
    </row>
    <row r="2194" spans="1:13" x14ac:dyDescent="0.3">
      <c r="A2194" s="2">
        <v>76345</v>
      </c>
      <c r="B2194" s="1">
        <v>1134.2629999999999</v>
      </c>
      <c r="C2194" s="1">
        <v>474.96570000000003</v>
      </c>
      <c r="D2194" s="1">
        <v>205.42590000000001</v>
      </c>
      <c r="E2194" s="2">
        <v>77175</v>
      </c>
      <c r="F2194" s="1">
        <v>311.77789999999999</v>
      </c>
      <c r="G2194" s="1">
        <v>0.90159999999999996</v>
      </c>
      <c r="H2194" s="1">
        <v>0.98919999999999997</v>
      </c>
      <c r="I2194" s="1">
        <v>0.57809999999999995</v>
      </c>
      <c r="J2194" s="1">
        <v>0.74570000000000003</v>
      </c>
      <c r="K2194" s="1">
        <v>2.3121</v>
      </c>
      <c r="L2194" s="1">
        <v>0.65639999999999998</v>
      </c>
      <c r="M2194">
        <v>1</v>
      </c>
    </row>
    <row r="2195" spans="1:13" x14ac:dyDescent="0.3">
      <c r="A2195" s="2">
        <v>101155</v>
      </c>
      <c r="B2195" s="1">
        <v>1310.605</v>
      </c>
      <c r="C2195" s="1">
        <v>558.5865</v>
      </c>
      <c r="D2195" s="1">
        <v>231.2201</v>
      </c>
      <c r="E2195" s="2">
        <v>101903</v>
      </c>
      <c r="F2195" s="1">
        <v>358.87959999999998</v>
      </c>
      <c r="G2195" s="1">
        <v>0.9103</v>
      </c>
      <c r="H2195" s="1">
        <v>0.99270000000000003</v>
      </c>
      <c r="I2195" s="1">
        <v>0.55089999999999995</v>
      </c>
      <c r="J2195" s="1">
        <v>0.74</v>
      </c>
      <c r="K2195" s="1">
        <v>2.4157999999999999</v>
      </c>
      <c r="L2195" s="1">
        <v>0.64249999999999996</v>
      </c>
      <c r="M2195">
        <v>1</v>
      </c>
    </row>
    <row r="2196" spans="1:13" x14ac:dyDescent="0.3">
      <c r="A2196" s="2">
        <v>99147</v>
      </c>
      <c r="B2196" s="1">
        <v>1258.0340000000001</v>
      </c>
      <c r="C2196" s="1">
        <v>516.83439999999996</v>
      </c>
      <c r="D2196" s="1">
        <v>244.9297</v>
      </c>
      <c r="E2196" s="2">
        <v>99985</v>
      </c>
      <c r="F2196" s="1">
        <v>355.29969999999997</v>
      </c>
      <c r="G2196" s="1">
        <v>0.88060000000000005</v>
      </c>
      <c r="H2196" s="1">
        <v>0.99160000000000004</v>
      </c>
      <c r="I2196" s="1">
        <v>0.65790000000000004</v>
      </c>
      <c r="J2196" s="1">
        <v>0.78720000000000001</v>
      </c>
      <c r="K2196" s="1">
        <v>2.1101000000000001</v>
      </c>
      <c r="L2196" s="1">
        <v>0.6875</v>
      </c>
      <c r="M2196">
        <v>1</v>
      </c>
    </row>
    <row r="2197" spans="1:13" x14ac:dyDescent="0.3">
      <c r="A2197" s="2">
        <v>99695</v>
      </c>
      <c r="B2197" s="1">
        <v>1279.76</v>
      </c>
      <c r="C2197" s="1">
        <v>535.80740000000003</v>
      </c>
      <c r="D2197" s="1">
        <v>237.3569</v>
      </c>
      <c r="E2197" s="2">
        <v>100429</v>
      </c>
      <c r="F2197" s="1">
        <v>356.28019999999998</v>
      </c>
      <c r="G2197" s="1">
        <v>0.89649999999999996</v>
      </c>
      <c r="H2197" s="1">
        <v>0.99270000000000003</v>
      </c>
      <c r="I2197" s="1">
        <v>0.5877</v>
      </c>
      <c r="J2197" s="1">
        <v>0.76490000000000002</v>
      </c>
      <c r="K2197" s="1">
        <v>2.2574000000000001</v>
      </c>
      <c r="L2197" s="1">
        <v>0.66490000000000005</v>
      </c>
      <c r="M2197">
        <v>1</v>
      </c>
    </row>
    <row r="2198" spans="1:13" x14ac:dyDescent="0.3">
      <c r="A2198" s="2">
        <v>77220</v>
      </c>
      <c r="B2198" s="1">
        <v>1170.0519999999999</v>
      </c>
      <c r="C2198" s="1">
        <v>498.06099999999998</v>
      </c>
      <c r="D2198" s="1">
        <v>198.70089999999999</v>
      </c>
      <c r="E2198" s="2">
        <v>77949</v>
      </c>
      <c r="F2198" s="1">
        <v>313.55950000000001</v>
      </c>
      <c r="G2198" s="1">
        <v>0.91700000000000004</v>
      </c>
      <c r="H2198" s="1">
        <v>0.99060000000000004</v>
      </c>
      <c r="I2198" s="1">
        <v>0.63619999999999999</v>
      </c>
      <c r="J2198" s="1">
        <v>0.70879999999999999</v>
      </c>
      <c r="K2198" s="1">
        <v>2.5066000000000002</v>
      </c>
      <c r="L2198" s="1">
        <v>0.62960000000000005</v>
      </c>
      <c r="M2198">
        <v>1</v>
      </c>
    </row>
    <row r="2199" spans="1:13" x14ac:dyDescent="0.3">
      <c r="A2199" s="2">
        <v>87144</v>
      </c>
      <c r="B2199" s="1">
        <v>1190.491</v>
      </c>
      <c r="C2199" s="1">
        <v>486.84899999999999</v>
      </c>
      <c r="D2199" s="1">
        <v>228.98830000000001</v>
      </c>
      <c r="E2199" s="2">
        <v>88042</v>
      </c>
      <c r="F2199" s="1">
        <v>333.0994</v>
      </c>
      <c r="G2199" s="1">
        <v>0.88249999999999995</v>
      </c>
      <c r="H2199" s="1">
        <v>0.98980000000000001</v>
      </c>
      <c r="I2199" s="1">
        <v>0.6038</v>
      </c>
      <c r="J2199" s="1">
        <v>0.77270000000000005</v>
      </c>
      <c r="K2199" s="1">
        <v>2.1261000000000001</v>
      </c>
      <c r="L2199" s="1">
        <v>0.68420000000000003</v>
      </c>
      <c r="M2199">
        <v>1</v>
      </c>
    </row>
    <row r="2200" spans="1:13" x14ac:dyDescent="0.3">
      <c r="A2200" s="2">
        <v>87356</v>
      </c>
      <c r="B2200" s="1">
        <v>1166.8779999999999</v>
      </c>
      <c r="C2200" s="1">
        <v>474.47269999999997</v>
      </c>
      <c r="D2200" s="1">
        <v>234.9271</v>
      </c>
      <c r="E2200" s="2">
        <v>88135</v>
      </c>
      <c r="F2200" s="1">
        <v>333.5043</v>
      </c>
      <c r="G2200" s="1">
        <v>0.86880000000000002</v>
      </c>
      <c r="H2200" s="1">
        <v>0.99119999999999997</v>
      </c>
      <c r="I2200" s="1">
        <v>0.67379999999999995</v>
      </c>
      <c r="J2200" s="1">
        <v>0.80620000000000003</v>
      </c>
      <c r="K2200" s="1">
        <v>2.0196999999999998</v>
      </c>
      <c r="L2200" s="1">
        <v>0.70289999999999997</v>
      </c>
      <c r="M2200">
        <v>1</v>
      </c>
    </row>
    <row r="2201" spans="1:13" x14ac:dyDescent="0.3">
      <c r="A2201" s="2">
        <v>95817</v>
      </c>
      <c r="B2201" s="1">
        <v>1261.135</v>
      </c>
      <c r="C2201" s="1">
        <v>523.86749999999995</v>
      </c>
      <c r="D2201" s="1">
        <v>233.96250000000001</v>
      </c>
      <c r="E2201" s="2">
        <v>96609</v>
      </c>
      <c r="F2201" s="1">
        <v>349.28210000000001</v>
      </c>
      <c r="G2201" s="1">
        <v>0.89470000000000005</v>
      </c>
      <c r="H2201" s="1">
        <v>0.99180000000000001</v>
      </c>
      <c r="I2201" s="1">
        <v>0.64870000000000005</v>
      </c>
      <c r="J2201" s="1">
        <v>0.7571</v>
      </c>
      <c r="K2201" s="1">
        <v>2.2391000000000001</v>
      </c>
      <c r="L2201" s="1">
        <v>0.66669999999999996</v>
      </c>
      <c r="M2201">
        <v>1</v>
      </c>
    </row>
    <row r="2202" spans="1:13" x14ac:dyDescent="0.3">
      <c r="A2202" s="2">
        <v>68320</v>
      </c>
      <c r="B2202" s="1">
        <v>1080.104</v>
      </c>
      <c r="C2202" s="1">
        <v>455.09339999999997</v>
      </c>
      <c r="D2202" s="1">
        <v>192.18969999999999</v>
      </c>
      <c r="E2202" s="2">
        <v>69205</v>
      </c>
      <c r="F2202" s="1">
        <v>294.93680000000001</v>
      </c>
      <c r="G2202" s="1">
        <v>0.90649999999999997</v>
      </c>
      <c r="H2202" s="1">
        <v>0.98719999999999997</v>
      </c>
      <c r="I2202" s="1">
        <v>0.54339999999999999</v>
      </c>
      <c r="J2202" s="1">
        <v>0.7359</v>
      </c>
      <c r="K2202" s="1">
        <v>2.3679000000000001</v>
      </c>
      <c r="L2202" s="1">
        <v>0.64810000000000001</v>
      </c>
      <c r="M2202">
        <v>1</v>
      </c>
    </row>
    <row r="2203" spans="1:13" x14ac:dyDescent="0.3">
      <c r="A2203" s="2">
        <v>101320</v>
      </c>
      <c r="B2203" s="1">
        <v>1265.097</v>
      </c>
      <c r="C2203" s="1">
        <v>510.94450000000001</v>
      </c>
      <c r="D2203" s="1">
        <v>253.691</v>
      </c>
      <c r="E2203" s="2">
        <v>102756</v>
      </c>
      <c r="F2203" s="1">
        <v>359.1721</v>
      </c>
      <c r="G2203" s="1">
        <v>0.86799999999999999</v>
      </c>
      <c r="H2203" s="1">
        <v>0.98599999999999999</v>
      </c>
      <c r="I2203" s="1">
        <v>0.74809999999999999</v>
      </c>
      <c r="J2203" s="1">
        <v>0.79549999999999998</v>
      </c>
      <c r="K2203" s="1">
        <v>2.0139999999999998</v>
      </c>
      <c r="L2203" s="1">
        <v>0.70299999999999996</v>
      </c>
      <c r="M2203">
        <v>1</v>
      </c>
    </row>
    <row r="2204" spans="1:13" x14ac:dyDescent="0.3">
      <c r="A2204" s="2">
        <v>85763</v>
      </c>
      <c r="B2204" s="1">
        <v>1137.0909999999999</v>
      </c>
      <c r="C2204" s="1">
        <v>454.04399999999998</v>
      </c>
      <c r="D2204" s="1">
        <v>241.3613</v>
      </c>
      <c r="E2204" s="2">
        <v>86401</v>
      </c>
      <c r="F2204" s="1">
        <v>330.4495</v>
      </c>
      <c r="G2204" s="1">
        <v>0.84699999999999998</v>
      </c>
      <c r="H2204" s="1">
        <v>0.99260000000000004</v>
      </c>
      <c r="I2204" s="1">
        <v>0.65400000000000003</v>
      </c>
      <c r="J2204" s="1">
        <v>0.83350000000000002</v>
      </c>
      <c r="K2204" s="1">
        <v>1.8812</v>
      </c>
      <c r="L2204" s="1">
        <v>0.7278</v>
      </c>
      <c r="M2204">
        <v>1</v>
      </c>
    </row>
    <row r="2205" spans="1:13" x14ac:dyDescent="0.3">
      <c r="A2205" s="2">
        <v>83008</v>
      </c>
      <c r="B2205" s="1">
        <v>1157.3699999999999</v>
      </c>
      <c r="C2205" s="1">
        <v>481.44709999999998</v>
      </c>
      <c r="D2205" s="1">
        <v>220.27709999999999</v>
      </c>
      <c r="E2205" s="2">
        <v>83541</v>
      </c>
      <c r="F2205" s="1">
        <v>325.09859999999998</v>
      </c>
      <c r="G2205" s="1">
        <v>0.88919999999999999</v>
      </c>
      <c r="H2205" s="1">
        <v>0.99360000000000004</v>
      </c>
      <c r="I2205" s="1">
        <v>0.64180000000000004</v>
      </c>
      <c r="J2205" s="1">
        <v>0.77869999999999995</v>
      </c>
      <c r="K2205" s="1">
        <v>2.1856</v>
      </c>
      <c r="L2205" s="1">
        <v>0.67530000000000001</v>
      </c>
      <c r="M2205">
        <v>1</v>
      </c>
    </row>
    <row r="2206" spans="1:13" x14ac:dyDescent="0.3">
      <c r="A2206" s="2">
        <v>88660</v>
      </c>
      <c r="B2206" s="1">
        <v>1171.153</v>
      </c>
      <c r="C2206" s="1">
        <v>473.41250000000002</v>
      </c>
      <c r="D2206" s="1">
        <v>239.5984</v>
      </c>
      <c r="E2206" s="2">
        <v>89222</v>
      </c>
      <c r="F2206" s="1">
        <v>335.98430000000002</v>
      </c>
      <c r="G2206" s="1">
        <v>0.86250000000000004</v>
      </c>
      <c r="H2206" s="1">
        <v>0.99370000000000003</v>
      </c>
      <c r="I2206" s="1">
        <v>0.71120000000000005</v>
      </c>
      <c r="J2206" s="1">
        <v>0.81230000000000002</v>
      </c>
      <c r="K2206" s="1">
        <v>1.9759</v>
      </c>
      <c r="L2206" s="1">
        <v>0.7097</v>
      </c>
      <c r="M2206">
        <v>1</v>
      </c>
    </row>
    <row r="2207" spans="1:13" x14ac:dyDescent="0.3">
      <c r="A2207" s="2">
        <v>65267</v>
      </c>
      <c r="B2207" s="1">
        <v>1070.1579999999999</v>
      </c>
      <c r="C2207" s="1">
        <v>457.93310000000002</v>
      </c>
      <c r="D2207" s="1">
        <v>182.0538</v>
      </c>
      <c r="E2207" s="2">
        <v>65914</v>
      </c>
      <c r="F2207" s="1">
        <v>288.27159999999998</v>
      </c>
      <c r="G2207" s="1">
        <v>0.91759999999999997</v>
      </c>
      <c r="H2207" s="1">
        <v>0.99019999999999997</v>
      </c>
      <c r="I2207" s="1">
        <v>0.74339999999999995</v>
      </c>
      <c r="J2207" s="1">
        <v>0.71619999999999995</v>
      </c>
      <c r="K2207" s="1">
        <v>2.5154000000000001</v>
      </c>
      <c r="L2207" s="1">
        <v>0.62949999999999995</v>
      </c>
      <c r="M2207">
        <v>1</v>
      </c>
    </row>
    <row r="2208" spans="1:13" x14ac:dyDescent="0.3">
      <c r="A2208" s="2">
        <v>74428</v>
      </c>
      <c r="B2208" s="1">
        <v>1120.0920000000001</v>
      </c>
      <c r="C2208" s="1">
        <v>473.59769999999997</v>
      </c>
      <c r="D2208" s="1">
        <v>200.35579999999999</v>
      </c>
      <c r="E2208" s="2">
        <v>75046</v>
      </c>
      <c r="F2208" s="1">
        <v>307.83870000000002</v>
      </c>
      <c r="G2208" s="1">
        <v>0.90610000000000002</v>
      </c>
      <c r="H2208" s="1">
        <v>0.99180000000000001</v>
      </c>
      <c r="I2208" s="1">
        <v>0.66369999999999996</v>
      </c>
      <c r="J2208" s="1">
        <v>0.74550000000000005</v>
      </c>
      <c r="K2208" s="1">
        <v>2.3637999999999999</v>
      </c>
      <c r="L2208" s="1">
        <v>0.65</v>
      </c>
      <c r="M2208">
        <v>1</v>
      </c>
    </row>
    <row r="2209" spans="1:13" x14ac:dyDescent="0.3">
      <c r="A2209" s="2">
        <v>86092</v>
      </c>
      <c r="B2209" s="1">
        <v>1220.3900000000001</v>
      </c>
      <c r="C2209" s="1">
        <v>514.08929999999998</v>
      </c>
      <c r="D2209" s="1">
        <v>213.696</v>
      </c>
      <c r="E2209" s="2">
        <v>87032</v>
      </c>
      <c r="F2209" s="1">
        <v>331.08269999999999</v>
      </c>
      <c r="G2209" s="1">
        <v>0.90949999999999998</v>
      </c>
      <c r="H2209" s="1">
        <v>0.98919999999999997</v>
      </c>
      <c r="I2209" s="1">
        <v>0.54100000000000004</v>
      </c>
      <c r="J2209" s="1">
        <v>0.72640000000000005</v>
      </c>
      <c r="K2209" s="1">
        <v>2.4056999999999999</v>
      </c>
      <c r="L2209" s="1">
        <v>0.64400000000000002</v>
      </c>
      <c r="M2209">
        <v>1</v>
      </c>
    </row>
    <row r="2210" spans="1:13" x14ac:dyDescent="0.3">
      <c r="A2210" s="2">
        <v>97073</v>
      </c>
      <c r="B2210" s="1">
        <v>1238.127</v>
      </c>
      <c r="C2210" s="1">
        <v>500.90199999999999</v>
      </c>
      <c r="D2210" s="1">
        <v>247.44589999999999</v>
      </c>
      <c r="E2210" s="2">
        <v>97845</v>
      </c>
      <c r="F2210" s="1">
        <v>351.56389999999999</v>
      </c>
      <c r="G2210" s="1">
        <v>0.86950000000000005</v>
      </c>
      <c r="H2210" s="1">
        <v>0.99209999999999998</v>
      </c>
      <c r="I2210" s="1">
        <v>0.60680000000000001</v>
      </c>
      <c r="J2210" s="1">
        <v>0.79579999999999995</v>
      </c>
      <c r="K2210" s="1">
        <v>2.0243000000000002</v>
      </c>
      <c r="L2210" s="1">
        <v>0.70189999999999997</v>
      </c>
      <c r="M2210">
        <v>1</v>
      </c>
    </row>
    <row r="2211" spans="1:13" x14ac:dyDescent="0.3">
      <c r="A2211" s="2">
        <v>73873</v>
      </c>
      <c r="B2211" s="1">
        <v>1085.9179999999999</v>
      </c>
      <c r="C2211" s="1">
        <v>443.17380000000003</v>
      </c>
      <c r="D2211" s="1">
        <v>213.51910000000001</v>
      </c>
      <c r="E2211" s="2">
        <v>74764</v>
      </c>
      <c r="F2211" s="1">
        <v>306.68880000000001</v>
      </c>
      <c r="G2211" s="1">
        <v>0.87629999999999997</v>
      </c>
      <c r="H2211" s="1">
        <v>0.98809999999999998</v>
      </c>
      <c r="I2211" s="1">
        <v>0.69320000000000004</v>
      </c>
      <c r="J2211" s="1">
        <v>0.78720000000000001</v>
      </c>
      <c r="K2211" s="1">
        <v>2.0756000000000001</v>
      </c>
      <c r="L2211" s="1">
        <v>0.69199999999999995</v>
      </c>
      <c r="M2211">
        <v>1</v>
      </c>
    </row>
    <row r="2212" spans="1:13" x14ac:dyDescent="0.3">
      <c r="A2212" s="2">
        <v>76110</v>
      </c>
      <c r="B2212" s="1">
        <v>1175.5060000000001</v>
      </c>
      <c r="C2212" s="1">
        <v>504.10700000000003</v>
      </c>
      <c r="D2212" s="1">
        <v>194.24879999999999</v>
      </c>
      <c r="E2212" s="2">
        <v>76890</v>
      </c>
      <c r="F2212" s="1">
        <v>311.29770000000002</v>
      </c>
      <c r="G2212" s="1">
        <v>0.92279999999999995</v>
      </c>
      <c r="H2212" s="1">
        <v>0.9899</v>
      </c>
      <c r="I2212" s="1">
        <v>0.69689999999999996</v>
      </c>
      <c r="J2212" s="1">
        <v>0.69220000000000004</v>
      </c>
      <c r="K2212" s="1">
        <v>2.5952000000000002</v>
      </c>
      <c r="L2212" s="1">
        <v>0.61750000000000005</v>
      </c>
      <c r="M2212">
        <v>1</v>
      </c>
    </row>
    <row r="2213" spans="1:13" x14ac:dyDescent="0.3">
      <c r="A2213" s="2">
        <v>95971</v>
      </c>
      <c r="B2213" s="1">
        <v>1303.7739999999999</v>
      </c>
      <c r="C2213" s="1">
        <v>558.41700000000003</v>
      </c>
      <c r="D2213" s="1">
        <v>219.84139999999999</v>
      </c>
      <c r="E2213" s="2">
        <v>96950</v>
      </c>
      <c r="F2213" s="1">
        <v>349.56270000000001</v>
      </c>
      <c r="G2213" s="1">
        <v>0.91920000000000002</v>
      </c>
      <c r="H2213" s="1">
        <v>0.9899</v>
      </c>
      <c r="I2213" s="1">
        <v>0.70650000000000002</v>
      </c>
      <c r="J2213" s="1">
        <v>0.70950000000000002</v>
      </c>
      <c r="K2213" s="1">
        <v>2.5400999999999998</v>
      </c>
      <c r="L2213" s="1">
        <v>0.626</v>
      </c>
      <c r="M2213">
        <v>1</v>
      </c>
    </row>
    <row r="2214" spans="1:13" x14ac:dyDescent="0.3">
      <c r="A2214" s="2">
        <v>88634</v>
      </c>
      <c r="B2214" s="1">
        <v>1217.3589999999999</v>
      </c>
      <c r="C2214" s="1">
        <v>505.928</v>
      </c>
      <c r="D2214" s="1">
        <v>224.06190000000001</v>
      </c>
      <c r="E2214" s="2">
        <v>89534</v>
      </c>
      <c r="F2214" s="1">
        <v>335.935</v>
      </c>
      <c r="G2214" s="1">
        <v>0.89659999999999995</v>
      </c>
      <c r="H2214" s="1">
        <v>0.9899</v>
      </c>
      <c r="I2214" s="1">
        <v>0.73929999999999996</v>
      </c>
      <c r="J2214" s="1">
        <v>0.75160000000000005</v>
      </c>
      <c r="K2214" s="1">
        <v>2.258</v>
      </c>
      <c r="L2214" s="1">
        <v>0.66400000000000003</v>
      </c>
      <c r="M2214">
        <v>1</v>
      </c>
    </row>
    <row r="2215" spans="1:13" x14ac:dyDescent="0.3">
      <c r="A2215" s="2">
        <v>77706</v>
      </c>
      <c r="B2215" s="1">
        <v>1125.991</v>
      </c>
      <c r="C2215" s="1">
        <v>462.32830000000001</v>
      </c>
      <c r="D2215" s="1">
        <v>215.10400000000001</v>
      </c>
      <c r="E2215" s="2">
        <v>78360</v>
      </c>
      <c r="F2215" s="1">
        <v>314.54469999999998</v>
      </c>
      <c r="G2215" s="1">
        <v>0.88519999999999999</v>
      </c>
      <c r="H2215" s="1">
        <v>0.99170000000000003</v>
      </c>
      <c r="I2215" s="1">
        <v>0.61770000000000003</v>
      </c>
      <c r="J2215" s="1">
        <v>0.7702</v>
      </c>
      <c r="K2215" s="1">
        <v>2.1493000000000002</v>
      </c>
      <c r="L2215" s="1">
        <v>0.68030000000000002</v>
      </c>
      <c r="M2215">
        <v>1</v>
      </c>
    </row>
    <row r="2216" spans="1:13" x14ac:dyDescent="0.3">
      <c r="A2216" s="2">
        <v>101632</v>
      </c>
      <c r="B2216" s="1">
        <v>1323.2750000000001</v>
      </c>
      <c r="C2216" s="1">
        <v>558.97979999999995</v>
      </c>
      <c r="D2216" s="1">
        <v>232.15039999999999</v>
      </c>
      <c r="E2216" s="2">
        <v>102412</v>
      </c>
      <c r="F2216" s="1">
        <v>359.72469999999998</v>
      </c>
      <c r="G2216" s="1">
        <v>0.90969999999999995</v>
      </c>
      <c r="H2216" s="1">
        <v>0.99239999999999995</v>
      </c>
      <c r="I2216" s="1">
        <v>0.74509999999999998</v>
      </c>
      <c r="J2216" s="1">
        <v>0.72940000000000005</v>
      </c>
      <c r="K2216" s="1">
        <v>2.4077999999999999</v>
      </c>
      <c r="L2216" s="1">
        <v>0.64349999999999996</v>
      </c>
      <c r="M2216">
        <v>1</v>
      </c>
    </row>
    <row r="2217" spans="1:13" x14ac:dyDescent="0.3">
      <c r="A2217" s="2">
        <v>96168</v>
      </c>
      <c r="B2217" s="1">
        <v>1293.681</v>
      </c>
      <c r="C2217" s="1">
        <v>545.60950000000003</v>
      </c>
      <c r="D2217" s="1">
        <v>225.10990000000001</v>
      </c>
      <c r="E2217" s="2">
        <v>97215</v>
      </c>
      <c r="F2217" s="1">
        <v>349.92129999999997</v>
      </c>
      <c r="G2217" s="1">
        <v>0.91090000000000004</v>
      </c>
      <c r="H2217" s="1">
        <v>0.98919999999999997</v>
      </c>
      <c r="I2217" s="1">
        <v>0.54290000000000005</v>
      </c>
      <c r="J2217" s="1">
        <v>0.72209999999999996</v>
      </c>
      <c r="K2217" s="1">
        <v>2.4237000000000002</v>
      </c>
      <c r="L2217" s="1">
        <v>0.64129999999999998</v>
      </c>
      <c r="M2217">
        <v>1</v>
      </c>
    </row>
    <row r="2218" spans="1:13" x14ac:dyDescent="0.3">
      <c r="A2218" s="2">
        <v>85314</v>
      </c>
      <c r="B2218" s="1">
        <v>1187.038</v>
      </c>
      <c r="C2218" s="1">
        <v>475.51229999999998</v>
      </c>
      <c r="D2218" s="1">
        <v>229.68950000000001</v>
      </c>
      <c r="E2218" s="2">
        <v>86356</v>
      </c>
      <c r="F2218" s="1">
        <v>329.58330000000001</v>
      </c>
      <c r="G2218" s="1">
        <v>0.87560000000000004</v>
      </c>
      <c r="H2218" s="1">
        <v>0.9879</v>
      </c>
      <c r="I2218" s="1">
        <v>0.62549999999999994</v>
      </c>
      <c r="J2218" s="1">
        <v>0.76090000000000002</v>
      </c>
      <c r="K2218" s="1">
        <v>2.0701999999999998</v>
      </c>
      <c r="L2218" s="1">
        <v>0.69310000000000005</v>
      </c>
      <c r="M2218">
        <v>1</v>
      </c>
    </row>
    <row r="2219" spans="1:13" x14ac:dyDescent="0.3">
      <c r="A2219" s="2">
        <v>61934</v>
      </c>
      <c r="B2219" s="1">
        <v>1014.244</v>
      </c>
      <c r="C2219" s="1">
        <v>420.28449999999998</v>
      </c>
      <c r="D2219" s="1">
        <v>188.4084</v>
      </c>
      <c r="E2219" s="2">
        <v>62707</v>
      </c>
      <c r="F2219" s="1">
        <v>280.81459999999998</v>
      </c>
      <c r="G2219" s="1">
        <v>0.89390000000000003</v>
      </c>
      <c r="H2219" s="1">
        <v>0.98770000000000002</v>
      </c>
      <c r="I2219" s="1">
        <v>0.75209999999999999</v>
      </c>
      <c r="J2219" s="1">
        <v>0.75660000000000005</v>
      </c>
      <c r="K2219" s="1">
        <v>2.2307000000000001</v>
      </c>
      <c r="L2219" s="1">
        <v>0.66820000000000002</v>
      </c>
      <c r="M2219">
        <v>1</v>
      </c>
    </row>
    <row r="2220" spans="1:13" x14ac:dyDescent="0.3">
      <c r="A2220" s="2">
        <v>65789</v>
      </c>
      <c r="B2220" s="1">
        <v>1047.0170000000001</v>
      </c>
      <c r="C2220" s="1">
        <v>424.70190000000002</v>
      </c>
      <c r="D2220" s="1">
        <v>198.0334</v>
      </c>
      <c r="E2220" s="2">
        <v>66544</v>
      </c>
      <c r="F2220" s="1">
        <v>289.4221</v>
      </c>
      <c r="G2220" s="1">
        <v>0.88460000000000005</v>
      </c>
      <c r="H2220" s="1">
        <v>0.98870000000000002</v>
      </c>
      <c r="I2220" s="1">
        <v>0.58789999999999998</v>
      </c>
      <c r="J2220" s="1">
        <v>0.75409999999999999</v>
      </c>
      <c r="K2220" s="1">
        <v>2.1446000000000001</v>
      </c>
      <c r="L2220" s="1">
        <v>0.68149999999999999</v>
      </c>
      <c r="M2220">
        <v>1</v>
      </c>
    </row>
    <row r="2221" spans="1:13" x14ac:dyDescent="0.3">
      <c r="A2221" s="2">
        <v>76982</v>
      </c>
      <c r="B2221" s="1">
        <v>1142.664</v>
      </c>
      <c r="C2221" s="1">
        <v>471.20409999999998</v>
      </c>
      <c r="D2221" s="1">
        <v>208.64510000000001</v>
      </c>
      <c r="E2221" s="2">
        <v>78015</v>
      </c>
      <c r="F2221" s="1">
        <v>313.07589999999999</v>
      </c>
      <c r="G2221" s="1">
        <v>0.89659999999999995</v>
      </c>
      <c r="H2221" s="1">
        <v>0.98680000000000001</v>
      </c>
      <c r="I2221" s="1">
        <v>0.70450000000000002</v>
      </c>
      <c r="J2221" s="1">
        <v>0.7409</v>
      </c>
      <c r="K2221" s="1">
        <v>2.2584</v>
      </c>
      <c r="L2221" s="1">
        <v>0.66439999999999999</v>
      </c>
      <c r="M2221">
        <v>1</v>
      </c>
    </row>
    <row r="2222" spans="1:13" x14ac:dyDescent="0.3">
      <c r="A2222" s="2">
        <v>63752</v>
      </c>
      <c r="B2222" s="1">
        <v>1016.122</v>
      </c>
      <c r="C2222" s="1">
        <v>411.85149999999999</v>
      </c>
      <c r="D2222" s="1">
        <v>197.90539999999999</v>
      </c>
      <c r="E2222" s="2">
        <v>64556</v>
      </c>
      <c r="F2222" s="1">
        <v>284.90620000000001</v>
      </c>
      <c r="G2222" s="1">
        <v>0.877</v>
      </c>
      <c r="H2222" s="1">
        <v>0.98750000000000004</v>
      </c>
      <c r="I2222" s="1">
        <v>0.72640000000000005</v>
      </c>
      <c r="J2222" s="1">
        <v>0.77590000000000003</v>
      </c>
      <c r="K2222" s="1">
        <v>2.0811000000000002</v>
      </c>
      <c r="L2222" s="1">
        <v>0.69179999999999997</v>
      </c>
      <c r="M2222">
        <v>1</v>
      </c>
    </row>
    <row r="2223" spans="1:13" x14ac:dyDescent="0.3">
      <c r="A2223" s="2">
        <v>74014</v>
      </c>
      <c r="B2223" s="1">
        <v>1156.549</v>
      </c>
      <c r="C2223" s="1">
        <v>496.66739999999999</v>
      </c>
      <c r="D2223" s="1">
        <v>191.65299999999999</v>
      </c>
      <c r="E2223" s="2">
        <v>74728</v>
      </c>
      <c r="F2223" s="1">
        <v>306.98140000000001</v>
      </c>
      <c r="G2223" s="1">
        <v>0.92249999999999999</v>
      </c>
      <c r="H2223" s="1">
        <v>0.99039999999999995</v>
      </c>
      <c r="I2223" s="1">
        <v>0.66879999999999995</v>
      </c>
      <c r="J2223" s="1">
        <v>0.69530000000000003</v>
      </c>
      <c r="K2223" s="1">
        <v>2.5914999999999999</v>
      </c>
      <c r="L2223" s="1">
        <v>0.61809999999999998</v>
      </c>
      <c r="M2223">
        <v>1</v>
      </c>
    </row>
    <row r="2224" spans="1:13" x14ac:dyDescent="0.3">
      <c r="A2224" s="2">
        <v>74941</v>
      </c>
      <c r="B2224" s="1">
        <v>1034.963</v>
      </c>
      <c r="C2224" s="1">
        <v>388.84359999999998</v>
      </c>
      <c r="D2224" s="1">
        <v>246.48689999999999</v>
      </c>
      <c r="E2224" s="2">
        <v>75646</v>
      </c>
      <c r="F2224" s="1">
        <v>308.89780000000002</v>
      </c>
      <c r="G2224" s="1">
        <v>0.77339999999999998</v>
      </c>
      <c r="H2224" s="1">
        <v>0.99070000000000003</v>
      </c>
      <c r="I2224" s="1">
        <v>0.73440000000000005</v>
      </c>
      <c r="J2224" s="1">
        <v>0.87919999999999998</v>
      </c>
      <c r="K2224" s="1">
        <v>1.5774999999999999</v>
      </c>
      <c r="L2224" s="1">
        <v>0.7944</v>
      </c>
      <c r="M2224">
        <v>1</v>
      </c>
    </row>
    <row r="2225" spans="1:13" x14ac:dyDescent="0.3">
      <c r="A2225" s="2">
        <v>109945</v>
      </c>
      <c r="B2225" s="1">
        <v>1339.451</v>
      </c>
      <c r="C2225" s="1">
        <v>560.08140000000003</v>
      </c>
      <c r="D2225" s="1">
        <v>250.8681</v>
      </c>
      <c r="E2225" s="2">
        <v>110866</v>
      </c>
      <c r="F2225" s="1">
        <v>374.14749999999998</v>
      </c>
      <c r="G2225" s="1">
        <v>0.89410000000000001</v>
      </c>
      <c r="H2225" s="1">
        <v>0.99170000000000003</v>
      </c>
      <c r="I2225" s="1">
        <v>0.77629999999999999</v>
      </c>
      <c r="J2225" s="1">
        <v>0.77010000000000001</v>
      </c>
      <c r="K2225" s="1">
        <v>2.2326000000000001</v>
      </c>
      <c r="L2225" s="1">
        <v>0.66800000000000004</v>
      </c>
      <c r="M2225">
        <v>1</v>
      </c>
    </row>
    <row r="2226" spans="1:13" x14ac:dyDescent="0.3">
      <c r="A2226" s="2">
        <v>74272</v>
      </c>
      <c r="B2226" s="1">
        <v>1166.4349999999999</v>
      </c>
      <c r="C2226" s="1">
        <v>501.91739999999999</v>
      </c>
      <c r="D2226" s="1">
        <v>188.98740000000001</v>
      </c>
      <c r="E2226" s="2">
        <v>75425</v>
      </c>
      <c r="F2226" s="1">
        <v>307.51589999999999</v>
      </c>
      <c r="G2226" s="1">
        <v>0.9264</v>
      </c>
      <c r="H2226" s="1">
        <v>0.98470000000000002</v>
      </c>
      <c r="I2226" s="1">
        <v>0.63670000000000004</v>
      </c>
      <c r="J2226" s="1">
        <v>0.68600000000000005</v>
      </c>
      <c r="K2226" s="1">
        <v>2.6558000000000002</v>
      </c>
      <c r="L2226" s="1">
        <v>0.61270000000000002</v>
      </c>
      <c r="M2226">
        <v>1</v>
      </c>
    </row>
    <row r="2227" spans="1:13" x14ac:dyDescent="0.3">
      <c r="A2227" s="2">
        <v>67958</v>
      </c>
      <c r="B2227" s="1">
        <v>1075.298</v>
      </c>
      <c r="C2227" s="1">
        <v>433.41129999999998</v>
      </c>
      <c r="D2227" s="1">
        <v>200.43100000000001</v>
      </c>
      <c r="E2227" s="2">
        <v>69034</v>
      </c>
      <c r="F2227" s="1">
        <v>294.15440000000001</v>
      </c>
      <c r="G2227" s="1">
        <v>0.88660000000000005</v>
      </c>
      <c r="H2227" s="1">
        <v>0.98440000000000005</v>
      </c>
      <c r="I2227" s="1">
        <v>0.56579999999999997</v>
      </c>
      <c r="J2227" s="1">
        <v>0.73860000000000003</v>
      </c>
      <c r="K2227" s="1">
        <v>2.1623999999999999</v>
      </c>
      <c r="L2227" s="1">
        <v>0.67869999999999997</v>
      </c>
      <c r="M2227">
        <v>1</v>
      </c>
    </row>
    <row r="2228" spans="1:13" x14ac:dyDescent="0.3">
      <c r="A2228" s="2">
        <v>64226</v>
      </c>
      <c r="B2228" s="1">
        <v>1031.7929999999999</v>
      </c>
      <c r="C2228" s="1">
        <v>428.79349999999999</v>
      </c>
      <c r="D2228" s="1">
        <v>191.60659999999999</v>
      </c>
      <c r="E2228" s="2">
        <v>64959</v>
      </c>
      <c r="F2228" s="1">
        <v>285.96339999999998</v>
      </c>
      <c r="G2228" s="1">
        <v>0.89459999999999995</v>
      </c>
      <c r="H2228" s="1">
        <v>0.98870000000000002</v>
      </c>
      <c r="I2228" s="1">
        <v>0.7419</v>
      </c>
      <c r="J2228" s="1">
        <v>0.7581</v>
      </c>
      <c r="K2228" s="1">
        <v>2.2378999999999998</v>
      </c>
      <c r="L2228" s="1">
        <v>0.66690000000000005</v>
      </c>
      <c r="M2228">
        <v>1</v>
      </c>
    </row>
    <row r="2229" spans="1:13" x14ac:dyDescent="0.3">
      <c r="A2229" s="2">
        <v>66684</v>
      </c>
      <c r="B2229" s="1">
        <v>1050.377</v>
      </c>
      <c r="C2229" s="1">
        <v>440.6173</v>
      </c>
      <c r="D2229" s="1">
        <v>192.9502</v>
      </c>
      <c r="E2229" s="2">
        <v>67302</v>
      </c>
      <c r="F2229" s="1">
        <v>291.38409999999999</v>
      </c>
      <c r="G2229" s="1">
        <v>0.89900000000000002</v>
      </c>
      <c r="H2229" s="1">
        <v>0.99080000000000001</v>
      </c>
      <c r="I2229" s="1">
        <v>0.72499999999999998</v>
      </c>
      <c r="J2229" s="1">
        <v>0.75949999999999995</v>
      </c>
      <c r="K2229" s="1">
        <v>2.2835999999999999</v>
      </c>
      <c r="L2229" s="1">
        <v>0.6613</v>
      </c>
      <c r="M2229">
        <v>1</v>
      </c>
    </row>
    <row r="2230" spans="1:13" x14ac:dyDescent="0.3">
      <c r="A2230" s="2">
        <v>105056</v>
      </c>
      <c r="B2230" s="1">
        <v>1277.271</v>
      </c>
      <c r="C2230" s="1">
        <v>518.90679999999998</v>
      </c>
      <c r="D2230" s="1">
        <v>258.45260000000002</v>
      </c>
      <c r="E2230" s="2">
        <v>105896</v>
      </c>
      <c r="F2230" s="1">
        <v>365.73410000000001</v>
      </c>
      <c r="G2230" s="1">
        <v>0.86709999999999998</v>
      </c>
      <c r="H2230" s="1">
        <v>0.99209999999999998</v>
      </c>
      <c r="I2230" s="1">
        <v>0.61280000000000001</v>
      </c>
      <c r="J2230" s="1">
        <v>0.80920000000000003</v>
      </c>
      <c r="K2230" s="1">
        <v>2.0076999999999998</v>
      </c>
      <c r="L2230" s="1">
        <v>0.70479999999999998</v>
      </c>
      <c r="M2230">
        <v>1</v>
      </c>
    </row>
    <row r="2231" spans="1:13" x14ac:dyDescent="0.3">
      <c r="A2231" s="2">
        <v>105093</v>
      </c>
      <c r="B2231" s="1">
        <v>1320.3610000000001</v>
      </c>
      <c r="C2231" s="1">
        <v>548.65449999999998</v>
      </c>
      <c r="D2231" s="1">
        <v>244.79150000000001</v>
      </c>
      <c r="E2231" s="2">
        <v>106199</v>
      </c>
      <c r="F2231" s="1">
        <v>365.79849999999999</v>
      </c>
      <c r="G2231" s="1">
        <v>0.89490000000000003</v>
      </c>
      <c r="H2231" s="1">
        <v>0.98960000000000004</v>
      </c>
      <c r="I2231" s="1">
        <v>0.57040000000000002</v>
      </c>
      <c r="J2231" s="1">
        <v>0.75749999999999995</v>
      </c>
      <c r="K2231" s="1">
        <v>2.2412999999999998</v>
      </c>
      <c r="L2231" s="1">
        <v>0.66669999999999996</v>
      </c>
      <c r="M2231">
        <v>1</v>
      </c>
    </row>
    <row r="2232" spans="1:13" x14ac:dyDescent="0.3">
      <c r="A2232" s="2">
        <v>85803</v>
      </c>
      <c r="B2232" s="1">
        <v>1226.9590000000001</v>
      </c>
      <c r="C2232" s="1">
        <v>528.82349999999997</v>
      </c>
      <c r="D2232" s="1">
        <v>206.78880000000001</v>
      </c>
      <c r="E2232" s="2">
        <v>86510</v>
      </c>
      <c r="F2232" s="1">
        <v>330.5265</v>
      </c>
      <c r="G2232" s="1">
        <v>0.9204</v>
      </c>
      <c r="H2232" s="1">
        <v>0.99180000000000001</v>
      </c>
      <c r="I2232" s="1">
        <v>0.54149999999999998</v>
      </c>
      <c r="J2232" s="1">
        <v>0.71619999999999995</v>
      </c>
      <c r="K2232" s="1">
        <v>2.5573000000000001</v>
      </c>
      <c r="L2232" s="1">
        <v>0.625</v>
      </c>
      <c r="M2232">
        <v>1</v>
      </c>
    </row>
    <row r="2233" spans="1:13" x14ac:dyDescent="0.3">
      <c r="A2233" s="2">
        <v>71369</v>
      </c>
      <c r="B2233" s="1">
        <v>1102.261</v>
      </c>
      <c r="C2233" s="1">
        <v>459.41410000000002</v>
      </c>
      <c r="D2233" s="1">
        <v>199.34889999999999</v>
      </c>
      <c r="E2233" s="2">
        <v>72310</v>
      </c>
      <c r="F2233" s="1">
        <v>301.44619999999998</v>
      </c>
      <c r="G2233" s="1">
        <v>0.90100000000000002</v>
      </c>
      <c r="H2233" s="1">
        <v>0.98699999999999999</v>
      </c>
      <c r="I2233" s="1">
        <v>0.60550000000000004</v>
      </c>
      <c r="J2233" s="1">
        <v>0.73819999999999997</v>
      </c>
      <c r="K2233" s="1">
        <v>2.3046000000000002</v>
      </c>
      <c r="L2233" s="1">
        <v>0.65620000000000001</v>
      </c>
      <c r="M2233">
        <v>1</v>
      </c>
    </row>
    <row r="2234" spans="1:13" x14ac:dyDescent="0.3">
      <c r="A2234" s="2">
        <v>71664</v>
      </c>
      <c r="B2234" s="1">
        <v>1061.808</v>
      </c>
      <c r="C2234" s="1">
        <v>435.68459999999999</v>
      </c>
      <c r="D2234" s="1">
        <v>210.2183</v>
      </c>
      <c r="E2234" s="2">
        <v>72533</v>
      </c>
      <c r="F2234" s="1">
        <v>302.0686</v>
      </c>
      <c r="G2234" s="1">
        <v>0.87590000000000001</v>
      </c>
      <c r="H2234" s="1">
        <v>0.98799999999999999</v>
      </c>
      <c r="I2234" s="1">
        <v>0.63600000000000001</v>
      </c>
      <c r="J2234" s="1">
        <v>0.79879999999999995</v>
      </c>
      <c r="K2234" s="1">
        <v>2.0724999999999998</v>
      </c>
      <c r="L2234" s="1">
        <v>0.69330000000000003</v>
      </c>
      <c r="M2234">
        <v>1</v>
      </c>
    </row>
    <row r="2235" spans="1:13" x14ac:dyDescent="0.3">
      <c r="A2235" s="2">
        <v>81001</v>
      </c>
      <c r="B2235" s="1">
        <v>1108.076</v>
      </c>
      <c r="C2235" s="1">
        <v>442.0752</v>
      </c>
      <c r="D2235" s="1">
        <v>233.7499</v>
      </c>
      <c r="E2235" s="2">
        <v>81872</v>
      </c>
      <c r="F2235" s="1">
        <v>321.14429999999999</v>
      </c>
      <c r="G2235" s="1">
        <v>0.8488</v>
      </c>
      <c r="H2235" s="1">
        <v>0.98939999999999995</v>
      </c>
      <c r="I2235" s="1">
        <v>0.71789999999999998</v>
      </c>
      <c r="J2235" s="1">
        <v>0.82899999999999996</v>
      </c>
      <c r="K2235" s="1">
        <v>1.8912</v>
      </c>
      <c r="L2235" s="1">
        <v>0.72640000000000005</v>
      </c>
      <c r="M2235">
        <v>1</v>
      </c>
    </row>
    <row r="2236" spans="1:13" x14ac:dyDescent="0.3">
      <c r="A2236" s="2">
        <v>71387</v>
      </c>
      <c r="B2236" s="1">
        <v>1137.932</v>
      </c>
      <c r="C2236" s="1">
        <v>490.08269999999999</v>
      </c>
      <c r="D2236" s="1">
        <v>186.07769999999999</v>
      </c>
      <c r="E2236" s="2">
        <v>72376</v>
      </c>
      <c r="F2236" s="1">
        <v>301.48419999999999</v>
      </c>
      <c r="G2236" s="1">
        <v>0.92510000000000003</v>
      </c>
      <c r="H2236" s="1">
        <v>0.98629999999999995</v>
      </c>
      <c r="I2236" s="1">
        <v>0.6089</v>
      </c>
      <c r="J2236" s="1">
        <v>0.69279999999999997</v>
      </c>
      <c r="K2236" s="1">
        <v>2.6337999999999999</v>
      </c>
      <c r="L2236" s="1">
        <v>0.61519999999999997</v>
      </c>
      <c r="M2236">
        <v>1</v>
      </c>
    </row>
    <row r="2237" spans="1:13" x14ac:dyDescent="0.3">
      <c r="A2237" s="2">
        <v>74883</v>
      </c>
      <c r="B2237" s="1">
        <v>1069.277</v>
      </c>
      <c r="C2237" s="1">
        <v>432.02749999999997</v>
      </c>
      <c r="D2237" s="1">
        <v>221.90989999999999</v>
      </c>
      <c r="E2237" s="2">
        <v>75559</v>
      </c>
      <c r="F2237" s="1">
        <v>308.77820000000003</v>
      </c>
      <c r="G2237" s="1">
        <v>0.85799999999999998</v>
      </c>
      <c r="H2237" s="1">
        <v>0.99109999999999998</v>
      </c>
      <c r="I2237" s="1">
        <v>0.73819999999999997</v>
      </c>
      <c r="J2237" s="1">
        <v>0.82299999999999995</v>
      </c>
      <c r="K2237" s="1">
        <v>1.9469000000000001</v>
      </c>
      <c r="L2237" s="1">
        <v>0.7147</v>
      </c>
      <c r="M2237">
        <v>1</v>
      </c>
    </row>
    <row r="2238" spans="1:13" x14ac:dyDescent="0.3">
      <c r="A2238" s="2">
        <v>68526</v>
      </c>
      <c r="B2238" s="1">
        <v>1051.8610000000001</v>
      </c>
      <c r="C2238" s="1">
        <v>434.75389999999999</v>
      </c>
      <c r="D2238" s="1">
        <v>201.58199999999999</v>
      </c>
      <c r="E2238" s="2">
        <v>69134</v>
      </c>
      <c r="F2238" s="1">
        <v>295.3811</v>
      </c>
      <c r="G2238" s="1">
        <v>0.88600000000000001</v>
      </c>
      <c r="H2238" s="1">
        <v>0.99119999999999997</v>
      </c>
      <c r="I2238" s="1">
        <v>0.65239999999999998</v>
      </c>
      <c r="J2238" s="1">
        <v>0.77829999999999999</v>
      </c>
      <c r="K2238" s="1">
        <v>2.1566999999999998</v>
      </c>
      <c r="L2238" s="1">
        <v>0.6794</v>
      </c>
      <c r="M2238">
        <v>1</v>
      </c>
    </row>
    <row r="2239" spans="1:13" x14ac:dyDescent="0.3">
      <c r="A2239" s="2">
        <v>88390</v>
      </c>
      <c r="B2239" s="1">
        <v>1237.595</v>
      </c>
      <c r="C2239" s="1">
        <v>527.5077</v>
      </c>
      <c r="D2239" s="1">
        <v>214.06030000000001</v>
      </c>
      <c r="E2239" s="2">
        <v>89081</v>
      </c>
      <c r="F2239" s="1">
        <v>335.47230000000002</v>
      </c>
      <c r="G2239" s="1">
        <v>0.91400000000000003</v>
      </c>
      <c r="H2239" s="1">
        <v>0.99219999999999997</v>
      </c>
      <c r="I2239" s="1">
        <v>0.625</v>
      </c>
      <c r="J2239" s="1">
        <v>0.72519999999999996</v>
      </c>
      <c r="K2239" s="1">
        <v>2.4643000000000002</v>
      </c>
      <c r="L2239" s="1">
        <v>0.63600000000000001</v>
      </c>
      <c r="M2239">
        <v>1</v>
      </c>
    </row>
    <row r="2240" spans="1:13" x14ac:dyDescent="0.3">
      <c r="A2240" s="2">
        <v>98748</v>
      </c>
      <c r="B2240" s="1">
        <v>1334.828</v>
      </c>
      <c r="C2240" s="1">
        <v>567.08989999999994</v>
      </c>
      <c r="D2240" s="1">
        <v>223.1156</v>
      </c>
      <c r="E2240" s="2">
        <v>99592</v>
      </c>
      <c r="F2240" s="1">
        <v>354.58409999999998</v>
      </c>
      <c r="G2240" s="1">
        <v>0.9194</v>
      </c>
      <c r="H2240" s="1">
        <v>0.99150000000000005</v>
      </c>
      <c r="I2240" s="1">
        <v>0.52829999999999999</v>
      </c>
      <c r="J2240" s="1">
        <v>0.69640000000000002</v>
      </c>
      <c r="K2240" s="1">
        <v>2.5417000000000001</v>
      </c>
      <c r="L2240" s="1">
        <v>0.62529999999999997</v>
      </c>
      <c r="M2240">
        <v>1</v>
      </c>
    </row>
    <row r="2241" spans="1:13" x14ac:dyDescent="0.3">
      <c r="A2241" s="2">
        <v>75848</v>
      </c>
      <c r="B2241" s="1">
        <v>1073.3009999999999</v>
      </c>
      <c r="C2241" s="1">
        <v>431.1936</v>
      </c>
      <c r="D2241" s="1">
        <v>224.8681</v>
      </c>
      <c r="E2241" s="2">
        <v>76621</v>
      </c>
      <c r="F2241" s="1">
        <v>310.76139999999998</v>
      </c>
      <c r="G2241" s="1">
        <v>0.85329999999999995</v>
      </c>
      <c r="H2241" s="1">
        <v>0.9899</v>
      </c>
      <c r="I2241" s="1">
        <v>0.68259999999999998</v>
      </c>
      <c r="J2241" s="1">
        <v>0.82740000000000002</v>
      </c>
      <c r="K2241" s="1">
        <v>1.9175</v>
      </c>
      <c r="L2241" s="1">
        <v>0.72070000000000001</v>
      </c>
      <c r="M2241">
        <v>1</v>
      </c>
    </row>
    <row r="2242" spans="1:13" x14ac:dyDescent="0.3">
      <c r="A2242" s="2">
        <v>84407</v>
      </c>
      <c r="B2242" s="1">
        <v>1175.982</v>
      </c>
      <c r="C2242" s="1">
        <v>495.97300000000001</v>
      </c>
      <c r="D2242" s="1">
        <v>217.07320000000001</v>
      </c>
      <c r="E2242" s="2">
        <v>84988</v>
      </c>
      <c r="F2242" s="1">
        <v>327.82670000000002</v>
      </c>
      <c r="G2242" s="1">
        <v>0.89910000000000001</v>
      </c>
      <c r="H2242" s="1">
        <v>0.99319999999999997</v>
      </c>
      <c r="I2242" s="1">
        <v>0.66200000000000003</v>
      </c>
      <c r="J2242" s="1">
        <v>0.76700000000000002</v>
      </c>
      <c r="K2242" s="1">
        <v>2.2848000000000002</v>
      </c>
      <c r="L2242" s="1">
        <v>0.66100000000000003</v>
      </c>
      <c r="M2242">
        <v>1</v>
      </c>
    </row>
    <row r="2243" spans="1:13" x14ac:dyDescent="0.3">
      <c r="A2243" s="2">
        <v>71379</v>
      </c>
      <c r="B2243" s="1">
        <v>1112.9280000000001</v>
      </c>
      <c r="C2243" s="1">
        <v>411.69889999999998</v>
      </c>
      <c r="D2243" s="1">
        <v>222.12309999999999</v>
      </c>
      <c r="E2243" s="2">
        <v>72534</v>
      </c>
      <c r="F2243" s="1">
        <v>301.4674</v>
      </c>
      <c r="G2243" s="1">
        <v>0.84199999999999997</v>
      </c>
      <c r="H2243" s="1">
        <v>0.98409999999999997</v>
      </c>
      <c r="I2243" s="1">
        <v>0.69769999999999999</v>
      </c>
      <c r="J2243" s="1">
        <v>0.72419999999999995</v>
      </c>
      <c r="K2243" s="1">
        <v>1.8534999999999999</v>
      </c>
      <c r="L2243" s="1">
        <v>0.73229999999999995</v>
      </c>
      <c r="M2243">
        <v>1</v>
      </c>
    </row>
    <row r="2244" spans="1:13" x14ac:dyDescent="0.3">
      <c r="A2244" s="2">
        <v>108264</v>
      </c>
      <c r="B2244" s="1">
        <v>1284.454</v>
      </c>
      <c r="C2244" s="1">
        <v>519.13109999999995</v>
      </c>
      <c r="D2244" s="1">
        <v>266.30119999999999</v>
      </c>
      <c r="E2244" s="2">
        <v>108964</v>
      </c>
      <c r="F2244" s="1">
        <v>371.27620000000002</v>
      </c>
      <c r="G2244" s="1">
        <v>0.85840000000000005</v>
      </c>
      <c r="H2244" s="1">
        <v>0.99360000000000004</v>
      </c>
      <c r="I2244" s="1">
        <v>0.67320000000000002</v>
      </c>
      <c r="J2244" s="1">
        <v>0.8246</v>
      </c>
      <c r="K2244" s="1">
        <v>1.9494</v>
      </c>
      <c r="L2244" s="1">
        <v>0.71519999999999995</v>
      </c>
      <c r="M2244">
        <v>1</v>
      </c>
    </row>
    <row r="2245" spans="1:13" x14ac:dyDescent="0.3">
      <c r="A2245" s="2">
        <v>67762</v>
      </c>
      <c r="B2245" s="1">
        <v>1135.367</v>
      </c>
      <c r="C2245" s="1">
        <v>506.03809999999999</v>
      </c>
      <c r="D2245" s="1">
        <v>172.88059999999999</v>
      </c>
      <c r="E2245" s="2">
        <v>68540</v>
      </c>
      <c r="F2245" s="1">
        <v>293.72989999999999</v>
      </c>
      <c r="G2245" s="1">
        <v>0.93979999999999997</v>
      </c>
      <c r="H2245" s="1">
        <v>0.98860000000000003</v>
      </c>
      <c r="I2245" s="1">
        <v>0.77749999999999997</v>
      </c>
      <c r="J2245" s="1">
        <v>0.66059999999999997</v>
      </c>
      <c r="K2245" s="1">
        <v>2.9270999999999998</v>
      </c>
      <c r="L2245" s="1">
        <v>0.58050000000000002</v>
      </c>
      <c r="M2245">
        <v>1</v>
      </c>
    </row>
    <row r="2246" spans="1:13" x14ac:dyDescent="0.3">
      <c r="A2246" s="2">
        <v>80991</v>
      </c>
      <c r="B2246" s="1">
        <v>1146.528</v>
      </c>
      <c r="C2246" s="1">
        <v>476.00729999999999</v>
      </c>
      <c r="D2246" s="1">
        <v>217.90969999999999</v>
      </c>
      <c r="E2246" s="2">
        <v>81621</v>
      </c>
      <c r="F2246" s="1">
        <v>321.12450000000001</v>
      </c>
      <c r="G2246" s="1">
        <v>0.8891</v>
      </c>
      <c r="H2246" s="1">
        <v>0.99229999999999996</v>
      </c>
      <c r="I2246" s="1">
        <v>0.72250000000000003</v>
      </c>
      <c r="J2246" s="1">
        <v>0.7742</v>
      </c>
      <c r="K2246" s="1">
        <v>2.1844000000000001</v>
      </c>
      <c r="L2246" s="1">
        <v>0.67459999999999998</v>
      </c>
      <c r="M2246">
        <v>1</v>
      </c>
    </row>
    <row r="2247" spans="1:13" x14ac:dyDescent="0.3">
      <c r="A2247" s="2">
        <v>73320</v>
      </c>
      <c r="B2247" s="1">
        <v>1082.9880000000001</v>
      </c>
      <c r="C2247" s="1">
        <v>447.81360000000001</v>
      </c>
      <c r="D2247" s="1">
        <v>209.46299999999999</v>
      </c>
      <c r="E2247" s="2">
        <v>74067</v>
      </c>
      <c r="F2247" s="1">
        <v>305.53870000000001</v>
      </c>
      <c r="G2247" s="1">
        <v>0.88390000000000002</v>
      </c>
      <c r="H2247" s="1">
        <v>0.9899</v>
      </c>
      <c r="I2247" s="1">
        <v>0.58720000000000006</v>
      </c>
      <c r="J2247" s="1">
        <v>0.78559999999999997</v>
      </c>
      <c r="K2247" s="1">
        <v>2.1379000000000001</v>
      </c>
      <c r="L2247" s="1">
        <v>0.68230000000000002</v>
      </c>
      <c r="M2247">
        <v>1</v>
      </c>
    </row>
    <row r="2248" spans="1:13" x14ac:dyDescent="0.3">
      <c r="A2248" s="2">
        <v>64787</v>
      </c>
      <c r="B2248" s="1">
        <v>1056.788</v>
      </c>
      <c r="C2248" s="1">
        <v>444.27760000000001</v>
      </c>
      <c r="D2248" s="1">
        <v>185.91159999999999</v>
      </c>
      <c r="E2248" s="2">
        <v>65556</v>
      </c>
      <c r="F2248" s="1">
        <v>287.20960000000002</v>
      </c>
      <c r="G2248" s="1">
        <v>0.90820000000000001</v>
      </c>
      <c r="H2248" s="1">
        <v>0.98829999999999996</v>
      </c>
      <c r="I2248" s="1">
        <v>0.5494</v>
      </c>
      <c r="J2248" s="1">
        <v>0.72899999999999998</v>
      </c>
      <c r="K2248" s="1">
        <v>2.3896999999999999</v>
      </c>
      <c r="L2248" s="1">
        <v>0.64649999999999996</v>
      </c>
      <c r="M2248">
        <v>1</v>
      </c>
    </row>
    <row r="2249" spans="1:13" x14ac:dyDescent="0.3">
      <c r="A2249" s="2">
        <v>72824</v>
      </c>
      <c r="B2249" s="1">
        <v>1143.769</v>
      </c>
      <c r="C2249" s="1">
        <v>493.42790000000002</v>
      </c>
      <c r="D2249" s="1">
        <v>189.17449999999999</v>
      </c>
      <c r="E2249" s="2">
        <v>73862</v>
      </c>
      <c r="F2249" s="1">
        <v>304.50349999999997</v>
      </c>
      <c r="G2249" s="1">
        <v>0.92359999999999998</v>
      </c>
      <c r="H2249" s="1">
        <v>0.9859</v>
      </c>
      <c r="I2249" s="1">
        <v>0.61360000000000003</v>
      </c>
      <c r="J2249" s="1">
        <v>0.69950000000000001</v>
      </c>
      <c r="K2249" s="1">
        <v>2.6082999999999998</v>
      </c>
      <c r="L2249" s="1">
        <v>0.61709999999999998</v>
      </c>
      <c r="M2249">
        <v>1</v>
      </c>
    </row>
    <row r="2250" spans="1:13" x14ac:dyDescent="0.3">
      <c r="A2250" s="2">
        <v>64338</v>
      </c>
      <c r="B2250" s="1">
        <v>999.81299999999999</v>
      </c>
      <c r="C2250" s="1">
        <v>365.29629999999997</v>
      </c>
      <c r="D2250" s="1">
        <v>227.76009999999999</v>
      </c>
      <c r="E2250" s="2">
        <v>65554</v>
      </c>
      <c r="F2250" s="1">
        <v>286.21269999999998</v>
      </c>
      <c r="G2250" s="1">
        <v>0.78180000000000005</v>
      </c>
      <c r="H2250" s="1">
        <v>0.98150000000000004</v>
      </c>
      <c r="I2250" s="1">
        <v>0.76100000000000001</v>
      </c>
      <c r="J2250" s="1">
        <v>0.80879999999999996</v>
      </c>
      <c r="K2250" s="1">
        <v>1.6039000000000001</v>
      </c>
      <c r="L2250" s="1">
        <v>0.78349999999999997</v>
      </c>
      <c r="M2250">
        <v>1</v>
      </c>
    </row>
    <row r="2251" spans="1:13" x14ac:dyDescent="0.3">
      <c r="A2251" s="2">
        <v>90412</v>
      </c>
      <c r="B2251" s="1">
        <v>1239.673</v>
      </c>
      <c r="C2251" s="1">
        <v>523.82730000000004</v>
      </c>
      <c r="D2251" s="1">
        <v>221.1662</v>
      </c>
      <c r="E2251" s="2">
        <v>91379</v>
      </c>
      <c r="F2251" s="1">
        <v>339.28769999999997</v>
      </c>
      <c r="G2251" s="1">
        <v>0.90649999999999997</v>
      </c>
      <c r="H2251" s="1">
        <v>0.98939999999999995</v>
      </c>
      <c r="I2251" s="1">
        <v>0.74029999999999996</v>
      </c>
      <c r="J2251" s="1">
        <v>0.73929999999999996</v>
      </c>
      <c r="K2251" s="1">
        <v>2.3685</v>
      </c>
      <c r="L2251" s="1">
        <v>0.64770000000000005</v>
      </c>
      <c r="M2251">
        <v>1</v>
      </c>
    </row>
    <row r="2252" spans="1:13" x14ac:dyDescent="0.3">
      <c r="A2252" s="2">
        <v>75494</v>
      </c>
      <c r="B2252" s="1">
        <v>1200.5989999999999</v>
      </c>
      <c r="C2252" s="1">
        <v>535.57169999999996</v>
      </c>
      <c r="D2252" s="1">
        <v>179.78639999999999</v>
      </c>
      <c r="E2252" s="2">
        <v>76136</v>
      </c>
      <c r="F2252" s="1">
        <v>310.03539999999998</v>
      </c>
      <c r="G2252" s="1">
        <v>0.94199999999999995</v>
      </c>
      <c r="H2252" s="1">
        <v>0.99160000000000004</v>
      </c>
      <c r="I2252" s="1">
        <v>0.77690000000000003</v>
      </c>
      <c r="J2252" s="1">
        <v>0.65820000000000001</v>
      </c>
      <c r="K2252" s="1">
        <v>2.9788999999999999</v>
      </c>
      <c r="L2252" s="1">
        <v>0.57889999999999997</v>
      </c>
      <c r="M2252">
        <v>1</v>
      </c>
    </row>
    <row r="2253" spans="1:13" x14ac:dyDescent="0.3">
      <c r="A2253" s="2">
        <v>73944</v>
      </c>
      <c r="B2253" s="1">
        <v>1106.7719999999999</v>
      </c>
      <c r="C2253" s="1">
        <v>460.67360000000002</v>
      </c>
      <c r="D2253" s="1">
        <v>204.91829999999999</v>
      </c>
      <c r="E2253" s="2">
        <v>74709</v>
      </c>
      <c r="F2253" s="1">
        <v>306.83620000000002</v>
      </c>
      <c r="G2253" s="1">
        <v>0.89559999999999995</v>
      </c>
      <c r="H2253" s="1">
        <v>0.98980000000000001</v>
      </c>
      <c r="I2253" s="1">
        <v>0.71799999999999997</v>
      </c>
      <c r="J2253" s="1">
        <v>0.75860000000000005</v>
      </c>
      <c r="K2253" s="1">
        <v>2.2481</v>
      </c>
      <c r="L2253" s="1">
        <v>0.66610000000000003</v>
      </c>
      <c r="M2253">
        <v>1</v>
      </c>
    </row>
    <row r="2254" spans="1:13" x14ac:dyDescent="0.3">
      <c r="A2254" s="2">
        <v>81185</v>
      </c>
      <c r="B2254" s="1">
        <v>1155.989</v>
      </c>
      <c r="C2254" s="1">
        <v>486.24470000000002</v>
      </c>
      <c r="D2254" s="1">
        <v>213.29050000000001</v>
      </c>
      <c r="E2254" s="2">
        <v>81776</v>
      </c>
      <c r="F2254" s="1">
        <v>321.50889999999998</v>
      </c>
      <c r="G2254" s="1">
        <v>0.89870000000000005</v>
      </c>
      <c r="H2254" s="1">
        <v>0.99280000000000002</v>
      </c>
      <c r="I2254" s="1">
        <v>0.74399999999999999</v>
      </c>
      <c r="J2254" s="1">
        <v>0.76339999999999997</v>
      </c>
      <c r="K2254" s="1">
        <v>2.2797000000000001</v>
      </c>
      <c r="L2254" s="1">
        <v>0.66120000000000001</v>
      </c>
      <c r="M2254">
        <v>1</v>
      </c>
    </row>
    <row r="2255" spans="1:13" x14ac:dyDescent="0.3">
      <c r="A2255" s="2">
        <v>71301</v>
      </c>
      <c r="B2255" s="1">
        <v>1063.55</v>
      </c>
      <c r="C2255" s="1">
        <v>435.476</v>
      </c>
      <c r="D2255" s="1">
        <v>209.80680000000001</v>
      </c>
      <c r="E2255" s="2">
        <v>72045</v>
      </c>
      <c r="F2255" s="1">
        <v>301.30259999999998</v>
      </c>
      <c r="G2255" s="1">
        <v>0.87629999999999997</v>
      </c>
      <c r="H2255" s="1">
        <v>0.98970000000000002</v>
      </c>
      <c r="I2255" s="1">
        <v>0.67959999999999998</v>
      </c>
      <c r="J2255" s="1">
        <v>0.79210000000000003</v>
      </c>
      <c r="K2255" s="1">
        <v>2.0756000000000001</v>
      </c>
      <c r="L2255" s="1">
        <v>0.69189999999999996</v>
      </c>
      <c r="M2255">
        <v>1</v>
      </c>
    </row>
    <row r="2256" spans="1:13" x14ac:dyDescent="0.3">
      <c r="A2256" s="2">
        <v>104566</v>
      </c>
      <c r="B2256" s="1">
        <v>1400.499</v>
      </c>
      <c r="C2256" s="1">
        <v>613.41499999999996</v>
      </c>
      <c r="D2256" s="1">
        <v>219.41579999999999</v>
      </c>
      <c r="E2256" s="2">
        <v>105550</v>
      </c>
      <c r="F2256" s="1">
        <v>364.8802</v>
      </c>
      <c r="G2256" s="1">
        <v>0.93379999999999996</v>
      </c>
      <c r="H2256" s="1">
        <v>0.99070000000000003</v>
      </c>
      <c r="I2256" s="1">
        <v>0.76239999999999997</v>
      </c>
      <c r="J2256" s="1">
        <v>0.66990000000000005</v>
      </c>
      <c r="K2256" s="1">
        <v>2.7957000000000001</v>
      </c>
      <c r="L2256" s="1">
        <v>0.5948</v>
      </c>
      <c r="M2256">
        <v>1</v>
      </c>
    </row>
    <row r="2257" spans="1:13" x14ac:dyDescent="0.3">
      <c r="A2257" s="2">
        <v>86092</v>
      </c>
      <c r="B2257" s="1">
        <v>1218.625</v>
      </c>
      <c r="C2257" s="1">
        <v>520.31640000000004</v>
      </c>
      <c r="D2257" s="1">
        <v>211.09540000000001</v>
      </c>
      <c r="E2257" s="2">
        <v>86861</v>
      </c>
      <c r="F2257" s="1">
        <v>331.08269999999999</v>
      </c>
      <c r="G2257" s="1">
        <v>0.91400000000000003</v>
      </c>
      <c r="H2257" s="1">
        <v>0.99109999999999998</v>
      </c>
      <c r="I2257" s="1">
        <v>0.74650000000000005</v>
      </c>
      <c r="J2257" s="1">
        <v>0.72850000000000004</v>
      </c>
      <c r="K2257" s="1">
        <v>2.4647999999999999</v>
      </c>
      <c r="L2257" s="1">
        <v>0.63629999999999998</v>
      </c>
      <c r="M2257">
        <v>1</v>
      </c>
    </row>
    <row r="2258" spans="1:13" x14ac:dyDescent="0.3">
      <c r="A2258" s="2">
        <v>107364</v>
      </c>
      <c r="B2258" s="1">
        <v>1313.8140000000001</v>
      </c>
      <c r="C2258" s="1">
        <v>544.60919999999999</v>
      </c>
      <c r="D2258" s="1">
        <v>251.75290000000001</v>
      </c>
      <c r="E2258" s="2">
        <v>108062</v>
      </c>
      <c r="F2258" s="1">
        <v>369.72980000000001</v>
      </c>
      <c r="G2258" s="1">
        <v>0.88670000000000004</v>
      </c>
      <c r="H2258" s="1">
        <v>0.99350000000000005</v>
      </c>
      <c r="I2258" s="1">
        <v>0.66049999999999998</v>
      </c>
      <c r="J2258" s="1">
        <v>0.78159999999999996</v>
      </c>
      <c r="K2258" s="1">
        <v>2.1633</v>
      </c>
      <c r="L2258" s="1">
        <v>0.67889999999999995</v>
      </c>
      <c r="M2258">
        <v>1</v>
      </c>
    </row>
    <row r="2259" spans="1:13" x14ac:dyDescent="0.3">
      <c r="A2259" s="2">
        <v>65347</v>
      </c>
      <c r="B2259" s="1">
        <v>1061.5239999999999</v>
      </c>
      <c r="C2259" s="1">
        <v>454.25940000000003</v>
      </c>
      <c r="D2259" s="1">
        <v>183.45820000000001</v>
      </c>
      <c r="E2259" s="2">
        <v>65929</v>
      </c>
      <c r="F2259" s="1">
        <v>288.44819999999999</v>
      </c>
      <c r="G2259" s="1">
        <v>0.91479999999999995</v>
      </c>
      <c r="H2259" s="1">
        <v>0.99119999999999997</v>
      </c>
      <c r="I2259" s="1">
        <v>0.75990000000000002</v>
      </c>
      <c r="J2259" s="1">
        <v>0.72870000000000001</v>
      </c>
      <c r="K2259" s="1">
        <v>2.4761000000000002</v>
      </c>
      <c r="L2259" s="1">
        <v>0.63500000000000001</v>
      </c>
      <c r="M2259">
        <v>1</v>
      </c>
    </row>
    <row r="2260" spans="1:13" x14ac:dyDescent="0.3">
      <c r="A2260" s="2">
        <v>93014</v>
      </c>
      <c r="B2260" s="1">
        <v>1246.6669999999999</v>
      </c>
      <c r="C2260" s="1">
        <v>519.29259999999999</v>
      </c>
      <c r="D2260" s="1">
        <v>229.17689999999999</v>
      </c>
      <c r="E2260" s="2">
        <v>93928</v>
      </c>
      <c r="F2260" s="1">
        <v>344.13529999999997</v>
      </c>
      <c r="G2260" s="1">
        <v>0.89729999999999999</v>
      </c>
      <c r="H2260" s="1">
        <v>0.99029999999999996</v>
      </c>
      <c r="I2260" s="1">
        <v>0.75390000000000001</v>
      </c>
      <c r="J2260" s="1">
        <v>0.75209999999999999</v>
      </c>
      <c r="K2260" s="1">
        <v>2.2658999999999998</v>
      </c>
      <c r="L2260" s="1">
        <v>0.66269999999999996</v>
      </c>
      <c r="M2260">
        <v>1</v>
      </c>
    </row>
    <row r="2261" spans="1:13" x14ac:dyDescent="0.3">
      <c r="A2261" s="2">
        <v>80622</v>
      </c>
      <c r="B2261" s="1">
        <v>1123.28</v>
      </c>
      <c r="C2261" s="1">
        <v>454.55770000000001</v>
      </c>
      <c r="D2261" s="1">
        <v>226.9589</v>
      </c>
      <c r="E2261" s="2">
        <v>81477</v>
      </c>
      <c r="F2261" s="1">
        <v>320.39210000000003</v>
      </c>
      <c r="G2261" s="1">
        <v>0.86639999999999995</v>
      </c>
      <c r="H2261" s="1">
        <v>0.98950000000000005</v>
      </c>
      <c r="I2261" s="1">
        <v>0.74109999999999998</v>
      </c>
      <c r="J2261" s="1">
        <v>0.80289999999999995</v>
      </c>
      <c r="K2261" s="1">
        <v>2.0028000000000001</v>
      </c>
      <c r="L2261" s="1">
        <v>0.70479999999999998</v>
      </c>
      <c r="M2261">
        <v>1</v>
      </c>
    </row>
    <row r="2262" spans="1:13" x14ac:dyDescent="0.3">
      <c r="A2262" s="2">
        <v>74545</v>
      </c>
      <c r="B2262" s="1">
        <v>1164.653</v>
      </c>
      <c r="C2262" s="1">
        <v>503.71190000000001</v>
      </c>
      <c r="D2262" s="1">
        <v>191.17750000000001</v>
      </c>
      <c r="E2262" s="2">
        <v>75354</v>
      </c>
      <c r="F2262" s="1">
        <v>308.0806</v>
      </c>
      <c r="G2262" s="1">
        <v>0.92520000000000002</v>
      </c>
      <c r="H2262" s="1">
        <v>0.98929999999999996</v>
      </c>
      <c r="I2262" s="1">
        <v>0.70469999999999999</v>
      </c>
      <c r="J2262" s="1">
        <v>0.69059999999999999</v>
      </c>
      <c r="K2262" s="1">
        <v>2.6347999999999998</v>
      </c>
      <c r="L2262" s="1">
        <v>0.61160000000000003</v>
      </c>
      <c r="M2262">
        <v>1</v>
      </c>
    </row>
    <row r="2263" spans="1:13" x14ac:dyDescent="0.3">
      <c r="A2263" s="2">
        <v>81665</v>
      </c>
      <c r="B2263" s="1">
        <v>1158.432</v>
      </c>
      <c r="C2263" s="1">
        <v>476.54349999999999</v>
      </c>
      <c r="D2263" s="1">
        <v>218.66149999999999</v>
      </c>
      <c r="E2263" s="2">
        <v>82439</v>
      </c>
      <c r="F2263" s="1">
        <v>322.4579</v>
      </c>
      <c r="G2263" s="1">
        <v>0.88849999999999996</v>
      </c>
      <c r="H2263" s="1">
        <v>0.99060000000000004</v>
      </c>
      <c r="I2263" s="1">
        <v>0.66249999999999998</v>
      </c>
      <c r="J2263" s="1">
        <v>0.76470000000000005</v>
      </c>
      <c r="K2263" s="1">
        <v>2.1793999999999998</v>
      </c>
      <c r="L2263" s="1">
        <v>0.67669999999999997</v>
      </c>
      <c r="M2263">
        <v>1</v>
      </c>
    </row>
    <row r="2264" spans="1:13" x14ac:dyDescent="0.3">
      <c r="A2264" s="2">
        <v>78058</v>
      </c>
      <c r="B2264" s="1">
        <v>1123.2629999999999</v>
      </c>
      <c r="C2264" s="1">
        <v>459.28629999999998</v>
      </c>
      <c r="D2264" s="1">
        <v>218.17359999999999</v>
      </c>
      <c r="E2264" s="2">
        <v>78800</v>
      </c>
      <c r="F2264" s="1">
        <v>315.25630000000001</v>
      </c>
      <c r="G2264" s="1">
        <v>0.88</v>
      </c>
      <c r="H2264" s="1">
        <v>0.99060000000000004</v>
      </c>
      <c r="I2264" s="1">
        <v>0.71450000000000002</v>
      </c>
      <c r="J2264" s="1">
        <v>0.77739999999999998</v>
      </c>
      <c r="K2264" s="1">
        <v>2.1051000000000002</v>
      </c>
      <c r="L2264" s="1">
        <v>0.68640000000000001</v>
      </c>
      <c r="M2264">
        <v>1</v>
      </c>
    </row>
    <row r="2265" spans="1:13" x14ac:dyDescent="0.3">
      <c r="A2265" s="2">
        <v>85617</v>
      </c>
      <c r="B2265" s="1">
        <v>1237.6379999999999</v>
      </c>
      <c r="C2265" s="1">
        <v>537.7672</v>
      </c>
      <c r="D2265" s="1">
        <v>203.02670000000001</v>
      </c>
      <c r="E2265" s="2">
        <v>86437</v>
      </c>
      <c r="F2265" s="1">
        <v>330.16809999999998</v>
      </c>
      <c r="G2265" s="1">
        <v>0.92600000000000005</v>
      </c>
      <c r="H2265" s="1">
        <v>0.99050000000000005</v>
      </c>
      <c r="I2265" s="1">
        <v>0.72019999999999995</v>
      </c>
      <c r="J2265" s="1">
        <v>0.70240000000000002</v>
      </c>
      <c r="K2265" s="1">
        <v>2.6488</v>
      </c>
      <c r="L2265" s="1">
        <v>0.61399999999999999</v>
      </c>
      <c r="M2265">
        <v>1</v>
      </c>
    </row>
    <row r="2266" spans="1:13" x14ac:dyDescent="0.3">
      <c r="A2266" s="2">
        <v>68421</v>
      </c>
      <c r="B2266" s="1">
        <v>1051.5340000000001</v>
      </c>
      <c r="C2266" s="1">
        <v>427.9692</v>
      </c>
      <c r="D2266" s="1">
        <v>204.66120000000001</v>
      </c>
      <c r="E2266" s="2">
        <v>69170</v>
      </c>
      <c r="F2266" s="1">
        <v>295.15469999999999</v>
      </c>
      <c r="G2266" s="1">
        <v>0.87819999999999998</v>
      </c>
      <c r="H2266" s="1">
        <v>0.98919999999999997</v>
      </c>
      <c r="I2266" s="1">
        <v>0.75060000000000004</v>
      </c>
      <c r="J2266" s="1">
        <v>0.77759999999999996</v>
      </c>
      <c r="K2266" s="1">
        <v>2.0911</v>
      </c>
      <c r="L2266" s="1">
        <v>0.68969999999999998</v>
      </c>
      <c r="M2266">
        <v>1</v>
      </c>
    </row>
    <row r="2267" spans="1:13" x14ac:dyDescent="0.3">
      <c r="A2267" s="2">
        <v>75450</v>
      </c>
      <c r="B2267" s="1">
        <v>1123.7729999999999</v>
      </c>
      <c r="C2267" s="1">
        <v>476.67590000000001</v>
      </c>
      <c r="D2267" s="1">
        <v>201.7157</v>
      </c>
      <c r="E2267" s="2">
        <v>76068</v>
      </c>
      <c r="F2267" s="1">
        <v>309.94499999999999</v>
      </c>
      <c r="G2267" s="1">
        <v>0.90600000000000003</v>
      </c>
      <c r="H2267" s="1">
        <v>0.9919</v>
      </c>
      <c r="I2267" s="1">
        <v>0.76570000000000005</v>
      </c>
      <c r="J2267" s="1">
        <v>0.75080000000000002</v>
      </c>
      <c r="K2267" s="1">
        <v>2.3631000000000002</v>
      </c>
      <c r="L2267" s="1">
        <v>0.6502</v>
      </c>
      <c r="M2267">
        <v>1</v>
      </c>
    </row>
    <row r="2268" spans="1:13" x14ac:dyDescent="0.3">
      <c r="A2268" s="2">
        <v>108466</v>
      </c>
      <c r="B2268" s="1">
        <v>1355.941</v>
      </c>
      <c r="C2268" s="1">
        <v>576.82190000000003</v>
      </c>
      <c r="D2268" s="1">
        <v>240.01329999999999</v>
      </c>
      <c r="E2268" s="2">
        <v>109644</v>
      </c>
      <c r="F2268" s="1">
        <v>371.62240000000003</v>
      </c>
      <c r="G2268" s="1">
        <v>0.9093</v>
      </c>
      <c r="H2268" s="1">
        <v>0.98929999999999996</v>
      </c>
      <c r="I2268" s="1">
        <v>0.78790000000000004</v>
      </c>
      <c r="J2268" s="1">
        <v>0.74129999999999996</v>
      </c>
      <c r="K2268" s="1">
        <v>2.4033000000000002</v>
      </c>
      <c r="L2268" s="1">
        <v>0.64429999999999998</v>
      </c>
      <c r="M2268">
        <v>1</v>
      </c>
    </row>
    <row r="2269" spans="1:13" x14ac:dyDescent="0.3">
      <c r="A2269" s="2">
        <v>77930</v>
      </c>
      <c r="B2269" s="1">
        <v>1106.6780000000001</v>
      </c>
      <c r="C2269" s="1">
        <v>446.68459999999999</v>
      </c>
      <c r="D2269" s="1">
        <v>223.14150000000001</v>
      </c>
      <c r="E2269" s="2">
        <v>78859</v>
      </c>
      <c r="F2269" s="1">
        <v>314.99770000000001</v>
      </c>
      <c r="G2269" s="1">
        <v>0.86629999999999996</v>
      </c>
      <c r="H2269" s="1">
        <v>0.98819999999999997</v>
      </c>
      <c r="I2269" s="1">
        <v>0.68230000000000002</v>
      </c>
      <c r="J2269" s="1">
        <v>0.79959999999999998</v>
      </c>
      <c r="K2269" s="1">
        <v>2.0017999999999998</v>
      </c>
      <c r="L2269" s="1">
        <v>0.70520000000000005</v>
      </c>
      <c r="M2269">
        <v>1</v>
      </c>
    </row>
    <row r="2270" spans="1:13" x14ac:dyDescent="0.3">
      <c r="A2270" s="2">
        <v>95146</v>
      </c>
      <c r="B2270" s="1">
        <v>1192.116</v>
      </c>
      <c r="C2270" s="1">
        <v>461.16539999999998</v>
      </c>
      <c r="D2270" s="1">
        <v>263.72140000000002</v>
      </c>
      <c r="E2270" s="2">
        <v>96444</v>
      </c>
      <c r="F2270" s="1">
        <v>348.05700000000002</v>
      </c>
      <c r="G2270" s="1">
        <v>0.82040000000000002</v>
      </c>
      <c r="H2270" s="1">
        <v>0.98650000000000004</v>
      </c>
      <c r="I2270" s="1">
        <v>0.6704</v>
      </c>
      <c r="J2270" s="1">
        <v>0.84130000000000005</v>
      </c>
      <c r="K2270" s="1">
        <v>1.7486999999999999</v>
      </c>
      <c r="L2270" s="1">
        <v>0.75470000000000004</v>
      </c>
      <c r="M2270">
        <v>1</v>
      </c>
    </row>
    <row r="2271" spans="1:13" x14ac:dyDescent="0.3">
      <c r="A2271" s="2">
        <v>82337</v>
      </c>
      <c r="B2271" s="1">
        <v>1172.136</v>
      </c>
      <c r="C2271" s="1">
        <v>494.53399999999999</v>
      </c>
      <c r="D2271" s="1">
        <v>212.32400000000001</v>
      </c>
      <c r="E2271" s="2">
        <v>83014</v>
      </c>
      <c r="F2271" s="1">
        <v>323.78190000000001</v>
      </c>
      <c r="G2271" s="1">
        <v>0.90310000000000001</v>
      </c>
      <c r="H2271" s="1">
        <v>0.99180000000000001</v>
      </c>
      <c r="I2271" s="1">
        <v>0.76070000000000004</v>
      </c>
      <c r="J2271" s="1">
        <v>0.75309999999999999</v>
      </c>
      <c r="K2271" s="1">
        <v>2.3290999999999999</v>
      </c>
      <c r="L2271" s="1">
        <v>0.65469999999999995</v>
      </c>
      <c r="M2271">
        <v>1</v>
      </c>
    </row>
    <row r="2272" spans="1:13" x14ac:dyDescent="0.3">
      <c r="A2272" s="2">
        <v>76702</v>
      </c>
      <c r="B2272" s="1">
        <v>1060.6389999999999</v>
      </c>
      <c r="C2272" s="1">
        <v>407.71</v>
      </c>
      <c r="D2272" s="1">
        <v>240.49510000000001</v>
      </c>
      <c r="E2272" s="2">
        <v>77425</v>
      </c>
      <c r="F2272" s="1">
        <v>312.50599999999997</v>
      </c>
      <c r="G2272" s="1">
        <v>0.8075</v>
      </c>
      <c r="H2272" s="1">
        <v>0.99070000000000003</v>
      </c>
      <c r="I2272" s="1">
        <v>0.66059999999999997</v>
      </c>
      <c r="J2272" s="1">
        <v>0.85680000000000001</v>
      </c>
      <c r="K2272" s="1">
        <v>1.6953</v>
      </c>
      <c r="L2272" s="1">
        <v>0.76649999999999996</v>
      </c>
      <c r="M2272">
        <v>1</v>
      </c>
    </row>
    <row r="2273" spans="1:13" x14ac:dyDescent="0.3">
      <c r="A2273" s="2">
        <v>97966</v>
      </c>
      <c r="B2273" s="1">
        <v>1238.779</v>
      </c>
      <c r="C2273" s="1">
        <v>497.91730000000001</v>
      </c>
      <c r="D2273" s="1">
        <v>251.35419999999999</v>
      </c>
      <c r="E2273" s="2">
        <v>98754</v>
      </c>
      <c r="F2273" s="1">
        <v>353.1773</v>
      </c>
      <c r="G2273" s="1">
        <v>0.86319999999999997</v>
      </c>
      <c r="H2273" s="1">
        <v>0.99199999999999999</v>
      </c>
      <c r="I2273" s="1">
        <v>0.62819999999999998</v>
      </c>
      <c r="J2273" s="1">
        <v>0.80220000000000002</v>
      </c>
      <c r="K2273" s="1">
        <v>1.9809000000000001</v>
      </c>
      <c r="L2273" s="1">
        <v>0.70930000000000004</v>
      </c>
      <c r="M2273">
        <v>1</v>
      </c>
    </row>
    <row r="2274" spans="1:13" x14ac:dyDescent="0.3">
      <c r="A2274" s="2">
        <v>74143</v>
      </c>
      <c r="B2274" s="1">
        <v>1192.175</v>
      </c>
      <c r="C2274" s="1">
        <v>448.33679999999998</v>
      </c>
      <c r="D2274" s="1">
        <v>212.24019999999999</v>
      </c>
      <c r="E2274" s="2">
        <v>75809</v>
      </c>
      <c r="F2274" s="1">
        <v>307.24880000000002</v>
      </c>
      <c r="G2274" s="1">
        <v>0.88090000000000002</v>
      </c>
      <c r="H2274" s="1">
        <v>0.97799999999999998</v>
      </c>
      <c r="I2274" s="1">
        <v>0.63249999999999995</v>
      </c>
      <c r="J2274" s="1">
        <v>0.65549999999999997</v>
      </c>
      <c r="K2274" s="1">
        <v>2.1124000000000001</v>
      </c>
      <c r="L2274" s="1">
        <v>0.68530000000000002</v>
      </c>
      <c r="M2274">
        <v>1</v>
      </c>
    </row>
    <row r="2275" spans="1:13" x14ac:dyDescent="0.3">
      <c r="A2275" s="2">
        <v>81992</v>
      </c>
      <c r="B2275" s="1">
        <v>1174.797</v>
      </c>
      <c r="C2275" s="1">
        <v>494.18819999999999</v>
      </c>
      <c r="D2275" s="1">
        <v>212.91669999999999</v>
      </c>
      <c r="E2275" s="2">
        <v>82907</v>
      </c>
      <c r="F2275" s="1">
        <v>323.10289999999998</v>
      </c>
      <c r="G2275" s="1">
        <v>0.90239999999999998</v>
      </c>
      <c r="H2275" s="1">
        <v>0.98899999999999999</v>
      </c>
      <c r="I2275" s="1">
        <v>0.69030000000000002</v>
      </c>
      <c r="J2275" s="1">
        <v>0.74650000000000005</v>
      </c>
      <c r="K2275" s="1">
        <v>2.3210000000000002</v>
      </c>
      <c r="L2275" s="1">
        <v>0.65380000000000005</v>
      </c>
      <c r="M2275">
        <v>1</v>
      </c>
    </row>
    <row r="2276" spans="1:13" x14ac:dyDescent="0.3">
      <c r="A2276" s="2">
        <v>58368</v>
      </c>
      <c r="B2276" s="1">
        <v>992.94299999999998</v>
      </c>
      <c r="C2276" s="1">
        <v>422.4393</v>
      </c>
      <c r="D2276" s="1">
        <v>176.21299999999999</v>
      </c>
      <c r="E2276" s="2">
        <v>58799</v>
      </c>
      <c r="F2276" s="1">
        <v>272.61040000000003</v>
      </c>
      <c r="G2276" s="1">
        <v>0.90880000000000005</v>
      </c>
      <c r="H2276" s="1">
        <v>0.99270000000000003</v>
      </c>
      <c r="I2276" s="1">
        <v>0.58079999999999998</v>
      </c>
      <c r="J2276" s="1">
        <v>0.74390000000000001</v>
      </c>
      <c r="K2276" s="1">
        <v>2.3973</v>
      </c>
      <c r="L2276" s="1">
        <v>0.64529999999999998</v>
      </c>
      <c r="M2276">
        <v>1</v>
      </c>
    </row>
    <row r="2277" spans="1:13" x14ac:dyDescent="0.3">
      <c r="A2277" s="2">
        <v>85579</v>
      </c>
      <c r="B2277" s="1">
        <v>1206.655</v>
      </c>
      <c r="C2277" s="1">
        <v>511.75069999999999</v>
      </c>
      <c r="D2277" s="1">
        <v>213.83609999999999</v>
      </c>
      <c r="E2277" s="2">
        <v>86299</v>
      </c>
      <c r="F2277" s="1">
        <v>330.09480000000002</v>
      </c>
      <c r="G2277" s="1">
        <v>0.90849999999999997</v>
      </c>
      <c r="H2277" s="1">
        <v>0.99170000000000003</v>
      </c>
      <c r="I2277" s="1">
        <v>0.5534</v>
      </c>
      <c r="J2277" s="1">
        <v>0.73860000000000003</v>
      </c>
      <c r="K2277" s="1">
        <v>2.3932000000000002</v>
      </c>
      <c r="L2277" s="1">
        <v>0.64500000000000002</v>
      </c>
      <c r="M2277">
        <v>1</v>
      </c>
    </row>
    <row r="2278" spans="1:13" x14ac:dyDescent="0.3">
      <c r="A2278" s="2">
        <v>79573</v>
      </c>
      <c r="B2278" s="1">
        <v>1142.268</v>
      </c>
      <c r="C2278" s="1">
        <v>466.8338</v>
      </c>
      <c r="D2278" s="1">
        <v>217.69</v>
      </c>
      <c r="E2278" s="2">
        <v>80552</v>
      </c>
      <c r="F2278" s="1">
        <v>318.30090000000001</v>
      </c>
      <c r="G2278" s="1">
        <v>0.88460000000000005</v>
      </c>
      <c r="H2278" s="1">
        <v>0.98780000000000001</v>
      </c>
      <c r="I2278" s="1">
        <v>0.59040000000000004</v>
      </c>
      <c r="J2278" s="1">
        <v>0.76639999999999997</v>
      </c>
      <c r="K2278" s="1">
        <v>2.1444999999999999</v>
      </c>
      <c r="L2278" s="1">
        <v>0.68179999999999996</v>
      </c>
      <c r="M2278">
        <v>1</v>
      </c>
    </row>
    <row r="2279" spans="1:13" x14ac:dyDescent="0.3">
      <c r="A2279" s="2">
        <v>66859</v>
      </c>
      <c r="B2279" s="1">
        <v>1125.2</v>
      </c>
      <c r="C2279" s="1">
        <v>485.94940000000003</v>
      </c>
      <c r="D2279" s="1">
        <v>175.8005</v>
      </c>
      <c r="E2279" s="2">
        <v>67728</v>
      </c>
      <c r="F2279" s="1">
        <v>291.76620000000003</v>
      </c>
      <c r="G2279" s="1">
        <v>0.93230000000000002</v>
      </c>
      <c r="H2279" s="1">
        <v>0.98719999999999997</v>
      </c>
      <c r="I2279" s="1">
        <v>0.495</v>
      </c>
      <c r="J2279" s="1">
        <v>0.66359999999999997</v>
      </c>
      <c r="K2279" s="1">
        <v>2.7642000000000002</v>
      </c>
      <c r="L2279" s="1">
        <v>0.60040000000000004</v>
      </c>
      <c r="M2279">
        <v>1</v>
      </c>
    </row>
    <row r="2280" spans="1:13" x14ac:dyDescent="0.3">
      <c r="A2280" s="2">
        <v>74494</v>
      </c>
      <c r="B2280" s="1">
        <v>1116.2850000000001</v>
      </c>
      <c r="C2280" s="1">
        <v>468.29590000000002</v>
      </c>
      <c r="D2280" s="1">
        <v>203.84139999999999</v>
      </c>
      <c r="E2280" s="2">
        <v>75158</v>
      </c>
      <c r="F2280" s="1">
        <v>307.97519999999997</v>
      </c>
      <c r="G2280" s="1">
        <v>0.90029999999999999</v>
      </c>
      <c r="H2280" s="1">
        <v>0.99119999999999997</v>
      </c>
      <c r="I2280" s="1">
        <v>0.70720000000000005</v>
      </c>
      <c r="J2280" s="1">
        <v>0.75119999999999998</v>
      </c>
      <c r="K2280" s="1">
        <v>2.2974000000000001</v>
      </c>
      <c r="L2280" s="1">
        <v>0.65769999999999995</v>
      </c>
      <c r="M2280">
        <v>1</v>
      </c>
    </row>
    <row r="2281" spans="1:13" x14ac:dyDescent="0.3">
      <c r="A2281" s="2">
        <v>75714</v>
      </c>
      <c r="B2281" s="1">
        <v>1087.855</v>
      </c>
      <c r="C2281" s="1">
        <v>444.76609999999999</v>
      </c>
      <c r="D2281" s="1">
        <v>217.8407</v>
      </c>
      <c r="E2281" s="2">
        <v>76370</v>
      </c>
      <c r="F2281" s="1">
        <v>310.48680000000002</v>
      </c>
      <c r="G2281" s="1">
        <v>0.87180000000000002</v>
      </c>
      <c r="H2281" s="1">
        <v>0.99139999999999995</v>
      </c>
      <c r="I2281" s="1">
        <v>0.66859999999999997</v>
      </c>
      <c r="J2281" s="1">
        <v>0.80400000000000005</v>
      </c>
      <c r="K2281" s="1">
        <v>2.0417000000000001</v>
      </c>
      <c r="L2281" s="1">
        <v>0.69810000000000005</v>
      </c>
      <c r="M2281">
        <v>1</v>
      </c>
    </row>
    <row r="2282" spans="1:13" x14ac:dyDescent="0.3">
      <c r="A2282" s="2">
        <v>74525</v>
      </c>
      <c r="B2282" s="1">
        <v>1153.2049999999999</v>
      </c>
      <c r="C2282" s="1">
        <v>478.0779</v>
      </c>
      <c r="D2282" s="1">
        <v>200.04580000000001</v>
      </c>
      <c r="E2282" s="2">
        <v>76573</v>
      </c>
      <c r="F2282" s="1">
        <v>308.03919999999999</v>
      </c>
      <c r="G2282" s="1">
        <v>0.90820000000000001</v>
      </c>
      <c r="H2282" s="1">
        <v>0.97330000000000005</v>
      </c>
      <c r="I2282" s="1">
        <v>0.55779999999999996</v>
      </c>
      <c r="J2282" s="1">
        <v>0.70420000000000005</v>
      </c>
      <c r="K2282" s="1">
        <v>2.3898000000000001</v>
      </c>
      <c r="L2282" s="1">
        <v>0.64429999999999998</v>
      </c>
      <c r="M2282">
        <v>1</v>
      </c>
    </row>
    <row r="2283" spans="1:13" x14ac:dyDescent="0.3">
      <c r="A2283" s="2">
        <v>52143</v>
      </c>
      <c r="B2283" s="1">
        <v>884.10599999999999</v>
      </c>
      <c r="C2283" s="1">
        <v>328.26839999999999</v>
      </c>
      <c r="D2283" s="1">
        <v>204.2834</v>
      </c>
      <c r="E2283" s="2">
        <v>53205</v>
      </c>
      <c r="F2283" s="1">
        <v>257.66359999999997</v>
      </c>
      <c r="G2283" s="1">
        <v>0.78280000000000005</v>
      </c>
      <c r="H2283" s="1">
        <v>0.98</v>
      </c>
      <c r="I2283" s="1">
        <v>0.72819999999999996</v>
      </c>
      <c r="J2283" s="1">
        <v>0.83830000000000005</v>
      </c>
      <c r="K2283" s="1">
        <v>1.6069</v>
      </c>
      <c r="L2283" s="1">
        <v>0.78490000000000004</v>
      </c>
      <c r="M2283">
        <v>1</v>
      </c>
    </row>
    <row r="2284" spans="1:13" x14ac:dyDescent="0.3">
      <c r="A2284" s="2">
        <v>75699</v>
      </c>
      <c r="B2284" s="1">
        <v>1130.1079999999999</v>
      </c>
      <c r="C2284" s="1">
        <v>481.88909999999998</v>
      </c>
      <c r="D2284" s="1">
        <v>200.24250000000001</v>
      </c>
      <c r="E2284" s="2">
        <v>76317</v>
      </c>
      <c r="F2284" s="1">
        <v>310.45609999999999</v>
      </c>
      <c r="G2284" s="1">
        <v>0.90959999999999996</v>
      </c>
      <c r="H2284" s="1">
        <v>0.9919</v>
      </c>
      <c r="I2284" s="1">
        <v>0.63880000000000003</v>
      </c>
      <c r="J2284" s="1">
        <v>0.74480000000000002</v>
      </c>
      <c r="K2284" s="1">
        <v>2.4064999999999999</v>
      </c>
      <c r="L2284" s="1">
        <v>0.64419999999999999</v>
      </c>
      <c r="M2284">
        <v>1</v>
      </c>
    </row>
    <row r="2285" spans="1:13" x14ac:dyDescent="0.3">
      <c r="A2285" s="2">
        <v>87562</v>
      </c>
      <c r="B2285" s="1">
        <v>1174.5119999999999</v>
      </c>
      <c r="C2285" s="1">
        <v>477.71820000000002</v>
      </c>
      <c r="D2285" s="1">
        <v>234.93860000000001</v>
      </c>
      <c r="E2285" s="2">
        <v>88285</v>
      </c>
      <c r="F2285" s="1">
        <v>333.89729999999997</v>
      </c>
      <c r="G2285" s="1">
        <v>0.87070000000000003</v>
      </c>
      <c r="H2285" s="1">
        <v>0.99180000000000001</v>
      </c>
      <c r="I2285" s="1">
        <v>0.67410000000000003</v>
      </c>
      <c r="J2285" s="1">
        <v>0.79759999999999998</v>
      </c>
      <c r="K2285" s="1">
        <v>2.0333999999999999</v>
      </c>
      <c r="L2285" s="1">
        <v>0.69889999999999997</v>
      </c>
      <c r="M2285">
        <v>1</v>
      </c>
    </row>
    <row r="2286" spans="1:13" x14ac:dyDescent="0.3">
      <c r="A2286" s="2">
        <v>60455</v>
      </c>
      <c r="B2286" s="1">
        <v>1011.0119999999999</v>
      </c>
      <c r="C2286" s="1">
        <v>412.21609999999998</v>
      </c>
      <c r="D2286" s="1">
        <v>188.4316</v>
      </c>
      <c r="E2286" s="2">
        <v>61359</v>
      </c>
      <c r="F2286" s="1">
        <v>277.44130000000001</v>
      </c>
      <c r="G2286" s="1">
        <v>0.88939999999999997</v>
      </c>
      <c r="H2286" s="1">
        <v>0.98529999999999995</v>
      </c>
      <c r="I2286" s="1">
        <v>0.75029999999999997</v>
      </c>
      <c r="J2286" s="1">
        <v>0.74319999999999997</v>
      </c>
      <c r="K2286" s="1">
        <v>2.1876000000000002</v>
      </c>
      <c r="L2286" s="1">
        <v>0.67300000000000004</v>
      </c>
      <c r="M2286">
        <v>1</v>
      </c>
    </row>
    <row r="2287" spans="1:13" x14ac:dyDescent="0.3">
      <c r="A2287" s="2">
        <v>81937</v>
      </c>
      <c r="B2287" s="1">
        <v>1167.5170000000001</v>
      </c>
      <c r="C2287" s="1">
        <v>492.3956</v>
      </c>
      <c r="D2287" s="1">
        <v>212.72139999999999</v>
      </c>
      <c r="E2287" s="2">
        <v>82725</v>
      </c>
      <c r="F2287" s="1">
        <v>322.99450000000002</v>
      </c>
      <c r="G2287" s="1">
        <v>0.90190000000000003</v>
      </c>
      <c r="H2287" s="1">
        <v>0.99050000000000005</v>
      </c>
      <c r="I2287" s="1">
        <v>0.58140000000000003</v>
      </c>
      <c r="J2287" s="1">
        <v>0.75539999999999996</v>
      </c>
      <c r="K2287" s="1">
        <v>2.3147000000000002</v>
      </c>
      <c r="L2287" s="1">
        <v>0.65600000000000003</v>
      </c>
      <c r="M2287">
        <v>1</v>
      </c>
    </row>
    <row r="2288" spans="1:13" x14ac:dyDescent="0.3">
      <c r="A2288" s="2">
        <v>71723</v>
      </c>
      <c r="B2288" s="1">
        <v>1109.7729999999999</v>
      </c>
      <c r="C2288" s="1">
        <v>472.30270000000002</v>
      </c>
      <c r="D2288" s="1">
        <v>194.7114</v>
      </c>
      <c r="E2288" s="2">
        <v>72336</v>
      </c>
      <c r="F2288" s="1">
        <v>302.19290000000001</v>
      </c>
      <c r="G2288" s="1">
        <v>0.91110000000000002</v>
      </c>
      <c r="H2288" s="1">
        <v>0.99150000000000005</v>
      </c>
      <c r="I2288" s="1">
        <v>0.72709999999999997</v>
      </c>
      <c r="J2288" s="1">
        <v>0.73180000000000001</v>
      </c>
      <c r="K2288" s="1">
        <v>2.4257</v>
      </c>
      <c r="L2288" s="1">
        <v>0.63980000000000004</v>
      </c>
      <c r="M2288">
        <v>1</v>
      </c>
    </row>
    <row r="2289" spans="1:13" x14ac:dyDescent="0.3">
      <c r="A2289" s="2">
        <v>93323</v>
      </c>
      <c r="B2289" s="1">
        <v>1244.527</v>
      </c>
      <c r="C2289" s="1">
        <v>519.30399999999997</v>
      </c>
      <c r="D2289" s="1">
        <v>229.4401</v>
      </c>
      <c r="E2289" s="2">
        <v>94506</v>
      </c>
      <c r="F2289" s="1">
        <v>344.70639999999997</v>
      </c>
      <c r="G2289" s="1">
        <v>0.89710000000000001</v>
      </c>
      <c r="H2289" s="1">
        <v>0.98750000000000004</v>
      </c>
      <c r="I2289" s="1">
        <v>0.75319999999999998</v>
      </c>
      <c r="J2289" s="1">
        <v>0.75719999999999998</v>
      </c>
      <c r="K2289" s="1">
        <v>2.2633999999999999</v>
      </c>
      <c r="L2289" s="1">
        <v>0.66379999999999995</v>
      </c>
      <c r="M2289">
        <v>1</v>
      </c>
    </row>
    <row r="2290" spans="1:13" x14ac:dyDescent="0.3">
      <c r="A2290" s="2">
        <v>72866</v>
      </c>
      <c r="B2290" s="1">
        <v>1075.1569999999999</v>
      </c>
      <c r="C2290" s="1">
        <v>442.36270000000002</v>
      </c>
      <c r="D2290" s="1">
        <v>211.27959999999999</v>
      </c>
      <c r="E2290" s="2">
        <v>73466</v>
      </c>
      <c r="F2290" s="1">
        <v>304.59129999999999</v>
      </c>
      <c r="G2290" s="1">
        <v>0.87860000000000005</v>
      </c>
      <c r="H2290" s="1">
        <v>0.99180000000000001</v>
      </c>
      <c r="I2290" s="1">
        <v>0.72940000000000005</v>
      </c>
      <c r="J2290" s="1">
        <v>0.79210000000000003</v>
      </c>
      <c r="K2290" s="1">
        <v>2.0937000000000001</v>
      </c>
      <c r="L2290" s="1">
        <v>0.68859999999999999</v>
      </c>
      <c r="M2290">
        <v>1</v>
      </c>
    </row>
    <row r="2291" spans="1:13" x14ac:dyDescent="0.3">
      <c r="A2291" s="2">
        <v>125949</v>
      </c>
      <c r="B2291" s="1">
        <v>1425.9549999999999</v>
      </c>
      <c r="C2291" s="1">
        <v>595.59130000000005</v>
      </c>
      <c r="D2291" s="1">
        <v>269.78640000000001</v>
      </c>
      <c r="E2291" s="2">
        <v>126962</v>
      </c>
      <c r="F2291" s="1">
        <v>400.4538</v>
      </c>
      <c r="G2291" s="1">
        <v>0.89149999999999996</v>
      </c>
      <c r="H2291" s="1">
        <v>0.99199999999999999</v>
      </c>
      <c r="I2291" s="1">
        <v>0.6946</v>
      </c>
      <c r="J2291" s="1">
        <v>0.77839999999999998</v>
      </c>
      <c r="K2291" s="1">
        <v>2.2075999999999998</v>
      </c>
      <c r="L2291" s="1">
        <v>0.6724</v>
      </c>
      <c r="M2291">
        <v>1</v>
      </c>
    </row>
    <row r="2292" spans="1:13" x14ac:dyDescent="0.3">
      <c r="A2292" s="2">
        <v>75382</v>
      </c>
      <c r="B2292" s="1">
        <v>1094.1369999999999</v>
      </c>
      <c r="C2292" s="1">
        <v>447.45920000000001</v>
      </c>
      <c r="D2292" s="1">
        <v>216.1576</v>
      </c>
      <c r="E2292" s="2">
        <v>75986</v>
      </c>
      <c r="F2292" s="1">
        <v>309.80529999999999</v>
      </c>
      <c r="G2292" s="1">
        <v>0.87560000000000004</v>
      </c>
      <c r="H2292" s="1">
        <v>0.99209999999999998</v>
      </c>
      <c r="I2292" s="1">
        <v>0.62250000000000005</v>
      </c>
      <c r="J2292" s="1">
        <v>0.7913</v>
      </c>
      <c r="K2292" s="1">
        <v>2.0701000000000001</v>
      </c>
      <c r="L2292" s="1">
        <v>0.69240000000000002</v>
      </c>
      <c r="M2292">
        <v>1</v>
      </c>
    </row>
    <row r="2293" spans="1:13" x14ac:dyDescent="0.3">
      <c r="A2293" s="2">
        <v>72677</v>
      </c>
      <c r="B2293" s="1">
        <v>1138.136</v>
      </c>
      <c r="C2293" s="1">
        <v>488.58539999999999</v>
      </c>
      <c r="D2293" s="1">
        <v>189.9325</v>
      </c>
      <c r="E2293" s="2">
        <v>73376</v>
      </c>
      <c r="F2293" s="1">
        <v>304.19600000000003</v>
      </c>
      <c r="G2293" s="1">
        <v>0.92130000000000001</v>
      </c>
      <c r="H2293" s="1">
        <v>0.99050000000000005</v>
      </c>
      <c r="I2293" s="1">
        <v>0.52249999999999996</v>
      </c>
      <c r="J2293" s="1">
        <v>0.70499999999999996</v>
      </c>
      <c r="K2293" s="1">
        <v>2.5724</v>
      </c>
      <c r="L2293" s="1">
        <v>0.62260000000000004</v>
      </c>
      <c r="M2293">
        <v>1</v>
      </c>
    </row>
    <row r="2294" spans="1:13" x14ac:dyDescent="0.3">
      <c r="A2294" s="2">
        <v>98350</v>
      </c>
      <c r="B2294" s="1">
        <v>1269.539</v>
      </c>
      <c r="C2294" s="1">
        <v>526.2346</v>
      </c>
      <c r="D2294" s="1">
        <v>238.47020000000001</v>
      </c>
      <c r="E2294" s="2">
        <v>99184</v>
      </c>
      <c r="F2294" s="1">
        <v>353.86880000000002</v>
      </c>
      <c r="G2294" s="1">
        <v>0.89139999999999997</v>
      </c>
      <c r="H2294" s="1">
        <v>0.99160000000000004</v>
      </c>
      <c r="I2294" s="1">
        <v>0.59189999999999998</v>
      </c>
      <c r="J2294" s="1">
        <v>0.76680000000000004</v>
      </c>
      <c r="K2294" s="1">
        <v>2.2067000000000001</v>
      </c>
      <c r="L2294" s="1">
        <v>0.67249999999999999</v>
      </c>
      <c r="M2294">
        <v>1</v>
      </c>
    </row>
    <row r="2295" spans="1:13" x14ac:dyDescent="0.3">
      <c r="A2295" s="2">
        <v>63720</v>
      </c>
      <c r="B2295" s="1">
        <v>1017.504</v>
      </c>
      <c r="C2295" s="1">
        <v>424.34699999999998</v>
      </c>
      <c r="D2295" s="1">
        <v>191.74680000000001</v>
      </c>
      <c r="E2295" s="2">
        <v>64566</v>
      </c>
      <c r="F2295" s="1">
        <v>284.8347</v>
      </c>
      <c r="G2295" s="1">
        <v>0.8921</v>
      </c>
      <c r="H2295" s="1">
        <v>0.9869</v>
      </c>
      <c r="I2295" s="1">
        <v>0.73460000000000003</v>
      </c>
      <c r="J2295" s="1">
        <v>0.77339999999999998</v>
      </c>
      <c r="K2295" s="1">
        <v>2.2130999999999998</v>
      </c>
      <c r="L2295" s="1">
        <v>0.67120000000000002</v>
      </c>
      <c r="M2295">
        <v>1</v>
      </c>
    </row>
    <row r="2296" spans="1:13" x14ac:dyDescent="0.3">
      <c r="A2296" s="2">
        <v>74327</v>
      </c>
      <c r="B2296" s="1">
        <v>1105.6489999999999</v>
      </c>
      <c r="C2296" s="1">
        <v>459.18529999999998</v>
      </c>
      <c r="D2296" s="1">
        <v>206.7791</v>
      </c>
      <c r="E2296" s="2">
        <v>74986</v>
      </c>
      <c r="F2296" s="1">
        <v>307.62979999999999</v>
      </c>
      <c r="G2296" s="1">
        <v>0.89290000000000003</v>
      </c>
      <c r="H2296" s="1">
        <v>0.99119999999999997</v>
      </c>
      <c r="I2296" s="1">
        <v>0.57509999999999994</v>
      </c>
      <c r="J2296" s="1">
        <v>0.7641</v>
      </c>
      <c r="K2296" s="1">
        <v>2.2206999999999999</v>
      </c>
      <c r="L2296" s="1">
        <v>0.66990000000000005</v>
      </c>
      <c r="M2296">
        <v>1</v>
      </c>
    </row>
    <row r="2297" spans="1:13" x14ac:dyDescent="0.3">
      <c r="A2297" s="2">
        <v>56718</v>
      </c>
      <c r="B2297" s="1">
        <v>973.29300000000001</v>
      </c>
      <c r="C2297" s="1">
        <v>408.91730000000001</v>
      </c>
      <c r="D2297" s="1">
        <v>177.0455</v>
      </c>
      <c r="E2297" s="2">
        <v>57147</v>
      </c>
      <c r="F2297" s="1">
        <v>268.7296</v>
      </c>
      <c r="G2297" s="1">
        <v>0.90139999999999998</v>
      </c>
      <c r="H2297" s="1">
        <v>0.99250000000000005</v>
      </c>
      <c r="I2297" s="1">
        <v>0.69369999999999998</v>
      </c>
      <c r="J2297" s="1">
        <v>0.75239999999999996</v>
      </c>
      <c r="K2297" s="1">
        <v>2.3096999999999999</v>
      </c>
      <c r="L2297" s="1">
        <v>0.65720000000000001</v>
      </c>
      <c r="M2297">
        <v>1</v>
      </c>
    </row>
    <row r="2298" spans="1:13" x14ac:dyDescent="0.3">
      <c r="A2298" s="2">
        <v>76372</v>
      </c>
      <c r="B2298" s="1">
        <v>1130.9949999999999</v>
      </c>
      <c r="C2298" s="1">
        <v>484.21319999999997</v>
      </c>
      <c r="D2298" s="1">
        <v>201.20150000000001</v>
      </c>
      <c r="E2298" s="2">
        <v>76928</v>
      </c>
      <c r="F2298" s="1">
        <v>311.83300000000003</v>
      </c>
      <c r="G2298" s="1">
        <v>0.90959999999999996</v>
      </c>
      <c r="H2298" s="1">
        <v>0.99280000000000002</v>
      </c>
      <c r="I2298" s="1">
        <v>0.74539999999999995</v>
      </c>
      <c r="J2298" s="1">
        <v>0.75029999999999997</v>
      </c>
      <c r="K2298" s="1">
        <v>2.4066000000000001</v>
      </c>
      <c r="L2298" s="1">
        <v>0.64400000000000002</v>
      </c>
      <c r="M2298">
        <v>1</v>
      </c>
    </row>
    <row r="2299" spans="1:13" x14ac:dyDescent="0.3">
      <c r="A2299" s="2">
        <v>111027</v>
      </c>
      <c r="B2299" s="1">
        <v>1339.13</v>
      </c>
      <c r="C2299" s="1">
        <v>556.8954</v>
      </c>
      <c r="D2299" s="1">
        <v>254.22559999999999</v>
      </c>
      <c r="E2299" s="2">
        <v>111852</v>
      </c>
      <c r="F2299" s="1">
        <v>375.98399999999998</v>
      </c>
      <c r="G2299" s="1">
        <v>0.88970000000000005</v>
      </c>
      <c r="H2299" s="1">
        <v>0.99260000000000004</v>
      </c>
      <c r="I2299" s="1">
        <v>0.7671</v>
      </c>
      <c r="J2299" s="1">
        <v>0.77800000000000002</v>
      </c>
      <c r="K2299" s="1">
        <v>2.1905999999999999</v>
      </c>
      <c r="L2299" s="1">
        <v>0.67510000000000003</v>
      </c>
      <c r="M2299">
        <v>1</v>
      </c>
    </row>
    <row r="2300" spans="1:13" x14ac:dyDescent="0.3">
      <c r="A2300" s="2">
        <v>77346</v>
      </c>
      <c r="B2300" s="1">
        <v>1118.7049999999999</v>
      </c>
      <c r="C2300" s="1">
        <v>453.59429999999998</v>
      </c>
      <c r="D2300" s="1">
        <v>218.0136</v>
      </c>
      <c r="E2300" s="2">
        <v>78335</v>
      </c>
      <c r="F2300" s="1">
        <v>313.8152</v>
      </c>
      <c r="G2300" s="1">
        <v>0.87690000000000001</v>
      </c>
      <c r="H2300" s="1">
        <v>0.98740000000000006</v>
      </c>
      <c r="I2300" s="1">
        <v>0.7359</v>
      </c>
      <c r="J2300" s="1">
        <v>0.77659999999999996</v>
      </c>
      <c r="K2300" s="1">
        <v>2.0806</v>
      </c>
      <c r="L2300" s="1">
        <v>0.69179999999999997</v>
      </c>
      <c r="M2300">
        <v>1</v>
      </c>
    </row>
    <row r="2301" spans="1:13" x14ac:dyDescent="0.3">
      <c r="A2301" s="2">
        <v>58497</v>
      </c>
      <c r="B2301" s="1">
        <v>959.18299999999999</v>
      </c>
      <c r="C2301" s="1">
        <v>369.32409999999999</v>
      </c>
      <c r="D2301" s="1">
        <v>207.72059999999999</v>
      </c>
      <c r="E2301" s="2">
        <v>59162</v>
      </c>
      <c r="F2301" s="1">
        <v>272.91149999999999</v>
      </c>
      <c r="G2301" s="1">
        <v>0.82679999999999998</v>
      </c>
      <c r="H2301" s="1">
        <v>0.98880000000000001</v>
      </c>
      <c r="I2301" s="1">
        <v>0.60729999999999995</v>
      </c>
      <c r="J2301" s="1">
        <v>0.79900000000000004</v>
      </c>
      <c r="K2301" s="1">
        <v>1.778</v>
      </c>
      <c r="L2301" s="1">
        <v>0.7389</v>
      </c>
      <c r="M2301">
        <v>1</v>
      </c>
    </row>
    <row r="2302" spans="1:13" x14ac:dyDescent="0.3">
      <c r="A2302" s="2">
        <v>69535</v>
      </c>
      <c r="B2302" s="1">
        <v>1100.5909999999999</v>
      </c>
      <c r="C2302" s="1">
        <v>465.10149999999999</v>
      </c>
      <c r="D2302" s="1">
        <v>190.6875</v>
      </c>
      <c r="E2302" s="2">
        <v>70307</v>
      </c>
      <c r="F2302" s="1">
        <v>297.5478</v>
      </c>
      <c r="G2302" s="1">
        <v>0.91210000000000002</v>
      </c>
      <c r="H2302" s="1">
        <v>0.98899999999999999</v>
      </c>
      <c r="I2302" s="1">
        <v>0.59199999999999997</v>
      </c>
      <c r="J2302" s="1">
        <v>0.72140000000000004</v>
      </c>
      <c r="K2302" s="1">
        <v>2.4390999999999998</v>
      </c>
      <c r="L2302" s="1">
        <v>0.63970000000000005</v>
      </c>
      <c r="M2302">
        <v>1</v>
      </c>
    </row>
    <row r="2303" spans="1:13" x14ac:dyDescent="0.3">
      <c r="A2303" s="2">
        <v>76901</v>
      </c>
      <c r="B2303" s="1">
        <v>1128.5640000000001</v>
      </c>
      <c r="C2303" s="1">
        <v>468.79649999999998</v>
      </c>
      <c r="D2303" s="1">
        <v>209.5557</v>
      </c>
      <c r="E2303" s="2">
        <v>77636</v>
      </c>
      <c r="F2303" s="1">
        <v>312.91120000000001</v>
      </c>
      <c r="G2303" s="1">
        <v>0.89449999999999996</v>
      </c>
      <c r="H2303" s="1">
        <v>0.99050000000000005</v>
      </c>
      <c r="I2303" s="1">
        <v>0.57179999999999997</v>
      </c>
      <c r="J2303" s="1">
        <v>0.75870000000000004</v>
      </c>
      <c r="K2303" s="1">
        <v>2.2370999999999999</v>
      </c>
      <c r="L2303" s="1">
        <v>0.66749999999999998</v>
      </c>
      <c r="M2303">
        <v>1</v>
      </c>
    </row>
    <row r="2304" spans="1:13" x14ac:dyDescent="0.3">
      <c r="A2304" s="2">
        <v>88112</v>
      </c>
      <c r="B2304" s="1">
        <v>1189.6320000000001</v>
      </c>
      <c r="C2304" s="1">
        <v>488.29739999999998</v>
      </c>
      <c r="D2304" s="1">
        <v>230.59710000000001</v>
      </c>
      <c r="E2304" s="2">
        <v>89314</v>
      </c>
      <c r="F2304" s="1">
        <v>334.9443</v>
      </c>
      <c r="G2304" s="1">
        <v>0.88149999999999995</v>
      </c>
      <c r="H2304" s="1">
        <v>0.98650000000000004</v>
      </c>
      <c r="I2304" s="1">
        <v>0.72950000000000004</v>
      </c>
      <c r="J2304" s="1">
        <v>0.78239999999999998</v>
      </c>
      <c r="K2304" s="1">
        <v>2.1175000000000002</v>
      </c>
      <c r="L2304" s="1">
        <v>0.68589999999999995</v>
      </c>
      <c r="M2304">
        <v>1</v>
      </c>
    </row>
    <row r="2305" spans="1:13" x14ac:dyDescent="0.3">
      <c r="A2305" s="2">
        <v>67562</v>
      </c>
      <c r="B2305" s="1">
        <v>1017.263</v>
      </c>
      <c r="C2305" s="1">
        <v>383.69830000000002</v>
      </c>
      <c r="D2305" s="1">
        <v>228.69810000000001</v>
      </c>
      <c r="E2305" s="2">
        <v>68465</v>
      </c>
      <c r="F2305" s="1">
        <v>293.29610000000002</v>
      </c>
      <c r="G2305" s="1">
        <v>0.80300000000000005</v>
      </c>
      <c r="H2305" s="1">
        <v>0.98680000000000001</v>
      </c>
      <c r="I2305" s="1">
        <v>0.63260000000000005</v>
      </c>
      <c r="J2305" s="1">
        <v>0.82040000000000002</v>
      </c>
      <c r="K2305" s="1">
        <v>1.6777</v>
      </c>
      <c r="L2305" s="1">
        <v>0.76439999999999997</v>
      </c>
      <c r="M2305">
        <v>1</v>
      </c>
    </row>
    <row r="2306" spans="1:13" x14ac:dyDescent="0.3">
      <c r="A2306" s="2">
        <v>101656</v>
      </c>
      <c r="B2306" s="1">
        <v>1237.338</v>
      </c>
      <c r="C2306" s="1">
        <v>488.75740000000002</v>
      </c>
      <c r="D2306" s="1">
        <v>265.6798</v>
      </c>
      <c r="E2306" s="2">
        <v>102295</v>
      </c>
      <c r="F2306" s="1">
        <v>359.7672</v>
      </c>
      <c r="G2306" s="1">
        <v>0.83940000000000003</v>
      </c>
      <c r="H2306" s="1">
        <v>0.99380000000000002</v>
      </c>
      <c r="I2306" s="1">
        <v>0.71950000000000003</v>
      </c>
      <c r="J2306" s="1">
        <v>0.83440000000000003</v>
      </c>
      <c r="K2306" s="1">
        <v>1.8395999999999999</v>
      </c>
      <c r="L2306" s="1">
        <v>0.73609999999999998</v>
      </c>
      <c r="M2306">
        <v>1</v>
      </c>
    </row>
    <row r="2307" spans="1:13" x14ac:dyDescent="0.3">
      <c r="A2307" s="2">
        <v>65917</v>
      </c>
      <c r="B2307" s="1">
        <v>1018.453</v>
      </c>
      <c r="C2307" s="1">
        <v>418.8596</v>
      </c>
      <c r="D2307" s="1">
        <v>201.24180000000001</v>
      </c>
      <c r="E2307" s="2">
        <v>66539</v>
      </c>
      <c r="F2307" s="1">
        <v>289.70350000000002</v>
      </c>
      <c r="G2307" s="1">
        <v>0.877</v>
      </c>
      <c r="H2307" s="1">
        <v>0.99070000000000003</v>
      </c>
      <c r="I2307" s="1">
        <v>0.76359999999999995</v>
      </c>
      <c r="J2307" s="1">
        <v>0.79859999999999998</v>
      </c>
      <c r="K2307" s="1">
        <v>2.0813999999999999</v>
      </c>
      <c r="L2307" s="1">
        <v>0.69159999999999999</v>
      </c>
      <c r="M2307">
        <v>1</v>
      </c>
    </row>
    <row r="2308" spans="1:13" x14ac:dyDescent="0.3">
      <c r="A2308" s="2">
        <v>85774</v>
      </c>
      <c r="B2308" s="1">
        <v>1165.615</v>
      </c>
      <c r="C2308" s="1">
        <v>470.39269999999999</v>
      </c>
      <c r="D2308" s="1">
        <v>232.8066</v>
      </c>
      <c r="E2308" s="2">
        <v>86582</v>
      </c>
      <c r="F2308" s="1">
        <v>330.47059999999999</v>
      </c>
      <c r="G2308" s="1">
        <v>0.86890000000000001</v>
      </c>
      <c r="H2308" s="1">
        <v>0.99070000000000003</v>
      </c>
      <c r="I2308" s="1">
        <v>0.74160000000000004</v>
      </c>
      <c r="J2308" s="1">
        <v>0.79330000000000001</v>
      </c>
      <c r="K2308" s="1">
        <v>2.0205000000000002</v>
      </c>
      <c r="L2308" s="1">
        <v>0.70250000000000001</v>
      </c>
      <c r="M2308">
        <v>1</v>
      </c>
    </row>
    <row r="2309" spans="1:13" x14ac:dyDescent="0.3">
      <c r="A2309" s="2">
        <v>84892</v>
      </c>
      <c r="B2309" s="1">
        <v>1273.557</v>
      </c>
      <c r="C2309" s="1">
        <v>557.78390000000002</v>
      </c>
      <c r="D2309" s="1">
        <v>195.41079999999999</v>
      </c>
      <c r="E2309" s="2">
        <v>86259</v>
      </c>
      <c r="F2309" s="1">
        <v>328.7672</v>
      </c>
      <c r="G2309" s="1">
        <v>0.93659999999999999</v>
      </c>
      <c r="H2309" s="1">
        <v>0.98419999999999996</v>
      </c>
      <c r="I2309" s="1">
        <v>0.6139</v>
      </c>
      <c r="J2309" s="1">
        <v>0.65769999999999995</v>
      </c>
      <c r="K2309" s="1">
        <v>2.8544</v>
      </c>
      <c r="L2309" s="1">
        <v>0.58940000000000003</v>
      </c>
      <c r="M2309">
        <v>1</v>
      </c>
    </row>
    <row r="2310" spans="1:13" x14ac:dyDescent="0.3">
      <c r="A2310" s="2">
        <v>68462</v>
      </c>
      <c r="B2310" s="1">
        <v>1024.088</v>
      </c>
      <c r="C2310" s="1">
        <v>410.45049999999998</v>
      </c>
      <c r="D2310" s="1">
        <v>213.52600000000001</v>
      </c>
      <c r="E2310" s="2">
        <v>68977</v>
      </c>
      <c r="F2310" s="1">
        <v>295.2432</v>
      </c>
      <c r="G2310" s="1">
        <v>0.85399999999999998</v>
      </c>
      <c r="H2310" s="1">
        <v>0.99250000000000005</v>
      </c>
      <c r="I2310" s="1">
        <v>0.72460000000000002</v>
      </c>
      <c r="J2310" s="1">
        <v>0.82030000000000003</v>
      </c>
      <c r="K2310" s="1">
        <v>1.9222999999999999</v>
      </c>
      <c r="L2310" s="1">
        <v>0.71930000000000005</v>
      </c>
      <c r="M2310">
        <v>1</v>
      </c>
    </row>
    <row r="2311" spans="1:13" x14ac:dyDescent="0.3">
      <c r="A2311" s="2">
        <v>91338</v>
      </c>
      <c r="B2311" s="1">
        <v>1229.229</v>
      </c>
      <c r="C2311" s="1">
        <v>518.64959999999996</v>
      </c>
      <c r="D2311" s="1">
        <v>224.35480000000001</v>
      </c>
      <c r="E2311" s="2">
        <v>92016</v>
      </c>
      <c r="F2311" s="1">
        <v>341.02080000000001</v>
      </c>
      <c r="G2311" s="1">
        <v>0.90159999999999996</v>
      </c>
      <c r="H2311" s="1">
        <v>0.99260000000000004</v>
      </c>
      <c r="I2311" s="1">
        <v>0.72840000000000005</v>
      </c>
      <c r="J2311" s="1">
        <v>0.75960000000000005</v>
      </c>
      <c r="K2311" s="1">
        <v>2.3117000000000001</v>
      </c>
      <c r="L2311" s="1">
        <v>0.65749999999999997</v>
      </c>
      <c r="M2311">
        <v>1</v>
      </c>
    </row>
    <row r="2312" spans="1:13" x14ac:dyDescent="0.3">
      <c r="A2312" s="2">
        <v>72243</v>
      </c>
      <c r="B2312" s="1">
        <v>1081.761</v>
      </c>
      <c r="C2312" s="1">
        <v>439.2749</v>
      </c>
      <c r="D2312" s="1">
        <v>210.45400000000001</v>
      </c>
      <c r="E2312" s="2">
        <v>72987</v>
      </c>
      <c r="F2312" s="1">
        <v>303.28640000000001</v>
      </c>
      <c r="G2312" s="1">
        <v>0.87780000000000002</v>
      </c>
      <c r="H2312" s="1">
        <v>0.98980000000000001</v>
      </c>
      <c r="I2312" s="1">
        <v>0.74839999999999995</v>
      </c>
      <c r="J2312" s="1">
        <v>0.77580000000000005</v>
      </c>
      <c r="K2312" s="1">
        <v>2.0872999999999999</v>
      </c>
      <c r="L2312" s="1">
        <v>0.69040000000000001</v>
      </c>
      <c r="M2312">
        <v>1</v>
      </c>
    </row>
    <row r="2313" spans="1:13" x14ac:dyDescent="0.3">
      <c r="A2313" s="2">
        <v>73613</v>
      </c>
      <c r="B2313" s="1">
        <v>1086.9469999999999</v>
      </c>
      <c r="C2313" s="1">
        <v>447.99430000000001</v>
      </c>
      <c r="D2313" s="1">
        <v>209.93530000000001</v>
      </c>
      <c r="E2313" s="2">
        <v>74220</v>
      </c>
      <c r="F2313" s="1">
        <v>306.14859999999999</v>
      </c>
      <c r="G2313" s="1">
        <v>0.88339999999999996</v>
      </c>
      <c r="H2313" s="1">
        <v>0.99180000000000001</v>
      </c>
      <c r="I2313" s="1">
        <v>0.74850000000000005</v>
      </c>
      <c r="J2313" s="1">
        <v>0.78300000000000003</v>
      </c>
      <c r="K2313" s="1">
        <v>2.1339999999999999</v>
      </c>
      <c r="L2313" s="1">
        <v>0.68340000000000001</v>
      </c>
      <c r="M2313">
        <v>1</v>
      </c>
    </row>
    <row r="2314" spans="1:13" x14ac:dyDescent="0.3">
      <c r="A2314" s="2">
        <v>76816</v>
      </c>
      <c r="B2314" s="1">
        <v>1201.8589999999999</v>
      </c>
      <c r="C2314" s="1">
        <v>523.33489999999995</v>
      </c>
      <c r="D2314" s="1">
        <v>190.9331</v>
      </c>
      <c r="E2314" s="2">
        <v>78087</v>
      </c>
      <c r="F2314" s="1">
        <v>312.73820000000001</v>
      </c>
      <c r="G2314" s="1">
        <v>0.93110000000000004</v>
      </c>
      <c r="H2314" s="1">
        <v>0.98370000000000002</v>
      </c>
      <c r="I2314" s="1">
        <v>0.76100000000000001</v>
      </c>
      <c r="J2314" s="1">
        <v>0.66830000000000001</v>
      </c>
      <c r="K2314" s="1">
        <v>2.7408999999999999</v>
      </c>
      <c r="L2314" s="1">
        <v>0.59760000000000002</v>
      </c>
      <c r="M2314">
        <v>1</v>
      </c>
    </row>
    <row r="2315" spans="1:13" x14ac:dyDescent="0.3">
      <c r="A2315" s="2">
        <v>98464</v>
      </c>
      <c r="B2315" s="1">
        <v>1397.232</v>
      </c>
      <c r="C2315" s="1">
        <v>610.32920000000001</v>
      </c>
      <c r="D2315" s="1">
        <v>206.23859999999999</v>
      </c>
      <c r="E2315" s="2">
        <v>99519</v>
      </c>
      <c r="F2315" s="1">
        <v>354.07380000000001</v>
      </c>
      <c r="G2315" s="1">
        <v>0.94120000000000004</v>
      </c>
      <c r="H2315" s="1">
        <v>0.98939999999999995</v>
      </c>
      <c r="I2315" s="1">
        <v>0.55940000000000001</v>
      </c>
      <c r="J2315" s="1">
        <v>0.63380000000000003</v>
      </c>
      <c r="K2315" s="1">
        <v>2.9592999999999998</v>
      </c>
      <c r="L2315" s="1">
        <v>0.58009999999999995</v>
      </c>
      <c r="M2315">
        <v>1</v>
      </c>
    </row>
    <row r="2316" spans="1:13" x14ac:dyDescent="0.3">
      <c r="A2316" s="2">
        <v>80687</v>
      </c>
      <c r="B2316" s="1">
        <v>1193.75</v>
      </c>
      <c r="C2316" s="1">
        <v>504.91430000000003</v>
      </c>
      <c r="D2316" s="1">
        <v>205.81829999999999</v>
      </c>
      <c r="E2316" s="2">
        <v>81468</v>
      </c>
      <c r="F2316" s="1">
        <v>320.5213</v>
      </c>
      <c r="G2316" s="1">
        <v>0.91310000000000002</v>
      </c>
      <c r="H2316" s="1">
        <v>0.99039999999999995</v>
      </c>
      <c r="I2316" s="1">
        <v>0.68200000000000005</v>
      </c>
      <c r="J2316" s="1">
        <v>0.71150000000000002</v>
      </c>
      <c r="K2316" s="1">
        <v>2.4531999999999998</v>
      </c>
      <c r="L2316" s="1">
        <v>0.63480000000000003</v>
      </c>
      <c r="M2316">
        <v>1</v>
      </c>
    </row>
    <row r="2317" spans="1:13" x14ac:dyDescent="0.3">
      <c r="A2317" s="2">
        <v>104650</v>
      </c>
      <c r="B2317" s="1">
        <v>1337.576</v>
      </c>
      <c r="C2317" s="1">
        <v>561.80340000000001</v>
      </c>
      <c r="D2317" s="1">
        <v>237.68690000000001</v>
      </c>
      <c r="E2317" s="2">
        <v>105836</v>
      </c>
      <c r="F2317" s="1">
        <v>365.02670000000001</v>
      </c>
      <c r="G2317" s="1">
        <v>0.90610000000000002</v>
      </c>
      <c r="H2317" s="1">
        <v>0.98880000000000001</v>
      </c>
      <c r="I2317" s="1">
        <v>0.62680000000000002</v>
      </c>
      <c r="J2317" s="1">
        <v>0.73499999999999999</v>
      </c>
      <c r="K2317" s="1">
        <v>2.3635999999999999</v>
      </c>
      <c r="L2317" s="1">
        <v>0.64970000000000006</v>
      </c>
      <c r="M2317">
        <v>1</v>
      </c>
    </row>
    <row r="2318" spans="1:13" x14ac:dyDescent="0.3">
      <c r="A2318" s="2">
        <v>72356</v>
      </c>
      <c r="B2318" s="1">
        <v>1056.731</v>
      </c>
      <c r="C2318" s="1">
        <v>416.65350000000001</v>
      </c>
      <c r="D2318" s="1">
        <v>222.7646</v>
      </c>
      <c r="E2318" s="2">
        <v>73449</v>
      </c>
      <c r="F2318" s="1">
        <v>303.52350000000001</v>
      </c>
      <c r="G2318" s="1">
        <v>0.84509999999999996</v>
      </c>
      <c r="H2318" s="1">
        <v>0.98509999999999998</v>
      </c>
      <c r="I2318" s="1">
        <v>0.72250000000000003</v>
      </c>
      <c r="J2318" s="1">
        <v>0.81420000000000003</v>
      </c>
      <c r="K2318" s="1">
        <v>1.8704000000000001</v>
      </c>
      <c r="L2318" s="1">
        <v>0.72850000000000004</v>
      </c>
      <c r="M2318">
        <v>1</v>
      </c>
    </row>
    <row r="2319" spans="1:13" x14ac:dyDescent="0.3">
      <c r="A2319" s="2">
        <v>86870</v>
      </c>
      <c r="B2319" s="1">
        <v>1223.99</v>
      </c>
      <c r="C2319" s="1">
        <v>509.75959999999998</v>
      </c>
      <c r="D2319" s="1">
        <v>217.93090000000001</v>
      </c>
      <c r="E2319" s="2">
        <v>87691</v>
      </c>
      <c r="F2319" s="1">
        <v>332.57530000000003</v>
      </c>
      <c r="G2319" s="1">
        <v>0.90400000000000003</v>
      </c>
      <c r="H2319" s="1">
        <v>0.99060000000000004</v>
      </c>
      <c r="I2319" s="1">
        <v>0.58050000000000002</v>
      </c>
      <c r="J2319" s="1">
        <v>0.72870000000000001</v>
      </c>
      <c r="K2319" s="1">
        <v>2.3391000000000002</v>
      </c>
      <c r="L2319" s="1">
        <v>0.65239999999999998</v>
      </c>
      <c r="M2319">
        <v>1</v>
      </c>
    </row>
    <row r="2320" spans="1:13" x14ac:dyDescent="0.3">
      <c r="A2320" s="2">
        <v>90217</v>
      </c>
      <c r="B2320" s="1">
        <v>1220.4670000000001</v>
      </c>
      <c r="C2320" s="1">
        <v>511.863</v>
      </c>
      <c r="D2320" s="1">
        <v>224.72980000000001</v>
      </c>
      <c r="E2320" s="2">
        <v>90865</v>
      </c>
      <c r="F2320" s="1">
        <v>338.92160000000001</v>
      </c>
      <c r="G2320" s="1">
        <v>0.89849999999999997</v>
      </c>
      <c r="H2320" s="1">
        <v>0.9929</v>
      </c>
      <c r="I2320" s="1">
        <v>0.67090000000000005</v>
      </c>
      <c r="J2320" s="1">
        <v>0.7611</v>
      </c>
      <c r="K2320" s="1">
        <v>2.2776999999999998</v>
      </c>
      <c r="L2320" s="1">
        <v>0.66210000000000002</v>
      </c>
      <c r="M2320">
        <v>1</v>
      </c>
    </row>
    <row r="2321" spans="1:13" x14ac:dyDescent="0.3">
      <c r="A2321" s="2">
        <v>50731</v>
      </c>
      <c r="B2321" s="1">
        <v>960.18200000000002</v>
      </c>
      <c r="C2321" s="1">
        <v>422.62720000000002</v>
      </c>
      <c r="D2321" s="1">
        <v>154.00200000000001</v>
      </c>
      <c r="E2321" s="2">
        <v>51230</v>
      </c>
      <c r="F2321" s="1">
        <v>254.15100000000001</v>
      </c>
      <c r="G2321" s="1">
        <v>0.93120000000000003</v>
      </c>
      <c r="H2321" s="1">
        <v>0.99029999999999996</v>
      </c>
      <c r="I2321" s="1">
        <v>0.70709999999999995</v>
      </c>
      <c r="J2321" s="1">
        <v>0.6915</v>
      </c>
      <c r="K2321" s="1">
        <v>2.7443</v>
      </c>
      <c r="L2321" s="1">
        <v>0.60140000000000005</v>
      </c>
      <c r="M2321">
        <v>1</v>
      </c>
    </row>
    <row r="2322" spans="1:13" x14ac:dyDescent="0.3">
      <c r="A2322" s="2">
        <v>85325</v>
      </c>
      <c r="B2322" s="1">
        <v>1218.3050000000001</v>
      </c>
      <c r="C2322" s="1">
        <v>520.32330000000002</v>
      </c>
      <c r="D2322" s="1">
        <v>209.38229999999999</v>
      </c>
      <c r="E2322" s="2">
        <v>86287</v>
      </c>
      <c r="F2322" s="1">
        <v>329.6046</v>
      </c>
      <c r="G2322" s="1">
        <v>0.91549999999999998</v>
      </c>
      <c r="H2322" s="1">
        <v>0.9889</v>
      </c>
      <c r="I2322" s="1">
        <v>0.69950000000000001</v>
      </c>
      <c r="J2322" s="1">
        <v>0.72240000000000004</v>
      </c>
      <c r="K2322" s="1">
        <v>2.4849999999999999</v>
      </c>
      <c r="L2322" s="1">
        <v>0.63349999999999995</v>
      </c>
      <c r="M2322">
        <v>1</v>
      </c>
    </row>
    <row r="2323" spans="1:13" x14ac:dyDescent="0.3">
      <c r="A2323" s="2">
        <v>95801</v>
      </c>
      <c r="B2323" s="1">
        <v>1281.5029999999999</v>
      </c>
      <c r="C2323" s="1">
        <v>540.36739999999998</v>
      </c>
      <c r="D2323" s="1">
        <v>227.876</v>
      </c>
      <c r="E2323" s="2">
        <v>96934</v>
      </c>
      <c r="F2323" s="1">
        <v>349.25290000000001</v>
      </c>
      <c r="G2323" s="1">
        <v>0.90669999999999995</v>
      </c>
      <c r="H2323" s="1">
        <v>0.98829999999999996</v>
      </c>
      <c r="I2323" s="1">
        <v>0.75029999999999997</v>
      </c>
      <c r="J2323" s="1">
        <v>0.73309999999999997</v>
      </c>
      <c r="K2323" s="1">
        <v>2.3713000000000002</v>
      </c>
      <c r="L2323" s="1">
        <v>0.64629999999999999</v>
      </c>
      <c r="M2323">
        <v>1</v>
      </c>
    </row>
    <row r="2324" spans="1:13" x14ac:dyDescent="0.3">
      <c r="A2324" s="2">
        <v>70222</v>
      </c>
      <c r="B2324" s="1">
        <v>1093.2660000000001</v>
      </c>
      <c r="C2324" s="1">
        <v>454.48140000000001</v>
      </c>
      <c r="D2324" s="1">
        <v>200.0419</v>
      </c>
      <c r="E2324" s="2">
        <v>70999</v>
      </c>
      <c r="F2324" s="1">
        <v>299.01409999999998</v>
      </c>
      <c r="G2324" s="1">
        <v>0.89790000000000003</v>
      </c>
      <c r="H2324" s="1">
        <v>0.98909999999999998</v>
      </c>
      <c r="I2324" s="1">
        <v>0.54179999999999995</v>
      </c>
      <c r="J2324" s="1">
        <v>0.73829999999999996</v>
      </c>
      <c r="K2324" s="1">
        <v>2.2719</v>
      </c>
      <c r="L2324" s="1">
        <v>0.65790000000000004</v>
      </c>
      <c r="M2324">
        <v>1</v>
      </c>
    </row>
    <row r="2325" spans="1:13" x14ac:dyDescent="0.3">
      <c r="A2325" s="2">
        <v>60553</v>
      </c>
      <c r="B2325" s="1">
        <v>971.56799999999998</v>
      </c>
      <c r="C2325" s="1">
        <v>364.02420000000001</v>
      </c>
      <c r="D2325" s="1">
        <v>217.24549999999999</v>
      </c>
      <c r="E2325" s="2">
        <v>61707</v>
      </c>
      <c r="F2325" s="1">
        <v>277.66609999999997</v>
      </c>
      <c r="G2325" s="1">
        <v>0.8024</v>
      </c>
      <c r="H2325" s="1">
        <v>0.98129999999999995</v>
      </c>
      <c r="I2325" s="1">
        <v>0.68189999999999995</v>
      </c>
      <c r="J2325" s="1">
        <v>0.80610000000000004</v>
      </c>
      <c r="K2325" s="1">
        <v>1.6756</v>
      </c>
      <c r="L2325" s="1">
        <v>0.76280000000000003</v>
      </c>
      <c r="M2325">
        <v>1</v>
      </c>
    </row>
    <row r="2326" spans="1:13" x14ac:dyDescent="0.3">
      <c r="A2326" s="2">
        <v>73120</v>
      </c>
      <c r="B2326" s="1">
        <v>1129.3230000000001</v>
      </c>
      <c r="C2326" s="1">
        <v>483.17750000000001</v>
      </c>
      <c r="D2326" s="1">
        <v>193.1832</v>
      </c>
      <c r="E2326" s="2">
        <v>73754</v>
      </c>
      <c r="F2326" s="1">
        <v>305.12169999999998</v>
      </c>
      <c r="G2326" s="1">
        <v>0.91659999999999997</v>
      </c>
      <c r="H2326" s="1">
        <v>0.99139999999999995</v>
      </c>
      <c r="I2326" s="1">
        <v>0.62749999999999995</v>
      </c>
      <c r="J2326" s="1">
        <v>0.72050000000000003</v>
      </c>
      <c r="K2326" s="1">
        <v>2.5011000000000001</v>
      </c>
      <c r="L2326" s="1">
        <v>0.63149999999999995</v>
      </c>
      <c r="M2326">
        <v>1</v>
      </c>
    </row>
    <row r="2327" spans="1:13" x14ac:dyDescent="0.3">
      <c r="A2327" s="2">
        <v>97132</v>
      </c>
      <c r="B2327" s="1">
        <v>1310.223</v>
      </c>
      <c r="C2327" s="1">
        <v>563.94740000000002</v>
      </c>
      <c r="D2327" s="1">
        <v>220.68520000000001</v>
      </c>
      <c r="E2327" s="2">
        <v>98229</v>
      </c>
      <c r="F2327" s="1">
        <v>351.67070000000001</v>
      </c>
      <c r="G2327" s="1">
        <v>0.92030000000000001</v>
      </c>
      <c r="H2327" s="1">
        <v>0.98880000000000001</v>
      </c>
      <c r="I2327" s="1">
        <v>0.66759999999999997</v>
      </c>
      <c r="J2327" s="1">
        <v>0.71099999999999997</v>
      </c>
      <c r="K2327" s="1">
        <v>2.5554000000000001</v>
      </c>
      <c r="L2327" s="1">
        <v>0.62360000000000004</v>
      </c>
      <c r="M2327">
        <v>1</v>
      </c>
    </row>
    <row r="2328" spans="1:13" x14ac:dyDescent="0.3">
      <c r="A2328" s="2">
        <v>79793</v>
      </c>
      <c r="B2328" s="1">
        <v>1235.8689999999999</v>
      </c>
      <c r="C2328" s="1">
        <v>544.30859999999996</v>
      </c>
      <c r="D2328" s="1">
        <v>187.7568</v>
      </c>
      <c r="E2328" s="2">
        <v>80640</v>
      </c>
      <c r="F2328" s="1">
        <v>318.7407</v>
      </c>
      <c r="G2328" s="1">
        <v>0.93859999999999999</v>
      </c>
      <c r="H2328" s="1">
        <v>0.98950000000000005</v>
      </c>
      <c r="I2328" s="1">
        <v>0.54239999999999999</v>
      </c>
      <c r="J2328" s="1">
        <v>0.65649999999999997</v>
      </c>
      <c r="K2328" s="1">
        <v>2.899</v>
      </c>
      <c r="L2328" s="1">
        <v>0.58560000000000001</v>
      </c>
      <c r="M2328">
        <v>1</v>
      </c>
    </row>
    <row r="2329" spans="1:13" x14ac:dyDescent="0.3">
      <c r="A2329" s="2">
        <v>69949</v>
      </c>
      <c r="B2329" s="1">
        <v>1070.1880000000001</v>
      </c>
      <c r="C2329" s="1">
        <v>448.70940000000002</v>
      </c>
      <c r="D2329" s="1">
        <v>199.24289999999999</v>
      </c>
      <c r="E2329" s="2">
        <v>70727</v>
      </c>
      <c r="F2329" s="1">
        <v>298.4323</v>
      </c>
      <c r="G2329" s="1">
        <v>0.89600000000000002</v>
      </c>
      <c r="H2329" s="1">
        <v>0.98899999999999999</v>
      </c>
      <c r="I2329" s="1">
        <v>0.71609999999999996</v>
      </c>
      <c r="J2329" s="1">
        <v>0.76749999999999996</v>
      </c>
      <c r="K2329" s="1">
        <v>2.2521</v>
      </c>
      <c r="L2329" s="1">
        <v>0.66510000000000002</v>
      </c>
      <c r="M2329">
        <v>1</v>
      </c>
    </row>
    <row r="2330" spans="1:13" x14ac:dyDescent="0.3">
      <c r="A2330" s="2">
        <v>69655</v>
      </c>
      <c r="B2330" s="1">
        <v>1082.498</v>
      </c>
      <c r="C2330" s="1">
        <v>455.81380000000001</v>
      </c>
      <c r="D2330" s="1">
        <v>195.0643</v>
      </c>
      <c r="E2330" s="2">
        <v>70513</v>
      </c>
      <c r="F2330" s="1">
        <v>297.80450000000002</v>
      </c>
      <c r="G2330" s="1">
        <v>0.90380000000000005</v>
      </c>
      <c r="H2330" s="1">
        <v>0.98780000000000001</v>
      </c>
      <c r="I2330" s="1">
        <v>0.71489999999999998</v>
      </c>
      <c r="J2330" s="1">
        <v>0.747</v>
      </c>
      <c r="K2330" s="1">
        <v>2.3367</v>
      </c>
      <c r="L2330" s="1">
        <v>0.65329999999999999</v>
      </c>
      <c r="M2330">
        <v>1</v>
      </c>
    </row>
    <row r="2331" spans="1:13" x14ac:dyDescent="0.3">
      <c r="A2331" s="2">
        <v>92115</v>
      </c>
      <c r="B2331" s="1">
        <v>1170.3530000000001</v>
      </c>
      <c r="C2331" s="1">
        <v>466.41649999999998</v>
      </c>
      <c r="D2331" s="1">
        <v>251.81909999999999</v>
      </c>
      <c r="E2331" s="2">
        <v>92719</v>
      </c>
      <c r="F2331" s="1">
        <v>342.46820000000002</v>
      </c>
      <c r="G2331" s="1">
        <v>0.8417</v>
      </c>
      <c r="H2331" s="1">
        <v>0.99350000000000005</v>
      </c>
      <c r="I2331" s="1">
        <v>0.69310000000000005</v>
      </c>
      <c r="J2331" s="1">
        <v>0.84509999999999996</v>
      </c>
      <c r="K2331" s="1">
        <v>1.8522000000000001</v>
      </c>
      <c r="L2331" s="1">
        <v>0.73429999999999995</v>
      </c>
      <c r="M2331">
        <v>1</v>
      </c>
    </row>
    <row r="2332" spans="1:13" x14ac:dyDescent="0.3">
      <c r="A2332" s="2">
        <v>100401</v>
      </c>
      <c r="B2332" s="1">
        <v>1365.713</v>
      </c>
      <c r="C2332" s="1">
        <v>593.45569999999998</v>
      </c>
      <c r="D2332" s="1">
        <v>217.31700000000001</v>
      </c>
      <c r="E2332" s="2">
        <v>101603</v>
      </c>
      <c r="F2332" s="1">
        <v>357.53949999999998</v>
      </c>
      <c r="G2332" s="1">
        <v>0.93049999999999999</v>
      </c>
      <c r="H2332" s="1">
        <v>0.98819999999999997</v>
      </c>
      <c r="I2332" s="1">
        <v>0.62260000000000004</v>
      </c>
      <c r="J2332" s="1">
        <v>0.6764</v>
      </c>
      <c r="K2332" s="1">
        <v>2.7307999999999999</v>
      </c>
      <c r="L2332" s="1">
        <v>0.60250000000000004</v>
      </c>
      <c r="M2332">
        <v>1</v>
      </c>
    </row>
    <row r="2333" spans="1:13" x14ac:dyDescent="0.3">
      <c r="A2333" s="2">
        <v>89388</v>
      </c>
      <c r="B2333" s="1">
        <v>1196.951</v>
      </c>
      <c r="C2333" s="1">
        <v>494.67849999999999</v>
      </c>
      <c r="D2333" s="1">
        <v>231.3656</v>
      </c>
      <c r="E2333" s="2">
        <v>90135</v>
      </c>
      <c r="F2333" s="1">
        <v>337.36079999999998</v>
      </c>
      <c r="G2333" s="1">
        <v>0.88390000000000002</v>
      </c>
      <c r="H2333" s="1">
        <v>0.99170000000000003</v>
      </c>
      <c r="I2333" s="1">
        <v>0.74539999999999995</v>
      </c>
      <c r="J2333" s="1">
        <v>0.78400000000000003</v>
      </c>
      <c r="K2333" s="1">
        <v>2.1381000000000001</v>
      </c>
      <c r="L2333" s="1">
        <v>0.68200000000000005</v>
      </c>
      <c r="M2333">
        <v>1</v>
      </c>
    </row>
    <row r="2334" spans="1:13" x14ac:dyDescent="0.3">
      <c r="A2334" s="2">
        <v>72624</v>
      </c>
      <c r="B2334" s="1">
        <v>1030.932</v>
      </c>
      <c r="C2334" s="1">
        <v>400.3075</v>
      </c>
      <c r="D2334" s="1">
        <v>233.65430000000001</v>
      </c>
      <c r="E2334" s="2">
        <v>73123</v>
      </c>
      <c r="F2334" s="1">
        <v>304.08510000000001</v>
      </c>
      <c r="G2334" s="1">
        <v>0.81200000000000006</v>
      </c>
      <c r="H2334" s="1">
        <v>0.99319999999999997</v>
      </c>
      <c r="I2334" s="1">
        <v>0.74350000000000005</v>
      </c>
      <c r="J2334" s="1">
        <v>0.85870000000000002</v>
      </c>
      <c r="K2334" s="1">
        <v>1.7132000000000001</v>
      </c>
      <c r="L2334" s="1">
        <v>0.75960000000000005</v>
      </c>
      <c r="M2334">
        <v>1</v>
      </c>
    </row>
    <row r="2335" spans="1:13" x14ac:dyDescent="0.3">
      <c r="A2335" s="2">
        <v>69490</v>
      </c>
      <c r="B2335" s="1">
        <v>1108.6210000000001</v>
      </c>
      <c r="C2335" s="1">
        <v>476.6936</v>
      </c>
      <c r="D2335" s="1">
        <v>186.05539999999999</v>
      </c>
      <c r="E2335" s="2">
        <v>70219</v>
      </c>
      <c r="F2335" s="1">
        <v>297.45150000000001</v>
      </c>
      <c r="G2335" s="1">
        <v>0.92069999999999996</v>
      </c>
      <c r="H2335" s="1">
        <v>0.98960000000000004</v>
      </c>
      <c r="I2335" s="1">
        <v>0.52329999999999999</v>
      </c>
      <c r="J2335" s="1">
        <v>0.71050000000000002</v>
      </c>
      <c r="K2335" s="1">
        <v>2.5621</v>
      </c>
      <c r="L2335" s="1">
        <v>0.624</v>
      </c>
      <c r="M2335">
        <v>1</v>
      </c>
    </row>
    <row r="2336" spans="1:13" x14ac:dyDescent="0.3">
      <c r="A2336" s="2">
        <v>73031</v>
      </c>
      <c r="B2336" s="1">
        <v>1090.309</v>
      </c>
      <c r="C2336" s="1">
        <v>457.04329999999999</v>
      </c>
      <c r="D2336" s="1">
        <v>203.95079999999999</v>
      </c>
      <c r="E2336" s="2">
        <v>73588</v>
      </c>
      <c r="F2336" s="1">
        <v>304.93599999999998</v>
      </c>
      <c r="G2336" s="1">
        <v>0.89490000000000003</v>
      </c>
      <c r="H2336" s="1">
        <v>0.99239999999999995</v>
      </c>
      <c r="I2336" s="1">
        <v>0.70440000000000003</v>
      </c>
      <c r="J2336" s="1">
        <v>0.77200000000000002</v>
      </c>
      <c r="K2336" s="1">
        <v>2.2408999999999999</v>
      </c>
      <c r="L2336" s="1">
        <v>0.66720000000000002</v>
      </c>
      <c r="M2336">
        <v>1</v>
      </c>
    </row>
    <row r="2337" spans="1:13" x14ac:dyDescent="0.3">
      <c r="A2337" s="2">
        <v>99963</v>
      </c>
      <c r="B2337" s="1">
        <v>1320.999</v>
      </c>
      <c r="C2337" s="1">
        <v>567.51980000000003</v>
      </c>
      <c r="D2337" s="1">
        <v>225.23519999999999</v>
      </c>
      <c r="E2337" s="2">
        <v>101049</v>
      </c>
      <c r="F2337" s="1">
        <v>356.75880000000001</v>
      </c>
      <c r="G2337" s="1">
        <v>0.91790000000000005</v>
      </c>
      <c r="H2337" s="1">
        <v>0.98929999999999996</v>
      </c>
      <c r="I2337" s="1">
        <v>0.61299999999999999</v>
      </c>
      <c r="J2337" s="1">
        <v>0.71989999999999998</v>
      </c>
      <c r="K2337" s="1">
        <v>2.5196999999999998</v>
      </c>
      <c r="L2337" s="1">
        <v>0.62860000000000005</v>
      </c>
      <c r="M2337">
        <v>1</v>
      </c>
    </row>
    <row r="2338" spans="1:13" x14ac:dyDescent="0.3">
      <c r="A2338" s="2">
        <v>61860</v>
      </c>
      <c r="B2338" s="1">
        <v>987.51599999999996</v>
      </c>
      <c r="C2338" s="1">
        <v>404.30810000000002</v>
      </c>
      <c r="D2338" s="1">
        <v>195.7133</v>
      </c>
      <c r="E2338" s="2">
        <v>62401</v>
      </c>
      <c r="F2338" s="1">
        <v>280.64670000000001</v>
      </c>
      <c r="G2338" s="1">
        <v>0.875</v>
      </c>
      <c r="H2338" s="1">
        <v>0.99129999999999996</v>
      </c>
      <c r="I2338" s="1">
        <v>0.60329999999999995</v>
      </c>
      <c r="J2338" s="1">
        <v>0.79710000000000003</v>
      </c>
      <c r="K2338" s="1">
        <v>2.0657999999999999</v>
      </c>
      <c r="L2338" s="1">
        <v>0.69410000000000005</v>
      </c>
      <c r="M2338">
        <v>1</v>
      </c>
    </row>
    <row r="2339" spans="1:13" x14ac:dyDescent="0.3">
      <c r="A2339" s="2">
        <v>91710</v>
      </c>
      <c r="B2339" s="1">
        <v>1219.412</v>
      </c>
      <c r="C2339" s="1">
        <v>498.76069999999999</v>
      </c>
      <c r="D2339" s="1">
        <v>236.07380000000001</v>
      </c>
      <c r="E2339" s="2">
        <v>92599</v>
      </c>
      <c r="F2339" s="1">
        <v>341.71449999999999</v>
      </c>
      <c r="G2339" s="1">
        <v>0.88090000000000002</v>
      </c>
      <c r="H2339" s="1">
        <v>0.99039999999999995</v>
      </c>
      <c r="I2339" s="1">
        <v>0.73860000000000003</v>
      </c>
      <c r="J2339" s="1">
        <v>0.77500000000000002</v>
      </c>
      <c r="K2339" s="1">
        <v>2.1126999999999998</v>
      </c>
      <c r="L2339" s="1">
        <v>0.68510000000000004</v>
      </c>
      <c r="M2339">
        <v>1</v>
      </c>
    </row>
    <row r="2340" spans="1:13" x14ac:dyDescent="0.3">
      <c r="A2340" s="2">
        <v>73528</v>
      </c>
      <c r="B2340" s="1">
        <v>1120.9829999999999</v>
      </c>
      <c r="C2340" s="1">
        <v>470.48790000000002</v>
      </c>
      <c r="D2340" s="1">
        <v>200.61109999999999</v>
      </c>
      <c r="E2340" s="2">
        <v>74343</v>
      </c>
      <c r="F2340" s="1">
        <v>305.97179999999997</v>
      </c>
      <c r="G2340" s="1">
        <v>0.90449999999999997</v>
      </c>
      <c r="H2340" s="1">
        <v>0.98899999999999999</v>
      </c>
      <c r="I2340" s="1">
        <v>0.67300000000000004</v>
      </c>
      <c r="J2340" s="1">
        <v>0.73529999999999995</v>
      </c>
      <c r="K2340" s="1">
        <v>2.3452999999999999</v>
      </c>
      <c r="L2340" s="1">
        <v>0.65029999999999999</v>
      </c>
      <c r="M2340">
        <v>1</v>
      </c>
    </row>
    <row r="2341" spans="1:13" x14ac:dyDescent="0.3">
      <c r="A2341" s="2">
        <v>73065</v>
      </c>
      <c r="B2341" s="1">
        <v>1067.8910000000001</v>
      </c>
      <c r="C2341" s="1">
        <v>429.74299999999999</v>
      </c>
      <c r="D2341" s="1">
        <v>217.81440000000001</v>
      </c>
      <c r="E2341" s="2">
        <v>74045</v>
      </c>
      <c r="F2341" s="1">
        <v>305.00700000000001</v>
      </c>
      <c r="G2341" s="1">
        <v>0.86199999999999999</v>
      </c>
      <c r="H2341" s="1">
        <v>0.98680000000000001</v>
      </c>
      <c r="I2341" s="1">
        <v>0.69699999999999995</v>
      </c>
      <c r="J2341" s="1">
        <v>0.80510000000000004</v>
      </c>
      <c r="K2341" s="1">
        <v>1.9730000000000001</v>
      </c>
      <c r="L2341" s="1">
        <v>0.7097</v>
      </c>
      <c r="M2341">
        <v>1</v>
      </c>
    </row>
    <row r="2342" spans="1:13" x14ac:dyDescent="0.3">
      <c r="A2342" s="2">
        <v>100776</v>
      </c>
      <c r="B2342" s="1">
        <v>1255.2049999999999</v>
      </c>
      <c r="C2342" s="1">
        <v>508.00229999999999</v>
      </c>
      <c r="D2342" s="1">
        <v>253.535</v>
      </c>
      <c r="E2342" s="2">
        <v>101767</v>
      </c>
      <c r="F2342" s="1">
        <v>358.20659999999998</v>
      </c>
      <c r="G2342" s="1">
        <v>0.86660000000000004</v>
      </c>
      <c r="H2342" s="1">
        <v>0.99029999999999996</v>
      </c>
      <c r="I2342" s="1">
        <v>0.67400000000000004</v>
      </c>
      <c r="J2342" s="1">
        <v>0.80379999999999996</v>
      </c>
      <c r="K2342" s="1">
        <v>2.0036999999999998</v>
      </c>
      <c r="L2342" s="1">
        <v>0.70509999999999995</v>
      </c>
      <c r="M2342">
        <v>1</v>
      </c>
    </row>
    <row r="2343" spans="1:13" x14ac:dyDescent="0.3">
      <c r="A2343" s="2">
        <v>82301</v>
      </c>
      <c r="B2343" s="1">
        <v>1206.5029999999999</v>
      </c>
      <c r="C2343" s="1">
        <v>518.8682</v>
      </c>
      <c r="D2343" s="1">
        <v>203.21520000000001</v>
      </c>
      <c r="E2343" s="2">
        <v>83011</v>
      </c>
      <c r="F2343" s="1">
        <v>323.71109999999999</v>
      </c>
      <c r="G2343" s="1">
        <v>0.92010000000000003</v>
      </c>
      <c r="H2343" s="1">
        <v>0.99139999999999995</v>
      </c>
      <c r="I2343" s="1">
        <v>0.54310000000000003</v>
      </c>
      <c r="J2343" s="1">
        <v>0.71050000000000002</v>
      </c>
      <c r="K2343" s="1">
        <v>2.5533000000000001</v>
      </c>
      <c r="L2343" s="1">
        <v>0.62390000000000001</v>
      </c>
      <c r="M2343">
        <v>1</v>
      </c>
    </row>
    <row r="2344" spans="1:13" x14ac:dyDescent="0.3">
      <c r="A2344" s="2">
        <v>80251</v>
      </c>
      <c r="B2344" s="1">
        <v>1143.501</v>
      </c>
      <c r="C2344" s="1">
        <v>474.80349999999999</v>
      </c>
      <c r="D2344" s="1">
        <v>216.42930000000001</v>
      </c>
      <c r="E2344" s="2">
        <v>81135</v>
      </c>
      <c r="F2344" s="1">
        <v>319.65410000000003</v>
      </c>
      <c r="G2344" s="1">
        <v>0.8901</v>
      </c>
      <c r="H2344" s="1">
        <v>0.98909999999999998</v>
      </c>
      <c r="I2344" s="1">
        <v>0.62039999999999995</v>
      </c>
      <c r="J2344" s="1">
        <v>0.7712</v>
      </c>
      <c r="K2344" s="1">
        <v>2.1938</v>
      </c>
      <c r="L2344" s="1">
        <v>0.67320000000000002</v>
      </c>
      <c r="M2344">
        <v>1</v>
      </c>
    </row>
    <row r="2345" spans="1:13" x14ac:dyDescent="0.3">
      <c r="A2345" s="2">
        <v>73958</v>
      </c>
      <c r="B2345" s="1">
        <v>1101.126</v>
      </c>
      <c r="C2345" s="1">
        <v>454.4932</v>
      </c>
      <c r="D2345" s="1">
        <v>208.01300000000001</v>
      </c>
      <c r="E2345" s="2">
        <v>74727</v>
      </c>
      <c r="F2345" s="1">
        <v>306.86520000000002</v>
      </c>
      <c r="G2345" s="1">
        <v>0.8891</v>
      </c>
      <c r="H2345" s="1">
        <v>0.98970000000000002</v>
      </c>
      <c r="I2345" s="1">
        <v>0.68899999999999995</v>
      </c>
      <c r="J2345" s="1">
        <v>0.76649999999999996</v>
      </c>
      <c r="K2345" s="1">
        <v>2.1848999999999998</v>
      </c>
      <c r="L2345" s="1">
        <v>0.67520000000000002</v>
      </c>
      <c r="M2345">
        <v>1</v>
      </c>
    </row>
    <row r="2346" spans="1:13" x14ac:dyDescent="0.3">
      <c r="A2346" s="2">
        <v>94555</v>
      </c>
      <c r="B2346" s="1">
        <v>1271.2619999999999</v>
      </c>
      <c r="C2346" s="1">
        <v>533.27779999999996</v>
      </c>
      <c r="D2346" s="1">
        <v>226.8304</v>
      </c>
      <c r="E2346" s="2">
        <v>95804</v>
      </c>
      <c r="F2346" s="1">
        <v>346.97430000000003</v>
      </c>
      <c r="G2346" s="1">
        <v>0.90500000000000003</v>
      </c>
      <c r="H2346" s="1">
        <v>0.98699999999999999</v>
      </c>
      <c r="I2346" s="1">
        <v>0.5474</v>
      </c>
      <c r="J2346" s="1">
        <v>0.73519999999999996</v>
      </c>
      <c r="K2346" s="1">
        <v>2.351</v>
      </c>
      <c r="L2346" s="1">
        <v>0.65059999999999996</v>
      </c>
      <c r="M2346">
        <v>1</v>
      </c>
    </row>
    <row r="2347" spans="1:13" x14ac:dyDescent="0.3">
      <c r="A2347" s="2">
        <v>96357</v>
      </c>
      <c r="B2347" s="1">
        <v>1250.211</v>
      </c>
      <c r="C2347" s="1">
        <v>512.63639999999998</v>
      </c>
      <c r="D2347" s="1">
        <v>240.12530000000001</v>
      </c>
      <c r="E2347" s="2">
        <v>97308</v>
      </c>
      <c r="F2347" s="1">
        <v>350.26499999999999</v>
      </c>
      <c r="G2347" s="1">
        <v>0.88349999999999995</v>
      </c>
      <c r="H2347" s="1">
        <v>0.99019999999999997</v>
      </c>
      <c r="I2347" s="1">
        <v>0.73250000000000004</v>
      </c>
      <c r="J2347" s="1">
        <v>0.77470000000000006</v>
      </c>
      <c r="K2347" s="1">
        <v>2.1349</v>
      </c>
      <c r="L2347" s="1">
        <v>0.68330000000000002</v>
      </c>
      <c r="M2347">
        <v>1</v>
      </c>
    </row>
    <row r="2348" spans="1:13" x14ac:dyDescent="0.3">
      <c r="A2348" s="2">
        <v>97110</v>
      </c>
      <c r="B2348" s="1">
        <v>1253.943</v>
      </c>
      <c r="C2348" s="1">
        <v>517.84500000000003</v>
      </c>
      <c r="D2348" s="1">
        <v>239.26320000000001</v>
      </c>
      <c r="E2348" s="2">
        <v>98045</v>
      </c>
      <c r="F2348" s="1">
        <v>351.6309</v>
      </c>
      <c r="G2348" s="1">
        <v>0.88690000000000002</v>
      </c>
      <c r="H2348" s="1">
        <v>0.99050000000000005</v>
      </c>
      <c r="I2348" s="1">
        <v>0.58789999999999998</v>
      </c>
      <c r="J2348" s="1">
        <v>0.77610000000000001</v>
      </c>
      <c r="K2348" s="1">
        <v>2.1642999999999999</v>
      </c>
      <c r="L2348" s="1">
        <v>0.67900000000000005</v>
      </c>
      <c r="M2348">
        <v>1</v>
      </c>
    </row>
    <row r="2349" spans="1:13" x14ac:dyDescent="0.3">
      <c r="A2349" s="2">
        <v>64286</v>
      </c>
      <c r="B2349" s="1">
        <v>1028.115</v>
      </c>
      <c r="C2349" s="1">
        <v>428.49650000000003</v>
      </c>
      <c r="D2349" s="1">
        <v>191.4254</v>
      </c>
      <c r="E2349" s="2">
        <v>64847</v>
      </c>
      <c r="F2349" s="1">
        <v>286.09699999999998</v>
      </c>
      <c r="G2349" s="1">
        <v>0.89470000000000005</v>
      </c>
      <c r="H2349" s="1">
        <v>0.99129999999999996</v>
      </c>
      <c r="I2349" s="1">
        <v>0.72209999999999996</v>
      </c>
      <c r="J2349" s="1">
        <v>0.76429999999999998</v>
      </c>
      <c r="K2349" s="1">
        <v>2.2385000000000002</v>
      </c>
      <c r="L2349" s="1">
        <v>0.66769999999999996</v>
      </c>
      <c r="M2349">
        <v>1</v>
      </c>
    </row>
    <row r="2350" spans="1:13" x14ac:dyDescent="0.3">
      <c r="A2350" s="2">
        <v>80283</v>
      </c>
      <c r="B2350" s="1">
        <v>1140.1969999999999</v>
      </c>
      <c r="C2350" s="1">
        <v>471.15100000000001</v>
      </c>
      <c r="D2350" s="1">
        <v>217.97300000000001</v>
      </c>
      <c r="E2350" s="2">
        <v>80940</v>
      </c>
      <c r="F2350" s="1">
        <v>319.71780000000001</v>
      </c>
      <c r="G2350" s="1">
        <v>0.88649999999999995</v>
      </c>
      <c r="H2350" s="1">
        <v>0.9919</v>
      </c>
      <c r="I2350" s="1">
        <v>0.69210000000000005</v>
      </c>
      <c r="J2350" s="1">
        <v>0.77600000000000002</v>
      </c>
      <c r="K2350" s="1">
        <v>2.1615000000000002</v>
      </c>
      <c r="L2350" s="1">
        <v>0.67859999999999998</v>
      </c>
      <c r="M2350">
        <v>1</v>
      </c>
    </row>
    <row r="2351" spans="1:13" x14ac:dyDescent="0.3">
      <c r="A2351" s="2">
        <v>79317</v>
      </c>
      <c r="B2351" s="1">
        <v>1093.8440000000001</v>
      </c>
      <c r="C2351" s="1">
        <v>439.3614</v>
      </c>
      <c r="D2351" s="1">
        <v>230.43520000000001</v>
      </c>
      <c r="E2351" s="2">
        <v>79905</v>
      </c>
      <c r="F2351" s="1">
        <v>317.7885</v>
      </c>
      <c r="G2351" s="1">
        <v>0.85140000000000005</v>
      </c>
      <c r="H2351" s="1">
        <v>0.99260000000000004</v>
      </c>
      <c r="I2351" s="1">
        <v>0.65910000000000002</v>
      </c>
      <c r="J2351" s="1">
        <v>0.83299999999999996</v>
      </c>
      <c r="K2351" s="1">
        <v>1.9067000000000001</v>
      </c>
      <c r="L2351" s="1">
        <v>0.72330000000000005</v>
      </c>
      <c r="M2351">
        <v>1</v>
      </c>
    </row>
    <row r="2352" spans="1:13" x14ac:dyDescent="0.3">
      <c r="A2352" s="2">
        <v>91329</v>
      </c>
      <c r="B2352" s="1">
        <v>1237.633</v>
      </c>
      <c r="C2352" s="1">
        <v>509.12759999999997</v>
      </c>
      <c r="D2352" s="1">
        <v>229.5984</v>
      </c>
      <c r="E2352" s="2">
        <v>92246</v>
      </c>
      <c r="F2352" s="1">
        <v>341.00400000000002</v>
      </c>
      <c r="G2352" s="1">
        <v>0.89249999999999996</v>
      </c>
      <c r="H2352" s="1">
        <v>0.99009999999999998</v>
      </c>
      <c r="I2352" s="1">
        <v>0.58640000000000003</v>
      </c>
      <c r="J2352" s="1">
        <v>0.74929999999999997</v>
      </c>
      <c r="K2352" s="1">
        <v>2.2174999999999998</v>
      </c>
      <c r="L2352" s="1">
        <v>0.66979999999999995</v>
      </c>
      <c r="M2352">
        <v>1</v>
      </c>
    </row>
    <row r="2353" spans="1:13" x14ac:dyDescent="0.3">
      <c r="A2353" s="2">
        <v>82647</v>
      </c>
      <c r="B2353" s="1">
        <v>1167.309</v>
      </c>
      <c r="C2353" s="1">
        <v>491.90530000000001</v>
      </c>
      <c r="D2353" s="1">
        <v>214.489</v>
      </c>
      <c r="E2353" s="2">
        <v>83428</v>
      </c>
      <c r="F2353" s="1">
        <v>324.39089999999999</v>
      </c>
      <c r="G2353" s="1">
        <v>0.89990000000000003</v>
      </c>
      <c r="H2353" s="1">
        <v>0.99060000000000004</v>
      </c>
      <c r="I2353" s="1">
        <v>0.74329999999999996</v>
      </c>
      <c r="J2353" s="1">
        <v>0.76219999999999999</v>
      </c>
      <c r="K2353" s="1">
        <v>2.2934000000000001</v>
      </c>
      <c r="L2353" s="1">
        <v>0.65949999999999998</v>
      </c>
      <c r="M2353">
        <v>1</v>
      </c>
    </row>
    <row r="2354" spans="1:13" x14ac:dyDescent="0.3">
      <c r="A2354" s="2">
        <v>74478</v>
      </c>
      <c r="B2354" s="1">
        <v>1108.664</v>
      </c>
      <c r="C2354" s="1">
        <v>464.0992</v>
      </c>
      <c r="D2354" s="1">
        <v>204.67840000000001</v>
      </c>
      <c r="E2354" s="2">
        <v>75065</v>
      </c>
      <c r="F2354" s="1">
        <v>307.94209999999998</v>
      </c>
      <c r="G2354" s="1">
        <v>0.89749999999999996</v>
      </c>
      <c r="H2354" s="1">
        <v>0.99219999999999997</v>
      </c>
      <c r="I2354" s="1">
        <v>0.64370000000000005</v>
      </c>
      <c r="J2354" s="1">
        <v>0.76139999999999997</v>
      </c>
      <c r="K2354" s="1">
        <v>2.2675000000000001</v>
      </c>
      <c r="L2354" s="1">
        <v>0.66349999999999998</v>
      </c>
      <c r="M2354">
        <v>1</v>
      </c>
    </row>
    <row r="2355" spans="1:13" x14ac:dyDescent="0.3">
      <c r="A2355" s="2">
        <v>107620</v>
      </c>
      <c r="B2355" s="1">
        <v>1391.943</v>
      </c>
      <c r="C2355" s="1">
        <v>593.7296</v>
      </c>
      <c r="D2355" s="1">
        <v>232.6062</v>
      </c>
      <c r="E2355" s="2">
        <v>108931</v>
      </c>
      <c r="F2355" s="1">
        <v>370.1703</v>
      </c>
      <c r="G2355" s="1">
        <v>0.92010000000000003</v>
      </c>
      <c r="H2355" s="1">
        <v>0.98799999999999999</v>
      </c>
      <c r="I2355" s="1">
        <v>0.72309999999999997</v>
      </c>
      <c r="J2355" s="1">
        <v>0.69799999999999995</v>
      </c>
      <c r="K2355" s="1">
        <v>2.5525000000000002</v>
      </c>
      <c r="L2355" s="1">
        <v>0.62350000000000005</v>
      </c>
      <c r="M2355">
        <v>1</v>
      </c>
    </row>
    <row r="2356" spans="1:13" x14ac:dyDescent="0.3">
      <c r="A2356" s="2">
        <v>74928</v>
      </c>
      <c r="B2356" s="1">
        <v>1063.2460000000001</v>
      </c>
      <c r="C2356" s="1">
        <v>416.74329999999998</v>
      </c>
      <c r="D2356" s="1">
        <v>231.4828</v>
      </c>
      <c r="E2356" s="2">
        <v>75550</v>
      </c>
      <c r="F2356" s="1">
        <v>308.87099999999998</v>
      </c>
      <c r="G2356" s="1">
        <v>0.83150000000000002</v>
      </c>
      <c r="H2356" s="1">
        <v>0.99180000000000001</v>
      </c>
      <c r="I2356" s="1">
        <v>0.75180000000000002</v>
      </c>
      <c r="J2356" s="1">
        <v>0.83289999999999997</v>
      </c>
      <c r="K2356" s="1">
        <v>1.8003</v>
      </c>
      <c r="L2356" s="1">
        <v>0.74119999999999997</v>
      </c>
      <c r="M2356">
        <v>1</v>
      </c>
    </row>
    <row r="2357" spans="1:13" x14ac:dyDescent="0.3">
      <c r="A2357" s="2">
        <v>101189</v>
      </c>
      <c r="B2357" s="1">
        <v>1307.9000000000001</v>
      </c>
      <c r="C2357" s="1">
        <v>538.27110000000005</v>
      </c>
      <c r="D2357" s="1">
        <v>241.20509999999999</v>
      </c>
      <c r="E2357" s="2">
        <v>102562</v>
      </c>
      <c r="F2357" s="1">
        <v>358.93990000000002</v>
      </c>
      <c r="G2357" s="1">
        <v>0.89400000000000002</v>
      </c>
      <c r="H2357" s="1">
        <v>0.98660000000000003</v>
      </c>
      <c r="I2357" s="1">
        <v>0.64510000000000001</v>
      </c>
      <c r="J2357" s="1">
        <v>0.74339999999999995</v>
      </c>
      <c r="K2357" s="1">
        <v>2.2315999999999998</v>
      </c>
      <c r="L2357" s="1">
        <v>0.66679999999999995</v>
      </c>
      <c r="M2357">
        <v>1</v>
      </c>
    </row>
    <row r="2358" spans="1:13" x14ac:dyDescent="0.3">
      <c r="A2358" s="2">
        <v>76894</v>
      </c>
      <c r="B2358" s="1">
        <v>1163.6959999999999</v>
      </c>
      <c r="C2358" s="1">
        <v>495.57819999999998</v>
      </c>
      <c r="D2358" s="1">
        <v>198.6129</v>
      </c>
      <c r="E2358" s="2">
        <v>77536</v>
      </c>
      <c r="F2358" s="1">
        <v>312.89690000000002</v>
      </c>
      <c r="G2358" s="1">
        <v>0.91620000000000001</v>
      </c>
      <c r="H2358" s="1">
        <v>0.99170000000000003</v>
      </c>
      <c r="I2358" s="1">
        <v>0.55679999999999996</v>
      </c>
      <c r="J2358" s="1">
        <v>0.71350000000000002</v>
      </c>
      <c r="K2358" s="1">
        <v>2.4952000000000001</v>
      </c>
      <c r="L2358" s="1">
        <v>0.63139999999999996</v>
      </c>
      <c r="M2358">
        <v>1</v>
      </c>
    </row>
    <row r="2359" spans="1:13" x14ac:dyDescent="0.3">
      <c r="A2359" s="2">
        <v>99873</v>
      </c>
      <c r="B2359" s="1">
        <v>1361.049</v>
      </c>
      <c r="C2359" s="1">
        <v>597.08590000000004</v>
      </c>
      <c r="D2359" s="1">
        <v>213.81790000000001</v>
      </c>
      <c r="E2359" s="2">
        <v>100795</v>
      </c>
      <c r="F2359" s="1">
        <v>356.59820000000002</v>
      </c>
      <c r="G2359" s="1">
        <v>0.93369999999999997</v>
      </c>
      <c r="H2359" s="1">
        <v>0.9909</v>
      </c>
      <c r="I2359" s="1">
        <v>0.78239999999999998</v>
      </c>
      <c r="J2359" s="1">
        <v>0.67749999999999999</v>
      </c>
      <c r="K2359" s="1">
        <v>2.7925</v>
      </c>
      <c r="L2359" s="1">
        <v>0.59719999999999995</v>
      </c>
      <c r="M2359">
        <v>1</v>
      </c>
    </row>
    <row r="2360" spans="1:13" x14ac:dyDescent="0.3">
      <c r="A2360" s="2">
        <v>102794</v>
      </c>
      <c r="B2360" s="1">
        <v>1304.1590000000001</v>
      </c>
      <c r="C2360" s="1">
        <v>539.35260000000005</v>
      </c>
      <c r="D2360" s="1">
        <v>243.58779999999999</v>
      </c>
      <c r="E2360" s="2">
        <v>103596</v>
      </c>
      <c r="F2360" s="1">
        <v>361.77530000000002</v>
      </c>
      <c r="G2360" s="1">
        <v>0.89219999999999999</v>
      </c>
      <c r="H2360" s="1">
        <v>0.99229999999999996</v>
      </c>
      <c r="I2360" s="1">
        <v>0.70389999999999997</v>
      </c>
      <c r="J2360" s="1">
        <v>0.75949999999999995</v>
      </c>
      <c r="K2360" s="1">
        <v>2.2141999999999999</v>
      </c>
      <c r="L2360" s="1">
        <v>0.67079999999999995</v>
      </c>
      <c r="M2360">
        <v>1</v>
      </c>
    </row>
    <row r="2361" spans="1:13" x14ac:dyDescent="0.3">
      <c r="A2361" s="2">
        <v>71556</v>
      </c>
      <c r="B2361" s="1">
        <v>1095.2650000000001</v>
      </c>
      <c r="C2361" s="1">
        <v>457.35559999999998</v>
      </c>
      <c r="D2361" s="1">
        <v>200.71080000000001</v>
      </c>
      <c r="E2361" s="2">
        <v>72376</v>
      </c>
      <c r="F2361" s="1">
        <v>301.84089999999998</v>
      </c>
      <c r="G2361" s="1">
        <v>0.89859999999999995</v>
      </c>
      <c r="H2361" s="1">
        <v>0.98870000000000002</v>
      </c>
      <c r="I2361" s="1">
        <v>0.7329</v>
      </c>
      <c r="J2361" s="1">
        <v>0.74960000000000004</v>
      </c>
      <c r="K2361" s="1">
        <v>2.2787000000000002</v>
      </c>
      <c r="L2361" s="1">
        <v>0.66</v>
      </c>
      <c r="M2361">
        <v>1</v>
      </c>
    </row>
    <row r="2362" spans="1:13" x14ac:dyDescent="0.3">
      <c r="A2362" s="2">
        <v>83141</v>
      </c>
      <c r="B2362" s="1">
        <v>1224.7370000000001</v>
      </c>
      <c r="C2362" s="1">
        <v>528.81709999999998</v>
      </c>
      <c r="D2362" s="1">
        <v>202.0976</v>
      </c>
      <c r="E2362" s="2">
        <v>83949</v>
      </c>
      <c r="F2362" s="1">
        <v>325.35890000000001</v>
      </c>
      <c r="G2362" s="1">
        <v>0.92410000000000003</v>
      </c>
      <c r="H2362" s="1">
        <v>0.99039999999999995</v>
      </c>
      <c r="I2362" s="1">
        <v>0.63690000000000002</v>
      </c>
      <c r="J2362" s="1">
        <v>0.69650000000000001</v>
      </c>
      <c r="K2362" s="1">
        <v>2.6166</v>
      </c>
      <c r="L2362" s="1">
        <v>0.61529999999999996</v>
      </c>
      <c r="M2362">
        <v>1</v>
      </c>
    </row>
    <row r="2363" spans="1:13" x14ac:dyDescent="0.3">
      <c r="A2363" s="2">
        <v>85765</v>
      </c>
      <c r="B2363" s="1">
        <v>1240.556</v>
      </c>
      <c r="C2363" s="1">
        <v>535.44209999999998</v>
      </c>
      <c r="D2363" s="1">
        <v>204.93029999999999</v>
      </c>
      <c r="E2363" s="2">
        <v>86648</v>
      </c>
      <c r="F2363" s="1">
        <v>330.45330000000001</v>
      </c>
      <c r="G2363" s="1">
        <v>0.92390000000000005</v>
      </c>
      <c r="H2363" s="1">
        <v>0.98980000000000001</v>
      </c>
      <c r="I2363" s="1">
        <v>0.75690000000000002</v>
      </c>
      <c r="J2363" s="1">
        <v>0.70030000000000003</v>
      </c>
      <c r="K2363" s="1">
        <v>2.6128</v>
      </c>
      <c r="L2363" s="1">
        <v>0.61719999999999997</v>
      </c>
      <c r="M2363">
        <v>1</v>
      </c>
    </row>
    <row r="2364" spans="1:13" x14ac:dyDescent="0.3">
      <c r="A2364" s="2">
        <v>96442</v>
      </c>
      <c r="B2364" s="1">
        <v>1227.0219999999999</v>
      </c>
      <c r="C2364" s="1">
        <v>493.25310000000002</v>
      </c>
      <c r="D2364" s="1">
        <v>249.75710000000001</v>
      </c>
      <c r="E2364" s="2">
        <v>97371</v>
      </c>
      <c r="F2364" s="1">
        <v>350.4194</v>
      </c>
      <c r="G2364" s="1">
        <v>0.86229999999999996</v>
      </c>
      <c r="H2364" s="1">
        <v>0.99050000000000005</v>
      </c>
      <c r="I2364" s="1">
        <v>0.72929999999999995</v>
      </c>
      <c r="J2364" s="1">
        <v>0.80500000000000005</v>
      </c>
      <c r="K2364" s="1">
        <v>1.9749000000000001</v>
      </c>
      <c r="L2364" s="1">
        <v>0.71040000000000003</v>
      </c>
      <c r="M2364">
        <v>1</v>
      </c>
    </row>
    <row r="2365" spans="1:13" x14ac:dyDescent="0.3">
      <c r="A2365" s="2">
        <v>94961</v>
      </c>
      <c r="B2365" s="1">
        <v>1276.1559999999999</v>
      </c>
      <c r="C2365" s="1">
        <v>540.44690000000003</v>
      </c>
      <c r="D2365" s="1">
        <v>224.2278</v>
      </c>
      <c r="E2365" s="2">
        <v>95861</v>
      </c>
      <c r="F2365" s="1">
        <v>347.71839999999997</v>
      </c>
      <c r="G2365" s="1">
        <v>0.90990000000000004</v>
      </c>
      <c r="H2365" s="1">
        <v>0.99060000000000004</v>
      </c>
      <c r="I2365" s="1">
        <v>0.66520000000000001</v>
      </c>
      <c r="J2365" s="1">
        <v>0.73270000000000002</v>
      </c>
      <c r="K2365" s="1">
        <v>2.4102999999999999</v>
      </c>
      <c r="L2365" s="1">
        <v>0.64339999999999997</v>
      </c>
      <c r="M2365">
        <v>1</v>
      </c>
    </row>
    <row r="2366" spans="1:13" x14ac:dyDescent="0.3">
      <c r="A2366" s="2">
        <v>92369</v>
      </c>
      <c r="B2366" s="1">
        <v>1221.8989999999999</v>
      </c>
      <c r="C2366" s="1">
        <v>499.5711</v>
      </c>
      <c r="D2366" s="1">
        <v>235.99680000000001</v>
      </c>
      <c r="E2366" s="2">
        <v>93072</v>
      </c>
      <c r="F2366" s="1">
        <v>342.94</v>
      </c>
      <c r="G2366" s="1">
        <v>0.88139999999999996</v>
      </c>
      <c r="H2366" s="1">
        <v>0.99239999999999995</v>
      </c>
      <c r="I2366" s="1">
        <v>0.59830000000000005</v>
      </c>
      <c r="J2366" s="1">
        <v>0.77739999999999998</v>
      </c>
      <c r="K2366" s="1">
        <v>2.1168999999999998</v>
      </c>
      <c r="L2366" s="1">
        <v>0.6865</v>
      </c>
      <c r="M2366">
        <v>1</v>
      </c>
    </row>
    <row r="2367" spans="1:13" x14ac:dyDescent="0.3">
      <c r="A2367" s="2">
        <v>96666</v>
      </c>
      <c r="B2367" s="1">
        <v>1267.886</v>
      </c>
      <c r="C2367" s="1">
        <v>515.71529999999996</v>
      </c>
      <c r="D2367" s="1">
        <v>238.8048</v>
      </c>
      <c r="E2367" s="2">
        <v>97560</v>
      </c>
      <c r="F2367" s="1">
        <v>350.8261</v>
      </c>
      <c r="G2367" s="1">
        <v>0.88629999999999998</v>
      </c>
      <c r="H2367" s="1">
        <v>0.99080000000000001</v>
      </c>
      <c r="I2367" s="1">
        <v>0.625</v>
      </c>
      <c r="J2367" s="1">
        <v>0.75570000000000004</v>
      </c>
      <c r="K2367" s="1">
        <v>2.1596000000000002</v>
      </c>
      <c r="L2367" s="1">
        <v>0.68030000000000002</v>
      </c>
      <c r="M2367">
        <v>1</v>
      </c>
    </row>
    <row r="2368" spans="1:13" x14ac:dyDescent="0.3">
      <c r="A2368" s="2">
        <v>72499</v>
      </c>
      <c r="B2368" s="1">
        <v>1091.7190000000001</v>
      </c>
      <c r="C2368" s="1">
        <v>449.21719999999999</v>
      </c>
      <c r="D2368" s="1">
        <v>206.251</v>
      </c>
      <c r="E2368" s="2">
        <v>73438</v>
      </c>
      <c r="F2368" s="1">
        <v>303.82330000000002</v>
      </c>
      <c r="G2368" s="1">
        <v>0.88839999999999997</v>
      </c>
      <c r="H2368" s="1">
        <v>0.98719999999999997</v>
      </c>
      <c r="I2368" s="1">
        <v>0.73750000000000004</v>
      </c>
      <c r="J2368" s="1">
        <v>0.76439999999999997</v>
      </c>
      <c r="K2368" s="1">
        <v>2.1779999999999999</v>
      </c>
      <c r="L2368" s="1">
        <v>0.67630000000000001</v>
      </c>
      <c r="M2368">
        <v>1</v>
      </c>
    </row>
    <row r="2369" spans="1:13" x14ac:dyDescent="0.3">
      <c r="A2369" s="2">
        <v>82850</v>
      </c>
      <c r="B2369" s="1">
        <v>1130.4939999999999</v>
      </c>
      <c r="C2369" s="1">
        <v>453.02699999999999</v>
      </c>
      <c r="D2369" s="1">
        <v>233.37219999999999</v>
      </c>
      <c r="E2369" s="2">
        <v>83496</v>
      </c>
      <c r="F2369" s="1">
        <v>324.78899999999999</v>
      </c>
      <c r="G2369" s="1">
        <v>0.85709999999999997</v>
      </c>
      <c r="H2369" s="1">
        <v>0.99229999999999996</v>
      </c>
      <c r="I2369" s="1">
        <v>0.7198</v>
      </c>
      <c r="J2369" s="1">
        <v>0.81459999999999999</v>
      </c>
      <c r="K2369" s="1">
        <v>1.9412</v>
      </c>
      <c r="L2369" s="1">
        <v>0.71689999999999998</v>
      </c>
      <c r="M2369">
        <v>1</v>
      </c>
    </row>
    <row r="2370" spans="1:13" x14ac:dyDescent="0.3">
      <c r="A2370" s="2">
        <v>85133</v>
      </c>
      <c r="B2370" s="1">
        <v>1240.7629999999999</v>
      </c>
      <c r="C2370" s="1">
        <v>531.58860000000004</v>
      </c>
      <c r="D2370" s="1">
        <v>204.89439999999999</v>
      </c>
      <c r="E2370" s="2">
        <v>86272</v>
      </c>
      <c r="F2370" s="1">
        <v>329.23349999999999</v>
      </c>
      <c r="G2370" s="1">
        <v>0.92269999999999996</v>
      </c>
      <c r="H2370" s="1">
        <v>0.98680000000000001</v>
      </c>
      <c r="I2370" s="1">
        <v>0.57869999999999999</v>
      </c>
      <c r="J2370" s="1">
        <v>0.69489999999999996</v>
      </c>
      <c r="K2370" s="1">
        <v>2.5945</v>
      </c>
      <c r="L2370" s="1">
        <v>0.61929999999999996</v>
      </c>
      <c r="M2370">
        <v>1</v>
      </c>
    </row>
    <row r="2371" spans="1:13" x14ac:dyDescent="0.3">
      <c r="A2371" s="2">
        <v>93099</v>
      </c>
      <c r="B2371" s="1">
        <v>1318.933</v>
      </c>
      <c r="C2371" s="1">
        <v>567.3827</v>
      </c>
      <c r="D2371" s="1">
        <v>209.67660000000001</v>
      </c>
      <c r="E2371" s="2">
        <v>93996</v>
      </c>
      <c r="F2371" s="1">
        <v>344.29250000000002</v>
      </c>
      <c r="G2371" s="1">
        <v>0.92920000000000003</v>
      </c>
      <c r="H2371" s="1">
        <v>0.99050000000000005</v>
      </c>
      <c r="I2371" s="1">
        <v>0.497</v>
      </c>
      <c r="J2371" s="1">
        <v>0.67249999999999999</v>
      </c>
      <c r="K2371" s="1">
        <v>2.706</v>
      </c>
      <c r="L2371" s="1">
        <v>0.60680000000000001</v>
      </c>
      <c r="M2371">
        <v>1</v>
      </c>
    </row>
    <row r="2372" spans="1:13" x14ac:dyDescent="0.3">
      <c r="A2372" s="2">
        <v>83734</v>
      </c>
      <c r="B2372" s="1">
        <v>1169.568</v>
      </c>
      <c r="C2372" s="1">
        <v>484.25319999999999</v>
      </c>
      <c r="D2372" s="1">
        <v>220.4503</v>
      </c>
      <c r="E2372" s="2">
        <v>84419</v>
      </c>
      <c r="F2372" s="1">
        <v>326.51710000000003</v>
      </c>
      <c r="G2372" s="1">
        <v>0.89039999999999997</v>
      </c>
      <c r="H2372" s="1">
        <v>0.9919</v>
      </c>
      <c r="I2372" s="1">
        <v>0.62050000000000005</v>
      </c>
      <c r="J2372" s="1">
        <v>0.76919999999999999</v>
      </c>
      <c r="K2372" s="1">
        <v>2.1966999999999999</v>
      </c>
      <c r="L2372" s="1">
        <v>0.67430000000000001</v>
      </c>
      <c r="M2372">
        <v>1</v>
      </c>
    </row>
    <row r="2373" spans="1:13" x14ac:dyDescent="0.3">
      <c r="A2373" s="2">
        <v>75492</v>
      </c>
      <c r="B2373" s="1">
        <v>1119.8050000000001</v>
      </c>
      <c r="C2373" s="1">
        <v>468.64879999999999</v>
      </c>
      <c r="D2373" s="1">
        <v>205.53710000000001</v>
      </c>
      <c r="E2373" s="2">
        <v>76193</v>
      </c>
      <c r="F2373" s="1">
        <v>310.03129999999999</v>
      </c>
      <c r="G2373" s="1">
        <v>0.89870000000000005</v>
      </c>
      <c r="H2373" s="1">
        <v>0.99080000000000001</v>
      </c>
      <c r="I2373" s="1">
        <v>0.62860000000000005</v>
      </c>
      <c r="J2373" s="1">
        <v>0.75649999999999995</v>
      </c>
      <c r="K2373" s="1">
        <v>2.2801</v>
      </c>
      <c r="L2373" s="1">
        <v>0.66149999999999998</v>
      </c>
      <c r="M2373">
        <v>1</v>
      </c>
    </row>
    <row r="2374" spans="1:13" x14ac:dyDescent="0.3">
      <c r="A2374" s="2">
        <v>82298</v>
      </c>
      <c r="B2374" s="1">
        <v>1127.5719999999999</v>
      </c>
      <c r="C2374" s="1">
        <v>459.37470000000002</v>
      </c>
      <c r="D2374" s="1">
        <v>228.98249999999999</v>
      </c>
      <c r="E2374" s="2">
        <v>82840</v>
      </c>
      <c r="F2374" s="1">
        <v>323.70519999999999</v>
      </c>
      <c r="G2374" s="1">
        <v>0.8669</v>
      </c>
      <c r="H2374" s="1">
        <v>0.99350000000000005</v>
      </c>
      <c r="I2374" s="1">
        <v>0.63619999999999999</v>
      </c>
      <c r="J2374" s="1">
        <v>0.81340000000000001</v>
      </c>
      <c r="K2374" s="1">
        <v>2.0062000000000002</v>
      </c>
      <c r="L2374" s="1">
        <v>0.70469999999999999</v>
      </c>
      <c r="M2374">
        <v>1</v>
      </c>
    </row>
    <row r="2375" spans="1:13" x14ac:dyDescent="0.3">
      <c r="A2375" s="2">
        <v>130071</v>
      </c>
      <c r="B2375" s="1">
        <v>1491.9459999999999</v>
      </c>
      <c r="C2375" s="1">
        <v>621.70820000000003</v>
      </c>
      <c r="D2375" s="1">
        <v>267.3021</v>
      </c>
      <c r="E2375" s="2">
        <v>131713</v>
      </c>
      <c r="F2375" s="1">
        <v>406.95400000000001</v>
      </c>
      <c r="G2375" s="1">
        <v>0.90290000000000004</v>
      </c>
      <c r="H2375" s="1">
        <v>0.98750000000000004</v>
      </c>
      <c r="I2375" s="1">
        <v>0.59430000000000005</v>
      </c>
      <c r="J2375" s="1">
        <v>0.73429999999999995</v>
      </c>
      <c r="K2375" s="1">
        <v>2.3258999999999999</v>
      </c>
      <c r="L2375" s="1">
        <v>0.65459999999999996</v>
      </c>
      <c r="M2375">
        <v>1</v>
      </c>
    </row>
    <row r="2376" spans="1:13" x14ac:dyDescent="0.3">
      <c r="A2376" s="2">
        <v>87159</v>
      </c>
      <c r="B2376" s="1">
        <v>1198.096</v>
      </c>
      <c r="C2376" s="1">
        <v>496.98590000000002</v>
      </c>
      <c r="D2376" s="1">
        <v>224.36439999999999</v>
      </c>
      <c r="E2376" s="2">
        <v>88010</v>
      </c>
      <c r="F2376" s="1">
        <v>333.12799999999999</v>
      </c>
      <c r="G2376" s="1">
        <v>0.89229999999999998</v>
      </c>
      <c r="H2376" s="1">
        <v>0.99029999999999996</v>
      </c>
      <c r="I2376" s="1">
        <v>0.626</v>
      </c>
      <c r="J2376" s="1">
        <v>0.76300000000000001</v>
      </c>
      <c r="K2376" s="1">
        <v>2.2151000000000001</v>
      </c>
      <c r="L2376" s="1">
        <v>0.67030000000000001</v>
      </c>
      <c r="M2376">
        <v>1</v>
      </c>
    </row>
    <row r="2377" spans="1:13" x14ac:dyDescent="0.3">
      <c r="A2377" s="2">
        <v>99415</v>
      </c>
      <c r="B2377" s="1">
        <v>1273.3630000000001</v>
      </c>
      <c r="C2377" s="1">
        <v>521.1825</v>
      </c>
      <c r="D2377" s="1">
        <v>244.21899999999999</v>
      </c>
      <c r="E2377" s="2">
        <v>100630</v>
      </c>
      <c r="F2377" s="1">
        <v>355.77960000000002</v>
      </c>
      <c r="G2377" s="1">
        <v>0.88339999999999996</v>
      </c>
      <c r="H2377" s="1">
        <v>0.9879</v>
      </c>
      <c r="I2377" s="1">
        <v>0.62560000000000004</v>
      </c>
      <c r="J2377" s="1">
        <v>0.77049999999999996</v>
      </c>
      <c r="K2377" s="1">
        <v>2.1341000000000001</v>
      </c>
      <c r="L2377" s="1">
        <v>0.68259999999999998</v>
      </c>
      <c r="M2377">
        <v>1</v>
      </c>
    </row>
    <row r="2378" spans="1:13" x14ac:dyDescent="0.3">
      <c r="A2378" s="2">
        <v>86036</v>
      </c>
      <c r="B2378" s="1">
        <v>1211.0719999999999</v>
      </c>
      <c r="C2378" s="1">
        <v>501.7878</v>
      </c>
      <c r="D2378" s="1">
        <v>220.42580000000001</v>
      </c>
      <c r="E2378" s="2">
        <v>87340</v>
      </c>
      <c r="F2378" s="1">
        <v>330.97500000000002</v>
      </c>
      <c r="G2378" s="1">
        <v>0.89829999999999999</v>
      </c>
      <c r="H2378" s="1">
        <v>0.98509999999999998</v>
      </c>
      <c r="I2378" s="1">
        <v>0.5978</v>
      </c>
      <c r="J2378" s="1">
        <v>0.73709999999999998</v>
      </c>
      <c r="K2378" s="1">
        <v>2.2764000000000002</v>
      </c>
      <c r="L2378" s="1">
        <v>0.65959999999999996</v>
      </c>
      <c r="M2378">
        <v>1</v>
      </c>
    </row>
    <row r="2379" spans="1:13" x14ac:dyDescent="0.3">
      <c r="A2379" s="2">
        <v>67481</v>
      </c>
      <c r="B2379" s="1">
        <v>1076.021</v>
      </c>
      <c r="C2379" s="1">
        <v>454.94779999999997</v>
      </c>
      <c r="D2379" s="1">
        <v>190.58340000000001</v>
      </c>
      <c r="E2379" s="2">
        <v>68105</v>
      </c>
      <c r="F2379" s="1">
        <v>293.12020000000001</v>
      </c>
      <c r="G2379" s="1">
        <v>0.90800000000000003</v>
      </c>
      <c r="H2379" s="1">
        <v>0.99080000000000001</v>
      </c>
      <c r="I2379" s="1">
        <v>0.60409999999999997</v>
      </c>
      <c r="J2379" s="1">
        <v>0.73240000000000005</v>
      </c>
      <c r="K2379" s="1">
        <v>2.3871000000000002</v>
      </c>
      <c r="L2379" s="1">
        <v>0.64429999999999998</v>
      </c>
      <c r="M2379">
        <v>1</v>
      </c>
    </row>
    <row r="2380" spans="1:13" x14ac:dyDescent="0.3">
      <c r="A2380" s="2">
        <v>90221</v>
      </c>
      <c r="B2380" s="1">
        <v>1203.8720000000001</v>
      </c>
      <c r="C2380" s="1">
        <v>496.40690000000001</v>
      </c>
      <c r="D2380" s="1">
        <v>231.98480000000001</v>
      </c>
      <c r="E2380" s="2">
        <v>90947</v>
      </c>
      <c r="F2380" s="1">
        <v>338.92910000000001</v>
      </c>
      <c r="G2380" s="1">
        <v>0.8841</v>
      </c>
      <c r="H2380" s="1">
        <v>0.99199999999999999</v>
      </c>
      <c r="I2380" s="1">
        <v>0.749</v>
      </c>
      <c r="J2380" s="1">
        <v>0.7823</v>
      </c>
      <c r="K2380" s="1">
        <v>2.1398000000000001</v>
      </c>
      <c r="L2380" s="1">
        <v>0.68279999999999996</v>
      </c>
      <c r="M2380">
        <v>1</v>
      </c>
    </row>
    <row r="2381" spans="1:13" x14ac:dyDescent="0.3">
      <c r="A2381" s="2">
        <v>117001</v>
      </c>
      <c r="B2381" s="1">
        <v>1377.335</v>
      </c>
      <c r="C2381" s="1">
        <v>567.3528</v>
      </c>
      <c r="D2381" s="1">
        <v>263.62169999999998</v>
      </c>
      <c r="E2381" s="2">
        <v>117934</v>
      </c>
      <c r="F2381" s="1">
        <v>385.9667</v>
      </c>
      <c r="G2381" s="1">
        <v>0.88549999999999995</v>
      </c>
      <c r="H2381" s="1">
        <v>0.99209999999999998</v>
      </c>
      <c r="I2381" s="1">
        <v>0.69369999999999998</v>
      </c>
      <c r="J2381" s="1">
        <v>0.77500000000000002</v>
      </c>
      <c r="K2381" s="1">
        <v>2.1520999999999999</v>
      </c>
      <c r="L2381" s="1">
        <v>0.68030000000000002</v>
      </c>
      <c r="M2381">
        <v>1</v>
      </c>
    </row>
    <row r="2382" spans="1:13" x14ac:dyDescent="0.3">
      <c r="A2382" s="2">
        <v>80881</v>
      </c>
      <c r="B2382" s="1">
        <v>1184.4179999999999</v>
      </c>
      <c r="C2382" s="1">
        <v>492.19420000000002</v>
      </c>
      <c r="D2382" s="1">
        <v>211.25389999999999</v>
      </c>
      <c r="E2382" s="2">
        <v>81867</v>
      </c>
      <c r="F2382" s="1">
        <v>320.90640000000002</v>
      </c>
      <c r="G2382" s="1">
        <v>0.9032</v>
      </c>
      <c r="H2382" s="1">
        <v>0.98799999999999999</v>
      </c>
      <c r="I2382" s="1">
        <v>0.58620000000000005</v>
      </c>
      <c r="J2382" s="1">
        <v>0.72450000000000003</v>
      </c>
      <c r="K2382" s="1">
        <v>2.3298999999999999</v>
      </c>
      <c r="L2382" s="1">
        <v>0.65200000000000002</v>
      </c>
      <c r="M2382">
        <v>1</v>
      </c>
    </row>
    <row r="2383" spans="1:13" x14ac:dyDescent="0.3">
      <c r="A2383" s="2">
        <v>88358</v>
      </c>
      <c r="B2383" s="1">
        <v>1319.8879999999999</v>
      </c>
      <c r="C2383" s="1">
        <v>581.48839999999996</v>
      </c>
      <c r="D2383" s="1">
        <v>193.9067</v>
      </c>
      <c r="E2383" s="2">
        <v>89445</v>
      </c>
      <c r="F2383" s="1">
        <v>335.41149999999999</v>
      </c>
      <c r="G2383" s="1">
        <v>0.94279999999999997</v>
      </c>
      <c r="H2383" s="1">
        <v>0.98780000000000001</v>
      </c>
      <c r="I2383" s="1">
        <v>0.73750000000000004</v>
      </c>
      <c r="J2383" s="1">
        <v>0.63739999999999997</v>
      </c>
      <c r="K2383" s="1">
        <v>2.9988000000000001</v>
      </c>
      <c r="L2383" s="1">
        <v>0.57679999999999998</v>
      </c>
      <c r="M2383">
        <v>1</v>
      </c>
    </row>
    <row r="2384" spans="1:13" x14ac:dyDescent="0.3">
      <c r="A2384" s="2">
        <v>108795</v>
      </c>
      <c r="B2384" s="1">
        <v>1292.529</v>
      </c>
      <c r="C2384" s="1">
        <v>517.20399999999995</v>
      </c>
      <c r="D2384" s="1">
        <v>268.91660000000002</v>
      </c>
      <c r="E2384" s="2">
        <v>109637</v>
      </c>
      <c r="F2384" s="1">
        <v>372.18560000000002</v>
      </c>
      <c r="G2384" s="1">
        <v>0.85419999999999996</v>
      </c>
      <c r="H2384" s="1">
        <v>0.99229999999999996</v>
      </c>
      <c r="I2384" s="1">
        <v>0.73850000000000005</v>
      </c>
      <c r="J2384" s="1">
        <v>0.81830000000000003</v>
      </c>
      <c r="K2384" s="1">
        <v>1.9233</v>
      </c>
      <c r="L2384" s="1">
        <v>0.71960000000000002</v>
      </c>
      <c r="M2384">
        <v>1</v>
      </c>
    </row>
    <row r="2385" spans="1:13" x14ac:dyDescent="0.3">
      <c r="A2385" s="2">
        <v>88604</v>
      </c>
      <c r="B2385" s="1">
        <v>1243.77</v>
      </c>
      <c r="C2385" s="1">
        <v>528.78039999999999</v>
      </c>
      <c r="D2385" s="1">
        <v>214.48240000000001</v>
      </c>
      <c r="E2385" s="2">
        <v>89392</v>
      </c>
      <c r="F2385" s="1">
        <v>335.87810000000002</v>
      </c>
      <c r="G2385" s="1">
        <v>0.91400000000000003</v>
      </c>
      <c r="H2385" s="1">
        <v>0.99119999999999997</v>
      </c>
      <c r="I2385" s="1">
        <v>0.62490000000000001</v>
      </c>
      <c r="J2385" s="1">
        <v>0.7198</v>
      </c>
      <c r="K2385" s="1">
        <v>2.4653999999999998</v>
      </c>
      <c r="L2385" s="1">
        <v>0.63519999999999999</v>
      </c>
      <c r="M2385">
        <v>1</v>
      </c>
    </row>
    <row r="2386" spans="1:13" x14ac:dyDescent="0.3">
      <c r="A2386" s="2">
        <v>74336</v>
      </c>
      <c r="B2386" s="1">
        <v>1099.8409999999999</v>
      </c>
      <c r="C2386" s="1">
        <v>449.06470000000002</v>
      </c>
      <c r="D2386" s="1">
        <v>211.50069999999999</v>
      </c>
      <c r="E2386" s="2">
        <v>75287</v>
      </c>
      <c r="F2386" s="1">
        <v>307.64839999999998</v>
      </c>
      <c r="G2386" s="1">
        <v>0.8821</v>
      </c>
      <c r="H2386" s="1">
        <v>0.98740000000000006</v>
      </c>
      <c r="I2386" s="1">
        <v>0.74260000000000004</v>
      </c>
      <c r="J2386" s="1">
        <v>0.7722</v>
      </c>
      <c r="K2386" s="1">
        <v>2.1232000000000002</v>
      </c>
      <c r="L2386" s="1">
        <v>0.68510000000000004</v>
      </c>
      <c r="M2386">
        <v>1</v>
      </c>
    </row>
    <row r="2387" spans="1:13" x14ac:dyDescent="0.3">
      <c r="A2387" s="2">
        <v>72007</v>
      </c>
      <c r="B2387" s="1">
        <v>1125.731</v>
      </c>
      <c r="C2387" s="1">
        <v>480.43020000000001</v>
      </c>
      <c r="D2387" s="1">
        <v>191.8408</v>
      </c>
      <c r="E2387" s="2">
        <v>73086</v>
      </c>
      <c r="F2387" s="1">
        <v>302.79059999999998</v>
      </c>
      <c r="G2387" s="1">
        <v>0.91679999999999995</v>
      </c>
      <c r="H2387" s="1">
        <v>0.98519999999999996</v>
      </c>
      <c r="I2387" s="1">
        <v>0.63880000000000003</v>
      </c>
      <c r="J2387" s="1">
        <v>0.71399999999999997</v>
      </c>
      <c r="K2387" s="1">
        <v>2.5043000000000002</v>
      </c>
      <c r="L2387" s="1">
        <v>0.63019999999999998</v>
      </c>
      <c r="M2387">
        <v>1</v>
      </c>
    </row>
    <row r="2388" spans="1:13" x14ac:dyDescent="0.3">
      <c r="A2388" s="2">
        <v>70505</v>
      </c>
      <c r="B2388" s="1">
        <v>1064.2739999999999</v>
      </c>
      <c r="C2388" s="1">
        <v>444.6687</v>
      </c>
      <c r="D2388" s="1">
        <v>202.26249999999999</v>
      </c>
      <c r="E2388" s="2">
        <v>70982</v>
      </c>
      <c r="F2388" s="1">
        <v>299.61599999999999</v>
      </c>
      <c r="G2388" s="1">
        <v>0.89059999999999995</v>
      </c>
      <c r="H2388" s="1">
        <v>0.99329999999999996</v>
      </c>
      <c r="I2388" s="1">
        <v>0.59889999999999999</v>
      </c>
      <c r="J2388" s="1">
        <v>0.78220000000000001</v>
      </c>
      <c r="K2388" s="1">
        <v>2.1985000000000001</v>
      </c>
      <c r="L2388" s="1">
        <v>0.67379999999999995</v>
      </c>
      <c r="M2388">
        <v>1</v>
      </c>
    </row>
    <row r="2389" spans="1:13" x14ac:dyDescent="0.3">
      <c r="A2389" s="2">
        <v>99050</v>
      </c>
      <c r="B2389" s="1">
        <v>1317.454</v>
      </c>
      <c r="C2389" s="1">
        <v>555.28369999999995</v>
      </c>
      <c r="D2389" s="1">
        <v>227.7509</v>
      </c>
      <c r="E2389" s="2">
        <v>100015</v>
      </c>
      <c r="F2389" s="1">
        <v>355.1259</v>
      </c>
      <c r="G2389" s="1">
        <v>0.91200000000000003</v>
      </c>
      <c r="H2389" s="1">
        <v>0.99039999999999995</v>
      </c>
      <c r="I2389" s="1">
        <v>0.6905</v>
      </c>
      <c r="J2389" s="1">
        <v>0.71709999999999996</v>
      </c>
      <c r="K2389" s="1">
        <v>2.4380999999999999</v>
      </c>
      <c r="L2389" s="1">
        <v>0.63949999999999996</v>
      </c>
      <c r="M2389">
        <v>1</v>
      </c>
    </row>
    <row r="2390" spans="1:13" x14ac:dyDescent="0.3">
      <c r="A2390" s="2">
        <v>83422</v>
      </c>
      <c r="B2390" s="1">
        <v>1140.8489999999999</v>
      </c>
      <c r="C2390" s="1">
        <v>445.1361</v>
      </c>
      <c r="D2390" s="1">
        <v>239.3399</v>
      </c>
      <c r="E2390" s="2">
        <v>84230</v>
      </c>
      <c r="F2390" s="1">
        <v>325.9083</v>
      </c>
      <c r="G2390" s="1">
        <v>0.84319999999999995</v>
      </c>
      <c r="H2390" s="1">
        <v>0.99039999999999995</v>
      </c>
      <c r="I2390" s="1">
        <v>0.65680000000000005</v>
      </c>
      <c r="J2390" s="1">
        <v>0.8054</v>
      </c>
      <c r="K2390" s="1">
        <v>1.8597999999999999</v>
      </c>
      <c r="L2390" s="1">
        <v>0.73219999999999996</v>
      </c>
      <c r="M2390">
        <v>1</v>
      </c>
    </row>
    <row r="2391" spans="1:13" x14ac:dyDescent="0.3">
      <c r="A2391" s="2">
        <v>81161</v>
      </c>
      <c r="B2391" s="1">
        <v>1147.905</v>
      </c>
      <c r="C2391" s="1">
        <v>470.97680000000003</v>
      </c>
      <c r="D2391" s="1">
        <v>220.0735</v>
      </c>
      <c r="E2391" s="2">
        <v>82234</v>
      </c>
      <c r="F2391" s="1">
        <v>321.46129999999999</v>
      </c>
      <c r="G2391" s="1">
        <v>0.8841</v>
      </c>
      <c r="H2391" s="1">
        <v>0.98699999999999999</v>
      </c>
      <c r="I2391" s="1">
        <v>0.66210000000000002</v>
      </c>
      <c r="J2391" s="1">
        <v>0.77400000000000002</v>
      </c>
      <c r="K2391" s="1">
        <v>2.1400999999999999</v>
      </c>
      <c r="L2391" s="1">
        <v>0.6825</v>
      </c>
      <c r="M2391">
        <v>1</v>
      </c>
    </row>
    <row r="2392" spans="1:13" x14ac:dyDescent="0.3">
      <c r="A2392" s="2">
        <v>72124</v>
      </c>
      <c r="B2392" s="1">
        <v>1112.703</v>
      </c>
      <c r="C2392" s="1">
        <v>468.28699999999998</v>
      </c>
      <c r="D2392" s="1">
        <v>196.6584</v>
      </c>
      <c r="E2392" s="2">
        <v>72877</v>
      </c>
      <c r="F2392" s="1">
        <v>303.03649999999999</v>
      </c>
      <c r="G2392" s="1">
        <v>0.90749999999999997</v>
      </c>
      <c r="H2392" s="1">
        <v>0.98970000000000002</v>
      </c>
      <c r="I2392" s="1">
        <v>0.54320000000000002</v>
      </c>
      <c r="J2392" s="1">
        <v>0.73199999999999998</v>
      </c>
      <c r="K2392" s="1">
        <v>2.3812000000000002</v>
      </c>
      <c r="L2392" s="1">
        <v>0.64710000000000001</v>
      </c>
      <c r="M2392">
        <v>1</v>
      </c>
    </row>
    <row r="2393" spans="1:13" x14ac:dyDescent="0.3">
      <c r="A2393" s="2">
        <v>72269</v>
      </c>
      <c r="B2393" s="1">
        <v>1098.634</v>
      </c>
      <c r="C2393" s="1">
        <v>462.78710000000001</v>
      </c>
      <c r="D2393" s="1">
        <v>199.33359999999999</v>
      </c>
      <c r="E2393" s="2">
        <v>72971</v>
      </c>
      <c r="F2393" s="1">
        <v>303.34100000000001</v>
      </c>
      <c r="G2393" s="1">
        <v>0.90249999999999997</v>
      </c>
      <c r="H2393" s="1">
        <v>0.99039999999999995</v>
      </c>
      <c r="I2393" s="1">
        <v>0.71879999999999999</v>
      </c>
      <c r="J2393" s="1">
        <v>0.75239999999999996</v>
      </c>
      <c r="K2393" s="1">
        <v>2.3216999999999999</v>
      </c>
      <c r="L2393" s="1">
        <v>0.65549999999999997</v>
      </c>
      <c r="M2393">
        <v>1</v>
      </c>
    </row>
    <row r="2394" spans="1:13" x14ac:dyDescent="0.3">
      <c r="A2394" s="2">
        <v>58670</v>
      </c>
      <c r="B2394" s="1">
        <v>995.8</v>
      </c>
      <c r="C2394" s="1">
        <v>422.04109999999997</v>
      </c>
      <c r="D2394" s="1">
        <v>177.33869999999999</v>
      </c>
      <c r="E2394" s="2">
        <v>59180</v>
      </c>
      <c r="F2394" s="1">
        <v>273.31479999999999</v>
      </c>
      <c r="G2394" s="1">
        <v>0.90739999999999998</v>
      </c>
      <c r="H2394" s="1">
        <v>0.99139999999999995</v>
      </c>
      <c r="I2394" s="1">
        <v>0.61060000000000003</v>
      </c>
      <c r="J2394" s="1">
        <v>0.74350000000000005</v>
      </c>
      <c r="K2394" s="1">
        <v>2.3799000000000001</v>
      </c>
      <c r="L2394" s="1">
        <v>0.64759999999999995</v>
      </c>
      <c r="M2394">
        <v>1</v>
      </c>
    </row>
    <row r="2395" spans="1:13" x14ac:dyDescent="0.3">
      <c r="A2395" s="2">
        <v>94070</v>
      </c>
      <c r="B2395" s="1">
        <v>1280.7660000000001</v>
      </c>
      <c r="C2395" s="1">
        <v>548.45860000000005</v>
      </c>
      <c r="D2395" s="1">
        <v>218.833</v>
      </c>
      <c r="E2395" s="2">
        <v>94801</v>
      </c>
      <c r="F2395" s="1">
        <v>346.08330000000001</v>
      </c>
      <c r="G2395" s="1">
        <v>0.91700000000000004</v>
      </c>
      <c r="H2395" s="1">
        <v>0.99229999999999996</v>
      </c>
      <c r="I2395" s="1">
        <v>0.72660000000000002</v>
      </c>
      <c r="J2395" s="1">
        <v>0.72060000000000002</v>
      </c>
      <c r="K2395" s="1">
        <v>2.5063</v>
      </c>
      <c r="L2395" s="1">
        <v>0.63100000000000001</v>
      </c>
      <c r="M2395">
        <v>1</v>
      </c>
    </row>
    <row r="2396" spans="1:13" x14ac:dyDescent="0.3">
      <c r="A2396" s="2">
        <v>79078</v>
      </c>
      <c r="B2396" s="1">
        <v>1155.8130000000001</v>
      </c>
      <c r="C2396" s="1">
        <v>487.59679999999997</v>
      </c>
      <c r="D2396" s="1">
        <v>206.77879999999999</v>
      </c>
      <c r="E2396" s="2">
        <v>79807</v>
      </c>
      <c r="F2396" s="1">
        <v>317.30939999999998</v>
      </c>
      <c r="G2396" s="1">
        <v>0.90559999999999996</v>
      </c>
      <c r="H2396" s="1">
        <v>0.9909</v>
      </c>
      <c r="I2396" s="1">
        <v>0.74870000000000003</v>
      </c>
      <c r="J2396" s="1">
        <v>0.74390000000000001</v>
      </c>
      <c r="K2396" s="1">
        <v>2.3580999999999999</v>
      </c>
      <c r="L2396" s="1">
        <v>0.65080000000000005</v>
      </c>
      <c r="M2396">
        <v>1</v>
      </c>
    </row>
    <row r="2397" spans="1:13" x14ac:dyDescent="0.3">
      <c r="A2397" s="2">
        <v>103396</v>
      </c>
      <c r="B2397" s="1">
        <v>1314.1379999999999</v>
      </c>
      <c r="C2397" s="1">
        <v>546.37009999999998</v>
      </c>
      <c r="D2397" s="1">
        <v>241.5917</v>
      </c>
      <c r="E2397" s="2">
        <v>104231</v>
      </c>
      <c r="F2397" s="1">
        <v>362.8331</v>
      </c>
      <c r="G2397" s="1">
        <v>0.89690000000000003</v>
      </c>
      <c r="H2397" s="1">
        <v>0.99199999999999999</v>
      </c>
      <c r="I2397" s="1">
        <v>0.62590000000000001</v>
      </c>
      <c r="J2397" s="1">
        <v>0.75239999999999996</v>
      </c>
      <c r="K2397" s="1">
        <v>2.2614999999999998</v>
      </c>
      <c r="L2397" s="1">
        <v>0.66410000000000002</v>
      </c>
      <c r="M2397">
        <v>1</v>
      </c>
    </row>
    <row r="2398" spans="1:13" x14ac:dyDescent="0.3">
      <c r="A2398" s="2">
        <v>99855</v>
      </c>
      <c r="B2398" s="1">
        <v>1293.2940000000001</v>
      </c>
      <c r="C2398" s="1">
        <v>538.95529999999997</v>
      </c>
      <c r="D2398" s="1">
        <v>236.69460000000001</v>
      </c>
      <c r="E2398" s="2">
        <v>100620</v>
      </c>
      <c r="F2398" s="1">
        <v>356.56599999999997</v>
      </c>
      <c r="G2398" s="1">
        <v>0.89839999999999998</v>
      </c>
      <c r="H2398" s="1">
        <v>0.99239999999999995</v>
      </c>
      <c r="I2398" s="1">
        <v>0.66080000000000005</v>
      </c>
      <c r="J2398" s="1">
        <v>0.75019999999999998</v>
      </c>
      <c r="K2398" s="1">
        <v>2.2770000000000001</v>
      </c>
      <c r="L2398" s="1">
        <v>0.66159999999999997</v>
      </c>
      <c r="M2398">
        <v>1</v>
      </c>
    </row>
    <row r="2399" spans="1:13" x14ac:dyDescent="0.3">
      <c r="A2399" s="2">
        <v>91096</v>
      </c>
      <c r="B2399" s="1">
        <v>1232.652</v>
      </c>
      <c r="C2399" s="1">
        <v>505.92129999999997</v>
      </c>
      <c r="D2399" s="1">
        <v>230.97139999999999</v>
      </c>
      <c r="E2399" s="2">
        <v>92311</v>
      </c>
      <c r="F2399" s="1">
        <v>340.56869999999998</v>
      </c>
      <c r="G2399" s="1">
        <v>0.88970000000000005</v>
      </c>
      <c r="H2399" s="1">
        <v>0.98680000000000001</v>
      </c>
      <c r="I2399" s="1">
        <v>0.56799999999999995</v>
      </c>
      <c r="J2399" s="1">
        <v>0.75339999999999996</v>
      </c>
      <c r="K2399" s="1">
        <v>2.1903999999999999</v>
      </c>
      <c r="L2399" s="1">
        <v>0.67320000000000002</v>
      </c>
      <c r="M2399">
        <v>1</v>
      </c>
    </row>
    <row r="2400" spans="1:13" x14ac:dyDescent="0.3">
      <c r="A2400" s="2">
        <v>61779</v>
      </c>
      <c r="B2400" s="1">
        <v>972.71500000000003</v>
      </c>
      <c r="C2400" s="1">
        <v>388.38</v>
      </c>
      <c r="D2400" s="1">
        <v>202.9128</v>
      </c>
      <c r="E2400" s="2">
        <v>62368</v>
      </c>
      <c r="F2400" s="1">
        <v>280.46289999999999</v>
      </c>
      <c r="G2400" s="1">
        <v>0.85270000000000001</v>
      </c>
      <c r="H2400" s="1">
        <v>0.99060000000000004</v>
      </c>
      <c r="I2400" s="1">
        <v>0.72009999999999996</v>
      </c>
      <c r="J2400" s="1">
        <v>0.82050000000000001</v>
      </c>
      <c r="K2400" s="1">
        <v>1.9139999999999999</v>
      </c>
      <c r="L2400" s="1">
        <v>0.72209999999999996</v>
      </c>
      <c r="M2400">
        <v>1</v>
      </c>
    </row>
    <row r="2401" spans="1:13" x14ac:dyDescent="0.3">
      <c r="A2401" s="2">
        <v>66784</v>
      </c>
      <c r="B2401" s="1">
        <v>1045.2190000000001</v>
      </c>
      <c r="C2401" s="1">
        <v>433.04480000000001</v>
      </c>
      <c r="D2401" s="1">
        <v>197.2946</v>
      </c>
      <c r="E2401" s="2">
        <v>67349</v>
      </c>
      <c r="F2401" s="1">
        <v>291.60250000000002</v>
      </c>
      <c r="G2401" s="1">
        <v>0.89019999999999999</v>
      </c>
      <c r="H2401" s="1">
        <v>0.99160000000000004</v>
      </c>
      <c r="I2401" s="1">
        <v>0.68769999999999998</v>
      </c>
      <c r="J2401" s="1">
        <v>0.76819999999999999</v>
      </c>
      <c r="K2401" s="1">
        <v>2.1949000000000001</v>
      </c>
      <c r="L2401" s="1">
        <v>0.6734</v>
      </c>
      <c r="M2401">
        <v>1</v>
      </c>
    </row>
    <row r="2402" spans="1:13" x14ac:dyDescent="0.3">
      <c r="A2402" s="2">
        <v>72004</v>
      </c>
      <c r="B2402" s="1">
        <v>1082.73</v>
      </c>
      <c r="C2402" s="1">
        <v>442.58420000000001</v>
      </c>
      <c r="D2402" s="1">
        <v>207.85470000000001</v>
      </c>
      <c r="E2402" s="2">
        <v>72691</v>
      </c>
      <c r="F2402" s="1">
        <v>302.78429999999997</v>
      </c>
      <c r="G2402" s="1">
        <v>0.88290000000000002</v>
      </c>
      <c r="H2402" s="1">
        <v>0.99050000000000005</v>
      </c>
      <c r="I2402" s="1">
        <v>0.58889999999999998</v>
      </c>
      <c r="J2402" s="1">
        <v>0.77180000000000004</v>
      </c>
      <c r="K2402" s="1">
        <v>2.1293000000000002</v>
      </c>
      <c r="L2402" s="1">
        <v>0.68410000000000004</v>
      </c>
      <c r="M2402">
        <v>1</v>
      </c>
    </row>
    <row r="2403" spans="1:13" x14ac:dyDescent="0.3">
      <c r="A2403" s="2">
        <v>94624</v>
      </c>
      <c r="B2403" s="1">
        <v>1281.4739999999999</v>
      </c>
      <c r="C2403" s="1">
        <v>544.93119999999999</v>
      </c>
      <c r="D2403" s="1">
        <v>221.8921</v>
      </c>
      <c r="E2403" s="2">
        <v>95346</v>
      </c>
      <c r="F2403" s="1">
        <v>347.10090000000002</v>
      </c>
      <c r="G2403" s="1">
        <v>0.9133</v>
      </c>
      <c r="H2403" s="1">
        <v>0.99239999999999995</v>
      </c>
      <c r="I2403" s="1">
        <v>0.76349999999999996</v>
      </c>
      <c r="J2403" s="1">
        <v>0.72409999999999997</v>
      </c>
      <c r="K2403" s="1">
        <v>2.4558</v>
      </c>
      <c r="L2403" s="1">
        <v>0.63700000000000001</v>
      </c>
      <c r="M2403">
        <v>1</v>
      </c>
    </row>
    <row r="2404" spans="1:13" x14ac:dyDescent="0.3">
      <c r="A2404" s="2">
        <v>94732</v>
      </c>
      <c r="B2404" s="1">
        <v>1264.2860000000001</v>
      </c>
      <c r="C2404" s="1">
        <v>528.80039999999997</v>
      </c>
      <c r="D2404" s="1">
        <v>228.81450000000001</v>
      </c>
      <c r="E2404" s="2">
        <v>95643</v>
      </c>
      <c r="F2404" s="1">
        <v>347.2989</v>
      </c>
      <c r="G2404" s="1">
        <v>0.90149999999999997</v>
      </c>
      <c r="H2404" s="1">
        <v>0.99050000000000005</v>
      </c>
      <c r="I2404" s="1">
        <v>0.69159999999999999</v>
      </c>
      <c r="J2404" s="1">
        <v>0.74480000000000002</v>
      </c>
      <c r="K2404" s="1">
        <v>2.3109999999999999</v>
      </c>
      <c r="L2404" s="1">
        <v>0.65680000000000005</v>
      </c>
      <c r="M2404">
        <v>1</v>
      </c>
    </row>
    <row r="2405" spans="1:13" x14ac:dyDescent="0.3">
      <c r="A2405" s="2">
        <v>62892</v>
      </c>
      <c r="B2405" s="1">
        <v>988.63400000000001</v>
      </c>
      <c r="C2405" s="1">
        <v>399.49810000000002</v>
      </c>
      <c r="D2405" s="1">
        <v>202.7165</v>
      </c>
      <c r="E2405" s="2">
        <v>63450</v>
      </c>
      <c r="F2405" s="1">
        <v>282.97809999999998</v>
      </c>
      <c r="G2405" s="1">
        <v>0.86170000000000002</v>
      </c>
      <c r="H2405" s="1">
        <v>0.99119999999999997</v>
      </c>
      <c r="I2405" s="1">
        <v>0.70240000000000002</v>
      </c>
      <c r="J2405" s="1">
        <v>0.80859999999999999</v>
      </c>
      <c r="K2405" s="1">
        <v>1.9706999999999999</v>
      </c>
      <c r="L2405" s="1">
        <v>0.70830000000000004</v>
      </c>
      <c r="M2405">
        <v>1</v>
      </c>
    </row>
    <row r="2406" spans="1:13" x14ac:dyDescent="0.3">
      <c r="A2406" s="2">
        <v>85855</v>
      </c>
      <c r="B2406" s="1">
        <v>1160.9100000000001</v>
      </c>
      <c r="C2406" s="1">
        <v>472.952</v>
      </c>
      <c r="D2406" s="1">
        <v>232.00890000000001</v>
      </c>
      <c r="E2406" s="2">
        <v>86515</v>
      </c>
      <c r="F2406" s="1">
        <v>330.6266</v>
      </c>
      <c r="G2406" s="1">
        <v>0.87139999999999995</v>
      </c>
      <c r="H2406" s="1">
        <v>0.99239999999999995</v>
      </c>
      <c r="I2406" s="1">
        <v>0.74380000000000002</v>
      </c>
      <c r="J2406" s="1">
        <v>0.80049999999999999</v>
      </c>
      <c r="K2406" s="1">
        <v>2.0385</v>
      </c>
      <c r="L2406" s="1">
        <v>0.69910000000000005</v>
      </c>
      <c r="M2406">
        <v>1</v>
      </c>
    </row>
    <row r="2407" spans="1:13" x14ac:dyDescent="0.3">
      <c r="A2407" s="2">
        <v>83336</v>
      </c>
      <c r="B2407" s="1">
        <v>1267.7270000000001</v>
      </c>
      <c r="C2407" s="1">
        <v>554.81820000000005</v>
      </c>
      <c r="D2407" s="1">
        <v>192.67060000000001</v>
      </c>
      <c r="E2407" s="2">
        <v>84389</v>
      </c>
      <c r="F2407" s="1">
        <v>325.74020000000002</v>
      </c>
      <c r="G2407" s="1">
        <v>0.93779999999999997</v>
      </c>
      <c r="H2407" s="1">
        <v>0.98750000000000004</v>
      </c>
      <c r="I2407" s="1">
        <v>0.76419999999999999</v>
      </c>
      <c r="J2407" s="1">
        <v>0.65159999999999996</v>
      </c>
      <c r="K2407" s="1">
        <v>2.8795999999999999</v>
      </c>
      <c r="L2407" s="1">
        <v>0.58709999999999996</v>
      </c>
      <c r="M2407">
        <v>1</v>
      </c>
    </row>
    <row r="2408" spans="1:13" x14ac:dyDescent="0.3">
      <c r="A2408" s="2">
        <v>94469</v>
      </c>
      <c r="B2408" s="1">
        <v>1265.1220000000001</v>
      </c>
      <c r="C2408" s="1">
        <v>527.59929999999997</v>
      </c>
      <c r="D2408" s="1">
        <v>229.10650000000001</v>
      </c>
      <c r="E2408" s="2">
        <v>95567</v>
      </c>
      <c r="F2408" s="1">
        <v>346.81650000000002</v>
      </c>
      <c r="G2408" s="1">
        <v>0.90080000000000005</v>
      </c>
      <c r="H2408" s="1">
        <v>0.98850000000000005</v>
      </c>
      <c r="I2408" s="1">
        <v>0.71389999999999998</v>
      </c>
      <c r="J2408" s="1">
        <v>0.74170000000000003</v>
      </c>
      <c r="K2408" s="1">
        <v>2.3029000000000002</v>
      </c>
      <c r="L2408" s="1">
        <v>0.6573</v>
      </c>
      <c r="M2408">
        <v>1</v>
      </c>
    </row>
    <row r="2409" spans="1:13" x14ac:dyDescent="0.3">
      <c r="A2409" s="2">
        <v>90610</v>
      </c>
      <c r="B2409" s="1">
        <v>1206.7249999999999</v>
      </c>
      <c r="C2409" s="1">
        <v>478.2473</v>
      </c>
      <c r="D2409" s="1">
        <v>242.49199999999999</v>
      </c>
      <c r="E2409" s="2">
        <v>91747</v>
      </c>
      <c r="F2409" s="1">
        <v>339.65899999999999</v>
      </c>
      <c r="G2409" s="1">
        <v>0.8619</v>
      </c>
      <c r="H2409" s="1">
        <v>0.98760000000000003</v>
      </c>
      <c r="I2409" s="1">
        <v>0.73960000000000004</v>
      </c>
      <c r="J2409" s="1">
        <v>0.78190000000000004</v>
      </c>
      <c r="K2409" s="1">
        <v>1.9722</v>
      </c>
      <c r="L2409" s="1">
        <v>0.71020000000000005</v>
      </c>
      <c r="M2409">
        <v>1</v>
      </c>
    </row>
    <row r="2410" spans="1:13" x14ac:dyDescent="0.3">
      <c r="A2410" s="2">
        <v>70200</v>
      </c>
      <c r="B2410" s="1">
        <v>1098.4090000000001</v>
      </c>
      <c r="C2410" s="1">
        <v>467.66449999999998</v>
      </c>
      <c r="D2410" s="1">
        <v>191.46090000000001</v>
      </c>
      <c r="E2410" s="2">
        <v>70983</v>
      </c>
      <c r="F2410" s="1">
        <v>298.96719999999999</v>
      </c>
      <c r="G2410" s="1">
        <v>0.91239999999999999</v>
      </c>
      <c r="H2410" s="1">
        <v>0.98899999999999999</v>
      </c>
      <c r="I2410" s="1">
        <v>0.76759999999999995</v>
      </c>
      <c r="J2410" s="1">
        <v>0.73119999999999996</v>
      </c>
      <c r="K2410" s="1">
        <v>2.4426000000000001</v>
      </c>
      <c r="L2410" s="1">
        <v>0.63929999999999998</v>
      </c>
      <c r="M2410">
        <v>1</v>
      </c>
    </row>
    <row r="2411" spans="1:13" x14ac:dyDescent="0.3">
      <c r="A2411" s="2">
        <v>97605</v>
      </c>
      <c r="B2411" s="1">
        <v>1295.9749999999999</v>
      </c>
      <c r="C2411" s="1">
        <v>535.25670000000002</v>
      </c>
      <c r="D2411" s="1">
        <v>233.1001</v>
      </c>
      <c r="E2411" s="2">
        <v>98507</v>
      </c>
      <c r="F2411" s="1">
        <v>352.52600000000001</v>
      </c>
      <c r="G2411" s="1">
        <v>0.9002</v>
      </c>
      <c r="H2411" s="1">
        <v>0.99080000000000001</v>
      </c>
      <c r="I2411" s="1">
        <v>0.56930000000000003</v>
      </c>
      <c r="J2411" s="1">
        <v>0.73029999999999995</v>
      </c>
      <c r="K2411" s="1">
        <v>2.2963</v>
      </c>
      <c r="L2411" s="1">
        <v>0.65859999999999996</v>
      </c>
      <c r="M2411">
        <v>1</v>
      </c>
    </row>
    <row r="2412" spans="1:13" x14ac:dyDescent="0.3">
      <c r="A2412" s="2">
        <v>88928</v>
      </c>
      <c r="B2412" s="1">
        <v>1200.894</v>
      </c>
      <c r="C2412" s="1">
        <v>486.56060000000002</v>
      </c>
      <c r="D2412" s="1">
        <v>233.6096</v>
      </c>
      <c r="E2412" s="2">
        <v>90097</v>
      </c>
      <c r="F2412" s="1">
        <v>336.49169999999998</v>
      </c>
      <c r="G2412" s="1">
        <v>0.87719999999999998</v>
      </c>
      <c r="H2412" s="1">
        <v>0.98699999999999999</v>
      </c>
      <c r="I2412" s="1">
        <v>0.59379999999999999</v>
      </c>
      <c r="J2412" s="1">
        <v>0.77490000000000003</v>
      </c>
      <c r="K2412" s="1">
        <v>2.0828000000000002</v>
      </c>
      <c r="L2412" s="1">
        <v>0.69159999999999999</v>
      </c>
      <c r="M2412">
        <v>1</v>
      </c>
    </row>
    <row r="2413" spans="1:13" x14ac:dyDescent="0.3">
      <c r="A2413" s="2">
        <v>79451</v>
      </c>
      <c r="B2413" s="1">
        <v>1161.0129999999999</v>
      </c>
      <c r="C2413" s="1">
        <v>487.29349999999999</v>
      </c>
      <c r="D2413" s="1">
        <v>208.018</v>
      </c>
      <c r="E2413" s="2">
        <v>80347</v>
      </c>
      <c r="F2413" s="1">
        <v>318.05680000000001</v>
      </c>
      <c r="G2413" s="1">
        <v>0.90429999999999999</v>
      </c>
      <c r="H2413" s="1">
        <v>0.98880000000000001</v>
      </c>
      <c r="I2413" s="1">
        <v>0.76280000000000003</v>
      </c>
      <c r="J2413" s="1">
        <v>0.74070000000000003</v>
      </c>
      <c r="K2413" s="1">
        <v>2.3426</v>
      </c>
      <c r="L2413" s="1">
        <v>0.65269999999999995</v>
      </c>
      <c r="M2413">
        <v>1</v>
      </c>
    </row>
    <row r="2414" spans="1:13" x14ac:dyDescent="0.3">
      <c r="A2414" s="2">
        <v>82347</v>
      </c>
      <c r="B2414" s="1">
        <v>1196.7349999999999</v>
      </c>
      <c r="C2414" s="1">
        <v>503.65300000000002</v>
      </c>
      <c r="D2414" s="1">
        <v>209.07140000000001</v>
      </c>
      <c r="E2414" s="2">
        <v>83084</v>
      </c>
      <c r="F2414" s="1">
        <v>323.80160000000001</v>
      </c>
      <c r="G2414" s="1">
        <v>0.90980000000000005</v>
      </c>
      <c r="H2414" s="1">
        <v>0.99109999999999998</v>
      </c>
      <c r="I2414" s="1">
        <v>0.71889999999999998</v>
      </c>
      <c r="J2414" s="1">
        <v>0.72250000000000003</v>
      </c>
      <c r="K2414" s="1">
        <v>2.4089999999999998</v>
      </c>
      <c r="L2414" s="1">
        <v>0.64290000000000003</v>
      </c>
      <c r="M2414">
        <v>1</v>
      </c>
    </row>
    <row r="2415" spans="1:13" x14ac:dyDescent="0.3">
      <c r="A2415" s="2">
        <v>88135</v>
      </c>
      <c r="B2415" s="1">
        <v>1208.556</v>
      </c>
      <c r="C2415" s="1">
        <v>492.33249999999998</v>
      </c>
      <c r="D2415" s="1">
        <v>230.73070000000001</v>
      </c>
      <c r="E2415" s="2">
        <v>89051</v>
      </c>
      <c r="F2415" s="1">
        <v>334.988</v>
      </c>
      <c r="G2415" s="1">
        <v>0.88339999999999996</v>
      </c>
      <c r="H2415" s="1">
        <v>0.98970000000000002</v>
      </c>
      <c r="I2415" s="1">
        <v>0.68979999999999997</v>
      </c>
      <c r="J2415" s="1">
        <v>0.75829999999999997</v>
      </c>
      <c r="K2415" s="1">
        <v>2.1337999999999999</v>
      </c>
      <c r="L2415" s="1">
        <v>0.6804</v>
      </c>
      <c r="M2415">
        <v>1</v>
      </c>
    </row>
    <row r="2416" spans="1:13" x14ac:dyDescent="0.3">
      <c r="A2416" s="2">
        <v>71351</v>
      </c>
      <c r="B2416" s="1">
        <v>1167.6569999999999</v>
      </c>
      <c r="C2416" s="1">
        <v>506.3981</v>
      </c>
      <c r="D2416" s="1">
        <v>180.21029999999999</v>
      </c>
      <c r="E2416" s="2">
        <v>72337</v>
      </c>
      <c r="F2416" s="1">
        <v>301.40820000000002</v>
      </c>
      <c r="G2416" s="1">
        <v>0.9345</v>
      </c>
      <c r="H2416" s="1">
        <v>0.98640000000000005</v>
      </c>
      <c r="I2416" s="1">
        <v>0.67</v>
      </c>
      <c r="J2416" s="1">
        <v>0.65759999999999996</v>
      </c>
      <c r="K2416" s="1">
        <v>2.81</v>
      </c>
      <c r="L2416" s="1">
        <v>0.59519999999999995</v>
      </c>
      <c r="M2416">
        <v>1</v>
      </c>
    </row>
    <row r="2417" spans="1:13" x14ac:dyDescent="0.3">
      <c r="A2417" s="2">
        <v>91417</v>
      </c>
      <c r="B2417" s="1">
        <v>1290.194</v>
      </c>
      <c r="C2417" s="1">
        <v>558.61509999999998</v>
      </c>
      <c r="D2417" s="1">
        <v>209.18879999999999</v>
      </c>
      <c r="E2417" s="2">
        <v>92193</v>
      </c>
      <c r="F2417" s="1">
        <v>341.16820000000001</v>
      </c>
      <c r="G2417" s="1">
        <v>0.92720000000000002</v>
      </c>
      <c r="H2417" s="1">
        <v>0.99160000000000004</v>
      </c>
      <c r="I2417" s="1">
        <v>0.54469999999999996</v>
      </c>
      <c r="J2417" s="1">
        <v>0.69010000000000005</v>
      </c>
      <c r="K2417" s="1">
        <v>2.6703999999999999</v>
      </c>
      <c r="L2417" s="1">
        <v>0.61070000000000002</v>
      </c>
      <c r="M2417">
        <v>1</v>
      </c>
    </row>
    <row r="2418" spans="1:13" x14ac:dyDescent="0.3">
      <c r="A2418" s="2">
        <v>63612</v>
      </c>
      <c r="B2418" s="1">
        <v>1045.8699999999999</v>
      </c>
      <c r="C2418" s="1">
        <v>440.06009999999998</v>
      </c>
      <c r="D2418" s="1">
        <v>185.23830000000001</v>
      </c>
      <c r="E2418" s="2">
        <v>64489</v>
      </c>
      <c r="F2418" s="1">
        <v>284.59320000000002</v>
      </c>
      <c r="G2418" s="1">
        <v>0.90710000000000002</v>
      </c>
      <c r="H2418" s="1">
        <v>0.98640000000000005</v>
      </c>
      <c r="I2418" s="1">
        <v>0.56359999999999999</v>
      </c>
      <c r="J2418" s="1">
        <v>0.73080000000000001</v>
      </c>
      <c r="K2418" s="1">
        <v>2.3755999999999999</v>
      </c>
      <c r="L2418" s="1">
        <v>0.64670000000000005</v>
      </c>
      <c r="M2418">
        <v>1</v>
      </c>
    </row>
    <row r="2419" spans="1:13" x14ac:dyDescent="0.3">
      <c r="A2419" s="2">
        <v>54545</v>
      </c>
      <c r="B2419" s="1">
        <v>1007.793</v>
      </c>
      <c r="C2419" s="1">
        <v>441.5838</v>
      </c>
      <c r="D2419" s="1">
        <v>160.6267</v>
      </c>
      <c r="E2419" s="2">
        <v>55450</v>
      </c>
      <c r="F2419" s="1">
        <v>263.53149999999999</v>
      </c>
      <c r="G2419" s="1">
        <v>0.93149999999999999</v>
      </c>
      <c r="H2419" s="1">
        <v>0.98370000000000002</v>
      </c>
      <c r="I2419" s="1">
        <v>0.74809999999999999</v>
      </c>
      <c r="J2419" s="1">
        <v>0.67490000000000006</v>
      </c>
      <c r="K2419" s="1">
        <v>2.7490999999999999</v>
      </c>
      <c r="L2419" s="1">
        <v>0.5968</v>
      </c>
      <c r="M2419">
        <v>1</v>
      </c>
    </row>
    <row r="2420" spans="1:13" x14ac:dyDescent="0.3">
      <c r="A2420" s="2">
        <v>82214</v>
      </c>
      <c r="B2420" s="1">
        <v>1230.8050000000001</v>
      </c>
      <c r="C2420" s="1">
        <v>536.97360000000003</v>
      </c>
      <c r="D2420" s="1">
        <v>195.44540000000001</v>
      </c>
      <c r="E2420" s="2">
        <v>83103</v>
      </c>
      <c r="F2420" s="1">
        <v>323.54000000000002</v>
      </c>
      <c r="G2420" s="1">
        <v>0.93140000000000001</v>
      </c>
      <c r="H2420" s="1">
        <v>0.98929999999999996</v>
      </c>
      <c r="I2420" s="1">
        <v>0.50049999999999994</v>
      </c>
      <c r="J2420" s="1">
        <v>0.68200000000000005</v>
      </c>
      <c r="K2420" s="1">
        <v>2.7473999999999998</v>
      </c>
      <c r="L2420" s="1">
        <v>0.60250000000000004</v>
      </c>
      <c r="M2420">
        <v>1</v>
      </c>
    </row>
    <row r="2421" spans="1:13" x14ac:dyDescent="0.3">
      <c r="A2421" s="2">
        <v>66001</v>
      </c>
      <c r="B2421" s="1">
        <v>1069.079</v>
      </c>
      <c r="C2421" s="1">
        <v>453.84820000000002</v>
      </c>
      <c r="D2421" s="1">
        <v>186.9632</v>
      </c>
      <c r="E2421" s="2">
        <v>66827</v>
      </c>
      <c r="F2421" s="1">
        <v>289.88810000000001</v>
      </c>
      <c r="G2421" s="1">
        <v>0.91120000000000001</v>
      </c>
      <c r="H2421" s="1">
        <v>0.98760000000000003</v>
      </c>
      <c r="I2421" s="1">
        <v>0.54210000000000003</v>
      </c>
      <c r="J2421" s="1">
        <v>0.72570000000000001</v>
      </c>
      <c r="K2421" s="1">
        <v>2.4275000000000002</v>
      </c>
      <c r="L2421" s="1">
        <v>0.63870000000000005</v>
      </c>
      <c r="M2421">
        <v>1</v>
      </c>
    </row>
    <row r="2422" spans="1:13" x14ac:dyDescent="0.3">
      <c r="A2422" s="2">
        <v>109006</v>
      </c>
      <c r="B2422" s="1">
        <v>1367.423</v>
      </c>
      <c r="C2422" s="1">
        <v>570.33619999999996</v>
      </c>
      <c r="D2422" s="1">
        <v>244.03440000000001</v>
      </c>
      <c r="E2422" s="2">
        <v>110017</v>
      </c>
      <c r="F2422" s="1">
        <v>372.54629999999997</v>
      </c>
      <c r="G2422" s="1">
        <v>0.90380000000000005</v>
      </c>
      <c r="H2422" s="1">
        <v>0.99080000000000001</v>
      </c>
      <c r="I2422" s="1">
        <v>0.58109999999999995</v>
      </c>
      <c r="J2422" s="1">
        <v>0.73260000000000003</v>
      </c>
      <c r="K2422" s="1">
        <v>2.3371</v>
      </c>
      <c r="L2422" s="1">
        <v>0.6532</v>
      </c>
      <c r="M2422">
        <v>1</v>
      </c>
    </row>
    <row r="2423" spans="1:13" x14ac:dyDescent="0.3">
      <c r="A2423" s="2">
        <v>72636</v>
      </c>
      <c r="B2423" s="1">
        <v>1095.028</v>
      </c>
      <c r="C2423" s="1">
        <v>457.10579999999999</v>
      </c>
      <c r="D2423" s="1">
        <v>203.12479999999999</v>
      </c>
      <c r="E2423" s="2">
        <v>73264</v>
      </c>
      <c r="F2423" s="1">
        <v>304.11020000000002</v>
      </c>
      <c r="G2423" s="1">
        <v>0.89580000000000004</v>
      </c>
      <c r="H2423" s="1">
        <v>0.99139999999999995</v>
      </c>
      <c r="I2423" s="1">
        <v>0.63649999999999995</v>
      </c>
      <c r="J2423" s="1">
        <v>0.76119999999999999</v>
      </c>
      <c r="K2423" s="1">
        <v>2.2504</v>
      </c>
      <c r="L2423" s="1">
        <v>0.6653</v>
      </c>
      <c r="M2423">
        <v>1</v>
      </c>
    </row>
    <row r="2424" spans="1:13" x14ac:dyDescent="0.3">
      <c r="A2424" s="2">
        <v>94411</v>
      </c>
      <c r="B2424" s="1">
        <v>1257.53</v>
      </c>
      <c r="C2424" s="1">
        <v>525.34410000000003</v>
      </c>
      <c r="D2424" s="1">
        <v>229.5001</v>
      </c>
      <c r="E2424" s="2">
        <v>95183</v>
      </c>
      <c r="F2424" s="1">
        <v>346.71</v>
      </c>
      <c r="G2424" s="1">
        <v>0.89949999999999997</v>
      </c>
      <c r="H2424" s="1">
        <v>0.9919</v>
      </c>
      <c r="I2424" s="1">
        <v>0.59809999999999997</v>
      </c>
      <c r="J2424" s="1">
        <v>0.75019999999999998</v>
      </c>
      <c r="K2424" s="1">
        <v>2.2890999999999999</v>
      </c>
      <c r="L2424" s="1">
        <v>0.66</v>
      </c>
      <c r="M2424">
        <v>1</v>
      </c>
    </row>
    <row r="2425" spans="1:13" x14ac:dyDescent="0.3">
      <c r="A2425" s="2">
        <v>81686</v>
      </c>
      <c r="B2425" s="1">
        <v>1129.2950000000001</v>
      </c>
      <c r="C2425" s="1">
        <v>461.64350000000002</v>
      </c>
      <c r="D2425" s="1">
        <v>226.06700000000001</v>
      </c>
      <c r="E2425" s="2">
        <v>82380</v>
      </c>
      <c r="F2425" s="1">
        <v>322.49939999999998</v>
      </c>
      <c r="G2425" s="1">
        <v>0.87190000000000001</v>
      </c>
      <c r="H2425" s="1">
        <v>0.99160000000000004</v>
      </c>
      <c r="I2425" s="1">
        <v>0.71160000000000001</v>
      </c>
      <c r="J2425" s="1">
        <v>0.80489999999999995</v>
      </c>
      <c r="K2425" s="1">
        <v>2.0421</v>
      </c>
      <c r="L2425" s="1">
        <v>0.6986</v>
      </c>
      <c r="M2425">
        <v>1</v>
      </c>
    </row>
    <row r="2426" spans="1:13" x14ac:dyDescent="0.3">
      <c r="A2426" s="2">
        <v>57159</v>
      </c>
      <c r="B2426" s="1">
        <v>937.84900000000005</v>
      </c>
      <c r="C2426" s="1">
        <v>374.33170000000001</v>
      </c>
      <c r="D2426" s="1">
        <v>195.089</v>
      </c>
      <c r="E2426" s="2">
        <v>57693</v>
      </c>
      <c r="F2426" s="1">
        <v>269.77229999999997</v>
      </c>
      <c r="G2426" s="1">
        <v>0.85350000000000004</v>
      </c>
      <c r="H2426" s="1">
        <v>0.99070000000000003</v>
      </c>
      <c r="I2426" s="1">
        <v>0.66200000000000003</v>
      </c>
      <c r="J2426" s="1">
        <v>0.81659999999999999</v>
      </c>
      <c r="K2426" s="1">
        <v>1.9188000000000001</v>
      </c>
      <c r="L2426" s="1">
        <v>0.72070000000000001</v>
      </c>
      <c r="M2426">
        <v>1</v>
      </c>
    </row>
    <row r="2427" spans="1:13" x14ac:dyDescent="0.3">
      <c r="A2427" s="2">
        <v>93261</v>
      </c>
      <c r="B2427" s="1">
        <v>1229.3620000000001</v>
      </c>
      <c r="C2427" s="1">
        <v>509.30099999999999</v>
      </c>
      <c r="D2427" s="1">
        <v>234.17500000000001</v>
      </c>
      <c r="E2427" s="2">
        <v>93958</v>
      </c>
      <c r="F2427" s="1">
        <v>344.59190000000001</v>
      </c>
      <c r="G2427" s="1">
        <v>0.88800000000000001</v>
      </c>
      <c r="H2427" s="1">
        <v>0.99260000000000004</v>
      </c>
      <c r="I2427" s="1">
        <v>0.75019999999999998</v>
      </c>
      <c r="J2427" s="1">
        <v>0.77539999999999998</v>
      </c>
      <c r="K2427" s="1">
        <v>2.1749000000000001</v>
      </c>
      <c r="L2427" s="1">
        <v>0.67659999999999998</v>
      </c>
      <c r="M2427">
        <v>1</v>
      </c>
    </row>
    <row r="2428" spans="1:13" x14ac:dyDescent="0.3">
      <c r="A2428" s="2">
        <v>88640</v>
      </c>
      <c r="B2428" s="1">
        <v>1279.8330000000001</v>
      </c>
      <c r="C2428" s="1">
        <v>553.90150000000006</v>
      </c>
      <c r="D2428" s="1">
        <v>205.2628</v>
      </c>
      <c r="E2428" s="2">
        <v>89536</v>
      </c>
      <c r="F2428" s="1">
        <v>335.94639999999998</v>
      </c>
      <c r="G2428" s="1">
        <v>0.92879999999999996</v>
      </c>
      <c r="H2428" s="1">
        <v>0.99</v>
      </c>
      <c r="I2428" s="1">
        <v>0.51190000000000002</v>
      </c>
      <c r="J2428" s="1">
        <v>0.68</v>
      </c>
      <c r="K2428" s="1">
        <v>2.6985000000000001</v>
      </c>
      <c r="L2428" s="1">
        <v>0.60650000000000004</v>
      </c>
      <c r="M2428">
        <v>1</v>
      </c>
    </row>
    <row r="2429" spans="1:13" x14ac:dyDescent="0.3">
      <c r="A2429" s="2">
        <v>88643</v>
      </c>
      <c r="B2429" s="1">
        <v>1185.732</v>
      </c>
      <c r="C2429" s="1">
        <v>482.95780000000002</v>
      </c>
      <c r="D2429" s="1">
        <v>234.81030000000001</v>
      </c>
      <c r="E2429" s="2">
        <v>89304</v>
      </c>
      <c r="F2429" s="1">
        <v>335.952</v>
      </c>
      <c r="G2429" s="1">
        <v>0.87390000000000001</v>
      </c>
      <c r="H2429" s="1">
        <v>0.99260000000000004</v>
      </c>
      <c r="I2429" s="1">
        <v>0.6905</v>
      </c>
      <c r="J2429" s="1">
        <v>0.7923</v>
      </c>
      <c r="K2429" s="1">
        <v>2.0568</v>
      </c>
      <c r="L2429" s="1">
        <v>0.6956</v>
      </c>
      <c r="M2429">
        <v>1</v>
      </c>
    </row>
    <row r="2430" spans="1:13" x14ac:dyDescent="0.3">
      <c r="A2430" s="2">
        <v>62772</v>
      </c>
      <c r="B2430" s="1">
        <v>1003.9349999999999</v>
      </c>
      <c r="C2430" s="1">
        <v>411.4486</v>
      </c>
      <c r="D2430" s="1">
        <v>194.83760000000001</v>
      </c>
      <c r="E2430" s="2">
        <v>63391</v>
      </c>
      <c r="F2430" s="1">
        <v>282.70800000000003</v>
      </c>
      <c r="G2430" s="1">
        <v>0.88080000000000003</v>
      </c>
      <c r="H2430" s="1">
        <v>0.99019999999999997</v>
      </c>
      <c r="I2430" s="1">
        <v>0.70020000000000004</v>
      </c>
      <c r="J2430" s="1">
        <v>0.78259999999999996</v>
      </c>
      <c r="K2430" s="1">
        <v>2.1118000000000001</v>
      </c>
      <c r="L2430" s="1">
        <v>0.68710000000000004</v>
      </c>
      <c r="M2430">
        <v>1</v>
      </c>
    </row>
    <row r="2431" spans="1:13" x14ac:dyDescent="0.3">
      <c r="A2431" s="2">
        <v>95077</v>
      </c>
      <c r="B2431" s="1">
        <v>1267.395</v>
      </c>
      <c r="C2431" s="1">
        <v>533.65170000000001</v>
      </c>
      <c r="D2431" s="1">
        <v>227.673</v>
      </c>
      <c r="E2431" s="2">
        <v>96067</v>
      </c>
      <c r="F2431" s="1">
        <v>347.9307</v>
      </c>
      <c r="G2431" s="1">
        <v>0.90439999999999998</v>
      </c>
      <c r="H2431" s="1">
        <v>0.98970000000000002</v>
      </c>
      <c r="I2431" s="1">
        <v>0.74880000000000002</v>
      </c>
      <c r="J2431" s="1">
        <v>0.74380000000000002</v>
      </c>
      <c r="K2431" s="1">
        <v>2.3439000000000001</v>
      </c>
      <c r="L2431" s="1">
        <v>0.65200000000000002</v>
      </c>
      <c r="M2431">
        <v>1</v>
      </c>
    </row>
    <row r="2432" spans="1:13" x14ac:dyDescent="0.3">
      <c r="A2432" s="2">
        <v>79170</v>
      </c>
      <c r="B2432" s="1">
        <v>1186.701</v>
      </c>
      <c r="C2432" s="1">
        <v>508.74900000000002</v>
      </c>
      <c r="D2432" s="1">
        <v>199.017</v>
      </c>
      <c r="E2432" s="2">
        <v>79799</v>
      </c>
      <c r="F2432" s="1">
        <v>317.4939</v>
      </c>
      <c r="G2432" s="1">
        <v>0.92030000000000001</v>
      </c>
      <c r="H2432" s="1">
        <v>0.99209999999999998</v>
      </c>
      <c r="I2432" s="1">
        <v>0.52180000000000004</v>
      </c>
      <c r="J2432" s="1">
        <v>0.70650000000000002</v>
      </c>
      <c r="K2432" s="1">
        <v>2.5562999999999998</v>
      </c>
      <c r="L2432" s="1">
        <v>0.62409999999999999</v>
      </c>
      <c r="M2432">
        <v>1</v>
      </c>
    </row>
    <row r="2433" spans="1:13" x14ac:dyDescent="0.3">
      <c r="A2433" s="2">
        <v>94293</v>
      </c>
      <c r="B2433" s="1">
        <v>1213.491</v>
      </c>
      <c r="C2433" s="1">
        <v>496.28449999999998</v>
      </c>
      <c r="D2433" s="1">
        <v>243.012</v>
      </c>
      <c r="E2433" s="2">
        <v>95045</v>
      </c>
      <c r="F2433" s="1">
        <v>346.49329999999998</v>
      </c>
      <c r="G2433" s="1">
        <v>0.87190000000000001</v>
      </c>
      <c r="H2433" s="1">
        <v>0.99209999999999998</v>
      </c>
      <c r="I2433" s="1">
        <v>0.75590000000000002</v>
      </c>
      <c r="J2433" s="1">
        <v>0.80469999999999997</v>
      </c>
      <c r="K2433" s="1">
        <v>2.0421999999999998</v>
      </c>
      <c r="L2433" s="1">
        <v>0.69820000000000004</v>
      </c>
      <c r="M2433">
        <v>1</v>
      </c>
    </row>
    <row r="2434" spans="1:13" x14ac:dyDescent="0.3">
      <c r="A2434" s="2">
        <v>98845</v>
      </c>
      <c r="B2434" s="1">
        <v>1274.021</v>
      </c>
      <c r="C2434" s="1">
        <v>534.72850000000005</v>
      </c>
      <c r="D2434" s="1">
        <v>235.9331</v>
      </c>
      <c r="E2434" s="2">
        <v>99742</v>
      </c>
      <c r="F2434" s="1">
        <v>354.75819999999999</v>
      </c>
      <c r="G2434" s="1">
        <v>0.89739999999999998</v>
      </c>
      <c r="H2434" s="1">
        <v>0.99099999999999999</v>
      </c>
      <c r="I2434" s="1">
        <v>0.73829999999999996</v>
      </c>
      <c r="J2434" s="1">
        <v>0.76529999999999998</v>
      </c>
      <c r="K2434" s="1">
        <v>2.2664</v>
      </c>
      <c r="L2434" s="1">
        <v>0.66339999999999999</v>
      </c>
      <c r="M2434">
        <v>1</v>
      </c>
    </row>
    <row r="2435" spans="1:13" x14ac:dyDescent="0.3">
      <c r="A2435" s="2">
        <v>80705</v>
      </c>
      <c r="B2435" s="1">
        <v>1208.614</v>
      </c>
      <c r="C2435" s="1">
        <v>515.53909999999996</v>
      </c>
      <c r="D2435" s="1">
        <v>200.4272</v>
      </c>
      <c r="E2435" s="2">
        <v>81824</v>
      </c>
      <c r="F2435" s="1">
        <v>320.55700000000002</v>
      </c>
      <c r="G2435" s="1">
        <v>0.92130000000000001</v>
      </c>
      <c r="H2435" s="1">
        <v>0.98629999999999995</v>
      </c>
      <c r="I2435" s="1">
        <v>0.51180000000000003</v>
      </c>
      <c r="J2435" s="1">
        <v>0.69430000000000003</v>
      </c>
      <c r="K2435" s="1">
        <v>2.5722</v>
      </c>
      <c r="L2435" s="1">
        <v>0.62180000000000002</v>
      </c>
      <c r="M2435">
        <v>1</v>
      </c>
    </row>
    <row r="2436" spans="1:13" x14ac:dyDescent="0.3">
      <c r="A2436" s="2">
        <v>97097</v>
      </c>
      <c r="B2436" s="1">
        <v>1262.0709999999999</v>
      </c>
      <c r="C2436" s="1">
        <v>521.63049999999998</v>
      </c>
      <c r="D2436" s="1">
        <v>238.09809999999999</v>
      </c>
      <c r="E2436" s="2">
        <v>98195</v>
      </c>
      <c r="F2436" s="1">
        <v>351.60739999999998</v>
      </c>
      <c r="G2436" s="1">
        <v>0.88970000000000005</v>
      </c>
      <c r="H2436" s="1">
        <v>0.98880000000000001</v>
      </c>
      <c r="I2436" s="1">
        <v>0.57079999999999997</v>
      </c>
      <c r="J2436" s="1">
        <v>0.76600000000000001</v>
      </c>
      <c r="K2436" s="1">
        <v>2.1907999999999999</v>
      </c>
      <c r="L2436" s="1">
        <v>0.67410000000000003</v>
      </c>
      <c r="M2436">
        <v>1</v>
      </c>
    </row>
    <row r="2437" spans="1:13" x14ac:dyDescent="0.3">
      <c r="A2437" s="2">
        <v>60291</v>
      </c>
      <c r="B2437" s="1">
        <v>1020.062</v>
      </c>
      <c r="C2437" s="1">
        <v>402.44200000000001</v>
      </c>
      <c r="D2437" s="1">
        <v>193.899</v>
      </c>
      <c r="E2437" s="2">
        <v>61478</v>
      </c>
      <c r="F2437" s="1">
        <v>277.06479999999999</v>
      </c>
      <c r="G2437" s="1">
        <v>0.87629999999999997</v>
      </c>
      <c r="H2437" s="1">
        <v>0.98070000000000002</v>
      </c>
      <c r="I2437" s="1">
        <v>0.75560000000000005</v>
      </c>
      <c r="J2437" s="1">
        <v>0.72809999999999997</v>
      </c>
      <c r="K2437" s="1">
        <v>2.0754999999999999</v>
      </c>
      <c r="L2437" s="1">
        <v>0.6885</v>
      </c>
      <c r="M2437">
        <v>1</v>
      </c>
    </row>
    <row r="2438" spans="1:13" x14ac:dyDescent="0.3">
      <c r="A2438" s="2">
        <v>104308</v>
      </c>
      <c r="B2438" s="1">
        <v>1379.4469999999999</v>
      </c>
      <c r="C2438" s="1">
        <v>589.73009999999999</v>
      </c>
      <c r="D2438" s="1">
        <v>227.0772</v>
      </c>
      <c r="E2438" s="2">
        <v>105614</v>
      </c>
      <c r="F2438" s="1">
        <v>364.4298</v>
      </c>
      <c r="G2438" s="1">
        <v>0.92290000000000005</v>
      </c>
      <c r="H2438" s="1">
        <v>0.98760000000000003</v>
      </c>
      <c r="I2438" s="1">
        <v>0.65739999999999998</v>
      </c>
      <c r="J2438" s="1">
        <v>0.68879999999999997</v>
      </c>
      <c r="K2438" s="1">
        <v>2.597</v>
      </c>
      <c r="L2438" s="1">
        <v>0.61799999999999999</v>
      </c>
      <c r="M2438">
        <v>1</v>
      </c>
    </row>
    <row r="2439" spans="1:13" x14ac:dyDescent="0.3">
      <c r="A2439" s="2">
        <v>82498</v>
      </c>
      <c r="B2439" s="1">
        <v>1173.069</v>
      </c>
      <c r="C2439" s="1">
        <v>493.56139999999999</v>
      </c>
      <c r="D2439" s="1">
        <v>213.32249999999999</v>
      </c>
      <c r="E2439" s="2">
        <v>83202</v>
      </c>
      <c r="F2439" s="1">
        <v>324.09829999999999</v>
      </c>
      <c r="G2439" s="1">
        <v>0.90180000000000005</v>
      </c>
      <c r="H2439" s="1">
        <v>0.99150000000000005</v>
      </c>
      <c r="I2439" s="1">
        <v>0.56269999999999998</v>
      </c>
      <c r="J2439" s="1">
        <v>0.75339999999999996</v>
      </c>
      <c r="K2439" s="1">
        <v>2.3136999999999999</v>
      </c>
      <c r="L2439" s="1">
        <v>0.65669999999999995</v>
      </c>
      <c r="M2439">
        <v>1</v>
      </c>
    </row>
    <row r="2440" spans="1:13" x14ac:dyDescent="0.3">
      <c r="A2440" s="2">
        <v>112871</v>
      </c>
      <c r="B2440" s="1">
        <v>1389.9880000000001</v>
      </c>
      <c r="C2440" s="1">
        <v>582.00580000000002</v>
      </c>
      <c r="D2440" s="1">
        <v>248.07990000000001</v>
      </c>
      <c r="E2440" s="2">
        <v>113895</v>
      </c>
      <c r="F2440" s="1">
        <v>379.09339999999997</v>
      </c>
      <c r="G2440" s="1">
        <v>0.90459999999999996</v>
      </c>
      <c r="H2440" s="1">
        <v>0.99099999999999999</v>
      </c>
      <c r="I2440" s="1">
        <v>0.55249999999999999</v>
      </c>
      <c r="J2440" s="1">
        <v>0.73409999999999997</v>
      </c>
      <c r="K2440" s="1">
        <v>2.3460000000000001</v>
      </c>
      <c r="L2440" s="1">
        <v>0.65139999999999998</v>
      </c>
      <c r="M2440">
        <v>1</v>
      </c>
    </row>
    <row r="2441" spans="1:13" x14ac:dyDescent="0.3">
      <c r="A2441" s="2">
        <v>75362</v>
      </c>
      <c r="B2441" s="1">
        <v>1135.7850000000001</v>
      </c>
      <c r="C2441" s="1">
        <v>481.20830000000001</v>
      </c>
      <c r="D2441" s="1">
        <v>200.899</v>
      </c>
      <c r="E2441" s="2">
        <v>75981</v>
      </c>
      <c r="F2441" s="1">
        <v>309.76420000000002</v>
      </c>
      <c r="G2441" s="1">
        <v>0.90869999999999995</v>
      </c>
      <c r="H2441" s="1">
        <v>0.9919</v>
      </c>
      <c r="I2441" s="1">
        <v>0.5907</v>
      </c>
      <c r="J2441" s="1">
        <v>0.73409999999999997</v>
      </c>
      <c r="K2441" s="1">
        <v>2.3953000000000002</v>
      </c>
      <c r="L2441" s="1">
        <v>0.64370000000000005</v>
      </c>
      <c r="M2441">
        <v>1</v>
      </c>
    </row>
    <row r="2442" spans="1:13" x14ac:dyDescent="0.3">
      <c r="A2442" s="2">
        <v>88794</v>
      </c>
      <c r="B2442" s="1">
        <v>1211.7</v>
      </c>
      <c r="C2442" s="1">
        <v>510.13159999999999</v>
      </c>
      <c r="D2442" s="1">
        <v>222.0941</v>
      </c>
      <c r="E2442" s="2">
        <v>89599</v>
      </c>
      <c r="F2442" s="1">
        <v>336.23809999999997</v>
      </c>
      <c r="G2442" s="1">
        <v>0.90029999999999999</v>
      </c>
      <c r="H2442" s="1">
        <v>0.99099999999999999</v>
      </c>
      <c r="I2442" s="1">
        <v>0.56299999999999994</v>
      </c>
      <c r="J2442" s="1">
        <v>0.76</v>
      </c>
      <c r="K2442" s="1">
        <v>2.2968999999999999</v>
      </c>
      <c r="L2442" s="1">
        <v>0.65910000000000002</v>
      </c>
      <c r="M2442">
        <v>1</v>
      </c>
    </row>
    <row r="2443" spans="1:13" x14ac:dyDescent="0.3">
      <c r="A2443" s="2">
        <v>101629</v>
      </c>
      <c r="B2443" s="1">
        <v>1271.3630000000001</v>
      </c>
      <c r="C2443" s="1">
        <v>525.85950000000003</v>
      </c>
      <c r="D2443" s="1">
        <v>246.55520000000001</v>
      </c>
      <c r="E2443" s="2">
        <v>102350</v>
      </c>
      <c r="F2443" s="1">
        <v>359.71940000000001</v>
      </c>
      <c r="G2443" s="1">
        <v>0.88329999999999997</v>
      </c>
      <c r="H2443" s="1">
        <v>0.99299999999999999</v>
      </c>
      <c r="I2443" s="1">
        <v>0.64349999999999996</v>
      </c>
      <c r="J2443" s="1">
        <v>0.79010000000000002</v>
      </c>
      <c r="K2443" s="1">
        <v>2.1328</v>
      </c>
      <c r="L2443" s="1">
        <v>0.68410000000000004</v>
      </c>
      <c r="M2443">
        <v>1</v>
      </c>
    </row>
    <row r="2444" spans="1:13" x14ac:dyDescent="0.3">
      <c r="A2444" s="2">
        <v>113101</v>
      </c>
      <c r="B2444" s="1">
        <v>1298.9100000000001</v>
      </c>
      <c r="C2444" s="1">
        <v>512.61189999999999</v>
      </c>
      <c r="D2444" s="1">
        <v>282.02780000000001</v>
      </c>
      <c r="E2444" s="2">
        <v>114115</v>
      </c>
      <c r="F2444" s="1">
        <v>379.47949999999997</v>
      </c>
      <c r="G2444" s="1">
        <v>0.83499999999999996</v>
      </c>
      <c r="H2444" s="1">
        <v>0.99109999999999998</v>
      </c>
      <c r="I2444" s="1">
        <v>0.68559999999999999</v>
      </c>
      <c r="J2444" s="1">
        <v>0.84240000000000004</v>
      </c>
      <c r="K2444" s="1">
        <v>1.8176000000000001</v>
      </c>
      <c r="L2444" s="1">
        <v>0.74029999999999996</v>
      </c>
      <c r="M2444">
        <v>1</v>
      </c>
    </row>
    <row r="2445" spans="1:13" x14ac:dyDescent="0.3">
      <c r="A2445" s="2">
        <v>95687</v>
      </c>
      <c r="B2445" s="1">
        <v>1250.0730000000001</v>
      </c>
      <c r="C2445" s="1">
        <v>516.44880000000001</v>
      </c>
      <c r="D2445" s="1">
        <v>236.89920000000001</v>
      </c>
      <c r="E2445" s="2">
        <v>96408</v>
      </c>
      <c r="F2445" s="1">
        <v>349.04509999999999</v>
      </c>
      <c r="G2445" s="1">
        <v>0.88859999999999995</v>
      </c>
      <c r="H2445" s="1">
        <v>0.99250000000000005</v>
      </c>
      <c r="I2445" s="1">
        <v>0.65459999999999996</v>
      </c>
      <c r="J2445" s="1">
        <v>0.76949999999999996</v>
      </c>
      <c r="K2445" s="1">
        <v>2.1800000000000002</v>
      </c>
      <c r="L2445" s="1">
        <v>0.67589999999999995</v>
      </c>
      <c r="M2445">
        <v>1</v>
      </c>
    </row>
    <row r="2446" spans="1:13" x14ac:dyDescent="0.3">
      <c r="A2446" s="2">
        <v>72889</v>
      </c>
      <c r="B2446" s="1">
        <v>1134.729</v>
      </c>
      <c r="C2446" s="1">
        <v>480.53140000000002</v>
      </c>
      <c r="D2446" s="1">
        <v>194.66730000000001</v>
      </c>
      <c r="E2446" s="2">
        <v>73595</v>
      </c>
      <c r="F2446" s="1">
        <v>304.63940000000002</v>
      </c>
      <c r="G2446" s="1">
        <v>0.9143</v>
      </c>
      <c r="H2446" s="1">
        <v>0.99039999999999995</v>
      </c>
      <c r="I2446" s="1">
        <v>0.52990000000000004</v>
      </c>
      <c r="J2446" s="1">
        <v>0.71140000000000003</v>
      </c>
      <c r="K2446" s="1">
        <v>2.4685000000000001</v>
      </c>
      <c r="L2446" s="1">
        <v>0.63400000000000001</v>
      </c>
      <c r="M2446">
        <v>1</v>
      </c>
    </row>
    <row r="2447" spans="1:13" x14ac:dyDescent="0.3">
      <c r="A2447" s="2">
        <v>66584</v>
      </c>
      <c r="B2447" s="1">
        <v>1063.989</v>
      </c>
      <c r="C2447" s="1">
        <v>443.54469999999998</v>
      </c>
      <c r="D2447" s="1">
        <v>192.31780000000001</v>
      </c>
      <c r="E2447" s="2">
        <v>67224</v>
      </c>
      <c r="F2447" s="1">
        <v>291.16559999999998</v>
      </c>
      <c r="G2447" s="1">
        <v>0.90110000000000001</v>
      </c>
      <c r="H2447" s="1">
        <v>0.99050000000000005</v>
      </c>
      <c r="I2447" s="1">
        <v>0.73209999999999997</v>
      </c>
      <c r="J2447" s="1">
        <v>0.73909999999999998</v>
      </c>
      <c r="K2447" s="1">
        <v>2.3062999999999998</v>
      </c>
      <c r="L2447" s="1">
        <v>0.65649999999999997</v>
      </c>
      <c r="M2447">
        <v>1</v>
      </c>
    </row>
    <row r="2448" spans="1:13" x14ac:dyDescent="0.3">
      <c r="A2448" s="2">
        <v>106538</v>
      </c>
      <c r="B2448" s="1">
        <v>1318.7750000000001</v>
      </c>
      <c r="C2448" s="1">
        <v>538.09870000000001</v>
      </c>
      <c r="D2448" s="1">
        <v>254.09460000000001</v>
      </c>
      <c r="E2448" s="2">
        <v>107575</v>
      </c>
      <c r="F2448" s="1">
        <v>368.3048</v>
      </c>
      <c r="G2448" s="1">
        <v>0.88149999999999995</v>
      </c>
      <c r="H2448" s="1">
        <v>0.99039999999999995</v>
      </c>
      <c r="I2448" s="1">
        <v>0.62819999999999998</v>
      </c>
      <c r="J2448" s="1">
        <v>0.76980000000000004</v>
      </c>
      <c r="K2448" s="1">
        <v>2.1177000000000001</v>
      </c>
      <c r="L2448" s="1">
        <v>0.6845</v>
      </c>
      <c r="M2448">
        <v>1</v>
      </c>
    </row>
    <row r="2449" spans="1:13" x14ac:dyDescent="0.3">
      <c r="A2449" s="2">
        <v>64783</v>
      </c>
      <c r="B2449" s="1">
        <v>1069.99</v>
      </c>
      <c r="C2449" s="1">
        <v>394.09789999999998</v>
      </c>
      <c r="D2449" s="1">
        <v>214.52539999999999</v>
      </c>
      <c r="E2449" s="2">
        <v>66488</v>
      </c>
      <c r="F2449" s="1">
        <v>287.20080000000002</v>
      </c>
      <c r="G2449" s="1">
        <v>0.83889999999999998</v>
      </c>
      <c r="H2449" s="1">
        <v>0.97440000000000004</v>
      </c>
      <c r="I2449" s="1">
        <v>0.76780000000000004</v>
      </c>
      <c r="J2449" s="1">
        <v>0.71109999999999995</v>
      </c>
      <c r="K2449" s="1">
        <v>1.8371</v>
      </c>
      <c r="L2449" s="1">
        <v>0.7288</v>
      </c>
      <c r="M2449">
        <v>1</v>
      </c>
    </row>
    <row r="2450" spans="1:13" x14ac:dyDescent="0.3">
      <c r="A2450" s="2">
        <v>97062</v>
      </c>
      <c r="B2450" s="1">
        <v>1261.3689999999999</v>
      </c>
      <c r="C2450" s="1">
        <v>523.07209999999998</v>
      </c>
      <c r="D2450" s="1">
        <v>237.0333</v>
      </c>
      <c r="E2450" s="2">
        <v>97949</v>
      </c>
      <c r="F2450" s="1">
        <v>351.54399999999998</v>
      </c>
      <c r="G2450" s="1">
        <v>0.89139999999999997</v>
      </c>
      <c r="H2450" s="1">
        <v>0.9909</v>
      </c>
      <c r="I2450" s="1">
        <v>0.57620000000000005</v>
      </c>
      <c r="J2450" s="1">
        <v>0.76659999999999995</v>
      </c>
      <c r="K2450" s="1">
        <v>2.2067000000000001</v>
      </c>
      <c r="L2450" s="1">
        <v>0.67210000000000003</v>
      </c>
      <c r="M2450">
        <v>1</v>
      </c>
    </row>
    <row r="2451" spans="1:13" x14ac:dyDescent="0.3">
      <c r="A2451" s="2">
        <v>84152</v>
      </c>
      <c r="B2451" s="1">
        <v>1189.509</v>
      </c>
      <c r="C2451" s="1">
        <v>503.64420000000001</v>
      </c>
      <c r="D2451" s="1">
        <v>213.40899999999999</v>
      </c>
      <c r="E2451" s="2">
        <v>84747</v>
      </c>
      <c r="F2451" s="1">
        <v>327.33109999999999</v>
      </c>
      <c r="G2451" s="1">
        <v>0.90580000000000005</v>
      </c>
      <c r="H2451" s="1">
        <v>0.99299999999999999</v>
      </c>
      <c r="I2451" s="1">
        <v>0.69130000000000003</v>
      </c>
      <c r="J2451" s="1">
        <v>0.74739999999999995</v>
      </c>
      <c r="K2451" s="1">
        <v>2.36</v>
      </c>
      <c r="L2451" s="1">
        <v>0.64990000000000003</v>
      </c>
      <c r="M2451">
        <v>1</v>
      </c>
    </row>
    <row r="2452" spans="1:13" x14ac:dyDescent="0.3">
      <c r="A2452" s="2">
        <v>77208</v>
      </c>
      <c r="B2452" s="1">
        <v>1162.261</v>
      </c>
      <c r="C2452" s="1">
        <v>495.62959999999998</v>
      </c>
      <c r="D2452" s="1">
        <v>199.31399999999999</v>
      </c>
      <c r="E2452" s="2">
        <v>78049</v>
      </c>
      <c r="F2452" s="1">
        <v>313.5351</v>
      </c>
      <c r="G2452" s="1">
        <v>0.91559999999999997</v>
      </c>
      <c r="H2452" s="1">
        <v>0.98919999999999997</v>
      </c>
      <c r="I2452" s="1">
        <v>0.76529999999999998</v>
      </c>
      <c r="J2452" s="1">
        <v>0.71819999999999995</v>
      </c>
      <c r="K2452" s="1">
        <v>2.4866999999999999</v>
      </c>
      <c r="L2452" s="1">
        <v>0.63260000000000005</v>
      </c>
      <c r="M2452">
        <v>1</v>
      </c>
    </row>
    <row r="2453" spans="1:13" x14ac:dyDescent="0.3">
      <c r="A2453" s="2">
        <v>84506</v>
      </c>
      <c r="B2453" s="1">
        <v>1251.2719999999999</v>
      </c>
      <c r="C2453" s="1">
        <v>537.2269</v>
      </c>
      <c r="D2453" s="1">
        <v>201.54480000000001</v>
      </c>
      <c r="E2453" s="2">
        <v>85349</v>
      </c>
      <c r="F2453" s="1">
        <v>328.01889999999997</v>
      </c>
      <c r="G2453" s="1">
        <v>0.92700000000000005</v>
      </c>
      <c r="H2453" s="1">
        <v>0.99009999999999998</v>
      </c>
      <c r="I2453" s="1">
        <v>0.74270000000000003</v>
      </c>
      <c r="J2453" s="1">
        <v>0.67830000000000001</v>
      </c>
      <c r="K2453" s="1">
        <v>2.6655000000000002</v>
      </c>
      <c r="L2453" s="1">
        <v>0.61060000000000003</v>
      </c>
      <c r="M2453">
        <v>1</v>
      </c>
    </row>
    <row r="2454" spans="1:13" x14ac:dyDescent="0.3">
      <c r="A2454" s="2">
        <v>76991</v>
      </c>
      <c r="B2454" s="1">
        <v>1110.857</v>
      </c>
      <c r="C2454" s="1">
        <v>456.67919999999998</v>
      </c>
      <c r="D2454" s="1">
        <v>215.19970000000001</v>
      </c>
      <c r="E2454" s="2">
        <v>77735</v>
      </c>
      <c r="F2454" s="1">
        <v>313.0942</v>
      </c>
      <c r="G2454" s="1">
        <v>0.88200000000000001</v>
      </c>
      <c r="H2454" s="1">
        <v>0.99039999999999995</v>
      </c>
      <c r="I2454" s="1">
        <v>0.74719999999999998</v>
      </c>
      <c r="J2454" s="1">
        <v>0.78400000000000003</v>
      </c>
      <c r="K2454" s="1">
        <v>2.1221000000000001</v>
      </c>
      <c r="L2454" s="1">
        <v>0.68559999999999999</v>
      </c>
      <c r="M2454">
        <v>1</v>
      </c>
    </row>
    <row r="2455" spans="1:13" x14ac:dyDescent="0.3">
      <c r="A2455" s="2">
        <v>123618</v>
      </c>
      <c r="B2455" s="1">
        <v>1376.1089999999999</v>
      </c>
      <c r="C2455" s="1">
        <v>533.39020000000005</v>
      </c>
      <c r="D2455" s="1">
        <v>296.27789999999999</v>
      </c>
      <c r="E2455" s="2">
        <v>124732</v>
      </c>
      <c r="F2455" s="1">
        <v>396.73079999999999</v>
      </c>
      <c r="G2455" s="1">
        <v>0.83150000000000002</v>
      </c>
      <c r="H2455" s="1">
        <v>0.99109999999999998</v>
      </c>
      <c r="I2455" s="1">
        <v>0.66790000000000005</v>
      </c>
      <c r="J2455" s="1">
        <v>0.82030000000000003</v>
      </c>
      <c r="K2455" s="1">
        <v>1.8003</v>
      </c>
      <c r="L2455" s="1">
        <v>0.74380000000000002</v>
      </c>
      <c r="M2455">
        <v>1</v>
      </c>
    </row>
    <row r="2456" spans="1:13" x14ac:dyDescent="0.3">
      <c r="A2456" s="2">
        <v>63907</v>
      </c>
      <c r="B2456" s="1">
        <v>1037.4639999999999</v>
      </c>
      <c r="C2456" s="1">
        <v>432.1567</v>
      </c>
      <c r="D2456" s="1">
        <v>189.42920000000001</v>
      </c>
      <c r="E2456" s="2">
        <v>64654</v>
      </c>
      <c r="F2456" s="1">
        <v>285.25240000000002</v>
      </c>
      <c r="G2456" s="1">
        <v>0.89880000000000004</v>
      </c>
      <c r="H2456" s="1">
        <v>0.98839999999999995</v>
      </c>
      <c r="I2456" s="1">
        <v>0.62960000000000005</v>
      </c>
      <c r="J2456" s="1">
        <v>0.74609999999999999</v>
      </c>
      <c r="K2456" s="1">
        <v>2.2814000000000001</v>
      </c>
      <c r="L2456" s="1">
        <v>0.66010000000000002</v>
      </c>
      <c r="M2456">
        <v>1</v>
      </c>
    </row>
    <row r="2457" spans="1:13" x14ac:dyDescent="0.3">
      <c r="A2457" s="2">
        <v>72986</v>
      </c>
      <c r="B2457" s="1">
        <v>1086.3920000000001</v>
      </c>
      <c r="C2457" s="1">
        <v>443.7518</v>
      </c>
      <c r="D2457" s="1">
        <v>209.83099999999999</v>
      </c>
      <c r="E2457" s="2">
        <v>73632</v>
      </c>
      <c r="F2457" s="1">
        <v>304.84199999999998</v>
      </c>
      <c r="G2457" s="1">
        <v>0.88109999999999999</v>
      </c>
      <c r="H2457" s="1">
        <v>0.99119999999999997</v>
      </c>
      <c r="I2457" s="1">
        <v>0.6119</v>
      </c>
      <c r="J2457" s="1">
        <v>0.77710000000000001</v>
      </c>
      <c r="K2457" s="1">
        <v>2.1147999999999998</v>
      </c>
      <c r="L2457" s="1">
        <v>0.68700000000000006</v>
      </c>
      <c r="M2457">
        <v>1</v>
      </c>
    </row>
    <row r="2458" spans="1:13" x14ac:dyDescent="0.3">
      <c r="A2458" s="2">
        <v>57255</v>
      </c>
      <c r="B2458" s="1">
        <v>1071.249</v>
      </c>
      <c r="C2458" s="1">
        <v>475.91680000000002</v>
      </c>
      <c r="D2458" s="1">
        <v>154.7253</v>
      </c>
      <c r="E2458" s="2">
        <v>57898</v>
      </c>
      <c r="F2458" s="1">
        <v>269.99880000000002</v>
      </c>
      <c r="G2458" s="1">
        <v>0.94569999999999999</v>
      </c>
      <c r="H2458" s="1">
        <v>0.9889</v>
      </c>
      <c r="I2458" s="1">
        <v>0.63970000000000005</v>
      </c>
      <c r="J2458" s="1">
        <v>0.627</v>
      </c>
      <c r="K2458" s="1">
        <v>3.0758999999999999</v>
      </c>
      <c r="L2458" s="1">
        <v>0.56730000000000003</v>
      </c>
      <c r="M2458">
        <v>1</v>
      </c>
    </row>
    <row r="2459" spans="1:13" x14ac:dyDescent="0.3">
      <c r="A2459" s="2">
        <v>71038</v>
      </c>
      <c r="B2459" s="1">
        <v>1108.191</v>
      </c>
      <c r="C2459" s="1">
        <v>464.49889999999999</v>
      </c>
      <c r="D2459" s="1">
        <v>196.32900000000001</v>
      </c>
      <c r="E2459" s="2">
        <v>71782</v>
      </c>
      <c r="F2459" s="1">
        <v>300.74639999999999</v>
      </c>
      <c r="G2459" s="1">
        <v>0.90629999999999999</v>
      </c>
      <c r="H2459" s="1">
        <v>0.98960000000000004</v>
      </c>
      <c r="I2459" s="1">
        <v>0.76280000000000003</v>
      </c>
      <c r="J2459" s="1">
        <v>0.72689999999999999</v>
      </c>
      <c r="K2459" s="1">
        <v>2.3658999999999999</v>
      </c>
      <c r="L2459" s="1">
        <v>0.64749999999999996</v>
      </c>
      <c r="M2459">
        <v>1</v>
      </c>
    </row>
    <row r="2460" spans="1:13" x14ac:dyDescent="0.3">
      <c r="A2460" s="2">
        <v>101695</v>
      </c>
      <c r="B2460" s="1">
        <v>1254.3710000000001</v>
      </c>
      <c r="C2460" s="1">
        <v>493.32810000000001</v>
      </c>
      <c r="D2460" s="1">
        <v>263.6463</v>
      </c>
      <c r="E2460" s="2">
        <v>102602</v>
      </c>
      <c r="F2460" s="1">
        <v>359.83620000000002</v>
      </c>
      <c r="G2460" s="1">
        <v>0.84519999999999995</v>
      </c>
      <c r="H2460" s="1">
        <v>0.99119999999999997</v>
      </c>
      <c r="I2460" s="1">
        <v>0.70179999999999998</v>
      </c>
      <c r="J2460" s="1">
        <v>0.81220000000000003</v>
      </c>
      <c r="K2460" s="1">
        <v>1.8712</v>
      </c>
      <c r="L2460" s="1">
        <v>0.72940000000000005</v>
      </c>
      <c r="M2460">
        <v>1</v>
      </c>
    </row>
    <row r="2461" spans="1:13" x14ac:dyDescent="0.3">
      <c r="A2461" s="2">
        <v>60677</v>
      </c>
      <c r="B2461" s="1">
        <v>991.06299999999999</v>
      </c>
      <c r="C2461" s="1">
        <v>415.27569999999997</v>
      </c>
      <c r="D2461" s="1">
        <v>186.76220000000001</v>
      </c>
      <c r="E2461" s="2">
        <v>61143</v>
      </c>
      <c r="F2461" s="1">
        <v>277.95030000000003</v>
      </c>
      <c r="G2461" s="1">
        <v>0.89319999999999999</v>
      </c>
      <c r="H2461" s="1">
        <v>0.99239999999999995</v>
      </c>
      <c r="I2461" s="1">
        <v>0.76329999999999998</v>
      </c>
      <c r="J2461" s="1">
        <v>0.77629999999999999</v>
      </c>
      <c r="K2461" s="1">
        <v>2.2235999999999998</v>
      </c>
      <c r="L2461" s="1">
        <v>0.66930000000000001</v>
      </c>
      <c r="M2461">
        <v>1</v>
      </c>
    </row>
    <row r="2462" spans="1:13" x14ac:dyDescent="0.3">
      <c r="A2462" s="2">
        <v>55926</v>
      </c>
      <c r="B2462" s="1">
        <v>963.14400000000001</v>
      </c>
      <c r="C2462" s="1">
        <v>380.5068</v>
      </c>
      <c r="D2462" s="1">
        <v>188.56</v>
      </c>
      <c r="E2462" s="2">
        <v>56727</v>
      </c>
      <c r="F2462" s="1">
        <v>266.84679999999997</v>
      </c>
      <c r="G2462" s="1">
        <v>0.86860000000000004</v>
      </c>
      <c r="H2462" s="1">
        <v>0.9859</v>
      </c>
      <c r="I2462" s="1">
        <v>0.73050000000000004</v>
      </c>
      <c r="J2462" s="1">
        <v>0.75760000000000005</v>
      </c>
      <c r="K2462" s="1">
        <v>2.0179999999999998</v>
      </c>
      <c r="L2462" s="1">
        <v>0.70130000000000003</v>
      </c>
      <c r="M2462">
        <v>1</v>
      </c>
    </row>
    <row r="2463" spans="1:13" x14ac:dyDescent="0.3">
      <c r="A2463" s="2">
        <v>81489</v>
      </c>
      <c r="B2463" s="1">
        <v>1177.8219999999999</v>
      </c>
      <c r="C2463" s="1">
        <v>497.01920000000001</v>
      </c>
      <c r="D2463" s="1">
        <v>209.5395</v>
      </c>
      <c r="E2463" s="2">
        <v>82259</v>
      </c>
      <c r="F2463" s="1">
        <v>322.1103</v>
      </c>
      <c r="G2463" s="1">
        <v>0.90680000000000005</v>
      </c>
      <c r="H2463" s="1">
        <v>0.99060000000000004</v>
      </c>
      <c r="I2463" s="1">
        <v>0.72450000000000003</v>
      </c>
      <c r="J2463" s="1">
        <v>0.73819999999999997</v>
      </c>
      <c r="K2463" s="1">
        <v>2.3719999999999999</v>
      </c>
      <c r="L2463" s="1">
        <v>0.64810000000000001</v>
      </c>
      <c r="M2463">
        <v>1</v>
      </c>
    </row>
    <row r="2464" spans="1:13" x14ac:dyDescent="0.3">
      <c r="A2464" s="2">
        <v>91187</v>
      </c>
      <c r="B2464" s="1">
        <v>1214.702</v>
      </c>
      <c r="C2464" s="1">
        <v>500.72149999999999</v>
      </c>
      <c r="D2464" s="1">
        <v>233.268</v>
      </c>
      <c r="E2464" s="2">
        <v>91961</v>
      </c>
      <c r="F2464" s="1">
        <v>340.73869999999999</v>
      </c>
      <c r="G2464" s="1">
        <v>0.88490000000000002</v>
      </c>
      <c r="H2464" s="1">
        <v>0.99160000000000004</v>
      </c>
      <c r="I2464" s="1">
        <v>0.70309999999999995</v>
      </c>
      <c r="J2464" s="1">
        <v>0.77659999999999996</v>
      </c>
      <c r="K2464" s="1">
        <v>2.1465999999999998</v>
      </c>
      <c r="L2464" s="1">
        <v>0.68049999999999999</v>
      </c>
      <c r="M2464">
        <v>1</v>
      </c>
    </row>
    <row r="2465" spans="1:13" x14ac:dyDescent="0.3">
      <c r="A2465" s="2">
        <v>87110</v>
      </c>
      <c r="B2465" s="1">
        <v>1204.394</v>
      </c>
      <c r="C2465" s="1">
        <v>503.06610000000001</v>
      </c>
      <c r="D2465" s="1">
        <v>221.00460000000001</v>
      </c>
      <c r="E2465" s="2">
        <v>88000</v>
      </c>
      <c r="F2465" s="1">
        <v>333.03440000000001</v>
      </c>
      <c r="G2465" s="1">
        <v>0.89829999999999999</v>
      </c>
      <c r="H2465" s="1">
        <v>0.9899</v>
      </c>
      <c r="I2465" s="1">
        <v>0.69830000000000003</v>
      </c>
      <c r="J2465" s="1">
        <v>0.75460000000000005</v>
      </c>
      <c r="K2465" s="1">
        <v>2.2763</v>
      </c>
      <c r="L2465" s="1">
        <v>0.66200000000000003</v>
      </c>
      <c r="M2465">
        <v>1</v>
      </c>
    </row>
    <row r="2466" spans="1:13" x14ac:dyDescent="0.3">
      <c r="A2466" s="2">
        <v>78025</v>
      </c>
      <c r="B2466" s="1">
        <v>1198.8979999999999</v>
      </c>
      <c r="C2466" s="1">
        <v>446.99299999999999</v>
      </c>
      <c r="D2466" s="1">
        <v>229.17420000000001</v>
      </c>
      <c r="E2466" s="2">
        <v>79611</v>
      </c>
      <c r="F2466" s="1">
        <v>315.18970000000002</v>
      </c>
      <c r="G2466" s="1">
        <v>0.85860000000000003</v>
      </c>
      <c r="H2466" s="1">
        <v>0.98009999999999997</v>
      </c>
      <c r="I2466" s="1">
        <v>0.64600000000000002</v>
      </c>
      <c r="J2466" s="1">
        <v>0.68210000000000004</v>
      </c>
      <c r="K2466" s="1">
        <v>1.9504999999999999</v>
      </c>
      <c r="L2466" s="1">
        <v>0.70509999999999995</v>
      </c>
      <c r="M2466">
        <v>1</v>
      </c>
    </row>
    <row r="2467" spans="1:13" x14ac:dyDescent="0.3">
      <c r="A2467" s="2">
        <v>77516</v>
      </c>
      <c r="B2467" s="1">
        <v>1125.3789999999999</v>
      </c>
      <c r="C2467" s="1">
        <v>463.66410000000002</v>
      </c>
      <c r="D2467" s="1">
        <v>213.42099999999999</v>
      </c>
      <c r="E2467" s="2">
        <v>78287</v>
      </c>
      <c r="F2467" s="1">
        <v>314.15989999999999</v>
      </c>
      <c r="G2467" s="1">
        <v>0.88780000000000003</v>
      </c>
      <c r="H2467" s="1">
        <v>0.99019999999999997</v>
      </c>
      <c r="I2467" s="1">
        <v>0.61109999999999998</v>
      </c>
      <c r="J2467" s="1">
        <v>0.76910000000000001</v>
      </c>
      <c r="K2467" s="1">
        <v>2.1724999999999999</v>
      </c>
      <c r="L2467" s="1">
        <v>0.67759999999999998</v>
      </c>
      <c r="M2467">
        <v>1</v>
      </c>
    </row>
    <row r="2468" spans="1:13" x14ac:dyDescent="0.3">
      <c r="A2468" s="2">
        <v>75754</v>
      </c>
      <c r="B2468" s="1">
        <v>1147.8050000000001</v>
      </c>
      <c r="C2468" s="1">
        <v>490.61689999999999</v>
      </c>
      <c r="D2468" s="1">
        <v>200.91290000000001</v>
      </c>
      <c r="E2468" s="2">
        <v>76332</v>
      </c>
      <c r="F2468" s="1">
        <v>310.56880000000001</v>
      </c>
      <c r="G2468" s="1">
        <v>0.9123</v>
      </c>
      <c r="H2468" s="1">
        <v>0.99239999999999995</v>
      </c>
      <c r="I2468" s="1">
        <v>0.54530000000000001</v>
      </c>
      <c r="J2468" s="1">
        <v>0.72260000000000002</v>
      </c>
      <c r="K2468" s="1">
        <v>2.4419</v>
      </c>
      <c r="L2468" s="1">
        <v>0.63300000000000001</v>
      </c>
      <c r="M2468">
        <v>1</v>
      </c>
    </row>
    <row r="2469" spans="1:13" x14ac:dyDescent="0.3">
      <c r="A2469" s="2">
        <v>61013</v>
      </c>
      <c r="B2469" s="1">
        <v>1020.686</v>
      </c>
      <c r="C2469" s="1">
        <v>430.33089999999999</v>
      </c>
      <c r="D2469" s="1">
        <v>180.94229999999999</v>
      </c>
      <c r="E2469" s="2">
        <v>61554</v>
      </c>
      <c r="F2469" s="1">
        <v>278.71879999999999</v>
      </c>
      <c r="G2469" s="1">
        <v>0.9073</v>
      </c>
      <c r="H2469" s="1">
        <v>0.99119999999999997</v>
      </c>
      <c r="I2469" s="1">
        <v>0.60880000000000001</v>
      </c>
      <c r="J2469" s="1">
        <v>0.7359</v>
      </c>
      <c r="K2469" s="1">
        <v>2.3782999999999999</v>
      </c>
      <c r="L2469" s="1">
        <v>0.64770000000000005</v>
      </c>
      <c r="M2469">
        <v>1</v>
      </c>
    </row>
    <row r="2470" spans="1:13" x14ac:dyDescent="0.3">
      <c r="A2470" s="2">
        <v>77244</v>
      </c>
      <c r="B2470" s="1">
        <v>1110.4159999999999</v>
      </c>
      <c r="C2470" s="1">
        <v>463.28710000000001</v>
      </c>
      <c r="D2470" s="1">
        <v>212.6756</v>
      </c>
      <c r="E2470" s="2">
        <v>77867</v>
      </c>
      <c r="F2470" s="1">
        <v>313.60820000000001</v>
      </c>
      <c r="G2470" s="1">
        <v>0.88839999999999997</v>
      </c>
      <c r="H2470" s="1">
        <v>0.99199999999999999</v>
      </c>
      <c r="I2470" s="1">
        <v>0.70879999999999999</v>
      </c>
      <c r="J2470" s="1">
        <v>0.78720000000000001</v>
      </c>
      <c r="K2470" s="1">
        <v>2.1783999999999999</v>
      </c>
      <c r="L2470" s="1">
        <v>0.67689999999999995</v>
      </c>
      <c r="M2470">
        <v>1</v>
      </c>
    </row>
    <row r="2471" spans="1:13" x14ac:dyDescent="0.3">
      <c r="A2471" s="2">
        <v>65018</v>
      </c>
      <c r="B2471" s="1">
        <v>1000.1660000000001</v>
      </c>
      <c r="C2471" s="1">
        <v>385.83030000000002</v>
      </c>
      <c r="D2471" s="1">
        <v>218.84049999999999</v>
      </c>
      <c r="E2471" s="2">
        <v>65965</v>
      </c>
      <c r="F2471" s="1">
        <v>287.72120000000001</v>
      </c>
      <c r="G2471" s="1">
        <v>0.8236</v>
      </c>
      <c r="H2471" s="1">
        <v>0.98560000000000003</v>
      </c>
      <c r="I2471" s="1">
        <v>0.67659999999999998</v>
      </c>
      <c r="J2471" s="1">
        <v>0.81679999999999997</v>
      </c>
      <c r="K2471" s="1">
        <v>1.7630999999999999</v>
      </c>
      <c r="L2471" s="1">
        <v>0.74570000000000003</v>
      </c>
      <c r="M2471">
        <v>1</v>
      </c>
    </row>
    <row r="2472" spans="1:13" x14ac:dyDescent="0.3">
      <c r="A2472" s="2">
        <v>109033</v>
      </c>
      <c r="B2472" s="1">
        <v>1328.5039999999999</v>
      </c>
      <c r="C2472" s="1">
        <v>551.73490000000004</v>
      </c>
      <c r="D2472" s="1">
        <v>252.45400000000001</v>
      </c>
      <c r="E2472" s="2">
        <v>109892</v>
      </c>
      <c r="F2472" s="1">
        <v>372.5924</v>
      </c>
      <c r="G2472" s="1">
        <v>0.88919999999999999</v>
      </c>
      <c r="H2472" s="1">
        <v>0.99219999999999997</v>
      </c>
      <c r="I2472" s="1">
        <v>0.74619999999999997</v>
      </c>
      <c r="J2472" s="1">
        <v>0.77629999999999999</v>
      </c>
      <c r="K2472" s="1">
        <v>2.1855000000000002</v>
      </c>
      <c r="L2472" s="1">
        <v>0.67530000000000001</v>
      </c>
      <c r="M2472">
        <v>1</v>
      </c>
    </row>
    <row r="2473" spans="1:13" x14ac:dyDescent="0.3">
      <c r="A2473" s="2">
        <v>114177</v>
      </c>
      <c r="B2473" s="1">
        <v>1411.442</v>
      </c>
      <c r="C2473" s="1">
        <v>598.61509999999998</v>
      </c>
      <c r="D2473" s="1">
        <v>244.07079999999999</v>
      </c>
      <c r="E2473" s="2">
        <v>115297</v>
      </c>
      <c r="F2473" s="1">
        <v>381.28030000000001</v>
      </c>
      <c r="G2473" s="1">
        <v>0.91310000000000002</v>
      </c>
      <c r="H2473" s="1">
        <v>0.99029999999999996</v>
      </c>
      <c r="I2473" s="1">
        <v>0.54510000000000003</v>
      </c>
      <c r="J2473" s="1">
        <v>0.72019999999999995</v>
      </c>
      <c r="K2473" s="1">
        <v>2.4525999999999999</v>
      </c>
      <c r="L2473" s="1">
        <v>0.63690000000000002</v>
      </c>
      <c r="M2473">
        <v>1</v>
      </c>
    </row>
    <row r="2474" spans="1:13" x14ac:dyDescent="0.3">
      <c r="A2474" s="2">
        <v>78792</v>
      </c>
      <c r="B2474" s="1">
        <v>1139.471</v>
      </c>
      <c r="C2474" s="1">
        <v>449.2928</v>
      </c>
      <c r="D2474" s="1">
        <v>226.57929999999999</v>
      </c>
      <c r="E2474" s="2">
        <v>80186</v>
      </c>
      <c r="F2474" s="1">
        <v>316.73500000000001</v>
      </c>
      <c r="G2474" s="1">
        <v>0.86350000000000005</v>
      </c>
      <c r="H2474" s="1">
        <v>0.98260000000000003</v>
      </c>
      <c r="I2474" s="1">
        <v>0.61019999999999996</v>
      </c>
      <c r="J2474" s="1">
        <v>0.76259999999999994</v>
      </c>
      <c r="K2474" s="1">
        <v>1.9829000000000001</v>
      </c>
      <c r="L2474" s="1">
        <v>0.70499999999999996</v>
      </c>
      <c r="M2474">
        <v>1</v>
      </c>
    </row>
    <row r="2475" spans="1:13" x14ac:dyDescent="0.3">
      <c r="A2475" s="2">
        <v>69304</v>
      </c>
      <c r="B2475" s="1">
        <v>1069.857</v>
      </c>
      <c r="C2475" s="1">
        <v>445.93180000000001</v>
      </c>
      <c r="D2475" s="1">
        <v>198.40770000000001</v>
      </c>
      <c r="E2475" s="2">
        <v>70024</v>
      </c>
      <c r="F2475" s="1">
        <v>297.0532</v>
      </c>
      <c r="G2475" s="1">
        <v>0.89559999999999995</v>
      </c>
      <c r="H2475" s="1">
        <v>0.98970000000000002</v>
      </c>
      <c r="I2475" s="1">
        <v>0.56179999999999997</v>
      </c>
      <c r="J2475" s="1">
        <v>0.76090000000000002</v>
      </c>
      <c r="K2475" s="1">
        <v>2.2475999999999998</v>
      </c>
      <c r="L2475" s="1">
        <v>0.66610000000000003</v>
      </c>
      <c r="M2475">
        <v>1</v>
      </c>
    </row>
    <row r="2476" spans="1:13" x14ac:dyDescent="0.3">
      <c r="A2476" s="2">
        <v>73111</v>
      </c>
      <c r="B2476" s="1">
        <v>1106.7829999999999</v>
      </c>
      <c r="C2476" s="1">
        <v>466.66</v>
      </c>
      <c r="D2476" s="1">
        <v>200.6157</v>
      </c>
      <c r="E2476" s="2">
        <v>73767</v>
      </c>
      <c r="F2476" s="1">
        <v>305.10300000000001</v>
      </c>
      <c r="G2476" s="1">
        <v>0.90290000000000004</v>
      </c>
      <c r="H2476" s="1">
        <v>0.99109999999999998</v>
      </c>
      <c r="I2476" s="1">
        <v>0.67259999999999998</v>
      </c>
      <c r="J2476" s="1">
        <v>0.75</v>
      </c>
      <c r="K2476" s="1">
        <v>2.3260999999999998</v>
      </c>
      <c r="L2476" s="1">
        <v>0.65380000000000005</v>
      </c>
      <c r="M2476">
        <v>1</v>
      </c>
    </row>
    <row r="2477" spans="1:13" x14ac:dyDescent="0.3">
      <c r="A2477" s="2">
        <v>74336</v>
      </c>
      <c r="B2477" s="1">
        <v>1105.654</v>
      </c>
      <c r="C2477" s="1">
        <v>461.95740000000001</v>
      </c>
      <c r="D2477" s="1">
        <v>205.3545</v>
      </c>
      <c r="E2477" s="2">
        <v>74955</v>
      </c>
      <c r="F2477" s="1">
        <v>307.64839999999998</v>
      </c>
      <c r="G2477" s="1">
        <v>0.89580000000000004</v>
      </c>
      <c r="H2477" s="1">
        <v>0.99170000000000003</v>
      </c>
      <c r="I2477" s="1">
        <v>0.75</v>
      </c>
      <c r="J2477" s="1">
        <v>0.7641</v>
      </c>
      <c r="K2477" s="1">
        <v>2.2496</v>
      </c>
      <c r="L2477" s="1">
        <v>0.66600000000000004</v>
      </c>
      <c r="M2477">
        <v>1</v>
      </c>
    </row>
    <row r="2478" spans="1:13" x14ac:dyDescent="0.3">
      <c r="A2478" s="2">
        <v>73128</v>
      </c>
      <c r="B2478" s="1">
        <v>1105.963</v>
      </c>
      <c r="C2478" s="1">
        <v>466.24759999999998</v>
      </c>
      <c r="D2478" s="1">
        <v>200.67750000000001</v>
      </c>
      <c r="E2478" s="2">
        <v>73703</v>
      </c>
      <c r="F2478" s="1">
        <v>305.13839999999999</v>
      </c>
      <c r="G2478" s="1">
        <v>0.90259999999999996</v>
      </c>
      <c r="H2478" s="1">
        <v>0.99219999999999997</v>
      </c>
      <c r="I2478" s="1">
        <v>0.62260000000000004</v>
      </c>
      <c r="J2478" s="1">
        <v>0.75129999999999997</v>
      </c>
      <c r="K2478" s="1">
        <v>2.3233999999999999</v>
      </c>
      <c r="L2478" s="1">
        <v>0.65449999999999997</v>
      </c>
      <c r="M2478">
        <v>1</v>
      </c>
    </row>
    <row r="2479" spans="1:13" x14ac:dyDescent="0.3">
      <c r="A2479" s="2">
        <v>77358</v>
      </c>
      <c r="B2479" s="1">
        <v>1147.854</v>
      </c>
      <c r="C2479" s="1">
        <v>488.90309999999999</v>
      </c>
      <c r="D2479" s="1">
        <v>201.6832</v>
      </c>
      <c r="E2479" s="2">
        <v>78007</v>
      </c>
      <c r="F2479" s="1">
        <v>313.83960000000002</v>
      </c>
      <c r="G2479" s="1">
        <v>0.91090000000000004</v>
      </c>
      <c r="H2479" s="1">
        <v>0.99170000000000003</v>
      </c>
      <c r="I2479" s="1">
        <v>0.65380000000000005</v>
      </c>
      <c r="J2479" s="1">
        <v>0.73780000000000001</v>
      </c>
      <c r="K2479" s="1">
        <v>2.4241000000000001</v>
      </c>
      <c r="L2479" s="1">
        <v>0.64190000000000003</v>
      </c>
      <c r="M2479">
        <v>1</v>
      </c>
    </row>
    <row r="2480" spans="1:13" x14ac:dyDescent="0.3">
      <c r="A2480" s="2">
        <v>98626</v>
      </c>
      <c r="B2480" s="1">
        <v>1264.03</v>
      </c>
      <c r="C2480" s="1">
        <v>520.27689999999996</v>
      </c>
      <c r="D2480" s="1">
        <v>242.00640000000001</v>
      </c>
      <c r="E2480" s="2">
        <v>99791</v>
      </c>
      <c r="F2480" s="1">
        <v>354.36500000000001</v>
      </c>
      <c r="G2480" s="1">
        <v>0.88519999999999999</v>
      </c>
      <c r="H2480" s="1">
        <v>0.98829999999999996</v>
      </c>
      <c r="I2480" s="1">
        <v>0.5948</v>
      </c>
      <c r="J2480" s="1">
        <v>0.77569999999999995</v>
      </c>
      <c r="K2480" s="1">
        <v>2.1497999999999999</v>
      </c>
      <c r="L2480" s="1">
        <v>0.68110000000000004</v>
      </c>
      <c r="M2480">
        <v>1</v>
      </c>
    </row>
    <row r="2481" spans="1:13" x14ac:dyDescent="0.3">
      <c r="A2481" s="2">
        <v>82366</v>
      </c>
      <c r="B2481" s="1">
        <v>1198.4570000000001</v>
      </c>
      <c r="C2481" s="1">
        <v>510.99009999999998</v>
      </c>
      <c r="D2481" s="1">
        <v>206.04560000000001</v>
      </c>
      <c r="E2481" s="2">
        <v>83517</v>
      </c>
      <c r="F2481" s="1">
        <v>323.83890000000002</v>
      </c>
      <c r="G2481" s="1">
        <v>0.91510000000000002</v>
      </c>
      <c r="H2481" s="1">
        <v>0.98619999999999997</v>
      </c>
      <c r="I2481" s="1">
        <v>0.73099999999999998</v>
      </c>
      <c r="J2481" s="1">
        <v>0.72060000000000002</v>
      </c>
      <c r="K2481" s="1">
        <v>2.48</v>
      </c>
      <c r="L2481" s="1">
        <v>0.63370000000000004</v>
      </c>
      <c r="M2481">
        <v>1</v>
      </c>
    </row>
    <row r="2482" spans="1:13" x14ac:dyDescent="0.3">
      <c r="A2482" s="2">
        <v>72140</v>
      </c>
      <c r="B2482" s="1">
        <v>1178.2460000000001</v>
      </c>
      <c r="C2482" s="1">
        <v>516.25890000000004</v>
      </c>
      <c r="D2482" s="1">
        <v>184.55019999999999</v>
      </c>
      <c r="E2482" s="2">
        <v>75406</v>
      </c>
      <c r="F2482" s="1">
        <v>303.07010000000002</v>
      </c>
      <c r="G2482" s="1">
        <v>0.93389999999999995</v>
      </c>
      <c r="H2482" s="1">
        <v>0.95669999999999999</v>
      </c>
      <c r="I2482" s="1">
        <v>0.51629999999999998</v>
      </c>
      <c r="J2482" s="1">
        <v>0.65300000000000002</v>
      </c>
      <c r="K2482" s="1">
        <v>2.7974000000000001</v>
      </c>
      <c r="L2482" s="1">
        <v>0.58709999999999996</v>
      </c>
      <c r="M2482">
        <v>1</v>
      </c>
    </row>
    <row r="2483" spans="1:13" x14ac:dyDescent="0.3">
      <c r="A2483" s="2">
        <v>52367</v>
      </c>
      <c r="B2483" s="1">
        <v>1001.304</v>
      </c>
      <c r="C2483" s="1">
        <v>438.26060000000001</v>
      </c>
      <c r="D2483" s="1">
        <v>154.53460000000001</v>
      </c>
      <c r="E2483" s="2">
        <v>53045</v>
      </c>
      <c r="F2483" s="1">
        <v>258.2165</v>
      </c>
      <c r="G2483" s="1">
        <v>0.93579999999999997</v>
      </c>
      <c r="H2483" s="1">
        <v>0.98719999999999997</v>
      </c>
      <c r="I2483" s="1">
        <v>0.624</v>
      </c>
      <c r="J2483" s="1">
        <v>0.65639999999999998</v>
      </c>
      <c r="K2483" s="1">
        <v>2.8359999999999999</v>
      </c>
      <c r="L2483" s="1">
        <v>0.58919999999999995</v>
      </c>
      <c r="M2483">
        <v>1</v>
      </c>
    </row>
    <row r="2484" spans="1:13" x14ac:dyDescent="0.3">
      <c r="A2484" s="2">
        <v>112682</v>
      </c>
      <c r="B2484" s="1">
        <v>1361.8409999999999</v>
      </c>
      <c r="C2484" s="1">
        <v>557.66890000000001</v>
      </c>
      <c r="D2484" s="1">
        <v>259.80840000000001</v>
      </c>
      <c r="E2484" s="2">
        <v>113842</v>
      </c>
      <c r="F2484" s="1">
        <v>378.77589999999998</v>
      </c>
      <c r="G2484" s="1">
        <v>0.88480000000000003</v>
      </c>
      <c r="H2484" s="1">
        <v>0.98980000000000001</v>
      </c>
      <c r="I2484" s="1">
        <v>0.59330000000000005</v>
      </c>
      <c r="J2484" s="1">
        <v>0.76349999999999996</v>
      </c>
      <c r="K2484" s="1">
        <v>2.1465000000000001</v>
      </c>
      <c r="L2484" s="1">
        <v>0.67920000000000003</v>
      </c>
      <c r="M2484">
        <v>1</v>
      </c>
    </row>
    <row r="2485" spans="1:13" x14ac:dyDescent="0.3">
      <c r="A2485" s="2">
        <v>58896</v>
      </c>
      <c r="B2485" s="1">
        <v>964.351</v>
      </c>
      <c r="C2485" s="1">
        <v>390.88580000000002</v>
      </c>
      <c r="D2485" s="1">
        <v>193.07089999999999</v>
      </c>
      <c r="E2485" s="2">
        <v>59536</v>
      </c>
      <c r="F2485" s="1">
        <v>273.84070000000003</v>
      </c>
      <c r="G2485" s="1">
        <v>0.86950000000000005</v>
      </c>
      <c r="H2485" s="1">
        <v>0.98929999999999996</v>
      </c>
      <c r="I2485" s="1">
        <v>0.62039999999999995</v>
      </c>
      <c r="J2485" s="1">
        <v>0.79579999999999995</v>
      </c>
      <c r="K2485" s="1">
        <v>2.0246</v>
      </c>
      <c r="L2485" s="1">
        <v>0.7006</v>
      </c>
      <c r="M2485">
        <v>1</v>
      </c>
    </row>
    <row r="2486" spans="1:13" x14ac:dyDescent="0.3">
      <c r="A2486" s="2">
        <v>64666</v>
      </c>
      <c r="B2486" s="1">
        <v>1001.259</v>
      </c>
      <c r="C2486" s="1">
        <v>404.88900000000001</v>
      </c>
      <c r="D2486" s="1">
        <v>204.352</v>
      </c>
      <c r="E2486" s="2">
        <v>65184</v>
      </c>
      <c r="F2486" s="1">
        <v>286.94130000000001</v>
      </c>
      <c r="G2486" s="1">
        <v>0.86329999999999996</v>
      </c>
      <c r="H2486" s="1">
        <v>0.99209999999999998</v>
      </c>
      <c r="I2486" s="1">
        <v>0.62380000000000002</v>
      </c>
      <c r="J2486" s="1">
        <v>0.81059999999999999</v>
      </c>
      <c r="K2486" s="1">
        <v>1.9813000000000001</v>
      </c>
      <c r="L2486" s="1">
        <v>0.7087</v>
      </c>
      <c r="M2486">
        <v>1</v>
      </c>
    </row>
    <row r="2487" spans="1:13" x14ac:dyDescent="0.3">
      <c r="A2487" s="2">
        <v>71141</v>
      </c>
      <c r="B2487" s="1">
        <v>1126.925</v>
      </c>
      <c r="C2487" s="1">
        <v>486.45979999999997</v>
      </c>
      <c r="D2487" s="1">
        <v>187.065</v>
      </c>
      <c r="E2487" s="2">
        <v>71768</v>
      </c>
      <c r="F2487" s="1">
        <v>300.96429999999998</v>
      </c>
      <c r="G2487" s="1">
        <v>0.92310000000000003</v>
      </c>
      <c r="H2487" s="1">
        <v>0.99129999999999996</v>
      </c>
      <c r="I2487" s="1">
        <v>0.58509999999999995</v>
      </c>
      <c r="J2487" s="1">
        <v>0.70389999999999997</v>
      </c>
      <c r="K2487" s="1">
        <v>2.6004999999999998</v>
      </c>
      <c r="L2487" s="1">
        <v>0.61870000000000003</v>
      </c>
      <c r="M2487">
        <v>1</v>
      </c>
    </row>
    <row r="2488" spans="1:13" x14ac:dyDescent="0.3">
      <c r="A2488" s="2">
        <v>54426</v>
      </c>
      <c r="B2488" s="1">
        <v>903.45600000000002</v>
      </c>
      <c r="C2488" s="1">
        <v>363.78800000000001</v>
      </c>
      <c r="D2488" s="1">
        <v>190.86680000000001</v>
      </c>
      <c r="E2488" s="2">
        <v>54880</v>
      </c>
      <c r="F2488" s="1">
        <v>263.2439</v>
      </c>
      <c r="G2488" s="1">
        <v>0.85129999999999995</v>
      </c>
      <c r="H2488" s="1">
        <v>0.99170000000000003</v>
      </c>
      <c r="I2488" s="1">
        <v>0.64849999999999997</v>
      </c>
      <c r="J2488" s="1">
        <v>0.83789999999999998</v>
      </c>
      <c r="K2488" s="1">
        <v>1.9059999999999999</v>
      </c>
      <c r="L2488" s="1">
        <v>0.72360000000000002</v>
      </c>
      <c r="M2488">
        <v>1</v>
      </c>
    </row>
    <row r="2489" spans="1:13" x14ac:dyDescent="0.3">
      <c r="A2489" s="2">
        <v>87088</v>
      </c>
      <c r="B2489" s="1">
        <v>1193.77</v>
      </c>
      <c r="C2489" s="1">
        <v>494.4742</v>
      </c>
      <c r="D2489" s="1">
        <v>225.17009999999999</v>
      </c>
      <c r="E2489" s="2">
        <v>87924</v>
      </c>
      <c r="F2489" s="1">
        <v>332.9923</v>
      </c>
      <c r="G2489" s="1">
        <v>0.89029999999999998</v>
      </c>
      <c r="H2489" s="1">
        <v>0.99050000000000005</v>
      </c>
      <c r="I2489" s="1">
        <v>0.70509999999999995</v>
      </c>
      <c r="J2489" s="1">
        <v>0.76790000000000003</v>
      </c>
      <c r="K2489" s="1">
        <v>2.1960000000000002</v>
      </c>
      <c r="L2489" s="1">
        <v>0.6734</v>
      </c>
      <c r="M2489">
        <v>1</v>
      </c>
    </row>
    <row r="2490" spans="1:13" x14ac:dyDescent="0.3">
      <c r="A2490" s="2">
        <v>60387</v>
      </c>
      <c r="B2490" s="1">
        <v>1016.508</v>
      </c>
      <c r="C2490" s="1">
        <v>433.28840000000002</v>
      </c>
      <c r="D2490" s="1">
        <v>178.2834</v>
      </c>
      <c r="E2490" s="2">
        <v>60938</v>
      </c>
      <c r="F2490" s="1">
        <v>277.28530000000001</v>
      </c>
      <c r="G2490" s="1">
        <v>0.91139999999999999</v>
      </c>
      <c r="H2490" s="1">
        <v>0.99099999999999999</v>
      </c>
      <c r="I2490" s="1">
        <v>0.62019999999999997</v>
      </c>
      <c r="J2490" s="1">
        <v>0.73440000000000005</v>
      </c>
      <c r="K2490" s="1">
        <v>2.4302999999999999</v>
      </c>
      <c r="L2490" s="1">
        <v>0.64</v>
      </c>
      <c r="M2490">
        <v>1</v>
      </c>
    </row>
    <row r="2491" spans="1:13" x14ac:dyDescent="0.3">
      <c r="A2491" s="2">
        <v>92886</v>
      </c>
      <c r="B2491" s="1">
        <v>1211.8520000000001</v>
      </c>
      <c r="C2491" s="1">
        <v>501.5779</v>
      </c>
      <c r="D2491" s="1">
        <v>237.12129999999999</v>
      </c>
      <c r="E2491" s="2">
        <v>93503</v>
      </c>
      <c r="F2491" s="1">
        <v>343.89839999999998</v>
      </c>
      <c r="G2491" s="1">
        <v>0.88119999999999998</v>
      </c>
      <c r="H2491" s="1">
        <v>0.99339999999999995</v>
      </c>
      <c r="I2491" s="1">
        <v>0.61799999999999999</v>
      </c>
      <c r="J2491" s="1">
        <v>0.79479999999999995</v>
      </c>
      <c r="K2491" s="1">
        <v>2.1153</v>
      </c>
      <c r="L2491" s="1">
        <v>0.68559999999999999</v>
      </c>
      <c r="M2491">
        <v>1</v>
      </c>
    </row>
    <row r="2492" spans="1:13" x14ac:dyDescent="0.3">
      <c r="A2492" s="2">
        <v>51555</v>
      </c>
      <c r="B2492" s="1">
        <v>934.91099999999994</v>
      </c>
      <c r="C2492" s="1">
        <v>401.83210000000003</v>
      </c>
      <c r="D2492" s="1">
        <v>164.7038</v>
      </c>
      <c r="E2492" s="2">
        <v>52013</v>
      </c>
      <c r="F2492" s="1">
        <v>256.20670000000001</v>
      </c>
      <c r="G2492" s="1">
        <v>0.91210000000000002</v>
      </c>
      <c r="H2492" s="1">
        <v>0.99119999999999997</v>
      </c>
      <c r="I2492" s="1">
        <v>0.71870000000000001</v>
      </c>
      <c r="J2492" s="1">
        <v>0.74119999999999997</v>
      </c>
      <c r="K2492" s="1">
        <v>2.4397000000000002</v>
      </c>
      <c r="L2492" s="1">
        <v>0.63759999999999994</v>
      </c>
      <c r="M2492">
        <v>1</v>
      </c>
    </row>
    <row r="2493" spans="1:13" x14ac:dyDescent="0.3">
      <c r="A2493" s="2">
        <v>69836</v>
      </c>
      <c r="B2493" s="1">
        <v>1010.605</v>
      </c>
      <c r="C2493" s="1">
        <v>396.62860000000001</v>
      </c>
      <c r="D2493" s="1">
        <v>224.79179999999999</v>
      </c>
      <c r="E2493" s="2">
        <v>70419</v>
      </c>
      <c r="F2493" s="1">
        <v>298.19110000000001</v>
      </c>
      <c r="G2493" s="1">
        <v>0.82389999999999997</v>
      </c>
      <c r="H2493" s="1">
        <v>0.99170000000000003</v>
      </c>
      <c r="I2493" s="1">
        <v>0.66930000000000001</v>
      </c>
      <c r="J2493" s="1">
        <v>0.85929999999999995</v>
      </c>
      <c r="K2493" s="1">
        <v>1.7644</v>
      </c>
      <c r="L2493" s="1">
        <v>0.75180000000000002</v>
      </c>
      <c r="M2493">
        <v>1</v>
      </c>
    </row>
    <row r="2494" spans="1:13" x14ac:dyDescent="0.3">
      <c r="A2494" s="2">
        <v>84236</v>
      </c>
      <c r="B2494" s="1">
        <v>1274.6559999999999</v>
      </c>
      <c r="C2494" s="1">
        <v>456.9323</v>
      </c>
      <c r="D2494" s="1">
        <v>237.154</v>
      </c>
      <c r="E2494" s="2">
        <v>85248</v>
      </c>
      <c r="F2494" s="1">
        <v>327.49439999999998</v>
      </c>
      <c r="G2494" s="1">
        <v>0.8548</v>
      </c>
      <c r="H2494" s="1">
        <v>0.98809999999999998</v>
      </c>
      <c r="I2494" s="1">
        <v>0.61040000000000005</v>
      </c>
      <c r="J2494" s="1">
        <v>0.65149999999999997</v>
      </c>
      <c r="K2494" s="1">
        <v>1.9267000000000001</v>
      </c>
      <c r="L2494" s="1">
        <v>0.7167</v>
      </c>
      <c r="M2494">
        <v>1</v>
      </c>
    </row>
    <row r="2495" spans="1:13" x14ac:dyDescent="0.3">
      <c r="A2495" s="2">
        <v>58987</v>
      </c>
      <c r="B2495" s="1">
        <v>977.41</v>
      </c>
      <c r="C2495" s="1">
        <v>404.0779</v>
      </c>
      <c r="D2495" s="1">
        <v>186.37100000000001</v>
      </c>
      <c r="E2495" s="2">
        <v>59518</v>
      </c>
      <c r="F2495" s="1">
        <v>274.05220000000003</v>
      </c>
      <c r="G2495" s="1">
        <v>0.88729999999999998</v>
      </c>
      <c r="H2495" s="1">
        <v>0.99109999999999998</v>
      </c>
      <c r="I2495" s="1">
        <v>0.73270000000000002</v>
      </c>
      <c r="J2495" s="1">
        <v>0.77590000000000003</v>
      </c>
      <c r="K2495" s="1">
        <v>2.1680999999999999</v>
      </c>
      <c r="L2495" s="1">
        <v>0.67820000000000003</v>
      </c>
      <c r="M2495">
        <v>1</v>
      </c>
    </row>
    <row r="2496" spans="1:13" x14ac:dyDescent="0.3">
      <c r="A2496" s="2">
        <v>79755</v>
      </c>
      <c r="B2496" s="1">
        <v>1146.431</v>
      </c>
      <c r="C2496" s="1">
        <v>470.3888</v>
      </c>
      <c r="D2496" s="1">
        <v>217.8296</v>
      </c>
      <c r="E2496" s="2">
        <v>80649</v>
      </c>
      <c r="F2496" s="1">
        <v>318.66469999999998</v>
      </c>
      <c r="G2496" s="1">
        <v>0.88629999999999998</v>
      </c>
      <c r="H2496" s="1">
        <v>0.9889</v>
      </c>
      <c r="I2496" s="1">
        <v>0.71750000000000003</v>
      </c>
      <c r="J2496" s="1">
        <v>0.76259999999999994</v>
      </c>
      <c r="K2496" s="1">
        <v>2.1594000000000002</v>
      </c>
      <c r="L2496" s="1">
        <v>0.6774</v>
      </c>
      <c r="M2496">
        <v>1</v>
      </c>
    </row>
    <row r="2497" spans="1:13" x14ac:dyDescent="0.3">
      <c r="A2497" s="2">
        <v>79637</v>
      </c>
      <c r="B2497" s="1">
        <v>1224.71</v>
      </c>
      <c r="C2497" s="1">
        <v>533.15129999999999</v>
      </c>
      <c r="D2497" s="1">
        <v>190.4367</v>
      </c>
      <c r="E2497" s="2">
        <v>80381</v>
      </c>
      <c r="F2497" s="1">
        <v>318.4289</v>
      </c>
      <c r="G2497" s="1">
        <v>0.93400000000000005</v>
      </c>
      <c r="H2497" s="1">
        <v>0.99070000000000003</v>
      </c>
      <c r="I2497" s="1">
        <v>0.48880000000000001</v>
      </c>
      <c r="J2497" s="1">
        <v>0.66720000000000002</v>
      </c>
      <c r="K2497" s="1">
        <v>2.7995999999999999</v>
      </c>
      <c r="L2497" s="1">
        <v>0.59730000000000005</v>
      </c>
      <c r="M2497">
        <v>1</v>
      </c>
    </row>
    <row r="2498" spans="1:13" x14ac:dyDescent="0.3">
      <c r="A2498" s="2">
        <v>69647</v>
      </c>
      <c r="B2498" s="1">
        <v>1084.318</v>
      </c>
      <c r="C2498" s="1">
        <v>462.94159999999999</v>
      </c>
      <c r="D2498" s="1">
        <v>191.821</v>
      </c>
      <c r="E2498" s="2">
        <v>70216</v>
      </c>
      <c r="F2498" s="1">
        <v>297.78739999999999</v>
      </c>
      <c r="G2498" s="1">
        <v>0.91010000000000002</v>
      </c>
      <c r="H2498" s="1">
        <v>0.9919</v>
      </c>
      <c r="I2498" s="1">
        <v>0.60019999999999996</v>
      </c>
      <c r="J2498" s="1">
        <v>0.74439999999999995</v>
      </c>
      <c r="K2498" s="1">
        <v>2.4134000000000002</v>
      </c>
      <c r="L2498" s="1">
        <v>0.64329999999999998</v>
      </c>
      <c r="M2498">
        <v>1</v>
      </c>
    </row>
    <row r="2499" spans="1:13" x14ac:dyDescent="0.3">
      <c r="A2499" s="2">
        <v>87994</v>
      </c>
      <c r="B2499" s="1">
        <v>1210.3140000000001</v>
      </c>
      <c r="C2499" s="1">
        <v>507.22</v>
      </c>
      <c r="D2499" s="1">
        <v>222.18719999999999</v>
      </c>
      <c r="E2499" s="2">
        <v>88702</v>
      </c>
      <c r="F2499" s="1">
        <v>334.7199</v>
      </c>
      <c r="G2499" s="1">
        <v>0.89900000000000002</v>
      </c>
      <c r="H2499" s="1">
        <v>0.99199999999999999</v>
      </c>
      <c r="I2499" s="1">
        <v>0.76429999999999998</v>
      </c>
      <c r="J2499" s="1">
        <v>0.75490000000000002</v>
      </c>
      <c r="K2499" s="1">
        <v>2.2827999999999999</v>
      </c>
      <c r="L2499" s="1">
        <v>0.65990000000000004</v>
      </c>
      <c r="M2499">
        <v>1</v>
      </c>
    </row>
    <row r="2500" spans="1:13" x14ac:dyDescent="0.3">
      <c r="A2500" s="2">
        <v>80011</v>
      </c>
      <c r="B2500" s="1">
        <v>1182.9469999999999</v>
      </c>
      <c r="C2500" s="1">
        <v>501.90649999999999</v>
      </c>
      <c r="D2500" s="1">
        <v>204.75309999999999</v>
      </c>
      <c r="E2500" s="2">
        <v>80902</v>
      </c>
      <c r="F2500" s="1">
        <v>319.17579999999998</v>
      </c>
      <c r="G2500" s="1">
        <v>0.91300000000000003</v>
      </c>
      <c r="H2500" s="1">
        <v>0.98899999999999999</v>
      </c>
      <c r="I2500" s="1">
        <v>0.73740000000000006</v>
      </c>
      <c r="J2500" s="1">
        <v>0.71850000000000003</v>
      </c>
      <c r="K2500" s="1">
        <v>2.4512999999999998</v>
      </c>
      <c r="L2500" s="1">
        <v>0.63590000000000002</v>
      </c>
      <c r="M2500">
        <v>1</v>
      </c>
    </row>
    <row r="2501" spans="1:13" x14ac:dyDescent="0.3">
      <c r="A2501" s="2">
        <v>84934</v>
      </c>
      <c r="B2501" s="1">
        <v>1159.933</v>
      </c>
      <c r="C2501" s="1">
        <v>462.89510000000001</v>
      </c>
      <c r="D2501" s="1">
        <v>234.55969999999999</v>
      </c>
      <c r="E2501" s="2">
        <v>85781</v>
      </c>
      <c r="F2501" s="1">
        <v>328.8485</v>
      </c>
      <c r="G2501" s="1">
        <v>0.86209999999999998</v>
      </c>
      <c r="H2501" s="1">
        <v>0.99009999999999998</v>
      </c>
      <c r="I2501" s="1">
        <v>0.73599999999999999</v>
      </c>
      <c r="J2501" s="1">
        <v>0.79330000000000001</v>
      </c>
      <c r="K2501" s="1">
        <v>1.9735</v>
      </c>
      <c r="L2501" s="1">
        <v>0.71040000000000003</v>
      </c>
      <c r="M2501">
        <v>1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Pumpkin_Seeds_Dataset</vt:lpstr>
    </vt:vector>
  </TitlesOfParts>
  <Company>Silentall Unattended Installer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MURAT</dc:creator>
  <cp:lastModifiedBy>Digvijay Mandal</cp:lastModifiedBy>
  <cp:lastPrinted>2019-12-04T18:13:57Z</cp:lastPrinted>
  <dcterms:created xsi:type="dcterms:W3CDTF">2019-12-04T18:02:15Z</dcterms:created>
  <dcterms:modified xsi:type="dcterms:W3CDTF">2022-09-21T05:26:30Z</dcterms:modified>
</cp:coreProperties>
</file>